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codeName="ThisWorkbook" defaultThemeVersion="124226"/>
  <mc:AlternateContent xmlns:mc="http://schemas.openxmlformats.org/markup-compatibility/2006">
    <mc:Choice Requires="x15">
      <x15ac:absPath xmlns:x15ac="http://schemas.microsoft.com/office/spreadsheetml/2010/11/ac" url="C:\Users\Monika Lewenski\Courses\Chapter 5. Electricity\Conventional Electricity\2. Marginal Cost, Capacity etc\ST Marginal Cost\"/>
    </mc:Choice>
  </mc:AlternateContent>
  <xr:revisionPtr revIDLastSave="0" documentId="13_ncr:1_{9A8DF7E2-97C4-4B41-A67A-23C90744248C}" xr6:coauthVersionLast="36" xr6:coauthVersionMax="36" xr10:uidLastSave="{00000000-0000-0000-0000-000000000000}"/>
  <bookViews>
    <workbookView xWindow="240" yWindow="120" windowWidth="20120" windowHeight="8000" xr2:uid="{00000000-000D-0000-FFFF-FFFF00000000}"/>
  </bookViews>
  <sheets>
    <sheet name="Instructions" sheetId="15" r:id="rId1"/>
    <sheet name="Supply Data" sheetId="1" r:id="rId2"/>
    <sheet name="Demand Data" sheetId="3" r:id="rId3"/>
    <sheet name="Supply Curve Chart " sheetId="26" r:id="rId4"/>
    <sheet name="Supply Cuve and Fixed Demand" sheetId="27" r:id="rId5"/>
    <sheet name="Sheet1" sheetId="31" r:id="rId6"/>
  </sheets>
  <definedNames>
    <definedName name="A">#REF!</definedName>
    <definedName name="Base_Demand">#REF!</definedName>
    <definedName name="cutoff">#REF!</definedName>
    <definedName name="Cutoff_Price">#REF!</definedName>
    <definedName name="Elasticity">#REF!</definedName>
    <definedName name="elsa1">#REF!</definedName>
    <definedName name="Price_Increment">#REF!</definedName>
    <definedName name="Total_Capacity">#REF!</definedName>
    <definedName name="Total_Cost">OFFSET('Supply Data'!#REF!,'Supply Data'!#REF!,'Supply Data'!#REF!,'Supply Data'!#REF!,'Supply Data'!#REF!)</definedName>
  </definedNames>
  <calcPr calcId="125725" calcMode="manual" calcCompleted="0" calcOnSave="0"/>
</workbook>
</file>

<file path=xl/calcChain.xml><?xml version="1.0" encoding="utf-8"?>
<calcChain xmlns="http://schemas.openxmlformats.org/spreadsheetml/2006/main">
  <c r="R6" i="3" l="1"/>
  <c r="D8" i="3"/>
  <c r="D7" i="3"/>
  <c r="J6" i="3"/>
  <c r="L6" i="3" s="1"/>
  <c r="E7" i="31"/>
  <c r="D7" i="31"/>
  <c r="D6" i="31"/>
  <c r="E6" i="31"/>
  <c r="D2" i="31"/>
  <c r="E2" i="31" s="1"/>
  <c r="E8" i="31" s="1"/>
  <c r="E9" i="31" s="1"/>
  <c r="E2" i="3" s="1"/>
  <c r="G2" i="1"/>
  <c r="M6" i="3"/>
  <c r="D9" i="3" l="1"/>
  <c r="D8" i="31"/>
  <c r="D9" i="31" s="1"/>
  <c r="D2" i="3" s="1"/>
  <c r="F7" i="3"/>
  <c r="F8" i="3"/>
  <c r="F6" i="3"/>
  <c r="D10" i="3" l="1"/>
  <c r="E6" i="3"/>
  <c r="G6" i="3" s="1"/>
  <c r="H6" i="3" s="1"/>
  <c r="E7" i="3"/>
  <c r="G7" i="3" s="1"/>
  <c r="H7" i="3" s="1"/>
  <c r="I7" i="3" s="1"/>
  <c r="R7" i="3" s="1"/>
  <c r="E8" i="3"/>
  <c r="G8" i="3" s="1"/>
  <c r="H8" i="3" s="1"/>
  <c r="M8" i="3"/>
  <c r="M7" i="3"/>
  <c r="D11" i="3" l="1"/>
  <c r="F9" i="3"/>
  <c r="E9" i="3"/>
  <c r="I8" i="3"/>
  <c r="R8" i="3" s="1"/>
  <c r="J7" i="3"/>
  <c r="L7" i="3" s="1"/>
  <c r="M9" i="3"/>
  <c r="D12" i="3" l="1"/>
  <c r="G9" i="3"/>
  <c r="H9" i="3" s="1"/>
  <c r="I9" i="3" s="1"/>
  <c r="R9" i="3" s="1"/>
  <c r="F10" i="3"/>
  <c r="E10" i="3"/>
  <c r="J8" i="3"/>
  <c r="L8" i="3" s="1"/>
  <c r="M10" i="3"/>
  <c r="D13" i="3" l="1"/>
  <c r="G10" i="3"/>
  <c r="H10" i="3" s="1"/>
  <c r="F11" i="3"/>
  <c r="E11" i="3"/>
  <c r="I10" i="3"/>
  <c r="R10" i="3" s="1"/>
  <c r="J9" i="3"/>
  <c r="L9" i="3" s="1"/>
  <c r="M11" i="3"/>
  <c r="D14" i="3" l="1"/>
  <c r="F12" i="3"/>
  <c r="E12" i="3"/>
  <c r="G11" i="3"/>
  <c r="H11" i="3" s="1"/>
  <c r="I11" i="3" s="1"/>
  <c r="R11" i="3" s="1"/>
  <c r="J10" i="3"/>
  <c r="L10" i="3" s="1"/>
  <c r="M12" i="3"/>
  <c r="D15" i="3" l="1"/>
  <c r="G12" i="3"/>
  <c r="H12" i="3" s="1"/>
  <c r="F13" i="3"/>
  <c r="E13" i="3"/>
  <c r="I12" i="3"/>
  <c r="R12" i="3" s="1"/>
  <c r="J11" i="3"/>
  <c r="L11" i="3" s="1"/>
  <c r="M13" i="3"/>
  <c r="D16" i="3" l="1"/>
  <c r="G13" i="3"/>
  <c r="H13" i="3" s="1"/>
  <c r="F14" i="3"/>
  <c r="E14" i="3"/>
  <c r="I13" i="3"/>
  <c r="R13" i="3" s="1"/>
  <c r="J12" i="3"/>
  <c r="L12" i="3" s="1"/>
  <c r="M14" i="3"/>
  <c r="D17" i="3" l="1"/>
  <c r="F15" i="3"/>
  <c r="E15" i="3"/>
  <c r="G14" i="3"/>
  <c r="H14" i="3" s="1"/>
  <c r="I14" i="3"/>
  <c r="R14" i="3" s="1"/>
  <c r="J13" i="3"/>
  <c r="L13" i="3" s="1"/>
  <c r="M15" i="3"/>
  <c r="D18" i="3" l="1"/>
  <c r="F16" i="3"/>
  <c r="E16" i="3"/>
  <c r="G15" i="3"/>
  <c r="H15" i="3" s="1"/>
  <c r="I15" i="3"/>
  <c r="R15" i="3" s="1"/>
  <c r="J14" i="3"/>
  <c r="L14" i="3" s="1"/>
  <c r="M16" i="3"/>
  <c r="D19" i="3" l="1"/>
  <c r="F17" i="3"/>
  <c r="E17" i="3"/>
  <c r="G16" i="3"/>
  <c r="H16" i="3" s="1"/>
  <c r="I16" i="3"/>
  <c r="R16" i="3" s="1"/>
  <c r="J15" i="3"/>
  <c r="L15" i="3" s="1"/>
  <c r="M17" i="3"/>
  <c r="D20" i="3" l="1"/>
  <c r="G17" i="3"/>
  <c r="H17" i="3" s="1"/>
  <c r="F18" i="3"/>
  <c r="E18" i="3"/>
  <c r="I17" i="3"/>
  <c r="R17" i="3" s="1"/>
  <c r="J16" i="3"/>
  <c r="L16" i="3" s="1"/>
  <c r="M18" i="3"/>
  <c r="D21" i="3" l="1"/>
  <c r="G18" i="3"/>
  <c r="H18" i="3" s="1"/>
  <c r="F19" i="3"/>
  <c r="E19" i="3"/>
  <c r="I18" i="3"/>
  <c r="R18" i="3" s="1"/>
  <c r="J17" i="3"/>
  <c r="L17" i="3" s="1"/>
  <c r="M19" i="3"/>
  <c r="D22" i="3" l="1"/>
  <c r="G19" i="3"/>
  <c r="H19" i="3" s="1"/>
  <c r="I19" i="3" s="1"/>
  <c r="R19" i="3" s="1"/>
  <c r="F20" i="3"/>
  <c r="E20" i="3"/>
  <c r="J18" i="3"/>
  <c r="L18" i="3" s="1"/>
  <c r="M20" i="3"/>
  <c r="D23" i="3" l="1"/>
  <c r="G20" i="3"/>
  <c r="H20" i="3" s="1"/>
  <c r="F21" i="3"/>
  <c r="E21" i="3"/>
  <c r="I20" i="3"/>
  <c r="R20" i="3" s="1"/>
  <c r="J19" i="3"/>
  <c r="L19" i="3" s="1"/>
  <c r="M21" i="3"/>
  <c r="D24" i="3" l="1"/>
  <c r="G21" i="3"/>
  <c r="H21" i="3" s="1"/>
  <c r="F22" i="3"/>
  <c r="E22" i="3"/>
  <c r="I21" i="3"/>
  <c r="R21" i="3" s="1"/>
  <c r="J20" i="3"/>
  <c r="L20" i="3" s="1"/>
  <c r="M22" i="3"/>
  <c r="D25" i="3" l="1"/>
  <c r="G22" i="3"/>
  <c r="H22" i="3" s="1"/>
  <c r="F23" i="3"/>
  <c r="E23" i="3"/>
  <c r="I22" i="3"/>
  <c r="R22" i="3" s="1"/>
  <c r="J21" i="3"/>
  <c r="L21" i="3" s="1"/>
  <c r="M23" i="3"/>
  <c r="D26" i="3" l="1"/>
  <c r="G23" i="3"/>
  <c r="H23" i="3" s="1"/>
  <c r="F24" i="3"/>
  <c r="E24" i="3"/>
  <c r="I23" i="3"/>
  <c r="R23" i="3" s="1"/>
  <c r="J22" i="3"/>
  <c r="L22" i="3" s="1"/>
  <c r="M24" i="3"/>
  <c r="D27" i="3" l="1"/>
  <c r="G24" i="3"/>
  <c r="H24" i="3" s="1"/>
  <c r="F25" i="3"/>
  <c r="E25" i="3"/>
  <c r="I24" i="3"/>
  <c r="R24" i="3" s="1"/>
  <c r="J23" i="3"/>
  <c r="L23" i="3" s="1"/>
  <c r="M25" i="3"/>
  <c r="D28" i="3" l="1"/>
  <c r="G25" i="3"/>
  <c r="H25" i="3" s="1"/>
  <c r="F26" i="3"/>
  <c r="E26" i="3"/>
  <c r="I25" i="3"/>
  <c r="R25" i="3" s="1"/>
  <c r="J24" i="3"/>
  <c r="L24" i="3" s="1"/>
  <c r="M26" i="3"/>
  <c r="D29" i="3" l="1"/>
  <c r="G26" i="3"/>
  <c r="H26" i="3" s="1"/>
  <c r="F27" i="3"/>
  <c r="E27" i="3"/>
  <c r="I26" i="3"/>
  <c r="R26" i="3" s="1"/>
  <c r="J25" i="3"/>
  <c r="L25" i="3" s="1"/>
  <c r="M27" i="3"/>
  <c r="D30" i="3" l="1"/>
  <c r="F28" i="3"/>
  <c r="E28" i="3"/>
  <c r="G27" i="3"/>
  <c r="H27" i="3" s="1"/>
  <c r="I27" i="3"/>
  <c r="R27" i="3" s="1"/>
  <c r="J26" i="3"/>
  <c r="L26" i="3" s="1"/>
  <c r="M28" i="3"/>
  <c r="D31" i="3" l="1"/>
  <c r="F29" i="3"/>
  <c r="E29" i="3"/>
  <c r="G28" i="3"/>
  <c r="H28" i="3" s="1"/>
  <c r="I28" i="3"/>
  <c r="R28" i="3" s="1"/>
  <c r="J27" i="3"/>
  <c r="L27" i="3" s="1"/>
  <c r="M29" i="3"/>
  <c r="D32" i="3" l="1"/>
  <c r="F30" i="3"/>
  <c r="E30" i="3"/>
  <c r="G29" i="3"/>
  <c r="H29" i="3" s="1"/>
  <c r="I29" i="3"/>
  <c r="R29" i="3" s="1"/>
  <c r="J28" i="3"/>
  <c r="L28" i="3" s="1"/>
  <c r="M30" i="3"/>
  <c r="D33" i="3" l="1"/>
  <c r="F31" i="3"/>
  <c r="E31" i="3"/>
  <c r="G30" i="3"/>
  <c r="H30" i="3" s="1"/>
  <c r="I30" i="3"/>
  <c r="R30" i="3" s="1"/>
  <c r="J29" i="3"/>
  <c r="L29" i="3" s="1"/>
  <c r="M31" i="3"/>
  <c r="D34" i="3" l="1"/>
  <c r="G31" i="3"/>
  <c r="H31" i="3" s="1"/>
  <c r="F32" i="3"/>
  <c r="E32" i="3"/>
  <c r="G32" i="3" s="1"/>
  <c r="H32" i="3" s="1"/>
  <c r="I31" i="3"/>
  <c r="R31" i="3" s="1"/>
  <c r="J30" i="3"/>
  <c r="L30" i="3" s="1"/>
  <c r="M32" i="3"/>
  <c r="D35" i="3" l="1"/>
  <c r="F33" i="3"/>
  <c r="E33" i="3"/>
  <c r="I32" i="3"/>
  <c r="R32" i="3" s="1"/>
  <c r="J31" i="3"/>
  <c r="L31" i="3" s="1"/>
  <c r="M33" i="3"/>
  <c r="D36" i="3" l="1"/>
  <c r="F34" i="3"/>
  <c r="E34" i="3"/>
  <c r="G33" i="3"/>
  <c r="H33" i="3" s="1"/>
  <c r="I33" i="3" s="1"/>
  <c r="R33" i="3" s="1"/>
  <c r="J32" i="3"/>
  <c r="L32" i="3" s="1"/>
  <c r="M34" i="3"/>
  <c r="D37" i="3" l="1"/>
  <c r="F35" i="3"/>
  <c r="E35" i="3"/>
  <c r="G34" i="3"/>
  <c r="H34" i="3" s="1"/>
  <c r="I34" i="3"/>
  <c r="R34" i="3" s="1"/>
  <c r="J33" i="3"/>
  <c r="L33" i="3" s="1"/>
  <c r="M35" i="3"/>
  <c r="D38" i="3" l="1"/>
  <c r="F36" i="3"/>
  <c r="E36" i="3"/>
  <c r="G35" i="3"/>
  <c r="H35" i="3" s="1"/>
  <c r="I35" i="3" s="1"/>
  <c r="R35" i="3" s="1"/>
  <c r="J34" i="3"/>
  <c r="L34" i="3" s="1"/>
  <c r="M36" i="3"/>
  <c r="D39" i="3" l="1"/>
  <c r="G36" i="3"/>
  <c r="H36" i="3" s="1"/>
  <c r="F37" i="3"/>
  <c r="E37" i="3"/>
  <c r="I36" i="3"/>
  <c r="R36" i="3" s="1"/>
  <c r="J35" i="3"/>
  <c r="L35" i="3" s="1"/>
  <c r="M37" i="3"/>
  <c r="D40" i="3" l="1"/>
  <c r="F38" i="3"/>
  <c r="E38" i="3"/>
  <c r="G37" i="3"/>
  <c r="H37" i="3" s="1"/>
  <c r="I37" i="3" s="1"/>
  <c r="R37" i="3" s="1"/>
  <c r="J36" i="3"/>
  <c r="L36" i="3" s="1"/>
  <c r="M38" i="3"/>
  <c r="D41" i="3" l="1"/>
  <c r="F39" i="3"/>
  <c r="E39" i="3"/>
  <c r="G38" i="3"/>
  <c r="H38" i="3" s="1"/>
  <c r="I38" i="3" s="1"/>
  <c r="R38" i="3" s="1"/>
  <c r="J37" i="3"/>
  <c r="L37" i="3" s="1"/>
  <c r="M39" i="3"/>
  <c r="D42" i="3" l="1"/>
  <c r="F40" i="3"/>
  <c r="E40" i="3"/>
  <c r="G39" i="3"/>
  <c r="H39" i="3" s="1"/>
  <c r="I39" i="3" s="1"/>
  <c r="R39" i="3" s="1"/>
  <c r="J38" i="3"/>
  <c r="L38" i="3" s="1"/>
  <c r="M40" i="3"/>
  <c r="D43" i="3" l="1"/>
  <c r="G40" i="3"/>
  <c r="H40" i="3" s="1"/>
  <c r="I40" i="3" s="1"/>
  <c r="R40" i="3" s="1"/>
  <c r="F41" i="3"/>
  <c r="E41" i="3"/>
  <c r="G41" i="3" s="1"/>
  <c r="H41" i="3" s="1"/>
  <c r="J39" i="3"/>
  <c r="L39" i="3" s="1"/>
  <c r="M41" i="3"/>
  <c r="D44" i="3" l="1"/>
  <c r="F42" i="3"/>
  <c r="E42" i="3"/>
  <c r="I41" i="3"/>
  <c r="R41" i="3" s="1"/>
  <c r="J40" i="3"/>
  <c r="L40" i="3" s="1"/>
  <c r="M42" i="3"/>
  <c r="D45" i="3" l="1"/>
  <c r="G42" i="3"/>
  <c r="H42" i="3" s="1"/>
  <c r="F43" i="3"/>
  <c r="E43" i="3"/>
  <c r="I42" i="3"/>
  <c r="R42" i="3" s="1"/>
  <c r="J41" i="3"/>
  <c r="L41" i="3" s="1"/>
  <c r="M43" i="3"/>
  <c r="D46" i="3" l="1"/>
  <c r="G43" i="3"/>
  <c r="H43" i="3" s="1"/>
  <c r="F44" i="3"/>
  <c r="E44" i="3"/>
  <c r="I43" i="3"/>
  <c r="R43" i="3" s="1"/>
  <c r="J42" i="3"/>
  <c r="L42" i="3" s="1"/>
  <c r="M44" i="3"/>
  <c r="D47" i="3" l="1"/>
  <c r="F45" i="3"/>
  <c r="E45" i="3"/>
  <c r="G44" i="3"/>
  <c r="H44" i="3" s="1"/>
  <c r="I44" i="3" s="1"/>
  <c r="R44" i="3" s="1"/>
  <c r="J43" i="3"/>
  <c r="L43" i="3" s="1"/>
  <c r="M45" i="3"/>
  <c r="D48" i="3" l="1"/>
  <c r="G45" i="3"/>
  <c r="H45" i="3" s="1"/>
  <c r="I45" i="3" s="1"/>
  <c r="R45" i="3" s="1"/>
  <c r="F46" i="3"/>
  <c r="E46" i="3"/>
  <c r="J44" i="3"/>
  <c r="L44" i="3" s="1"/>
  <c r="M46" i="3"/>
  <c r="D49" i="3" l="1"/>
  <c r="F47" i="3"/>
  <c r="E47" i="3"/>
  <c r="G46" i="3"/>
  <c r="H46" i="3" s="1"/>
  <c r="I46" i="3" s="1"/>
  <c r="R46" i="3" s="1"/>
  <c r="J45" i="3"/>
  <c r="L45" i="3" s="1"/>
  <c r="M47" i="3"/>
  <c r="D50" i="3" l="1"/>
  <c r="F48" i="3"/>
  <c r="E48" i="3"/>
  <c r="G47" i="3"/>
  <c r="H47" i="3" s="1"/>
  <c r="I47" i="3" s="1"/>
  <c r="R47" i="3" s="1"/>
  <c r="J46" i="3"/>
  <c r="L46" i="3" s="1"/>
  <c r="M48" i="3"/>
  <c r="D51" i="3" l="1"/>
  <c r="F49" i="3"/>
  <c r="E49" i="3"/>
  <c r="G48" i="3"/>
  <c r="H48" i="3" s="1"/>
  <c r="I48" i="3" s="1"/>
  <c r="R48" i="3" s="1"/>
  <c r="J47" i="3"/>
  <c r="L47" i="3" s="1"/>
  <c r="M49" i="3"/>
  <c r="D52" i="3" l="1"/>
  <c r="F50" i="3"/>
  <c r="E50" i="3"/>
  <c r="G49" i="3"/>
  <c r="H49" i="3" s="1"/>
  <c r="I49" i="3" s="1"/>
  <c r="R49" i="3" s="1"/>
  <c r="J48" i="3"/>
  <c r="L48" i="3" s="1"/>
  <c r="M50" i="3"/>
  <c r="D53" i="3" l="1"/>
  <c r="F51" i="3"/>
  <c r="E51" i="3"/>
  <c r="G50" i="3"/>
  <c r="H50" i="3" s="1"/>
  <c r="I50" i="3" s="1"/>
  <c r="R50" i="3" s="1"/>
  <c r="J49" i="3"/>
  <c r="L49" i="3" s="1"/>
  <c r="M51" i="3"/>
  <c r="D54" i="3" l="1"/>
  <c r="F52" i="3"/>
  <c r="E52" i="3"/>
  <c r="G51" i="3"/>
  <c r="H51" i="3" s="1"/>
  <c r="I51" i="3" s="1"/>
  <c r="R51" i="3" s="1"/>
  <c r="J50" i="3"/>
  <c r="L50" i="3" s="1"/>
  <c r="M52" i="3"/>
  <c r="D55" i="3" l="1"/>
  <c r="G52" i="3"/>
  <c r="H52" i="3" s="1"/>
  <c r="I52" i="3" s="1"/>
  <c r="R52" i="3" s="1"/>
  <c r="F53" i="3"/>
  <c r="E53" i="3"/>
  <c r="J51" i="3"/>
  <c r="L51" i="3" s="1"/>
  <c r="M53" i="3"/>
  <c r="D56" i="3" l="1"/>
  <c r="G53" i="3"/>
  <c r="H53" i="3" s="1"/>
  <c r="I53" i="3" s="1"/>
  <c r="R53" i="3" s="1"/>
  <c r="F54" i="3"/>
  <c r="E54" i="3"/>
  <c r="J52" i="3"/>
  <c r="L52" i="3" s="1"/>
  <c r="M54" i="3"/>
  <c r="D57" i="3" l="1"/>
  <c r="F55" i="3"/>
  <c r="E55" i="3"/>
  <c r="G54" i="3"/>
  <c r="H54" i="3" s="1"/>
  <c r="I54" i="3" s="1"/>
  <c r="R54" i="3" s="1"/>
  <c r="J53" i="3"/>
  <c r="L53" i="3" s="1"/>
  <c r="M55" i="3"/>
  <c r="D58" i="3" l="1"/>
  <c r="F56" i="3"/>
  <c r="E56" i="3"/>
  <c r="G55" i="3"/>
  <c r="H55" i="3" s="1"/>
  <c r="I55" i="3" s="1"/>
  <c r="R55" i="3" s="1"/>
  <c r="J54" i="3"/>
  <c r="L54" i="3" s="1"/>
  <c r="M56" i="3"/>
  <c r="D59" i="3" l="1"/>
  <c r="G56" i="3"/>
  <c r="H56" i="3" s="1"/>
  <c r="I56" i="3" s="1"/>
  <c r="R56" i="3" s="1"/>
  <c r="F57" i="3"/>
  <c r="E57" i="3"/>
  <c r="G57" i="3" s="1"/>
  <c r="H57" i="3" s="1"/>
  <c r="J55" i="3"/>
  <c r="L55" i="3" s="1"/>
  <c r="M57" i="3"/>
  <c r="D60" i="3" l="1"/>
  <c r="F58" i="3"/>
  <c r="E58" i="3"/>
  <c r="I57" i="3"/>
  <c r="R57" i="3" s="1"/>
  <c r="J56" i="3"/>
  <c r="L56" i="3" s="1"/>
  <c r="M58" i="3"/>
  <c r="D61" i="3" l="1"/>
  <c r="G58" i="3"/>
  <c r="H58" i="3" s="1"/>
  <c r="I58" i="3" s="1"/>
  <c r="R58" i="3" s="1"/>
  <c r="F59" i="3"/>
  <c r="E59" i="3"/>
  <c r="J57" i="3"/>
  <c r="L57" i="3" s="1"/>
  <c r="M59" i="3"/>
  <c r="D62" i="3" l="1"/>
  <c r="G59" i="3"/>
  <c r="H59" i="3" s="1"/>
  <c r="I59" i="3" s="1"/>
  <c r="R59" i="3" s="1"/>
  <c r="F60" i="3"/>
  <c r="E60" i="3"/>
  <c r="J58" i="3"/>
  <c r="L58" i="3" s="1"/>
  <c r="M60" i="3"/>
  <c r="D63" i="3" l="1"/>
  <c r="F61" i="3"/>
  <c r="E61" i="3"/>
  <c r="G60" i="3"/>
  <c r="H60" i="3" s="1"/>
  <c r="I60" i="3" s="1"/>
  <c r="R60" i="3" s="1"/>
  <c r="J59" i="3"/>
  <c r="L59" i="3" s="1"/>
  <c r="M61" i="3"/>
  <c r="D64" i="3" l="1"/>
  <c r="G61" i="3"/>
  <c r="H61" i="3" s="1"/>
  <c r="I61" i="3" s="1"/>
  <c r="R61" i="3" s="1"/>
  <c r="F62" i="3"/>
  <c r="E62" i="3"/>
  <c r="J60" i="3"/>
  <c r="L60" i="3" s="1"/>
  <c r="M62" i="3"/>
  <c r="D65" i="3" l="1"/>
  <c r="G62" i="3"/>
  <c r="H62" i="3" s="1"/>
  <c r="I62" i="3" s="1"/>
  <c r="R62" i="3" s="1"/>
  <c r="F63" i="3"/>
  <c r="E63" i="3"/>
  <c r="J61" i="3"/>
  <c r="L61" i="3" s="1"/>
  <c r="M63" i="3"/>
  <c r="D66" i="3" l="1"/>
  <c r="G63" i="3"/>
  <c r="H63" i="3" s="1"/>
  <c r="I63" i="3" s="1"/>
  <c r="R63" i="3" s="1"/>
  <c r="F64" i="3"/>
  <c r="E64" i="3"/>
  <c r="J62" i="3"/>
  <c r="L62" i="3" s="1"/>
  <c r="M64" i="3"/>
  <c r="D67" i="3" l="1"/>
  <c r="G64" i="3"/>
  <c r="H64" i="3" s="1"/>
  <c r="I64" i="3" s="1"/>
  <c r="R64" i="3" s="1"/>
  <c r="F65" i="3"/>
  <c r="E65" i="3"/>
  <c r="J63" i="3"/>
  <c r="L63" i="3" s="1"/>
  <c r="M65" i="3"/>
  <c r="D68" i="3" l="1"/>
  <c r="G65" i="3"/>
  <c r="H65" i="3" s="1"/>
  <c r="F66" i="3"/>
  <c r="E66" i="3"/>
  <c r="I65" i="3"/>
  <c r="R65" i="3" s="1"/>
  <c r="J64" i="3"/>
  <c r="L64" i="3" s="1"/>
  <c r="M66" i="3"/>
  <c r="D69" i="3" l="1"/>
  <c r="G66" i="3"/>
  <c r="H66" i="3" s="1"/>
  <c r="I66" i="3" s="1"/>
  <c r="R66" i="3" s="1"/>
  <c r="F67" i="3"/>
  <c r="E67" i="3"/>
  <c r="G67" i="3" s="1"/>
  <c r="H67" i="3" s="1"/>
  <c r="J65" i="3"/>
  <c r="L65" i="3" s="1"/>
  <c r="M67" i="3"/>
  <c r="D70" i="3" l="1"/>
  <c r="F68" i="3"/>
  <c r="E68" i="3"/>
  <c r="I67" i="3"/>
  <c r="R67" i="3" s="1"/>
  <c r="J66" i="3"/>
  <c r="L66" i="3" s="1"/>
  <c r="M68" i="3"/>
  <c r="D71" i="3" l="1"/>
  <c r="G68" i="3"/>
  <c r="H68" i="3" s="1"/>
  <c r="I68" i="3" s="1"/>
  <c r="R68" i="3" s="1"/>
  <c r="F69" i="3"/>
  <c r="E69" i="3"/>
  <c r="J67" i="3"/>
  <c r="L67" i="3" s="1"/>
  <c r="M69" i="3"/>
  <c r="D72" i="3" l="1"/>
  <c r="F70" i="3"/>
  <c r="E70" i="3"/>
  <c r="G69" i="3"/>
  <c r="H69" i="3" s="1"/>
  <c r="I69" i="3" s="1"/>
  <c r="R69" i="3" s="1"/>
  <c r="J68" i="3"/>
  <c r="L68" i="3" s="1"/>
  <c r="M70" i="3"/>
  <c r="D73" i="3" l="1"/>
  <c r="G70" i="3"/>
  <c r="H70" i="3" s="1"/>
  <c r="I70" i="3" s="1"/>
  <c r="R70" i="3" s="1"/>
  <c r="F71" i="3"/>
  <c r="E71" i="3"/>
  <c r="J69" i="3"/>
  <c r="L69" i="3" s="1"/>
  <c r="M71" i="3"/>
  <c r="D74" i="3" l="1"/>
  <c r="G71" i="3"/>
  <c r="H71" i="3" s="1"/>
  <c r="F72" i="3"/>
  <c r="E72" i="3"/>
  <c r="I71" i="3"/>
  <c r="R71" i="3" s="1"/>
  <c r="J70" i="3"/>
  <c r="L70" i="3" s="1"/>
  <c r="M72" i="3"/>
  <c r="D75" i="3" l="1"/>
  <c r="G72" i="3"/>
  <c r="H72" i="3" s="1"/>
  <c r="F73" i="3"/>
  <c r="E73" i="3"/>
  <c r="G73" i="3" s="1"/>
  <c r="H73" i="3" s="1"/>
  <c r="I72" i="3"/>
  <c r="R72" i="3" s="1"/>
  <c r="J71" i="3"/>
  <c r="L71" i="3" s="1"/>
  <c r="M73" i="3"/>
  <c r="D76" i="3" l="1"/>
  <c r="F74" i="3"/>
  <c r="E74" i="3"/>
  <c r="I73" i="3"/>
  <c r="R73" i="3" s="1"/>
  <c r="J72" i="3"/>
  <c r="L72" i="3" s="1"/>
  <c r="M74" i="3"/>
  <c r="D77" i="3" l="1"/>
  <c r="G74" i="3"/>
  <c r="H74" i="3" s="1"/>
  <c r="I74" i="3" s="1"/>
  <c r="R74" i="3" s="1"/>
  <c r="F75" i="3"/>
  <c r="E75" i="3"/>
  <c r="J73" i="3"/>
  <c r="L73" i="3" s="1"/>
  <c r="M75" i="3"/>
  <c r="D78" i="3" l="1"/>
  <c r="F76" i="3"/>
  <c r="E76" i="3"/>
  <c r="G75" i="3"/>
  <c r="H75" i="3" s="1"/>
  <c r="I75" i="3" s="1"/>
  <c r="R75" i="3" s="1"/>
  <c r="J74" i="3"/>
  <c r="L74" i="3" s="1"/>
  <c r="M76" i="3"/>
  <c r="D79" i="3" l="1"/>
  <c r="F77" i="3"/>
  <c r="E77" i="3"/>
  <c r="G76" i="3"/>
  <c r="H76" i="3" s="1"/>
  <c r="I76" i="3" s="1"/>
  <c r="R76" i="3" s="1"/>
  <c r="J75" i="3"/>
  <c r="L75" i="3" s="1"/>
  <c r="M77" i="3"/>
  <c r="D80" i="3" l="1"/>
  <c r="F78" i="3"/>
  <c r="E78" i="3"/>
  <c r="G77" i="3"/>
  <c r="H77" i="3" s="1"/>
  <c r="I77" i="3"/>
  <c r="R77" i="3" s="1"/>
  <c r="J76" i="3"/>
  <c r="L76" i="3" s="1"/>
  <c r="M78" i="3"/>
  <c r="D81" i="3" l="1"/>
  <c r="F79" i="3"/>
  <c r="E79" i="3"/>
  <c r="G78" i="3"/>
  <c r="H78" i="3" s="1"/>
  <c r="I78" i="3" s="1"/>
  <c r="R78" i="3" s="1"/>
  <c r="J77" i="3"/>
  <c r="L77" i="3" s="1"/>
  <c r="M79" i="3"/>
  <c r="D82" i="3" l="1"/>
  <c r="F80" i="3"/>
  <c r="E80" i="3"/>
  <c r="G79" i="3"/>
  <c r="H79" i="3" s="1"/>
  <c r="I79" i="3"/>
  <c r="R79" i="3" s="1"/>
  <c r="J78" i="3"/>
  <c r="L78" i="3" s="1"/>
  <c r="M80" i="3"/>
  <c r="D83" i="3" l="1"/>
  <c r="G80" i="3"/>
  <c r="H80" i="3" s="1"/>
  <c r="F81" i="3"/>
  <c r="E81" i="3"/>
  <c r="I80" i="3"/>
  <c r="R80" i="3" s="1"/>
  <c r="J79" i="3"/>
  <c r="L79" i="3" s="1"/>
  <c r="M81" i="3"/>
  <c r="D84" i="3" l="1"/>
  <c r="F82" i="3"/>
  <c r="E82" i="3"/>
  <c r="G81" i="3"/>
  <c r="H81" i="3" s="1"/>
  <c r="I81" i="3" s="1"/>
  <c r="R81" i="3" s="1"/>
  <c r="J80" i="3"/>
  <c r="L80" i="3" s="1"/>
  <c r="M82" i="3"/>
  <c r="D85" i="3" l="1"/>
  <c r="F83" i="3"/>
  <c r="E83" i="3"/>
  <c r="G82" i="3"/>
  <c r="H82" i="3" s="1"/>
  <c r="I82" i="3"/>
  <c r="R82" i="3" s="1"/>
  <c r="J81" i="3"/>
  <c r="L81" i="3" s="1"/>
  <c r="M83" i="3"/>
  <c r="D86" i="3" l="1"/>
  <c r="F84" i="3"/>
  <c r="E84" i="3"/>
  <c r="G83" i="3"/>
  <c r="H83" i="3" s="1"/>
  <c r="I83" i="3" s="1"/>
  <c r="R83" i="3" s="1"/>
  <c r="J82" i="3"/>
  <c r="L82" i="3" s="1"/>
  <c r="M84" i="3"/>
  <c r="D87" i="3" l="1"/>
  <c r="F85" i="3"/>
  <c r="E85" i="3"/>
  <c r="G84" i="3"/>
  <c r="H84" i="3" s="1"/>
  <c r="I84" i="3" s="1"/>
  <c r="R84" i="3" s="1"/>
  <c r="J83" i="3"/>
  <c r="L83" i="3" s="1"/>
  <c r="M85" i="3"/>
  <c r="D88" i="3" l="1"/>
  <c r="G85" i="3"/>
  <c r="H85" i="3" s="1"/>
  <c r="F86" i="3"/>
  <c r="E86" i="3"/>
  <c r="I85" i="3"/>
  <c r="R85" i="3" s="1"/>
  <c r="J84" i="3"/>
  <c r="L84" i="3" s="1"/>
  <c r="M86" i="3"/>
  <c r="D89" i="3" l="1"/>
  <c r="G86" i="3"/>
  <c r="H86" i="3" s="1"/>
  <c r="F87" i="3"/>
  <c r="E87" i="3"/>
  <c r="I86" i="3"/>
  <c r="R86" i="3" s="1"/>
  <c r="J85" i="3"/>
  <c r="L85" i="3" s="1"/>
  <c r="M87" i="3"/>
  <c r="D90" i="3" l="1"/>
  <c r="G87" i="3"/>
  <c r="H87" i="3" s="1"/>
  <c r="F88" i="3"/>
  <c r="E88" i="3"/>
  <c r="I87" i="3"/>
  <c r="R87" i="3" s="1"/>
  <c r="J86" i="3"/>
  <c r="L86" i="3" s="1"/>
  <c r="M88" i="3"/>
  <c r="D91" i="3" l="1"/>
  <c r="F89" i="3"/>
  <c r="E89" i="3"/>
  <c r="G88" i="3"/>
  <c r="H88" i="3" s="1"/>
  <c r="I88" i="3" s="1"/>
  <c r="R88" i="3" s="1"/>
  <c r="J87" i="3"/>
  <c r="L87" i="3" s="1"/>
  <c r="M89" i="3"/>
  <c r="D92" i="3" l="1"/>
  <c r="G89" i="3"/>
  <c r="H89" i="3" s="1"/>
  <c r="F90" i="3"/>
  <c r="E90" i="3"/>
  <c r="I89" i="3"/>
  <c r="R89" i="3" s="1"/>
  <c r="J88" i="3"/>
  <c r="L88" i="3" s="1"/>
  <c r="M90" i="3"/>
  <c r="D93" i="3" l="1"/>
  <c r="G90" i="3"/>
  <c r="H90" i="3" s="1"/>
  <c r="F91" i="3"/>
  <c r="E91" i="3"/>
  <c r="I90" i="3"/>
  <c r="R90" i="3" s="1"/>
  <c r="J89" i="3"/>
  <c r="L89" i="3" s="1"/>
  <c r="M91" i="3"/>
  <c r="D94" i="3" l="1"/>
  <c r="F92" i="3"/>
  <c r="E92" i="3"/>
  <c r="G91" i="3"/>
  <c r="H91" i="3" s="1"/>
  <c r="I91" i="3" s="1"/>
  <c r="R91" i="3" s="1"/>
  <c r="J90" i="3"/>
  <c r="L90" i="3" s="1"/>
  <c r="M92" i="3"/>
  <c r="D95" i="3" l="1"/>
  <c r="G92" i="3"/>
  <c r="H92" i="3" s="1"/>
  <c r="I92" i="3" s="1"/>
  <c r="R92" i="3" s="1"/>
  <c r="F93" i="3"/>
  <c r="E93" i="3"/>
  <c r="J91" i="3"/>
  <c r="L91" i="3" s="1"/>
  <c r="M93" i="3"/>
  <c r="D96" i="3" l="1"/>
  <c r="F94" i="3"/>
  <c r="E94" i="3"/>
  <c r="G93" i="3"/>
  <c r="H93" i="3" s="1"/>
  <c r="I93" i="3"/>
  <c r="R93" i="3" s="1"/>
  <c r="J92" i="3"/>
  <c r="L92" i="3" s="1"/>
  <c r="M94" i="3"/>
  <c r="D97" i="3" l="1"/>
  <c r="G94" i="3"/>
  <c r="H94" i="3" s="1"/>
  <c r="I94" i="3" s="1"/>
  <c r="R94" i="3" s="1"/>
  <c r="F95" i="3"/>
  <c r="E95" i="3"/>
  <c r="J93" i="3"/>
  <c r="L93" i="3" s="1"/>
  <c r="M95" i="3"/>
  <c r="D98" i="3" l="1"/>
  <c r="F96" i="3"/>
  <c r="E96" i="3"/>
  <c r="G95" i="3"/>
  <c r="H95" i="3" s="1"/>
  <c r="I95" i="3" s="1"/>
  <c r="R95" i="3" s="1"/>
  <c r="J94" i="3"/>
  <c r="L94" i="3" s="1"/>
  <c r="M96" i="3"/>
  <c r="D99" i="3" l="1"/>
  <c r="G96" i="3"/>
  <c r="H96" i="3" s="1"/>
  <c r="F97" i="3"/>
  <c r="E97" i="3"/>
  <c r="I96" i="3"/>
  <c r="R96" i="3" s="1"/>
  <c r="J95" i="3"/>
  <c r="L95" i="3" s="1"/>
  <c r="M97" i="3"/>
  <c r="D100" i="3" l="1"/>
  <c r="G97" i="3"/>
  <c r="H97" i="3" s="1"/>
  <c r="F98" i="3"/>
  <c r="E98" i="3"/>
  <c r="I97" i="3"/>
  <c r="R97" i="3" s="1"/>
  <c r="J96" i="3"/>
  <c r="L96" i="3" s="1"/>
  <c r="M98" i="3"/>
  <c r="D101" i="3" l="1"/>
  <c r="G98" i="3"/>
  <c r="H98" i="3" s="1"/>
  <c r="F99" i="3"/>
  <c r="E99" i="3"/>
  <c r="I98" i="3"/>
  <c r="R98" i="3" s="1"/>
  <c r="J97" i="3"/>
  <c r="L97" i="3" s="1"/>
  <c r="M99" i="3"/>
  <c r="D102" i="3" l="1"/>
  <c r="G99" i="3"/>
  <c r="H99" i="3" s="1"/>
  <c r="F100" i="3"/>
  <c r="E100" i="3"/>
  <c r="I99" i="3"/>
  <c r="R99" i="3" s="1"/>
  <c r="J98" i="3"/>
  <c r="L98" i="3" s="1"/>
  <c r="M100" i="3"/>
  <c r="D103" i="3" l="1"/>
  <c r="G100" i="3"/>
  <c r="H100" i="3" s="1"/>
  <c r="I100" i="3" s="1"/>
  <c r="R100" i="3" s="1"/>
  <c r="F101" i="3"/>
  <c r="E101" i="3"/>
  <c r="J99" i="3"/>
  <c r="L99" i="3" s="1"/>
  <c r="M101" i="3"/>
  <c r="D104" i="3" l="1"/>
  <c r="G101" i="3"/>
  <c r="H101" i="3" s="1"/>
  <c r="F102" i="3"/>
  <c r="E102" i="3"/>
  <c r="I101" i="3"/>
  <c r="R101" i="3" s="1"/>
  <c r="J100" i="3"/>
  <c r="L100" i="3" s="1"/>
  <c r="M102" i="3"/>
  <c r="D105" i="3" l="1"/>
  <c r="F103" i="3"/>
  <c r="E103" i="3"/>
  <c r="G102" i="3"/>
  <c r="H102" i="3" s="1"/>
  <c r="I102" i="3" s="1"/>
  <c r="R102" i="3" s="1"/>
  <c r="J101" i="3"/>
  <c r="L101" i="3" s="1"/>
  <c r="M103" i="3"/>
  <c r="D106" i="3" l="1"/>
  <c r="G103" i="3"/>
  <c r="H103" i="3" s="1"/>
  <c r="I103" i="3" s="1"/>
  <c r="R103" i="3" s="1"/>
  <c r="F104" i="3"/>
  <c r="E104" i="3"/>
  <c r="J102" i="3"/>
  <c r="L102" i="3" s="1"/>
  <c r="M104" i="3"/>
  <c r="D107" i="3" l="1"/>
  <c r="G104" i="3"/>
  <c r="H104" i="3" s="1"/>
  <c r="I104" i="3" s="1"/>
  <c r="R104" i="3" s="1"/>
  <c r="F105" i="3"/>
  <c r="E105" i="3"/>
  <c r="J103" i="3"/>
  <c r="L103" i="3" s="1"/>
  <c r="M105" i="3"/>
  <c r="D108" i="3" l="1"/>
  <c r="F106" i="3"/>
  <c r="E106" i="3"/>
  <c r="G105" i="3"/>
  <c r="H105" i="3" s="1"/>
  <c r="I105" i="3" s="1"/>
  <c r="R105" i="3" s="1"/>
  <c r="J104" i="3"/>
  <c r="L104" i="3" s="1"/>
  <c r="M106" i="3"/>
  <c r="D109" i="3" l="1"/>
  <c r="F107" i="3"/>
  <c r="E107" i="3"/>
  <c r="G106" i="3"/>
  <c r="H106" i="3" s="1"/>
  <c r="I106" i="3"/>
  <c r="R106" i="3" s="1"/>
  <c r="J105" i="3"/>
  <c r="L105" i="3" s="1"/>
  <c r="M107" i="3"/>
  <c r="D110" i="3" l="1"/>
  <c r="F108" i="3"/>
  <c r="E108" i="3"/>
  <c r="G107" i="3"/>
  <c r="H107" i="3" s="1"/>
  <c r="I107" i="3"/>
  <c r="R107" i="3" s="1"/>
  <c r="J106" i="3"/>
  <c r="L106" i="3" s="1"/>
  <c r="M108" i="3"/>
  <c r="D111" i="3" l="1"/>
  <c r="F109" i="3"/>
  <c r="E109" i="3"/>
  <c r="G108" i="3"/>
  <c r="H108" i="3" s="1"/>
  <c r="I108" i="3"/>
  <c r="R108" i="3" s="1"/>
  <c r="J107" i="3"/>
  <c r="L107" i="3" s="1"/>
  <c r="M109" i="3"/>
  <c r="D112" i="3" l="1"/>
  <c r="G109" i="3"/>
  <c r="H109" i="3" s="1"/>
  <c r="I109" i="3" s="1"/>
  <c r="R109" i="3" s="1"/>
  <c r="F110" i="3"/>
  <c r="E110" i="3"/>
  <c r="J108" i="3"/>
  <c r="L108" i="3" s="1"/>
  <c r="M110" i="3"/>
  <c r="D113" i="3" l="1"/>
  <c r="F111" i="3"/>
  <c r="E111" i="3"/>
  <c r="G110" i="3"/>
  <c r="H110" i="3" s="1"/>
  <c r="I110" i="3" s="1"/>
  <c r="R110" i="3" s="1"/>
  <c r="J109" i="3"/>
  <c r="L109" i="3" s="1"/>
  <c r="M111" i="3"/>
  <c r="D114" i="3" l="1"/>
  <c r="F112" i="3"/>
  <c r="E112" i="3"/>
  <c r="G111" i="3"/>
  <c r="H111" i="3" s="1"/>
  <c r="I111" i="3" s="1"/>
  <c r="R111" i="3" s="1"/>
  <c r="J110" i="3"/>
  <c r="L110" i="3" s="1"/>
  <c r="M112" i="3"/>
  <c r="D115" i="3" l="1"/>
  <c r="G112" i="3"/>
  <c r="H112" i="3" s="1"/>
  <c r="I112" i="3" s="1"/>
  <c r="R112" i="3" s="1"/>
  <c r="F113" i="3"/>
  <c r="E113" i="3"/>
  <c r="G113" i="3" s="1"/>
  <c r="H113" i="3" s="1"/>
  <c r="J111" i="3"/>
  <c r="L111" i="3" s="1"/>
  <c r="M113" i="3"/>
  <c r="D116" i="3" l="1"/>
  <c r="F114" i="3"/>
  <c r="E114" i="3"/>
  <c r="I113" i="3"/>
  <c r="R113" i="3" s="1"/>
  <c r="J112" i="3"/>
  <c r="L112" i="3" s="1"/>
  <c r="M114" i="3"/>
  <c r="D117" i="3" l="1"/>
  <c r="F115" i="3"/>
  <c r="E115" i="3"/>
  <c r="G114" i="3"/>
  <c r="H114" i="3" s="1"/>
  <c r="I114" i="3"/>
  <c r="R114" i="3" s="1"/>
  <c r="J113" i="3"/>
  <c r="L113" i="3" s="1"/>
  <c r="M115" i="3"/>
  <c r="D118" i="3" l="1"/>
  <c r="F116" i="3"/>
  <c r="E116" i="3"/>
  <c r="G115" i="3"/>
  <c r="H115" i="3" s="1"/>
  <c r="I115" i="3"/>
  <c r="R115" i="3" s="1"/>
  <c r="J114" i="3"/>
  <c r="L114" i="3" s="1"/>
  <c r="M116" i="3"/>
  <c r="D119" i="3" l="1"/>
  <c r="F117" i="3"/>
  <c r="E117" i="3"/>
  <c r="G116" i="3"/>
  <c r="H116" i="3" s="1"/>
  <c r="I116" i="3"/>
  <c r="R116" i="3" s="1"/>
  <c r="J115" i="3"/>
  <c r="L115" i="3" s="1"/>
  <c r="M117" i="3"/>
  <c r="D120" i="3" l="1"/>
  <c r="F118" i="3"/>
  <c r="E118" i="3"/>
  <c r="G117" i="3"/>
  <c r="H117" i="3" s="1"/>
  <c r="I117" i="3" s="1"/>
  <c r="R117" i="3" s="1"/>
  <c r="J116" i="3"/>
  <c r="L116" i="3" s="1"/>
  <c r="M118" i="3"/>
  <c r="D121" i="3" l="1"/>
  <c r="F119" i="3"/>
  <c r="E119" i="3"/>
  <c r="G118" i="3"/>
  <c r="H118" i="3" s="1"/>
  <c r="I118" i="3" s="1"/>
  <c r="R118" i="3" s="1"/>
  <c r="J117" i="3"/>
  <c r="L117" i="3" s="1"/>
  <c r="M119" i="3"/>
  <c r="D122" i="3" l="1"/>
  <c r="F120" i="3"/>
  <c r="E120" i="3"/>
  <c r="G119" i="3"/>
  <c r="H119" i="3" s="1"/>
  <c r="I119" i="3" s="1"/>
  <c r="R119" i="3" s="1"/>
  <c r="J118" i="3"/>
  <c r="L118" i="3" s="1"/>
  <c r="M120" i="3"/>
  <c r="D123" i="3" l="1"/>
  <c r="F121" i="3"/>
  <c r="E121" i="3"/>
  <c r="G120" i="3"/>
  <c r="H120" i="3" s="1"/>
  <c r="I120" i="3"/>
  <c r="R120" i="3" s="1"/>
  <c r="J119" i="3"/>
  <c r="L119" i="3" s="1"/>
  <c r="M121" i="3"/>
  <c r="D124" i="3" l="1"/>
  <c r="F122" i="3"/>
  <c r="E122" i="3"/>
  <c r="G121" i="3"/>
  <c r="H121" i="3" s="1"/>
  <c r="I121" i="3"/>
  <c r="R121" i="3" s="1"/>
  <c r="J120" i="3"/>
  <c r="L120" i="3" s="1"/>
  <c r="M122" i="3"/>
  <c r="D125" i="3" l="1"/>
  <c r="F123" i="3"/>
  <c r="E123" i="3"/>
  <c r="G122" i="3"/>
  <c r="H122" i="3" s="1"/>
  <c r="I122" i="3"/>
  <c r="R122" i="3" s="1"/>
  <c r="J121" i="3"/>
  <c r="L121" i="3" s="1"/>
  <c r="M123" i="3"/>
  <c r="D126" i="3" l="1"/>
  <c r="F124" i="3"/>
  <c r="E124" i="3"/>
  <c r="G123" i="3"/>
  <c r="H123" i="3" s="1"/>
  <c r="I123" i="3" s="1"/>
  <c r="R123" i="3" s="1"/>
  <c r="J122" i="3"/>
  <c r="L122" i="3" s="1"/>
  <c r="M124" i="3"/>
  <c r="D127" i="3" l="1"/>
  <c r="F125" i="3"/>
  <c r="E125" i="3"/>
  <c r="G124" i="3"/>
  <c r="H124" i="3" s="1"/>
  <c r="I124" i="3"/>
  <c r="R124" i="3" s="1"/>
  <c r="J123" i="3"/>
  <c r="L123" i="3" s="1"/>
  <c r="M125" i="3"/>
  <c r="D128" i="3" l="1"/>
  <c r="F126" i="3"/>
  <c r="E126" i="3"/>
  <c r="G125" i="3"/>
  <c r="H125" i="3" s="1"/>
  <c r="I125" i="3"/>
  <c r="R125" i="3" s="1"/>
  <c r="J124" i="3"/>
  <c r="L124" i="3" s="1"/>
  <c r="M126" i="3"/>
  <c r="D129" i="3" l="1"/>
  <c r="F127" i="3"/>
  <c r="E127" i="3"/>
  <c r="G126" i="3"/>
  <c r="H126" i="3" s="1"/>
  <c r="I126" i="3" s="1"/>
  <c r="R126" i="3" s="1"/>
  <c r="J125" i="3"/>
  <c r="L125" i="3" s="1"/>
  <c r="M127" i="3"/>
  <c r="D130" i="3" l="1"/>
  <c r="F128" i="3"/>
  <c r="E128" i="3"/>
  <c r="G127" i="3"/>
  <c r="H127" i="3" s="1"/>
  <c r="I127" i="3"/>
  <c r="R127" i="3" s="1"/>
  <c r="J126" i="3"/>
  <c r="L126" i="3" s="1"/>
  <c r="M128" i="3"/>
  <c r="D131" i="3" l="1"/>
  <c r="F129" i="3"/>
  <c r="E129" i="3"/>
  <c r="G128" i="3"/>
  <c r="H128" i="3" s="1"/>
  <c r="I128" i="3"/>
  <c r="R128" i="3" s="1"/>
  <c r="J127" i="3"/>
  <c r="L127" i="3" s="1"/>
  <c r="M129" i="3"/>
  <c r="D132" i="3" l="1"/>
  <c r="F130" i="3"/>
  <c r="E130" i="3"/>
  <c r="G129" i="3"/>
  <c r="H129" i="3" s="1"/>
  <c r="I129" i="3" s="1"/>
  <c r="R129" i="3" s="1"/>
  <c r="J128" i="3"/>
  <c r="L128" i="3" s="1"/>
  <c r="M130" i="3"/>
  <c r="D133" i="3" l="1"/>
  <c r="F131" i="3"/>
  <c r="E131" i="3"/>
  <c r="G130" i="3"/>
  <c r="H130" i="3" s="1"/>
  <c r="I130" i="3"/>
  <c r="R130" i="3" s="1"/>
  <c r="J129" i="3"/>
  <c r="L129" i="3" s="1"/>
  <c r="M131" i="3"/>
  <c r="D134" i="3" l="1"/>
  <c r="F132" i="3"/>
  <c r="E132" i="3"/>
  <c r="G131" i="3"/>
  <c r="H131" i="3" s="1"/>
  <c r="I131" i="3"/>
  <c r="R131" i="3" s="1"/>
  <c r="J130" i="3"/>
  <c r="L130" i="3" s="1"/>
  <c r="M132" i="3"/>
  <c r="D135" i="3" l="1"/>
  <c r="F133" i="3"/>
  <c r="E133" i="3"/>
  <c r="G132" i="3"/>
  <c r="H132" i="3" s="1"/>
  <c r="I132" i="3"/>
  <c r="R132" i="3" s="1"/>
  <c r="J131" i="3"/>
  <c r="L131" i="3" s="1"/>
  <c r="M133" i="3"/>
  <c r="D136" i="3" l="1"/>
  <c r="G133" i="3"/>
  <c r="H133" i="3" s="1"/>
  <c r="I133" i="3" s="1"/>
  <c r="R133" i="3" s="1"/>
  <c r="F134" i="3"/>
  <c r="E134" i="3"/>
  <c r="J132" i="3"/>
  <c r="L132" i="3" s="1"/>
  <c r="M134" i="3"/>
  <c r="D137" i="3" l="1"/>
  <c r="F135" i="3"/>
  <c r="E135" i="3"/>
  <c r="G134" i="3"/>
  <c r="H134" i="3" s="1"/>
  <c r="I134" i="3"/>
  <c r="R134" i="3" s="1"/>
  <c r="J133" i="3"/>
  <c r="L133" i="3" s="1"/>
  <c r="M135" i="3"/>
  <c r="D138" i="3" l="1"/>
  <c r="G135" i="3"/>
  <c r="H135" i="3" s="1"/>
  <c r="I135" i="3" s="1"/>
  <c r="R135" i="3" s="1"/>
  <c r="F136" i="3"/>
  <c r="E136" i="3"/>
  <c r="J134" i="3"/>
  <c r="L134" i="3" s="1"/>
  <c r="M136" i="3"/>
  <c r="D139" i="3" l="1"/>
  <c r="F137" i="3"/>
  <c r="E137" i="3"/>
  <c r="G136" i="3"/>
  <c r="H136" i="3" s="1"/>
  <c r="I136" i="3" s="1"/>
  <c r="R136" i="3" s="1"/>
  <c r="J135" i="3"/>
  <c r="L135" i="3" s="1"/>
  <c r="M137" i="3"/>
  <c r="D140" i="3" l="1"/>
  <c r="F138" i="3"/>
  <c r="E138" i="3"/>
  <c r="G137" i="3"/>
  <c r="H137" i="3" s="1"/>
  <c r="I137" i="3"/>
  <c r="R137" i="3" s="1"/>
  <c r="J136" i="3"/>
  <c r="L136" i="3" s="1"/>
  <c r="M138" i="3"/>
  <c r="D141" i="3" l="1"/>
  <c r="G138" i="3"/>
  <c r="H138" i="3" s="1"/>
  <c r="F139" i="3"/>
  <c r="E139" i="3"/>
  <c r="I138" i="3"/>
  <c r="R138" i="3" s="1"/>
  <c r="J137" i="3"/>
  <c r="L137" i="3" s="1"/>
  <c r="M139" i="3"/>
  <c r="D142" i="3" l="1"/>
  <c r="F140" i="3"/>
  <c r="E140" i="3"/>
  <c r="G139" i="3"/>
  <c r="H139" i="3" s="1"/>
  <c r="I139" i="3" s="1"/>
  <c r="R139" i="3" s="1"/>
  <c r="J138" i="3"/>
  <c r="L138" i="3" s="1"/>
  <c r="M140" i="3"/>
  <c r="D143" i="3" l="1"/>
  <c r="G140" i="3"/>
  <c r="H140" i="3" s="1"/>
  <c r="I140" i="3" s="1"/>
  <c r="R140" i="3" s="1"/>
  <c r="F141" i="3"/>
  <c r="E141" i="3"/>
  <c r="J139" i="3"/>
  <c r="L139" i="3" s="1"/>
  <c r="M141" i="3"/>
  <c r="D144" i="3" l="1"/>
  <c r="F142" i="3"/>
  <c r="E142" i="3"/>
  <c r="G141" i="3"/>
  <c r="H141" i="3" s="1"/>
  <c r="I141" i="3" s="1"/>
  <c r="R141" i="3" s="1"/>
  <c r="J140" i="3"/>
  <c r="L140" i="3" s="1"/>
  <c r="M142" i="3"/>
  <c r="D145" i="3" l="1"/>
  <c r="G142" i="3"/>
  <c r="H142" i="3" s="1"/>
  <c r="F143" i="3"/>
  <c r="E143" i="3"/>
  <c r="I142" i="3"/>
  <c r="R142" i="3" s="1"/>
  <c r="J141" i="3"/>
  <c r="L141" i="3" s="1"/>
  <c r="M143" i="3"/>
  <c r="D146" i="3" l="1"/>
  <c r="F144" i="3"/>
  <c r="E144" i="3"/>
  <c r="G143" i="3"/>
  <c r="H143" i="3" s="1"/>
  <c r="I143" i="3"/>
  <c r="R143" i="3" s="1"/>
  <c r="J142" i="3"/>
  <c r="L142" i="3" s="1"/>
  <c r="M144" i="3"/>
  <c r="D147" i="3" l="1"/>
  <c r="F145" i="3"/>
  <c r="E145" i="3"/>
  <c r="G144" i="3"/>
  <c r="H144" i="3" s="1"/>
  <c r="I144" i="3" s="1"/>
  <c r="R144" i="3" s="1"/>
  <c r="J143" i="3"/>
  <c r="L143" i="3" s="1"/>
  <c r="M145" i="3"/>
  <c r="D148" i="3" l="1"/>
  <c r="F146" i="3"/>
  <c r="E146" i="3"/>
  <c r="G145" i="3"/>
  <c r="H145" i="3" s="1"/>
  <c r="I145" i="3"/>
  <c r="R145" i="3" s="1"/>
  <c r="J144" i="3"/>
  <c r="L144" i="3" s="1"/>
  <c r="M146" i="3"/>
  <c r="D149" i="3" l="1"/>
  <c r="F147" i="3"/>
  <c r="E147" i="3"/>
  <c r="G146" i="3"/>
  <c r="H146" i="3" s="1"/>
  <c r="I146" i="3"/>
  <c r="R146" i="3" s="1"/>
  <c r="J145" i="3"/>
  <c r="L145" i="3" s="1"/>
  <c r="M147" i="3"/>
  <c r="D150" i="3" l="1"/>
  <c r="F148" i="3"/>
  <c r="E148" i="3"/>
  <c r="G147" i="3"/>
  <c r="H147" i="3" s="1"/>
  <c r="I147" i="3"/>
  <c r="R147" i="3" s="1"/>
  <c r="J146" i="3"/>
  <c r="L146" i="3" s="1"/>
  <c r="M148" i="3"/>
  <c r="D151" i="3" l="1"/>
  <c r="F149" i="3"/>
  <c r="E149" i="3"/>
  <c r="G148" i="3"/>
  <c r="H148" i="3" s="1"/>
  <c r="I148" i="3"/>
  <c r="R148" i="3" s="1"/>
  <c r="J147" i="3"/>
  <c r="L147" i="3" s="1"/>
  <c r="M149" i="3"/>
  <c r="D152" i="3" l="1"/>
  <c r="G149" i="3"/>
  <c r="H149" i="3" s="1"/>
  <c r="I149" i="3" s="1"/>
  <c r="R149" i="3" s="1"/>
  <c r="F150" i="3"/>
  <c r="E150" i="3"/>
  <c r="J148" i="3"/>
  <c r="L148" i="3" s="1"/>
  <c r="M150" i="3"/>
  <c r="D153" i="3" l="1"/>
  <c r="F151" i="3"/>
  <c r="E151" i="3"/>
  <c r="G150" i="3"/>
  <c r="H150" i="3" s="1"/>
  <c r="I150" i="3"/>
  <c r="R150" i="3" s="1"/>
  <c r="J149" i="3"/>
  <c r="L149" i="3" s="1"/>
  <c r="M151" i="3"/>
  <c r="D154" i="3" l="1"/>
  <c r="F152" i="3"/>
  <c r="E152" i="3"/>
  <c r="G151" i="3"/>
  <c r="H151" i="3" s="1"/>
  <c r="I151" i="3"/>
  <c r="R151" i="3" s="1"/>
  <c r="J150" i="3"/>
  <c r="L150" i="3" s="1"/>
  <c r="M152" i="3"/>
  <c r="D155" i="3" l="1"/>
  <c r="F153" i="3"/>
  <c r="E153" i="3"/>
  <c r="G152" i="3"/>
  <c r="H152" i="3" s="1"/>
  <c r="I152" i="3"/>
  <c r="R152" i="3" s="1"/>
  <c r="J151" i="3"/>
  <c r="L151" i="3" s="1"/>
  <c r="M153" i="3"/>
  <c r="D156" i="3" l="1"/>
  <c r="F154" i="3"/>
  <c r="E154" i="3"/>
  <c r="G153" i="3"/>
  <c r="H153" i="3" s="1"/>
  <c r="I153" i="3" s="1"/>
  <c r="R153" i="3" s="1"/>
  <c r="J152" i="3"/>
  <c r="L152" i="3" s="1"/>
  <c r="M154" i="3"/>
  <c r="D157" i="3" l="1"/>
  <c r="F155" i="3"/>
  <c r="E155" i="3"/>
  <c r="G154" i="3"/>
  <c r="H154" i="3" s="1"/>
  <c r="I154" i="3"/>
  <c r="R154" i="3" s="1"/>
  <c r="J153" i="3"/>
  <c r="L153" i="3" s="1"/>
  <c r="M155" i="3"/>
  <c r="D158" i="3" l="1"/>
  <c r="G155" i="3"/>
  <c r="H155" i="3" s="1"/>
  <c r="F156" i="3"/>
  <c r="E156" i="3"/>
  <c r="I155" i="3"/>
  <c r="R155" i="3" s="1"/>
  <c r="J154" i="3"/>
  <c r="L154" i="3" s="1"/>
  <c r="M156" i="3"/>
  <c r="D159" i="3" l="1"/>
  <c r="F157" i="3"/>
  <c r="E157" i="3"/>
  <c r="G156" i="3"/>
  <c r="H156" i="3" s="1"/>
  <c r="I156" i="3" s="1"/>
  <c r="R156" i="3" s="1"/>
  <c r="J155" i="3"/>
  <c r="L155" i="3" s="1"/>
  <c r="M157" i="3"/>
  <c r="D160" i="3" l="1"/>
  <c r="F158" i="3"/>
  <c r="E158" i="3"/>
  <c r="G157" i="3"/>
  <c r="H157" i="3" s="1"/>
  <c r="I157" i="3"/>
  <c r="R157" i="3" s="1"/>
  <c r="J156" i="3"/>
  <c r="L156" i="3" s="1"/>
  <c r="M158" i="3"/>
  <c r="D161" i="3" l="1"/>
  <c r="F159" i="3"/>
  <c r="E159" i="3"/>
  <c r="G158" i="3"/>
  <c r="H158" i="3" s="1"/>
  <c r="I158" i="3"/>
  <c r="R158" i="3" s="1"/>
  <c r="J157" i="3"/>
  <c r="L157" i="3" s="1"/>
  <c r="M159" i="3"/>
  <c r="D162" i="3" l="1"/>
  <c r="F160" i="3"/>
  <c r="E160" i="3"/>
  <c r="G159" i="3"/>
  <c r="H159" i="3" s="1"/>
  <c r="I159" i="3" s="1"/>
  <c r="R159" i="3" s="1"/>
  <c r="J158" i="3"/>
  <c r="L158" i="3" s="1"/>
  <c r="M160" i="3"/>
  <c r="D163" i="3" l="1"/>
  <c r="G160" i="3"/>
  <c r="H160" i="3" s="1"/>
  <c r="I160" i="3" s="1"/>
  <c r="R160" i="3" s="1"/>
  <c r="F161" i="3"/>
  <c r="E161" i="3"/>
  <c r="G161" i="3" s="1"/>
  <c r="H161" i="3" s="1"/>
  <c r="J159" i="3"/>
  <c r="L159" i="3" s="1"/>
  <c r="M161" i="3"/>
  <c r="D164" i="3" l="1"/>
  <c r="F162" i="3"/>
  <c r="E162" i="3"/>
  <c r="I161" i="3"/>
  <c r="R161" i="3" s="1"/>
  <c r="J160" i="3"/>
  <c r="L160" i="3" s="1"/>
  <c r="M162" i="3"/>
  <c r="D165" i="3" l="1"/>
  <c r="G162" i="3"/>
  <c r="H162" i="3" s="1"/>
  <c r="F163" i="3"/>
  <c r="E163" i="3"/>
  <c r="G163" i="3" s="1"/>
  <c r="H163" i="3" s="1"/>
  <c r="I162" i="3"/>
  <c r="R162" i="3" s="1"/>
  <c r="J161" i="3"/>
  <c r="L161" i="3" s="1"/>
  <c r="M163" i="3"/>
  <c r="D166" i="3" l="1"/>
  <c r="F164" i="3"/>
  <c r="E164" i="3"/>
  <c r="I163" i="3"/>
  <c r="R163" i="3" s="1"/>
  <c r="J162" i="3"/>
  <c r="L162" i="3" s="1"/>
  <c r="M164" i="3"/>
  <c r="D167" i="3" l="1"/>
  <c r="F165" i="3"/>
  <c r="E165" i="3"/>
  <c r="G164" i="3"/>
  <c r="H164" i="3" s="1"/>
  <c r="I164" i="3" s="1"/>
  <c r="R164" i="3" s="1"/>
  <c r="J163" i="3"/>
  <c r="L163" i="3" s="1"/>
  <c r="M165" i="3"/>
  <c r="D168" i="3" l="1"/>
  <c r="G165" i="3"/>
  <c r="H165" i="3" s="1"/>
  <c r="F166" i="3"/>
  <c r="E166" i="3"/>
  <c r="G166" i="3" s="1"/>
  <c r="H166" i="3" s="1"/>
  <c r="I165" i="3"/>
  <c r="R165" i="3" s="1"/>
  <c r="J164" i="3"/>
  <c r="L164" i="3" s="1"/>
  <c r="M166" i="3"/>
  <c r="D169" i="3" l="1"/>
  <c r="F167" i="3"/>
  <c r="E167" i="3"/>
  <c r="I166" i="3"/>
  <c r="R166" i="3" s="1"/>
  <c r="J165" i="3"/>
  <c r="L165" i="3" s="1"/>
  <c r="M167" i="3"/>
  <c r="D170" i="3" l="1"/>
  <c r="F168" i="3"/>
  <c r="E168" i="3"/>
  <c r="G167" i="3"/>
  <c r="H167" i="3" s="1"/>
  <c r="I167" i="3"/>
  <c r="R167" i="3" s="1"/>
  <c r="J166" i="3"/>
  <c r="L166" i="3" s="1"/>
  <c r="M168" i="3"/>
  <c r="D171" i="3" l="1"/>
  <c r="F169" i="3"/>
  <c r="E169" i="3"/>
  <c r="G168" i="3"/>
  <c r="H168" i="3" s="1"/>
  <c r="I168" i="3"/>
  <c r="R168" i="3" s="1"/>
  <c r="J167" i="3"/>
  <c r="L167" i="3" s="1"/>
  <c r="M169" i="3"/>
  <c r="D172" i="3" l="1"/>
  <c r="F170" i="3"/>
  <c r="E170" i="3"/>
  <c r="G169" i="3"/>
  <c r="H169" i="3" s="1"/>
  <c r="I169" i="3" s="1"/>
  <c r="R169" i="3" s="1"/>
  <c r="J168" i="3"/>
  <c r="L168" i="3" s="1"/>
  <c r="M170" i="3"/>
  <c r="D173" i="3" l="1"/>
  <c r="F171" i="3"/>
  <c r="E171" i="3"/>
  <c r="G170" i="3"/>
  <c r="H170" i="3" s="1"/>
  <c r="I170" i="3"/>
  <c r="R170" i="3" s="1"/>
  <c r="J169" i="3"/>
  <c r="L169" i="3" s="1"/>
  <c r="M171" i="3"/>
  <c r="D174" i="3" l="1"/>
  <c r="F172" i="3"/>
  <c r="E172" i="3"/>
  <c r="G171" i="3"/>
  <c r="H171" i="3" s="1"/>
  <c r="I171" i="3"/>
  <c r="R171" i="3" s="1"/>
  <c r="J170" i="3"/>
  <c r="L170" i="3" s="1"/>
  <c r="M172" i="3"/>
  <c r="D175" i="3" l="1"/>
  <c r="F173" i="3"/>
  <c r="E173" i="3"/>
  <c r="G172" i="3"/>
  <c r="H172" i="3" s="1"/>
  <c r="I172" i="3"/>
  <c r="R172" i="3" s="1"/>
  <c r="J171" i="3"/>
  <c r="L171" i="3" s="1"/>
  <c r="M173" i="3"/>
  <c r="D176" i="3" l="1"/>
  <c r="F174" i="3"/>
  <c r="E174" i="3"/>
  <c r="G173" i="3"/>
  <c r="H173" i="3" s="1"/>
  <c r="I173" i="3" s="1"/>
  <c r="R173" i="3" s="1"/>
  <c r="J172" i="3"/>
  <c r="L172" i="3" s="1"/>
  <c r="M174" i="3"/>
  <c r="D177" i="3" l="1"/>
  <c r="F175" i="3"/>
  <c r="E175" i="3"/>
  <c r="G174" i="3"/>
  <c r="H174" i="3" s="1"/>
  <c r="I174" i="3"/>
  <c r="R174" i="3" s="1"/>
  <c r="J173" i="3"/>
  <c r="L173" i="3" s="1"/>
  <c r="M175" i="3"/>
  <c r="D178" i="3" l="1"/>
  <c r="F176" i="3"/>
  <c r="E176" i="3"/>
  <c r="G175" i="3"/>
  <c r="H175" i="3" s="1"/>
  <c r="I175" i="3" s="1"/>
  <c r="R175" i="3" s="1"/>
  <c r="J174" i="3"/>
  <c r="L174" i="3" s="1"/>
  <c r="M176" i="3"/>
  <c r="D179" i="3" l="1"/>
  <c r="G176" i="3"/>
  <c r="H176" i="3" s="1"/>
  <c r="I176" i="3" s="1"/>
  <c r="R176" i="3" s="1"/>
  <c r="F177" i="3"/>
  <c r="E177" i="3"/>
  <c r="J175" i="3"/>
  <c r="L175" i="3" s="1"/>
  <c r="M177" i="3"/>
  <c r="D180" i="3" l="1"/>
  <c r="F178" i="3"/>
  <c r="E178" i="3"/>
  <c r="G177" i="3"/>
  <c r="H177" i="3" s="1"/>
  <c r="I177" i="3" s="1"/>
  <c r="R177" i="3" s="1"/>
  <c r="J176" i="3"/>
  <c r="L176" i="3" s="1"/>
  <c r="M178" i="3"/>
  <c r="D181" i="3" l="1"/>
  <c r="G178" i="3"/>
  <c r="H178" i="3" s="1"/>
  <c r="F179" i="3"/>
  <c r="E179" i="3"/>
  <c r="I178" i="3"/>
  <c r="R178" i="3" s="1"/>
  <c r="J177" i="3"/>
  <c r="L177" i="3" s="1"/>
  <c r="M179" i="3"/>
  <c r="D182" i="3" l="1"/>
  <c r="G179" i="3"/>
  <c r="H179" i="3" s="1"/>
  <c r="F180" i="3"/>
  <c r="E180" i="3"/>
  <c r="I179" i="3"/>
  <c r="R179" i="3" s="1"/>
  <c r="J178" i="3"/>
  <c r="L178" i="3" s="1"/>
  <c r="M180" i="3"/>
  <c r="D183" i="3" l="1"/>
  <c r="G180" i="3"/>
  <c r="H180" i="3" s="1"/>
  <c r="F181" i="3"/>
  <c r="E181" i="3"/>
  <c r="I180" i="3"/>
  <c r="R180" i="3" s="1"/>
  <c r="J179" i="3"/>
  <c r="L179" i="3" s="1"/>
  <c r="M181" i="3"/>
  <c r="D184" i="3" l="1"/>
  <c r="G181" i="3"/>
  <c r="H181" i="3" s="1"/>
  <c r="F182" i="3"/>
  <c r="E182" i="3"/>
  <c r="I181" i="3"/>
  <c r="R181" i="3" s="1"/>
  <c r="J180" i="3"/>
  <c r="L180" i="3" s="1"/>
  <c r="M182" i="3"/>
  <c r="D185" i="3" l="1"/>
  <c r="G182" i="3"/>
  <c r="H182" i="3" s="1"/>
  <c r="F183" i="3"/>
  <c r="E183" i="3"/>
  <c r="I182" i="3"/>
  <c r="R182" i="3" s="1"/>
  <c r="J181" i="3"/>
  <c r="L181" i="3" s="1"/>
  <c r="M183" i="3"/>
  <c r="D186" i="3" l="1"/>
  <c r="F184" i="3"/>
  <c r="E184" i="3"/>
  <c r="G183" i="3"/>
  <c r="H183" i="3" s="1"/>
  <c r="I183" i="3" s="1"/>
  <c r="R183" i="3" s="1"/>
  <c r="J182" i="3"/>
  <c r="L182" i="3" s="1"/>
  <c r="M184" i="3"/>
  <c r="D187" i="3" l="1"/>
  <c r="F185" i="3"/>
  <c r="E185" i="3"/>
  <c r="G184" i="3"/>
  <c r="H184" i="3" s="1"/>
  <c r="I184" i="3" s="1"/>
  <c r="R184" i="3" s="1"/>
  <c r="J183" i="3"/>
  <c r="L183" i="3" s="1"/>
  <c r="M185" i="3"/>
  <c r="D188" i="3" l="1"/>
  <c r="G185" i="3"/>
  <c r="H185" i="3" s="1"/>
  <c r="F186" i="3"/>
  <c r="E186" i="3"/>
  <c r="I185" i="3"/>
  <c r="R185" i="3" s="1"/>
  <c r="J184" i="3"/>
  <c r="L184" i="3" s="1"/>
  <c r="M186" i="3"/>
  <c r="D189" i="3" l="1"/>
  <c r="F187" i="3"/>
  <c r="E187" i="3"/>
  <c r="G186" i="3"/>
  <c r="H186" i="3" s="1"/>
  <c r="I186" i="3" s="1"/>
  <c r="R186" i="3" s="1"/>
  <c r="J185" i="3"/>
  <c r="L185" i="3" s="1"/>
  <c r="M187" i="3"/>
  <c r="D190" i="3" l="1"/>
  <c r="F188" i="3"/>
  <c r="E188" i="3"/>
  <c r="G187" i="3"/>
  <c r="H187" i="3" s="1"/>
  <c r="I187" i="3"/>
  <c r="R187" i="3" s="1"/>
  <c r="J186" i="3"/>
  <c r="L186" i="3" s="1"/>
  <c r="M188" i="3"/>
  <c r="D191" i="3" l="1"/>
  <c r="F189" i="3"/>
  <c r="E189" i="3"/>
  <c r="G188" i="3"/>
  <c r="H188" i="3" s="1"/>
  <c r="I188" i="3"/>
  <c r="R188" i="3" s="1"/>
  <c r="J187" i="3"/>
  <c r="L187" i="3" s="1"/>
  <c r="M189" i="3"/>
  <c r="D192" i="3" l="1"/>
  <c r="F190" i="3"/>
  <c r="E190" i="3"/>
  <c r="G189" i="3"/>
  <c r="H189" i="3" s="1"/>
  <c r="I189" i="3" s="1"/>
  <c r="R189" i="3" s="1"/>
  <c r="J188" i="3"/>
  <c r="L188" i="3" s="1"/>
  <c r="M190" i="3"/>
  <c r="D193" i="3" l="1"/>
  <c r="F191" i="3"/>
  <c r="E191" i="3"/>
  <c r="G190" i="3"/>
  <c r="H190" i="3" s="1"/>
  <c r="I190" i="3"/>
  <c r="R190" i="3" s="1"/>
  <c r="J189" i="3"/>
  <c r="L189" i="3" s="1"/>
  <c r="M191" i="3"/>
  <c r="D194" i="3" l="1"/>
  <c r="F192" i="3"/>
  <c r="E192" i="3"/>
  <c r="G191" i="3"/>
  <c r="H191" i="3" s="1"/>
  <c r="I191" i="3"/>
  <c r="R191" i="3" s="1"/>
  <c r="J190" i="3"/>
  <c r="L190" i="3" s="1"/>
  <c r="M192" i="3"/>
  <c r="D195" i="3" l="1"/>
  <c r="F193" i="3"/>
  <c r="E193" i="3"/>
  <c r="G192" i="3"/>
  <c r="H192" i="3" s="1"/>
  <c r="I192" i="3" s="1"/>
  <c r="R192" i="3" s="1"/>
  <c r="J191" i="3"/>
  <c r="L191" i="3" s="1"/>
  <c r="M193" i="3"/>
  <c r="D196" i="3" l="1"/>
  <c r="F194" i="3"/>
  <c r="E194" i="3"/>
  <c r="G193" i="3"/>
  <c r="H193" i="3" s="1"/>
  <c r="I193" i="3"/>
  <c r="R193" i="3" s="1"/>
  <c r="J192" i="3"/>
  <c r="L192" i="3" s="1"/>
  <c r="M194" i="3"/>
  <c r="D197" i="3" l="1"/>
  <c r="F195" i="3"/>
  <c r="E195" i="3"/>
  <c r="G194" i="3"/>
  <c r="H194" i="3" s="1"/>
  <c r="I194" i="3" s="1"/>
  <c r="R194" i="3" s="1"/>
  <c r="J193" i="3"/>
  <c r="L193" i="3" s="1"/>
  <c r="M195" i="3"/>
  <c r="D198" i="3" l="1"/>
  <c r="F196" i="3"/>
  <c r="E196" i="3"/>
  <c r="G195" i="3"/>
  <c r="H195" i="3" s="1"/>
  <c r="I195" i="3"/>
  <c r="R195" i="3" s="1"/>
  <c r="J194" i="3"/>
  <c r="L194" i="3" s="1"/>
  <c r="M196" i="3"/>
  <c r="D199" i="3" l="1"/>
  <c r="F197" i="3"/>
  <c r="E197" i="3"/>
  <c r="G196" i="3"/>
  <c r="H196" i="3" s="1"/>
  <c r="I196" i="3" s="1"/>
  <c r="R196" i="3" s="1"/>
  <c r="J195" i="3"/>
  <c r="L195" i="3" s="1"/>
  <c r="M197" i="3"/>
  <c r="D200" i="3" l="1"/>
  <c r="F198" i="3"/>
  <c r="E198" i="3"/>
  <c r="G197" i="3"/>
  <c r="H197" i="3" s="1"/>
  <c r="I197" i="3" s="1"/>
  <c r="R197" i="3" s="1"/>
  <c r="J196" i="3"/>
  <c r="L196" i="3" s="1"/>
  <c r="M198" i="3"/>
  <c r="D201" i="3" l="1"/>
  <c r="F199" i="3"/>
  <c r="E199" i="3"/>
  <c r="G198" i="3"/>
  <c r="H198" i="3" s="1"/>
  <c r="I198" i="3" s="1"/>
  <c r="R198" i="3" s="1"/>
  <c r="J197" i="3"/>
  <c r="L197" i="3" s="1"/>
  <c r="M199" i="3"/>
  <c r="D202" i="3" l="1"/>
  <c r="G199" i="3"/>
  <c r="H199" i="3" s="1"/>
  <c r="I199" i="3" s="1"/>
  <c r="R199" i="3" s="1"/>
  <c r="F200" i="3"/>
  <c r="E200" i="3"/>
  <c r="J198" i="3"/>
  <c r="L198" i="3" s="1"/>
  <c r="M200" i="3"/>
  <c r="D203" i="3" l="1"/>
  <c r="F201" i="3"/>
  <c r="E201" i="3"/>
  <c r="G200" i="3"/>
  <c r="H200" i="3" s="1"/>
  <c r="I200" i="3" s="1"/>
  <c r="R200" i="3" s="1"/>
  <c r="J199" i="3"/>
  <c r="L199" i="3" s="1"/>
  <c r="M201" i="3"/>
  <c r="D204" i="3" l="1"/>
  <c r="F202" i="3"/>
  <c r="E202" i="3"/>
  <c r="G201" i="3"/>
  <c r="H201" i="3" s="1"/>
  <c r="I201" i="3"/>
  <c r="R201" i="3" s="1"/>
  <c r="J200" i="3"/>
  <c r="L200" i="3" s="1"/>
  <c r="M202" i="3"/>
  <c r="D205" i="3" l="1"/>
  <c r="G202" i="3"/>
  <c r="H202" i="3" s="1"/>
  <c r="I202" i="3" s="1"/>
  <c r="R202" i="3" s="1"/>
  <c r="F203" i="3"/>
  <c r="E203" i="3"/>
  <c r="J201" i="3"/>
  <c r="L201" i="3" s="1"/>
  <c r="M203" i="3"/>
  <c r="D206" i="3" l="1"/>
  <c r="F204" i="3"/>
  <c r="E204" i="3"/>
  <c r="G203" i="3"/>
  <c r="H203" i="3" s="1"/>
  <c r="I203" i="3" s="1"/>
  <c r="R203" i="3" s="1"/>
  <c r="J202" i="3"/>
  <c r="L202" i="3" s="1"/>
  <c r="M204" i="3"/>
  <c r="D207" i="3" l="1"/>
  <c r="F205" i="3"/>
  <c r="E205" i="3"/>
  <c r="G204" i="3"/>
  <c r="H204" i="3" s="1"/>
  <c r="I204" i="3" s="1"/>
  <c r="R204" i="3" s="1"/>
  <c r="J203" i="3"/>
  <c r="L203" i="3" s="1"/>
  <c r="M205" i="3"/>
  <c r="D208" i="3" l="1"/>
  <c r="F206" i="3"/>
  <c r="E206" i="3"/>
  <c r="G205" i="3"/>
  <c r="H205" i="3" s="1"/>
  <c r="I205" i="3"/>
  <c r="R205" i="3" s="1"/>
  <c r="J204" i="3"/>
  <c r="L204" i="3" s="1"/>
  <c r="M206" i="3"/>
  <c r="D209" i="3" l="1"/>
  <c r="G206" i="3"/>
  <c r="H206" i="3" s="1"/>
  <c r="F207" i="3"/>
  <c r="E207" i="3"/>
  <c r="I206" i="3"/>
  <c r="R206" i="3" s="1"/>
  <c r="J205" i="3"/>
  <c r="L205" i="3" s="1"/>
  <c r="M207" i="3"/>
  <c r="D210" i="3" l="1"/>
  <c r="G207" i="3"/>
  <c r="H207" i="3" s="1"/>
  <c r="F208" i="3"/>
  <c r="E208" i="3"/>
  <c r="I207" i="3"/>
  <c r="R207" i="3" s="1"/>
  <c r="J206" i="3"/>
  <c r="L206" i="3" s="1"/>
  <c r="M208" i="3"/>
  <c r="D211" i="3" l="1"/>
  <c r="G208" i="3"/>
  <c r="H208" i="3" s="1"/>
  <c r="F209" i="3"/>
  <c r="E209" i="3"/>
  <c r="I208" i="3"/>
  <c r="R208" i="3" s="1"/>
  <c r="J207" i="3"/>
  <c r="L207" i="3" s="1"/>
  <c r="M209" i="3"/>
  <c r="D212" i="3" l="1"/>
  <c r="F210" i="3"/>
  <c r="E210" i="3"/>
  <c r="G209" i="3"/>
  <c r="H209" i="3" s="1"/>
  <c r="I209" i="3" s="1"/>
  <c r="R209" i="3" s="1"/>
  <c r="J208" i="3"/>
  <c r="L208" i="3" s="1"/>
  <c r="M210" i="3"/>
  <c r="D213" i="3" l="1"/>
  <c r="F211" i="3"/>
  <c r="E211" i="3"/>
  <c r="G210" i="3"/>
  <c r="H210" i="3" s="1"/>
  <c r="I210" i="3"/>
  <c r="R210" i="3" s="1"/>
  <c r="J209" i="3"/>
  <c r="L209" i="3" s="1"/>
  <c r="M211" i="3"/>
  <c r="D214" i="3" l="1"/>
  <c r="F212" i="3"/>
  <c r="E212" i="3"/>
  <c r="G211" i="3"/>
  <c r="H211" i="3" s="1"/>
  <c r="I211" i="3"/>
  <c r="R211" i="3" s="1"/>
  <c r="J210" i="3"/>
  <c r="L210" i="3" s="1"/>
  <c r="M212" i="3"/>
  <c r="D215" i="3" l="1"/>
  <c r="F213" i="3"/>
  <c r="E213" i="3"/>
  <c r="G212" i="3"/>
  <c r="H212" i="3" s="1"/>
  <c r="I212" i="3"/>
  <c r="R212" i="3" s="1"/>
  <c r="J211" i="3"/>
  <c r="L211" i="3" s="1"/>
  <c r="M213" i="3"/>
  <c r="D216" i="3" l="1"/>
  <c r="F214" i="3"/>
  <c r="E214" i="3"/>
  <c r="G213" i="3"/>
  <c r="H213" i="3" s="1"/>
  <c r="I213" i="3" s="1"/>
  <c r="R213" i="3" s="1"/>
  <c r="J212" i="3"/>
  <c r="L212" i="3" s="1"/>
  <c r="M214" i="3"/>
  <c r="D217" i="3" l="1"/>
  <c r="F215" i="3"/>
  <c r="E215" i="3"/>
  <c r="G214" i="3"/>
  <c r="H214" i="3" s="1"/>
  <c r="I214" i="3"/>
  <c r="R214" i="3" s="1"/>
  <c r="J213" i="3"/>
  <c r="L213" i="3" s="1"/>
  <c r="M215" i="3"/>
  <c r="D218" i="3" l="1"/>
  <c r="F216" i="3"/>
  <c r="E216" i="3"/>
  <c r="G215" i="3"/>
  <c r="H215" i="3" s="1"/>
  <c r="I215" i="3"/>
  <c r="R215" i="3" s="1"/>
  <c r="J214" i="3"/>
  <c r="L214" i="3" s="1"/>
  <c r="M216" i="3"/>
  <c r="D219" i="3" l="1"/>
  <c r="F217" i="3"/>
  <c r="E217" i="3"/>
  <c r="G216" i="3"/>
  <c r="H216" i="3" s="1"/>
  <c r="I216" i="3" s="1"/>
  <c r="R216" i="3" s="1"/>
  <c r="J215" i="3"/>
  <c r="L215" i="3" s="1"/>
  <c r="M217" i="3"/>
  <c r="D220" i="3" l="1"/>
  <c r="F218" i="3"/>
  <c r="E218" i="3"/>
  <c r="G217" i="3"/>
  <c r="H217" i="3" s="1"/>
  <c r="I217" i="3"/>
  <c r="R217" i="3" s="1"/>
  <c r="J216" i="3"/>
  <c r="L216" i="3" s="1"/>
  <c r="M218" i="3"/>
  <c r="D221" i="3" l="1"/>
  <c r="F219" i="3"/>
  <c r="E219" i="3"/>
  <c r="G218" i="3"/>
  <c r="H218" i="3" s="1"/>
  <c r="I218" i="3" s="1"/>
  <c r="R218" i="3" s="1"/>
  <c r="J217" i="3"/>
  <c r="L217" i="3" s="1"/>
  <c r="M219" i="3"/>
  <c r="D222" i="3" l="1"/>
  <c r="G219" i="3"/>
  <c r="H219" i="3" s="1"/>
  <c r="I219" i="3" s="1"/>
  <c r="R219" i="3" s="1"/>
  <c r="F220" i="3"/>
  <c r="E220" i="3"/>
  <c r="J218" i="3"/>
  <c r="L218" i="3" s="1"/>
  <c r="M220" i="3"/>
  <c r="D223" i="3" l="1"/>
  <c r="G220" i="3"/>
  <c r="H220" i="3" s="1"/>
  <c r="I220" i="3" s="1"/>
  <c r="R220" i="3" s="1"/>
  <c r="F221" i="3"/>
  <c r="E221" i="3"/>
  <c r="J219" i="3"/>
  <c r="L219" i="3" s="1"/>
  <c r="M221" i="3"/>
  <c r="D224" i="3" l="1"/>
  <c r="F222" i="3"/>
  <c r="E222" i="3"/>
  <c r="G221" i="3"/>
  <c r="H221" i="3" s="1"/>
  <c r="I221" i="3" s="1"/>
  <c r="R221" i="3" s="1"/>
  <c r="J220" i="3"/>
  <c r="L220" i="3" s="1"/>
  <c r="M222" i="3"/>
  <c r="D225" i="3" l="1"/>
  <c r="F223" i="3"/>
  <c r="E223" i="3"/>
  <c r="G222" i="3"/>
  <c r="H222" i="3" s="1"/>
  <c r="I222" i="3"/>
  <c r="R222" i="3" s="1"/>
  <c r="J221" i="3"/>
  <c r="L221" i="3" s="1"/>
  <c r="M223" i="3"/>
  <c r="D226" i="3" l="1"/>
  <c r="F224" i="3"/>
  <c r="E224" i="3"/>
  <c r="G223" i="3"/>
  <c r="H223" i="3" s="1"/>
  <c r="I223" i="3"/>
  <c r="R223" i="3" s="1"/>
  <c r="J222" i="3"/>
  <c r="L222" i="3" s="1"/>
  <c r="M224" i="3"/>
  <c r="D227" i="3" l="1"/>
  <c r="G224" i="3"/>
  <c r="H224" i="3" s="1"/>
  <c r="I224" i="3" s="1"/>
  <c r="R224" i="3" s="1"/>
  <c r="F225" i="3"/>
  <c r="E225" i="3"/>
  <c r="J223" i="3"/>
  <c r="L223" i="3" s="1"/>
  <c r="M225" i="3"/>
  <c r="D228" i="3" l="1"/>
  <c r="F226" i="3"/>
  <c r="E226" i="3"/>
  <c r="G225" i="3"/>
  <c r="H225" i="3" s="1"/>
  <c r="I225" i="3" s="1"/>
  <c r="R225" i="3" s="1"/>
  <c r="J224" i="3"/>
  <c r="L224" i="3" s="1"/>
  <c r="M226" i="3"/>
  <c r="D229" i="3" l="1"/>
  <c r="F227" i="3"/>
  <c r="E227" i="3"/>
  <c r="G226" i="3"/>
  <c r="H226" i="3" s="1"/>
  <c r="I226" i="3"/>
  <c r="R226" i="3" s="1"/>
  <c r="J225" i="3"/>
  <c r="L225" i="3" s="1"/>
  <c r="M227" i="3"/>
  <c r="D230" i="3" l="1"/>
  <c r="F228" i="3"/>
  <c r="E228" i="3"/>
  <c r="G227" i="3"/>
  <c r="H227" i="3" s="1"/>
  <c r="I227" i="3"/>
  <c r="R227" i="3" s="1"/>
  <c r="J226" i="3"/>
  <c r="L226" i="3" s="1"/>
  <c r="M228" i="3"/>
  <c r="D231" i="3" l="1"/>
  <c r="F229" i="3"/>
  <c r="E229" i="3"/>
  <c r="G228" i="3"/>
  <c r="H228" i="3" s="1"/>
  <c r="I228" i="3" s="1"/>
  <c r="R228" i="3" s="1"/>
  <c r="J227" i="3"/>
  <c r="L227" i="3" s="1"/>
  <c r="M229" i="3"/>
  <c r="D232" i="3" l="1"/>
  <c r="F230" i="3"/>
  <c r="E230" i="3"/>
  <c r="G229" i="3"/>
  <c r="H229" i="3" s="1"/>
  <c r="I229" i="3"/>
  <c r="R229" i="3" s="1"/>
  <c r="J228" i="3"/>
  <c r="L228" i="3" s="1"/>
  <c r="M230" i="3"/>
  <c r="D233" i="3" l="1"/>
  <c r="G230" i="3"/>
  <c r="H230" i="3" s="1"/>
  <c r="F231" i="3"/>
  <c r="E231" i="3"/>
  <c r="I230" i="3"/>
  <c r="R230" i="3" s="1"/>
  <c r="J229" i="3"/>
  <c r="L229" i="3" s="1"/>
  <c r="M231" i="3"/>
  <c r="D234" i="3" l="1"/>
  <c r="F232" i="3"/>
  <c r="E232" i="3"/>
  <c r="G231" i="3"/>
  <c r="H231" i="3" s="1"/>
  <c r="I231" i="3" s="1"/>
  <c r="R231" i="3" s="1"/>
  <c r="J230" i="3"/>
  <c r="L230" i="3" s="1"/>
  <c r="M232" i="3"/>
  <c r="D235" i="3" l="1"/>
  <c r="F233" i="3"/>
  <c r="E233" i="3"/>
  <c r="G232" i="3"/>
  <c r="H232" i="3" s="1"/>
  <c r="I232" i="3"/>
  <c r="R232" i="3" s="1"/>
  <c r="J231" i="3"/>
  <c r="L231" i="3" s="1"/>
  <c r="M233" i="3"/>
  <c r="D236" i="3" l="1"/>
  <c r="F234" i="3"/>
  <c r="E234" i="3"/>
  <c r="G233" i="3"/>
  <c r="H233" i="3" s="1"/>
  <c r="I233" i="3"/>
  <c r="R233" i="3" s="1"/>
  <c r="J232" i="3"/>
  <c r="L232" i="3" s="1"/>
  <c r="M234" i="3"/>
  <c r="D237" i="3" l="1"/>
  <c r="F235" i="3"/>
  <c r="E235" i="3"/>
  <c r="G234" i="3"/>
  <c r="H234" i="3" s="1"/>
  <c r="I234" i="3" s="1"/>
  <c r="R234" i="3" s="1"/>
  <c r="J233" i="3"/>
  <c r="L233" i="3" s="1"/>
  <c r="M235" i="3"/>
  <c r="D238" i="3" l="1"/>
  <c r="F236" i="3"/>
  <c r="E236" i="3"/>
  <c r="G235" i="3"/>
  <c r="H235" i="3" s="1"/>
  <c r="I235" i="3" s="1"/>
  <c r="R235" i="3" s="1"/>
  <c r="J234" i="3"/>
  <c r="L234" i="3" s="1"/>
  <c r="M236" i="3"/>
  <c r="D239" i="3" l="1"/>
  <c r="F237" i="3"/>
  <c r="E237" i="3"/>
  <c r="G236" i="3"/>
  <c r="H236" i="3" s="1"/>
  <c r="I236" i="3" s="1"/>
  <c r="R236" i="3" s="1"/>
  <c r="J235" i="3"/>
  <c r="L235" i="3" s="1"/>
  <c r="M237" i="3"/>
  <c r="D240" i="3" l="1"/>
  <c r="G237" i="3"/>
  <c r="H237" i="3" s="1"/>
  <c r="F238" i="3"/>
  <c r="E238" i="3"/>
  <c r="I237" i="3"/>
  <c r="R237" i="3" s="1"/>
  <c r="J236" i="3"/>
  <c r="L236" i="3" s="1"/>
  <c r="M238" i="3"/>
  <c r="D241" i="3" l="1"/>
  <c r="G238" i="3"/>
  <c r="H238" i="3" s="1"/>
  <c r="F239" i="3"/>
  <c r="E239" i="3"/>
  <c r="I238" i="3"/>
  <c r="R238" i="3" s="1"/>
  <c r="J237" i="3"/>
  <c r="L237" i="3" s="1"/>
  <c r="M239" i="3"/>
  <c r="D242" i="3" l="1"/>
  <c r="F240" i="3"/>
  <c r="E240" i="3"/>
  <c r="G239" i="3"/>
  <c r="H239" i="3" s="1"/>
  <c r="I239" i="3" s="1"/>
  <c r="R239" i="3" s="1"/>
  <c r="J238" i="3"/>
  <c r="L238" i="3" s="1"/>
  <c r="M240" i="3"/>
  <c r="D243" i="3" l="1"/>
  <c r="G240" i="3"/>
  <c r="H240" i="3" s="1"/>
  <c r="F241" i="3"/>
  <c r="E241" i="3"/>
  <c r="I240" i="3"/>
  <c r="R240" i="3" s="1"/>
  <c r="J239" i="3"/>
  <c r="L239" i="3" s="1"/>
  <c r="M241" i="3"/>
  <c r="D244" i="3" l="1"/>
  <c r="F242" i="3"/>
  <c r="E242" i="3"/>
  <c r="G241" i="3"/>
  <c r="H241" i="3" s="1"/>
  <c r="I241" i="3" s="1"/>
  <c r="R241" i="3" s="1"/>
  <c r="J240" i="3"/>
  <c r="L240" i="3" s="1"/>
  <c r="M242" i="3"/>
  <c r="D245" i="3" l="1"/>
  <c r="F243" i="3"/>
  <c r="E243" i="3"/>
  <c r="G242" i="3"/>
  <c r="H242" i="3" s="1"/>
  <c r="I242" i="3" s="1"/>
  <c r="R242" i="3" s="1"/>
  <c r="J241" i="3"/>
  <c r="L241" i="3" s="1"/>
  <c r="M243" i="3"/>
  <c r="D246" i="3" l="1"/>
  <c r="F244" i="3"/>
  <c r="E244" i="3"/>
  <c r="G243" i="3"/>
  <c r="H243" i="3" s="1"/>
  <c r="I243" i="3" s="1"/>
  <c r="R243" i="3" s="1"/>
  <c r="J242" i="3"/>
  <c r="L242" i="3" s="1"/>
  <c r="M244" i="3"/>
  <c r="D247" i="3" l="1"/>
  <c r="F245" i="3"/>
  <c r="E245" i="3"/>
  <c r="G244" i="3"/>
  <c r="H244" i="3" s="1"/>
  <c r="I244" i="3" s="1"/>
  <c r="R244" i="3" s="1"/>
  <c r="J243" i="3"/>
  <c r="L243" i="3" s="1"/>
  <c r="M245" i="3"/>
  <c r="D248" i="3" l="1"/>
  <c r="G245" i="3"/>
  <c r="H245" i="3" s="1"/>
  <c r="F246" i="3"/>
  <c r="E246" i="3"/>
  <c r="G246" i="3" s="1"/>
  <c r="H246" i="3" s="1"/>
  <c r="I245" i="3"/>
  <c r="R245" i="3" s="1"/>
  <c r="J244" i="3"/>
  <c r="L244" i="3" s="1"/>
  <c r="M246" i="3"/>
  <c r="D249" i="3" l="1"/>
  <c r="F247" i="3"/>
  <c r="E247" i="3"/>
  <c r="I246" i="3"/>
  <c r="R246" i="3" s="1"/>
  <c r="J245" i="3"/>
  <c r="L245" i="3" s="1"/>
  <c r="M247" i="3"/>
  <c r="D250" i="3" l="1"/>
  <c r="F248" i="3"/>
  <c r="E248" i="3"/>
  <c r="G247" i="3"/>
  <c r="H247" i="3" s="1"/>
  <c r="I247" i="3" s="1"/>
  <c r="R247" i="3" s="1"/>
  <c r="J246" i="3"/>
  <c r="L246" i="3" s="1"/>
  <c r="M248" i="3"/>
  <c r="D251" i="3" l="1"/>
  <c r="G248" i="3"/>
  <c r="H248" i="3" s="1"/>
  <c r="F249" i="3"/>
  <c r="E249" i="3"/>
  <c r="I248" i="3"/>
  <c r="R248" i="3" s="1"/>
  <c r="J247" i="3"/>
  <c r="L247" i="3" s="1"/>
  <c r="M249" i="3"/>
  <c r="D252" i="3" l="1"/>
  <c r="F250" i="3"/>
  <c r="E250" i="3"/>
  <c r="G249" i="3"/>
  <c r="H249" i="3" s="1"/>
  <c r="I249" i="3" s="1"/>
  <c r="R249" i="3" s="1"/>
  <c r="J248" i="3"/>
  <c r="L248" i="3" s="1"/>
  <c r="M250" i="3"/>
  <c r="D253" i="3" l="1"/>
  <c r="F251" i="3"/>
  <c r="E251" i="3"/>
  <c r="G250" i="3"/>
  <c r="H250" i="3" s="1"/>
  <c r="I250" i="3"/>
  <c r="R250" i="3" s="1"/>
  <c r="J249" i="3"/>
  <c r="L249" i="3" s="1"/>
  <c r="M251" i="3"/>
  <c r="D254" i="3" l="1"/>
  <c r="F252" i="3"/>
  <c r="E252" i="3"/>
  <c r="G251" i="3"/>
  <c r="H251" i="3" s="1"/>
  <c r="I251" i="3"/>
  <c r="R251" i="3" s="1"/>
  <c r="J250" i="3"/>
  <c r="L250" i="3" s="1"/>
  <c r="M252" i="3"/>
  <c r="D255" i="3" l="1"/>
  <c r="F253" i="3"/>
  <c r="E253" i="3"/>
  <c r="G252" i="3"/>
  <c r="H252" i="3" s="1"/>
  <c r="I252" i="3"/>
  <c r="R252" i="3" s="1"/>
  <c r="J251" i="3"/>
  <c r="L251" i="3" s="1"/>
  <c r="M253" i="3"/>
  <c r="D256" i="3" l="1"/>
  <c r="F254" i="3"/>
  <c r="E254" i="3"/>
  <c r="G253" i="3"/>
  <c r="H253" i="3" s="1"/>
  <c r="I253" i="3"/>
  <c r="R253" i="3" s="1"/>
  <c r="J252" i="3"/>
  <c r="L252" i="3" s="1"/>
  <c r="M254" i="3"/>
  <c r="D257" i="3" l="1"/>
  <c r="F255" i="3"/>
  <c r="E255" i="3"/>
  <c r="G254" i="3"/>
  <c r="H254" i="3" s="1"/>
  <c r="I254" i="3"/>
  <c r="R254" i="3" s="1"/>
  <c r="J253" i="3"/>
  <c r="L253" i="3" s="1"/>
  <c r="M255" i="3"/>
  <c r="D258" i="3" l="1"/>
  <c r="G255" i="3"/>
  <c r="H255" i="3" s="1"/>
  <c r="F256" i="3"/>
  <c r="E256" i="3"/>
  <c r="I255" i="3"/>
  <c r="R255" i="3" s="1"/>
  <c r="J254" i="3"/>
  <c r="L254" i="3" s="1"/>
  <c r="M256" i="3"/>
  <c r="D259" i="3" l="1"/>
  <c r="G256" i="3"/>
  <c r="H256" i="3" s="1"/>
  <c r="F257" i="3"/>
  <c r="E257" i="3"/>
  <c r="I256" i="3"/>
  <c r="R256" i="3" s="1"/>
  <c r="J255" i="3"/>
  <c r="L255" i="3" s="1"/>
  <c r="M257" i="3"/>
  <c r="D260" i="3" l="1"/>
  <c r="F258" i="3"/>
  <c r="E258" i="3"/>
  <c r="G257" i="3"/>
  <c r="H257" i="3" s="1"/>
  <c r="I257" i="3" s="1"/>
  <c r="R257" i="3" s="1"/>
  <c r="J256" i="3"/>
  <c r="L256" i="3" s="1"/>
  <c r="M258" i="3"/>
  <c r="D261" i="3" l="1"/>
  <c r="F259" i="3"/>
  <c r="E259" i="3"/>
  <c r="G258" i="3"/>
  <c r="H258" i="3" s="1"/>
  <c r="I258" i="3" s="1"/>
  <c r="R258" i="3" s="1"/>
  <c r="J257" i="3"/>
  <c r="L257" i="3" s="1"/>
  <c r="M259" i="3"/>
  <c r="D262" i="3" l="1"/>
  <c r="F260" i="3"/>
  <c r="E260" i="3"/>
  <c r="G259" i="3"/>
  <c r="H259" i="3" s="1"/>
  <c r="I259" i="3" s="1"/>
  <c r="R259" i="3" s="1"/>
  <c r="J258" i="3"/>
  <c r="L258" i="3" s="1"/>
  <c r="M260" i="3"/>
  <c r="D263" i="3" l="1"/>
  <c r="F261" i="3"/>
  <c r="E261" i="3"/>
  <c r="G260" i="3"/>
  <c r="H260" i="3" s="1"/>
  <c r="I260" i="3" s="1"/>
  <c r="R260" i="3" s="1"/>
  <c r="J259" i="3"/>
  <c r="L259" i="3" s="1"/>
  <c r="M261" i="3"/>
  <c r="D264" i="3" l="1"/>
  <c r="F262" i="3"/>
  <c r="E262" i="3"/>
  <c r="G261" i="3"/>
  <c r="H261" i="3" s="1"/>
  <c r="I261" i="3" s="1"/>
  <c r="R261" i="3" s="1"/>
  <c r="J260" i="3"/>
  <c r="L260" i="3" s="1"/>
  <c r="M262" i="3"/>
  <c r="D265" i="3" l="1"/>
  <c r="F263" i="3"/>
  <c r="E263" i="3"/>
  <c r="G262" i="3"/>
  <c r="H262" i="3" s="1"/>
  <c r="I262" i="3" s="1"/>
  <c r="R262" i="3" s="1"/>
  <c r="J261" i="3"/>
  <c r="L261" i="3" s="1"/>
  <c r="M263" i="3"/>
  <c r="D266" i="3" l="1"/>
  <c r="F264" i="3"/>
  <c r="E264" i="3"/>
  <c r="G263" i="3"/>
  <c r="H263" i="3" s="1"/>
  <c r="I263" i="3" s="1"/>
  <c r="R263" i="3" s="1"/>
  <c r="J262" i="3"/>
  <c r="L262" i="3" s="1"/>
  <c r="M264" i="3"/>
  <c r="D267" i="3" l="1"/>
  <c r="G264" i="3"/>
  <c r="H264" i="3" s="1"/>
  <c r="F265" i="3"/>
  <c r="E265" i="3"/>
  <c r="I264" i="3"/>
  <c r="R264" i="3" s="1"/>
  <c r="J263" i="3"/>
  <c r="L263" i="3" s="1"/>
  <c r="M265" i="3"/>
  <c r="D268" i="3" l="1"/>
  <c r="F266" i="3"/>
  <c r="E266" i="3"/>
  <c r="G265" i="3"/>
  <c r="H265" i="3" s="1"/>
  <c r="I265" i="3" s="1"/>
  <c r="R265" i="3" s="1"/>
  <c r="J264" i="3"/>
  <c r="L264" i="3" s="1"/>
  <c r="M266" i="3"/>
  <c r="D269" i="3" l="1"/>
  <c r="G266" i="3"/>
  <c r="H266" i="3" s="1"/>
  <c r="I266" i="3" s="1"/>
  <c r="R266" i="3" s="1"/>
  <c r="F267" i="3"/>
  <c r="E267" i="3"/>
  <c r="J265" i="3"/>
  <c r="L265" i="3" s="1"/>
  <c r="M267" i="3"/>
  <c r="D270" i="3" l="1"/>
  <c r="G267" i="3"/>
  <c r="H267" i="3" s="1"/>
  <c r="F268" i="3"/>
  <c r="E268" i="3"/>
  <c r="I267" i="3"/>
  <c r="R267" i="3" s="1"/>
  <c r="J266" i="3"/>
  <c r="L266" i="3" s="1"/>
  <c r="M268" i="3"/>
  <c r="D271" i="3" l="1"/>
  <c r="F269" i="3"/>
  <c r="E269" i="3"/>
  <c r="G268" i="3"/>
  <c r="H268" i="3" s="1"/>
  <c r="I268" i="3" s="1"/>
  <c r="R268" i="3" s="1"/>
  <c r="J267" i="3"/>
  <c r="L267" i="3" s="1"/>
  <c r="M269" i="3"/>
  <c r="D272" i="3" l="1"/>
  <c r="G269" i="3"/>
  <c r="H269" i="3" s="1"/>
  <c r="F270" i="3"/>
  <c r="E270" i="3"/>
  <c r="I269" i="3"/>
  <c r="R269" i="3" s="1"/>
  <c r="J268" i="3"/>
  <c r="L268" i="3" s="1"/>
  <c r="M270" i="3"/>
  <c r="D273" i="3" l="1"/>
  <c r="F271" i="3"/>
  <c r="E271" i="3"/>
  <c r="G270" i="3"/>
  <c r="H270" i="3" s="1"/>
  <c r="I270" i="3" s="1"/>
  <c r="R270" i="3" s="1"/>
  <c r="J269" i="3"/>
  <c r="L269" i="3" s="1"/>
  <c r="M271" i="3"/>
  <c r="D274" i="3" l="1"/>
  <c r="G271" i="3"/>
  <c r="H271" i="3" s="1"/>
  <c r="I271" i="3" s="1"/>
  <c r="R271" i="3" s="1"/>
  <c r="F272" i="3"/>
  <c r="E272" i="3"/>
  <c r="G272" i="3" s="1"/>
  <c r="H272" i="3" s="1"/>
  <c r="J270" i="3"/>
  <c r="L270" i="3" s="1"/>
  <c r="M272" i="3"/>
  <c r="D275" i="3" l="1"/>
  <c r="F273" i="3"/>
  <c r="E273" i="3"/>
  <c r="I272" i="3"/>
  <c r="R272" i="3" s="1"/>
  <c r="J271" i="3"/>
  <c r="L271" i="3" s="1"/>
  <c r="M273" i="3"/>
  <c r="D276" i="3" l="1"/>
  <c r="F274" i="3"/>
  <c r="E274" i="3"/>
  <c r="G273" i="3"/>
  <c r="H273" i="3" s="1"/>
  <c r="I273" i="3"/>
  <c r="R273" i="3" s="1"/>
  <c r="J272" i="3"/>
  <c r="L272" i="3" s="1"/>
  <c r="M274" i="3"/>
  <c r="D277" i="3" l="1"/>
  <c r="G274" i="3"/>
  <c r="H274" i="3" s="1"/>
  <c r="F275" i="3"/>
  <c r="E275" i="3"/>
  <c r="I274" i="3"/>
  <c r="R274" i="3" s="1"/>
  <c r="J273" i="3"/>
  <c r="L273" i="3" s="1"/>
  <c r="M275" i="3"/>
  <c r="D278" i="3" l="1"/>
  <c r="F276" i="3"/>
  <c r="E276" i="3"/>
  <c r="G275" i="3"/>
  <c r="H275" i="3" s="1"/>
  <c r="I275" i="3" s="1"/>
  <c r="R275" i="3" s="1"/>
  <c r="J274" i="3"/>
  <c r="L274" i="3" s="1"/>
  <c r="M276" i="3"/>
  <c r="D279" i="3" l="1"/>
  <c r="F277" i="3"/>
  <c r="E277" i="3"/>
  <c r="G276" i="3"/>
  <c r="H276" i="3" s="1"/>
  <c r="I276" i="3"/>
  <c r="R276" i="3" s="1"/>
  <c r="J275" i="3"/>
  <c r="L275" i="3" s="1"/>
  <c r="M277" i="3"/>
  <c r="D280" i="3" l="1"/>
  <c r="G277" i="3"/>
  <c r="H277" i="3" s="1"/>
  <c r="F278" i="3"/>
  <c r="E278" i="3"/>
  <c r="I277" i="3"/>
  <c r="R277" i="3" s="1"/>
  <c r="J276" i="3"/>
  <c r="L276" i="3" s="1"/>
  <c r="M278" i="3"/>
  <c r="D281" i="3" l="1"/>
  <c r="G278" i="3"/>
  <c r="H278" i="3" s="1"/>
  <c r="F279" i="3"/>
  <c r="E279" i="3"/>
  <c r="I278" i="3"/>
  <c r="R278" i="3" s="1"/>
  <c r="J277" i="3"/>
  <c r="L277" i="3" s="1"/>
  <c r="M279" i="3"/>
  <c r="D282" i="3" l="1"/>
  <c r="F280" i="3"/>
  <c r="E280" i="3"/>
  <c r="G279" i="3"/>
  <c r="H279" i="3" s="1"/>
  <c r="I279" i="3" s="1"/>
  <c r="R279" i="3" s="1"/>
  <c r="J278" i="3"/>
  <c r="L278" i="3" s="1"/>
  <c r="M280" i="3"/>
  <c r="D283" i="3" l="1"/>
  <c r="G280" i="3"/>
  <c r="H280" i="3" s="1"/>
  <c r="F281" i="3"/>
  <c r="E281" i="3"/>
  <c r="I280" i="3"/>
  <c r="R280" i="3" s="1"/>
  <c r="J279" i="3"/>
  <c r="L279" i="3" s="1"/>
  <c r="M281" i="3"/>
  <c r="D284" i="3" l="1"/>
  <c r="F282" i="3"/>
  <c r="E282" i="3"/>
  <c r="G281" i="3"/>
  <c r="H281" i="3" s="1"/>
  <c r="I281" i="3" s="1"/>
  <c r="R281" i="3" s="1"/>
  <c r="J280" i="3"/>
  <c r="L280" i="3" s="1"/>
  <c r="M282" i="3"/>
  <c r="D285" i="3" l="1"/>
  <c r="G282" i="3"/>
  <c r="H282" i="3" s="1"/>
  <c r="F283" i="3"/>
  <c r="E283" i="3"/>
  <c r="I282" i="3"/>
  <c r="R282" i="3" s="1"/>
  <c r="J281" i="3"/>
  <c r="L281" i="3" s="1"/>
  <c r="M283" i="3"/>
  <c r="D286" i="3" l="1"/>
  <c r="F284" i="3"/>
  <c r="E284" i="3"/>
  <c r="G283" i="3"/>
  <c r="H283" i="3" s="1"/>
  <c r="I283" i="3" s="1"/>
  <c r="R283" i="3" s="1"/>
  <c r="J282" i="3"/>
  <c r="L282" i="3" s="1"/>
  <c r="M284" i="3"/>
  <c r="D287" i="3" l="1"/>
  <c r="G284" i="3"/>
  <c r="H284" i="3" s="1"/>
  <c r="I284" i="3" s="1"/>
  <c r="R284" i="3" s="1"/>
  <c r="F285" i="3"/>
  <c r="E285" i="3"/>
  <c r="J283" i="3"/>
  <c r="L283" i="3" s="1"/>
  <c r="M285" i="3"/>
  <c r="D288" i="3" l="1"/>
  <c r="G285" i="3"/>
  <c r="H285" i="3" s="1"/>
  <c r="F286" i="3"/>
  <c r="E286" i="3"/>
  <c r="I285" i="3"/>
  <c r="R285" i="3" s="1"/>
  <c r="J284" i="3"/>
  <c r="L284" i="3" s="1"/>
  <c r="M286" i="3"/>
  <c r="D289" i="3" l="1"/>
  <c r="G286" i="3"/>
  <c r="H286" i="3" s="1"/>
  <c r="I286" i="3" s="1"/>
  <c r="R286" i="3" s="1"/>
  <c r="F287" i="3"/>
  <c r="E287" i="3"/>
  <c r="J285" i="3"/>
  <c r="L285" i="3" s="1"/>
  <c r="M287" i="3"/>
  <c r="D290" i="3" l="1"/>
  <c r="F288" i="3"/>
  <c r="E288" i="3"/>
  <c r="G287" i="3"/>
  <c r="H287" i="3" s="1"/>
  <c r="I287" i="3" s="1"/>
  <c r="R287" i="3" s="1"/>
  <c r="J286" i="3"/>
  <c r="L286" i="3" s="1"/>
  <c r="M288" i="3"/>
  <c r="D291" i="3" l="1"/>
  <c r="G288" i="3"/>
  <c r="H288" i="3" s="1"/>
  <c r="I288" i="3" s="1"/>
  <c r="R288" i="3" s="1"/>
  <c r="F289" i="3"/>
  <c r="E289" i="3"/>
  <c r="G289" i="3" s="1"/>
  <c r="H289" i="3" s="1"/>
  <c r="J287" i="3"/>
  <c r="L287" i="3" s="1"/>
  <c r="M289" i="3"/>
  <c r="D292" i="3" l="1"/>
  <c r="F290" i="3"/>
  <c r="E290" i="3"/>
  <c r="I289" i="3"/>
  <c r="R289" i="3" s="1"/>
  <c r="J288" i="3"/>
  <c r="L288" i="3" s="1"/>
  <c r="M290" i="3"/>
  <c r="D293" i="3" l="1"/>
  <c r="G290" i="3"/>
  <c r="H290" i="3" s="1"/>
  <c r="F291" i="3"/>
  <c r="E291" i="3"/>
  <c r="I290" i="3"/>
  <c r="R290" i="3" s="1"/>
  <c r="J289" i="3"/>
  <c r="L289" i="3" s="1"/>
  <c r="M291" i="3"/>
  <c r="D294" i="3" l="1"/>
  <c r="F292" i="3"/>
  <c r="E292" i="3"/>
  <c r="G291" i="3"/>
  <c r="H291" i="3" s="1"/>
  <c r="I291" i="3" s="1"/>
  <c r="R291" i="3" s="1"/>
  <c r="J290" i="3"/>
  <c r="L290" i="3" s="1"/>
  <c r="M292" i="3"/>
  <c r="D295" i="3" l="1"/>
  <c r="G292" i="3"/>
  <c r="H292" i="3" s="1"/>
  <c r="F293" i="3"/>
  <c r="E293" i="3"/>
  <c r="I292" i="3"/>
  <c r="R292" i="3" s="1"/>
  <c r="J291" i="3"/>
  <c r="L291" i="3" s="1"/>
  <c r="M293" i="3"/>
  <c r="D296" i="3" l="1"/>
  <c r="F294" i="3"/>
  <c r="E294" i="3"/>
  <c r="G293" i="3"/>
  <c r="H293" i="3" s="1"/>
  <c r="I293" i="3"/>
  <c r="R293" i="3" s="1"/>
  <c r="J292" i="3"/>
  <c r="L292" i="3" s="1"/>
  <c r="M294" i="3"/>
  <c r="D297" i="3" l="1"/>
  <c r="G294" i="3"/>
  <c r="H294" i="3" s="1"/>
  <c r="F295" i="3"/>
  <c r="E295" i="3"/>
  <c r="I294" i="3"/>
  <c r="R294" i="3" s="1"/>
  <c r="J293" i="3"/>
  <c r="L293" i="3" s="1"/>
  <c r="M295" i="3"/>
  <c r="D298" i="3" l="1"/>
  <c r="F296" i="3"/>
  <c r="E296" i="3"/>
  <c r="G295" i="3"/>
  <c r="H295" i="3" s="1"/>
  <c r="I295" i="3" s="1"/>
  <c r="R295" i="3" s="1"/>
  <c r="J294" i="3"/>
  <c r="L294" i="3" s="1"/>
  <c r="M296" i="3"/>
  <c r="D299" i="3" l="1"/>
  <c r="G296" i="3"/>
  <c r="H296" i="3" s="1"/>
  <c r="F297" i="3"/>
  <c r="E297" i="3"/>
  <c r="I296" i="3"/>
  <c r="R296" i="3" s="1"/>
  <c r="J295" i="3"/>
  <c r="L295" i="3" s="1"/>
  <c r="M297" i="3"/>
  <c r="D300" i="3" l="1"/>
  <c r="G297" i="3"/>
  <c r="H297" i="3" s="1"/>
  <c r="F298" i="3"/>
  <c r="E298" i="3"/>
  <c r="I297" i="3"/>
  <c r="R297" i="3" s="1"/>
  <c r="J296" i="3"/>
  <c r="L296" i="3" s="1"/>
  <c r="M298" i="3"/>
  <c r="D301" i="3" l="1"/>
  <c r="G298" i="3"/>
  <c r="H298" i="3" s="1"/>
  <c r="F299" i="3"/>
  <c r="E299" i="3"/>
  <c r="I298" i="3"/>
  <c r="R298" i="3" s="1"/>
  <c r="J297" i="3"/>
  <c r="L297" i="3" s="1"/>
  <c r="M299" i="3"/>
  <c r="D302" i="3" l="1"/>
  <c r="G299" i="3"/>
  <c r="H299" i="3" s="1"/>
  <c r="F300" i="3"/>
  <c r="E300" i="3"/>
  <c r="I299" i="3"/>
  <c r="R299" i="3" s="1"/>
  <c r="J298" i="3"/>
  <c r="L298" i="3" s="1"/>
  <c r="M300" i="3"/>
  <c r="D303" i="3" l="1"/>
  <c r="G300" i="3"/>
  <c r="H300" i="3" s="1"/>
  <c r="F301" i="3"/>
  <c r="E301" i="3"/>
  <c r="I300" i="3"/>
  <c r="R300" i="3" s="1"/>
  <c r="J299" i="3"/>
  <c r="L299" i="3" s="1"/>
  <c r="M301" i="3"/>
  <c r="D304" i="3" l="1"/>
  <c r="F302" i="3"/>
  <c r="E302" i="3"/>
  <c r="G301" i="3"/>
  <c r="H301" i="3" s="1"/>
  <c r="I301" i="3" s="1"/>
  <c r="R301" i="3" s="1"/>
  <c r="J300" i="3"/>
  <c r="L300" i="3" s="1"/>
  <c r="M302" i="3"/>
  <c r="D305" i="3" l="1"/>
  <c r="F303" i="3"/>
  <c r="E303" i="3"/>
  <c r="G302" i="3"/>
  <c r="H302" i="3" s="1"/>
  <c r="I302" i="3"/>
  <c r="R302" i="3" s="1"/>
  <c r="J301" i="3"/>
  <c r="L301" i="3" s="1"/>
  <c r="M303" i="3"/>
  <c r="D306" i="3" l="1"/>
  <c r="G303" i="3"/>
  <c r="H303" i="3" s="1"/>
  <c r="F304" i="3"/>
  <c r="E304" i="3"/>
  <c r="I303" i="3"/>
  <c r="R303" i="3" s="1"/>
  <c r="J302" i="3"/>
  <c r="L302" i="3" s="1"/>
  <c r="M304" i="3"/>
  <c r="D307" i="3" l="1"/>
  <c r="F305" i="3"/>
  <c r="E305" i="3"/>
  <c r="G304" i="3"/>
  <c r="H304" i="3" s="1"/>
  <c r="I304" i="3"/>
  <c r="R304" i="3" s="1"/>
  <c r="J303" i="3"/>
  <c r="L303" i="3" s="1"/>
  <c r="M305" i="3"/>
  <c r="D308" i="3" l="1"/>
  <c r="G305" i="3"/>
  <c r="H305" i="3" s="1"/>
  <c r="F306" i="3"/>
  <c r="E306" i="3"/>
  <c r="I305" i="3"/>
  <c r="R305" i="3" s="1"/>
  <c r="J304" i="3"/>
  <c r="L304" i="3" s="1"/>
  <c r="M306" i="3"/>
  <c r="D309" i="3" l="1"/>
  <c r="G306" i="3"/>
  <c r="H306" i="3" s="1"/>
  <c r="F307" i="3"/>
  <c r="E307" i="3"/>
  <c r="I306" i="3"/>
  <c r="R306" i="3" s="1"/>
  <c r="J305" i="3"/>
  <c r="L305" i="3" s="1"/>
  <c r="M307" i="3"/>
  <c r="D310" i="3" l="1"/>
  <c r="F308" i="3"/>
  <c r="E308" i="3"/>
  <c r="G307" i="3"/>
  <c r="H307" i="3" s="1"/>
  <c r="I307" i="3" s="1"/>
  <c r="R307" i="3" s="1"/>
  <c r="J306" i="3"/>
  <c r="L306" i="3" s="1"/>
  <c r="M308" i="3"/>
  <c r="D311" i="3" l="1"/>
  <c r="G308" i="3"/>
  <c r="H308" i="3" s="1"/>
  <c r="F309" i="3"/>
  <c r="E309" i="3"/>
  <c r="I308" i="3"/>
  <c r="R308" i="3" s="1"/>
  <c r="J307" i="3"/>
  <c r="L307" i="3" s="1"/>
  <c r="M309" i="3"/>
  <c r="D312" i="3" l="1"/>
  <c r="G309" i="3"/>
  <c r="H309" i="3" s="1"/>
  <c r="F310" i="3"/>
  <c r="E310" i="3"/>
  <c r="I309" i="3"/>
  <c r="R309" i="3" s="1"/>
  <c r="J308" i="3"/>
  <c r="L308" i="3" s="1"/>
  <c r="M310" i="3"/>
  <c r="D313" i="3" l="1"/>
  <c r="F311" i="3"/>
  <c r="E311" i="3"/>
  <c r="G310" i="3"/>
  <c r="H310" i="3" s="1"/>
  <c r="I310" i="3"/>
  <c r="R310" i="3" s="1"/>
  <c r="J309" i="3"/>
  <c r="L309" i="3" s="1"/>
  <c r="M311" i="3"/>
  <c r="D314" i="3" l="1"/>
  <c r="F312" i="3"/>
  <c r="E312" i="3"/>
  <c r="G311" i="3"/>
  <c r="H311" i="3" s="1"/>
  <c r="I311" i="3"/>
  <c r="R311" i="3" s="1"/>
  <c r="J310" i="3"/>
  <c r="L310" i="3" s="1"/>
  <c r="M312" i="3"/>
  <c r="D315" i="3" l="1"/>
  <c r="F313" i="3"/>
  <c r="E313" i="3"/>
  <c r="G312" i="3"/>
  <c r="H312" i="3" s="1"/>
  <c r="I312" i="3" s="1"/>
  <c r="R312" i="3" s="1"/>
  <c r="J311" i="3"/>
  <c r="L311" i="3" s="1"/>
  <c r="M313" i="3"/>
  <c r="D316" i="3" l="1"/>
  <c r="G313" i="3"/>
  <c r="H313" i="3" s="1"/>
  <c r="F314" i="3"/>
  <c r="E314" i="3"/>
  <c r="I313" i="3"/>
  <c r="R313" i="3" s="1"/>
  <c r="J312" i="3"/>
  <c r="L312" i="3" s="1"/>
  <c r="M314" i="3"/>
  <c r="D317" i="3" l="1"/>
  <c r="G314" i="3"/>
  <c r="H314" i="3" s="1"/>
  <c r="F315" i="3"/>
  <c r="E315" i="3"/>
  <c r="I314" i="3"/>
  <c r="R314" i="3" s="1"/>
  <c r="J313" i="3"/>
  <c r="L313" i="3" s="1"/>
  <c r="M315" i="3"/>
  <c r="D318" i="3" l="1"/>
  <c r="F316" i="3"/>
  <c r="E316" i="3"/>
  <c r="G315" i="3"/>
  <c r="H315" i="3" s="1"/>
  <c r="I315" i="3" s="1"/>
  <c r="R315" i="3" s="1"/>
  <c r="J314" i="3"/>
  <c r="L314" i="3" s="1"/>
  <c r="M316" i="3"/>
  <c r="D319" i="3" l="1"/>
  <c r="G316" i="3"/>
  <c r="H316" i="3" s="1"/>
  <c r="F317" i="3"/>
  <c r="E317" i="3"/>
  <c r="I316" i="3"/>
  <c r="R316" i="3" s="1"/>
  <c r="J315" i="3"/>
  <c r="L315" i="3" s="1"/>
  <c r="M317" i="3"/>
  <c r="D320" i="3" l="1"/>
  <c r="G317" i="3"/>
  <c r="H317" i="3" s="1"/>
  <c r="F318" i="3"/>
  <c r="E318" i="3"/>
  <c r="I317" i="3"/>
  <c r="R317" i="3" s="1"/>
  <c r="J316" i="3"/>
  <c r="L316" i="3" s="1"/>
  <c r="M318" i="3"/>
  <c r="D321" i="3" l="1"/>
  <c r="G318" i="3"/>
  <c r="H318" i="3" s="1"/>
  <c r="F319" i="3"/>
  <c r="E319" i="3"/>
  <c r="I318" i="3"/>
  <c r="R318" i="3" s="1"/>
  <c r="J317" i="3"/>
  <c r="L317" i="3" s="1"/>
  <c r="M319" i="3"/>
  <c r="D322" i="3" l="1"/>
  <c r="G319" i="3"/>
  <c r="H319" i="3" s="1"/>
  <c r="F320" i="3"/>
  <c r="E320" i="3"/>
  <c r="I319" i="3"/>
  <c r="R319" i="3" s="1"/>
  <c r="J318" i="3"/>
  <c r="L318" i="3" s="1"/>
  <c r="M320" i="3"/>
  <c r="D323" i="3" l="1"/>
  <c r="G320" i="3"/>
  <c r="H320" i="3" s="1"/>
  <c r="F321" i="3"/>
  <c r="E321" i="3"/>
  <c r="I320" i="3"/>
  <c r="R320" i="3" s="1"/>
  <c r="J319" i="3"/>
  <c r="L319" i="3" s="1"/>
  <c r="M321" i="3"/>
  <c r="D324" i="3" l="1"/>
  <c r="G321" i="3"/>
  <c r="H321" i="3" s="1"/>
  <c r="F322" i="3"/>
  <c r="E322" i="3"/>
  <c r="I321" i="3"/>
  <c r="R321" i="3" s="1"/>
  <c r="J320" i="3"/>
  <c r="L320" i="3" s="1"/>
  <c r="M322" i="3"/>
  <c r="D325" i="3" l="1"/>
  <c r="G322" i="3"/>
  <c r="H322" i="3" s="1"/>
  <c r="F323" i="3"/>
  <c r="E323" i="3"/>
  <c r="I322" i="3"/>
  <c r="R322" i="3" s="1"/>
  <c r="J321" i="3"/>
  <c r="L321" i="3" s="1"/>
  <c r="M323" i="3"/>
  <c r="D326" i="3" l="1"/>
  <c r="G323" i="3"/>
  <c r="H323" i="3" s="1"/>
  <c r="F324" i="3"/>
  <c r="E324" i="3"/>
  <c r="I323" i="3"/>
  <c r="R323" i="3" s="1"/>
  <c r="J322" i="3"/>
  <c r="L322" i="3" s="1"/>
  <c r="M324" i="3"/>
  <c r="D327" i="3" l="1"/>
  <c r="F325" i="3"/>
  <c r="E325" i="3"/>
  <c r="G324" i="3"/>
  <c r="H324" i="3" s="1"/>
  <c r="I324" i="3" s="1"/>
  <c r="R324" i="3" s="1"/>
  <c r="J323" i="3"/>
  <c r="L323" i="3" s="1"/>
  <c r="M325" i="3"/>
  <c r="D328" i="3" l="1"/>
  <c r="G325" i="3"/>
  <c r="H325" i="3" s="1"/>
  <c r="F326" i="3"/>
  <c r="E326" i="3"/>
  <c r="G326" i="3" s="1"/>
  <c r="H326" i="3" s="1"/>
  <c r="I325" i="3"/>
  <c r="R325" i="3" s="1"/>
  <c r="J324" i="3"/>
  <c r="L324" i="3" s="1"/>
  <c r="M326" i="3"/>
  <c r="D329" i="3" l="1"/>
  <c r="F327" i="3"/>
  <c r="E327" i="3"/>
  <c r="I326" i="3"/>
  <c r="R326" i="3" s="1"/>
  <c r="J325" i="3"/>
  <c r="L325" i="3" s="1"/>
  <c r="M327" i="3"/>
  <c r="D330" i="3" l="1"/>
  <c r="F328" i="3"/>
  <c r="E328" i="3"/>
  <c r="G327" i="3"/>
  <c r="H327" i="3" s="1"/>
  <c r="I327" i="3" s="1"/>
  <c r="R327" i="3" s="1"/>
  <c r="J326" i="3"/>
  <c r="L326" i="3" s="1"/>
  <c r="M328" i="3"/>
  <c r="D331" i="3" l="1"/>
  <c r="G328" i="3"/>
  <c r="H328" i="3" s="1"/>
  <c r="F329" i="3"/>
  <c r="E329" i="3"/>
  <c r="I328" i="3"/>
  <c r="R328" i="3" s="1"/>
  <c r="J327" i="3"/>
  <c r="L327" i="3" s="1"/>
  <c r="M329" i="3"/>
  <c r="D332" i="3" l="1"/>
  <c r="G329" i="3"/>
  <c r="H329" i="3" s="1"/>
  <c r="F330" i="3"/>
  <c r="E330" i="3"/>
  <c r="I329" i="3"/>
  <c r="R329" i="3" s="1"/>
  <c r="J328" i="3"/>
  <c r="L328" i="3" s="1"/>
  <c r="M330" i="3"/>
  <c r="D333" i="3" l="1"/>
  <c r="F331" i="3"/>
  <c r="E331" i="3"/>
  <c r="G330" i="3"/>
  <c r="H330" i="3" s="1"/>
  <c r="I330" i="3"/>
  <c r="R330" i="3" s="1"/>
  <c r="J329" i="3"/>
  <c r="L329" i="3" s="1"/>
  <c r="M331" i="3"/>
  <c r="D334" i="3" l="1"/>
  <c r="G331" i="3"/>
  <c r="H331" i="3" s="1"/>
  <c r="F332" i="3"/>
  <c r="E332" i="3"/>
  <c r="G332" i="3" s="1"/>
  <c r="H332" i="3" s="1"/>
  <c r="I331" i="3"/>
  <c r="R331" i="3" s="1"/>
  <c r="J330" i="3"/>
  <c r="L330" i="3" s="1"/>
  <c r="M332" i="3"/>
  <c r="D335" i="3" l="1"/>
  <c r="F333" i="3"/>
  <c r="E333" i="3"/>
  <c r="I332" i="3"/>
  <c r="R332" i="3" s="1"/>
  <c r="J331" i="3"/>
  <c r="L331" i="3" s="1"/>
  <c r="M333" i="3"/>
  <c r="D336" i="3" l="1"/>
  <c r="F334" i="3"/>
  <c r="E334" i="3"/>
  <c r="G333" i="3"/>
  <c r="H333" i="3" s="1"/>
  <c r="I333" i="3" s="1"/>
  <c r="R333" i="3" s="1"/>
  <c r="J332" i="3"/>
  <c r="L332" i="3" s="1"/>
  <c r="M334" i="3"/>
  <c r="D337" i="3" l="1"/>
  <c r="G334" i="3"/>
  <c r="H334" i="3" s="1"/>
  <c r="F335" i="3"/>
  <c r="E335" i="3"/>
  <c r="G335" i="3" s="1"/>
  <c r="H335" i="3" s="1"/>
  <c r="I334" i="3"/>
  <c r="R334" i="3" s="1"/>
  <c r="J333" i="3"/>
  <c r="L333" i="3" s="1"/>
  <c r="M335" i="3"/>
  <c r="D338" i="3" l="1"/>
  <c r="F336" i="3"/>
  <c r="E336" i="3"/>
  <c r="I335" i="3"/>
  <c r="R335" i="3" s="1"/>
  <c r="J334" i="3"/>
  <c r="L334" i="3" s="1"/>
  <c r="M336" i="3"/>
  <c r="D339" i="3" l="1"/>
  <c r="F337" i="3"/>
  <c r="E337" i="3"/>
  <c r="G336" i="3"/>
  <c r="H336" i="3" s="1"/>
  <c r="I336" i="3" s="1"/>
  <c r="R336" i="3" s="1"/>
  <c r="J335" i="3"/>
  <c r="L335" i="3" s="1"/>
  <c r="M337" i="3"/>
  <c r="D340" i="3" l="1"/>
  <c r="G337" i="3"/>
  <c r="H337" i="3" s="1"/>
  <c r="I337" i="3" s="1"/>
  <c r="R337" i="3" s="1"/>
  <c r="F338" i="3"/>
  <c r="E338" i="3"/>
  <c r="J336" i="3"/>
  <c r="L336" i="3" s="1"/>
  <c r="M338" i="3"/>
  <c r="D341" i="3" l="1"/>
  <c r="G338" i="3"/>
  <c r="H338" i="3" s="1"/>
  <c r="F339" i="3"/>
  <c r="E339" i="3"/>
  <c r="I338" i="3"/>
  <c r="R338" i="3" s="1"/>
  <c r="J337" i="3"/>
  <c r="L337" i="3" s="1"/>
  <c r="M339" i="3"/>
  <c r="D342" i="3" l="1"/>
  <c r="F340" i="3"/>
  <c r="E340" i="3"/>
  <c r="G339" i="3"/>
  <c r="H339" i="3" s="1"/>
  <c r="I339" i="3" s="1"/>
  <c r="R339" i="3" s="1"/>
  <c r="J338" i="3"/>
  <c r="L338" i="3" s="1"/>
  <c r="M340" i="3"/>
  <c r="D343" i="3" l="1"/>
  <c r="G340" i="3"/>
  <c r="H340" i="3" s="1"/>
  <c r="F341" i="3"/>
  <c r="E341" i="3"/>
  <c r="I340" i="3"/>
  <c r="R340" i="3" s="1"/>
  <c r="J339" i="3"/>
  <c r="L339" i="3" s="1"/>
  <c r="M341" i="3"/>
  <c r="D344" i="3" l="1"/>
  <c r="G341" i="3"/>
  <c r="H341" i="3" s="1"/>
  <c r="F342" i="3"/>
  <c r="E342" i="3"/>
  <c r="I341" i="3"/>
  <c r="R341" i="3" s="1"/>
  <c r="J340" i="3"/>
  <c r="L340" i="3" s="1"/>
  <c r="M342" i="3"/>
  <c r="D345" i="3" l="1"/>
  <c r="G342" i="3"/>
  <c r="H342" i="3" s="1"/>
  <c r="F343" i="3"/>
  <c r="E343" i="3"/>
  <c r="I342" i="3"/>
  <c r="R342" i="3" s="1"/>
  <c r="J341" i="3"/>
  <c r="L341" i="3" s="1"/>
  <c r="M343" i="3"/>
  <c r="D346" i="3" l="1"/>
  <c r="G343" i="3"/>
  <c r="H343" i="3" s="1"/>
  <c r="F344" i="3"/>
  <c r="E344" i="3"/>
  <c r="I343" i="3"/>
  <c r="R343" i="3" s="1"/>
  <c r="J342" i="3"/>
  <c r="L342" i="3" s="1"/>
  <c r="M344" i="3"/>
  <c r="D347" i="3" l="1"/>
  <c r="F345" i="3"/>
  <c r="E345" i="3"/>
  <c r="G344" i="3"/>
  <c r="H344" i="3" s="1"/>
  <c r="I344" i="3" s="1"/>
  <c r="R344" i="3" s="1"/>
  <c r="J343" i="3"/>
  <c r="L343" i="3" s="1"/>
  <c r="M345" i="3"/>
  <c r="D348" i="3" l="1"/>
  <c r="G345" i="3"/>
  <c r="H345" i="3" s="1"/>
  <c r="F346" i="3"/>
  <c r="E346" i="3"/>
  <c r="I345" i="3"/>
  <c r="R345" i="3" s="1"/>
  <c r="J344" i="3"/>
  <c r="L344" i="3" s="1"/>
  <c r="M346" i="3"/>
  <c r="D349" i="3" l="1"/>
  <c r="G346" i="3"/>
  <c r="H346" i="3" s="1"/>
  <c r="F347" i="3"/>
  <c r="E347" i="3"/>
  <c r="I346" i="3"/>
  <c r="R346" i="3" s="1"/>
  <c r="J345" i="3"/>
  <c r="L345" i="3" s="1"/>
  <c r="M347" i="3"/>
  <c r="D350" i="3" l="1"/>
  <c r="F348" i="3"/>
  <c r="E348" i="3"/>
  <c r="G347" i="3"/>
  <c r="H347" i="3" s="1"/>
  <c r="I347" i="3" s="1"/>
  <c r="R347" i="3" s="1"/>
  <c r="J346" i="3"/>
  <c r="L346" i="3" s="1"/>
  <c r="M348" i="3"/>
  <c r="D351" i="3" l="1"/>
  <c r="G348" i="3"/>
  <c r="H348" i="3" s="1"/>
  <c r="F349" i="3"/>
  <c r="E349" i="3"/>
  <c r="I348" i="3"/>
  <c r="R348" i="3" s="1"/>
  <c r="J347" i="3"/>
  <c r="L347" i="3" s="1"/>
  <c r="M349" i="3"/>
  <c r="D352" i="3" l="1"/>
  <c r="G349" i="3"/>
  <c r="H349" i="3" s="1"/>
  <c r="F350" i="3"/>
  <c r="E350" i="3"/>
  <c r="I349" i="3"/>
  <c r="R349" i="3" s="1"/>
  <c r="J348" i="3"/>
  <c r="L348" i="3" s="1"/>
  <c r="M350" i="3"/>
  <c r="D353" i="3" l="1"/>
  <c r="F351" i="3"/>
  <c r="E351" i="3"/>
  <c r="G350" i="3"/>
  <c r="H350" i="3" s="1"/>
  <c r="I350" i="3" s="1"/>
  <c r="R350" i="3" s="1"/>
  <c r="J349" i="3"/>
  <c r="L349" i="3" s="1"/>
  <c r="M351" i="3"/>
  <c r="D354" i="3" l="1"/>
  <c r="F352" i="3"/>
  <c r="E352" i="3"/>
  <c r="G351" i="3"/>
  <c r="H351" i="3" s="1"/>
  <c r="I351" i="3"/>
  <c r="R351" i="3" s="1"/>
  <c r="J350" i="3"/>
  <c r="L350" i="3" s="1"/>
  <c r="M352" i="3"/>
  <c r="D355" i="3" l="1"/>
  <c r="F353" i="3"/>
  <c r="E353" i="3"/>
  <c r="G352" i="3"/>
  <c r="H352" i="3" s="1"/>
  <c r="I352" i="3"/>
  <c r="R352" i="3" s="1"/>
  <c r="J351" i="3"/>
  <c r="L351" i="3" s="1"/>
  <c r="M353" i="3"/>
  <c r="D356" i="3" l="1"/>
  <c r="F354" i="3"/>
  <c r="E354" i="3"/>
  <c r="G353" i="3"/>
  <c r="H353" i="3" s="1"/>
  <c r="I353" i="3" s="1"/>
  <c r="R353" i="3" s="1"/>
  <c r="J352" i="3"/>
  <c r="L352" i="3" s="1"/>
  <c r="M354" i="3"/>
  <c r="D357" i="3" l="1"/>
  <c r="G354" i="3"/>
  <c r="H354" i="3" s="1"/>
  <c r="F355" i="3"/>
  <c r="E355" i="3"/>
  <c r="I354" i="3"/>
  <c r="R354" i="3" s="1"/>
  <c r="J353" i="3"/>
  <c r="L353" i="3" s="1"/>
  <c r="M355" i="3"/>
  <c r="D358" i="3" l="1"/>
  <c r="G355" i="3"/>
  <c r="H355" i="3" s="1"/>
  <c r="F356" i="3"/>
  <c r="E356" i="3"/>
  <c r="I355" i="3"/>
  <c r="R355" i="3" s="1"/>
  <c r="J354" i="3"/>
  <c r="L354" i="3" s="1"/>
  <c r="M356" i="3"/>
  <c r="D359" i="3" l="1"/>
  <c r="G356" i="3"/>
  <c r="H356" i="3" s="1"/>
  <c r="F357" i="3"/>
  <c r="E357" i="3"/>
  <c r="I356" i="3"/>
  <c r="R356" i="3" s="1"/>
  <c r="J355" i="3"/>
  <c r="L355" i="3" s="1"/>
  <c r="M357" i="3"/>
  <c r="D360" i="3" l="1"/>
  <c r="G357" i="3"/>
  <c r="H357" i="3" s="1"/>
  <c r="F358" i="3"/>
  <c r="E358" i="3"/>
  <c r="I357" i="3"/>
  <c r="R357" i="3" s="1"/>
  <c r="J356" i="3"/>
  <c r="L356" i="3" s="1"/>
  <c r="M358" i="3"/>
  <c r="D361" i="3" l="1"/>
  <c r="G358" i="3"/>
  <c r="H358" i="3" s="1"/>
  <c r="F359" i="3"/>
  <c r="E359" i="3"/>
  <c r="I358" i="3"/>
  <c r="R358" i="3" s="1"/>
  <c r="J357" i="3"/>
  <c r="L357" i="3" s="1"/>
  <c r="M359" i="3"/>
  <c r="D362" i="3" l="1"/>
  <c r="G359" i="3"/>
  <c r="H359" i="3" s="1"/>
  <c r="F360" i="3"/>
  <c r="E360" i="3"/>
  <c r="I359" i="3"/>
  <c r="R359" i="3" s="1"/>
  <c r="J358" i="3"/>
  <c r="L358" i="3" s="1"/>
  <c r="M360" i="3"/>
  <c r="D363" i="3" l="1"/>
  <c r="F361" i="3"/>
  <c r="E361" i="3"/>
  <c r="G360" i="3"/>
  <c r="H360" i="3" s="1"/>
  <c r="I360" i="3" s="1"/>
  <c r="R360" i="3" s="1"/>
  <c r="J359" i="3"/>
  <c r="L359" i="3" s="1"/>
  <c r="M361" i="3"/>
  <c r="D364" i="3" l="1"/>
  <c r="G361" i="3"/>
  <c r="H361" i="3" s="1"/>
  <c r="F362" i="3"/>
  <c r="E362" i="3"/>
  <c r="I361" i="3"/>
  <c r="R361" i="3" s="1"/>
  <c r="J360" i="3"/>
  <c r="L360" i="3" s="1"/>
  <c r="M362" i="3"/>
  <c r="D365" i="3" l="1"/>
  <c r="G362" i="3"/>
  <c r="H362" i="3" s="1"/>
  <c r="F363" i="3"/>
  <c r="E363" i="3"/>
  <c r="I362" i="3"/>
  <c r="R362" i="3" s="1"/>
  <c r="J361" i="3"/>
  <c r="L361" i="3" s="1"/>
  <c r="M363" i="3"/>
  <c r="D366" i="3" l="1"/>
  <c r="G363" i="3"/>
  <c r="H363" i="3" s="1"/>
  <c r="I363" i="3" s="1"/>
  <c r="R363" i="3" s="1"/>
  <c r="F364" i="3"/>
  <c r="E364" i="3"/>
  <c r="G364" i="3" s="1"/>
  <c r="H364" i="3" s="1"/>
  <c r="J362" i="3"/>
  <c r="L362" i="3" s="1"/>
  <c r="M364" i="3"/>
  <c r="D367" i="3" l="1"/>
  <c r="F365" i="3"/>
  <c r="E365" i="3"/>
  <c r="I364" i="3"/>
  <c r="R364" i="3" s="1"/>
  <c r="J363" i="3"/>
  <c r="L363" i="3" s="1"/>
  <c r="M365" i="3"/>
  <c r="D368" i="3" l="1"/>
  <c r="F366" i="3"/>
  <c r="E366" i="3"/>
  <c r="G365" i="3"/>
  <c r="H365" i="3" s="1"/>
  <c r="I365" i="3"/>
  <c r="R365" i="3" s="1"/>
  <c r="J364" i="3"/>
  <c r="L364" i="3" s="1"/>
  <c r="M366" i="3"/>
  <c r="D369" i="3" l="1"/>
  <c r="F367" i="3"/>
  <c r="E367" i="3"/>
  <c r="G366" i="3"/>
  <c r="H366" i="3" s="1"/>
  <c r="I366" i="3"/>
  <c r="R366" i="3" s="1"/>
  <c r="J365" i="3"/>
  <c r="L365" i="3" s="1"/>
  <c r="M367" i="3"/>
  <c r="D370" i="3" l="1"/>
  <c r="G367" i="3"/>
  <c r="H367" i="3" s="1"/>
  <c r="F368" i="3"/>
  <c r="E368" i="3"/>
  <c r="G368" i="3" s="1"/>
  <c r="H368" i="3" s="1"/>
  <c r="I367" i="3"/>
  <c r="R367" i="3" s="1"/>
  <c r="J366" i="3"/>
  <c r="L366" i="3" s="1"/>
  <c r="M368" i="3"/>
  <c r="D371" i="3" l="1"/>
  <c r="F369" i="3"/>
  <c r="E369" i="3"/>
  <c r="I368" i="3"/>
  <c r="R368" i="3" s="1"/>
  <c r="J367" i="3"/>
  <c r="L367" i="3" s="1"/>
  <c r="M369" i="3"/>
  <c r="D372" i="3" l="1"/>
  <c r="F370" i="3"/>
  <c r="E370" i="3"/>
  <c r="G369" i="3"/>
  <c r="H369" i="3" s="1"/>
  <c r="I369" i="3"/>
  <c r="R369" i="3" s="1"/>
  <c r="J368" i="3"/>
  <c r="L368" i="3" s="1"/>
  <c r="M370" i="3"/>
  <c r="D373" i="3" l="1"/>
  <c r="F371" i="3"/>
  <c r="E371" i="3"/>
  <c r="G370" i="3"/>
  <c r="H370" i="3" s="1"/>
  <c r="I370" i="3" s="1"/>
  <c r="R370" i="3" s="1"/>
  <c r="J369" i="3"/>
  <c r="L369" i="3" s="1"/>
  <c r="M371" i="3"/>
  <c r="D374" i="3" l="1"/>
  <c r="F372" i="3"/>
  <c r="E372" i="3"/>
  <c r="G371" i="3"/>
  <c r="H371" i="3" s="1"/>
  <c r="I371" i="3"/>
  <c r="R371" i="3" s="1"/>
  <c r="J370" i="3"/>
  <c r="L370" i="3" s="1"/>
  <c r="M372" i="3"/>
  <c r="D375" i="3" l="1"/>
  <c r="G372" i="3"/>
  <c r="H372" i="3" s="1"/>
  <c r="F373" i="3"/>
  <c r="E373" i="3"/>
  <c r="I372" i="3"/>
  <c r="R372" i="3" s="1"/>
  <c r="J371" i="3"/>
  <c r="L371" i="3" s="1"/>
  <c r="M373" i="3"/>
  <c r="D376" i="3" l="1"/>
  <c r="G373" i="3"/>
  <c r="H373" i="3" s="1"/>
  <c r="F374" i="3"/>
  <c r="E374" i="3"/>
  <c r="I373" i="3"/>
  <c r="R373" i="3" s="1"/>
  <c r="J372" i="3"/>
  <c r="L372" i="3" s="1"/>
  <c r="M374" i="3"/>
  <c r="D377" i="3" l="1"/>
  <c r="F375" i="3"/>
  <c r="E375" i="3"/>
  <c r="G374" i="3"/>
  <c r="H374" i="3" s="1"/>
  <c r="I374" i="3" s="1"/>
  <c r="R374" i="3" s="1"/>
  <c r="J373" i="3"/>
  <c r="L373" i="3" s="1"/>
  <c r="M375" i="3"/>
  <c r="D378" i="3" l="1"/>
  <c r="G375" i="3"/>
  <c r="H375" i="3" s="1"/>
  <c r="F376" i="3"/>
  <c r="E376" i="3"/>
  <c r="G376" i="3" s="1"/>
  <c r="H376" i="3" s="1"/>
  <c r="I375" i="3"/>
  <c r="R375" i="3" s="1"/>
  <c r="J374" i="3"/>
  <c r="L374" i="3" s="1"/>
  <c r="M376" i="3"/>
  <c r="D379" i="3" l="1"/>
  <c r="F377" i="3"/>
  <c r="E377" i="3"/>
  <c r="I376" i="3"/>
  <c r="R376" i="3" s="1"/>
  <c r="J375" i="3"/>
  <c r="L375" i="3" s="1"/>
  <c r="M377" i="3"/>
  <c r="D380" i="3" l="1"/>
  <c r="F378" i="3"/>
  <c r="E378" i="3"/>
  <c r="G377" i="3"/>
  <c r="H377" i="3" s="1"/>
  <c r="I377" i="3" s="1"/>
  <c r="R377" i="3" s="1"/>
  <c r="J376" i="3"/>
  <c r="L376" i="3" s="1"/>
  <c r="M378" i="3"/>
  <c r="D381" i="3" l="1"/>
  <c r="F379" i="3"/>
  <c r="E379" i="3"/>
  <c r="G378" i="3"/>
  <c r="H378" i="3" s="1"/>
  <c r="I378" i="3"/>
  <c r="R378" i="3" s="1"/>
  <c r="J377" i="3"/>
  <c r="L377" i="3" s="1"/>
  <c r="M379" i="3"/>
  <c r="D382" i="3" l="1"/>
  <c r="G379" i="3"/>
  <c r="H379" i="3" s="1"/>
  <c r="F380" i="3"/>
  <c r="E380" i="3"/>
  <c r="G380" i="3" s="1"/>
  <c r="H380" i="3" s="1"/>
  <c r="I379" i="3"/>
  <c r="R379" i="3" s="1"/>
  <c r="J378" i="3"/>
  <c r="L378" i="3" s="1"/>
  <c r="M380" i="3"/>
  <c r="D383" i="3" l="1"/>
  <c r="F381" i="3"/>
  <c r="E381" i="3"/>
  <c r="I380" i="3"/>
  <c r="R380" i="3" s="1"/>
  <c r="J379" i="3"/>
  <c r="L379" i="3" s="1"/>
  <c r="M381" i="3"/>
  <c r="D384" i="3" l="1"/>
  <c r="F382" i="3"/>
  <c r="E382" i="3"/>
  <c r="G381" i="3"/>
  <c r="H381" i="3" s="1"/>
  <c r="I381" i="3"/>
  <c r="R381" i="3" s="1"/>
  <c r="J380" i="3"/>
  <c r="L380" i="3" s="1"/>
  <c r="M382" i="3"/>
  <c r="D385" i="3" l="1"/>
  <c r="F383" i="3"/>
  <c r="E383" i="3"/>
  <c r="G382" i="3"/>
  <c r="H382" i="3" s="1"/>
  <c r="I382" i="3"/>
  <c r="R382" i="3" s="1"/>
  <c r="J381" i="3"/>
  <c r="L381" i="3" s="1"/>
  <c r="M383" i="3"/>
  <c r="D386" i="3" l="1"/>
  <c r="F384" i="3"/>
  <c r="E384" i="3"/>
  <c r="G383" i="3"/>
  <c r="H383" i="3" s="1"/>
  <c r="I383" i="3"/>
  <c r="R383" i="3" s="1"/>
  <c r="J382" i="3"/>
  <c r="L382" i="3" s="1"/>
  <c r="M384" i="3"/>
  <c r="D387" i="3" l="1"/>
  <c r="G384" i="3"/>
  <c r="H384" i="3" s="1"/>
  <c r="F385" i="3"/>
  <c r="E385" i="3"/>
  <c r="I384" i="3"/>
  <c r="R384" i="3" s="1"/>
  <c r="J383" i="3"/>
  <c r="L383" i="3" s="1"/>
  <c r="M385" i="3"/>
  <c r="D388" i="3" l="1"/>
  <c r="G385" i="3"/>
  <c r="H385" i="3" s="1"/>
  <c r="F386" i="3"/>
  <c r="E386" i="3"/>
  <c r="I385" i="3"/>
  <c r="R385" i="3" s="1"/>
  <c r="J384" i="3"/>
  <c r="L384" i="3" s="1"/>
  <c r="M386" i="3"/>
  <c r="D389" i="3" l="1"/>
  <c r="G386" i="3"/>
  <c r="H386" i="3" s="1"/>
  <c r="I386" i="3" s="1"/>
  <c r="R386" i="3" s="1"/>
  <c r="F387" i="3"/>
  <c r="E387" i="3"/>
  <c r="G387" i="3" s="1"/>
  <c r="H387" i="3" s="1"/>
  <c r="J385" i="3"/>
  <c r="L385" i="3" s="1"/>
  <c r="M387" i="3"/>
  <c r="D390" i="3" l="1"/>
  <c r="F388" i="3"/>
  <c r="E388" i="3"/>
  <c r="I387" i="3"/>
  <c r="R387" i="3" s="1"/>
  <c r="J386" i="3"/>
  <c r="L386" i="3" s="1"/>
  <c r="M388" i="3"/>
  <c r="D391" i="3" l="1"/>
  <c r="F389" i="3"/>
  <c r="E389" i="3"/>
  <c r="G388" i="3"/>
  <c r="H388" i="3" s="1"/>
  <c r="I388" i="3"/>
  <c r="R388" i="3" s="1"/>
  <c r="J387" i="3"/>
  <c r="L387" i="3" s="1"/>
  <c r="M389" i="3"/>
  <c r="D392" i="3" l="1"/>
  <c r="G389" i="3"/>
  <c r="H389" i="3" s="1"/>
  <c r="F390" i="3"/>
  <c r="E390" i="3"/>
  <c r="G390" i="3" s="1"/>
  <c r="H390" i="3" s="1"/>
  <c r="I389" i="3"/>
  <c r="R389" i="3" s="1"/>
  <c r="J388" i="3"/>
  <c r="L388" i="3" s="1"/>
  <c r="M390" i="3"/>
  <c r="D393" i="3" l="1"/>
  <c r="F391" i="3"/>
  <c r="E391" i="3"/>
  <c r="I390" i="3"/>
  <c r="R390" i="3" s="1"/>
  <c r="J389" i="3"/>
  <c r="L389" i="3" s="1"/>
  <c r="M391" i="3"/>
  <c r="D394" i="3" l="1"/>
  <c r="F392" i="3"/>
  <c r="E392" i="3"/>
  <c r="G391" i="3"/>
  <c r="H391" i="3" s="1"/>
  <c r="I391" i="3"/>
  <c r="R391" i="3" s="1"/>
  <c r="J390" i="3"/>
  <c r="L390" i="3" s="1"/>
  <c r="M392" i="3"/>
  <c r="D395" i="3" l="1"/>
  <c r="F393" i="3"/>
  <c r="E393" i="3"/>
  <c r="G392" i="3"/>
  <c r="H392" i="3" s="1"/>
  <c r="I392" i="3"/>
  <c r="R392" i="3" s="1"/>
  <c r="J391" i="3"/>
  <c r="L391" i="3" s="1"/>
  <c r="M393" i="3"/>
  <c r="D396" i="3" l="1"/>
  <c r="F394" i="3"/>
  <c r="E394" i="3"/>
  <c r="G393" i="3"/>
  <c r="H393" i="3" s="1"/>
  <c r="I393" i="3" s="1"/>
  <c r="R393" i="3" s="1"/>
  <c r="J392" i="3"/>
  <c r="L392" i="3" s="1"/>
  <c r="M394" i="3"/>
  <c r="D397" i="3" l="1"/>
  <c r="F395" i="3"/>
  <c r="E395" i="3"/>
  <c r="G394" i="3"/>
  <c r="H394" i="3" s="1"/>
  <c r="I394" i="3"/>
  <c r="R394" i="3" s="1"/>
  <c r="J393" i="3"/>
  <c r="L393" i="3" s="1"/>
  <c r="M395" i="3"/>
  <c r="D398" i="3" l="1"/>
  <c r="F396" i="3"/>
  <c r="E396" i="3"/>
  <c r="G395" i="3"/>
  <c r="H395" i="3" s="1"/>
  <c r="I395" i="3"/>
  <c r="R395" i="3" s="1"/>
  <c r="J394" i="3"/>
  <c r="L394" i="3" s="1"/>
  <c r="M396" i="3"/>
  <c r="D399" i="3" l="1"/>
  <c r="F397" i="3"/>
  <c r="E397" i="3"/>
  <c r="G396" i="3"/>
  <c r="H396" i="3" s="1"/>
  <c r="I396" i="3" s="1"/>
  <c r="R396" i="3" s="1"/>
  <c r="J395" i="3"/>
  <c r="L395" i="3" s="1"/>
  <c r="M397" i="3"/>
  <c r="D400" i="3" l="1"/>
  <c r="F398" i="3"/>
  <c r="E398" i="3"/>
  <c r="G397" i="3"/>
  <c r="H397" i="3" s="1"/>
  <c r="I397" i="3"/>
  <c r="R397" i="3" s="1"/>
  <c r="J396" i="3"/>
  <c r="L396" i="3" s="1"/>
  <c r="M398" i="3"/>
  <c r="D401" i="3" l="1"/>
  <c r="F399" i="3"/>
  <c r="E399" i="3"/>
  <c r="G398" i="3"/>
  <c r="H398" i="3" s="1"/>
  <c r="I398" i="3"/>
  <c r="R398" i="3" s="1"/>
  <c r="J397" i="3"/>
  <c r="L397" i="3" s="1"/>
  <c r="M399" i="3"/>
  <c r="D402" i="3" l="1"/>
  <c r="G399" i="3"/>
  <c r="H399" i="3" s="1"/>
  <c r="I399" i="3" s="1"/>
  <c r="R399" i="3" s="1"/>
  <c r="F400" i="3"/>
  <c r="E400" i="3"/>
  <c r="J398" i="3"/>
  <c r="L398" i="3" s="1"/>
  <c r="M400" i="3"/>
  <c r="D403" i="3" l="1"/>
  <c r="G400" i="3"/>
  <c r="H400" i="3" s="1"/>
  <c r="I400" i="3" s="1"/>
  <c r="R400" i="3" s="1"/>
  <c r="F401" i="3"/>
  <c r="E401" i="3"/>
  <c r="J399" i="3"/>
  <c r="L399" i="3" s="1"/>
  <c r="M401" i="3"/>
  <c r="D404" i="3" l="1"/>
  <c r="F402" i="3"/>
  <c r="E402" i="3"/>
  <c r="G401" i="3"/>
  <c r="H401" i="3" s="1"/>
  <c r="I401" i="3" s="1"/>
  <c r="R401" i="3" s="1"/>
  <c r="J400" i="3"/>
  <c r="L400" i="3" s="1"/>
  <c r="M402" i="3"/>
  <c r="D405" i="3" l="1"/>
  <c r="F403" i="3"/>
  <c r="E403" i="3"/>
  <c r="G402" i="3"/>
  <c r="H402" i="3" s="1"/>
  <c r="I402" i="3"/>
  <c r="R402" i="3" s="1"/>
  <c r="J401" i="3"/>
  <c r="L401" i="3" s="1"/>
  <c r="M403" i="3"/>
  <c r="D406" i="3" l="1"/>
  <c r="F404" i="3"/>
  <c r="E404" i="3"/>
  <c r="G403" i="3"/>
  <c r="H403" i="3" s="1"/>
  <c r="I403" i="3"/>
  <c r="R403" i="3" s="1"/>
  <c r="J402" i="3"/>
  <c r="L402" i="3" s="1"/>
  <c r="M404" i="3"/>
  <c r="D407" i="3" l="1"/>
  <c r="F405" i="3"/>
  <c r="E405" i="3"/>
  <c r="G404" i="3"/>
  <c r="H404" i="3" s="1"/>
  <c r="I404" i="3" s="1"/>
  <c r="R404" i="3" s="1"/>
  <c r="J403" i="3"/>
  <c r="L403" i="3" s="1"/>
  <c r="M405" i="3"/>
  <c r="D408" i="3" l="1"/>
  <c r="G405" i="3"/>
  <c r="H405" i="3" s="1"/>
  <c r="F406" i="3"/>
  <c r="E406" i="3"/>
  <c r="I405" i="3"/>
  <c r="R405" i="3" s="1"/>
  <c r="J404" i="3"/>
  <c r="L404" i="3" s="1"/>
  <c r="M406" i="3"/>
  <c r="D409" i="3" l="1"/>
  <c r="G406" i="3"/>
  <c r="H406" i="3" s="1"/>
  <c r="I406" i="3" s="1"/>
  <c r="R406" i="3" s="1"/>
  <c r="F407" i="3"/>
  <c r="E407" i="3"/>
  <c r="J405" i="3"/>
  <c r="L405" i="3" s="1"/>
  <c r="M407" i="3"/>
  <c r="D410" i="3" l="1"/>
  <c r="F408" i="3"/>
  <c r="E408" i="3"/>
  <c r="G407" i="3"/>
  <c r="H407" i="3" s="1"/>
  <c r="I407" i="3"/>
  <c r="R407" i="3" s="1"/>
  <c r="J406" i="3"/>
  <c r="L406" i="3" s="1"/>
  <c r="M408" i="3"/>
  <c r="D411" i="3" l="1"/>
  <c r="G408" i="3"/>
  <c r="H408" i="3" s="1"/>
  <c r="F409" i="3"/>
  <c r="E409" i="3"/>
  <c r="I408" i="3"/>
  <c r="R408" i="3" s="1"/>
  <c r="J407" i="3"/>
  <c r="L407" i="3" s="1"/>
  <c r="M409" i="3"/>
  <c r="D412" i="3" l="1"/>
  <c r="F410" i="3"/>
  <c r="E410" i="3"/>
  <c r="G409" i="3"/>
  <c r="H409" i="3" s="1"/>
  <c r="I409" i="3"/>
  <c r="R409" i="3" s="1"/>
  <c r="J408" i="3"/>
  <c r="L408" i="3" s="1"/>
  <c r="M410" i="3"/>
  <c r="D413" i="3" l="1"/>
  <c r="G410" i="3"/>
  <c r="H410" i="3" s="1"/>
  <c r="F411" i="3"/>
  <c r="E411" i="3"/>
  <c r="I410" i="3"/>
  <c r="R410" i="3" s="1"/>
  <c r="J409" i="3"/>
  <c r="L409" i="3" s="1"/>
  <c r="M411" i="3"/>
  <c r="D414" i="3" l="1"/>
  <c r="G411" i="3"/>
  <c r="H411" i="3" s="1"/>
  <c r="F412" i="3"/>
  <c r="E412" i="3"/>
  <c r="I411" i="3"/>
  <c r="R411" i="3" s="1"/>
  <c r="J410" i="3"/>
  <c r="L410" i="3" s="1"/>
  <c r="M412" i="3"/>
  <c r="D415" i="3" l="1"/>
  <c r="F413" i="3"/>
  <c r="E413" i="3"/>
  <c r="G412" i="3"/>
  <c r="H412" i="3" s="1"/>
  <c r="I412" i="3" s="1"/>
  <c r="R412" i="3" s="1"/>
  <c r="J411" i="3"/>
  <c r="L411" i="3" s="1"/>
  <c r="M413" i="3"/>
  <c r="D416" i="3" l="1"/>
  <c r="G413" i="3"/>
  <c r="H413" i="3" s="1"/>
  <c r="F414" i="3"/>
  <c r="E414" i="3"/>
  <c r="I413" i="3"/>
  <c r="R413" i="3" s="1"/>
  <c r="J412" i="3"/>
  <c r="L412" i="3" s="1"/>
  <c r="M414" i="3"/>
  <c r="D417" i="3" l="1"/>
  <c r="G414" i="3"/>
  <c r="H414" i="3" s="1"/>
  <c r="I414" i="3" s="1"/>
  <c r="R414" i="3" s="1"/>
  <c r="F415" i="3"/>
  <c r="E415" i="3"/>
  <c r="J413" i="3"/>
  <c r="L413" i="3" s="1"/>
  <c r="M415" i="3"/>
  <c r="D418" i="3" l="1"/>
  <c r="F416" i="3"/>
  <c r="E416" i="3"/>
  <c r="G415" i="3"/>
  <c r="H415" i="3" s="1"/>
  <c r="I415" i="3" s="1"/>
  <c r="R415" i="3" s="1"/>
  <c r="J414" i="3"/>
  <c r="L414" i="3" s="1"/>
  <c r="M416" i="3"/>
  <c r="D419" i="3" l="1"/>
  <c r="G416" i="3"/>
  <c r="H416" i="3" s="1"/>
  <c r="F417" i="3"/>
  <c r="E417" i="3"/>
  <c r="I416" i="3"/>
  <c r="R416" i="3" s="1"/>
  <c r="J415" i="3"/>
  <c r="L415" i="3" s="1"/>
  <c r="M417" i="3"/>
  <c r="D420" i="3" l="1"/>
  <c r="G417" i="3"/>
  <c r="H417" i="3" s="1"/>
  <c r="F418" i="3"/>
  <c r="E418" i="3"/>
  <c r="I417" i="3"/>
  <c r="R417" i="3" s="1"/>
  <c r="J416" i="3"/>
  <c r="L416" i="3" s="1"/>
  <c r="M418" i="3"/>
  <c r="D421" i="3" l="1"/>
  <c r="F419" i="3"/>
  <c r="E419" i="3"/>
  <c r="G418" i="3"/>
  <c r="H418" i="3" s="1"/>
  <c r="I418" i="3" s="1"/>
  <c r="R418" i="3" s="1"/>
  <c r="J417" i="3"/>
  <c r="L417" i="3" s="1"/>
  <c r="M419" i="3"/>
  <c r="D422" i="3" l="1"/>
  <c r="G419" i="3"/>
  <c r="H419" i="3" s="1"/>
  <c r="I419" i="3" s="1"/>
  <c r="R419" i="3" s="1"/>
  <c r="F420" i="3"/>
  <c r="E420" i="3"/>
  <c r="G420" i="3" s="1"/>
  <c r="H420" i="3" s="1"/>
  <c r="J418" i="3"/>
  <c r="L418" i="3" s="1"/>
  <c r="M420" i="3"/>
  <c r="D423" i="3" l="1"/>
  <c r="F421" i="3"/>
  <c r="E421" i="3"/>
  <c r="I420" i="3"/>
  <c r="R420" i="3" s="1"/>
  <c r="J419" i="3"/>
  <c r="L419" i="3" s="1"/>
  <c r="M421" i="3"/>
  <c r="D424" i="3" l="1"/>
  <c r="F422" i="3"/>
  <c r="E422" i="3"/>
  <c r="G421" i="3"/>
  <c r="H421" i="3" s="1"/>
  <c r="I421" i="3"/>
  <c r="R421" i="3" s="1"/>
  <c r="J420" i="3"/>
  <c r="L420" i="3" s="1"/>
  <c r="M422" i="3"/>
  <c r="D425" i="3" l="1"/>
  <c r="F423" i="3"/>
  <c r="E423" i="3"/>
  <c r="G422" i="3"/>
  <c r="H422" i="3" s="1"/>
  <c r="I422" i="3"/>
  <c r="R422" i="3" s="1"/>
  <c r="J421" i="3"/>
  <c r="L421" i="3" s="1"/>
  <c r="M423" i="3"/>
  <c r="D426" i="3" l="1"/>
  <c r="G423" i="3"/>
  <c r="H423" i="3" s="1"/>
  <c r="F424" i="3"/>
  <c r="E424" i="3"/>
  <c r="I423" i="3"/>
  <c r="R423" i="3" s="1"/>
  <c r="J422" i="3"/>
  <c r="L422" i="3" s="1"/>
  <c r="M424" i="3"/>
  <c r="D427" i="3" l="1"/>
  <c r="G424" i="3"/>
  <c r="H424" i="3" s="1"/>
  <c r="F425" i="3"/>
  <c r="E425" i="3"/>
  <c r="I424" i="3"/>
  <c r="R424" i="3" s="1"/>
  <c r="J423" i="3"/>
  <c r="L423" i="3" s="1"/>
  <c r="M425" i="3"/>
  <c r="D428" i="3" l="1"/>
  <c r="G425" i="3"/>
  <c r="H425" i="3" s="1"/>
  <c r="F426" i="3"/>
  <c r="E426" i="3"/>
  <c r="I425" i="3"/>
  <c r="R425" i="3" s="1"/>
  <c r="J424" i="3"/>
  <c r="L424" i="3" s="1"/>
  <c r="M426" i="3"/>
  <c r="D429" i="3" l="1"/>
  <c r="G426" i="3"/>
  <c r="H426" i="3" s="1"/>
  <c r="F427" i="3"/>
  <c r="E427" i="3"/>
  <c r="I426" i="3"/>
  <c r="R426" i="3" s="1"/>
  <c r="J425" i="3"/>
  <c r="L425" i="3" s="1"/>
  <c r="M427" i="3"/>
  <c r="D430" i="3" l="1"/>
  <c r="F428" i="3"/>
  <c r="E428" i="3"/>
  <c r="G427" i="3"/>
  <c r="H427" i="3" s="1"/>
  <c r="I427" i="3"/>
  <c r="R427" i="3" s="1"/>
  <c r="J426" i="3"/>
  <c r="L426" i="3" s="1"/>
  <c r="M428" i="3"/>
  <c r="D431" i="3" l="1"/>
  <c r="F429" i="3"/>
  <c r="E429" i="3"/>
  <c r="G428" i="3"/>
  <c r="H428" i="3" s="1"/>
  <c r="I428" i="3"/>
  <c r="R428" i="3" s="1"/>
  <c r="J427" i="3"/>
  <c r="L427" i="3" s="1"/>
  <c r="M429" i="3"/>
  <c r="D432" i="3" l="1"/>
  <c r="F430" i="3"/>
  <c r="E430" i="3"/>
  <c r="G429" i="3"/>
  <c r="H429" i="3" s="1"/>
  <c r="I429" i="3"/>
  <c r="R429" i="3" s="1"/>
  <c r="J428" i="3"/>
  <c r="L428" i="3" s="1"/>
  <c r="M430" i="3"/>
  <c r="D433" i="3" l="1"/>
  <c r="G430" i="3"/>
  <c r="H430" i="3" s="1"/>
  <c r="F431" i="3"/>
  <c r="E431" i="3"/>
  <c r="I430" i="3"/>
  <c r="R430" i="3" s="1"/>
  <c r="J429" i="3"/>
  <c r="L429" i="3" s="1"/>
  <c r="M431" i="3"/>
  <c r="D434" i="3" l="1"/>
  <c r="G431" i="3"/>
  <c r="H431" i="3" s="1"/>
  <c r="F432" i="3"/>
  <c r="E432" i="3"/>
  <c r="I431" i="3"/>
  <c r="R431" i="3" s="1"/>
  <c r="J430" i="3"/>
  <c r="L430" i="3" s="1"/>
  <c r="M432" i="3"/>
  <c r="D435" i="3" l="1"/>
  <c r="G432" i="3"/>
  <c r="H432" i="3" s="1"/>
  <c r="F433" i="3"/>
  <c r="E433" i="3"/>
  <c r="I432" i="3"/>
  <c r="R432" i="3" s="1"/>
  <c r="J431" i="3"/>
  <c r="L431" i="3" s="1"/>
  <c r="M433" i="3"/>
  <c r="D436" i="3" l="1"/>
  <c r="G433" i="3"/>
  <c r="H433" i="3" s="1"/>
  <c r="F434" i="3"/>
  <c r="E434" i="3"/>
  <c r="I433" i="3"/>
  <c r="R433" i="3" s="1"/>
  <c r="J432" i="3"/>
  <c r="L432" i="3" s="1"/>
  <c r="M434" i="3"/>
  <c r="D437" i="3" l="1"/>
  <c r="F435" i="3"/>
  <c r="E435" i="3"/>
  <c r="G434" i="3"/>
  <c r="H434" i="3" s="1"/>
  <c r="I434" i="3" s="1"/>
  <c r="R434" i="3" s="1"/>
  <c r="J433" i="3"/>
  <c r="L433" i="3" s="1"/>
  <c r="M435" i="3"/>
  <c r="D438" i="3" l="1"/>
  <c r="F436" i="3"/>
  <c r="E436" i="3"/>
  <c r="G435" i="3"/>
  <c r="H435" i="3" s="1"/>
  <c r="I435" i="3"/>
  <c r="R435" i="3" s="1"/>
  <c r="J434" i="3"/>
  <c r="L434" i="3" s="1"/>
  <c r="M436" i="3"/>
  <c r="D439" i="3" l="1"/>
  <c r="F437" i="3"/>
  <c r="E437" i="3"/>
  <c r="G436" i="3"/>
  <c r="H436" i="3" s="1"/>
  <c r="I436" i="3" s="1"/>
  <c r="R436" i="3" s="1"/>
  <c r="J435" i="3"/>
  <c r="L435" i="3" s="1"/>
  <c r="M437" i="3"/>
  <c r="D440" i="3" l="1"/>
  <c r="G437" i="3"/>
  <c r="H437" i="3" s="1"/>
  <c r="F438" i="3"/>
  <c r="E438" i="3"/>
  <c r="I437" i="3"/>
  <c r="R437" i="3" s="1"/>
  <c r="J436" i="3"/>
  <c r="L436" i="3" s="1"/>
  <c r="M438" i="3"/>
  <c r="D441" i="3" l="1"/>
  <c r="G438" i="3"/>
  <c r="H438" i="3" s="1"/>
  <c r="F439" i="3"/>
  <c r="E439" i="3"/>
  <c r="I438" i="3"/>
  <c r="R438" i="3" s="1"/>
  <c r="J437" i="3"/>
  <c r="L437" i="3" s="1"/>
  <c r="M439" i="3"/>
  <c r="D442" i="3" l="1"/>
  <c r="G439" i="3"/>
  <c r="H439" i="3" s="1"/>
  <c r="F440" i="3"/>
  <c r="E440" i="3"/>
  <c r="I439" i="3"/>
  <c r="R439" i="3" s="1"/>
  <c r="J438" i="3"/>
  <c r="L438" i="3" s="1"/>
  <c r="M440" i="3"/>
  <c r="D443" i="3" l="1"/>
  <c r="G440" i="3"/>
  <c r="H440" i="3" s="1"/>
  <c r="F441" i="3"/>
  <c r="E441" i="3"/>
  <c r="I440" i="3"/>
  <c r="R440" i="3" s="1"/>
  <c r="J439" i="3"/>
  <c r="L439" i="3" s="1"/>
  <c r="M441" i="3"/>
  <c r="D444" i="3" l="1"/>
  <c r="F442" i="3"/>
  <c r="E442" i="3"/>
  <c r="G441" i="3"/>
  <c r="H441" i="3" s="1"/>
  <c r="I441" i="3" s="1"/>
  <c r="R441" i="3" s="1"/>
  <c r="J440" i="3"/>
  <c r="L440" i="3" s="1"/>
  <c r="M442" i="3"/>
  <c r="D445" i="3" l="1"/>
  <c r="F443" i="3"/>
  <c r="E443" i="3"/>
  <c r="G442" i="3"/>
  <c r="H442" i="3" s="1"/>
  <c r="I442" i="3"/>
  <c r="R442" i="3" s="1"/>
  <c r="J441" i="3"/>
  <c r="L441" i="3" s="1"/>
  <c r="M443" i="3"/>
  <c r="D446" i="3" l="1"/>
  <c r="F444" i="3"/>
  <c r="E444" i="3"/>
  <c r="G443" i="3"/>
  <c r="H443" i="3" s="1"/>
  <c r="I443" i="3" s="1"/>
  <c r="R443" i="3" s="1"/>
  <c r="J442" i="3"/>
  <c r="L442" i="3" s="1"/>
  <c r="M444" i="3"/>
  <c r="D447" i="3" l="1"/>
  <c r="F445" i="3"/>
  <c r="E445" i="3"/>
  <c r="G444" i="3"/>
  <c r="H444" i="3" s="1"/>
  <c r="I444" i="3"/>
  <c r="R444" i="3" s="1"/>
  <c r="J443" i="3"/>
  <c r="L443" i="3" s="1"/>
  <c r="M445" i="3"/>
  <c r="D448" i="3" l="1"/>
  <c r="F446" i="3"/>
  <c r="E446" i="3"/>
  <c r="G445" i="3"/>
  <c r="H445" i="3" s="1"/>
  <c r="I445" i="3"/>
  <c r="R445" i="3" s="1"/>
  <c r="J444" i="3"/>
  <c r="L444" i="3" s="1"/>
  <c r="M446" i="3"/>
  <c r="D449" i="3" l="1"/>
  <c r="F447" i="3"/>
  <c r="E447" i="3"/>
  <c r="G446" i="3"/>
  <c r="H446" i="3" s="1"/>
  <c r="I446" i="3" s="1"/>
  <c r="R446" i="3" s="1"/>
  <c r="J445" i="3"/>
  <c r="L445" i="3" s="1"/>
  <c r="M447" i="3"/>
  <c r="D450" i="3" l="1"/>
  <c r="F448" i="3"/>
  <c r="E448" i="3"/>
  <c r="G447" i="3"/>
  <c r="H447" i="3" s="1"/>
  <c r="I447" i="3" s="1"/>
  <c r="R447" i="3" s="1"/>
  <c r="J446" i="3"/>
  <c r="L446" i="3" s="1"/>
  <c r="M448" i="3"/>
  <c r="D451" i="3" l="1"/>
  <c r="F449" i="3"/>
  <c r="E449" i="3"/>
  <c r="G448" i="3"/>
  <c r="H448" i="3" s="1"/>
  <c r="I448" i="3"/>
  <c r="R448" i="3" s="1"/>
  <c r="J447" i="3"/>
  <c r="L447" i="3" s="1"/>
  <c r="M449" i="3"/>
  <c r="D452" i="3" l="1"/>
  <c r="F450" i="3"/>
  <c r="E450" i="3"/>
  <c r="G449" i="3"/>
  <c r="H449" i="3" s="1"/>
  <c r="I449" i="3" s="1"/>
  <c r="R449" i="3" s="1"/>
  <c r="J448" i="3"/>
  <c r="L448" i="3" s="1"/>
  <c r="M450" i="3"/>
  <c r="D453" i="3" l="1"/>
  <c r="F451" i="3"/>
  <c r="E451" i="3"/>
  <c r="G450" i="3"/>
  <c r="H450" i="3" s="1"/>
  <c r="I450" i="3"/>
  <c r="R450" i="3" s="1"/>
  <c r="J449" i="3"/>
  <c r="L449" i="3" s="1"/>
  <c r="M451" i="3"/>
  <c r="D454" i="3" l="1"/>
  <c r="F452" i="3"/>
  <c r="E452" i="3"/>
  <c r="G451" i="3"/>
  <c r="H451" i="3" s="1"/>
  <c r="I451" i="3"/>
  <c r="R451" i="3" s="1"/>
  <c r="J450" i="3"/>
  <c r="L450" i="3" s="1"/>
  <c r="M452" i="3"/>
  <c r="D455" i="3" l="1"/>
  <c r="F453" i="3"/>
  <c r="E453" i="3"/>
  <c r="G452" i="3"/>
  <c r="H452" i="3" s="1"/>
  <c r="I452" i="3"/>
  <c r="R452" i="3" s="1"/>
  <c r="J451" i="3"/>
  <c r="L451" i="3" s="1"/>
  <c r="M453" i="3"/>
  <c r="D456" i="3" l="1"/>
  <c r="F454" i="3"/>
  <c r="E454" i="3"/>
  <c r="G453" i="3"/>
  <c r="H453" i="3" s="1"/>
  <c r="I453" i="3"/>
  <c r="R453" i="3" s="1"/>
  <c r="J452" i="3"/>
  <c r="L452" i="3" s="1"/>
  <c r="M454" i="3"/>
  <c r="D457" i="3" l="1"/>
  <c r="F455" i="3"/>
  <c r="E455" i="3"/>
  <c r="G454" i="3"/>
  <c r="H454" i="3" s="1"/>
  <c r="I454" i="3" s="1"/>
  <c r="R454" i="3" s="1"/>
  <c r="J453" i="3"/>
  <c r="L453" i="3" s="1"/>
  <c r="M455" i="3"/>
  <c r="D458" i="3" l="1"/>
  <c r="G455" i="3"/>
  <c r="H455" i="3" s="1"/>
  <c r="I455" i="3" s="1"/>
  <c r="R455" i="3" s="1"/>
  <c r="F456" i="3"/>
  <c r="E456" i="3"/>
  <c r="G456" i="3" s="1"/>
  <c r="H456" i="3" s="1"/>
  <c r="J454" i="3"/>
  <c r="L454" i="3" s="1"/>
  <c r="M456" i="3"/>
  <c r="D459" i="3" l="1"/>
  <c r="F457" i="3"/>
  <c r="E457" i="3"/>
  <c r="I456" i="3"/>
  <c r="R456" i="3" s="1"/>
  <c r="J455" i="3"/>
  <c r="L455" i="3" s="1"/>
  <c r="M457" i="3"/>
  <c r="D460" i="3" l="1"/>
  <c r="F458" i="3"/>
  <c r="E458" i="3"/>
  <c r="G457" i="3"/>
  <c r="H457" i="3" s="1"/>
  <c r="I457" i="3" s="1"/>
  <c r="R457" i="3" s="1"/>
  <c r="J456" i="3"/>
  <c r="L456" i="3" s="1"/>
  <c r="M458" i="3"/>
  <c r="D461" i="3" l="1"/>
  <c r="F459" i="3"/>
  <c r="E459" i="3"/>
  <c r="G458" i="3"/>
  <c r="H458" i="3" s="1"/>
  <c r="I458" i="3"/>
  <c r="R458" i="3" s="1"/>
  <c r="J457" i="3"/>
  <c r="L457" i="3" s="1"/>
  <c r="M459" i="3"/>
  <c r="D462" i="3" l="1"/>
  <c r="F460" i="3"/>
  <c r="E460" i="3"/>
  <c r="G459" i="3"/>
  <c r="H459" i="3" s="1"/>
  <c r="I459" i="3"/>
  <c r="R459" i="3" s="1"/>
  <c r="J458" i="3"/>
  <c r="L458" i="3" s="1"/>
  <c r="M460" i="3"/>
  <c r="D463" i="3" l="1"/>
  <c r="F461" i="3"/>
  <c r="E461" i="3"/>
  <c r="G460" i="3"/>
  <c r="H460" i="3" s="1"/>
  <c r="I460" i="3" s="1"/>
  <c r="R460" i="3" s="1"/>
  <c r="J459" i="3"/>
  <c r="L459" i="3" s="1"/>
  <c r="M461" i="3"/>
  <c r="D464" i="3" l="1"/>
  <c r="G461" i="3"/>
  <c r="H461" i="3" s="1"/>
  <c r="F462" i="3"/>
  <c r="E462" i="3"/>
  <c r="I461" i="3"/>
  <c r="R461" i="3" s="1"/>
  <c r="J460" i="3"/>
  <c r="L460" i="3" s="1"/>
  <c r="M462" i="3"/>
  <c r="D465" i="3" l="1"/>
  <c r="G462" i="3"/>
  <c r="H462" i="3" s="1"/>
  <c r="F463" i="3"/>
  <c r="E463" i="3"/>
  <c r="I462" i="3"/>
  <c r="R462" i="3" s="1"/>
  <c r="J461" i="3"/>
  <c r="L461" i="3" s="1"/>
  <c r="M463" i="3"/>
  <c r="D466" i="3" l="1"/>
  <c r="G463" i="3"/>
  <c r="H463" i="3" s="1"/>
  <c r="F464" i="3"/>
  <c r="E464" i="3"/>
  <c r="I463" i="3"/>
  <c r="R463" i="3" s="1"/>
  <c r="J462" i="3"/>
  <c r="L462" i="3" s="1"/>
  <c r="M464" i="3"/>
  <c r="D467" i="3" l="1"/>
  <c r="G464" i="3"/>
  <c r="H464" i="3" s="1"/>
  <c r="I464" i="3" s="1"/>
  <c r="R464" i="3" s="1"/>
  <c r="F465" i="3"/>
  <c r="E465" i="3"/>
  <c r="J463" i="3"/>
  <c r="L463" i="3" s="1"/>
  <c r="M465" i="3"/>
  <c r="D468" i="3" l="1"/>
  <c r="F466" i="3"/>
  <c r="E466" i="3"/>
  <c r="G465" i="3"/>
  <c r="H465" i="3" s="1"/>
  <c r="I465" i="3" s="1"/>
  <c r="R465" i="3" s="1"/>
  <c r="J464" i="3"/>
  <c r="L464" i="3" s="1"/>
  <c r="M466" i="3"/>
  <c r="D469" i="3" l="1"/>
  <c r="G466" i="3"/>
  <c r="H466" i="3" s="1"/>
  <c r="F467" i="3"/>
  <c r="E467" i="3"/>
  <c r="I466" i="3"/>
  <c r="R466" i="3" s="1"/>
  <c r="J465" i="3"/>
  <c r="L465" i="3" s="1"/>
  <c r="M467" i="3"/>
  <c r="D470" i="3" l="1"/>
  <c r="G467" i="3"/>
  <c r="H467" i="3" s="1"/>
  <c r="F468" i="3"/>
  <c r="E468" i="3"/>
  <c r="I467" i="3"/>
  <c r="R467" i="3" s="1"/>
  <c r="J466" i="3"/>
  <c r="L466" i="3" s="1"/>
  <c r="M468" i="3"/>
  <c r="D471" i="3" l="1"/>
  <c r="F469" i="3"/>
  <c r="E469" i="3"/>
  <c r="G468" i="3"/>
  <c r="H468" i="3" s="1"/>
  <c r="I468" i="3" s="1"/>
  <c r="R468" i="3" s="1"/>
  <c r="J467" i="3"/>
  <c r="L467" i="3" s="1"/>
  <c r="M469" i="3"/>
  <c r="D472" i="3" l="1"/>
  <c r="F470" i="3"/>
  <c r="E470" i="3"/>
  <c r="G469" i="3"/>
  <c r="H469" i="3" s="1"/>
  <c r="I469" i="3"/>
  <c r="R469" i="3" s="1"/>
  <c r="J468" i="3"/>
  <c r="L468" i="3" s="1"/>
  <c r="M470" i="3"/>
  <c r="D473" i="3" l="1"/>
  <c r="F471" i="3"/>
  <c r="E471" i="3"/>
  <c r="G470" i="3"/>
  <c r="H470" i="3" s="1"/>
  <c r="I470" i="3"/>
  <c r="R470" i="3" s="1"/>
  <c r="J469" i="3"/>
  <c r="L469" i="3" s="1"/>
  <c r="M471" i="3"/>
  <c r="D474" i="3" l="1"/>
  <c r="G471" i="3"/>
  <c r="H471" i="3" s="1"/>
  <c r="I471" i="3" s="1"/>
  <c r="R471" i="3" s="1"/>
  <c r="F472" i="3"/>
  <c r="E472" i="3"/>
  <c r="J470" i="3"/>
  <c r="L470" i="3" s="1"/>
  <c r="M472" i="3"/>
  <c r="D475" i="3" l="1"/>
  <c r="G472" i="3"/>
  <c r="H472" i="3" s="1"/>
  <c r="F473" i="3"/>
  <c r="E473" i="3"/>
  <c r="I472" i="3"/>
  <c r="R472" i="3" s="1"/>
  <c r="J471" i="3"/>
  <c r="L471" i="3" s="1"/>
  <c r="M473" i="3"/>
  <c r="D476" i="3" l="1"/>
  <c r="F474" i="3"/>
  <c r="E474" i="3"/>
  <c r="G473" i="3"/>
  <c r="H473" i="3" s="1"/>
  <c r="I473" i="3" s="1"/>
  <c r="R473" i="3" s="1"/>
  <c r="J472" i="3"/>
  <c r="L472" i="3" s="1"/>
  <c r="M474" i="3"/>
  <c r="D477" i="3" l="1"/>
  <c r="G474" i="3"/>
  <c r="H474" i="3" s="1"/>
  <c r="I474" i="3" s="1"/>
  <c r="R474" i="3" s="1"/>
  <c r="F475" i="3"/>
  <c r="E475" i="3"/>
  <c r="J473" i="3"/>
  <c r="L473" i="3" s="1"/>
  <c r="M475" i="3"/>
  <c r="D478" i="3" l="1"/>
  <c r="G475" i="3"/>
  <c r="H475" i="3" s="1"/>
  <c r="F476" i="3"/>
  <c r="E476" i="3"/>
  <c r="I475" i="3"/>
  <c r="R475" i="3" s="1"/>
  <c r="J474" i="3"/>
  <c r="L474" i="3" s="1"/>
  <c r="M476" i="3"/>
  <c r="D479" i="3" l="1"/>
  <c r="F477" i="3"/>
  <c r="E477" i="3"/>
  <c r="G476" i="3"/>
  <c r="H476" i="3" s="1"/>
  <c r="I476" i="3" s="1"/>
  <c r="R476" i="3" s="1"/>
  <c r="J475" i="3"/>
  <c r="L475" i="3" s="1"/>
  <c r="M477" i="3"/>
  <c r="D480" i="3" l="1"/>
  <c r="F478" i="3"/>
  <c r="E478" i="3"/>
  <c r="G477" i="3"/>
  <c r="H477" i="3" s="1"/>
  <c r="I477" i="3"/>
  <c r="R477" i="3" s="1"/>
  <c r="J476" i="3"/>
  <c r="L476" i="3" s="1"/>
  <c r="M478" i="3"/>
  <c r="D481" i="3" l="1"/>
  <c r="G478" i="3"/>
  <c r="H478" i="3" s="1"/>
  <c r="I478" i="3" s="1"/>
  <c r="R478" i="3" s="1"/>
  <c r="F479" i="3"/>
  <c r="E479" i="3"/>
  <c r="G479" i="3" s="1"/>
  <c r="H479" i="3" s="1"/>
  <c r="J477" i="3"/>
  <c r="L477" i="3" s="1"/>
  <c r="M479" i="3"/>
  <c r="D482" i="3" l="1"/>
  <c r="F480" i="3"/>
  <c r="E480" i="3"/>
  <c r="I479" i="3"/>
  <c r="R479" i="3" s="1"/>
  <c r="J478" i="3"/>
  <c r="L478" i="3" s="1"/>
  <c r="M480" i="3"/>
  <c r="D483" i="3" l="1"/>
  <c r="F481" i="3"/>
  <c r="E481" i="3"/>
  <c r="G480" i="3"/>
  <c r="H480" i="3" s="1"/>
  <c r="I480" i="3"/>
  <c r="R480" i="3" s="1"/>
  <c r="J479" i="3"/>
  <c r="L479" i="3" s="1"/>
  <c r="M481" i="3"/>
  <c r="D484" i="3" l="1"/>
  <c r="G481" i="3"/>
  <c r="H481" i="3" s="1"/>
  <c r="F482" i="3"/>
  <c r="E482" i="3"/>
  <c r="I481" i="3"/>
  <c r="R481" i="3" s="1"/>
  <c r="J480" i="3"/>
  <c r="L480" i="3" s="1"/>
  <c r="M482" i="3"/>
  <c r="D485" i="3" l="1"/>
  <c r="G482" i="3"/>
  <c r="H482" i="3" s="1"/>
  <c r="F483" i="3"/>
  <c r="E483" i="3"/>
  <c r="I482" i="3"/>
  <c r="R482" i="3" s="1"/>
  <c r="J481" i="3"/>
  <c r="L481" i="3" s="1"/>
  <c r="M483" i="3"/>
  <c r="D486" i="3" l="1"/>
  <c r="F484" i="3"/>
  <c r="E484" i="3"/>
  <c r="G483" i="3"/>
  <c r="H483" i="3" s="1"/>
  <c r="I483" i="3" s="1"/>
  <c r="R483" i="3" s="1"/>
  <c r="J482" i="3"/>
  <c r="L482" i="3" s="1"/>
  <c r="M484" i="3"/>
  <c r="D487" i="3" l="1"/>
  <c r="G484" i="3"/>
  <c r="H484" i="3" s="1"/>
  <c r="F485" i="3"/>
  <c r="E485" i="3"/>
  <c r="I484" i="3"/>
  <c r="R484" i="3" s="1"/>
  <c r="J483" i="3"/>
  <c r="L483" i="3" s="1"/>
  <c r="M485" i="3"/>
  <c r="D488" i="3" l="1"/>
  <c r="G485" i="3"/>
  <c r="H485" i="3" s="1"/>
  <c r="F486" i="3"/>
  <c r="E486" i="3"/>
  <c r="I485" i="3"/>
  <c r="R485" i="3" s="1"/>
  <c r="J484" i="3"/>
  <c r="L484" i="3" s="1"/>
  <c r="M486" i="3"/>
  <c r="D489" i="3" l="1"/>
  <c r="G486" i="3"/>
  <c r="H486" i="3" s="1"/>
  <c r="F487" i="3"/>
  <c r="E487" i="3"/>
  <c r="G487" i="3" s="1"/>
  <c r="H487" i="3" s="1"/>
  <c r="I486" i="3"/>
  <c r="R486" i="3" s="1"/>
  <c r="J485" i="3"/>
  <c r="L485" i="3" s="1"/>
  <c r="M487" i="3"/>
  <c r="D490" i="3" l="1"/>
  <c r="F488" i="3"/>
  <c r="E488" i="3"/>
  <c r="I487" i="3"/>
  <c r="R487" i="3" s="1"/>
  <c r="J486" i="3"/>
  <c r="L486" i="3" s="1"/>
  <c r="M488" i="3"/>
  <c r="D491" i="3" l="1"/>
  <c r="F489" i="3"/>
  <c r="E489" i="3"/>
  <c r="G488" i="3"/>
  <c r="H488" i="3" s="1"/>
  <c r="I488" i="3" s="1"/>
  <c r="R488" i="3" s="1"/>
  <c r="J487" i="3"/>
  <c r="L487" i="3" s="1"/>
  <c r="M489" i="3"/>
  <c r="D492" i="3" l="1"/>
  <c r="G489" i="3"/>
  <c r="H489" i="3" s="1"/>
  <c r="F490" i="3"/>
  <c r="E490" i="3"/>
  <c r="G490" i="3" s="1"/>
  <c r="H490" i="3" s="1"/>
  <c r="I489" i="3"/>
  <c r="R489" i="3" s="1"/>
  <c r="J488" i="3"/>
  <c r="L488" i="3" s="1"/>
  <c r="M490" i="3"/>
  <c r="D493" i="3" l="1"/>
  <c r="F491" i="3"/>
  <c r="E491" i="3"/>
  <c r="I490" i="3"/>
  <c r="R490" i="3" s="1"/>
  <c r="J489" i="3"/>
  <c r="L489" i="3" s="1"/>
  <c r="M491" i="3"/>
  <c r="D494" i="3" l="1"/>
  <c r="F492" i="3"/>
  <c r="E492" i="3"/>
  <c r="G491" i="3"/>
  <c r="H491" i="3" s="1"/>
  <c r="I491" i="3" s="1"/>
  <c r="R491" i="3" s="1"/>
  <c r="J490" i="3"/>
  <c r="L490" i="3" s="1"/>
  <c r="M492" i="3"/>
  <c r="D495" i="3" l="1"/>
  <c r="G492" i="3"/>
  <c r="H492" i="3" s="1"/>
  <c r="F493" i="3"/>
  <c r="E493" i="3"/>
  <c r="I492" i="3"/>
  <c r="R492" i="3" s="1"/>
  <c r="J491" i="3"/>
  <c r="L491" i="3" s="1"/>
  <c r="M493" i="3"/>
  <c r="D496" i="3" l="1"/>
  <c r="G493" i="3"/>
  <c r="H493" i="3" s="1"/>
  <c r="F494" i="3"/>
  <c r="E494" i="3"/>
  <c r="I493" i="3"/>
  <c r="R493" i="3" s="1"/>
  <c r="J492" i="3"/>
  <c r="L492" i="3" s="1"/>
  <c r="M494" i="3"/>
  <c r="D497" i="3" l="1"/>
  <c r="G494" i="3"/>
  <c r="H494" i="3" s="1"/>
  <c r="F495" i="3"/>
  <c r="E495" i="3"/>
  <c r="I494" i="3"/>
  <c r="R494" i="3" s="1"/>
  <c r="J493" i="3"/>
  <c r="L493" i="3" s="1"/>
  <c r="M495" i="3"/>
  <c r="D498" i="3" l="1"/>
  <c r="G495" i="3"/>
  <c r="H495" i="3" s="1"/>
  <c r="F496" i="3"/>
  <c r="E496" i="3"/>
  <c r="I495" i="3"/>
  <c r="R495" i="3" s="1"/>
  <c r="J494" i="3"/>
  <c r="L494" i="3" s="1"/>
  <c r="M496" i="3"/>
  <c r="D499" i="3" l="1"/>
  <c r="G496" i="3"/>
  <c r="H496" i="3" s="1"/>
  <c r="F497" i="3"/>
  <c r="E497" i="3"/>
  <c r="I496" i="3"/>
  <c r="R496" i="3" s="1"/>
  <c r="J495" i="3"/>
  <c r="L495" i="3" s="1"/>
  <c r="M497" i="3"/>
  <c r="D500" i="3" l="1"/>
  <c r="G497" i="3"/>
  <c r="H497" i="3" s="1"/>
  <c r="F498" i="3"/>
  <c r="E498" i="3"/>
  <c r="I497" i="3"/>
  <c r="R497" i="3" s="1"/>
  <c r="J496" i="3"/>
  <c r="L496" i="3" s="1"/>
  <c r="M498" i="3"/>
  <c r="D501" i="3" l="1"/>
  <c r="F499" i="3"/>
  <c r="E499" i="3"/>
  <c r="G498" i="3"/>
  <c r="H498" i="3" s="1"/>
  <c r="I498" i="3" s="1"/>
  <c r="R498" i="3" s="1"/>
  <c r="J497" i="3"/>
  <c r="L497" i="3" s="1"/>
  <c r="M499" i="3"/>
  <c r="D502" i="3" l="1"/>
  <c r="F500" i="3"/>
  <c r="E500" i="3"/>
  <c r="G499" i="3"/>
  <c r="H499" i="3" s="1"/>
  <c r="I499" i="3" s="1"/>
  <c r="R499" i="3" s="1"/>
  <c r="J498" i="3"/>
  <c r="L498" i="3" s="1"/>
  <c r="M500" i="3"/>
  <c r="D503" i="3" l="1"/>
  <c r="G500" i="3"/>
  <c r="H500" i="3" s="1"/>
  <c r="F501" i="3"/>
  <c r="E501" i="3"/>
  <c r="I500" i="3"/>
  <c r="R500" i="3" s="1"/>
  <c r="J499" i="3"/>
  <c r="L499" i="3" s="1"/>
  <c r="M501" i="3"/>
  <c r="D504" i="3" l="1"/>
  <c r="G501" i="3"/>
  <c r="H501" i="3" s="1"/>
  <c r="F502" i="3"/>
  <c r="E502" i="3"/>
  <c r="I501" i="3"/>
  <c r="R501" i="3" s="1"/>
  <c r="J500" i="3"/>
  <c r="L500" i="3" s="1"/>
  <c r="M502" i="3"/>
  <c r="D505" i="3" l="1"/>
  <c r="G502" i="3"/>
  <c r="H502" i="3" s="1"/>
  <c r="F503" i="3"/>
  <c r="E503" i="3"/>
  <c r="I502" i="3"/>
  <c r="R502" i="3" s="1"/>
  <c r="J501" i="3"/>
  <c r="L501" i="3" s="1"/>
  <c r="M503" i="3"/>
  <c r="D506" i="3" l="1"/>
  <c r="G503" i="3"/>
  <c r="H503" i="3" s="1"/>
  <c r="F504" i="3"/>
  <c r="E504" i="3"/>
  <c r="I503" i="3"/>
  <c r="R503" i="3" s="1"/>
  <c r="J502" i="3"/>
  <c r="L502" i="3" s="1"/>
  <c r="M504" i="3"/>
  <c r="D507" i="3" l="1"/>
  <c r="F505" i="3"/>
  <c r="E505" i="3"/>
  <c r="G504" i="3"/>
  <c r="H504" i="3" s="1"/>
  <c r="I504" i="3" s="1"/>
  <c r="R504" i="3" s="1"/>
  <c r="J503" i="3"/>
  <c r="L503" i="3" s="1"/>
  <c r="M505" i="3"/>
  <c r="D508" i="3" l="1"/>
  <c r="G505" i="3"/>
  <c r="H505" i="3" s="1"/>
  <c r="F506" i="3"/>
  <c r="E506" i="3"/>
  <c r="I505" i="3"/>
  <c r="R505" i="3" s="1"/>
  <c r="J504" i="3"/>
  <c r="L504" i="3" s="1"/>
  <c r="M506" i="3"/>
  <c r="D509" i="3" l="1"/>
  <c r="G506" i="3"/>
  <c r="H506" i="3" s="1"/>
  <c r="F507" i="3"/>
  <c r="E507" i="3"/>
  <c r="I506" i="3"/>
  <c r="R506" i="3" s="1"/>
  <c r="J505" i="3"/>
  <c r="L505" i="3" s="1"/>
  <c r="M507" i="3"/>
  <c r="D510" i="3" l="1"/>
  <c r="F508" i="3"/>
  <c r="E508" i="3"/>
  <c r="G507" i="3"/>
  <c r="H507" i="3" s="1"/>
  <c r="I507" i="3" s="1"/>
  <c r="R507" i="3" s="1"/>
  <c r="J506" i="3"/>
  <c r="L506" i="3" s="1"/>
  <c r="M508" i="3"/>
  <c r="D511" i="3" l="1"/>
  <c r="F509" i="3"/>
  <c r="E509" i="3"/>
  <c r="G508" i="3"/>
  <c r="H508" i="3" s="1"/>
  <c r="I508" i="3" s="1"/>
  <c r="R508" i="3" s="1"/>
  <c r="J507" i="3"/>
  <c r="L507" i="3" s="1"/>
  <c r="M509" i="3"/>
  <c r="D512" i="3" l="1"/>
  <c r="F510" i="3"/>
  <c r="E510" i="3"/>
  <c r="G509" i="3"/>
  <c r="H509" i="3" s="1"/>
  <c r="I509" i="3" s="1"/>
  <c r="R509" i="3" s="1"/>
  <c r="J508" i="3"/>
  <c r="L508" i="3" s="1"/>
  <c r="M510" i="3"/>
  <c r="D513" i="3" l="1"/>
  <c r="F511" i="3"/>
  <c r="E511" i="3"/>
  <c r="G510" i="3"/>
  <c r="H510" i="3" s="1"/>
  <c r="I510" i="3" s="1"/>
  <c r="R510" i="3" s="1"/>
  <c r="J509" i="3"/>
  <c r="L509" i="3" s="1"/>
  <c r="M511" i="3"/>
  <c r="D514" i="3" l="1"/>
  <c r="G511" i="3"/>
  <c r="H511" i="3" s="1"/>
  <c r="I511" i="3" s="1"/>
  <c r="R511" i="3" s="1"/>
  <c r="F512" i="3"/>
  <c r="E512" i="3"/>
  <c r="J510" i="3"/>
  <c r="L510" i="3" s="1"/>
  <c r="M512" i="3"/>
  <c r="D515" i="3" l="1"/>
  <c r="G512" i="3"/>
  <c r="H512" i="3" s="1"/>
  <c r="F513" i="3"/>
  <c r="E513" i="3"/>
  <c r="I512" i="3"/>
  <c r="R512" i="3" s="1"/>
  <c r="J511" i="3"/>
  <c r="L511" i="3" s="1"/>
  <c r="M513" i="3"/>
  <c r="D516" i="3" l="1"/>
  <c r="F514" i="3"/>
  <c r="E514" i="3"/>
  <c r="G513" i="3"/>
  <c r="H513" i="3" s="1"/>
  <c r="I513" i="3" s="1"/>
  <c r="R513" i="3" s="1"/>
  <c r="J512" i="3"/>
  <c r="L512" i="3" s="1"/>
  <c r="M514" i="3"/>
  <c r="D517" i="3" l="1"/>
  <c r="G514" i="3"/>
  <c r="H514" i="3" s="1"/>
  <c r="F515" i="3"/>
  <c r="E515" i="3"/>
  <c r="I514" i="3"/>
  <c r="R514" i="3" s="1"/>
  <c r="J513" i="3"/>
  <c r="L513" i="3" s="1"/>
  <c r="M515" i="3"/>
  <c r="D518" i="3" l="1"/>
  <c r="G515" i="3"/>
  <c r="H515" i="3" s="1"/>
  <c r="F516" i="3"/>
  <c r="E516" i="3"/>
  <c r="I515" i="3"/>
  <c r="R515" i="3" s="1"/>
  <c r="J514" i="3"/>
  <c r="L514" i="3" s="1"/>
  <c r="M516" i="3"/>
  <c r="D519" i="3" l="1"/>
  <c r="F517" i="3"/>
  <c r="E517" i="3"/>
  <c r="G516" i="3"/>
  <c r="H516" i="3" s="1"/>
  <c r="I516" i="3" s="1"/>
  <c r="R516" i="3" s="1"/>
  <c r="J515" i="3"/>
  <c r="L515" i="3" s="1"/>
  <c r="M517" i="3"/>
  <c r="D520" i="3" l="1"/>
  <c r="G517" i="3"/>
  <c r="H517" i="3" s="1"/>
  <c r="F518" i="3"/>
  <c r="E518" i="3"/>
  <c r="I517" i="3"/>
  <c r="R517" i="3" s="1"/>
  <c r="J516" i="3"/>
  <c r="L516" i="3" s="1"/>
  <c r="M518" i="3"/>
  <c r="D521" i="3" l="1"/>
  <c r="G518" i="3"/>
  <c r="H518" i="3" s="1"/>
  <c r="I518" i="3" s="1"/>
  <c r="R518" i="3" s="1"/>
  <c r="F519" i="3"/>
  <c r="E519" i="3"/>
  <c r="J517" i="3"/>
  <c r="L517" i="3" s="1"/>
  <c r="M519" i="3"/>
  <c r="D522" i="3" l="1"/>
  <c r="G519" i="3"/>
  <c r="H519" i="3" s="1"/>
  <c r="F520" i="3"/>
  <c r="E520" i="3"/>
  <c r="I519" i="3"/>
  <c r="R519" i="3" s="1"/>
  <c r="J518" i="3"/>
  <c r="L518" i="3" s="1"/>
  <c r="M520" i="3"/>
  <c r="D523" i="3" l="1"/>
  <c r="G520" i="3"/>
  <c r="H520" i="3" s="1"/>
  <c r="F521" i="3"/>
  <c r="E521" i="3"/>
  <c r="I520" i="3"/>
  <c r="R520" i="3" s="1"/>
  <c r="J519" i="3"/>
  <c r="L519" i="3" s="1"/>
  <c r="M521" i="3"/>
  <c r="D524" i="3" l="1"/>
  <c r="F522" i="3"/>
  <c r="E522" i="3"/>
  <c r="G521" i="3"/>
  <c r="H521" i="3" s="1"/>
  <c r="I521" i="3" s="1"/>
  <c r="R521" i="3" s="1"/>
  <c r="J520" i="3"/>
  <c r="L520" i="3" s="1"/>
  <c r="M522" i="3"/>
  <c r="D525" i="3" l="1"/>
  <c r="G522" i="3"/>
  <c r="H522" i="3" s="1"/>
  <c r="I522" i="3" s="1"/>
  <c r="R522" i="3" s="1"/>
  <c r="F523" i="3"/>
  <c r="E523" i="3"/>
  <c r="J521" i="3"/>
  <c r="L521" i="3" s="1"/>
  <c r="M523" i="3"/>
  <c r="D526" i="3" l="1"/>
  <c r="G523" i="3"/>
  <c r="H523" i="3" s="1"/>
  <c r="F524" i="3"/>
  <c r="E524" i="3"/>
  <c r="I523" i="3"/>
  <c r="R523" i="3" s="1"/>
  <c r="J522" i="3"/>
  <c r="L522" i="3" s="1"/>
  <c r="M524" i="3"/>
  <c r="D527" i="3" l="1"/>
  <c r="F525" i="3"/>
  <c r="E525" i="3"/>
  <c r="G524" i="3"/>
  <c r="H524" i="3" s="1"/>
  <c r="I524" i="3" s="1"/>
  <c r="R524" i="3" s="1"/>
  <c r="J523" i="3"/>
  <c r="L523" i="3" s="1"/>
  <c r="M525" i="3"/>
  <c r="D528" i="3" l="1"/>
  <c r="G525" i="3"/>
  <c r="H525" i="3" s="1"/>
  <c r="F526" i="3"/>
  <c r="E526" i="3"/>
  <c r="I525" i="3"/>
  <c r="R525" i="3" s="1"/>
  <c r="J524" i="3"/>
  <c r="L524" i="3" s="1"/>
  <c r="M526" i="3"/>
  <c r="D529" i="3" l="1"/>
  <c r="G526" i="3"/>
  <c r="H526" i="3" s="1"/>
  <c r="F527" i="3"/>
  <c r="E527" i="3"/>
  <c r="I526" i="3"/>
  <c r="R526" i="3" s="1"/>
  <c r="J525" i="3"/>
  <c r="L525" i="3" s="1"/>
  <c r="M527" i="3"/>
  <c r="D530" i="3" l="1"/>
  <c r="G527" i="3"/>
  <c r="H527" i="3" s="1"/>
  <c r="F528" i="3"/>
  <c r="E528" i="3"/>
  <c r="I527" i="3"/>
  <c r="R527" i="3" s="1"/>
  <c r="J526" i="3"/>
  <c r="L526" i="3" s="1"/>
  <c r="M528" i="3"/>
  <c r="D531" i="3" l="1"/>
  <c r="F529" i="3"/>
  <c r="E529" i="3"/>
  <c r="G528" i="3"/>
  <c r="H528" i="3" s="1"/>
  <c r="I528" i="3" s="1"/>
  <c r="R528" i="3" s="1"/>
  <c r="J527" i="3"/>
  <c r="L527" i="3" s="1"/>
  <c r="M529" i="3"/>
  <c r="D532" i="3" l="1"/>
  <c r="F530" i="3"/>
  <c r="E530" i="3"/>
  <c r="G529" i="3"/>
  <c r="H529" i="3" s="1"/>
  <c r="I529" i="3"/>
  <c r="R529" i="3" s="1"/>
  <c r="J528" i="3"/>
  <c r="L528" i="3" s="1"/>
  <c r="M530" i="3"/>
  <c r="D533" i="3" l="1"/>
  <c r="F531" i="3"/>
  <c r="E531" i="3"/>
  <c r="G530" i="3"/>
  <c r="H530" i="3" s="1"/>
  <c r="I530" i="3"/>
  <c r="R530" i="3" s="1"/>
  <c r="J529" i="3"/>
  <c r="L529" i="3" s="1"/>
  <c r="M531" i="3"/>
  <c r="D534" i="3" l="1"/>
  <c r="F532" i="3"/>
  <c r="E532" i="3"/>
  <c r="G531" i="3"/>
  <c r="H531" i="3" s="1"/>
  <c r="I531" i="3" s="1"/>
  <c r="R531" i="3" s="1"/>
  <c r="J530" i="3"/>
  <c r="L530" i="3" s="1"/>
  <c r="M532" i="3"/>
  <c r="D535" i="3" l="1"/>
  <c r="G532" i="3"/>
  <c r="H532" i="3" s="1"/>
  <c r="I532" i="3" s="1"/>
  <c r="R532" i="3" s="1"/>
  <c r="F533" i="3"/>
  <c r="E533" i="3"/>
  <c r="J531" i="3"/>
  <c r="L531" i="3" s="1"/>
  <c r="M533" i="3"/>
  <c r="D536" i="3" l="1"/>
  <c r="G533" i="3"/>
  <c r="H533" i="3" s="1"/>
  <c r="F534" i="3"/>
  <c r="E534" i="3"/>
  <c r="I533" i="3"/>
  <c r="R533" i="3" s="1"/>
  <c r="J532" i="3"/>
  <c r="L532" i="3" s="1"/>
  <c r="M534" i="3"/>
  <c r="D537" i="3" l="1"/>
  <c r="G534" i="3"/>
  <c r="H534" i="3" s="1"/>
  <c r="F535" i="3"/>
  <c r="E535" i="3"/>
  <c r="I534" i="3"/>
  <c r="R534" i="3" s="1"/>
  <c r="J533" i="3"/>
  <c r="L533" i="3" s="1"/>
  <c r="M535" i="3"/>
  <c r="D538" i="3" l="1"/>
  <c r="G535" i="3"/>
  <c r="H535" i="3" s="1"/>
  <c r="I535" i="3" s="1"/>
  <c r="R535" i="3" s="1"/>
  <c r="F536" i="3"/>
  <c r="E536" i="3"/>
  <c r="J534" i="3"/>
  <c r="L534" i="3" s="1"/>
  <c r="M536" i="3"/>
  <c r="D539" i="3" l="1"/>
  <c r="F537" i="3"/>
  <c r="E537" i="3"/>
  <c r="G536" i="3"/>
  <c r="H536" i="3" s="1"/>
  <c r="I536" i="3" s="1"/>
  <c r="R536" i="3" s="1"/>
  <c r="J535" i="3"/>
  <c r="L535" i="3" s="1"/>
  <c r="M537" i="3"/>
  <c r="D540" i="3" l="1"/>
  <c r="F538" i="3"/>
  <c r="E538" i="3"/>
  <c r="G537" i="3"/>
  <c r="H537" i="3" s="1"/>
  <c r="I537" i="3"/>
  <c r="R537" i="3" s="1"/>
  <c r="J536" i="3"/>
  <c r="L536" i="3" s="1"/>
  <c r="M538" i="3"/>
  <c r="D541" i="3" l="1"/>
  <c r="F539" i="3"/>
  <c r="E539" i="3"/>
  <c r="G538" i="3"/>
  <c r="H538" i="3" s="1"/>
  <c r="I538" i="3"/>
  <c r="R538" i="3" s="1"/>
  <c r="J537" i="3"/>
  <c r="L537" i="3" s="1"/>
  <c r="M539" i="3"/>
  <c r="D542" i="3" l="1"/>
  <c r="F540" i="3"/>
  <c r="E540" i="3"/>
  <c r="G539" i="3"/>
  <c r="H539" i="3" s="1"/>
  <c r="I539" i="3"/>
  <c r="R539" i="3" s="1"/>
  <c r="J538" i="3"/>
  <c r="L538" i="3" s="1"/>
  <c r="M540" i="3"/>
  <c r="D543" i="3" l="1"/>
  <c r="F541" i="3"/>
  <c r="E541" i="3"/>
  <c r="G540" i="3"/>
  <c r="H540" i="3" s="1"/>
  <c r="I540" i="3"/>
  <c r="R540" i="3" s="1"/>
  <c r="J539" i="3"/>
  <c r="L539" i="3" s="1"/>
  <c r="M541" i="3"/>
  <c r="D544" i="3" l="1"/>
  <c r="F542" i="3"/>
  <c r="E542" i="3"/>
  <c r="G541" i="3"/>
  <c r="H541" i="3" s="1"/>
  <c r="I541" i="3"/>
  <c r="R541" i="3" s="1"/>
  <c r="J540" i="3"/>
  <c r="L540" i="3" s="1"/>
  <c r="M542" i="3"/>
  <c r="D545" i="3" l="1"/>
  <c r="G542" i="3"/>
  <c r="H542" i="3" s="1"/>
  <c r="I542" i="3" s="1"/>
  <c r="R542" i="3" s="1"/>
  <c r="F543" i="3"/>
  <c r="E543" i="3"/>
  <c r="J541" i="3"/>
  <c r="L541" i="3" s="1"/>
  <c r="M543" i="3"/>
  <c r="D546" i="3" l="1"/>
  <c r="G543" i="3"/>
  <c r="H543" i="3" s="1"/>
  <c r="F544" i="3"/>
  <c r="E544" i="3"/>
  <c r="I543" i="3"/>
  <c r="R543" i="3" s="1"/>
  <c r="J542" i="3"/>
  <c r="L542" i="3" s="1"/>
  <c r="M544" i="3"/>
  <c r="D547" i="3" l="1"/>
  <c r="G544" i="3"/>
  <c r="H544" i="3" s="1"/>
  <c r="I544" i="3" s="1"/>
  <c r="R544" i="3" s="1"/>
  <c r="F545" i="3"/>
  <c r="E545" i="3"/>
  <c r="G545" i="3" s="1"/>
  <c r="H545" i="3" s="1"/>
  <c r="J543" i="3"/>
  <c r="L543" i="3" s="1"/>
  <c r="M545" i="3"/>
  <c r="D548" i="3" l="1"/>
  <c r="F546" i="3"/>
  <c r="E546" i="3"/>
  <c r="I545" i="3"/>
  <c r="R545" i="3" s="1"/>
  <c r="J544" i="3"/>
  <c r="L544" i="3" s="1"/>
  <c r="M546" i="3"/>
  <c r="D549" i="3" l="1"/>
  <c r="F547" i="3"/>
  <c r="E547" i="3"/>
  <c r="G546" i="3"/>
  <c r="H546" i="3" s="1"/>
  <c r="I546" i="3" s="1"/>
  <c r="R546" i="3" s="1"/>
  <c r="J545" i="3"/>
  <c r="L545" i="3" s="1"/>
  <c r="M547" i="3"/>
  <c r="D550" i="3" l="1"/>
  <c r="G547" i="3"/>
  <c r="H547" i="3" s="1"/>
  <c r="F548" i="3"/>
  <c r="E548" i="3"/>
  <c r="I547" i="3"/>
  <c r="R547" i="3" s="1"/>
  <c r="J546" i="3"/>
  <c r="L546" i="3" s="1"/>
  <c r="M548" i="3"/>
  <c r="D551" i="3" l="1"/>
  <c r="G548" i="3"/>
  <c r="H548" i="3" s="1"/>
  <c r="F549" i="3"/>
  <c r="E549" i="3"/>
  <c r="I548" i="3"/>
  <c r="R548" i="3" s="1"/>
  <c r="J547" i="3"/>
  <c r="L547" i="3" s="1"/>
  <c r="M549" i="3"/>
  <c r="D552" i="3" l="1"/>
  <c r="F550" i="3"/>
  <c r="E550" i="3"/>
  <c r="G549" i="3"/>
  <c r="H549" i="3" s="1"/>
  <c r="I549" i="3"/>
  <c r="R549" i="3" s="1"/>
  <c r="J548" i="3"/>
  <c r="L548" i="3" s="1"/>
  <c r="M550" i="3"/>
  <c r="D553" i="3" l="1"/>
  <c r="F551" i="3"/>
  <c r="E551" i="3"/>
  <c r="G550" i="3"/>
  <c r="H550" i="3" s="1"/>
  <c r="I550" i="3"/>
  <c r="R550" i="3" s="1"/>
  <c r="J549" i="3"/>
  <c r="L549" i="3" s="1"/>
  <c r="M551" i="3"/>
  <c r="D554" i="3" l="1"/>
  <c r="F552" i="3"/>
  <c r="E552" i="3"/>
  <c r="G551" i="3"/>
  <c r="H551" i="3" s="1"/>
  <c r="I551" i="3" s="1"/>
  <c r="R551" i="3" s="1"/>
  <c r="J550" i="3"/>
  <c r="L550" i="3" s="1"/>
  <c r="M552" i="3"/>
  <c r="D555" i="3" l="1"/>
  <c r="F553" i="3"/>
  <c r="E553" i="3"/>
  <c r="G552" i="3"/>
  <c r="H552" i="3" s="1"/>
  <c r="I552" i="3"/>
  <c r="R552" i="3" s="1"/>
  <c r="J551" i="3"/>
  <c r="L551" i="3" s="1"/>
  <c r="M553" i="3"/>
  <c r="D556" i="3" l="1"/>
  <c r="F554" i="3"/>
  <c r="E554" i="3"/>
  <c r="G553" i="3"/>
  <c r="H553" i="3" s="1"/>
  <c r="I553" i="3"/>
  <c r="R553" i="3" s="1"/>
  <c r="J552" i="3"/>
  <c r="L552" i="3" s="1"/>
  <c r="M554" i="3"/>
  <c r="D557" i="3" l="1"/>
  <c r="F555" i="3"/>
  <c r="E555" i="3"/>
  <c r="G554" i="3"/>
  <c r="H554" i="3" s="1"/>
  <c r="I554" i="3" s="1"/>
  <c r="R554" i="3" s="1"/>
  <c r="J553" i="3"/>
  <c r="L553" i="3" s="1"/>
  <c r="M555" i="3"/>
  <c r="D558" i="3" l="1"/>
  <c r="G555" i="3"/>
  <c r="H555" i="3" s="1"/>
  <c r="I555" i="3" s="1"/>
  <c r="R555" i="3" s="1"/>
  <c r="F556" i="3"/>
  <c r="E556" i="3"/>
  <c r="J554" i="3"/>
  <c r="L554" i="3" s="1"/>
  <c r="M556" i="3"/>
  <c r="D559" i="3" l="1"/>
  <c r="G556" i="3"/>
  <c r="H556" i="3" s="1"/>
  <c r="F557" i="3"/>
  <c r="E557" i="3"/>
  <c r="I556" i="3"/>
  <c r="R556" i="3" s="1"/>
  <c r="J555" i="3"/>
  <c r="L555" i="3" s="1"/>
  <c r="M557" i="3"/>
  <c r="D560" i="3" l="1"/>
  <c r="G557" i="3"/>
  <c r="H557" i="3" s="1"/>
  <c r="F558" i="3"/>
  <c r="E558" i="3"/>
  <c r="I557" i="3"/>
  <c r="R557" i="3" s="1"/>
  <c r="J556" i="3"/>
  <c r="L556" i="3" s="1"/>
  <c r="M558" i="3"/>
  <c r="D561" i="3" l="1"/>
  <c r="G558" i="3"/>
  <c r="H558" i="3" s="1"/>
  <c r="F559" i="3"/>
  <c r="E559" i="3"/>
  <c r="I558" i="3"/>
  <c r="R558" i="3" s="1"/>
  <c r="J557" i="3"/>
  <c r="L557" i="3" s="1"/>
  <c r="M559" i="3"/>
  <c r="D562" i="3" l="1"/>
  <c r="F560" i="3"/>
  <c r="E560" i="3"/>
  <c r="G559" i="3"/>
  <c r="H559" i="3" s="1"/>
  <c r="I559" i="3"/>
  <c r="R559" i="3" s="1"/>
  <c r="J558" i="3"/>
  <c r="L558" i="3" s="1"/>
  <c r="M560" i="3"/>
  <c r="D563" i="3" l="1"/>
  <c r="G560" i="3"/>
  <c r="H560" i="3" s="1"/>
  <c r="F561" i="3"/>
  <c r="E561" i="3"/>
  <c r="I560" i="3"/>
  <c r="R560" i="3" s="1"/>
  <c r="J559" i="3"/>
  <c r="L559" i="3" s="1"/>
  <c r="M561" i="3"/>
  <c r="D564" i="3" l="1"/>
  <c r="G561" i="3"/>
  <c r="H561" i="3" s="1"/>
  <c r="F562" i="3"/>
  <c r="E562" i="3"/>
  <c r="I561" i="3"/>
  <c r="R561" i="3" s="1"/>
  <c r="J560" i="3"/>
  <c r="L560" i="3" s="1"/>
  <c r="M562" i="3"/>
  <c r="D565" i="3" l="1"/>
  <c r="F563" i="3"/>
  <c r="E563" i="3"/>
  <c r="G562" i="3"/>
  <c r="H562" i="3" s="1"/>
  <c r="I562" i="3" s="1"/>
  <c r="R562" i="3" s="1"/>
  <c r="J561" i="3"/>
  <c r="L561" i="3" s="1"/>
  <c r="M563" i="3"/>
  <c r="D566" i="3" l="1"/>
  <c r="F564" i="3"/>
  <c r="E564" i="3"/>
  <c r="G563" i="3"/>
  <c r="H563" i="3" s="1"/>
  <c r="I563" i="3"/>
  <c r="R563" i="3" s="1"/>
  <c r="J562" i="3"/>
  <c r="L562" i="3" s="1"/>
  <c r="M564" i="3"/>
  <c r="D567" i="3" l="1"/>
  <c r="F565" i="3"/>
  <c r="E565" i="3"/>
  <c r="G564" i="3"/>
  <c r="H564" i="3" s="1"/>
  <c r="I564" i="3" s="1"/>
  <c r="R564" i="3" s="1"/>
  <c r="J563" i="3"/>
  <c r="L563" i="3" s="1"/>
  <c r="M565" i="3"/>
  <c r="D568" i="3" l="1"/>
  <c r="F566" i="3"/>
  <c r="E566" i="3"/>
  <c r="G565" i="3"/>
  <c r="H565" i="3" s="1"/>
  <c r="I565" i="3"/>
  <c r="R565" i="3" s="1"/>
  <c r="J564" i="3"/>
  <c r="L564" i="3" s="1"/>
  <c r="M566" i="3"/>
  <c r="D569" i="3" l="1"/>
  <c r="G566" i="3"/>
  <c r="H566" i="3" s="1"/>
  <c r="F567" i="3"/>
  <c r="E567" i="3"/>
  <c r="I566" i="3"/>
  <c r="R566" i="3" s="1"/>
  <c r="J565" i="3"/>
  <c r="L565" i="3" s="1"/>
  <c r="M567" i="3"/>
  <c r="D570" i="3" l="1"/>
  <c r="G567" i="3"/>
  <c r="H567" i="3" s="1"/>
  <c r="F568" i="3"/>
  <c r="E568" i="3"/>
  <c r="I567" i="3"/>
  <c r="R567" i="3" s="1"/>
  <c r="J566" i="3"/>
  <c r="L566" i="3" s="1"/>
  <c r="M568" i="3"/>
  <c r="D571" i="3" l="1"/>
  <c r="G568" i="3"/>
  <c r="H568" i="3" s="1"/>
  <c r="I568" i="3" s="1"/>
  <c r="R568" i="3" s="1"/>
  <c r="F569" i="3"/>
  <c r="E569" i="3"/>
  <c r="J567" i="3"/>
  <c r="L567" i="3" s="1"/>
  <c r="M569" i="3"/>
  <c r="D572" i="3" l="1"/>
  <c r="G569" i="3"/>
  <c r="H569" i="3" s="1"/>
  <c r="F570" i="3"/>
  <c r="E570" i="3"/>
  <c r="I569" i="3"/>
  <c r="R569" i="3" s="1"/>
  <c r="J568" i="3"/>
  <c r="L568" i="3" s="1"/>
  <c r="M570" i="3"/>
  <c r="D573" i="3" l="1"/>
  <c r="F571" i="3"/>
  <c r="E571" i="3"/>
  <c r="G570" i="3"/>
  <c r="H570" i="3" s="1"/>
  <c r="I570" i="3"/>
  <c r="R570" i="3" s="1"/>
  <c r="J569" i="3"/>
  <c r="L569" i="3" s="1"/>
  <c r="M571" i="3"/>
  <c r="D574" i="3" l="1"/>
  <c r="F572" i="3"/>
  <c r="E572" i="3"/>
  <c r="G571" i="3"/>
  <c r="H571" i="3" s="1"/>
  <c r="I571" i="3"/>
  <c r="R571" i="3" s="1"/>
  <c r="J570" i="3"/>
  <c r="L570" i="3" s="1"/>
  <c r="M572" i="3"/>
  <c r="D575" i="3" l="1"/>
  <c r="G572" i="3"/>
  <c r="H572" i="3" s="1"/>
  <c r="F573" i="3"/>
  <c r="E573" i="3"/>
  <c r="I572" i="3"/>
  <c r="R572" i="3" s="1"/>
  <c r="J571" i="3"/>
  <c r="L571" i="3" s="1"/>
  <c r="M573" i="3"/>
  <c r="D576" i="3" l="1"/>
  <c r="G573" i="3"/>
  <c r="H573" i="3" s="1"/>
  <c r="F574" i="3"/>
  <c r="E574" i="3"/>
  <c r="I573" i="3"/>
  <c r="R573" i="3" s="1"/>
  <c r="J572" i="3"/>
  <c r="L572" i="3" s="1"/>
  <c r="M574" i="3"/>
  <c r="D577" i="3" l="1"/>
  <c r="G574" i="3"/>
  <c r="H574" i="3" s="1"/>
  <c r="I574" i="3" s="1"/>
  <c r="R574" i="3" s="1"/>
  <c r="F575" i="3"/>
  <c r="E575" i="3"/>
  <c r="J573" i="3"/>
  <c r="L573" i="3" s="1"/>
  <c r="M575" i="3"/>
  <c r="D578" i="3" l="1"/>
  <c r="G575" i="3"/>
  <c r="H575" i="3" s="1"/>
  <c r="I575" i="3" s="1"/>
  <c r="R575" i="3" s="1"/>
  <c r="F576" i="3"/>
  <c r="E576" i="3"/>
  <c r="J574" i="3"/>
  <c r="L574" i="3" s="1"/>
  <c r="M576" i="3"/>
  <c r="D579" i="3" l="1"/>
  <c r="G576" i="3"/>
  <c r="H576" i="3" s="1"/>
  <c r="I576" i="3" s="1"/>
  <c r="R576" i="3" s="1"/>
  <c r="F577" i="3"/>
  <c r="E577" i="3"/>
  <c r="G577" i="3" s="1"/>
  <c r="H577" i="3" s="1"/>
  <c r="J575" i="3"/>
  <c r="L575" i="3" s="1"/>
  <c r="M577" i="3"/>
  <c r="D580" i="3" l="1"/>
  <c r="F578" i="3"/>
  <c r="E578" i="3"/>
  <c r="I577" i="3"/>
  <c r="R577" i="3" s="1"/>
  <c r="J576" i="3"/>
  <c r="L576" i="3" s="1"/>
  <c r="M578" i="3"/>
  <c r="D581" i="3" l="1"/>
  <c r="F579" i="3"/>
  <c r="E579" i="3"/>
  <c r="G578" i="3"/>
  <c r="H578" i="3" s="1"/>
  <c r="I578" i="3"/>
  <c r="R578" i="3" s="1"/>
  <c r="J577" i="3"/>
  <c r="L577" i="3" s="1"/>
  <c r="M579" i="3"/>
  <c r="D582" i="3" l="1"/>
  <c r="F580" i="3"/>
  <c r="E580" i="3"/>
  <c r="G579" i="3"/>
  <c r="H579" i="3" s="1"/>
  <c r="I579" i="3"/>
  <c r="R579" i="3" s="1"/>
  <c r="J578" i="3"/>
  <c r="L578" i="3" s="1"/>
  <c r="M580" i="3"/>
  <c r="D583" i="3" l="1"/>
  <c r="F581" i="3"/>
  <c r="E581" i="3"/>
  <c r="G580" i="3"/>
  <c r="H580" i="3" s="1"/>
  <c r="I580" i="3"/>
  <c r="R580" i="3" s="1"/>
  <c r="J579" i="3"/>
  <c r="L579" i="3" s="1"/>
  <c r="M581" i="3"/>
  <c r="D584" i="3" l="1"/>
  <c r="F582" i="3"/>
  <c r="E582" i="3"/>
  <c r="G581" i="3"/>
  <c r="H581" i="3" s="1"/>
  <c r="I581" i="3"/>
  <c r="R581" i="3" s="1"/>
  <c r="J580" i="3"/>
  <c r="L580" i="3" s="1"/>
  <c r="M582" i="3"/>
  <c r="D585" i="3" l="1"/>
  <c r="F583" i="3"/>
  <c r="E583" i="3"/>
  <c r="G582" i="3"/>
  <c r="H582" i="3" s="1"/>
  <c r="I582" i="3" s="1"/>
  <c r="R582" i="3" s="1"/>
  <c r="J581" i="3"/>
  <c r="L581" i="3" s="1"/>
  <c r="M583" i="3"/>
  <c r="D586" i="3" l="1"/>
  <c r="G583" i="3"/>
  <c r="H583" i="3" s="1"/>
  <c r="F584" i="3"/>
  <c r="E584" i="3"/>
  <c r="I583" i="3"/>
  <c r="R583" i="3" s="1"/>
  <c r="J582" i="3"/>
  <c r="L582" i="3" s="1"/>
  <c r="M584" i="3"/>
  <c r="D587" i="3" l="1"/>
  <c r="G584" i="3"/>
  <c r="H584" i="3" s="1"/>
  <c r="I584" i="3" s="1"/>
  <c r="R584" i="3" s="1"/>
  <c r="F585" i="3"/>
  <c r="E585" i="3"/>
  <c r="J583" i="3"/>
  <c r="L583" i="3" s="1"/>
  <c r="M585" i="3"/>
  <c r="D588" i="3" l="1"/>
  <c r="F586" i="3"/>
  <c r="E586" i="3"/>
  <c r="G585" i="3"/>
  <c r="H585" i="3" s="1"/>
  <c r="I585" i="3" s="1"/>
  <c r="R585" i="3" s="1"/>
  <c r="J584" i="3"/>
  <c r="L584" i="3" s="1"/>
  <c r="M586" i="3"/>
  <c r="D589" i="3" l="1"/>
  <c r="F587" i="3"/>
  <c r="E587" i="3"/>
  <c r="G586" i="3"/>
  <c r="H586" i="3" s="1"/>
  <c r="I586" i="3"/>
  <c r="R586" i="3" s="1"/>
  <c r="J585" i="3"/>
  <c r="L585" i="3" s="1"/>
  <c r="M587" i="3"/>
  <c r="D590" i="3" l="1"/>
  <c r="F588" i="3"/>
  <c r="E588" i="3"/>
  <c r="G587" i="3"/>
  <c r="H587" i="3" s="1"/>
  <c r="I587" i="3"/>
  <c r="R587" i="3" s="1"/>
  <c r="J586" i="3"/>
  <c r="L586" i="3" s="1"/>
  <c r="M588" i="3"/>
  <c r="D591" i="3" l="1"/>
  <c r="F589" i="3"/>
  <c r="E589" i="3"/>
  <c r="G588" i="3"/>
  <c r="H588" i="3" s="1"/>
  <c r="I588" i="3"/>
  <c r="R588" i="3" s="1"/>
  <c r="J587" i="3"/>
  <c r="L587" i="3" s="1"/>
  <c r="M589" i="3"/>
  <c r="D592" i="3" l="1"/>
  <c r="F590" i="3"/>
  <c r="E590" i="3"/>
  <c r="G589" i="3"/>
  <c r="H589" i="3" s="1"/>
  <c r="I589" i="3"/>
  <c r="R589" i="3" s="1"/>
  <c r="J588" i="3"/>
  <c r="L588" i="3" s="1"/>
  <c r="M590" i="3"/>
  <c r="D593" i="3" l="1"/>
  <c r="F591" i="3"/>
  <c r="E591" i="3"/>
  <c r="G590" i="3"/>
  <c r="H590" i="3" s="1"/>
  <c r="I590" i="3"/>
  <c r="R590" i="3" s="1"/>
  <c r="J589" i="3"/>
  <c r="L589" i="3" s="1"/>
  <c r="M591" i="3"/>
  <c r="D594" i="3" l="1"/>
  <c r="F592" i="3"/>
  <c r="E592" i="3"/>
  <c r="G591" i="3"/>
  <c r="H591" i="3" s="1"/>
  <c r="I591" i="3" s="1"/>
  <c r="R591" i="3" s="1"/>
  <c r="J590" i="3"/>
  <c r="L590" i="3" s="1"/>
  <c r="M592" i="3"/>
  <c r="D595" i="3" l="1"/>
  <c r="F593" i="3"/>
  <c r="E593" i="3"/>
  <c r="G592" i="3"/>
  <c r="H592" i="3" s="1"/>
  <c r="I592" i="3"/>
  <c r="R592" i="3" s="1"/>
  <c r="J591" i="3"/>
  <c r="L591" i="3" s="1"/>
  <c r="M593" i="3"/>
  <c r="D596" i="3" l="1"/>
  <c r="F594" i="3"/>
  <c r="E594" i="3"/>
  <c r="G593" i="3"/>
  <c r="H593" i="3" s="1"/>
  <c r="I593" i="3"/>
  <c r="R593" i="3" s="1"/>
  <c r="J592" i="3"/>
  <c r="L592" i="3" s="1"/>
  <c r="M594" i="3"/>
  <c r="D597" i="3" l="1"/>
  <c r="F595" i="3"/>
  <c r="E595" i="3"/>
  <c r="G594" i="3"/>
  <c r="H594" i="3" s="1"/>
  <c r="I594" i="3"/>
  <c r="R594" i="3" s="1"/>
  <c r="J593" i="3"/>
  <c r="L593" i="3" s="1"/>
  <c r="M595" i="3"/>
  <c r="D598" i="3" l="1"/>
  <c r="F596" i="3"/>
  <c r="E596" i="3"/>
  <c r="G595" i="3"/>
  <c r="H595" i="3" s="1"/>
  <c r="I595" i="3"/>
  <c r="R595" i="3" s="1"/>
  <c r="J594" i="3"/>
  <c r="L594" i="3" s="1"/>
  <c r="M596" i="3"/>
  <c r="D599" i="3" l="1"/>
  <c r="F597" i="3"/>
  <c r="E597" i="3"/>
  <c r="G596" i="3"/>
  <c r="H596" i="3" s="1"/>
  <c r="I596" i="3" s="1"/>
  <c r="R596" i="3" s="1"/>
  <c r="J595" i="3"/>
  <c r="L595" i="3" s="1"/>
  <c r="M597" i="3"/>
  <c r="D600" i="3" l="1"/>
  <c r="G597" i="3"/>
  <c r="H597" i="3" s="1"/>
  <c r="F598" i="3"/>
  <c r="E598" i="3"/>
  <c r="I597" i="3"/>
  <c r="R597" i="3" s="1"/>
  <c r="J596" i="3"/>
  <c r="L596" i="3" s="1"/>
  <c r="M598" i="3"/>
  <c r="D601" i="3" l="1"/>
  <c r="G598" i="3"/>
  <c r="H598" i="3" s="1"/>
  <c r="F599" i="3"/>
  <c r="E599" i="3"/>
  <c r="I598" i="3"/>
  <c r="R598" i="3" s="1"/>
  <c r="J597" i="3"/>
  <c r="L597" i="3" s="1"/>
  <c r="M599" i="3"/>
  <c r="D602" i="3" l="1"/>
  <c r="G599" i="3"/>
  <c r="H599" i="3" s="1"/>
  <c r="I599" i="3" s="1"/>
  <c r="R599" i="3" s="1"/>
  <c r="F600" i="3"/>
  <c r="E600" i="3"/>
  <c r="J598" i="3"/>
  <c r="L598" i="3" s="1"/>
  <c r="M600" i="3"/>
  <c r="D603" i="3" l="1"/>
  <c r="G600" i="3"/>
  <c r="H600" i="3" s="1"/>
  <c r="I600" i="3" s="1"/>
  <c r="R600" i="3" s="1"/>
  <c r="F601" i="3"/>
  <c r="E601" i="3"/>
  <c r="J599" i="3"/>
  <c r="L599" i="3" s="1"/>
  <c r="M601" i="3"/>
  <c r="D604" i="3" l="1"/>
  <c r="G601" i="3"/>
  <c r="H601" i="3" s="1"/>
  <c r="I601" i="3" s="1"/>
  <c r="R601" i="3" s="1"/>
  <c r="F602" i="3"/>
  <c r="E602" i="3"/>
  <c r="J600" i="3"/>
  <c r="L600" i="3" s="1"/>
  <c r="M602" i="3"/>
  <c r="D605" i="3" l="1"/>
  <c r="G602" i="3"/>
  <c r="H602" i="3" s="1"/>
  <c r="F603" i="3"/>
  <c r="E603" i="3"/>
  <c r="I602" i="3"/>
  <c r="R602" i="3" s="1"/>
  <c r="J601" i="3"/>
  <c r="L601" i="3" s="1"/>
  <c r="M603" i="3"/>
  <c r="D606" i="3" l="1"/>
  <c r="F604" i="3"/>
  <c r="E604" i="3"/>
  <c r="G603" i="3"/>
  <c r="H603" i="3" s="1"/>
  <c r="I603" i="3" s="1"/>
  <c r="R603" i="3" s="1"/>
  <c r="J602" i="3"/>
  <c r="L602" i="3" s="1"/>
  <c r="M604" i="3"/>
  <c r="D607" i="3" l="1"/>
  <c r="G604" i="3"/>
  <c r="H604" i="3" s="1"/>
  <c r="F605" i="3"/>
  <c r="E605" i="3"/>
  <c r="I604" i="3"/>
  <c r="R604" i="3" s="1"/>
  <c r="J603" i="3"/>
  <c r="L603" i="3" s="1"/>
  <c r="M605" i="3"/>
  <c r="D608" i="3" l="1"/>
  <c r="G605" i="3"/>
  <c r="H605" i="3" s="1"/>
  <c r="F606" i="3"/>
  <c r="E606" i="3"/>
  <c r="I605" i="3"/>
  <c r="R605" i="3" s="1"/>
  <c r="J604" i="3"/>
  <c r="L604" i="3" s="1"/>
  <c r="M606" i="3"/>
  <c r="D609" i="3" l="1"/>
  <c r="G606" i="3"/>
  <c r="H606" i="3" s="1"/>
  <c r="F607" i="3"/>
  <c r="E607" i="3"/>
  <c r="I606" i="3"/>
  <c r="R606" i="3" s="1"/>
  <c r="J605" i="3"/>
  <c r="L605" i="3" s="1"/>
  <c r="M607" i="3"/>
  <c r="D610" i="3" l="1"/>
  <c r="G607" i="3"/>
  <c r="H607" i="3" s="1"/>
  <c r="F608" i="3"/>
  <c r="E608" i="3"/>
  <c r="I607" i="3"/>
  <c r="R607" i="3" s="1"/>
  <c r="J606" i="3"/>
  <c r="L606" i="3" s="1"/>
  <c r="M608" i="3"/>
  <c r="D611" i="3" l="1"/>
  <c r="G608" i="3"/>
  <c r="H608" i="3" s="1"/>
  <c r="I608" i="3" s="1"/>
  <c r="R608" i="3" s="1"/>
  <c r="F609" i="3"/>
  <c r="E609" i="3"/>
  <c r="J607" i="3"/>
  <c r="L607" i="3" s="1"/>
  <c r="M609" i="3"/>
  <c r="D612" i="3" l="1"/>
  <c r="G609" i="3"/>
  <c r="H609" i="3" s="1"/>
  <c r="I609" i="3" s="1"/>
  <c r="R609" i="3" s="1"/>
  <c r="F610" i="3"/>
  <c r="E610" i="3"/>
  <c r="J608" i="3"/>
  <c r="L608" i="3" s="1"/>
  <c r="M610" i="3"/>
  <c r="D613" i="3" l="1"/>
  <c r="G610" i="3"/>
  <c r="H610" i="3" s="1"/>
  <c r="F611" i="3"/>
  <c r="E611" i="3"/>
  <c r="I610" i="3"/>
  <c r="R610" i="3" s="1"/>
  <c r="J609" i="3"/>
  <c r="L609" i="3" s="1"/>
  <c r="M611" i="3"/>
  <c r="D614" i="3" l="1"/>
  <c r="G611" i="3"/>
  <c r="H611" i="3" s="1"/>
  <c r="F612" i="3"/>
  <c r="E612" i="3"/>
  <c r="I611" i="3"/>
  <c r="R611" i="3" s="1"/>
  <c r="J610" i="3"/>
  <c r="L610" i="3" s="1"/>
  <c r="M612" i="3"/>
  <c r="D615" i="3" l="1"/>
  <c r="F613" i="3"/>
  <c r="E613" i="3"/>
  <c r="G612" i="3"/>
  <c r="H612" i="3" s="1"/>
  <c r="I612" i="3" s="1"/>
  <c r="R612" i="3" s="1"/>
  <c r="J611" i="3"/>
  <c r="L611" i="3" s="1"/>
  <c r="M613" i="3"/>
  <c r="D616" i="3" l="1"/>
  <c r="G613" i="3"/>
  <c r="H613" i="3" s="1"/>
  <c r="F614" i="3"/>
  <c r="E614" i="3"/>
  <c r="I613" i="3"/>
  <c r="R613" i="3" s="1"/>
  <c r="J612" i="3"/>
  <c r="L612" i="3" s="1"/>
  <c r="M614" i="3"/>
  <c r="D617" i="3" l="1"/>
  <c r="G614" i="3"/>
  <c r="H614" i="3" s="1"/>
  <c r="F615" i="3"/>
  <c r="E615" i="3"/>
  <c r="I614" i="3"/>
  <c r="R614" i="3" s="1"/>
  <c r="J613" i="3"/>
  <c r="L613" i="3" s="1"/>
  <c r="M615" i="3"/>
  <c r="D618" i="3" l="1"/>
  <c r="F616" i="3"/>
  <c r="E616" i="3"/>
  <c r="G615" i="3"/>
  <c r="H615" i="3" s="1"/>
  <c r="I615" i="3" s="1"/>
  <c r="R615" i="3" s="1"/>
  <c r="J614" i="3"/>
  <c r="L614" i="3" s="1"/>
  <c r="M616" i="3"/>
  <c r="D619" i="3" l="1"/>
  <c r="F617" i="3"/>
  <c r="E617" i="3"/>
  <c r="G616" i="3"/>
  <c r="H616" i="3" s="1"/>
  <c r="I616" i="3" s="1"/>
  <c r="R616" i="3" s="1"/>
  <c r="J615" i="3"/>
  <c r="L615" i="3" s="1"/>
  <c r="M617" i="3"/>
  <c r="D620" i="3" l="1"/>
  <c r="F618" i="3"/>
  <c r="E618" i="3"/>
  <c r="G617" i="3"/>
  <c r="H617" i="3" s="1"/>
  <c r="I617" i="3"/>
  <c r="R617" i="3" s="1"/>
  <c r="J616" i="3"/>
  <c r="L616" i="3" s="1"/>
  <c r="M618" i="3"/>
  <c r="D621" i="3" l="1"/>
  <c r="F619" i="3"/>
  <c r="E619" i="3"/>
  <c r="G618" i="3"/>
  <c r="H618" i="3" s="1"/>
  <c r="I618" i="3"/>
  <c r="R618" i="3" s="1"/>
  <c r="J617" i="3"/>
  <c r="L617" i="3" s="1"/>
  <c r="M619" i="3"/>
  <c r="D622" i="3" l="1"/>
  <c r="G619" i="3"/>
  <c r="H619" i="3" s="1"/>
  <c r="I619" i="3" s="1"/>
  <c r="R619" i="3" s="1"/>
  <c r="F620" i="3"/>
  <c r="E620" i="3"/>
  <c r="J618" i="3"/>
  <c r="L618" i="3" s="1"/>
  <c r="M620" i="3"/>
  <c r="D623" i="3" l="1"/>
  <c r="G620" i="3"/>
  <c r="H620" i="3" s="1"/>
  <c r="F621" i="3"/>
  <c r="E621" i="3"/>
  <c r="I620" i="3"/>
  <c r="R620" i="3" s="1"/>
  <c r="J619" i="3"/>
  <c r="L619" i="3" s="1"/>
  <c r="M621" i="3"/>
  <c r="D624" i="3" l="1"/>
  <c r="F622" i="3"/>
  <c r="E622" i="3"/>
  <c r="G621" i="3"/>
  <c r="H621" i="3" s="1"/>
  <c r="I621" i="3"/>
  <c r="R621" i="3" s="1"/>
  <c r="J620" i="3"/>
  <c r="L620" i="3" s="1"/>
  <c r="M622" i="3"/>
  <c r="D625" i="3" l="1"/>
  <c r="F623" i="3"/>
  <c r="E623" i="3"/>
  <c r="G622" i="3"/>
  <c r="H622" i="3" s="1"/>
  <c r="I622" i="3"/>
  <c r="R622" i="3" s="1"/>
  <c r="J621" i="3"/>
  <c r="L621" i="3" s="1"/>
  <c r="M623" i="3"/>
  <c r="D626" i="3" l="1"/>
  <c r="F624" i="3"/>
  <c r="E624" i="3"/>
  <c r="G623" i="3"/>
  <c r="H623" i="3" s="1"/>
  <c r="I623" i="3" s="1"/>
  <c r="R623" i="3" s="1"/>
  <c r="J622" i="3"/>
  <c r="L622" i="3" s="1"/>
  <c r="M624" i="3"/>
  <c r="D627" i="3" l="1"/>
  <c r="F625" i="3"/>
  <c r="E625" i="3"/>
  <c r="G624" i="3"/>
  <c r="H624" i="3" s="1"/>
  <c r="I624" i="3"/>
  <c r="R624" i="3" s="1"/>
  <c r="J623" i="3"/>
  <c r="L623" i="3" s="1"/>
  <c r="M625" i="3"/>
  <c r="D628" i="3" l="1"/>
  <c r="F626" i="3"/>
  <c r="E626" i="3"/>
  <c r="G625" i="3"/>
  <c r="H625" i="3" s="1"/>
  <c r="I625" i="3"/>
  <c r="R625" i="3" s="1"/>
  <c r="J624" i="3"/>
  <c r="L624" i="3" s="1"/>
  <c r="M626" i="3"/>
  <c r="D629" i="3" l="1"/>
  <c r="G626" i="3"/>
  <c r="H626" i="3" s="1"/>
  <c r="I626" i="3" s="1"/>
  <c r="R626" i="3" s="1"/>
  <c r="F627" i="3"/>
  <c r="E627" i="3"/>
  <c r="J625" i="3"/>
  <c r="L625" i="3" s="1"/>
  <c r="M627" i="3"/>
  <c r="D630" i="3" l="1"/>
  <c r="G627" i="3"/>
  <c r="H627" i="3" s="1"/>
  <c r="I627" i="3" s="1"/>
  <c r="R627" i="3" s="1"/>
  <c r="F628" i="3"/>
  <c r="E628" i="3"/>
  <c r="J626" i="3"/>
  <c r="L626" i="3" s="1"/>
  <c r="M628" i="3"/>
  <c r="D631" i="3" l="1"/>
  <c r="F629" i="3"/>
  <c r="E629" i="3"/>
  <c r="G628" i="3"/>
  <c r="H628" i="3" s="1"/>
  <c r="I628" i="3" s="1"/>
  <c r="R628" i="3" s="1"/>
  <c r="J627" i="3"/>
  <c r="L627" i="3" s="1"/>
  <c r="M629" i="3"/>
  <c r="D632" i="3" l="1"/>
  <c r="G629" i="3"/>
  <c r="H629" i="3" s="1"/>
  <c r="I629" i="3" s="1"/>
  <c r="R629" i="3" s="1"/>
  <c r="F630" i="3"/>
  <c r="E630" i="3"/>
  <c r="J628" i="3"/>
  <c r="L628" i="3" s="1"/>
  <c r="M630" i="3"/>
  <c r="D633" i="3" l="1"/>
  <c r="G630" i="3"/>
  <c r="H630" i="3" s="1"/>
  <c r="F631" i="3"/>
  <c r="E631" i="3"/>
  <c r="I630" i="3"/>
  <c r="R630" i="3" s="1"/>
  <c r="J629" i="3"/>
  <c r="L629" i="3" s="1"/>
  <c r="M631" i="3"/>
  <c r="D634" i="3" l="1"/>
  <c r="G631" i="3"/>
  <c r="H631" i="3" s="1"/>
  <c r="F632" i="3"/>
  <c r="E632" i="3"/>
  <c r="I631" i="3"/>
  <c r="R631" i="3" s="1"/>
  <c r="J630" i="3"/>
  <c r="L630" i="3" s="1"/>
  <c r="M632" i="3"/>
  <c r="D635" i="3" l="1"/>
  <c r="G632" i="3"/>
  <c r="H632" i="3" s="1"/>
  <c r="I632" i="3" s="1"/>
  <c r="R632" i="3" s="1"/>
  <c r="F633" i="3"/>
  <c r="E633" i="3"/>
  <c r="J631" i="3"/>
  <c r="L631" i="3" s="1"/>
  <c r="M633" i="3"/>
  <c r="D636" i="3" l="1"/>
  <c r="F634" i="3"/>
  <c r="E634" i="3"/>
  <c r="G633" i="3"/>
  <c r="H633" i="3" s="1"/>
  <c r="I633" i="3"/>
  <c r="R633" i="3" s="1"/>
  <c r="J632" i="3"/>
  <c r="L632" i="3" s="1"/>
  <c r="M634" i="3"/>
  <c r="D637" i="3" l="1"/>
  <c r="G634" i="3"/>
  <c r="H634" i="3" s="1"/>
  <c r="F635" i="3"/>
  <c r="E635" i="3"/>
  <c r="I634" i="3"/>
  <c r="R634" i="3" s="1"/>
  <c r="J633" i="3"/>
  <c r="L633" i="3" s="1"/>
  <c r="M635" i="3"/>
  <c r="D638" i="3" l="1"/>
  <c r="G635" i="3"/>
  <c r="H635" i="3" s="1"/>
  <c r="F636" i="3"/>
  <c r="E636" i="3"/>
  <c r="I635" i="3"/>
  <c r="R635" i="3" s="1"/>
  <c r="J634" i="3"/>
  <c r="L634" i="3" s="1"/>
  <c r="M636" i="3"/>
  <c r="D639" i="3" l="1"/>
  <c r="F637" i="3"/>
  <c r="E637" i="3"/>
  <c r="G636" i="3"/>
  <c r="H636" i="3" s="1"/>
  <c r="I636" i="3" s="1"/>
  <c r="R636" i="3" s="1"/>
  <c r="J635" i="3"/>
  <c r="L635" i="3" s="1"/>
  <c r="M637" i="3"/>
  <c r="D640" i="3" l="1"/>
  <c r="G637" i="3"/>
  <c r="H637" i="3" s="1"/>
  <c r="F638" i="3"/>
  <c r="E638" i="3"/>
  <c r="I637" i="3"/>
  <c r="R637" i="3" s="1"/>
  <c r="J636" i="3"/>
  <c r="L636" i="3" s="1"/>
  <c r="M638" i="3"/>
  <c r="D641" i="3" l="1"/>
  <c r="G638" i="3"/>
  <c r="H638" i="3" s="1"/>
  <c r="F639" i="3"/>
  <c r="E639" i="3"/>
  <c r="I638" i="3"/>
  <c r="R638" i="3" s="1"/>
  <c r="J637" i="3"/>
  <c r="L637" i="3" s="1"/>
  <c r="M639" i="3"/>
  <c r="D642" i="3" l="1"/>
  <c r="F640" i="3"/>
  <c r="E640" i="3"/>
  <c r="G639" i="3"/>
  <c r="H639" i="3" s="1"/>
  <c r="I639" i="3"/>
  <c r="R639" i="3" s="1"/>
  <c r="J638" i="3"/>
  <c r="L638" i="3" s="1"/>
  <c r="M640" i="3"/>
  <c r="D643" i="3" l="1"/>
  <c r="G640" i="3"/>
  <c r="H640" i="3" s="1"/>
  <c r="F641" i="3"/>
  <c r="E641" i="3"/>
  <c r="I640" i="3"/>
  <c r="R640" i="3" s="1"/>
  <c r="J639" i="3"/>
  <c r="L639" i="3" s="1"/>
  <c r="M641" i="3"/>
  <c r="D644" i="3" l="1"/>
  <c r="G641" i="3"/>
  <c r="H641" i="3" s="1"/>
  <c r="I641" i="3" s="1"/>
  <c r="R641" i="3" s="1"/>
  <c r="F642" i="3"/>
  <c r="E642" i="3"/>
  <c r="J640" i="3"/>
  <c r="L640" i="3" s="1"/>
  <c r="M642" i="3"/>
  <c r="D645" i="3" l="1"/>
  <c r="G642" i="3"/>
  <c r="H642" i="3" s="1"/>
  <c r="I642" i="3" s="1"/>
  <c r="R642" i="3" s="1"/>
  <c r="F643" i="3"/>
  <c r="E643" i="3"/>
  <c r="J641" i="3"/>
  <c r="L641" i="3" s="1"/>
  <c r="M643" i="3"/>
  <c r="D646" i="3" l="1"/>
  <c r="G643" i="3"/>
  <c r="H643" i="3" s="1"/>
  <c r="I643" i="3" s="1"/>
  <c r="R643" i="3" s="1"/>
  <c r="F644" i="3"/>
  <c r="E644" i="3"/>
  <c r="J642" i="3"/>
  <c r="L642" i="3" s="1"/>
  <c r="M644" i="3"/>
  <c r="D647" i="3" l="1"/>
  <c r="F645" i="3"/>
  <c r="E645" i="3"/>
  <c r="G644" i="3"/>
  <c r="H644" i="3" s="1"/>
  <c r="I644" i="3"/>
  <c r="R644" i="3" s="1"/>
  <c r="J643" i="3"/>
  <c r="L643" i="3" s="1"/>
  <c r="M645" i="3"/>
  <c r="D648" i="3" l="1"/>
  <c r="G645" i="3"/>
  <c r="H645" i="3" s="1"/>
  <c r="F646" i="3"/>
  <c r="E646" i="3"/>
  <c r="I645" i="3"/>
  <c r="R645" i="3" s="1"/>
  <c r="J644" i="3"/>
  <c r="L644" i="3" s="1"/>
  <c r="M646" i="3"/>
  <c r="D649" i="3" l="1"/>
  <c r="G646" i="3"/>
  <c r="H646" i="3" s="1"/>
  <c r="F647" i="3"/>
  <c r="E647" i="3"/>
  <c r="I646" i="3"/>
  <c r="R646" i="3" s="1"/>
  <c r="J645" i="3"/>
  <c r="L645" i="3" s="1"/>
  <c r="M647" i="3"/>
  <c r="D650" i="3" l="1"/>
  <c r="F648" i="3"/>
  <c r="E648" i="3"/>
  <c r="G647" i="3"/>
  <c r="H647" i="3" s="1"/>
  <c r="I647" i="3" s="1"/>
  <c r="R647" i="3" s="1"/>
  <c r="J646" i="3"/>
  <c r="L646" i="3" s="1"/>
  <c r="M648" i="3"/>
  <c r="D651" i="3" l="1"/>
  <c r="G648" i="3"/>
  <c r="H648" i="3" s="1"/>
  <c r="F649" i="3"/>
  <c r="E649" i="3"/>
  <c r="I648" i="3"/>
  <c r="R648" i="3" s="1"/>
  <c r="J647" i="3"/>
  <c r="L647" i="3" s="1"/>
  <c r="M649" i="3"/>
  <c r="D652" i="3" l="1"/>
  <c r="F650" i="3"/>
  <c r="E650" i="3"/>
  <c r="G649" i="3"/>
  <c r="H649" i="3" s="1"/>
  <c r="I649" i="3"/>
  <c r="R649" i="3" s="1"/>
  <c r="J648" i="3"/>
  <c r="L648" i="3" s="1"/>
  <c r="M650" i="3"/>
  <c r="D653" i="3" l="1"/>
  <c r="G650" i="3"/>
  <c r="H650" i="3" s="1"/>
  <c r="F651" i="3"/>
  <c r="E651" i="3"/>
  <c r="I650" i="3"/>
  <c r="R650" i="3" s="1"/>
  <c r="J649" i="3"/>
  <c r="L649" i="3" s="1"/>
  <c r="M651" i="3"/>
  <c r="D654" i="3" l="1"/>
  <c r="G651" i="3"/>
  <c r="H651" i="3" s="1"/>
  <c r="F652" i="3"/>
  <c r="E652" i="3"/>
  <c r="I651" i="3"/>
  <c r="R651" i="3" s="1"/>
  <c r="J650" i="3"/>
  <c r="L650" i="3" s="1"/>
  <c r="M652" i="3"/>
  <c r="D655" i="3" l="1"/>
  <c r="F653" i="3"/>
  <c r="E653" i="3"/>
  <c r="G652" i="3"/>
  <c r="H652" i="3" s="1"/>
  <c r="I652" i="3" s="1"/>
  <c r="R652" i="3" s="1"/>
  <c r="J651" i="3"/>
  <c r="L651" i="3" s="1"/>
  <c r="M653" i="3"/>
  <c r="D656" i="3" l="1"/>
  <c r="F654" i="3"/>
  <c r="E654" i="3"/>
  <c r="G653" i="3"/>
  <c r="H653" i="3" s="1"/>
  <c r="I653" i="3"/>
  <c r="R653" i="3" s="1"/>
  <c r="J652" i="3"/>
  <c r="L652" i="3" s="1"/>
  <c r="M654" i="3"/>
  <c r="D657" i="3" l="1"/>
  <c r="G654" i="3"/>
  <c r="H654" i="3" s="1"/>
  <c r="F655" i="3"/>
  <c r="E655" i="3"/>
  <c r="I654" i="3"/>
  <c r="R654" i="3" s="1"/>
  <c r="J653" i="3"/>
  <c r="L653" i="3" s="1"/>
  <c r="M655" i="3"/>
  <c r="D658" i="3" l="1"/>
  <c r="G655" i="3"/>
  <c r="H655" i="3" s="1"/>
  <c r="F656" i="3"/>
  <c r="E656" i="3"/>
  <c r="I655" i="3"/>
  <c r="R655" i="3" s="1"/>
  <c r="J654" i="3"/>
  <c r="L654" i="3" s="1"/>
  <c r="M656" i="3"/>
  <c r="D659" i="3" l="1"/>
  <c r="G656" i="3"/>
  <c r="H656" i="3" s="1"/>
  <c r="I656" i="3" s="1"/>
  <c r="R656" i="3" s="1"/>
  <c r="F657" i="3"/>
  <c r="E657" i="3"/>
  <c r="J655" i="3"/>
  <c r="L655" i="3" s="1"/>
  <c r="M657" i="3"/>
  <c r="D660" i="3" l="1"/>
  <c r="G657" i="3"/>
  <c r="H657" i="3" s="1"/>
  <c r="F658" i="3"/>
  <c r="E658" i="3"/>
  <c r="I657" i="3"/>
  <c r="R657" i="3" s="1"/>
  <c r="J656" i="3"/>
  <c r="L656" i="3" s="1"/>
  <c r="M658" i="3"/>
  <c r="D661" i="3" l="1"/>
  <c r="F659" i="3"/>
  <c r="E659" i="3"/>
  <c r="G658" i="3"/>
  <c r="H658" i="3" s="1"/>
  <c r="I658" i="3" s="1"/>
  <c r="R658" i="3" s="1"/>
  <c r="J657" i="3"/>
  <c r="L657" i="3" s="1"/>
  <c r="M659" i="3"/>
  <c r="D662" i="3" l="1"/>
  <c r="G659" i="3"/>
  <c r="H659" i="3" s="1"/>
  <c r="I659" i="3" s="1"/>
  <c r="R659" i="3" s="1"/>
  <c r="F660" i="3"/>
  <c r="E660" i="3"/>
  <c r="J658" i="3"/>
  <c r="L658" i="3" s="1"/>
  <c r="M660" i="3"/>
  <c r="D663" i="3" l="1"/>
  <c r="G660" i="3"/>
  <c r="H660" i="3" s="1"/>
  <c r="F661" i="3"/>
  <c r="E661" i="3"/>
  <c r="I660" i="3"/>
  <c r="R660" i="3" s="1"/>
  <c r="J659" i="3"/>
  <c r="L659" i="3" s="1"/>
  <c r="M661" i="3"/>
  <c r="D664" i="3" l="1"/>
  <c r="G661" i="3"/>
  <c r="H661" i="3" s="1"/>
  <c r="F662" i="3"/>
  <c r="E662" i="3"/>
  <c r="G662" i="3" s="1"/>
  <c r="H662" i="3" s="1"/>
  <c r="I661" i="3"/>
  <c r="R661" i="3" s="1"/>
  <c r="J660" i="3"/>
  <c r="L660" i="3" s="1"/>
  <c r="M662" i="3"/>
  <c r="D665" i="3" l="1"/>
  <c r="F663" i="3"/>
  <c r="E663" i="3"/>
  <c r="I662" i="3"/>
  <c r="R662" i="3" s="1"/>
  <c r="J661" i="3"/>
  <c r="L661" i="3" s="1"/>
  <c r="M663" i="3"/>
  <c r="D666" i="3" l="1"/>
  <c r="F664" i="3"/>
  <c r="E664" i="3"/>
  <c r="G663" i="3"/>
  <c r="H663" i="3" s="1"/>
  <c r="I663" i="3" s="1"/>
  <c r="R663" i="3" s="1"/>
  <c r="J662" i="3"/>
  <c r="L662" i="3" s="1"/>
  <c r="M664" i="3"/>
  <c r="D667" i="3" l="1"/>
  <c r="G664" i="3"/>
  <c r="H664" i="3" s="1"/>
  <c r="F665" i="3"/>
  <c r="E665" i="3"/>
  <c r="I664" i="3"/>
  <c r="R664" i="3" s="1"/>
  <c r="J663" i="3"/>
  <c r="L663" i="3" s="1"/>
  <c r="M665" i="3"/>
  <c r="D668" i="3" l="1"/>
  <c r="G665" i="3"/>
  <c r="H665" i="3" s="1"/>
  <c r="I665" i="3" s="1"/>
  <c r="R665" i="3" s="1"/>
  <c r="F666" i="3"/>
  <c r="E666" i="3"/>
  <c r="J664" i="3"/>
  <c r="L664" i="3" s="1"/>
  <c r="M666" i="3"/>
  <c r="D669" i="3" l="1"/>
  <c r="F667" i="3"/>
  <c r="E667" i="3"/>
  <c r="G666" i="3"/>
  <c r="H666" i="3" s="1"/>
  <c r="I666" i="3" s="1"/>
  <c r="R666" i="3" s="1"/>
  <c r="J665" i="3"/>
  <c r="L665" i="3" s="1"/>
  <c r="M667" i="3"/>
  <c r="D670" i="3" l="1"/>
  <c r="F668" i="3"/>
  <c r="E668" i="3"/>
  <c r="G667" i="3"/>
  <c r="H667" i="3" s="1"/>
  <c r="I667" i="3" s="1"/>
  <c r="R667" i="3" s="1"/>
  <c r="J666" i="3"/>
  <c r="L666" i="3" s="1"/>
  <c r="M668" i="3"/>
  <c r="D671" i="3" l="1"/>
  <c r="F669" i="3"/>
  <c r="E669" i="3"/>
  <c r="G668" i="3"/>
  <c r="H668" i="3" s="1"/>
  <c r="I668" i="3" s="1"/>
  <c r="R668" i="3" s="1"/>
  <c r="J667" i="3"/>
  <c r="L667" i="3" s="1"/>
  <c r="M669" i="3"/>
  <c r="D672" i="3" l="1"/>
  <c r="F670" i="3"/>
  <c r="E670" i="3"/>
  <c r="G669" i="3"/>
  <c r="H669" i="3" s="1"/>
  <c r="I669" i="3" s="1"/>
  <c r="R669" i="3" s="1"/>
  <c r="J668" i="3"/>
  <c r="L668" i="3" s="1"/>
  <c r="M670" i="3"/>
  <c r="D673" i="3" l="1"/>
  <c r="F671" i="3"/>
  <c r="E671" i="3"/>
  <c r="G670" i="3"/>
  <c r="H670" i="3" s="1"/>
  <c r="I670" i="3" s="1"/>
  <c r="R670" i="3" s="1"/>
  <c r="J669" i="3"/>
  <c r="L669" i="3" s="1"/>
  <c r="M671" i="3"/>
  <c r="D674" i="3" l="1"/>
  <c r="G671" i="3"/>
  <c r="H671" i="3" s="1"/>
  <c r="F672" i="3"/>
  <c r="E672" i="3"/>
  <c r="I671" i="3"/>
  <c r="R671" i="3" s="1"/>
  <c r="J670" i="3"/>
  <c r="L670" i="3" s="1"/>
  <c r="M672" i="3"/>
  <c r="D675" i="3" l="1"/>
  <c r="G672" i="3"/>
  <c r="H672" i="3" s="1"/>
  <c r="I672" i="3" s="1"/>
  <c r="R672" i="3" s="1"/>
  <c r="F673" i="3"/>
  <c r="E673" i="3"/>
  <c r="J671" i="3"/>
  <c r="L671" i="3" s="1"/>
  <c r="M673" i="3"/>
  <c r="D676" i="3" l="1"/>
  <c r="F674" i="3"/>
  <c r="E674" i="3"/>
  <c r="G673" i="3"/>
  <c r="H673" i="3" s="1"/>
  <c r="I673" i="3" s="1"/>
  <c r="R673" i="3" s="1"/>
  <c r="J672" i="3"/>
  <c r="L672" i="3" s="1"/>
  <c r="M674" i="3"/>
  <c r="D677" i="3" l="1"/>
  <c r="G674" i="3"/>
  <c r="H674" i="3" s="1"/>
  <c r="I674" i="3" s="1"/>
  <c r="R674" i="3" s="1"/>
  <c r="F675" i="3"/>
  <c r="E675" i="3"/>
  <c r="J673" i="3"/>
  <c r="L673" i="3" s="1"/>
  <c r="M675" i="3"/>
  <c r="D678" i="3" l="1"/>
  <c r="G675" i="3"/>
  <c r="H675" i="3" s="1"/>
  <c r="I675" i="3" s="1"/>
  <c r="R675" i="3" s="1"/>
  <c r="F676" i="3"/>
  <c r="E676" i="3"/>
  <c r="J674" i="3"/>
  <c r="L674" i="3" s="1"/>
  <c r="M676" i="3"/>
  <c r="D679" i="3" l="1"/>
  <c r="F677" i="3"/>
  <c r="E677" i="3"/>
  <c r="G676" i="3"/>
  <c r="H676" i="3" s="1"/>
  <c r="I676" i="3" s="1"/>
  <c r="R676" i="3" s="1"/>
  <c r="J675" i="3"/>
  <c r="L675" i="3" s="1"/>
  <c r="M677" i="3"/>
  <c r="D680" i="3" l="1"/>
  <c r="F678" i="3"/>
  <c r="E678" i="3"/>
  <c r="G677" i="3"/>
  <c r="H677" i="3" s="1"/>
  <c r="I677" i="3" s="1"/>
  <c r="R677" i="3" s="1"/>
  <c r="J676" i="3"/>
  <c r="L676" i="3" s="1"/>
  <c r="M678" i="3"/>
  <c r="D681" i="3" l="1"/>
  <c r="G678" i="3"/>
  <c r="H678" i="3" s="1"/>
  <c r="I678" i="3" s="1"/>
  <c r="R678" i="3" s="1"/>
  <c r="F679" i="3"/>
  <c r="E679" i="3"/>
  <c r="J677" i="3"/>
  <c r="L677" i="3" s="1"/>
  <c r="M679" i="3"/>
  <c r="D682" i="3" l="1"/>
  <c r="G679" i="3"/>
  <c r="H679" i="3" s="1"/>
  <c r="I679" i="3" s="1"/>
  <c r="R679" i="3" s="1"/>
  <c r="F680" i="3"/>
  <c r="E680" i="3"/>
  <c r="J678" i="3"/>
  <c r="L678" i="3" s="1"/>
  <c r="M680" i="3"/>
  <c r="D683" i="3" l="1"/>
  <c r="F681" i="3"/>
  <c r="E681" i="3"/>
  <c r="G680" i="3"/>
  <c r="H680" i="3" s="1"/>
  <c r="I680" i="3" s="1"/>
  <c r="R680" i="3" s="1"/>
  <c r="J679" i="3"/>
  <c r="L679" i="3" s="1"/>
  <c r="M681" i="3"/>
  <c r="D684" i="3" l="1"/>
  <c r="G681" i="3"/>
  <c r="H681" i="3" s="1"/>
  <c r="F682" i="3"/>
  <c r="E682" i="3"/>
  <c r="I681" i="3"/>
  <c r="R681" i="3" s="1"/>
  <c r="J680" i="3"/>
  <c r="L680" i="3" s="1"/>
  <c r="M682" i="3"/>
  <c r="D685" i="3" l="1"/>
  <c r="G682" i="3"/>
  <c r="H682" i="3" s="1"/>
  <c r="F683" i="3"/>
  <c r="E683" i="3"/>
  <c r="I682" i="3"/>
  <c r="R682" i="3" s="1"/>
  <c r="J681" i="3"/>
  <c r="L681" i="3" s="1"/>
  <c r="M683" i="3"/>
  <c r="D686" i="3" l="1"/>
  <c r="F684" i="3"/>
  <c r="E684" i="3"/>
  <c r="G683" i="3"/>
  <c r="H683" i="3" s="1"/>
  <c r="I683" i="3" s="1"/>
  <c r="R683" i="3" s="1"/>
  <c r="J682" i="3"/>
  <c r="L682" i="3" s="1"/>
  <c r="M684" i="3"/>
  <c r="D687" i="3" l="1"/>
  <c r="G684" i="3"/>
  <c r="H684" i="3" s="1"/>
  <c r="F685" i="3"/>
  <c r="E685" i="3"/>
  <c r="I684" i="3"/>
  <c r="R684" i="3" s="1"/>
  <c r="J683" i="3"/>
  <c r="L683" i="3" s="1"/>
  <c r="M685" i="3"/>
  <c r="D688" i="3" l="1"/>
  <c r="G685" i="3"/>
  <c r="H685" i="3" s="1"/>
  <c r="I685" i="3" s="1"/>
  <c r="R685" i="3" s="1"/>
  <c r="F686" i="3"/>
  <c r="E686" i="3"/>
  <c r="J684" i="3"/>
  <c r="L684" i="3" s="1"/>
  <c r="M686" i="3"/>
  <c r="D689" i="3" l="1"/>
  <c r="G686" i="3"/>
  <c r="H686" i="3" s="1"/>
  <c r="F687" i="3"/>
  <c r="E687" i="3"/>
  <c r="I686" i="3"/>
  <c r="R686" i="3" s="1"/>
  <c r="J685" i="3"/>
  <c r="L685" i="3" s="1"/>
  <c r="M687" i="3"/>
  <c r="D690" i="3" l="1"/>
  <c r="G687" i="3"/>
  <c r="H687" i="3" s="1"/>
  <c r="F688" i="3"/>
  <c r="E688" i="3"/>
  <c r="I687" i="3"/>
  <c r="R687" i="3" s="1"/>
  <c r="J686" i="3"/>
  <c r="L686" i="3" s="1"/>
  <c r="M688" i="3"/>
  <c r="D691" i="3" l="1"/>
  <c r="F689" i="3"/>
  <c r="E689" i="3"/>
  <c r="G688" i="3"/>
  <c r="H688" i="3" s="1"/>
  <c r="I688" i="3" s="1"/>
  <c r="R688" i="3" s="1"/>
  <c r="J687" i="3"/>
  <c r="L687" i="3" s="1"/>
  <c r="M689" i="3"/>
  <c r="D692" i="3" l="1"/>
  <c r="G689" i="3"/>
  <c r="H689" i="3" s="1"/>
  <c r="F690" i="3"/>
  <c r="E690" i="3"/>
  <c r="I689" i="3"/>
  <c r="R689" i="3" s="1"/>
  <c r="J688" i="3"/>
  <c r="L688" i="3" s="1"/>
  <c r="M690" i="3"/>
  <c r="D693" i="3" l="1"/>
  <c r="G690" i="3"/>
  <c r="H690" i="3" s="1"/>
  <c r="I690" i="3" s="1"/>
  <c r="R690" i="3" s="1"/>
  <c r="F691" i="3"/>
  <c r="E691" i="3"/>
  <c r="J689" i="3"/>
  <c r="L689" i="3" s="1"/>
  <c r="M691" i="3"/>
  <c r="D694" i="3" l="1"/>
  <c r="G691" i="3"/>
  <c r="H691" i="3" s="1"/>
  <c r="I691" i="3" s="1"/>
  <c r="R691" i="3" s="1"/>
  <c r="F692" i="3"/>
  <c r="E692" i="3"/>
  <c r="J690" i="3"/>
  <c r="L690" i="3" s="1"/>
  <c r="M692" i="3"/>
  <c r="D695" i="3" l="1"/>
  <c r="G692" i="3"/>
  <c r="H692" i="3" s="1"/>
  <c r="F693" i="3"/>
  <c r="E693" i="3"/>
  <c r="I692" i="3"/>
  <c r="R692" i="3" s="1"/>
  <c r="J691" i="3"/>
  <c r="L691" i="3" s="1"/>
  <c r="M693" i="3"/>
  <c r="D696" i="3" l="1"/>
  <c r="G693" i="3"/>
  <c r="H693" i="3" s="1"/>
  <c r="F694" i="3"/>
  <c r="E694" i="3"/>
  <c r="I693" i="3"/>
  <c r="R693" i="3" s="1"/>
  <c r="J692" i="3"/>
  <c r="L692" i="3" s="1"/>
  <c r="M694" i="3"/>
  <c r="D697" i="3" l="1"/>
  <c r="G694" i="3"/>
  <c r="H694" i="3" s="1"/>
  <c r="F695" i="3"/>
  <c r="E695" i="3"/>
  <c r="I694" i="3"/>
  <c r="R694" i="3" s="1"/>
  <c r="J693" i="3"/>
  <c r="L693" i="3" s="1"/>
  <c r="M695" i="3"/>
  <c r="D698" i="3" l="1"/>
  <c r="F696" i="3"/>
  <c r="E696" i="3"/>
  <c r="G695" i="3"/>
  <c r="H695" i="3" s="1"/>
  <c r="I695" i="3"/>
  <c r="R695" i="3" s="1"/>
  <c r="J694" i="3"/>
  <c r="L694" i="3" s="1"/>
  <c r="M696" i="3"/>
  <c r="D699" i="3" l="1"/>
  <c r="G696" i="3"/>
  <c r="H696" i="3" s="1"/>
  <c r="F697" i="3"/>
  <c r="E697" i="3"/>
  <c r="I696" i="3"/>
  <c r="R696" i="3" s="1"/>
  <c r="J695" i="3"/>
  <c r="L695" i="3" s="1"/>
  <c r="M697" i="3"/>
  <c r="D700" i="3" l="1"/>
  <c r="G697" i="3"/>
  <c r="H697" i="3" s="1"/>
  <c r="F698" i="3"/>
  <c r="E698" i="3"/>
  <c r="I697" i="3"/>
  <c r="R697" i="3" s="1"/>
  <c r="J696" i="3"/>
  <c r="L696" i="3" s="1"/>
  <c r="M698" i="3"/>
  <c r="D701" i="3" l="1"/>
  <c r="G698" i="3"/>
  <c r="H698" i="3" s="1"/>
  <c r="F699" i="3"/>
  <c r="E699" i="3"/>
  <c r="I698" i="3"/>
  <c r="R698" i="3" s="1"/>
  <c r="J697" i="3"/>
  <c r="L697" i="3" s="1"/>
  <c r="M699" i="3"/>
  <c r="D702" i="3" l="1"/>
  <c r="G699" i="3"/>
  <c r="H699" i="3" s="1"/>
  <c r="F700" i="3"/>
  <c r="E700" i="3"/>
  <c r="I699" i="3"/>
  <c r="R699" i="3" s="1"/>
  <c r="J698" i="3"/>
  <c r="L698" i="3" s="1"/>
  <c r="M700" i="3"/>
  <c r="D703" i="3" l="1"/>
  <c r="G700" i="3"/>
  <c r="H700" i="3" s="1"/>
  <c r="F701" i="3"/>
  <c r="E701" i="3"/>
  <c r="I700" i="3"/>
  <c r="R700" i="3" s="1"/>
  <c r="J699" i="3"/>
  <c r="L699" i="3" s="1"/>
  <c r="M701" i="3"/>
  <c r="D704" i="3" l="1"/>
  <c r="G701" i="3"/>
  <c r="H701" i="3" s="1"/>
  <c r="I701" i="3" s="1"/>
  <c r="R701" i="3" s="1"/>
  <c r="F702" i="3"/>
  <c r="E702" i="3"/>
  <c r="J700" i="3"/>
  <c r="L700" i="3" s="1"/>
  <c r="M702" i="3"/>
  <c r="D705" i="3" l="1"/>
  <c r="G702" i="3"/>
  <c r="H702" i="3" s="1"/>
  <c r="F703" i="3"/>
  <c r="E703" i="3"/>
  <c r="I702" i="3"/>
  <c r="R702" i="3" s="1"/>
  <c r="J701" i="3"/>
  <c r="L701" i="3" s="1"/>
  <c r="M703" i="3"/>
  <c r="D706" i="3" l="1"/>
  <c r="G703" i="3"/>
  <c r="H703" i="3" s="1"/>
  <c r="F704" i="3"/>
  <c r="E704" i="3"/>
  <c r="I703" i="3"/>
  <c r="R703" i="3" s="1"/>
  <c r="J702" i="3"/>
  <c r="L702" i="3" s="1"/>
  <c r="M704" i="3"/>
  <c r="D707" i="3" l="1"/>
  <c r="G704" i="3"/>
  <c r="H704" i="3" s="1"/>
  <c r="I704" i="3" s="1"/>
  <c r="R704" i="3" s="1"/>
  <c r="F705" i="3"/>
  <c r="E705" i="3"/>
  <c r="J703" i="3"/>
  <c r="L703" i="3" s="1"/>
  <c r="M705" i="3"/>
  <c r="D708" i="3" l="1"/>
  <c r="G705" i="3"/>
  <c r="H705" i="3" s="1"/>
  <c r="F706" i="3"/>
  <c r="E706" i="3"/>
  <c r="I705" i="3"/>
  <c r="R705" i="3" s="1"/>
  <c r="J704" i="3"/>
  <c r="L704" i="3" s="1"/>
  <c r="M706" i="3"/>
  <c r="D709" i="3" l="1"/>
  <c r="G706" i="3"/>
  <c r="H706" i="3" s="1"/>
  <c r="I706" i="3" s="1"/>
  <c r="R706" i="3" s="1"/>
  <c r="F707" i="3"/>
  <c r="E707" i="3"/>
  <c r="J705" i="3"/>
  <c r="L705" i="3" s="1"/>
  <c r="M707" i="3"/>
  <c r="D710" i="3" l="1"/>
  <c r="G707" i="3"/>
  <c r="H707" i="3" s="1"/>
  <c r="F708" i="3"/>
  <c r="E708" i="3"/>
  <c r="I707" i="3"/>
  <c r="R707" i="3" s="1"/>
  <c r="J706" i="3"/>
  <c r="L706" i="3" s="1"/>
  <c r="M708" i="3"/>
  <c r="D711" i="3" l="1"/>
  <c r="G708" i="3"/>
  <c r="H708" i="3" s="1"/>
  <c r="F709" i="3"/>
  <c r="E709" i="3"/>
  <c r="I708" i="3"/>
  <c r="R708" i="3" s="1"/>
  <c r="J707" i="3"/>
  <c r="L707" i="3" s="1"/>
  <c r="M709" i="3"/>
  <c r="D712" i="3" l="1"/>
  <c r="G709" i="3"/>
  <c r="H709" i="3" s="1"/>
  <c r="F710" i="3"/>
  <c r="E710" i="3"/>
  <c r="I709" i="3"/>
  <c r="R709" i="3" s="1"/>
  <c r="J708" i="3"/>
  <c r="L708" i="3" s="1"/>
  <c r="M710" i="3"/>
  <c r="D713" i="3" l="1"/>
  <c r="G710" i="3"/>
  <c r="H710" i="3" s="1"/>
  <c r="F711" i="3"/>
  <c r="E711" i="3"/>
  <c r="I710" i="3"/>
  <c r="R710" i="3" s="1"/>
  <c r="J709" i="3"/>
  <c r="L709" i="3" s="1"/>
  <c r="M711" i="3"/>
  <c r="D714" i="3" l="1"/>
  <c r="G711" i="3"/>
  <c r="H711" i="3" s="1"/>
  <c r="I711" i="3" s="1"/>
  <c r="R711" i="3" s="1"/>
  <c r="F712" i="3"/>
  <c r="E712" i="3"/>
  <c r="J710" i="3"/>
  <c r="L710" i="3" s="1"/>
  <c r="M712" i="3"/>
  <c r="D715" i="3" l="1"/>
  <c r="G712" i="3"/>
  <c r="H712" i="3" s="1"/>
  <c r="F713" i="3"/>
  <c r="E713" i="3"/>
  <c r="I712" i="3"/>
  <c r="R712" i="3" s="1"/>
  <c r="J711" i="3"/>
  <c r="L711" i="3" s="1"/>
  <c r="M713" i="3"/>
  <c r="D716" i="3" l="1"/>
  <c r="G713" i="3"/>
  <c r="H713" i="3" s="1"/>
  <c r="I713" i="3" s="1"/>
  <c r="R713" i="3" s="1"/>
  <c r="F714" i="3"/>
  <c r="E714" i="3"/>
  <c r="J712" i="3"/>
  <c r="L712" i="3" s="1"/>
  <c r="M714" i="3"/>
  <c r="D717" i="3" l="1"/>
  <c r="F715" i="3"/>
  <c r="E715" i="3"/>
  <c r="G714" i="3"/>
  <c r="H714" i="3" s="1"/>
  <c r="I714" i="3" s="1"/>
  <c r="R714" i="3" s="1"/>
  <c r="J713" i="3"/>
  <c r="L713" i="3" s="1"/>
  <c r="M715" i="3"/>
  <c r="D718" i="3" l="1"/>
  <c r="F716" i="3"/>
  <c r="E716" i="3"/>
  <c r="G715" i="3"/>
  <c r="H715" i="3" s="1"/>
  <c r="I715" i="3" s="1"/>
  <c r="R715" i="3" s="1"/>
  <c r="J714" i="3"/>
  <c r="L714" i="3" s="1"/>
  <c r="M716" i="3"/>
  <c r="D719" i="3" l="1"/>
  <c r="F717" i="3"/>
  <c r="E717" i="3"/>
  <c r="G716" i="3"/>
  <c r="H716" i="3" s="1"/>
  <c r="I716" i="3"/>
  <c r="R716" i="3" s="1"/>
  <c r="J715" i="3"/>
  <c r="L715" i="3" s="1"/>
  <c r="M717" i="3"/>
  <c r="D720" i="3" l="1"/>
  <c r="G717" i="3"/>
  <c r="H717" i="3" s="1"/>
  <c r="F718" i="3"/>
  <c r="E718" i="3"/>
  <c r="I717" i="3"/>
  <c r="R717" i="3" s="1"/>
  <c r="J716" i="3"/>
  <c r="L716" i="3" s="1"/>
  <c r="M718" i="3"/>
  <c r="D721" i="3" l="1"/>
  <c r="G718" i="3"/>
  <c r="H718" i="3" s="1"/>
  <c r="I718" i="3" s="1"/>
  <c r="R718" i="3" s="1"/>
  <c r="F719" i="3"/>
  <c r="E719" i="3"/>
  <c r="J717" i="3"/>
  <c r="L717" i="3" s="1"/>
  <c r="M719" i="3"/>
  <c r="D722" i="3" l="1"/>
  <c r="F720" i="3"/>
  <c r="E720" i="3"/>
  <c r="G719" i="3"/>
  <c r="H719" i="3" s="1"/>
  <c r="I719" i="3" s="1"/>
  <c r="R719" i="3" s="1"/>
  <c r="J718" i="3"/>
  <c r="L718" i="3" s="1"/>
  <c r="M720" i="3"/>
  <c r="D723" i="3" l="1"/>
  <c r="G720" i="3"/>
  <c r="H720" i="3" s="1"/>
  <c r="F721" i="3"/>
  <c r="E721" i="3"/>
  <c r="I720" i="3"/>
  <c r="R720" i="3" s="1"/>
  <c r="J719" i="3"/>
  <c r="L719" i="3" s="1"/>
  <c r="M721" i="3"/>
  <c r="D724" i="3" l="1"/>
  <c r="F722" i="3"/>
  <c r="E722" i="3"/>
  <c r="G721" i="3"/>
  <c r="H721" i="3" s="1"/>
  <c r="I721" i="3"/>
  <c r="R721" i="3" s="1"/>
  <c r="J720" i="3"/>
  <c r="L720" i="3" s="1"/>
  <c r="M722" i="3"/>
  <c r="D725" i="3" l="1"/>
  <c r="G722" i="3"/>
  <c r="H722" i="3" s="1"/>
  <c r="F723" i="3"/>
  <c r="E723" i="3"/>
  <c r="I722" i="3"/>
  <c r="R722" i="3" s="1"/>
  <c r="J721" i="3"/>
  <c r="L721" i="3" s="1"/>
  <c r="M723" i="3"/>
  <c r="D726" i="3" l="1"/>
  <c r="G723" i="3"/>
  <c r="H723" i="3" s="1"/>
  <c r="F724" i="3"/>
  <c r="E724" i="3"/>
  <c r="I723" i="3"/>
  <c r="R723" i="3" s="1"/>
  <c r="J722" i="3"/>
  <c r="L722" i="3" s="1"/>
  <c r="M724" i="3"/>
  <c r="D727" i="3" l="1"/>
  <c r="G724" i="3"/>
  <c r="H724" i="3" s="1"/>
  <c r="I724" i="3" s="1"/>
  <c r="R724" i="3" s="1"/>
  <c r="F725" i="3"/>
  <c r="E725" i="3"/>
  <c r="J723" i="3"/>
  <c r="L723" i="3" s="1"/>
  <c r="M725" i="3"/>
  <c r="D728" i="3" l="1"/>
  <c r="G725" i="3"/>
  <c r="H725" i="3" s="1"/>
  <c r="I725" i="3" s="1"/>
  <c r="R725" i="3" s="1"/>
  <c r="F726" i="3"/>
  <c r="E726" i="3"/>
  <c r="J724" i="3"/>
  <c r="L724" i="3" s="1"/>
  <c r="M726" i="3"/>
  <c r="D729" i="3" l="1"/>
  <c r="F727" i="3"/>
  <c r="E727" i="3"/>
  <c r="G726" i="3"/>
  <c r="H726" i="3" s="1"/>
  <c r="I726" i="3"/>
  <c r="R726" i="3" s="1"/>
  <c r="J725" i="3"/>
  <c r="L725" i="3" s="1"/>
  <c r="M727" i="3"/>
  <c r="D730" i="3" l="1"/>
  <c r="G727" i="3"/>
  <c r="H727" i="3" s="1"/>
  <c r="F728" i="3"/>
  <c r="E728" i="3"/>
  <c r="I727" i="3"/>
  <c r="R727" i="3" s="1"/>
  <c r="J726" i="3"/>
  <c r="L726" i="3" s="1"/>
  <c r="M728" i="3"/>
  <c r="D731" i="3" l="1"/>
  <c r="G728" i="3"/>
  <c r="H728" i="3" s="1"/>
  <c r="I728" i="3" s="1"/>
  <c r="R728" i="3" s="1"/>
  <c r="F729" i="3"/>
  <c r="E729" i="3"/>
  <c r="J727" i="3"/>
  <c r="L727" i="3" s="1"/>
  <c r="M729" i="3"/>
  <c r="D732" i="3" l="1"/>
  <c r="G729" i="3"/>
  <c r="H729" i="3" s="1"/>
  <c r="F730" i="3"/>
  <c r="E730" i="3"/>
  <c r="I729" i="3"/>
  <c r="R729" i="3" s="1"/>
  <c r="J728" i="3"/>
  <c r="L728" i="3" s="1"/>
  <c r="M730" i="3"/>
  <c r="D733" i="3" l="1"/>
  <c r="G730" i="3"/>
  <c r="H730" i="3" s="1"/>
  <c r="I730" i="3" s="1"/>
  <c r="R730" i="3" s="1"/>
  <c r="F731" i="3"/>
  <c r="E731" i="3"/>
  <c r="J729" i="3"/>
  <c r="L729" i="3" s="1"/>
  <c r="M731" i="3"/>
  <c r="D734" i="3" l="1"/>
  <c r="G731" i="3"/>
  <c r="H731" i="3" s="1"/>
  <c r="I731" i="3" s="1"/>
  <c r="R731" i="3" s="1"/>
  <c r="F732" i="3"/>
  <c r="E732" i="3"/>
  <c r="J730" i="3"/>
  <c r="L730" i="3" s="1"/>
  <c r="M732" i="3"/>
  <c r="D735" i="3" l="1"/>
  <c r="G732" i="3"/>
  <c r="H732" i="3" s="1"/>
  <c r="I732" i="3" s="1"/>
  <c r="R732" i="3" s="1"/>
  <c r="F733" i="3"/>
  <c r="E733" i="3"/>
  <c r="J731" i="3"/>
  <c r="L731" i="3" s="1"/>
  <c r="M733" i="3"/>
  <c r="D736" i="3" l="1"/>
  <c r="G733" i="3"/>
  <c r="H733" i="3" s="1"/>
  <c r="I733" i="3" s="1"/>
  <c r="R733" i="3" s="1"/>
  <c r="F734" i="3"/>
  <c r="E734" i="3"/>
  <c r="J732" i="3"/>
  <c r="L732" i="3" s="1"/>
  <c r="M734" i="3"/>
  <c r="D737" i="3" l="1"/>
  <c r="G734" i="3"/>
  <c r="H734" i="3" s="1"/>
  <c r="I734" i="3" s="1"/>
  <c r="R734" i="3" s="1"/>
  <c r="F735" i="3"/>
  <c r="E735" i="3"/>
  <c r="J733" i="3"/>
  <c r="L733" i="3" s="1"/>
  <c r="M735" i="3"/>
  <c r="D738" i="3" l="1"/>
  <c r="G735" i="3"/>
  <c r="H735" i="3" s="1"/>
  <c r="F736" i="3"/>
  <c r="E736" i="3"/>
  <c r="I735" i="3"/>
  <c r="R735" i="3" s="1"/>
  <c r="J734" i="3"/>
  <c r="L734" i="3" s="1"/>
  <c r="M736" i="3"/>
  <c r="D739" i="3" l="1"/>
  <c r="G736" i="3"/>
  <c r="H736" i="3" s="1"/>
  <c r="I736" i="3" s="1"/>
  <c r="R736" i="3" s="1"/>
  <c r="F737" i="3"/>
  <c r="E737" i="3"/>
  <c r="J735" i="3"/>
  <c r="L735" i="3" s="1"/>
  <c r="M737" i="3"/>
  <c r="D740" i="3" l="1"/>
  <c r="G737" i="3"/>
  <c r="H737" i="3" s="1"/>
  <c r="I737" i="3" s="1"/>
  <c r="R737" i="3" s="1"/>
  <c r="F738" i="3"/>
  <c r="E738" i="3"/>
  <c r="J736" i="3"/>
  <c r="L736" i="3" s="1"/>
  <c r="M738" i="3"/>
  <c r="D741" i="3" l="1"/>
  <c r="G738" i="3"/>
  <c r="H738" i="3" s="1"/>
  <c r="I738" i="3" s="1"/>
  <c r="R738" i="3" s="1"/>
  <c r="F739" i="3"/>
  <c r="E739" i="3"/>
  <c r="J737" i="3"/>
  <c r="L737" i="3" s="1"/>
  <c r="M739" i="3"/>
  <c r="D742" i="3" l="1"/>
  <c r="G739" i="3"/>
  <c r="H739" i="3" s="1"/>
  <c r="F740" i="3"/>
  <c r="E740" i="3"/>
  <c r="I739" i="3"/>
  <c r="R739" i="3" s="1"/>
  <c r="J738" i="3"/>
  <c r="L738" i="3" s="1"/>
  <c r="M740" i="3"/>
  <c r="D743" i="3" l="1"/>
  <c r="G740" i="3"/>
  <c r="H740" i="3" s="1"/>
  <c r="I740" i="3" s="1"/>
  <c r="R740" i="3" s="1"/>
  <c r="F741" i="3"/>
  <c r="E741" i="3"/>
  <c r="J739" i="3"/>
  <c r="L739" i="3" s="1"/>
  <c r="M741" i="3"/>
  <c r="D744" i="3" l="1"/>
  <c r="G741" i="3"/>
  <c r="H741" i="3" s="1"/>
  <c r="I741" i="3" s="1"/>
  <c r="R741" i="3" s="1"/>
  <c r="F742" i="3"/>
  <c r="E742" i="3"/>
  <c r="J740" i="3"/>
  <c r="L740" i="3" s="1"/>
  <c r="M742" i="3"/>
  <c r="D745" i="3" l="1"/>
  <c r="G742" i="3"/>
  <c r="H742" i="3" s="1"/>
  <c r="F743" i="3"/>
  <c r="E743" i="3"/>
  <c r="I742" i="3"/>
  <c r="R742" i="3" s="1"/>
  <c r="J741" i="3"/>
  <c r="L741" i="3" s="1"/>
  <c r="M743" i="3"/>
  <c r="D746" i="3" l="1"/>
  <c r="F744" i="3"/>
  <c r="E744" i="3"/>
  <c r="G743" i="3"/>
  <c r="H743" i="3" s="1"/>
  <c r="I743" i="3" s="1"/>
  <c r="R743" i="3" s="1"/>
  <c r="J742" i="3"/>
  <c r="L742" i="3" s="1"/>
  <c r="M744" i="3"/>
  <c r="D747" i="3" l="1"/>
  <c r="G744" i="3"/>
  <c r="H744" i="3" s="1"/>
  <c r="I744" i="3" s="1"/>
  <c r="R744" i="3" s="1"/>
  <c r="F745" i="3"/>
  <c r="E745" i="3"/>
  <c r="J743" i="3"/>
  <c r="L743" i="3" s="1"/>
  <c r="M745" i="3"/>
  <c r="D748" i="3" l="1"/>
  <c r="G745" i="3"/>
  <c r="H745" i="3" s="1"/>
  <c r="I745" i="3" s="1"/>
  <c r="R745" i="3" s="1"/>
  <c r="F746" i="3"/>
  <c r="E746" i="3"/>
  <c r="J744" i="3"/>
  <c r="L744" i="3" s="1"/>
  <c r="M746" i="3"/>
  <c r="D749" i="3" l="1"/>
  <c r="G746" i="3"/>
  <c r="H746" i="3" s="1"/>
  <c r="I746" i="3" s="1"/>
  <c r="R746" i="3" s="1"/>
  <c r="F747" i="3"/>
  <c r="E747" i="3"/>
  <c r="J745" i="3"/>
  <c r="L745" i="3" s="1"/>
  <c r="M747" i="3"/>
  <c r="D750" i="3" l="1"/>
  <c r="G747" i="3"/>
  <c r="H747" i="3" s="1"/>
  <c r="F748" i="3"/>
  <c r="E748" i="3"/>
  <c r="I747" i="3"/>
  <c r="R747" i="3" s="1"/>
  <c r="J746" i="3"/>
  <c r="L746" i="3" s="1"/>
  <c r="M748" i="3"/>
  <c r="D751" i="3" l="1"/>
  <c r="G748" i="3"/>
  <c r="H748" i="3" s="1"/>
  <c r="I748" i="3" s="1"/>
  <c r="R748" i="3" s="1"/>
  <c r="F749" i="3"/>
  <c r="E749" i="3"/>
  <c r="J747" i="3"/>
  <c r="L747" i="3" s="1"/>
  <c r="M749" i="3"/>
  <c r="D752" i="3" l="1"/>
  <c r="G749" i="3"/>
  <c r="H749" i="3" s="1"/>
  <c r="F750" i="3"/>
  <c r="E750" i="3"/>
  <c r="I749" i="3"/>
  <c r="R749" i="3" s="1"/>
  <c r="J748" i="3"/>
  <c r="L748" i="3" s="1"/>
  <c r="M750" i="3"/>
  <c r="D753" i="3" l="1"/>
  <c r="G750" i="3"/>
  <c r="H750" i="3" s="1"/>
  <c r="F751" i="3"/>
  <c r="E751" i="3"/>
  <c r="I750" i="3"/>
  <c r="R750" i="3" s="1"/>
  <c r="J749" i="3"/>
  <c r="L749" i="3" s="1"/>
  <c r="M751" i="3"/>
  <c r="D754" i="3" l="1"/>
  <c r="G751" i="3"/>
  <c r="H751" i="3" s="1"/>
  <c r="I751" i="3" s="1"/>
  <c r="R751" i="3" s="1"/>
  <c r="F752" i="3"/>
  <c r="E752" i="3"/>
  <c r="J750" i="3"/>
  <c r="L750" i="3" s="1"/>
  <c r="M752" i="3"/>
  <c r="D755" i="3" l="1"/>
  <c r="G752" i="3"/>
  <c r="H752" i="3" s="1"/>
  <c r="I752" i="3" s="1"/>
  <c r="R752" i="3" s="1"/>
  <c r="F753" i="3"/>
  <c r="E753" i="3"/>
  <c r="J751" i="3"/>
  <c r="L751" i="3" s="1"/>
  <c r="M753" i="3"/>
  <c r="D756" i="3" l="1"/>
  <c r="G753" i="3"/>
  <c r="H753" i="3" s="1"/>
  <c r="I753" i="3" s="1"/>
  <c r="R753" i="3" s="1"/>
  <c r="F754" i="3"/>
  <c r="E754" i="3"/>
  <c r="J752" i="3"/>
  <c r="L752" i="3" s="1"/>
  <c r="M754" i="3"/>
  <c r="D757" i="3" l="1"/>
  <c r="G754" i="3"/>
  <c r="H754" i="3" s="1"/>
  <c r="F755" i="3"/>
  <c r="E755" i="3"/>
  <c r="I754" i="3"/>
  <c r="R754" i="3" s="1"/>
  <c r="J753" i="3"/>
  <c r="L753" i="3" s="1"/>
  <c r="M755" i="3"/>
  <c r="D758" i="3" l="1"/>
  <c r="G755" i="3"/>
  <c r="H755" i="3" s="1"/>
  <c r="I755" i="3" s="1"/>
  <c r="R755" i="3" s="1"/>
  <c r="F756" i="3"/>
  <c r="E756" i="3"/>
  <c r="J754" i="3"/>
  <c r="L754" i="3" s="1"/>
  <c r="M756" i="3"/>
  <c r="D759" i="3" l="1"/>
  <c r="G756" i="3"/>
  <c r="H756" i="3" s="1"/>
  <c r="F757" i="3"/>
  <c r="E757" i="3"/>
  <c r="I756" i="3"/>
  <c r="R756" i="3" s="1"/>
  <c r="J755" i="3"/>
  <c r="L755" i="3" s="1"/>
  <c r="M757" i="3"/>
  <c r="D760" i="3" l="1"/>
  <c r="G757" i="3"/>
  <c r="H757" i="3" s="1"/>
  <c r="F758" i="3"/>
  <c r="E758" i="3"/>
  <c r="I757" i="3"/>
  <c r="R757" i="3" s="1"/>
  <c r="J756" i="3"/>
  <c r="L756" i="3" s="1"/>
  <c r="M758" i="3"/>
  <c r="D761" i="3" l="1"/>
  <c r="G758" i="3"/>
  <c r="H758" i="3" s="1"/>
  <c r="F759" i="3"/>
  <c r="E759" i="3"/>
  <c r="I758" i="3"/>
  <c r="R758" i="3" s="1"/>
  <c r="J757" i="3"/>
  <c r="L757" i="3" s="1"/>
  <c r="M759" i="3"/>
  <c r="D762" i="3" l="1"/>
  <c r="G759" i="3"/>
  <c r="H759" i="3" s="1"/>
  <c r="F760" i="3"/>
  <c r="E760" i="3"/>
  <c r="I759" i="3"/>
  <c r="R759" i="3" s="1"/>
  <c r="J758" i="3"/>
  <c r="L758" i="3" s="1"/>
  <c r="M760" i="3"/>
  <c r="D763" i="3" l="1"/>
  <c r="F761" i="3"/>
  <c r="E761" i="3"/>
  <c r="G760" i="3"/>
  <c r="H760" i="3" s="1"/>
  <c r="I760" i="3"/>
  <c r="R760" i="3" s="1"/>
  <c r="J759" i="3"/>
  <c r="L759" i="3" s="1"/>
  <c r="M761" i="3"/>
  <c r="D764" i="3" l="1"/>
  <c r="G761" i="3"/>
  <c r="H761" i="3" s="1"/>
  <c r="F762" i="3"/>
  <c r="E762" i="3"/>
  <c r="I761" i="3"/>
  <c r="R761" i="3" s="1"/>
  <c r="J760" i="3"/>
  <c r="L760" i="3" s="1"/>
  <c r="M762" i="3"/>
  <c r="D765" i="3" l="1"/>
  <c r="G762" i="3"/>
  <c r="H762" i="3" s="1"/>
  <c r="F763" i="3"/>
  <c r="E763" i="3"/>
  <c r="I762" i="3"/>
  <c r="R762" i="3" s="1"/>
  <c r="J761" i="3"/>
  <c r="L761" i="3" s="1"/>
  <c r="M763" i="3"/>
  <c r="D766" i="3" l="1"/>
  <c r="G763" i="3"/>
  <c r="H763" i="3" s="1"/>
  <c r="I763" i="3" s="1"/>
  <c r="R763" i="3" s="1"/>
  <c r="F764" i="3"/>
  <c r="E764" i="3"/>
  <c r="J762" i="3"/>
  <c r="L762" i="3" s="1"/>
  <c r="M764" i="3"/>
  <c r="D767" i="3" l="1"/>
  <c r="G764" i="3"/>
  <c r="H764" i="3" s="1"/>
  <c r="F765" i="3"/>
  <c r="E765" i="3"/>
  <c r="I764" i="3"/>
  <c r="R764" i="3" s="1"/>
  <c r="J763" i="3"/>
  <c r="L763" i="3" s="1"/>
  <c r="M765" i="3"/>
  <c r="D768" i="3" l="1"/>
  <c r="G765" i="3"/>
  <c r="H765" i="3" s="1"/>
  <c r="F766" i="3"/>
  <c r="E766" i="3"/>
  <c r="I765" i="3"/>
  <c r="R765" i="3" s="1"/>
  <c r="J764" i="3"/>
  <c r="L764" i="3" s="1"/>
  <c r="M766" i="3"/>
  <c r="D769" i="3" l="1"/>
  <c r="G766" i="3"/>
  <c r="H766" i="3" s="1"/>
  <c r="F767" i="3"/>
  <c r="E767" i="3"/>
  <c r="I766" i="3"/>
  <c r="R766" i="3" s="1"/>
  <c r="J765" i="3"/>
  <c r="L765" i="3" s="1"/>
  <c r="M767" i="3"/>
  <c r="D770" i="3" l="1"/>
  <c r="G767" i="3"/>
  <c r="H767" i="3" s="1"/>
  <c r="I767" i="3" s="1"/>
  <c r="R767" i="3" s="1"/>
  <c r="F768" i="3"/>
  <c r="E768" i="3"/>
  <c r="J766" i="3"/>
  <c r="L766" i="3" s="1"/>
  <c r="M768" i="3"/>
  <c r="D771" i="3" l="1"/>
  <c r="G768" i="3"/>
  <c r="H768" i="3" s="1"/>
  <c r="F769" i="3"/>
  <c r="E769" i="3"/>
  <c r="I768" i="3"/>
  <c r="R768" i="3" s="1"/>
  <c r="J767" i="3"/>
  <c r="L767" i="3" s="1"/>
  <c r="M769" i="3"/>
  <c r="D772" i="3" l="1"/>
  <c r="G769" i="3"/>
  <c r="H769" i="3" s="1"/>
  <c r="I769" i="3" s="1"/>
  <c r="R769" i="3" s="1"/>
  <c r="F770" i="3"/>
  <c r="E770" i="3"/>
  <c r="J768" i="3"/>
  <c r="L768" i="3" s="1"/>
  <c r="M770" i="3"/>
  <c r="D773" i="3" l="1"/>
  <c r="G770" i="3"/>
  <c r="H770" i="3" s="1"/>
  <c r="F771" i="3"/>
  <c r="E771" i="3"/>
  <c r="I770" i="3"/>
  <c r="R770" i="3" s="1"/>
  <c r="J769" i="3"/>
  <c r="L769" i="3" s="1"/>
  <c r="M771" i="3"/>
  <c r="D774" i="3" l="1"/>
  <c r="G771" i="3"/>
  <c r="H771" i="3" s="1"/>
  <c r="F772" i="3"/>
  <c r="E772" i="3"/>
  <c r="I771" i="3"/>
  <c r="R771" i="3" s="1"/>
  <c r="J770" i="3"/>
  <c r="L770" i="3" s="1"/>
  <c r="M772" i="3"/>
  <c r="D775" i="3" l="1"/>
  <c r="G772" i="3"/>
  <c r="H772" i="3" s="1"/>
  <c r="I772" i="3" s="1"/>
  <c r="R772" i="3" s="1"/>
  <c r="F773" i="3"/>
  <c r="E773" i="3"/>
  <c r="J771" i="3"/>
  <c r="L771" i="3" s="1"/>
  <c r="M773" i="3"/>
  <c r="D776" i="3" l="1"/>
  <c r="F774" i="3"/>
  <c r="E774" i="3"/>
  <c r="G773" i="3"/>
  <c r="H773" i="3" s="1"/>
  <c r="I773" i="3"/>
  <c r="R773" i="3" s="1"/>
  <c r="J772" i="3"/>
  <c r="L772" i="3" s="1"/>
  <c r="M774" i="3"/>
  <c r="D777" i="3" l="1"/>
  <c r="F775" i="3"/>
  <c r="E775" i="3"/>
  <c r="G774" i="3"/>
  <c r="H774" i="3" s="1"/>
  <c r="I774" i="3"/>
  <c r="R774" i="3" s="1"/>
  <c r="J773" i="3"/>
  <c r="L773" i="3" s="1"/>
  <c r="M775" i="3"/>
  <c r="D778" i="3" l="1"/>
  <c r="G775" i="3"/>
  <c r="H775" i="3" s="1"/>
  <c r="F776" i="3"/>
  <c r="E776" i="3"/>
  <c r="I775" i="3"/>
  <c r="R775" i="3" s="1"/>
  <c r="J774" i="3"/>
  <c r="L774" i="3" s="1"/>
  <c r="M776" i="3"/>
  <c r="D779" i="3" l="1"/>
  <c r="G776" i="3"/>
  <c r="H776" i="3" s="1"/>
  <c r="F777" i="3"/>
  <c r="E777" i="3"/>
  <c r="I776" i="3"/>
  <c r="R776" i="3" s="1"/>
  <c r="J775" i="3"/>
  <c r="L775" i="3" s="1"/>
  <c r="M777" i="3"/>
  <c r="D780" i="3" l="1"/>
  <c r="G777" i="3"/>
  <c r="H777" i="3" s="1"/>
  <c r="F778" i="3"/>
  <c r="E778" i="3"/>
  <c r="I777" i="3"/>
  <c r="R777" i="3" s="1"/>
  <c r="J776" i="3"/>
  <c r="L776" i="3" s="1"/>
  <c r="M778" i="3"/>
  <c r="D781" i="3" l="1"/>
  <c r="G778" i="3"/>
  <c r="H778" i="3" s="1"/>
  <c r="F779" i="3"/>
  <c r="E779" i="3"/>
  <c r="I778" i="3"/>
  <c r="R778" i="3" s="1"/>
  <c r="J777" i="3"/>
  <c r="L777" i="3" s="1"/>
  <c r="M779" i="3"/>
  <c r="D782" i="3" l="1"/>
  <c r="G779" i="3"/>
  <c r="H779" i="3" s="1"/>
  <c r="I779" i="3" s="1"/>
  <c r="R779" i="3" s="1"/>
  <c r="F780" i="3"/>
  <c r="E780" i="3"/>
  <c r="J778" i="3"/>
  <c r="L778" i="3" s="1"/>
  <c r="M780" i="3"/>
  <c r="D783" i="3" l="1"/>
  <c r="G780" i="3"/>
  <c r="H780" i="3" s="1"/>
  <c r="I780" i="3" s="1"/>
  <c r="R780" i="3" s="1"/>
  <c r="F781" i="3"/>
  <c r="E781" i="3"/>
  <c r="J779" i="3"/>
  <c r="L779" i="3" s="1"/>
  <c r="M781" i="3"/>
  <c r="D784" i="3" l="1"/>
  <c r="G781" i="3"/>
  <c r="H781" i="3" s="1"/>
  <c r="F782" i="3"/>
  <c r="E782" i="3"/>
  <c r="I781" i="3"/>
  <c r="R781" i="3" s="1"/>
  <c r="J780" i="3"/>
  <c r="L780" i="3" s="1"/>
  <c r="M782" i="3"/>
  <c r="D785" i="3" l="1"/>
  <c r="F783" i="3"/>
  <c r="E783" i="3"/>
  <c r="G782" i="3"/>
  <c r="H782" i="3" s="1"/>
  <c r="I782" i="3"/>
  <c r="R782" i="3" s="1"/>
  <c r="J781" i="3"/>
  <c r="L781" i="3" s="1"/>
  <c r="M783" i="3"/>
  <c r="D786" i="3" l="1"/>
  <c r="G783" i="3"/>
  <c r="H783" i="3" s="1"/>
  <c r="I783" i="3" s="1"/>
  <c r="R783" i="3" s="1"/>
  <c r="F784" i="3"/>
  <c r="E784" i="3"/>
  <c r="J782" i="3"/>
  <c r="L782" i="3" s="1"/>
  <c r="M784" i="3"/>
  <c r="D787" i="3" l="1"/>
  <c r="G784" i="3"/>
  <c r="H784" i="3" s="1"/>
  <c r="I784" i="3" s="1"/>
  <c r="R784" i="3" s="1"/>
  <c r="F785" i="3"/>
  <c r="E785" i="3"/>
  <c r="J783" i="3"/>
  <c r="L783" i="3" s="1"/>
  <c r="M785" i="3"/>
  <c r="D788" i="3" l="1"/>
  <c r="G785" i="3"/>
  <c r="H785" i="3" s="1"/>
  <c r="F786" i="3"/>
  <c r="E786" i="3"/>
  <c r="I785" i="3"/>
  <c r="R785" i="3" s="1"/>
  <c r="J784" i="3"/>
  <c r="L784" i="3" s="1"/>
  <c r="M786" i="3"/>
  <c r="D789" i="3" l="1"/>
  <c r="G786" i="3"/>
  <c r="H786" i="3" s="1"/>
  <c r="I786" i="3" s="1"/>
  <c r="R786" i="3" s="1"/>
  <c r="F787" i="3"/>
  <c r="E787" i="3"/>
  <c r="J785" i="3"/>
  <c r="L785" i="3" s="1"/>
  <c r="M787" i="3"/>
  <c r="D790" i="3" l="1"/>
  <c r="G787" i="3"/>
  <c r="H787" i="3" s="1"/>
  <c r="I787" i="3" s="1"/>
  <c r="R787" i="3" s="1"/>
  <c r="F788" i="3"/>
  <c r="E788" i="3"/>
  <c r="J786" i="3"/>
  <c r="L786" i="3" s="1"/>
  <c r="M788" i="3"/>
  <c r="D791" i="3" l="1"/>
  <c r="G788" i="3"/>
  <c r="H788" i="3" s="1"/>
  <c r="I788" i="3" s="1"/>
  <c r="R788" i="3" s="1"/>
  <c r="F789" i="3"/>
  <c r="E789" i="3"/>
  <c r="J787" i="3"/>
  <c r="L787" i="3" s="1"/>
  <c r="M789" i="3"/>
  <c r="D792" i="3" l="1"/>
  <c r="G789" i="3"/>
  <c r="H789" i="3" s="1"/>
  <c r="I789" i="3" s="1"/>
  <c r="R789" i="3" s="1"/>
  <c r="F790" i="3"/>
  <c r="E790" i="3"/>
  <c r="J788" i="3"/>
  <c r="L788" i="3" s="1"/>
  <c r="M790" i="3"/>
  <c r="D793" i="3" l="1"/>
  <c r="F791" i="3"/>
  <c r="E791" i="3"/>
  <c r="G790" i="3"/>
  <c r="H790" i="3" s="1"/>
  <c r="I790" i="3"/>
  <c r="R790" i="3" s="1"/>
  <c r="J789" i="3"/>
  <c r="L789" i="3" s="1"/>
  <c r="M791" i="3"/>
  <c r="D794" i="3" l="1"/>
  <c r="G791" i="3"/>
  <c r="H791" i="3" s="1"/>
  <c r="F792" i="3"/>
  <c r="E792" i="3"/>
  <c r="I791" i="3"/>
  <c r="R791" i="3" s="1"/>
  <c r="J790" i="3"/>
  <c r="L790" i="3" s="1"/>
  <c r="M792" i="3"/>
  <c r="D795" i="3" l="1"/>
  <c r="G792" i="3"/>
  <c r="H792" i="3" s="1"/>
  <c r="F793" i="3"/>
  <c r="E793" i="3"/>
  <c r="I792" i="3"/>
  <c r="R792" i="3" s="1"/>
  <c r="J791" i="3"/>
  <c r="L791" i="3" s="1"/>
  <c r="M793" i="3"/>
  <c r="D796" i="3" l="1"/>
  <c r="G793" i="3"/>
  <c r="H793" i="3" s="1"/>
  <c r="F794" i="3"/>
  <c r="E794" i="3"/>
  <c r="I793" i="3"/>
  <c r="R793" i="3" s="1"/>
  <c r="J792" i="3"/>
  <c r="L792" i="3" s="1"/>
  <c r="M794" i="3"/>
  <c r="D797" i="3" l="1"/>
  <c r="G794" i="3"/>
  <c r="H794" i="3" s="1"/>
  <c r="F795" i="3"/>
  <c r="E795" i="3"/>
  <c r="I794" i="3"/>
  <c r="R794" i="3" s="1"/>
  <c r="J793" i="3"/>
  <c r="L793" i="3" s="1"/>
  <c r="M795" i="3"/>
  <c r="D798" i="3" l="1"/>
  <c r="G795" i="3"/>
  <c r="H795" i="3" s="1"/>
  <c r="F796" i="3"/>
  <c r="E796" i="3"/>
  <c r="I795" i="3"/>
  <c r="R795" i="3" s="1"/>
  <c r="J794" i="3"/>
  <c r="L794" i="3" s="1"/>
  <c r="M796" i="3"/>
  <c r="D799" i="3" l="1"/>
  <c r="G796" i="3"/>
  <c r="H796" i="3" s="1"/>
  <c r="F797" i="3"/>
  <c r="E797" i="3"/>
  <c r="I796" i="3"/>
  <c r="R796" i="3" s="1"/>
  <c r="J795" i="3"/>
  <c r="L795" i="3" s="1"/>
  <c r="M797" i="3"/>
  <c r="D800" i="3" l="1"/>
  <c r="G797" i="3"/>
  <c r="H797" i="3" s="1"/>
  <c r="F798" i="3"/>
  <c r="E798" i="3"/>
  <c r="I797" i="3"/>
  <c r="R797" i="3" s="1"/>
  <c r="J796" i="3"/>
  <c r="L796" i="3" s="1"/>
  <c r="M798" i="3"/>
  <c r="D801" i="3" l="1"/>
  <c r="G798" i="3"/>
  <c r="H798" i="3" s="1"/>
  <c r="F799" i="3"/>
  <c r="E799" i="3"/>
  <c r="I798" i="3"/>
  <c r="R798" i="3" s="1"/>
  <c r="J797" i="3"/>
  <c r="L797" i="3" s="1"/>
  <c r="M799" i="3"/>
  <c r="D802" i="3" l="1"/>
  <c r="G799" i="3"/>
  <c r="H799" i="3" s="1"/>
  <c r="F800" i="3"/>
  <c r="E800" i="3"/>
  <c r="I799" i="3"/>
  <c r="R799" i="3" s="1"/>
  <c r="J798" i="3"/>
  <c r="L798" i="3" s="1"/>
  <c r="M800" i="3"/>
  <c r="D803" i="3" l="1"/>
  <c r="G800" i="3"/>
  <c r="H800" i="3" s="1"/>
  <c r="I800" i="3" s="1"/>
  <c r="R800" i="3" s="1"/>
  <c r="F801" i="3"/>
  <c r="E801" i="3"/>
  <c r="J799" i="3"/>
  <c r="L799" i="3" s="1"/>
  <c r="M801" i="3"/>
  <c r="D804" i="3" l="1"/>
  <c r="G801" i="3"/>
  <c r="H801" i="3" s="1"/>
  <c r="F802" i="3"/>
  <c r="E802" i="3"/>
  <c r="I801" i="3"/>
  <c r="R801" i="3" s="1"/>
  <c r="J800" i="3"/>
  <c r="L800" i="3" s="1"/>
  <c r="M802" i="3"/>
  <c r="D805" i="3" l="1"/>
  <c r="G802" i="3"/>
  <c r="H802" i="3" s="1"/>
  <c r="I802" i="3" s="1"/>
  <c r="R802" i="3" s="1"/>
  <c r="F803" i="3"/>
  <c r="E803" i="3"/>
  <c r="J801" i="3"/>
  <c r="L801" i="3" s="1"/>
  <c r="M803" i="3"/>
  <c r="D806" i="3" l="1"/>
  <c r="G803" i="3"/>
  <c r="H803" i="3" s="1"/>
  <c r="F804" i="3"/>
  <c r="E804" i="3"/>
  <c r="I803" i="3"/>
  <c r="R803" i="3" s="1"/>
  <c r="J802" i="3"/>
  <c r="L802" i="3" s="1"/>
  <c r="M804" i="3"/>
  <c r="D807" i="3" l="1"/>
  <c r="G804" i="3"/>
  <c r="H804" i="3" s="1"/>
  <c r="I804" i="3" s="1"/>
  <c r="R804" i="3" s="1"/>
  <c r="F805" i="3"/>
  <c r="E805" i="3"/>
  <c r="J803" i="3"/>
  <c r="L803" i="3" s="1"/>
  <c r="M805" i="3"/>
  <c r="D808" i="3" l="1"/>
  <c r="G805" i="3"/>
  <c r="H805" i="3" s="1"/>
  <c r="I805" i="3" s="1"/>
  <c r="R805" i="3" s="1"/>
  <c r="F806" i="3"/>
  <c r="E806" i="3"/>
  <c r="J804" i="3"/>
  <c r="L804" i="3" s="1"/>
  <c r="M806" i="3"/>
  <c r="D809" i="3" l="1"/>
  <c r="G806" i="3"/>
  <c r="H806" i="3" s="1"/>
  <c r="F807" i="3"/>
  <c r="E807" i="3"/>
  <c r="I806" i="3"/>
  <c r="R806" i="3" s="1"/>
  <c r="J805" i="3"/>
  <c r="L805" i="3" s="1"/>
  <c r="M807" i="3"/>
  <c r="D810" i="3" l="1"/>
  <c r="G807" i="3"/>
  <c r="H807" i="3" s="1"/>
  <c r="F808" i="3"/>
  <c r="E808" i="3"/>
  <c r="I807" i="3"/>
  <c r="R807" i="3" s="1"/>
  <c r="J806" i="3"/>
  <c r="L806" i="3" s="1"/>
  <c r="M808" i="3"/>
  <c r="D811" i="3" l="1"/>
  <c r="F809" i="3"/>
  <c r="E809" i="3"/>
  <c r="G808" i="3"/>
  <c r="H808" i="3" s="1"/>
  <c r="I808" i="3"/>
  <c r="R808" i="3" s="1"/>
  <c r="J807" i="3"/>
  <c r="L807" i="3" s="1"/>
  <c r="M809" i="3"/>
  <c r="D812" i="3" l="1"/>
  <c r="G809" i="3"/>
  <c r="H809" i="3" s="1"/>
  <c r="I809" i="3" s="1"/>
  <c r="R809" i="3" s="1"/>
  <c r="F810" i="3"/>
  <c r="E810" i="3"/>
  <c r="J808" i="3"/>
  <c r="L808" i="3" s="1"/>
  <c r="M810" i="3"/>
  <c r="D813" i="3" l="1"/>
  <c r="G810" i="3"/>
  <c r="H810" i="3" s="1"/>
  <c r="I810" i="3" s="1"/>
  <c r="R810" i="3" s="1"/>
  <c r="F811" i="3"/>
  <c r="E811" i="3"/>
  <c r="J809" i="3"/>
  <c r="L809" i="3" s="1"/>
  <c r="M811" i="3"/>
  <c r="D814" i="3" l="1"/>
  <c r="F812" i="3"/>
  <c r="E812" i="3"/>
  <c r="G811" i="3"/>
  <c r="H811" i="3" s="1"/>
  <c r="I811" i="3" s="1"/>
  <c r="R811" i="3" s="1"/>
  <c r="J810" i="3"/>
  <c r="L810" i="3" s="1"/>
  <c r="M812" i="3"/>
  <c r="D815" i="3" l="1"/>
  <c r="G812" i="3"/>
  <c r="H812" i="3" s="1"/>
  <c r="I812" i="3" s="1"/>
  <c r="R812" i="3" s="1"/>
  <c r="F813" i="3"/>
  <c r="E813" i="3"/>
  <c r="J811" i="3"/>
  <c r="L811" i="3" s="1"/>
  <c r="M813" i="3"/>
  <c r="D816" i="3" l="1"/>
  <c r="G813" i="3"/>
  <c r="H813" i="3" s="1"/>
  <c r="F814" i="3"/>
  <c r="E814" i="3"/>
  <c r="I813" i="3"/>
  <c r="R813" i="3" s="1"/>
  <c r="J812" i="3"/>
  <c r="L812" i="3" s="1"/>
  <c r="M814" i="3"/>
  <c r="D817" i="3" l="1"/>
  <c r="G814" i="3"/>
  <c r="H814" i="3" s="1"/>
  <c r="F815" i="3"/>
  <c r="E815" i="3"/>
  <c r="I814" i="3"/>
  <c r="R814" i="3" s="1"/>
  <c r="J813" i="3"/>
  <c r="L813" i="3" s="1"/>
  <c r="M815" i="3"/>
  <c r="D818" i="3" l="1"/>
  <c r="G815" i="3"/>
  <c r="H815" i="3" s="1"/>
  <c r="I815" i="3" s="1"/>
  <c r="R815" i="3" s="1"/>
  <c r="F816" i="3"/>
  <c r="E816" i="3"/>
  <c r="J814" i="3"/>
  <c r="L814" i="3" s="1"/>
  <c r="M816" i="3"/>
  <c r="D819" i="3" l="1"/>
  <c r="G816" i="3"/>
  <c r="H816" i="3" s="1"/>
  <c r="I816" i="3" s="1"/>
  <c r="R816" i="3" s="1"/>
  <c r="F817" i="3"/>
  <c r="E817" i="3"/>
  <c r="J815" i="3"/>
  <c r="L815" i="3" s="1"/>
  <c r="M817" i="3"/>
  <c r="D820" i="3" l="1"/>
  <c r="G817" i="3"/>
  <c r="H817" i="3" s="1"/>
  <c r="F818" i="3"/>
  <c r="E818" i="3"/>
  <c r="I817" i="3"/>
  <c r="R817" i="3" s="1"/>
  <c r="J816" i="3"/>
  <c r="L816" i="3" s="1"/>
  <c r="M818" i="3"/>
  <c r="D821" i="3" l="1"/>
  <c r="G818" i="3"/>
  <c r="H818" i="3" s="1"/>
  <c r="F819" i="3"/>
  <c r="E819" i="3"/>
  <c r="I818" i="3"/>
  <c r="R818" i="3" s="1"/>
  <c r="J817" i="3"/>
  <c r="L817" i="3" s="1"/>
  <c r="M819" i="3"/>
  <c r="D822" i="3" l="1"/>
  <c r="G819" i="3"/>
  <c r="H819" i="3" s="1"/>
  <c r="F820" i="3"/>
  <c r="E820" i="3"/>
  <c r="I819" i="3"/>
  <c r="R819" i="3" s="1"/>
  <c r="J818" i="3"/>
  <c r="L818" i="3" s="1"/>
  <c r="M820" i="3"/>
  <c r="D823" i="3" l="1"/>
  <c r="G820" i="3"/>
  <c r="H820" i="3" s="1"/>
  <c r="F821" i="3"/>
  <c r="E821" i="3"/>
  <c r="I820" i="3"/>
  <c r="R820" i="3" s="1"/>
  <c r="J819" i="3"/>
  <c r="L819" i="3" s="1"/>
  <c r="M821" i="3"/>
  <c r="D824" i="3" l="1"/>
  <c r="G821" i="3"/>
  <c r="H821" i="3" s="1"/>
  <c r="F822" i="3"/>
  <c r="E822" i="3"/>
  <c r="I821" i="3"/>
  <c r="R821" i="3" s="1"/>
  <c r="J820" i="3"/>
  <c r="L820" i="3" s="1"/>
  <c r="M822" i="3"/>
  <c r="D825" i="3" l="1"/>
  <c r="G822" i="3"/>
  <c r="H822" i="3" s="1"/>
  <c r="F823" i="3"/>
  <c r="E823" i="3"/>
  <c r="I822" i="3"/>
  <c r="R822" i="3" s="1"/>
  <c r="J821" i="3"/>
  <c r="L821" i="3" s="1"/>
  <c r="M823" i="3"/>
  <c r="D826" i="3" l="1"/>
  <c r="G823" i="3"/>
  <c r="H823" i="3" s="1"/>
  <c r="I823" i="3" s="1"/>
  <c r="R823" i="3" s="1"/>
  <c r="F824" i="3"/>
  <c r="E824" i="3"/>
  <c r="J822" i="3"/>
  <c r="L822" i="3" s="1"/>
  <c r="M824" i="3"/>
  <c r="D827" i="3" l="1"/>
  <c r="G824" i="3"/>
  <c r="H824" i="3" s="1"/>
  <c r="F825" i="3"/>
  <c r="E825" i="3"/>
  <c r="I824" i="3"/>
  <c r="R824" i="3" s="1"/>
  <c r="J823" i="3"/>
  <c r="L823" i="3" s="1"/>
  <c r="M825" i="3"/>
  <c r="D828" i="3" l="1"/>
  <c r="G825" i="3"/>
  <c r="H825" i="3" s="1"/>
  <c r="F826" i="3"/>
  <c r="E826" i="3"/>
  <c r="I825" i="3"/>
  <c r="R825" i="3" s="1"/>
  <c r="J824" i="3"/>
  <c r="L824" i="3" s="1"/>
  <c r="M826" i="3"/>
  <c r="D829" i="3" l="1"/>
  <c r="G826" i="3"/>
  <c r="H826" i="3" s="1"/>
  <c r="I826" i="3" s="1"/>
  <c r="R826" i="3" s="1"/>
  <c r="F827" i="3"/>
  <c r="E827" i="3"/>
  <c r="J825" i="3"/>
  <c r="L825" i="3" s="1"/>
  <c r="M827" i="3"/>
  <c r="D830" i="3" l="1"/>
  <c r="G827" i="3"/>
  <c r="H827" i="3" s="1"/>
  <c r="F828" i="3"/>
  <c r="E828" i="3"/>
  <c r="I827" i="3"/>
  <c r="R827" i="3" s="1"/>
  <c r="J826" i="3"/>
  <c r="L826" i="3" s="1"/>
  <c r="M828" i="3"/>
  <c r="D831" i="3" l="1"/>
  <c r="G828" i="3"/>
  <c r="H828" i="3" s="1"/>
  <c r="F829" i="3"/>
  <c r="E829" i="3"/>
  <c r="I828" i="3"/>
  <c r="R828" i="3" s="1"/>
  <c r="J827" i="3"/>
  <c r="L827" i="3" s="1"/>
  <c r="M829" i="3"/>
  <c r="D832" i="3" l="1"/>
  <c r="G829" i="3"/>
  <c r="H829" i="3" s="1"/>
  <c r="F830" i="3"/>
  <c r="E830" i="3"/>
  <c r="I829" i="3"/>
  <c r="R829" i="3" s="1"/>
  <c r="J828" i="3"/>
  <c r="L828" i="3" s="1"/>
  <c r="M830" i="3"/>
  <c r="D833" i="3" l="1"/>
  <c r="G830" i="3"/>
  <c r="H830" i="3" s="1"/>
  <c r="F831" i="3"/>
  <c r="E831" i="3"/>
  <c r="I830" i="3"/>
  <c r="R830" i="3" s="1"/>
  <c r="J829" i="3"/>
  <c r="L829" i="3" s="1"/>
  <c r="M831" i="3"/>
  <c r="D834" i="3" l="1"/>
  <c r="G831" i="3"/>
  <c r="H831" i="3" s="1"/>
  <c r="F832" i="3"/>
  <c r="E832" i="3"/>
  <c r="I831" i="3"/>
  <c r="R831" i="3" s="1"/>
  <c r="J830" i="3"/>
  <c r="L830" i="3" s="1"/>
  <c r="M832" i="3"/>
  <c r="D835" i="3" l="1"/>
  <c r="G832" i="3"/>
  <c r="H832" i="3" s="1"/>
  <c r="F833" i="3"/>
  <c r="E833" i="3"/>
  <c r="I832" i="3"/>
  <c r="R832" i="3" s="1"/>
  <c r="J831" i="3"/>
  <c r="L831" i="3" s="1"/>
  <c r="M833" i="3"/>
  <c r="D836" i="3" l="1"/>
  <c r="G833" i="3"/>
  <c r="H833" i="3" s="1"/>
  <c r="I833" i="3" s="1"/>
  <c r="R833" i="3" s="1"/>
  <c r="F834" i="3"/>
  <c r="E834" i="3"/>
  <c r="J832" i="3"/>
  <c r="L832" i="3" s="1"/>
  <c r="M834" i="3"/>
  <c r="D837" i="3" l="1"/>
  <c r="G834" i="3"/>
  <c r="H834" i="3" s="1"/>
  <c r="F835" i="3"/>
  <c r="E835" i="3"/>
  <c r="I834" i="3"/>
  <c r="R834" i="3" s="1"/>
  <c r="J833" i="3"/>
  <c r="L833" i="3" s="1"/>
  <c r="M835" i="3"/>
  <c r="D838" i="3" l="1"/>
  <c r="G835" i="3"/>
  <c r="H835" i="3" s="1"/>
  <c r="F836" i="3"/>
  <c r="E836" i="3"/>
  <c r="I835" i="3"/>
  <c r="R835" i="3" s="1"/>
  <c r="J834" i="3"/>
  <c r="L834" i="3" s="1"/>
  <c r="M836" i="3"/>
  <c r="D839" i="3" l="1"/>
  <c r="G836" i="3"/>
  <c r="H836" i="3" s="1"/>
  <c r="I836" i="3" s="1"/>
  <c r="R836" i="3" s="1"/>
  <c r="F837" i="3"/>
  <c r="E837" i="3"/>
  <c r="J835" i="3"/>
  <c r="L835" i="3" s="1"/>
  <c r="M837" i="3"/>
  <c r="D840" i="3" l="1"/>
  <c r="G837" i="3"/>
  <c r="H837" i="3" s="1"/>
  <c r="F838" i="3"/>
  <c r="E838" i="3"/>
  <c r="I837" i="3"/>
  <c r="R837" i="3" s="1"/>
  <c r="J836" i="3"/>
  <c r="L836" i="3" s="1"/>
  <c r="M838" i="3"/>
  <c r="D841" i="3" l="1"/>
  <c r="G838" i="3"/>
  <c r="H838" i="3" s="1"/>
  <c r="F839" i="3"/>
  <c r="E839" i="3"/>
  <c r="I838" i="3"/>
  <c r="R838" i="3" s="1"/>
  <c r="J837" i="3"/>
  <c r="L837" i="3" s="1"/>
  <c r="M839" i="3"/>
  <c r="D842" i="3" l="1"/>
  <c r="F840" i="3"/>
  <c r="E840" i="3"/>
  <c r="G839" i="3"/>
  <c r="H839" i="3" s="1"/>
  <c r="I839" i="3" s="1"/>
  <c r="R839" i="3" s="1"/>
  <c r="J838" i="3"/>
  <c r="L838" i="3" s="1"/>
  <c r="M840" i="3"/>
  <c r="D843" i="3" l="1"/>
  <c r="G840" i="3"/>
  <c r="H840" i="3" s="1"/>
  <c r="F841" i="3"/>
  <c r="E841" i="3"/>
  <c r="I840" i="3"/>
  <c r="R840" i="3" s="1"/>
  <c r="J839" i="3"/>
  <c r="L839" i="3" s="1"/>
  <c r="M841" i="3"/>
  <c r="D844" i="3" l="1"/>
  <c r="G841" i="3"/>
  <c r="H841" i="3" s="1"/>
  <c r="I841" i="3" s="1"/>
  <c r="R841" i="3" s="1"/>
  <c r="F842" i="3"/>
  <c r="E842" i="3"/>
  <c r="J840" i="3"/>
  <c r="L840" i="3" s="1"/>
  <c r="M842" i="3"/>
  <c r="D845" i="3" l="1"/>
  <c r="G842" i="3"/>
  <c r="H842" i="3" s="1"/>
  <c r="I842" i="3" s="1"/>
  <c r="R842" i="3" s="1"/>
  <c r="F843" i="3"/>
  <c r="E843" i="3"/>
  <c r="J841" i="3"/>
  <c r="L841" i="3" s="1"/>
  <c r="M843" i="3"/>
  <c r="D846" i="3" l="1"/>
  <c r="G843" i="3"/>
  <c r="H843" i="3" s="1"/>
  <c r="F844" i="3"/>
  <c r="E844" i="3"/>
  <c r="I843" i="3"/>
  <c r="R843" i="3" s="1"/>
  <c r="J842" i="3"/>
  <c r="L842" i="3" s="1"/>
  <c r="M844" i="3"/>
  <c r="D847" i="3" l="1"/>
  <c r="G844" i="3"/>
  <c r="H844" i="3" s="1"/>
  <c r="F845" i="3"/>
  <c r="E845" i="3"/>
  <c r="I844" i="3"/>
  <c r="R844" i="3" s="1"/>
  <c r="J843" i="3"/>
  <c r="L843" i="3" s="1"/>
  <c r="M845" i="3"/>
  <c r="D848" i="3" l="1"/>
  <c r="G845" i="3"/>
  <c r="H845" i="3" s="1"/>
  <c r="I845" i="3" s="1"/>
  <c r="R845" i="3" s="1"/>
  <c r="F846" i="3"/>
  <c r="E846" i="3"/>
  <c r="J844" i="3"/>
  <c r="L844" i="3" s="1"/>
  <c r="M846" i="3"/>
  <c r="D849" i="3" l="1"/>
  <c r="G846" i="3"/>
  <c r="H846" i="3" s="1"/>
  <c r="F847" i="3"/>
  <c r="E847" i="3"/>
  <c r="I846" i="3"/>
  <c r="R846" i="3" s="1"/>
  <c r="J845" i="3"/>
  <c r="L845" i="3" s="1"/>
  <c r="M847" i="3"/>
  <c r="D850" i="3" l="1"/>
  <c r="G847" i="3"/>
  <c r="H847" i="3" s="1"/>
  <c r="F848" i="3"/>
  <c r="E848" i="3"/>
  <c r="I847" i="3"/>
  <c r="R847" i="3" s="1"/>
  <c r="J846" i="3"/>
  <c r="L846" i="3" s="1"/>
  <c r="M848" i="3"/>
  <c r="D851" i="3" l="1"/>
  <c r="G848" i="3"/>
  <c r="H848" i="3" s="1"/>
  <c r="I848" i="3" s="1"/>
  <c r="R848" i="3" s="1"/>
  <c r="F849" i="3"/>
  <c r="E849" i="3"/>
  <c r="J847" i="3"/>
  <c r="L847" i="3" s="1"/>
  <c r="M849" i="3"/>
  <c r="D852" i="3" l="1"/>
  <c r="G849" i="3"/>
  <c r="H849" i="3" s="1"/>
  <c r="F850" i="3"/>
  <c r="E850" i="3"/>
  <c r="I849" i="3"/>
  <c r="R849" i="3" s="1"/>
  <c r="J848" i="3"/>
  <c r="L848" i="3" s="1"/>
  <c r="M850" i="3"/>
  <c r="D853" i="3" l="1"/>
  <c r="G850" i="3"/>
  <c r="H850" i="3" s="1"/>
  <c r="F851" i="3"/>
  <c r="E851" i="3"/>
  <c r="I850" i="3"/>
  <c r="R850" i="3" s="1"/>
  <c r="J849" i="3"/>
  <c r="L849" i="3" s="1"/>
  <c r="M851" i="3"/>
  <c r="D854" i="3" l="1"/>
  <c r="G851" i="3"/>
  <c r="H851" i="3" s="1"/>
  <c r="I851" i="3" s="1"/>
  <c r="R851" i="3" s="1"/>
  <c r="F852" i="3"/>
  <c r="E852" i="3"/>
  <c r="J850" i="3"/>
  <c r="L850" i="3" s="1"/>
  <c r="M852" i="3"/>
  <c r="D855" i="3" l="1"/>
  <c r="G852" i="3"/>
  <c r="H852" i="3" s="1"/>
  <c r="F853" i="3"/>
  <c r="E853" i="3"/>
  <c r="I852" i="3"/>
  <c r="R852" i="3" s="1"/>
  <c r="J851" i="3"/>
  <c r="L851" i="3" s="1"/>
  <c r="M853" i="3"/>
  <c r="D856" i="3" l="1"/>
  <c r="G853" i="3"/>
  <c r="H853" i="3" s="1"/>
  <c r="F854" i="3"/>
  <c r="E854" i="3"/>
  <c r="I853" i="3"/>
  <c r="R853" i="3" s="1"/>
  <c r="J852" i="3"/>
  <c r="L852" i="3" s="1"/>
  <c r="M854" i="3"/>
  <c r="D857" i="3" l="1"/>
  <c r="G854" i="3"/>
  <c r="H854" i="3" s="1"/>
  <c r="F855" i="3"/>
  <c r="E855" i="3"/>
  <c r="I854" i="3"/>
  <c r="R854" i="3" s="1"/>
  <c r="J853" i="3"/>
  <c r="L853" i="3" s="1"/>
  <c r="M855" i="3"/>
  <c r="D858" i="3" l="1"/>
  <c r="F856" i="3"/>
  <c r="E856" i="3"/>
  <c r="G855" i="3"/>
  <c r="H855" i="3" s="1"/>
  <c r="I855" i="3" s="1"/>
  <c r="R855" i="3" s="1"/>
  <c r="J854" i="3"/>
  <c r="L854" i="3" s="1"/>
  <c r="M856" i="3"/>
  <c r="D859" i="3" l="1"/>
  <c r="G856" i="3"/>
  <c r="H856" i="3" s="1"/>
  <c r="F857" i="3"/>
  <c r="E857" i="3"/>
  <c r="I856" i="3"/>
  <c r="R856" i="3" s="1"/>
  <c r="J855" i="3"/>
  <c r="L855" i="3" s="1"/>
  <c r="M857" i="3"/>
  <c r="D860" i="3" l="1"/>
  <c r="F858" i="3"/>
  <c r="E858" i="3"/>
  <c r="G857" i="3"/>
  <c r="H857" i="3" s="1"/>
  <c r="I857" i="3"/>
  <c r="R857" i="3" s="1"/>
  <c r="J856" i="3"/>
  <c r="L856" i="3" s="1"/>
  <c r="M858" i="3"/>
  <c r="D861" i="3" l="1"/>
  <c r="F859" i="3"/>
  <c r="E859" i="3"/>
  <c r="G858" i="3"/>
  <c r="H858" i="3" s="1"/>
  <c r="I858" i="3" s="1"/>
  <c r="R858" i="3" s="1"/>
  <c r="J857" i="3"/>
  <c r="L857" i="3" s="1"/>
  <c r="M859" i="3"/>
  <c r="D862" i="3" l="1"/>
  <c r="F860" i="3"/>
  <c r="E860" i="3"/>
  <c r="G859" i="3"/>
  <c r="H859" i="3" s="1"/>
  <c r="I859" i="3" s="1"/>
  <c r="R859" i="3" s="1"/>
  <c r="J858" i="3"/>
  <c r="L858" i="3" s="1"/>
  <c r="M860" i="3"/>
  <c r="D863" i="3" l="1"/>
  <c r="G860" i="3"/>
  <c r="H860" i="3" s="1"/>
  <c r="F861" i="3"/>
  <c r="E861" i="3"/>
  <c r="I860" i="3"/>
  <c r="R860" i="3" s="1"/>
  <c r="J859" i="3"/>
  <c r="L859" i="3" s="1"/>
  <c r="M861" i="3"/>
  <c r="D864" i="3" l="1"/>
  <c r="G861" i="3"/>
  <c r="H861" i="3" s="1"/>
  <c r="F862" i="3"/>
  <c r="E862" i="3"/>
  <c r="I861" i="3"/>
  <c r="R861" i="3" s="1"/>
  <c r="J860" i="3"/>
  <c r="L860" i="3" s="1"/>
  <c r="M862" i="3"/>
  <c r="D865" i="3" l="1"/>
  <c r="G862" i="3"/>
  <c r="H862" i="3" s="1"/>
  <c r="F863" i="3"/>
  <c r="E863" i="3"/>
  <c r="I862" i="3"/>
  <c r="R862" i="3" s="1"/>
  <c r="J861" i="3"/>
  <c r="L861" i="3" s="1"/>
  <c r="M863" i="3"/>
  <c r="D866" i="3" l="1"/>
  <c r="G863" i="3"/>
  <c r="H863" i="3" s="1"/>
  <c r="F864" i="3"/>
  <c r="E864" i="3"/>
  <c r="I863" i="3"/>
  <c r="R863" i="3" s="1"/>
  <c r="J862" i="3"/>
  <c r="L862" i="3" s="1"/>
  <c r="M864" i="3"/>
  <c r="D867" i="3" l="1"/>
  <c r="G864" i="3"/>
  <c r="H864" i="3" s="1"/>
  <c r="I864" i="3" s="1"/>
  <c r="R864" i="3" s="1"/>
  <c r="F865" i="3"/>
  <c r="E865" i="3"/>
  <c r="J863" i="3"/>
  <c r="L863" i="3" s="1"/>
  <c r="M865" i="3"/>
  <c r="D868" i="3" l="1"/>
  <c r="F866" i="3"/>
  <c r="E866" i="3"/>
  <c r="G865" i="3"/>
  <c r="H865" i="3" s="1"/>
  <c r="I865" i="3" s="1"/>
  <c r="R865" i="3" s="1"/>
  <c r="J864" i="3"/>
  <c r="L864" i="3" s="1"/>
  <c r="M866" i="3"/>
  <c r="D869" i="3" l="1"/>
  <c r="G866" i="3"/>
  <c r="H866" i="3" s="1"/>
  <c r="F867" i="3"/>
  <c r="E867" i="3"/>
  <c r="I866" i="3"/>
  <c r="R866" i="3" s="1"/>
  <c r="J865" i="3"/>
  <c r="L865" i="3" s="1"/>
  <c r="M867" i="3"/>
  <c r="D870" i="3" l="1"/>
  <c r="G867" i="3"/>
  <c r="H867" i="3" s="1"/>
  <c r="F868" i="3"/>
  <c r="E868" i="3"/>
  <c r="I867" i="3"/>
  <c r="R867" i="3" s="1"/>
  <c r="J866" i="3"/>
  <c r="L866" i="3" s="1"/>
  <c r="M868" i="3"/>
  <c r="D871" i="3" l="1"/>
  <c r="F869" i="3"/>
  <c r="E869" i="3"/>
  <c r="G868" i="3"/>
  <c r="H868" i="3" s="1"/>
  <c r="I868" i="3" s="1"/>
  <c r="R868" i="3" s="1"/>
  <c r="J867" i="3"/>
  <c r="L867" i="3" s="1"/>
  <c r="M869" i="3"/>
  <c r="D872" i="3" l="1"/>
  <c r="G869" i="3"/>
  <c r="H869" i="3" s="1"/>
  <c r="F870" i="3"/>
  <c r="E870" i="3"/>
  <c r="I869" i="3"/>
  <c r="R869" i="3" s="1"/>
  <c r="J868" i="3"/>
  <c r="L868" i="3" s="1"/>
  <c r="M870" i="3"/>
  <c r="D873" i="3" l="1"/>
  <c r="G870" i="3"/>
  <c r="H870" i="3" s="1"/>
  <c r="I870" i="3" s="1"/>
  <c r="R870" i="3" s="1"/>
  <c r="F871" i="3"/>
  <c r="E871" i="3"/>
  <c r="J869" i="3"/>
  <c r="L869" i="3" s="1"/>
  <c r="M871" i="3"/>
  <c r="D874" i="3" l="1"/>
  <c r="G871" i="3"/>
  <c r="H871" i="3" s="1"/>
  <c r="F872" i="3"/>
  <c r="E872" i="3"/>
  <c r="I871" i="3"/>
  <c r="R871" i="3" s="1"/>
  <c r="J870" i="3"/>
  <c r="L870" i="3" s="1"/>
  <c r="M872" i="3"/>
  <c r="D875" i="3" l="1"/>
  <c r="F873" i="3"/>
  <c r="E873" i="3"/>
  <c r="G872" i="3"/>
  <c r="H872" i="3" s="1"/>
  <c r="I872" i="3" s="1"/>
  <c r="R872" i="3" s="1"/>
  <c r="J871" i="3"/>
  <c r="L871" i="3" s="1"/>
  <c r="M873" i="3"/>
  <c r="D876" i="3" l="1"/>
  <c r="G873" i="3"/>
  <c r="H873" i="3" s="1"/>
  <c r="I873" i="3" s="1"/>
  <c r="R873" i="3" s="1"/>
  <c r="F874" i="3"/>
  <c r="E874" i="3"/>
  <c r="J872" i="3"/>
  <c r="L872" i="3" s="1"/>
  <c r="M874" i="3"/>
  <c r="D877" i="3" l="1"/>
  <c r="G874" i="3"/>
  <c r="H874" i="3" s="1"/>
  <c r="F875" i="3"/>
  <c r="E875" i="3"/>
  <c r="I874" i="3"/>
  <c r="R874" i="3" s="1"/>
  <c r="J873" i="3"/>
  <c r="L873" i="3" s="1"/>
  <c r="M875" i="3"/>
  <c r="D878" i="3" l="1"/>
  <c r="G875" i="3"/>
  <c r="H875" i="3" s="1"/>
  <c r="F876" i="3"/>
  <c r="E876" i="3"/>
  <c r="I875" i="3"/>
  <c r="R875" i="3" s="1"/>
  <c r="J874" i="3"/>
  <c r="L874" i="3" s="1"/>
  <c r="M876" i="3"/>
  <c r="D879" i="3" l="1"/>
  <c r="G876" i="3"/>
  <c r="H876" i="3" s="1"/>
  <c r="F877" i="3"/>
  <c r="E877" i="3"/>
  <c r="I876" i="3"/>
  <c r="R876" i="3" s="1"/>
  <c r="J875" i="3"/>
  <c r="L875" i="3" s="1"/>
  <c r="M877" i="3"/>
  <c r="D880" i="3" l="1"/>
  <c r="G877" i="3"/>
  <c r="H877" i="3" s="1"/>
  <c r="I877" i="3" s="1"/>
  <c r="R877" i="3" s="1"/>
  <c r="F878" i="3"/>
  <c r="E878" i="3"/>
  <c r="G878" i="3" s="1"/>
  <c r="H878" i="3" s="1"/>
  <c r="J876" i="3"/>
  <c r="L876" i="3" s="1"/>
  <c r="M878" i="3"/>
  <c r="D881" i="3" l="1"/>
  <c r="F879" i="3"/>
  <c r="E879" i="3"/>
  <c r="I878" i="3"/>
  <c r="R878" i="3" s="1"/>
  <c r="J877" i="3"/>
  <c r="L877" i="3" s="1"/>
  <c r="M879" i="3"/>
  <c r="D882" i="3" l="1"/>
  <c r="G879" i="3"/>
  <c r="H879" i="3" s="1"/>
  <c r="F880" i="3"/>
  <c r="E880" i="3"/>
  <c r="G880" i="3" s="1"/>
  <c r="H880" i="3" s="1"/>
  <c r="I879" i="3"/>
  <c r="R879" i="3" s="1"/>
  <c r="J878" i="3"/>
  <c r="L878" i="3" s="1"/>
  <c r="M880" i="3"/>
  <c r="D883" i="3" l="1"/>
  <c r="F881" i="3"/>
  <c r="E881" i="3"/>
  <c r="I880" i="3"/>
  <c r="R880" i="3" s="1"/>
  <c r="J879" i="3"/>
  <c r="L879" i="3" s="1"/>
  <c r="M881" i="3"/>
  <c r="D884" i="3" l="1"/>
  <c r="G881" i="3"/>
  <c r="H881" i="3" s="1"/>
  <c r="F882" i="3"/>
  <c r="E882" i="3"/>
  <c r="I881" i="3"/>
  <c r="R881" i="3" s="1"/>
  <c r="J880" i="3"/>
  <c r="L880" i="3" s="1"/>
  <c r="M882" i="3"/>
  <c r="D885" i="3" l="1"/>
  <c r="G882" i="3"/>
  <c r="H882" i="3" s="1"/>
  <c r="F883" i="3"/>
  <c r="E883" i="3"/>
  <c r="I882" i="3"/>
  <c r="R882" i="3" s="1"/>
  <c r="J881" i="3"/>
  <c r="L881" i="3" s="1"/>
  <c r="M883" i="3"/>
  <c r="D886" i="3" l="1"/>
  <c r="F884" i="3"/>
  <c r="E884" i="3"/>
  <c r="G883" i="3"/>
  <c r="H883" i="3" s="1"/>
  <c r="I883" i="3" s="1"/>
  <c r="R883" i="3" s="1"/>
  <c r="J882" i="3"/>
  <c r="L882" i="3" s="1"/>
  <c r="M884" i="3"/>
  <c r="D887" i="3" l="1"/>
  <c r="G884" i="3"/>
  <c r="H884" i="3" s="1"/>
  <c r="F885" i="3"/>
  <c r="E885" i="3"/>
  <c r="I884" i="3"/>
  <c r="R884" i="3" s="1"/>
  <c r="J883" i="3"/>
  <c r="L883" i="3" s="1"/>
  <c r="M885" i="3"/>
  <c r="D888" i="3" l="1"/>
  <c r="G885" i="3"/>
  <c r="H885" i="3" s="1"/>
  <c r="I885" i="3" s="1"/>
  <c r="R885" i="3" s="1"/>
  <c r="F886" i="3"/>
  <c r="E886" i="3"/>
  <c r="G886" i="3" s="1"/>
  <c r="H886" i="3" s="1"/>
  <c r="J884" i="3"/>
  <c r="L884" i="3" s="1"/>
  <c r="M886" i="3"/>
  <c r="D889" i="3" l="1"/>
  <c r="F887" i="3"/>
  <c r="E887" i="3"/>
  <c r="I886" i="3"/>
  <c r="R886" i="3" s="1"/>
  <c r="J885" i="3"/>
  <c r="L885" i="3" s="1"/>
  <c r="M887" i="3"/>
  <c r="D890" i="3" l="1"/>
  <c r="G887" i="3"/>
  <c r="H887" i="3" s="1"/>
  <c r="F888" i="3"/>
  <c r="E888" i="3"/>
  <c r="I887" i="3"/>
  <c r="R887" i="3" s="1"/>
  <c r="J886" i="3"/>
  <c r="L886" i="3" s="1"/>
  <c r="M888" i="3"/>
  <c r="D891" i="3" l="1"/>
  <c r="G888" i="3"/>
  <c r="H888" i="3" s="1"/>
  <c r="F889" i="3"/>
  <c r="E889" i="3"/>
  <c r="I888" i="3"/>
  <c r="R888" i="3" s="1"/>
  <c r="J887" i="3"/>
  <c r="L887" i="3" s="1"/>
  <c r="M889" i="3"/>
  <c r="D892" i="3" l="1"/>
  <c r="G889" i="3"/>
  <c r="H889" i="3" s="1"/>
  <c r="F890" i="3"/>
  <c r="E890" i="3"/>
  <c r="I889" i="3"/>
  <c r="R889" i="3" s="1"/>
  <c r="J888" i="3"/>
  <c r="L888" i="3" s="1"/>
  <c r="M890" i="3"/>
  <c r="D893" i="3" l="1"/>
  <c r="G890" i="3"/>
  <c r="H890" i="3" s="1"/>
  <c r="I890" i="3" s="1"/>
  <c r="R890" i="3" s="1"/>
  <c r="F891" i="3"/>
  <c r="E891" i="3"/>
  <c r="J889" i="3"/>
  <c r="L889" i="3" s="1"/>
  <c r="M891" i="3"/>
  <c r="D894" i="3" l="1"/>
  <c r="G891" i="3"/>
  <c r="H891" i="3" s="1"/>
  <c r="I891" i="3" s="1"/>
  <c r="R891" i="3" s="1"/>
  <c r="F892" i="3"/>
  <c r="E892" i="3"/>
  <c r="J890" i="3"/>
  <c r="L890" i="3" s="1"/>
  <c r="M892" i="3"/>
  <c r="D895" i="3" l="1"/>
  <c r="F893" i="3"/>
  <c r="E893" i="3"/>
  <c r="G892" i="3"/>
  <c r="H892" i="3" s="1"/>
  <c r="I892" i="3" s="1"/>
  <c r="R892" i="3" s="1"/>
  <c r="J891" i="3"/>
  <c r="L891" i="3" s="1"/>
  <c r="M893" i="3"/>
  <c r="D896" i="3" l="1"/>
  <c r="G893" i="3"/>
  <c r="H893" i="3" s="1"/>
  <c r="F894" i="3"/>
  <c r="E894" i="3"/>
  <c r="I893" i="3"/>
  <c r="R893" i="3" s="1"/>
  <c r="J892" i="3"/>
  <c r="L892" i="3" s="1"/>
  <c r="M894" i="3"/>
  <c r="D897" i="3" l="1"/>
  <c r="G894" i="3"/>
  <c r="H894" i="3" s="1"/>
  <c r="F895" i="3"/>
  <c r="E895" i="3"/>
  <c r="I894" i="3"/>
  <c r="R894" i="3" s="1"/>
  <c r="J893" i="3"/>
  <c r="L893" i="3" s="1"/>
  <c r="M895" i="3"/>
  <c r="D898" i="3" l="1"/>
  <c r="G895" i="3"/>
  <c r="H895" i="3" s="1"/>
  <c r="I895" i="3" s="1"/>
  <c r="R895" i="3" s="1"/>
  <c r="F896" i="3"/>
  <c r="E896" i="3"/>
  <c r="J894" i="3"/>
  <c r="L894" i="3" s="1"/>
  <c r="M896" i="3"/>
  <c r="D899" i="3" l="1"/>
  <c r="G896" i="3"/>
  <c r="H896" i="3" s="1"/>
  <c r="F897" i="3"/>
  <c r="E897" i="3"/>
  <c r="I896" i="3"/>
  <c r="R896" i="3" s="1"/>
  <c r="J895" i="3"/>
  <c r="L895" i="3" s="1"/>
  <c r="M897" i="3"/>
  <c r="D900" i="3" l="1"/>
  <c r="G897" i="3"/>
  <c r="H897" i="3" s="1"/>
  <c r="I897" i="3" s="1"/>
  <c r="R897" i="3" s="1"/>
  <c r="F898" i="3"/>
  <c r="E898" i="3"/>
  <c r="J896" i="3"/>
  <c r="L896" i="3" s="1"/>
  <c r="M898" i="3"/>
  <c r="D901" i="3" l="1"/>
  <c r="G898" i="3"/>
  <c r="H898" i="3" s="1"/>
  <c r="F899" i="3"/>
  <c r="E899" i="3"/>
  <c r="I898" i="3"/>
  <c r="R898" i="3" s="1"/>
  <c r="J897" i="3"/>
  <c r="L897" i="3" s="1"/>
  <c r="M899" i="3"/>
  <c r="D902" i="3" l="1"/>
  <c r="G899" i="3"/>
  <c r="H899" i="3" s="1"/>
  <c r="I899" i="3" s="1"/>
  <c r="R899" i="3" s="1"/>
  <c r="F900" i="3"/>
  <c r="E900" i="3"/>
  <c r="J898" i="3"/>
  <c r="L898" i="3" s="1"/>
  <c r="M900" i="3"/>
  <c r="D903" i="3" l="1"/>
  <c r="G900" i="3"/>
  <c r="H900" i="3" s="1"/>
  <c r="I900" i="3" s="1"/>
  <c r="R900" i="3" s="1"/>
  <c r="F901" i="3"/>
  <c r="E901" i="3"/>
  <c r="G901" i="3" s="1"/>
  <c r="H901" i="3" s="1"/>
  <c r="J899" i="3"/>
  <c r="L899" i="3" s="1"/>
  <c r="M901" i="3"/>
  <c r="D904" i="3" l="1"/>
  <c r="F902" i="3"/>
  <c r="E902" i="3"/>
  <c r="I901" i="3"/>
  <c r="R901" i="3" s="1"/>
  <c r="J900" i="3"/>
  <c r="L900" i="3" s="1"/>
  <c r="M902" i="3"/>
  <c r="D905" i="3" l="1"/>
  <c r="G902" i="3"/>
  <c r="H902" i="3" s="1"/>
  <c r="I902" i="3" s="1"/>
  <c r="R902" i="3" s="1"/>
  <c r="F903" i="3"/>
  <c r="E903" i="3"/>
  <c r="G903" i="3" s="1"/>
  <c r="H903" i="3" s="1"/>
  <c r="J901" i="3"/>
  <c r="L901" i="3" s="1"/>
  <c r="M903" i="3"/>
  <c r="D906" i="3" l="1"/>
  <c r="F904" i="3"/>
  <c r="E904" i="3"/>
  <c r="I903" i="3"/>
  <c r="R903" i="3" s="1"/>
  <c r="J902" i="3"/>
  <c r="L902" i="3" s="1"/>
  <c r="M904" i="3"/>
  <c r="D907" i="3" l="1"/>
  <c r="G904" i="3"/>
  <c r="H904" i="3" s="1"/>
  <c r="F905" i="3"/>
  <c r="E905" i="3"/>
  <c r="G905" i="3" s="1"/>
  <c r="H905" i="3" s="1"/>
  <c r="I904" i="3"/>
  <c r="R904" i="3" s="1"/>
  <c r="J903" i="3"/>
  <c r="L903" i="3" s="1"/>
  <c r="M905" i="3"/>
  <c r="D908" i="3" l="1"/>
  <c r="F906" i="3"/>
  <c r="E906" i="3"/>
  <c r="I905" i="3"/>
  <c r="R905" i="3" s="1"/>
  <c r="J904" i="3"/>
  <c r="L904" i="3" s="1"/>
  <c r="M906" i="3"/>
  <c r="D909" i="3" l="1"/>
  <c r="G906" i="3"/>
  <c r="H906" i="3" s="1"/>
  <c r="I906" i="3" s="1"/>
  <c r="R906" i="3" s="1"/>
  <c r="F907" i="3"/>
  <c r="E907" i="3"/>
  <c r="J905" i="3"/>
  <c r="L905" i="3" s="1"/>
  <c r="M907" i="3"/>
  <c r="D910" i="3" l="1"/>
  <c r="F908" i="3"/>
  <c r="E908" i="3"/>
  <c r="G907" i="3"/>
  <c r="H907" i="3" s="1"/>
  <c r="I907" i="3" s="1"/>
  <c r="R907" i="3" s="1"/>
  <c r="J906" i="3"/>
  <c r="L906" i="3" s="1"/>
  <c r="M908" i="3"/>
  <c r="D911" i="3" l="1"/>
  <c r="G908" i="3"/>
  <c r="H908" i="3" s="1"/>
  <c r="I908" i="3" s="1"/>
  <c r="R908" i="3" s="1"/>
  <c r="F909" i="3"/>
  <c r="E909" i="3"/>
  <c r="J907" i="3"/>
  <c r="L907" i="3" s="1"/>
  <c r="M909" i="3"/>
  <c r="D912" i="3" l="1"/>
  <c r="G909" i="3"/>
  <c r="H909" i="3" s="1"/>
  <c r="F910" i="3"/>
  <c r="E910" i="3"/>
  <c r="I909" i="3"/>
  <c r="R909" i="3" s="1"/>
  <c r="J908" i="3"/>
  <c r="L908" i="3" s="1"/>
  <c r="M910" i="3"/>
  <c r="D913" i="3" l="1"/>
  <c r="G910" i="3"/>
  <c r="H910" i="3" s="1"/>
  <c r="F911" i="3"/>
  <c r="E911" i="3"/>
  <c r="I910" i="3"/>
  <c r="R910" i="3" s="1"/>
  <c r="J909" i="3"/>
  <c r="L909" i="3" s="1"/>
  <c r="M911" i="3"/>
  <c r="D914" i="3" l="1"/>
  <c r="G911" i="3"/>
  <c r="H911" i="3" s="1"/>
  <c r="I911" i="3" s="1"/>
  <c r="R911" i="3" s="1"/>
  <c r="F912" i="3"/>
  <c r="E912" i="3"/>
  <c r="J910" i="3"/>
  <c r="L910" i="3" s="1"/>
  <c r="M912" i="3"/>
  <c r="D915" i="3" l="1"/>
  <c r="F913" i="3"/>
  <c r="E913" i="3"/>
  <c r="G912" i="3"/>
  <c r="H912" i="3" s="1"/>
  <c r="I912" i="3"/>
  <c r="R912" i="3" s="1"/>
  <c r="J911" i="3"/>
  <c r="L911" i="3" s="1"/>
  <c r="M913" i="3"/>
  <c r="D916" i="3" l="1"/>
  <c r="G913" i="3"/>
  <c r="H913" i="3" s="1"/>
  <c r="F914" i="3"/>
  <c r="E914" i="3"/>
  <c r="G914" i="3" s="1"/>
  <c r="H914" i="3" s="1"/>
  <c r="I913" i="3"/>
  <c r="R913" i="3" s="1"/>
  <c r="J912" i="3"/>
  <c r="L912" i="3" s="1"/>
  <c r="M914" i="3"/>
  <c r="D917" i="3" l="1"/>
  <c r="F915" i="3"/>
  <c r="E915" i="3"/>
  <c r="I914" i="3"/>
  <c r="R914" i="3" s="1"/>
  <c r="J913" i="3"/>
  <c r="L913" i="3" s="1"/>
  <c r="M915" i="3"/>
  <c r="D918" i="3" l="1"/>
  <c r="G915" i="3"/>
  <c r="H915" i="3" s="1"/>
  <c r="I915" i="3" s="1"/>
  <c r="R915" i="3" s="1"/>
  <c r="F916" i="3"/>
  <c r="E916" i="3"/>
  <c r="J914" i="3"/>
  <c r="L914" i="3" s="1"/>
  <c r="M916" i="3"/>
  <c r="D919" i="3" l="1"/>
  <c r="G916" i="3"/>
  <c r="H916" i="3" s="1"/>
  <c r="F917" i="3"/>
  <c r="E917" i="3"/>
  <c r="G917" i="3" s="1"/>
  <c r="H917" i="3" s="1"/>
  <c r="I916" i="3"/>
  <c r="R916" i="3" s="1"/>
  <c r="J915" i="3"/>
  <c r="L915" i="3" s="1"/>
  <c r="M917" i="3"/>
  <c r="D920" i="3" l="1"/>
  <c r="F918" i="3"/>
  <c r="E918" i="3"/>
  <c r="I917" i="3"/>
  <c r="R917" i="3" s="1"/>
  <c r="J916" i="3"/>
  <c r="L916" i="3" s="1"/>
  <c r="M918" i="3"/>
  <c r="D921" i="3" l="1"/>
  <c r="G918" i="3"/>
  <c r="H918" i="3" s="1"/>
  <c r="I918" i="3" s="1"/>
  <c r="R918" i="3" s="1"/>
  <c r="F919" i="3"/>
  <c r="E919" i="3"/>
  <c r="J917" i="3"/>
  <c r="L917" i="3" s="1"/>
  <c r="M919" i="3"/>
  <c r="D922" i="3" l="1"/>
  <c r="G919" i="3"/>
  <c r="H919" i="3" s="1"/>
  <c r="F920" i="3"/>
  <c r="E920" i="3"/>
  <c r="I919" i="3"/>
  <c r="R919" i="3" s="1"/>
  <c r="J918" i="3"/>
  <c r="L918" i="3" s="1"/>
  <c r="M920" i="3"/>
  <c r="D923" i="3" l="1"/>
  <c r="G920" i="3"/>
  <c r="H920" i="3" s="1"/>
  <c r="F921" i="3"/>
  <c r="E921" i="3"/>
  <c r="I920" i="3"/>
  <c r="R920" i="3" s="1"/>
  <c r="J919" i="3"/>
  <c r="L919" i="3" s="1"/>
  <c r="M921" i="3"/>
  <c r="D924" i="3" l="1"/>
  <c r="G921" i="3"/>
  <c r="H921" i="3" s="1"/>
  <c r="I921" i="3" s="1"/>
  <c r="R921" i="3" s="1"/>
  <c r="F922" i="3"/>
  <c r="E922" i="3"/>
  <c r="J920" i="3"/>
  <c r="L920" i="3" s="1"/>
  <c r="M922" i="3"/>
  <c r="D925" i="3" l="1"/>
  <c r="G922" i="3"/>
  <c r="H922" i="3" s="1"/>
  <c r="F923" i="3"/>
  <c r="E923" i="3"/>
  <c r="I922" i="3"/>
  <c r="R922" i="3" s="1"/>
  <c r="J921" i="3"/>
  <c r="L921" i="3" s="1"/>
  <c r="M923" i="3"/>
  <c r="D926" i="3" l="1"/>
  <c r="G923" i="3"/>
  <c r="H923" i="3" s="1"/>
  <c r="F924" i="3"/>
  <c r="E924" i="3"/>
  <c r="I923" i="3"/>
  <c r="R923" i="3" s="1"/>
  <c r="J922" i="3"/>
  <c r="L922" i="3" s="1"/>
  <c r="M924" i="3"/>
  <c r="D927" i="3" l="1"/>
  <c r="G924" i="3"/>
  <c r="H924" i="3" s="1"/>
  <c r="I924" i="3" s="1"/>
  <c r="R924" i="3" s="1"/>
  <c r="F925" i="3"/>
  <c r="E925" i="3"/>
  <c r="J923" i="3"/>
  <c r="L923" i="3" s="1"/>
  <c r="M925" i="3"/>
  <c r="D928" i="3" l="1"/>
  <c r="G925" i="3"/>
  <c r="H925" i="3" s="1"/>
  <c r="I925" i="3" s="1"/>
  <c r="R925" i="3" s="1"/>
  <c r="F926" i="3"/>
  <c r="E926" i="3"/>
  <c r="J924" i="3"/>
  <c r="L924" i="3" s="1"/>
  <c r="M926" i="3"/>
  <c r="D929" i="3" l="1"/>
  <c r="G926" i="3"/>
  <c r="H926" i="3" s="1"/>
  <c r="I926" i="3" s="1"/>
  <c r="R926" i="3" s="1"/>
  <c r="F927" i="3"/>
  <c r="E927" i="3"/>
  <c r="J925" i="3"/>
  <c r="L925" i="3" s="1"/>
  <c r="M927" i="3"/>
  <c r="D930" i="3" l="1"/>
  <c r="G927" i="3"/>
  <c r="H927" i="3" s="1"/>
  <c r="I927" i="3" s="1"/>
  <c r="R927" i="3" s="1"/>
  <c r="F928" i="3"/>
  <c r="E928" i="3"/>
  <c r="J926" i="3"/>
  <c r="L926" i="3" s="1"/>
  <c r="M928" i="3"/>
  <c r="D931" i="3" l="1"/>
  <c r="F929" i="3"/>
  <c r="E929" i="3"/>
  <c r="G928" i="3"/>
  <c r="H928" i="3" s="1"/>
  <c r="I928" i="3" s="1"/>
  <c r="R928" i="3" s="1"/>
  <c r="J927" i="3"/>
  <c r="L927" i="3" s="1"/>
  <c r="M929" i="3"/>
  <c r="D932" i="3" l="1"/>
  <c r="F930" i="3"/>
  <c r="E930" i="3"/>
  <c r="G929" i="3"/>
  <c r="H929" i="3" s="1"/>
  <c r="I929" i="3"/>
  <c r="R929" i="3" s="1"/>
  <c r="J928" i="3"/>
  <c r="L928" i="3" s="1"/>
  <c r="M930" i="3"/>
  <c r="D933" i="3" l="1"/>
  <c r="G930" i="3"/>
  <c r="H930" i="3" s="1"/>
  <c r="F931" i="3"/>
  <c r="E931" i="3"/>
  <c r="I930" i="3"/>
  <c r="R930" i="3" s="1"/>
  <c r="J929" i="3"/>
  <c r="L929" i="3" s="1"/>
  <c r="M931" i="3"/>
  <c r="D934" i="3" l="1"/>
  <c r="G931" i="3"/>
  <c r="H931" i="3" s="1"/>
  <c r="F932" i="3"/>
  <c r="E932" i="3"/>
  <c r="I931" i="3"/>
  <c r="R931" i="3" s="1"/>
  <c r="J930" i="3"/>
  <c r="L930" i="3" s="1"/>
  <c r="M932" i="3"/>
  <c r="D935" i="3" l="1"/>
  <c r="G932" i="3"/>
  <c r="H932" i="3" s="1"/>
  <c r="I932" i="3" s="1"/>
  <c r="R932" i="3" s="1"/>
  <c r="F933" i="3"/>
  <c r="E933" i="3"/>
  <c r="G933" i="3" s="1"/>
  <c r="H933" i="3" s="1"/>
  <c r="J931" i="3"/>
  <c r="L931" i="3" s="1"/>
  <c r="M933" i="3"/>
  <c r="D936" i="3" l="1"/>
  <c r="F934" i="3"/>
  <c r="E934" i="3"/>
  <c r="I933" i="3"/>
  <c r="R933" i="3" s="1"/>
  <c r="J932" i="3"/>
  <c r="L932" i="3" s="1"/>
  <c r="M934" i="3"/>
  <c r="D937" i="3" l="1"/>
  <c r="G934" i="3"/>
  <c r="H934" i="3" s="1"/>
  <c r="I934" i="3" s="1"/>
  <c r="R934" i="3" s="1"/>
  <c r="F935" i="3"/>
  <c r="E935" i="3"/>
  <c r="J933" i="3"/>
  <c r="L933" i="3" s="1"/>
  <c r="M935" i="3"/>
  <c r="D938" i="3" l="1"/>
  <c r="G935" i="3"/>
  <c r="H935" i="3" s="1"/>
  <c r="F936" i="3"/>
  <c r="E936" i="3"/>
  <c r="I935" i="3"/>
  <c r="R935" i="3" s="1"/>
  <c r="J934" i="3"/>
  <c r="L934" i="3" s="1"/>
  <c r="M936" i="3"/>
  <c r="D939" i="3" l="1"/>
  <c r="F937" i="3"/>
  <c r="E937" i="3"/>
  <c r="G936" i="3"/>
  <c r="H936" i="3" s="1"/>
  <c r="I936" i="3" s="1"/>
  <c r="R936" i="3" s="1"/>
  <c r="J935" i="3"/>
  <c r="L935" i="3" s="1"/>
  <c r="M937" i="3"/>
  <c r="D940" i="3" l="1"/>
  <c r="G937" i="3"/>
  <c r="H937" i="3" s="1"/>
  <c r="I937" i="3" s="1"/>
  <c r="R937" i="3" s="1"/>
  <c r="F938" i="3"/>
  <c r="E938" i="3"/>
  <c r="J936" i="3"/>
  <c r="L936" i="3" s="1"/>
  <c r="M938" i="3"/>
  <c r="D941" i="3" l="1"/>
  <c r="G938" i="3"/>
  <c r="H938" i="3" s="1"/>
  <c r="I938" i="3" s="1"/>
  <c r="R938" i="3" s="1"/>
  <c r="F939" i="3"/>
  <c r="E939" i="3"/>
  <c r="J937" i="3"/>
  <c r="L937" i="3" s="1"/>
  <c r="M939" i="3"/>
  <c r="D942" i="3" l="1"/>
  <c r="G939" i="3"/>
  <c r="H939" i="3" s="1"/>
  <c r="I939" i="3" s="1"/>
  <c r="R939" i="3" s="1"/>
  <c r="F940" i="3"/>
  <c r="E940" i="3"/>
  <c r="J938" i="3"/>
  <c r="L938" i="3" s="1"/>
  <c r="M940" i="3"/>
  <c r="D943" i="3" l="1"/>
  <c r="F941" i="3"/>
  <c r="E941" i="3"/>
  <c r="G940" i="3"/>
  <c r="H940" i="3" s="1"/>
  <c r="I940" i="3"/>
  <c r="R940" i="3" s="1"/>
  <c r="J939" i="3"/>
  <c r="L939" i="3" s="1"/>
  <c r="M941" i="3"/>
  <c r="D944" i="3" l="1"/>
  <c r="F942" i="3"/>
  <c r="E942" i="3"/>
  <c r="G941" i="3"/>
  <c r="H941" i="3" s="1"/>
  <c r="I941" i="3"/>
  <c r="R941" i="3" s="1"/>
  <c r="J940" i="3"/>
  <c r="L940" i="3" s="1"/>
  <c r="M942" i="3"/>
  <c r="D945" i="3" l="1"/>
  <c r="G942" i="3"/>
  <c r="H942" i="3" s="1"/>
  <c r="F943" i="3"/>
  <c r="E943" i="3"/>
  <c r="I942" i="3"/>
  <c r="R942" i="3" s="1"/>
  <c r="J941" i="3"/>
  <c r="L941" i="3" s="1"/>
  <c r="M943" i="3"/>
  <c r="D946" i="3" l="1"/>
  <c r="G943" i="3"/>
  <c r="H943" i="3" s="1"/>
  <c r="I943" i="3" s="1"/>
  <c r="R943" i="3" s="1"/>
  <c r="F944" i="3"/>
  <c r="E944" i="3"/>
  <c r="J942" i="3"/>
  <c r="L942" i="3" s="1"/>
  <c r="M944" i="3"/>
  <c r="D947" i="3" l="1"/>
  <c r="G944" i="3"/>
  <c r="H944" i="3" s="1"/>
  <c r="F945" i="3"/>
  <c r="E945" i="3"/>
  <c r="I944" i="3"/>
  <c r="R944" i="3" s="1"/>
  <c r="J943" i="3"/>
  <c r="L943" i="3" s="1"/>
  <c r="M945" i="3"/>
  <c r="D948" i="3" l="1"/>
  <c r="G945" i="3"/>
  <c r="H945" i="3" s="1"/>
  <c r="F946" i="3"/>
  <c r="E946" i="3"/>
  <c r="I945" i="3"/>
  <c r="R945" i="3" s="1"/>
  <c r="J944" i="3"/>
  <c r="L944" i="3" s="1"/>
  <c r="M946" i="3"/>
  <c r="D949" i="3" l="1"/>
  <c r="G946" i="3"/>
  <c r="H946" i="3" s="1"/>
  <c r="I946" i="3" s="1"/>
  <c r="R946" i="3" s="1"/>
  <c r="F947" i="3"/>
  <c r="E947" i="3"/>
  <c r="J945" i="3"/>
  <c r="L945" i="3" s="1"/>
  <c r="M947" i="3"/>
  <c r="D950" i="3" l="1"/>
  <c r="G947" i="3"/>
  <c r="H947" i="3" s="1"/>
  <c r="I947" i="3" s="1"/>
  <c r="R947" i="3" s="1"/>
  <c r="F948" i="3"/>
  <c r="E948" i="3"/>
  <c r="J946" i="3"/>
  <c r="L946" i="3" s="1"/>
  <c r="M948" i="3"/>
  <c r="D951" i="3" l="1"/>
  <c r="G948" i="3"/>
  <c r="H948" i="3" s="1"/>
  <c r="F949" i="3"/>
  <c r="E949" i="3"/>
  <c r="I948" i="3"/>
  <c r="R948" i="3" s="1"/>
  <c r="J947" i="3"/>
  <c r="L947" i="3" s="1"/>
  <c r="M949" i="3"/>
  <c r="D952" i="3" l="1"/>
  <c r="G949" i="3"/>
  <c r="H949" i="3" s="1"/>
  <c r="I949" i="3" s="1"/>
  <c r="R949" i="3" s="1"/>
  <c r="F950" i="3"/>
  <c r="E950" i="3"/>
  <c r="J948" i="3"/>
  <c r="L948" i="3" s="1"/>
  <c r="M950" i="3"/>
  <c r="D953" i="3" l="1"/>
  <c r="G950" i="3"/>
  <c r="H950" i="3" s="1"/>
  <c r="F951" i="3"/>
  <c r="E951" i="3"/>
  <c r="I950" i="3"/>
  <c r="R950" i="3" s="1"/>
  <c r="J949" i="3"/>
  <c r="L949" i="3" s="1"/>
  <c r="M951" i="3"/>
  <c r="D954" i="3" l="1"/>
  <c r="F952" i="3"/>
  <c r="E952" i="3"/>
  <c r="G951" i="3"/>
  <c r="H951" i="3" s="1"/>
  <c r="I951" i="3" s="1"/>
  <c r="R951" i="3" s="1"/>
  <c r="J950" i="3"/>
  <c r="L950" i="3" s="1"/>
  <c r="M952" i="3"/>
  <c r="D955" i="3" l="1"/>
  <c r="G952" i="3"/>
  <c r="H952" i="3" s="1"/>
  <c r="F953" i="3"/>
  <c r="E953" i="3"/>
  <c r="I952" i="3"/>
  <c r="R952" i="3" s="1"/>
  <c r="J951" i="3"/>
  <c r="L951" i="3" s="1"/>
  <c r="M953" i="3"/>
  <c r="D956" i="3" l="1"/>
  <c r="G953" i="3"/>
  <c r="H953" i="3" s="1"/>
  <c r="I953" i="3" s="1"/>
  <c r="R953" i="3" s="1"/>
  <c r="F954" i="3"/>
  <c r="E954" i="3"/>
  <c r="J952" i="3"/>
  <c r="L952" i="3" s="1"/>
  <c r="M954" i="3"/>
  <c r="D957" i="3" l="1"/>
  <c r="G954" i="3"/>
  <c r="H954" i="3" s="1"/>
  <c r="I954" i="3" s="1"/>
  <c r="R954" i="3" s="1"/>
  <c r="F955" i="3"/>
  <c r="E955" i="3"/>
  <c r="J953" i="3"/>
  <c r="L953" i="3" s="1"/>
  <c r="M955" i="3"/>
  <c r="D958" i="3" l="1"/>
  <c r="G955" i="3"/>
  <c r="H955" i="3" s="1"/>
  <c r="F956" i="3"/>
  <c r="E956" i="3"/>
  <c r="I955" i="3"/>
  <c r="R955" i="3" s="1"/>
  <c r="J954" i="3"/>
  <c r="L954" i="3" s="1"/>
  <c r="M956" i="3"/>
  <c r="D959" i="3" l="1"/>
  <c r="G956" i="3"/>
  <c r="H956" i="3" s="1"/>
  <c r="F957" i="3"/>
  <c r="E957" i="3"/>
  <c r="I956" i="3"/>
  <c r="R956" i="3" s="1"/>
  <c r="J955" i="3"/>
  <c r="L955" i="3" s="1"/>
  <c r="M957" i="3"/>
  <c r="D960" i="3" l="1"/>
  <c r="G957" i="3"/>
  <c r="H957" i="3" s="1"/>
  <c r="F958" i="3"/>
  <c r="E958" i="3"/>
  <c r="I957" i="3"/>
  <c r="R957" i="3" s="1"/>
  <c r="J956" i="3"/>
  <c r="L956" i="3" s="1"/>
  <c r="M958" i="3"/>
  <c r="D961" i="3" l="1"/>
  <c r="G958" i="3"/>
  <c r="H958" i="3" s="1"/>
  <c r="I958" i="3" s="1"/>
  <c r="R958" i="3" s="1"/>
  <c r="F959" i="3"/>
  <c r="E959" i="3"/>
  <c r="J957" i="3"/>
  <c r="L957" i="3" s="1"/>
  <c r="M959" i="3"/>
  <c r="D962" i="3" l="1"/>
  <c r="G959" i="3"/>
  <c r="H959" i="3" s="1"/>
  <c r="F960" i="3"/>
  <c r="E960" i="3"/>
  <c r="I959" i="3"/>
  <c r="R959" i="3" s="1"/>
  <c r="J958" i="3"/>
  <c r="L958" i="3" s="1"/>
  <c r="M960" i="3"/>
  <c r="D963" i="3" l="1"/>
  <c r="F961" i="3"/>
  <c r="E961" i="3"/>
  <c r="G960" i="3"/>
  <c r="H960" i="3" s="1"/>
  <c r="I960" i="3" s="1"/>
  <c r="R960" i="3" s="1"/>
  <c r="J959" i="3"/>
  <c r="L959" i="3" s="1"/>
  <c r="M961" i="3"/>
  <c r="D964" i="3" l="1"/>
  <c r="G961" i="3"/>
  <c r="H961" i="3" s="1"/>
  <c r="F962" i="3"/>
  <c r="E962" i="3"/>
  <c r="I961" i="3"/>
  <c r="R961" i="3" s="1"/>
  <c r="J960" i="3"/>
  <c r="L960" i="3" s="1"/>
  <c r="M962" i="3"/>
  <c r="D965" i="3" l="1"/>
  <c r="G962" i="3"/>
  <c r="H962" i="3" s="1"/>
  <c r="F963" i="3"/>
  <c r="E963" i="3"/>
  <c r="I962" i="3"/>
  <c r="R962" i="3" s="1"/>
  <c r="J961" i="3"/>
  <c r="L961" i="3" s="1"/>
  <c r="M963" i="3"/>
  <c r="D966" i="3" l="1"/>
  <c r="G963" i="3"/>
  <c r="H963" i="3" s="1"/>
  <c r="F964" i="3"/>
  <c r="E964" i="3"/>
  <c r="I963" i="3"/>
  <c r="R963" i="3" s="1"/>
  <c r="J962" i="3"/>
  <c r="L962" i="3" s="1"/>
  <c r="M964" i="3"/>
  <c r="D967" i="3" l="1"/>
  <c r="G964" i="3"/>
  <c r="H964" i="3" s="1"/>
  <c r="F965" i="3"/>
  <c r="E965" i="3"/>
  <c r="G965" i="3" s="1"/>
  <c r="H965" i="3" s="1"/>
  <c r="I964" i="3"/>
  <c r="R964" i="3" s="1"/>
  <c r="J963" i="3"/>
  <c r="L963" i="3" s="1"/>
  <c r="M965" i="3"/>
  <c r="D968" i="3" l="1"/>
  <c r="F966" i="3"/>
  <c r="E966" i="3"/>
  <c r="I965" i="3"/>
  <c r="R965" i="3" s="1"/>
  <c r="J964" i="3"/>
  <c r="L964" i="3" s="1"/>
  <c r="M966" i="3"/>
  <c r="D969" i="3" l="1"/>
  <c r="G966" i="3"/>
  <c r="H966" i="3" s="1"/>
  <c r="F967" i="3"/>
  <c r="E967" i="3"/>
  <c r="I966" i="3"/>
  <c r="R966" i="3" s="1"/>
  <c r="J965" i="3"/>
  <c r="L965" i="3" s="1"/>
  <c r="M967" i="3"/>
  <c r="D970" i="3" l="1"/>
  <c r="G967" i="3"/>
  <c r="H967" i="3" s="1"/>
  <c r="F968" i="3"/>
  <c r="E968" i="3"/>
  <c r="I967" i="3"/>
  <c r="R967" i="3" s="1"/>
  <c r="J966" i="3"/>
  <c r="L966" i="3" s="1"/>
  <c r="M968" i="3"/>
  <c r="D971" i="3" l="1"/>
  <c r="F969" i="3"/>
  <c r="E969" i="3"/>
  <c r="G968" i="3"/>
  <c r="H968" i="3" s="1"/>
  <c r="I968" i="3" s="1"/>
  <c r="R968" i="3" s="1"/>
  <c r="J967" i="3"/>
  <c r="L967" i="3" s="1"/>
  <c r="M969" i="3"/>
  <c r="D972" i="3" l="1"/>
  <c r="F970" i="3"/>
  <c r="E970" i="3"/>
  <c r="G969" i="3"/>
  <c r="H969" i="3" s="1"/>
  <c r="I969" i="3"/>
  <c r="R969" i="3" s="1"/>
  <c r="J968" i="3"/>
  <c r="L968" i="3" s="1"/>
  <c r="M970" i="3"/>
  <c r="D973" i="3" l="1"/>
  <c r="G970" i="3"/>
  <c r="H970" i="3" s="1"/>
  <c r="F971" i="3"/>
  <c r="E971" i="3"/>
  <c r="I970" i="3"/>
  <c r="R970" i="3" s="1"/>
  <c r="J969" i="3"/>
  <c r="L969" i="3" s="1"/>
  <c r="M971" i="3"/>
  <c r="D974" i="3" l="1"/>
  <c r="G971" i="3"/>
  <c r="H971" i="3" s="1"/>
  <c r="I971" i="3" s="1"/>
  <c r="R971" i="3" s="1"/>
  <c r="F972" i="3"/>
  <c r="E972" i="3"/>
  <c r="J970" i="3"/>
  <c r="L970" i="3" s="1"/>
  <c r="M972" i="3"/>
  <c r="D975" i="3" l="1"/>
  <c r="G972" i="3"/>
  <c r="H972" i="3" s="1"/>
  <c r="F973" i="3"/>
  <c r="E973" i="3"/>
  <c r="I972" i="3"/>
  <c r="R972" i="3" s="1"/>
  <c r="J971" i="3"/>
  <c r="L971" i="3" s="1"/>
  <c r="M973" i="3"/>
  <c r="D976" i="3" l="1"/>
  <c r="G973" i="3"/>
  <c r="H973" i="3" s="1"/>
  <c r="F974" i="3"/>
  <c r="E974" i="3"/>
  <c r="I973" i="3"/>
  <c r="R973" i="3" s="1"/>
  <c r="J972" i="3"/>
  <c r="L972" i="3" s="1"/>
  <c r="M974" i="3"/>
  <c r="D977" i="3" l="1"/>
  <c r="G974" i="3"/>
  <c r="H974" i="3" s="1"/>
  <c r="I974" i="3" s="1"/>
  <c r="R974" i="3" s="1"/>
  <c r="F975" i="3"/>
  <c r="E975" i="3"/>
  <c r="J973" i="3"/>
  <c r="L973" i="3" s="1"/>
  <c r="M975" i="3"/>
  <c r="D978" i="3" l="1"/>
  <c r="G975" i="3"/>
  <c r="H975" i="3" s="1"/>
  <c r="F976" i="3"/>
  <c r="E976" i="3"/>
  <c r="I975" i="3"/>
  <c r="R975" i="3" s="1"/>
  <c r="J974" i="3"/>
  <c r="L974" i="3" s="1"/>
  <c r="M976" i="3"/>
  <c r="D979" i="3" l="1"/>
  <c r="F977" i="3"/>
  <c r="E977" i="3"/>
  <c r="G976" i="3"/>
  <c r="H976" i="3" s="1"/>
  <c r="I976" i="3"/>
  <c r="R976" i="3" s="1"/>
  <c r="J975" i="3"/>
  <c r="L975" i="3" s="1"/>
  <c r="M977" i="3"/>
  <c r="D980" i="3" l="1"/>
  <c r="G977" i="3"/>
  <c r="H977" i="3" s="1"/>
  <c r="I977" i="3" s="1"/>
  <c r="R977" i="3" s="1"/>
  <c r="F978" i="3"/>
  <c r="E978" i="3"/>
  <c r="J976" i="3"/>
  <c r="L976" i="3" s="1"/>
  <c r="M978" i="3"/>
  <c r="D981" i="3" l="1"/>
  <c r="G978" i="3"/>
  <c r="H978" i="3" s="1"/>
  <c r="I978" i="3" s="1"/>
  <c r="R978" i="3" s="1"/>
  <c r="F979" i="3"/>
  <c r="E979" i="3"/>
  <c r="J977" i="3"/>
  <c r="L977" i="3" s="1"/>
  <c r="M979" i="3"/>
  <c r="D982" i="3" l="1"/>
  <c r="G979" i="3"/>
  <c r="H979" i="3" s="1"/>
  <c r="F980" i="3"/>
  <c r="E980" i="3"/>
  <c r="I979" i="3"/>
  <c r="R979" i="3" s="1"/>
  <c r="J978" i="3"/>
  <c r="L978" i="3" s="1"/>
  <c r="M980" i="3"/>
  <c r="D983" i="3" l="1"/>
  <c r="G980" i="3"/>
  <c r="H980" i="3" s="1"/>
  <c r="F981" i="3"/>
  <c r="E981" i="3"/>
  <c r="I980" i="3"/>
  <c r="R980" i="3" s="1"/>
  <c r="J979" i="3"/>
  <c r="L979" i="3" s="1"/>
  <c r="M981" i="3"/>
  <c r="D984" i="3" l="1"/>
  <c r="G981" i="3"/>
  <c r="H981" i="3" s="1"/>
  <c r="I981" i="3" s="1"/>
  <c r="R981" i="3" s="1"/>
  <c r="F982" i="3"/>
  <c r="E982" i="3"/>
  <c r="J980" i="3"/>
  <c r="L980" i="3" s="1"/>
  <c r="M982" i="3"/>
  <c r="D985" i="3" l="1"/>
  <c r="G982" i="3"/>
  <c r="H982" i="3" s="1"/>
  <c r="F983" i="3"/>
  <c r="E983" i="3"/>
  <c r="I982" i="3"/>
  <c r="R982" i="3" s="1"/>
  <c r="J981" i="3"/>
  <c r="L981" i="3" s="1"/>
  <c r="M983" i="3"/>
  <c r="D986" i="3" l="1"/>
  <c r="G983" i="3"/>
  <c r="H983" i="3" s="1"/>
  <c r="F984" i="3"/>
  <c r="E984" i="3"/>
  <c r="G984" i="3" s="1"/>
  <c r="H984" i="3" s="1"/>
  <c r="I983" i="3"/>
  <c r="R983" i="3" s="1"/>
  <c r="J982" i="3"/>
  <c r="L982" i="3" s="1"/>
  <c r="M984" i="3"/>
  <c r="D987" i="3" l="1"/>
  <c r="F985" i="3"/>
  <c r="E985" i="3"/>
  <c r="I984" i="3"/>
  <c r="R984" i="3" s="1"/>
  <c r="J983" i="3"/>
  <c r="L983" i="3" s="1"/>
  <c r="M985" i="3"/>
  <c r="D988" i="3" l="1"/>
  <c r="G985" i="3"/>
  <c r="H985" i="3" s="1"/>
  <c r="I985" i="3" s="1"/>
  <c r="R985" i="3" s="1"/>
  <c r="F986" i="3"/>
  <c r="E986" i="3"/>
  <c r="J984" i="3"/>
  <c r="L984" i="3" s="1"/>
  <c r="M986" i="3"/>
  <c r="D989" i="3" l="1"/>
  <c r="G986" i="3"/>
  <c r="H986" i="3" s="1"/>
  <c r="F987" i="3"/>
  <c r="E987" i="3"/>
  <c r="G987" i="3" s="1"/>
  <c r="H987" i="3" s="1"/>
  <c r="I986" i="3"/>
  <c r="R986" i="3" s="1"/>
  <c r="J985" i="3"/>
  <c r="L985" i="3" s="1"/>
  <c r="M987" i="3"/>
  <c r="D990" i="3" l="1"/>
  <c r="F988" i="3"/>
  <c r="E988" i="3"/>
  <c r="I987" i="3"/>
  <c r="R987" i="3" s="1"/>
  <c r="J986" i="3"/>
  <c r="L986" i="3" s="1"/>
  <c r="M988" i="3"/>
  <c r="D991" i="3" l="1"/>
  <c r="F989" i="3"/>
  <c r="E989" i="3"/>
  <c r="G988" i="3"/>
  <c r="H988" i="3" s="1"/>
  <c r="I988" i="3" s="1"/>
  <c r="R988" i="3" s="1"/>
  <c r="J987" i="3"/>
  <c r="L987" i="3" s="1"/>
  <c r="M989" i="3"/>
  <c r="D992" i="3" l="1"/>
  <c r="F990" i="3"/>
  <c r="E990" i="3"/>
  <c r="G989" i="3"/>
  <c r="H989" i="3" s="1"/>
  <c r="I989" i="3"/>
  <c r="R989" i="3" s="1"/>
  <c r="J988" i="3"/>
  <c r="L988" i="3" s="1"/>
  <c r="M990" i="3"/>
  <c r="D993" i="3" l="1"/>
  <c r="G990" i="3"/>
  <c r="H990" i="3" s="1"/>
  <c r="I990" i="3" s="1"/>
  <c r="R990" i="3" s="1"/>
  <c r="F991" i="3"/>
  <c r="E991" i="3"/>
  <c r="J989" i="3"/>
  <c r="L989" i="3" s="1"/>
  <c r="M991" i="3"/>
  <c r="D994" i="3" l="1"/>
  <c r="G991" i="3"/>
  <c r="H991" i="3" s="1"/>
  <c r="F992" i="3"/>
  <c r="E992" i="3"/>
  <c r="I991" i="3"/>
  <c r="R991" i="3" s="1"/>
  <c r="J990" i="3"/>
  <c r="L990" i="3" s="1"/>
  <c r="M992" i="3"/>
  <c r="D995" i="3" l="1"/>
  <c r="G992" i="3"/>
  <c r="H992" i="3" s="1"/>
  <c r="F993" i="3"/>
  <c r="E993" i="3"/>
  <c r="I992" i="3"/>
  <c r="R992" i="3" s="1"/>
  <c r="J991" i="3"/>
  <c r="L991" i="3" s="1"/>
  <c r="M993" i="3"/>
  <c r="D996" i="3" l="1"/>
  <c r="G993" i="3"/>
  <c r="H993" i="3" s="1"/>
  <c r="F994" i="3"/>
  <c r="E994" i="3"/>
  <c r="I993" i="3"/>
  <c r="R993" i="3" s="1"/>
  <c r="J992" i="3"/>
  <c r="L992" i="3" s="1"/>
  <c r="M994" i="3"/>
  <c r="D997" i="3" l="1"/>
  <c r="G994" i="3"/>
  <c r="H994" i="3" s="1"/>
  <c r="F995" i="3"/>
  <c r="E995" i="3"/>
  <c r="I994" i="3"/>
  <c r="R994" i="3" s="1"/>
  <c r="J993" i="3"/>
  <c r="L993" i="3" s="1"/>
  <c r="M995" i="3"/>
  <c r="D998" i="3" l="1"/>
  <c r="G995" i="3"/>
  <c r="H995" i="3" s="1"/>
  <c r="F996" i="3"/>
  <c r="E996" i="3"/>
  <c r="I995" i="3"/>
  <c r="R995" i="3" s="1"/>
  <c r="J994" i="3"/>
  <c r="L994" i="3" s="1"/>
  <c r="M996" i="3"/>
  <c r="D999" i="3" l="1"/>
  <c r="F997" i="3"/>
  <c r="E997" i="3"/>
  <c r="G996" i="3"/>
  <c r="H996" i="3" s="1"/>
  <c r="I996" i="3" s="1"/>
  <c r="R996" i="3" s="1"/>
  <c r="J995" i="3"/>
  <c r="L995" i="3" s="1"/>
  <c r="M997" i="3"/>
  <c r="D1000" i="3" l="1"/>
  <c r="G997" i="3"/>
  <c r="H997" i="3" s="1"/>
  <c r="I997" i="3" s="1"/>
  <c r="R997" i="3" s="1"/>
  <c r="F998" i="3"/>
  <c r="E998" i="3"/>
  <c r="J996" i="3"/>
  <c r="L996" i="3" s="1"/>
  <c r="M998" i="3"/>
  <c r="D1001" i="3" l="1"/>
  <c r="G998" i="3"/>
  <c r="H998" i="3" s="1"/>
  <c r="F999" i="3"/>
  <c r="E999" i="3"/>
  <c r="I998" i="3"/>
  <c r="R998" i="3" s="1"/>
  <c r="J997" i="3"/>
  <c r="L997" i="3" s="1"/>
  <c r="M999" i="3"/>
  <c r="D1002" i="3" l="1"/>
  <c r="G999" i="3"/>
  <c r="H999" i="3" s="1"/>
  <c r="I999" i="3" s="1"/>
  <c r="R999" i="3" s="1"/>
  <c r="F1000" i="3"/>
  <c r="E1000" i="3"/>
  <c r="J998" i="3"/>
  <c r="L998" i="3" s="1"/>
  <c r="M1000" i="3"/>
  <c r="D1003" i="3" l="1"/>
  <c r="G1000" i="3"/>
  <c r="H1000" i="3" s="1"/>
  <c r="F1001" i="3"/>
  <c r="E1001" i="3"/>
  <c r="I1000" i="3"/>
  <c r="R1000" i="3" s="1"/>
  <c r="J999" i="3"/>
  <c r="L999" i="3" s="1"/>
  <c r="M1001" i="3"/>
  <c r="D1004" i="3" l="1"/>
  <c r="G1001" i="3"/>
  <c r="H1001" i="3" s="1"/>
  <c r="I1001" i="3" s="1"/>
  <c r="R1001" i="3" s="1"/>
  <c r="F1002" i="3"/>
  <c r="E1002" i="3"/>
  <c r="J1000" i="3"/>
  <c r="L1000" i="3" s="1"/>
  <c r="M1002" i="3"/>
  <c r="D1005" i="3" l="1"/>
  <c r="G1002" i="3"/>
  <c r="H1002" i="3" s="1"/>
  <c r="I1002" i="3" s="1"/>
  <c r="R1002" i="3" s="1"/>
  <c r="F1003" i="3"/>
  <c r="E1003" i="3"/>
  <c r="J1001" i="3"/>
  <c r="L1001" i="3" s="1"/>
  <c r="M1003" i="3"/>
  <c r="D1006" i="3" l="1"/>
  <c r="G1003" i="3"/>
  <c r="H1003" i="3" s="1"/>
  <c r="I1003" i="3" s="1"/>
  <c r="R1003" i="3" s="1"/>
  <c r="F1004" i="3"/>
  <c r="E1004" i="3"/>
  <c r="J1002" i="3"/>
  <c r="L1002" i="3" s="1"/>
  <c r="M1004" i="3"/>
  <c r="D1007" i="3" l="1"/>
  <c r="G1004" i="3"/>
  <c r="H1004" i="3" s="1"/>
  <c r="F1005" i="3"/>
  <c r="E1005" i="3"/>
  <c r="I1004" i="3"/>
  <c r="R1004" i="3" s="1"/>
  <c r="J1003" i="3"/>
  <c r="L1003" i="3" s="1"/>
  <c r="M1005" i="3"/>
  <c r="D1008" i="3" l="1"/>
  <c r="G1005" i="3"/>
  <c r="H1005" i="3" s="1"/>
  <c r="F1006" i="3"/>
  <c r="E1006" i="3"/>
  <c r="I1005" i="3"/>
  <c r="R1005" i="3" s="1"/>
  <c r="J1004" i="3"/>
  <c r="L1004" i="3" s="1"/>
  <c r="M1006" i="3"/>
  <c r="D1009" i="3" l="1"/>
  <c r="F1007" i="3"/>
  <c r="E1007" i="3"/>
  <c r="G1006" i="3"/>
  <c r="H1006" i="3" s="1"/>
  <c r="I1006" i="3" s="1"/>
  <c r="R1006" i="3" s="1"/>
  <c r="J1005" i="3"/>
  <c r="L1005" i="3" s="1"/>
  <c r="M1007" i="3"/>
  <c r="D1010" i="3" l="1"/>
  <c r="F1008" i="3"/>
  <c r="E1008" i="3"/>
  <c r="G1007" i="3"/>
  <c r="H1007" i="3" s="1"/>
  <c r="I1007" i="3" s="1"/>
  <c r="R1007" i="3" s="1"/>
  <c r="J1006" i="3"/>
  <c r="L1006" i="3" s="1"/>
  <c r="M1008" i="3"/>
  <c r="D1011" i="3" l="1"/>
  <c r="G1008" i="3"/>
  <c r="H1008" i="3" s="1"/>
  <c r="I1008" i="3" s="1"/>
  <c r="R1008" i="3" s="1"/>
  <c r="F1009" i="3"/>
  <c r="E1009" i="3"/>
  <c r="J1007" i="3"/>
  <c r="L1007" i="3" s="1"/>
  <c r="M1009" i="3"/>
  <c r="D1012" i="3" l="1"/>
  <c r="G1009" i="3"/>
  <c r="H1009" i="3" s="1"/>
  <c r="F1010" i="3"/>
  <c r="E1010" i="3"/>
  <c r="I1009" i="3"/>
  <c r="R1009" i="3" s="1"/>
  <c r="J1008" i="3"/>
  <c r="L1008" i="3" s="1"/>
  <c r="M1010" i="3"/>
  <c r="D1013" i="3" l="1"/>
  <c r="G1010" i="3"/>
  <c r="H1010" i="3" s="1"/>
  <c r="I1010" i="3" s="1"/>
  <c r="R1010" i="3" s="1"/>
  <c r="F1011" i="3"/>
  <c r="E1011" i="3"/>
  <c r="J1009" i="3"/>
  <c r="L1009" i="3" s="1"/>
  <c r="M1011" i="3"/>
  <c r="D1014" i="3" l="1"/>
  <c r="F1012" i="3"/>
  <c r="E1012" i="3"/>
  <c r="G1011" i="3"/>
  <c r="H1011" i="3" s="1"/>
  <c r="I1011" i="3" s="1"/>
  <c r="R1011" i="3" s="1"/>
  <c r="J1010" i="3"/>
  <c r="L1010" i="3" s="1"/>
  <c r="M1012" i="3"/>
  <c r="D1015" i="3" l="1"/>
  <c r="G1012" i="3"/>
  <c r="H1012" i="3" s="1"/>
  <c r="I1012" i="3" s="1"/>
  <c r="R1012" i="3" s="1"/>
  <c r="F1013" i="3"/>
  <c r="E1013" i="3"/>
  <c r="G1013" i="3" s="1"/>
  <c r="H1013" i="3" s="1"/>
  <c r="J1011" i="3"/>
  <c r="L1011" i="3" s="1"/>
  <c r="M1013" i="3"/>
  <c r="D1016" i="3" l="1"/>
  <c r="F1014" i="3"/>
  <c r="E1014" i="3"/>
  <c r="I1013" i="3"/>
  <c r="R1013" i="3" s="1"/>
  <c r="J1012" i="3"/>
  <c r="L1012" i="3" s="1"/>
  <c r="M1014" i="3"/>
  <c r="D1017" i="3" l="1"/>
  <c r="G1014" i="3"/>
  <c r="H1014" i="3" s="1"/>
  <c r="F1015" i="3"/>
  <c r="E1015" i="3"/>
  <c r="I1014" i="3"/>
  <c r="R1014" i="3" s="1"/>
  <c r="J1013" i="3"/>
  <c r="L1013" i="3" s="1"/>
  <c r="M1015" i="3"/>
  <c r="D1018" i="3" l="1"/>
  <c r="G1015" i="3"/>
  <c r="H1015" i="3" s="1"/>
  <c r="F1016" i="3"/>
  <c r="E1016" i="3"/>
  <c r="I1015" i="3"/>
  <c r="R1015" i="3" s="1"/>
  <c r="J1014" i="3"/>
  <c r="L1014" i="3" s="1"/>
  <c r="M1016" i="3"/>
  <c r="D1019" i="3" l="1"/>
  <c r="G1016" i="3"/>
  <c r="H1016" i="3" s="1"/>
  <c r="F1017" i="3"/>
  <c r="E1017" i="3"/>
  <c r="I1016" i="3"/>
  <c r="R1016" i="3" s="1"/>
  <c r="J1015" i="3"/>
  <c r="L1015" i="3" s="1"/>
  <c r="M1017" i="3"/>
  <c r="D1020" i="3" l="1"/>
  <c r="G1017" i="3"/>
  <c r="H1017" i="3" s="1"/>
  <c r="F1018" i="3"/>
  <c r="E1018" i="3"/>
  <c r="I1017" i="3"/>
  <c r="R1017" i="3" s="1"/>
  <c r="J1016" i="3"/>
  <c r="L1016" i="3" s="1"/>
  <c r="M1018" i="3"/>
  <c r="D1021" i="3" l="1"/>
  <c r="G1018" i="3"/>
  <c r="H1018" i="3" s="1"/>
  <c r="F1019" i="3"/>
  <c r="E1019" i="3"/>
  <c r="I1018" i="3"/>
  <c r="R1018" i="3" s="1"/>
  <c r="J1017" i="3"/>
  <c r="L1017" i="3" s="1"/>
  <c r="M1019" i="3"/>
  <c r="D1022" i="3" l="1"/>
  <c r="G1019" i="3"/>
  <c r="H1019" i="3" s="1"/>
  <c r="I1019" i="3" s="1"/>
  <c r="R1019" i="3" s="1"/>
  <c r="F1020" i="3"/>
  <c r="E1020" i="3"/>
  <c r="J1018" i="3"/>
  <c r="L1018" i="3" s="1"/>
  <c r="M1020" i="3"/>
  <c r="D1023" i="3" l="1"/>
  <c r="G1020" i="3"/>
  <c r="H1020" i="3" s="1"/>
  <c r="F1021" i="3"/>
  <c r="E1021" i="3"/>
  <c r="I1020" i="3"/>
  <c r="R1020" i="3" s="1"/>
  <c r="J1019" i="3"/>
  <c r="L1019" i="3" s="1"/>
  <c r="M1021" i="3"/>
  <c r="D1024" i="3" l="1"/>
  <c r="G1021" i="3"/>
  <c r="H1021" i="3" s="1"/>
  <c r="F1022" i="3"/>
  <c r="E1022" i="3"/>
  <c r="I1021" i="3"/>
  <c r="R1021" i="3" s="1"/>
  <c r="J1020" i="3"/>
  <c r="L1020" i="3" s="1"/>
  <c r="M1022" i="3"/>
  <c r="D1025" i="3" l="1"/>
  <c r="G1022" i="3"/>
  <c r="H1022" i="3" s="1"/>
  <c r="F1023" i="3"/>
  <c r="E1023" i="3"/>
  <c r="I1022" i="3"/>
  <c r="R1022" i="3" s="1"/>
  <c r="J1021" i="3"/>
  <c r="L1021" i="3" s="1"/>
  <c r="M1023" i="3"/>
  <c r="D1026" i="3" l="1"/>
  <c r="F1024" i="3"/>
  <c r="E1024" i="3"/>
  <c r="G1023" i="3"/>
  <c r="H1023" i="3" s="1"/>
  <c r="I1023" i="3" s="1"/>
  <c r="R1023" i="3" s="1"/>
  <c r="J1022" i="3"/>
  <c r="L1022" i="3" s="1"/>
  <c r="M1024" i="3"/>
  <c r="D1027" i="3" l="1"/>
  <c r="G1024" i="3"/>
  <c r="H1024" i="3" s="1"/>
  <c r="I1024" i="3" s="1"/>
  <c r="R1024" i="3" s="1"/>
  <c r="F1025" i="3"/>
  <c r="E1025" i="3"/>
  <c r="J1023" i="3"/>
  <c r="L1023" i="3" s="1"/>
  <c r="M1025" i="3"/>
  <c r="D1028" i="3" l="1"/>
  <c r="G1025" i="3"/>
  <c r="H1025" i="3" s="1"/>
  <c r="F1026" i="3"/>
  <c r="E1026" i="3"/>
  <c r="I1025" i="3"/>
  <c r="R1025" i="3" s="1"/>
  <c r="J1024" i="3"/>
  <c r="L1024" i="3" s="1"/>
  <c r="M1026" i="3"/>
  <c r="D1029" i="3" l="1"/>
  <c r="G1026" i="3"/>
  <c r="H1026" i="3" s="1"/>
  <c r="I1026" i="3" s="1"/>
  <c r="R1026" i="3" s="1"/>
  <c r="F1027" i="3"/>
  <c r="E1027" i="3"/>
  <c r="J1025" i="3"/>
  <c r="L1025" i="3" s="1"/>
  <c r="M1027" i="3"/>
  <c r="D1030" i="3" l="1"/>
  <c r="G1027" i="3"/>
  <c r="H1027" i="3" s="1"/>
  <c r="F1028" i="3"/>
  <c r="E1028" i="3"/>
  <c r="I1027" i="3"/>
  <c r="R1027" i="3" s="1"/>
  <c r="J1026" i="3"/>
  <c r="L1026" i="3" s="1"/>
  <c r="M1028" i="3"/>
  <c r="D1031" i="3" l="1"/>
  <c r="G1028" i="3"/>
  <c r="H1028" i="3" s="1"/>
  <c r="F1029" i="3"/>
  <c r="E1029" i="3"/>
  <c r="I1028" i="3"/>
  <c r="R1028" i="3" s="1"/>
  <c r="J1027" i="3"/>
  <c r="L1027" i="3" s="1"/>
  <c r="M1029" i="3"/>
  <c r="D1032" i="3" l="1"/>
  <c r="G1029" i="3"/>
  <c r="H1029" i="3" s="1"/>
  <c r="I1029" i="3" s="1"/>
  <c r="R1029" i="3" s="1"/>
  <c r="F1030" i="3"/>
  <c r="E1030" i="3"/>
  <c r="J1028" i="3"/>
  <c r="L1028" i="3" s="1"/>
  <c r="M1030" i="3"/>
  <c r="D1033" i="3" l="1"/>
  <c r="G1030" i="3"/>
  <c r="H1030" i="3" s="1"/>
  <c r="F1031" i="3"/>
  <c r="E1031" i="3"/>
  <c r="I1030" i="3"/>
  <c r="R1030" i="3" s="1"/>
  <c r="J1029" i="3"/>
  <c r="L1029" i="3" s="1"/>
  <c r="M1031" i="3"/>
  <c r="D1034" i="3" l="1"/>
  <c r="G1031" i="3"/>
  <c r="H1031" i="3" s="1"/>
  <c r="F1032" i="3"/>
  <c r="E1032" i="3"/>
  <c r="I1031" i="3"/>
  <c r="R1031" i="3" s="1"/>
  <c r="J1030" i="3"/>
  <c r="L1030" i="3" s="1"/>
  <c r="M1032" i="3"/>
  <c r="D1035" i="3" l="1"/>
  <c r="G1032" i="3"/>
  <c r="H1032" i="3" s="1"/>
  <c r="I1032" i="3" s="1"/>
  <c r="R1032" i="3" s="1"/>
  <c r="F1033" i="3"/>
  <c r="E1033" i="3"/>
  <c r="J1031" i="3"/>
  <c r="L1031" i="3" s="1"/>
  <c r="M1033" i="3"/>
  <c r="D1036" i="3" l="1"/>
  <c r="G1033" i="3"/>
  <c r="H1033" i="3" s="1"/>
  <c r="F1034" i="3"/>
  <c r="E1034" i="3"/>
  <c r="I1033" i="3"/>
  <c r="R1033" i="3" s="1"/>
  <c r="J1032" i="3"/>
  <c r="L1032" i="3" s="1"/>
  <c r="M1034" i="3"/>
  <c r="D1037" i="3" l="1"/>
  <c r="G1034" i="3"/>
  <c r="H1034" i="3" s="1"/>
  <c r="F1035" i="3"/>
  <c r="E1035" i="3"/>
  <c r="I1034" i="3"/>
  <c r="R1034" i="3" s="1"/>
  <c r="J1033" i="3"/>
  <c r="L1033" i="3" s="1"/>
  <c r="M1035" i="3"/>
  <c r="D1038" i="3" l="1"/>
  <c r="G1035" i="3"/>
  <c r="H1035" i="3" s="1"/>
  <c r="F1036" i="3"/>
  <c r="E1036" i="3"/>
  <c r="I1035" i="3"/>
  <c r="R1035" i="3" s="1"/>
  <c r="J1034" i="3"/>
  <c r="L1034" i="3" s="1"/>
  <c r="M1036" i="3"/>
  <c r="D1039" i="3" l="1"/>
  <c r="G1036" i="3"/>
  <c r="H1036" i="3" s="1"/>
  <c r="I1036" i="3" s="1"/>
  <c r="R1036" i="3" s="1"/>
  <c r="F1037" i="3"/>
  <c r="E1037" i="3"/>
  <c r="J1035" i="3"/>
  <c r="L1035" i="3" s="1"/>
  <c r="M1037" i="3"/>
  <c r="D1040" i="3" l="1"/>
  <c r="G1037" i="3"/>
  <c r="H1037" i="3" s="1"/>
  <c r="F1038" i="3"/>
  <c r="E1038" i="3"/>
  <c r="I1037" i="3"/>
  <c r="R1037" i="3" s="1"/>
  <c r="J1036" i="3"/>
  <c r="L1036" i="3" s="1"/>
  <c r="M1038" i="3"/>
  <c r="D1041" i="3" l="1"/>
  <c r="G1038" i="3"/>
  <c r="H1038" i="3" s="1"/>
  <c r="F1039" i="3"/>
  <c r="E1039" i="3"/>
  <c r="I1038" i="3"/>
  <c r="R1038" i="3" s="1"/>
  <c r="J1037" i="3"/>
  <c r="L1037" i="3" s="1"/>
  <c r="M1039" i="3"/>
  <c r="D1042" i="3" l="1"/>
  <c r="G1039" i="3"/>
  <c r="H1039" i="3" s="1"/>
  <c r="F1040" i="3"/>
  <c r="E1040" i="3"/>
  <c r="I1039" i="3"/>
  <c r="R1039" i="3" s="1"/>
  <c r="J1038" i="3"/>
  <c r="L1038" i="3" s="1"/>
  <c r="M1040" i="3"/>
  <c r="D1043" i="3" l="1"/>
  <c r="G1040" i="3"/>
  <c r="H1040" i="3" s="1"/>
  <c r="I1040" i="3" s="1"/>
  <c r="R1040" i="3" s="1"/>
  <c r="F1041" i="3"/>
  <c r="E1041" i="3"/>
  <c r="J1039" i="3"/>
  <c r="L1039" i="3" s="1"/>
  <c r="M1041" i="3"/>
  <c r="D1044" i="3" l="1"/>
  <c r="G1041" i="3"/>
  <c r="H1041" i="3" s="1"/>
  <c r="F1042" i="3"/>
  <c r="E1042" i="3"/>
  <c r="I1041" i="3"/>
  <c r="R1041" i="3" s="1"/>
  <c r="J1040" i="3"/>
  <c r="L1040" i="3" s="1"/>
  <c r="M1042" i="3"/>
  <c r="D1045" i="3" l="1"/>
  <c r="G1042" i="3"/>
  <c r="H1042" i="3" s="1"/>
  <c r="I1042" i="3" s="1"/>
  <c r="R1042" i="3" s="1"/>
  <c r="F1043" i="3"/>
  <c r="E1043" i="3"/>
  <c r="G1043" i="3" s="1"/>
  <c r="H1043" i="3" s="1"/>
  <c r="J1041" i="3"/>
  <c r="L1041" i="3" s="1"/>
  <c r="M1043" i="3"/>
  <c r="D1046" i="3" l="1"/>
  <c r="F1044" i="3"/>
  <c r="E1044" i="3"/>
  <c r="I1043" i="3"/>
  <c r="R1043" i="3" s="1"/>
  <c r="J1042" i="3"/>
  <c r="L1042" i="3" s="1"/>
  <c r="M1044" i="3"/>
  <c r="D1047" i="3" l="1"/>
  <c r="F1045" i="3"/>
  <c r="E1045" i="3"/>
  <c r="G1044" i="3"/>
  <c r="H1044" i="3" s="1"/>
  <c r="I1044" i="3"/>
  <c r="R1044" i="3" s="1"/>
  <c r="J1043" i="3"/>
  <c r="L1043" i="3" s="1"/>
  <c r="M1045" i="3"/>
  <c r="D1048" i="3" l="1"/>
  <c r="G1045" i="3"/>
  <c r="H1045" i="3" s="1"/>
  <c r="F1046" i="3"/>
  <c r="E1046" i="3"/>
  <c r="G1046" i="3" s="1"/>
  <c r="H1046" i="3" s="1"/>
  <c r="I1045" i="3"/>
  <c r="R1045" i="3" s="1"/>
  <c r="J1044" i="3"/>
  <c r="L1044" i="3" s="1"/>
  <c r="M1046" i="3"/>
  <c r="D1049" i="3" l="1"/>
  <c r="F1047" i="3"/>
  <c r="E1047" i="3"/>
  <c r="I1046" i="3"/>
  <c r="R1046" i="3" s="1"/>
  <c r="J1045" i="3"/>
  <c r="L1045" i="3" s="1"/>
  <c r="M1047" i="3"/>
  <c r="D1050" i="3" l="1"/>
  <c r="G1047" i="3"/>
  <c r="H1047" i="3" s="1"/>
  <c r="I1047" i="3" s="1"/>
  <c r="R1047" i="3" s="1"/>
  <c r="F1048" i="3"/>
  <c r="E1048" i="3"/>
  <c r="J1046" i="3"/>
  <c r="L1046" i="3" s="1"/>
  <c r="M1048" i="3"/>
  <c r="D1051" i="3" l="1"/>
  <c r="G1048" i="3"/>
  <c r="H1048" i="3" s="1"/>
  <c r="F1049" i="3"/>
  <c r="E1049" i="3"/>
  <c r="I1048" i="3"/>
  <c r="R1048" i="3" s="1"/>
  <c r="J1047" i="3"/>
  <c r="L1047" i="3" s="1"/>
  <c r="M1049" i="3"/>
  <c r="D1052" i="3" l="1"/>
  <c r="G1049" i="3"/>
  <c r="H1049" i="3" s="1"/>
  <c r="F1050" i="3"/>
  <c r="E1050" i="3"/>
  <c r="I1049" i="3"/>
  <c r="R1049" i="3" s="1"/>
  <c r="J1048" i="3"/>
  <c r="L1048" i="3" s="1"/>
  <c r="M1050" i="3"/>
  <c r="D1053" i="3" l="1"/>
  <c r="G1050" i="3"/>
  <c r="H1050" i="3" s="1"/>
  <c r="I1050" i="3" s="1"/>
  <c r="R1050" i="3" s="1"/>
  <c r="F1051" i="3"/>
  <c r="E1051" i="3"/>
  <c r="J1049" i="3"/>
  <c r="L1049" i="3" s="1"/>
  <c r="M1051" i="3"/>
  <c r="D1054" i="3" l="1"/>
  <c r="G1051" i="3"/>
  <c r="H1051" i="3" s="1"/>
  <c r="F1052" i="3"/>
  <c r="E1052" i="3"/>
  <c r="I1051" i="3"/>
  <c r="R1051" i="3" s="1"/>
  <c r="J1050" i="3"/>
  <c r="L1050" i="3" s="1"/>
  <c r="M1052" i="3"/>
  <c r="D1055" i="3" l="1"/>
  <c r="G1052" i="3"/>
  <c r="H1052" i="3" s="1"/>
  <c r="I1052" i="3" s="1"/>
  <c r="R1052" i="3" s="1"/>
  <c r="F1053" i="3"/>
  <c r="E1053" i="3"/>
  <c r="J1051" i="3"/>
  <c r="L1051" i="3" s="1"/>
  <c r="M1053" i="3"/>
  <c r="D1056" i="3" l="1"/>
  <c r="G1053" i="3"/>
  <c r="H1053" i="3" s="1"/>
  <c r="F1054" i="3"/>
  <c r="E1054" i="3"/>
  <c r="I1053" i="3"/>
  <c r="R1053" i="3" s="1"/>
  <c r="J1052" i="3"/>
  <c r="L1052" i="3" s="1"/>
  <c r="M1054" i="3"/>
  <c r="D1057" i="3" l="1"/>
  <c r="G1054" i="3"/>
  <c r="H1054" i="3" s="1"/>
  <c r="F1055" i="3"/>
  <c r="E1055" i="3"/>
  <c r="I1054" i="3"/>
  <c r="R1054" i="3" s="1"/>
  <c r="J1053" i="3"/>
  <c r="L1053" i="3" s="1"/>
  <c r="M1055" i="3"/>
  <c r="D1058" i="3" l="1"/>
  <c r="F1056" i="3"/>
  <c r="E1056" i="3"/>
  <c r="G1055" i="3"/>
  <c r="H1055" i="3" s="1"/>
  <c r="I1055" i="3"/>
  <c r="R1055" i="3" s="1"/>
  <c r="J1054" i="3"/>
  <c r="L1054" i="3" s="1"/>
  <c r="M1056" i="3"/>
  <c r="D1059" i="3" l="1"/>
  <c r="G1056" i="3"/>
  <c r="H1056" i="3" s="1"/>
  <c r="I1056" i="3" s="1"/>
  <c r="R1056" i="3" s="1"/>
  <c r="F1057" i="3"/>
  <c r="E1057" i="3"/>
  <c r="G1057" i="3" s="1"/>
  <c r="H1057" i="3" s="1"/>
  <c r="J1055" i="3"/>
  <c r="L1055" i="3" s="1"/>
  <c r="M1057" i="3"/>
  <c r="D1060" i="3" l="1"/>
  <c r="F1058" i="3"/>
  <c r="E1058" i="3"/>
  <c r="I1057" i="3"/>
  <c r="R1057" i="3" s="1"/>
  <c r="J1056" i="3"/>
  <c r="L1056" i="3" s="1"/>
  <c r="M1058" i="3"/>
  <c r="D1061" i="3" l="1"/>
  <c r="G1058" i="3"/>
  <c r="H1058" i="3" s="1"/>
  <c r="I1058" i="3" s="1"/>
  <c r="R1058" i="3" s="1"/>
  <c r="F1059" i="3"/>
  <c r="E1059" i="3"/>
  <c r="G1059" i="3" s="1"/>
  <c r="H1059" i="3" s="1"/>
  <c r="J1057" i="3"/>
  <c r="L1057" i="3" s="1"/>
  <c r="M1059" i="3"/>
  <c r="D1062" i="3" l="1"/>
  <c r="F1060" i="3"/>
  <c r="E1060" i="3"/>
  <c r="I1059" i="3"/>
  <c r="R1059" i="3" s="1"/>
  <c r="J1058" i="3"/>
  <c r="L1058" i="3" s="1"/>
  <c r="M1060" i="3"/>
  <c r="D1063" i="3" l="1"/>
  <c r="G1060" i="3"/>
  <c r="H1060" i="3" s="1"/>
  <c r="I1060" i="3" s="1"/>
  <c r="R1060" i="3" s="1"/>
  <c r="F1061" i="3"/>
  <c r="E1061" i="3"/>
  <c r="G1061" i="3" s="1"/>
  <c r="H1061" i="3" s="1"/>
  <c r="J1059" i="3"/>
  <c r="L1059" i="3" s="1"/>
  <c r="M1061" i="3"/>
  <c r="D1064" i="3" l="1"/>
  <c r="F1062" i="3"/>
  <c r="E1062" i="3"/>
  <c r="I1061" i="3"/>
  <c r="R1061" i="3" s="1"/>
  <c r="J1060" i="3"/>
  <c r="L1060" i="3" s="1"/>
  <c r="M1062" i="3"/>
  <c r="D1065" i="3" l="1"/>
  <c r="F1063" i="3"/>
  <c r="E1063" i="3"/>
  <c r="G1062" i="3"/>
  <c r="H1062" i="3" s="1"/>
  <c r="I1062" i="3"/>
  <c r="R1062" i="3" s="1"/>
  <c r="J1061" i="3"/>
  <c r="L1061" i="3" s="1"/>
  <c r="M1063" i="3"/>
  <c r="D1066" i="3" l="1"/>
  <c r="G1063" i="3"/>
  <c r="H1063" i="3" s="1"/>
  <c r="I1063" i="3" s="1"/>
  <c r="R1063" i="3" s="1"/>
  <c r="F1064" i="3"/>
  <c r="E1064" i="3"/>
  <c r="J1062" i="3"/>
  <c r="L1062" i="3" s="1"/>
  <c r="M1064" i="3"/>
  <c r="D1067" i="3" l="1"/>
  <c r="G1064" i="3"/>
  <c r="H1064" i="3" s="1"/>
  <c r="F1065" i="3"/>
  <c r="E1065" i="3"/>
  <c r="I1064" i="3"/>
  <c r="R1064" i="3" s="1"/>
  <c r="J1063" i="3"/>
  <c r="L1063" i="3" s="1"/>
  <c r="M1065" i="3"/>
  <c r="D1068" i="3" l="1"/>
  <c r="G1065" i="3"/>
  <c r="H1065" i="3" s="1"/>
  <c r="I1065" i="3" s="1"/>
  <c r="R1065" i="3" s="1"/>
  <c r="F1066" i="3"/>
  <c r="E1066" i="3"/>
  <c r="J1064" i="3"/>
  <c r="L1064" i="3" s="1"/>
  <c r="M1066" i="3"/>
  <c r="D1069" i="3" l="1"/>
  <c r="G1066" i="3"/>
  <c r="H1066" i="3" s="1"/>
  <c r="F1067" i="3"/>
  <c r="E1067" i="3"/>
  <c r="I1066" i="3"/>
  <c r="R1066" i="3" s="1"/>
  <c r="J1065" i="3"/>
  <c r="L1065" i="3" s="1"/>
  <c r="M1067" i="3"/>
  <c r="D1070" i="3" l="1"/>
  <c r="G1067" i="3"/>
  <c r="H1067" i="3" s="1"/>
  <c r="F1068" i="3"/>
  <c r="E1068" i="3"/>
  <c r="I1067" i="3"/>
  <c r="R1067" i="3" s="1"/>
  <c r="J1066" i="3"/>
  <c r="L1066" i="3" s="1"/>
  <c r="M1068" i="3"/>
  <c r="D1071" i="3" l="1"/>
  <c r="G1068" i="3"/>
  <c r="H1068" i="3" s="1"/>
  <c r="I1068" i="3" s="1"/>
  <c r="R1068" i="3" s="1"/>
  <c r="F1069" i="3"/>
  <c r="E1069" i="3"/>
  <c r="J1067" i="3"/>
  <c r="L1067" i="3" s="1"/>
  <c r="M1069" i="3"/>
  <c r="D1072" i="3" l="1"/>
  <c r="G1069" i="3"/>
  <c r="H1069" i="3" s="1"/>
  <c r="I1069" i="3" s="1"/>
  <c r="R1069" i="3" s="1"/>
  <c r="F1070" i="3"/>
  <c r="E1070" i="3"/>
  <c r="J1068" i="3"/>
  <c r="L1068" i="3" s="1"/>
  <c r="M1070" i="3"/>
  <c r="D1073" i="3" l="1"/>
  <c r="G1070" i="3"/>
  <c r="H1070" i="3" s="1"/>
  <c r="F1071" i="3"/>
  <c r="E1071" i="3"/>
  <c r="I1070" i="3"/>
  <c r="R1070" i="3" s="1"/>
  <c r="J1069" i="3"/>
  <c r="L1069" i="3" s="1"/>
  <c r="M1071" i="3"/>
  <c r="D1074" i="3" l="1"/>
  <c r="G1071" i="3"/>
  <c r="H1071" i="3" s="1"/>
  <c r="I1071" i="3" s="1"/>
  <c r="R1071" i="3" s="1"/>
  <c r="F1072" i="3"/>
  <c r="E1072" i="3"/>
  <c r="J1070" i="3"/>
  <c r="L1070" i="3" s="1"/>
  <c r="M1072" i="3"/>
  <c r="D1075" i="3" l="1"/>
  <c r="G1072" i="3"/>
  <c r="H1072" i="3" s="1"/>
  <c r="I1072" i="3" s="1"/>
  <c r="R1072" i="3" s="1"/>
  <c r="F1073" i="3"/>
  <c r="E1073" i="3"/>
  <c r="J1071" i="3"/>
  <c r="L1071" i="3" s="1"/>
  <c r="M1073" i="3"/>
  <c r="D1076" i="3" l="1"/>
  <c r="G1073" i="3"/>
  <c r="H1073" i="3" s="1"/>
  <c r="F1074" i="3"/>
  <c r="E1074" i="3"/>
  <c r="I1073" i="3"/>
  <c r="R1073" i="3" s="1"/>
  <c r="J1072" i="3"/>
  <c r="L1072" i="3" s="1"/>
  <c r="M1074" i="3"/>
  <c r="D1077" i="3" l="1"/>
  <c r="G1074" i="3"/>
  <c r="H1074" i="3" s="1"/>
  <c r="F1075" i="3"/>
  <c r="E1075" i="3"/>
  <c r="I1074" i="3"/>
  <c r="R1074" i="3" s="1"/>
  <c r="J1073" i="3"/>
  <c r="L1073" i="3" s="1"/>
  <c r="M1075" i="3"/>
  <c r="D1078" i="3" l="1"/>
  <c r="G1075" i="3"/>
  <c r="H1075" i="3" s="1"/>
  <c r="I1075" i="3" s="1"/>
  <c r="R1075" i="3" s="1"/>
  <c r="F1076" i="3"/>
  <c r="E1076" i="3"/>
  <c r="J1074" i="3"/>
  <c r="L1074" i="3" s="1"/>
  <c r="M1076" i="3"/>
  <c r="D1079" i="3" l="1"/>
  <c r="F1077" i="3"/>
  <c r="E1077" i="3"/>
  <c r="G1076" i="3"/>
  <c r="H1076" i="3" s="1"/>
  <c r="I1076" i="3" s="1"/>
  <c r="R1076" i="3" s="1"/>
  <c r="J1075" i="3"/>
  <c r="L1075" i="3" s="1"/>
  <c r="M1077" i="3"/>
  <c r="D1080" i="3" l="1"/>
  <c r="G1077" i="3"/>
  <c r="H1077" i="3" s="1"/>
  <c r="F1078" i="3"/>
  <c r="E1078" i="3"/>
  <c r="I1077" i="3"/>
  <c r="R1077" i="3" s="1"/>
  <c r="J1076" i="3"/>
  <c r="L1076" i="3" s="1"/>
  <c r="M1078" i="3"/>
  <c r="D1081" i="3" l="1"/>
  <c r="G1078" i="3"/>
  <c r="H1078" i="3" s="1"/>
  <c r="F1079" i="3"/>
  <c r="E1079" i="3"/>
  <c r="I1078" i="3"/>
  <c r="R1078" i="3" s="1"/>
  <c r="J1077" i="3"/>
  <c r="L1077" i="3" s="1"/>
  <c r="M1079" i="3"/>
  <c r="D1082" i="3" l="1"/>
  <c r="G1079" i="3"/>
  <c r="H1079" i="3" s="1"/>
  <c r="F1080" i="3"/>
  <c r="E1080" i="3"/>
  <c r="G1080" i="3" s="1"/>
  <c r="H1080" i="3" s="1"/>
  <c r="I1079" i="3"/>
  <c r="R1079" i="3" s="1"/>
  <c r="J1078" i="3"/>
  <c r="L1078" i="3" s="1"/>
  <c r="M1080" i="3"/>
  <c r="D1083" i="3" l="1"/>
  <c r="F1081" i="3"/>
  <c r="E1081" i="3"/>
  <c r="I1080" i="3"/>
  <c r="R1080" i="3" s="1"/>
  <c r="J1079" i="3"/>
  <c r="L1079" i="3" s="1"/>
  <c r="M1081" i="3"/>
  <c r="D1084" i="3" l="1"/>
  <c r="G1081" i="3"/>
  <c r="H1081" i="3" s="1"/>
  <c r="F1082" i="3"/>
  <c r="E1082" i="3"/>
  <c r="I1081" i="3"/>
  <c r="R1081" i="3" s="1"/>
  <c r="J1080" i="3"/>
  <c r="L1080" i="3" s="1"/>
  <c r="M1082" i="3"/>
  <c r="D1085" i="3" l="1"/>
  <c r="G1082" i="3"/>
  <c r="H1082" i="3" s="1"/>
  <c r="F1083" i="3"/>
  <c r="E1083" i="3"/>
  <c r="I1082" i="3"/>
  <c r="R1082" i="3" s="1"/>
  <c r="J1081" i="3"/>
  <c r="L1081" i="3" s="1"/>
  <c r="M1083" i="3"/>
  <c r="D1086" i="3" l="1"/>
  <c r="G1083" i="3"/>
  <c r="H1083" i="3" s="1"/>
  <c r="F1084" i="3"/>
  <c r="E1084" i="3"/>
  <c r="I1083" i="3"/>
  <c r="R1083" i="3" s="1"/>
  <c r="J1082" i="3"/>
  <c r="L1082" i="3" s="1"/>
  <c r="M1084" i="3"/>
  <c r="D1087" i="3" l="1"/>
  <c r="G1084" i="3"/>
  <c r="H1084" i="3" s="1"/>
  <c r="I1084" i="3" s="1"/>
  <c r="R1084" i="3" s="1"/>
  <c r="F1085" i="3"/>
  <c r="E1085" i="3"/>
  <c r="J1083" i="3"/>
  <c r="L1083" i="3" s="1"/>
  <c r="M1085" i="3"/>
  <c r="D1088" i="3" l="1"/>
  <c r="G1085" i="3"/>
  <c r="H1085" i="3" s="1"/>
  <c r="F1086" i="3"/>
  <c r="E1086" i="3"/>
  <c r="I1085" i="3"/>
  <c r="R1085" i="3" s="1"/>
  <c r="J1084" i="3"/>
  <c r="L1084" i="3" s="1"/>
  <c r="M1086" i="3"/>
  <c r="D1089" i="3" l="1"/>
  <c r="G1086" i="3"/>
  <c r="H1086" i="3" s="1"/>
  <c r="F1087" i="3"/>
  <c r="E1087" i="3"/>
  <c r="I1086" i="3"/>
  <c r="R1086" i="3" s="1"/>
  <c r="J1085" i="3"/>
  <c r="L1085" i="3" s="1"/>
  <c r="M1087" i="3"/>
  <c r="D1090" i="3" l="1"/>
  <c r="G1087" i="3"/>
  <c r="H1087" i="3" s="1"/>
  <c r="I1087" i="3" s="1"/>
  <c r="R1087" i="3" s="1"/>
  <c r="F1088" i="3"/>
  <c r="E1088" i="3"/>
  <c r="J1086" i="3"/>
  <c r="L1086" i="3" s="1"/>
  <c r="M1088" i="3"/>
  <c r="D1091" i="3" l="1"/>
  <c r="G1088" i="3"/>
  <c r="H1088" i="3" s="1"/>
  <c r="I1088" i="3" s="1"/>
  <c r="R1088" i="3" s="1"/>
  <c r="F1089" i="3"/>
  <c r="E1089" i="3"/>
  <c r="J1087" i="3"/>
  <c r="L1087" i="3" s="1"/>
  <c r="M1089" i="3"/>
  <c r="D1092" i="3" l="1"/>
  <c r="G1089" i="3"/>
  <c r="H1089" i="3" s="1"/>
  <c r="F1090" i="3"/>
  <c r="E1090" i="3"/>
  <c r="I1089" i="3"/>
  <c r="R1089" i="3" s="1"/>
  <c r="J1088" i="3"/>
  <c r="L1088" i="3" s="1"/>
  <c r="M1090" i="3"/>
  <c r="D1093" i="3" l="1"/>
  <c r="G1090" i="3"/>
  <c r="H1090" i="3" s="1"/>
  <c r="F1091" i="3"/>
  <c r="E1091" i="3"/>
  <c r="I1090" i="3"/>
  <c r="R1090" i="3" s="1"/>
  <c r="J1089" i="3"/>
  <c r="L1089" i="3" s="1"/>
  <c r="M1091" i="3"/>
  <c r="D1094" i="3" l="1"/>
  <c r="G1091" i="3"/>
  <c r="H1091" i="3" s="1"/>
  <c r="F1092" i="3"/>
  <c r="E1092" i="3"/>
  <c r="I1091" i="3"/>
  <c r="R1091" i="3" s="1"/>
  <c r="J1090" i="3"/>
  <c r="L1090" i="3" s="1"/>
  <c r="M1092" i="3"/>
  <c r="D1095" i="3" l="1"/>
  <c r="F1093" i="3"/>
  <c r="E1093" i="3"/>
  <c r="G1092" i="3"/>
  <c r="H1092" i="3" s="1"/>
  <c r="I1092" i="3"/>
  <c r="R1092" i="3" s="1"/>
  <c r="J1091" i="3"/>
  <c r="L1091" i="3" s="1"/>
  <c r="M1093" i="3"/>
  <c r="D1096" i="3" l="1"/>
  <c r="F1094" i="3"/>
  <c r="E1094" i="3"/>
  <c r="G1093" i="3"/>
  <c r="H1093" i="3" s="1"/>
  <c r="I1093" i="3" s="1"/>
  <c r="R1093" i="3" s="1"/>
  <c r="J1092" i="3"/>
  <c r="L1092" i="3" s="1"/>
  <c r="M1094" i="3"/>
  <c r="D1097" i="3" l="1"/>
  <c r="G1094" i="3"/>
  <c r="H1094" i="3" s="1"/>
  <c r="I1094" i="3" s="1"/>
  <c r="R1094" i="3" s="1"/>
  <c r="F1095" i="3"/>
  <c r="E1095" i="3"/>
  <c r="J1093" i="3"/>
  <c r="L1093" i="3" s="1"/>
  <c r="M1095" i="3"/>
  <c r="D1098" i="3" l="1"/>
  <c r="G1095" i="3"/>
  <c r="H1095" i="3" s="1"/>
  <c r="I1095" i="3" s="1"/>
  <c r="R1095" i="3" s="1"/>
  <c r="F1096" i="3"/>
  <c r="E1096" i="3"/>
  <c r="J1094" i="3"/>
  <c r="L1094" i="3" s="1"/>
  <c r="M1096" i="3"/>
  <c r="D1099" i="3" l="1"/>
  <c r="F1097" i="3"/>
  <c r="E1097" i="3"/>
  <c r="G1096" i="3"/>
  <c r="H1096" i="3" s="1"/>
  <c r="I1096" i="3" s="1"/>
  <c r="R1096" i="3" s="1"/>
  <c r="J1095" i="3"/>
  <c r="L1095" i="3" s="1"/>
  <c r="M1097" i="3"/>
  <c r="D1100" i="3" l="1"/>
  <c r="F1098" i="3"/>
  <c r="E1098" i="3"/>
  <c r="G1097" i="3"/>
  <c r="H1097" i="3" s="1"/>
  <c r="I1097" i="3" s="1"/>
  <c r="R1097" i="3" s="1"/>
  <c r="J1096" i="3"/>
  <c r="L1096" i="3" s="1"/>
  <c r="M1098" i="3"/>
  <c r="D1101" i="3" l="1"/>
  <c r="G1098" i="3"/>
  <c r="H1098" i="3" s="1"/>
  <c r="F1099" i="3"/>
  <c r="E1099" i="3"/>
  <c r="I1098" i="3"/>
  <c r="R1098" i="3" s="1"/>
  <c r="J1097" i="3"/>
  <c r="L1097" i="3" s="1"/>
  <c r="M1099" i="3"/>
  <c r="D1102" i="3" l="1"/>
  <c r="G1099" i="3"/>
  <c r="H1099" i="3" s="1"/>
  <c r="F1100" i="3"/>
  <c r="E1100" i="3"/>
  <c r="G1100" i="3" s="1"/>
  <c r="H1100" i="3" s="1"/>
  <c r="I1099" i="3"/>
  <c r="R1099" i="3" s="1"/>
  <c r="J1098" i="3"/>
  <c r="L1098" i="3" s="1"/>
  <c r="M1100" i="3"/>
  <c r="D1103" i="3" l="1"/>
  <c r="F1101" i="3"/>
  <c r="E1101" i="3"/>
  <c r="I1100" i="3"/>
  <c r="R1100" i="3" s="1"/>
  <c r="J1099" i="3"/>
  <c r="L1099" i="3" s="1"/>
  <c r="M1101" i="3"/>
  <c r="D1104" i="3" l="1"/>
  <c r="G1101" i="3"/>
  <c r="H1101" i="3" s="1"/>
  <c r="F1102" i="3"/>
  <c r="E1102" i="3"/>
  <c r="I1101" i="3"/>
  <c r="R1101" i="3" s="1"/>
  <c r="J1100" i="3"/>
  <c r="L1100" i="3" s="1"/>
  <c r="M1102" i="3"/>
  <c r="D1105" i="3" l="1"/>
  <c r="G1102" i="3"/>
  <c r="H1102" i="3" s="1"/>
  <c r="I1102" i="3" s="1"/>
  <c r="R1102" i="3" s="1"/>
  <c r="F1103" i="3"/>
  <c r="E1103" i="3"/>
  <c r="J1101" i="3"/>
  <c r="L1101" i="3" s="1"/>
  <c r="M1103" i="3"/>
  <c r="D1106" i="3" l="1"/>
  <c r="F1104" i="3"/>
  <c r="E1104" i="3"/>
  <c r="G1103" i="3"/>
  <c r="H1103" i="3" s="1"/>
  <c r="I1103" i="3" s="1"/>
  <c r="R1103" i="3" s="1"/>
  <c r="J1102" i="3"/>
  <c r="L1102" i="3" s="1"/>
  <c r="M1104" i="3"/>
  <c r="D1107" i="3" l="1"/>
  <c r="G1104" i="3"/>
  <c r="H1104" i="3" s="1"/>
  <c r="F1105" i="3"/>
  <c r="E1105" i="3"/>
  <c r="I1104" i="3"/>
  <c r="R1104" i="3" s="1"/>
  <c r="J1103" i="3"/>
  <c r="L1103" i="3" s="1"/>
  <c r="M1105" i="3"/>
  <c r="D1108" i="3" l="1"/>
  <c r="G1105" i="3"/>
  <c r="H1105" i="3" s="1"/>
  <c r="F1106" i="3"/>
  <c r="E1106" i="3"/>
  <c r="I1105" i="3"/>
  <c r="R1105" i="3" s="1"/>
  <c r="J1104" i="3"/>
  <c r="L1104" i="3" s="1"/>
  <c r="M1106" i="3"/>
  <c r="D1109" i="3" l="1"/>
  <c r="G1106" i="3"/>
  <c r="H1106" i="3" s="1"/>
  <c r="F1107" i="3"/>
  <c r="E1107" i="3"/>
  <c r="I1106" i="3"/>
  <c r="R1106" i="3" s="1"/>
  <c r="J1105" i="3"/>
  <c r="L1105" i="3" s="1"/>
  <c r="M1107" i="3"/>
  <c r="D1110" i="3" l="1"/>
  <c r="F1108" i="3"/>
  <c r="E1108" i="3"/>
  <c r="G1107" i="3"/>
  <c r="H1107" i="3" s="1"/>
  <c r="I1107" i="3"/>
  <c r="R1107" i="3" s="1"/>
  <c r="J1106" i="3"/>
  <c r="L1106" i="3" s="1"/>
  <c r="M1108" i="3"/>
  <c r="D1111" i="3" l="1"/>
  <c r="G1108" i="3"/>
  <c r="H1108" i="3" s="1"/>
  <c r="I1108" i="3" s="1"/>
  <c r="R1108" i="3" s="1"/>
  <c r="F1109" i="3"/>
  <c r="E1109" i="3"/>
  <c r="J1107" i="3"/>
  <c r="L1107" i="3" s="1"/>
  <c r="M1109" i="3"/>
  <c r="D1112" i="3" l="1"/>
  <c r="G1109" i="3"/>
  <c r="H1109" i="3" s="1"/>
  <c r="F1110" i="3"/>
  <c r="E1110" i="3"/>
  <c r="I1109" i="3"/>
  <c r="R1109" i="3" s="1"/>
  <c r="J1108" i="3"/>
  <c r="L1108" i="3" s="1"/>
  <c r="M1110" i="3"/>
  <c r="D1113" i="3" l="1"/>
  <c r="G1110" i="3"/>
  <c r="H1110" i="3" s="1"/>
  <c r="F1111" i="3"/>
  <c r="E1111" i="3"/>
  <c r="I1110" i="3"/>
  <c r="R1110" i="3" s="1"/>
  <c r="J1109" i="3"/>
  <c r="L1109" i="3" s="1"/>
  <c r="M1111" i="3"/>
  <c r="D1114" i="3" l="1"/>
  <c r="G1111" i="3"/>
  <c r="H1111" i="3" s="1"/>
  <c r="I1111" i="3" s="1"/>
  <c r="R1111" i="3" s="1"/>
  <c r="F1112" i="3"/>
  <c r="E1112" i="3"/>
  <c r="J1110" i="3"/>
  <c r="L1110" i="3" s="1"/>
  <c r="M1112" i="3"/>
  <c r="D1115" i="3" l="1"/>
  <c r="G1112" i="3"/>
  <c r="H1112" i="3" s="1"/>
  <c r="F1113" i="3"/>
  <c r="E1113" i="3"/>
  <c r="I1112" i="3"/>
  <c r="R1112" i="3" s="1"/>
  <c r="J1111" i="3"/>
  <c r="L1111" i="3" s="1"/>
  <c r="M1113" i="3"/>
  <c r="D1116" i="3" l="1"/>
  <c r="G1113" i="3"/>
  <c r="H1113" i="3" s="1"/>
  <c r="F1114" i="3"/>
  <c r="E1114" i="3"/>
  <c r="I1113" i="3"/>
  <c r="R1113" i="3" s="1"/>
  <c r="J1112" i="3"/>
  <c r="L1112" i="3" s="1"/>
  <c r="M1114" i="3"/>
  <c r="D1117" i="3" l="1"/>
  <c r="G1114" i="3"/>
  <c r="H1114" i="3" s="1"/>
  <c r="I1114" i="3" s="1"/>
  <c r="R1114" i="3" s="1"/>
  <c r="F1115" i="3"/>
  <c r="E1115" i="3"/>
  <c r="J1113" i="3"/>
  <c r="L1113" i="3" s="1"/>
  <c r="M1115" i="3"/>
  <c r="D1118" i="3" l="1"/>
  <c r="G1115" i="3"/>
  <c r="H1115" i="3" s="1"/>
  <c r="I1115" i="3" s="1"/>
  <c r="R1115" i="3" s="1"/>
  <c r="F1116" i="3"/>
  <c r="E1116" i="3"/>
  <c r="J1114" i="3"/>
  <c r="L1114" i="3" s="1"/>
  <c r="M1116" i="3"/>
  <c r="D1119" i="3" l="1"/>
  <c r="G1116" i="3"/>
  <c r="H1116" i="3" s="1"/>
  <c r="I1116" i="3" s="1"/>
  <c r="R1116" i="3" s="1"/>
  <c r="F1117" i="3"/>
  <c r="E1117" i="3"/>
  <c r="J1115" i="3"/>
  <c r="L1115" i="3" s="1"/>
  <c r="M1117" i="3"/>
  <c r="D1120" i="3" l="1"/>
  <c r="G1117" i="3"/>
  <c r="H1117" i="3" s="1"/>
  <c r="F1118" i="3"/>
  <c r="E1118" i="3"/>
  <c r="I1117" i="3"/>
  <c r="R1117" i="3" s="1"/>
  <c r="J1116" i="3"/>
  <c r="L1116" i="3" s="1"/>
  <c r="M1118" i="3"/>
  <c r="D1121" i="3" l="1"/>
  <c r="G1118" i="3"/>
  <c r="H1118" i="3" s="1"/>
  <c r="I1118" i="3" s="1"/>
  <c r="R1118" i="3" s="1"/>
  <c r="F1119" i="3"/>
  <c r="E1119" i="3"/>
  <c r="J1117" i="3"/>
  <c r="L1117" i="3" s="1"/>
  <c r="M1119" i="3"/>
  <c r="D1122" i="3" l="1"/>
  <c r="G1119" i="3"/>
  <c r="H1119" i="3" s="1"/>
  <c r="F1120" i="3"/>
  <c r="E1120" i="3"/>
  <c r="I1119" i="3"/>
  <c r="R1119" i="3" s="1"/>
  <c r="J1118" i="3"/>
  <c r="L1118" i="3" s="1"/>
  <c r="M1120" i="3"/>
  <c r="D1123" i="3" l="1"/>
  <c r="G1120" i="3"/>
  <c r="H1120" i="3" s="1"/>
  <c r="F1121" i="3"/>
  <c r="E1121" i="3"/>
  <c r="I1120" i="3"/>
  <c r="R1120" i="3" s="1"/>
  <c r="J1119" i="3"/>
  <c r="L1119" i="3" s="1"/>
  <c r="M1121" i="3"/>
  <c r="D1124" i="3" l="1"/>
  <c r="G1121" i="3"/>
  <c r="H1121" i="3" s="1"/>
  <c r="F1122" i="3"/>
  <c r="E1122" i="3"/>
  <c r="I1121" i="3"/>
  <c r="R1121" i="3" s="1"/>
  <c r="J1120" i="3"/>
  <c r="L1120" i="3" s="1"/>
  <c r="M1122" i="3"/>
  <c r="D1125" i="3" l="1"/>
  <c r="G1122" i="3"/>
  <c r="H1122" i="3" s="1"/>
  <c r="I1122" i="3" s="1"/>
  <c r="R1122" i="3" s="1"/>
  <c r="F1123" i="3"/>
  <c r="E1123" i="3"/>
  <c r="J1121" i="3"/>
  <c r="L1121" i="3" s="1"/>
  <c r="M1123" i="3"/>
  <c r="D1126" i="3" l="1"/>
  <c r="G1123" i="3"/>
  <c r="H1123" i="3" s="1"/>
  <c r="F1124" i="3"/>
  <c r="E1124" i="3"/>
  <c r="I1123" i="3"/>
  <c r="R1123" i="3" s="1"/>
  <c r="J1122" i="3"/>
  <c r="L1122" i="3" s="1"/>
  <c r="M1124" i="3"/>
  <c r="D1127" i="3" l="1"/>
  <c r="G1124" i="3"/>
  <c r="H1124" i="3" s="1"/>
  <c r="I1124" i="3" s="1"/>
  <c r="R1124" i="3" s="1"/>
  <c r="F1125" i="3"/>
  <c r="E1125" i="3"/>
  <c r="J1123" i="3"/>
  <c r="L1123" i="3" s="1"/>
  <c r="M1125" i="3"/>
  <c r="D1128" i="3" l="1"/>
  <c r="G1125" i="3"/>
  <c r="H1125" i="3" s="1"/>
  <c r="F1126" i="3"/>
  <c r="E1126" i="3"/>
  <c r="G1126" i="3" s="1"/>
  <c r="H1126" i="3" s="1"/>
  <c r="I1125" i="3"/>
  <c r="R1125" i="3" s="1"/>
  <c r="J1124" i="3"/>
  <c r="L1124" i="3" s="1"/>
  <c r="M1126" i="3"/>
  <c r="D1129" i="3" l="1"/>
  <c r="F1127" i="3"/>
  <c r="E1127" i="3"/>
  <c r="I1126" i="3"/>
  <c r="R1126" i="3" s="1"/>
  <c r="J1125" i="3"/>
  <c r="L1125" i="3" s="1"/>
  <c r="M1127" i="3"/>
  <c r="D1130" i="3" l="1"/>
  <c r="G1127" i="3"/>
  <c r="H1127" i="3" s="1"/>
  <c r="I1127" i="3" s="1"/>
  <c r="R1127" i="3" s="1"/>
  <c r="F1128" i="3"/>
  <c r="E1128" i="3"/>
  <c r="J1126" i="3"/>
  <c r="L1126" i="3" s="1"/>
  <c r="M1128" i="3"/>
  <c r="D1131" i="3" l="1"/>
  <c r="G1128" i="3"/>
  <c r="H1128" i="3" s="1"/>
  <c r="I1128" i="3" s="1"/>
  <c r="R1128" i="3" s="1"/>
  <c r="F1129" i="3"/>
  <c r="E1129" i="3"/>
  <c r="J1127" i="3"/>
  <c r="L1127" i="3" s="1"/>
  <c r="M1129" i="3"/>
  <c r="D1132" i="3" l="1"/>
  <c r="G1129" i="3"/>
  <c r="H1129" i="3" s="1"/>
  <c r="F1130" i="3"/>
  <c r="E1130" i="3"/>
  <c r="I1129" i="3"/>
  <c r="R1129" i="3" s="1"/>
  <c r="J1128" i="3"/>
  <c r="L1128" i="3" s="1"/>
  <c r="M1130" i="3"/>
  <c r="D1133" i="3" l="1"/>
  <c r="G1130" i="3"/>
  <c r="H1130" i="3" s="1"/>
  <c r="I1130" i="3" s="1"/>
  <c r="R1130" i="3" s="1"/>
  <c r="F1131" i="3"/>
  <c r="E1131" i="3"/>
  <c r="J1129" i="3"/>
  <c r="L1129" i="3" s="1"/>
  <c r="M1131" i="3"/>
  <c r="D1134" i="3" l="1"/>
  <c r="G1131" i="3"/>
  <c r="H1131" i="3" s="1"/>
  <c r="F1132" i="3"/>
  <c r="E1132" i="3"/>
  <c r="I1131" i="3"/>
  <c r="R1131" i="3" s="1"/>
  <c r="J1130" i="3"/>
  <c r="L1130" i="3" s="1"/>
  <c r="M1132" i="3"/>
  <c r="D1135" i="3" l="1"/>
  <c r="G1132" i="3"/>
  <c r="H1132" i="3" s="1"/>
  <c r="I1132" i="3" s="1"/>
  <c r="R1132" i="3" s="1"/>
  <c r="F1133" i="3"/>
  <c r="E1133" i="3"/>
  <c r="J1131" i="3"/>
  <c r="L1131" i="3" s="1"/>
  <c r="M1133" i="3"/>
  <c r="D1136" i="3" l="1"/>
  <c r="G1133" i="3"/>
  <c r="H1133" i="3" s="1"/>
  <c r="F1134" i="3"/>
  <c r="E1134" i="3"/>
  <c r="I1133" i="3"/>
  <c r="R1133" i="3" s="1"/>
  <c r="J1132" i="3"/>
  <c r="L1132" i="3" s="1"/>
  <c r="M1134" i="3"/>
  <c r="D1137" i="3" l="1"/>
  <c r="G1134" i="3"/>
  <c r="H1134" i="3" s="1"/>
  <c r="F1135" i="3"/>
  <c r="E1135" i="3"/>
  <c r="G1135" i="3" s="1"/>
  <c r="H1135" i="3" s="1"/>
  <c r="I1134" i="3"/>
  <c r="R1134" i="3" s="1"/>
  <c r="J1133" i="3"/>
  <c r="L1133" i="3" s="1"/>
  <c r="M1135" i="3"/>
  <c r="D1138" i="3" l="1"/>
  <c r="F1136" i="3"/>
  <c r="E1136" i="3"/>
  <c r="I1135" i="3"/>
  <c r="R1135" i="3" s="1"/>
  <c r="J1134" i="3"/>
  <c r="L1134" i="3" s="1"/>
  <c r="M1136" i="3"/>
  <c r="D1139" i="3" l="1"/>
  <c r="G1136" i="3"/>
  <c r="H1136" i="3" s="1"/>
  <c r="F1137" i="3"/>
  <c r="E1137" i="3"/>
  <c r="I1136" i="3"/>
  <c r="R1136" i="3" s="1"/>
  <c r="J1135" i="3"/>
  <c r="L1135" i="3" s="1"/>
  <c r="M1137" i="3"/>
  <c r="D1140" i="3" l="1"/>
  <c r="G1137" i="3"/>
  <c r="H1137" i="3" s="1"/>
  <c r="F1138" i="3"/>
  <c r="E1138" i="3"/>
  <c r="I1137" i="3"/>
  <c r="R1137" i="3" s="1"/>
  <c r="J1136" i="3"/>
  <c r="L1136" i="3" s="1"/>
  <c r="M1138" i="3"/>
  <c r="D1141" i="3" l="1"/>
  <c r="G1138" i="3"/>
  <c r="H1138" i="3" s="1"/>
  <c r="I1138" i="3" s="1"/>
  <c r="R1138" i="3" s="1"/>
  <c r="F1139" i="3"/>
  <c r="E1139" i="3"/>
  <c r="J1137" i="3"/>
  <c r="L1137" i="3" s="1"/>
  <c r="M1139" i="3"/>
  <c r="D1142" i="3" l="1"/>
  <c r="G1139" i="3"/>
  <c r="H1139" i="3" s="1"/>
  <c r="I1139" i="3" s="1"/>
  <c r="R1139" i="3" s="1"/>
  <c r="F1140" i="3"/>
  <c r="E1140" i="3"/>
  <c r="J1138" i="3"/>
  <c r="L1138" i="3" s="1"/>
  <c r="M1140" i="3"/>
  <c r="D1143" i="3" l="1"/>
  <c r="G1140" i="3"/>
  <c r="H1140" i="3" s="1"/>
  <c r="F1141" i="3"/>
  <c r="E1141" i="3"/>
  <c r="I1140" i="3"/>
  <c r="R1140" i="3" s="1"/>
  <c r="J1139" i="3"/>
  <c r="L1139" i="3" s="1"/>
  <c r="M1141" i="3"/>
  <c r="D1144" i="3" l="1"/>
  <c r="G1141" i="3"/>
  <c r="H1141" i="3" s="1"/>
  <c r="F1142" i="3"/>
  <c r="E1142" i="3"/>
  <c r="I1141" i="3"/>
  <c r="R1141" i="3" s="1"/>
  <c r="J1140" i="3"/>
  <c r="L1140" i="3" s="1"/>
  <c r="M1142" i="3"/>
  <c r="D1145" i="3" l="1"/>
  <c r="G1142" i="3"/>
  <c r="H1142" i="3" s="1"/>
  <c r="F1143" i="3"/>
  <c r="E1143" i="3"/>
  <c r="I1142" i="3"/>
  <c r="R1142" i="3" s="1"/>
  <c r="J1141" i="3"/>
  <c r="L1141" i="3" s="1"/>
  <c r="M1143" i="3"/>
  <c r="D1146" i="3" l="1"/>
  <c r="G1143" i="3"/>
  <c r="H1143" i="3" s="1"/>
  <c r="F1144" i="3"/>
  <c r="E1144" i="3"/>
  <c r="I1143" i="3"/>
  <c r="R1143" i="3" s="1"/>
  <c r="J1142" i="3"/>
  <c r="L1142" i="3" s="1"/>
  <c r="M1144" i="3"/>
  <c r="D1147" i="3" l="1"/>
  <c r="G1144" i="3"/>
  <c r="H1144" i="3" s="1"/>
  <c r="F1145" i="3"/>
  <c r="E1145" i="3"/>
  <c r="I1144" i="3"/>
  <c r="R1144" i="3" s="1"/>
  <c r="J1143" i="3"/>
  <c r="L1143" i="3" s="1"/>
  <c r="M1145" i="3"/>
  <c r="D1148" i="3" l="1"/>
  <c r="G1145" i="3"/>
  <c r="H1145" i="3" s="1"/>
  <c r="F1146" i="3"/>
  <c r="E1146" i="3"/>
  <c r="I1145" i="3"/>
  <c r="R1145" i="3" s="1"/>
  <c r="J1144" i="3"/>
  <c r="L1144" i="3" s="1"/>
  <c r="M1146" i="3"/>
  <c r="D1149" i="3" l="1"/>
  <c r="G1146" i="3"/>
  <c r="H1146" i="3" s="1"/>
  <c r="F1147" i="3"/>
  <c r="E1147" i="3"/>
  <c r="I1146" i="3"/>
  <c r="R1146" i="3" s="1"/>
  <c r="J1145" i="3"/>
  <c r="L1145" i="3" s="1"/>
  <c r="M1147" i="3"/>
  <c r="D1150" i="3" l="1"/>
  <c r="G1147" i="3"/>
  <c r="H1147" i="3" s="1"/>
  <c r="I1147" i="3" s="1"/>
  <c r="R1147" i="3" s="1"/>
  <c r="F1148" i="3"/>
  <c r="E1148" i="3"/>
  <c r="J1146" i="3"/>
  <c r="L1146" i="3" s="1"/>
  <c r="M1148" i="3"/>
  <c r="D1151" i="3" l="1"/>
  <c r="G1148" i="3"/>
  <c r="H1148" i="3" s="1"/>
  <c r="F1149" i="3"/>
  <c r="E1149" i="3"/>
  <c r="I1148" i="3"/>
  <c r="R1148" i="3" s="1"/>
  <c r="J1147" i="3"/>
  <c r="L1147" i="3" s="1"/>
  <c r="M1149" i="3"/>
  <c r="D1152" i="3" l="1"/>
  <c r="G1149" i="3"/>
  <c r="H1149" i="3" s="1"/>
  <c r="F1150" i="3"/>
  <c r="E1150" i="3"/>
  <c r="I1149" i="3"/>
  <c r="R1149" i="3" s="1"/>
  <c r="J1148" i="3"/>
  <c r="L1148" i="3" s="1"/>
  <c r="M1150" i="3"/>
  <c r="D1153" i="3" l="1"/>
  <c r="F1151" i="3"/>
  <c r="E1151" i="3"/>
  <c r="G1150" i="3"/>
  <c r="H1150" i="3" s="1"/>
  <c r="I1150" i="3" s="1"/>
  <c r="R1150" i="3" s="1"/>
  <c r="J1149" i="3"/>
  <c r="L1149" i="3" s="1"/>
  <c r="M1151" i="3"/>
  <c r="D1154" i="3" l="1"/>
  <c r="G1151" i="3"/>
  <c r="H1151" i="3" s="1"/>
  <c r="F1152" i="3"/>
  <c r="E1152" i="3"/>
  <c r="I1151" i="3"/>
  <c r="R1151" i="3" s="1"/>
  <c r="J1150" i="3"/>
  <c r="L1150" i="3" s="1"/>
  <c r="M1152" i="3"/>
  <c r="D1155" i="3" l="1"/>
  <c r="G1152" i="3"/>
  <c r="H1152" i="3" s="1"/>
  <c r="I1152" i="3" s="1"/>
  <c r="R1152" i="3" s="1"/>
  <c r="F1153" i="3"/>
  <c r="E1153" i="3"/>
  <c r="J1151" i="3"/>
  <c r="L1151" i="3" s="1"/>
  <c r="M1153" i="3"/>
  <c r="D1156" i="3" l="1"/>
  <c r="G1153" i="3"/>
  <c r="H1153" i="3" s="1"/>
  <c r="I1153" i="3" s="1"/>
  <c r="R1153" i="3" s="1"/>
  <c r="F1154" i="3"/>
  <c r="E1154" i="3"/>
  <c r="J1152" i="3"/>
  <c r="L1152" i="3" s="1"/>
  <c r="M1154" i="3"/>
  <c r="D1157" i="3" l="1"/>
  <c r="G1154" i="3"/>
  <c r="H1154" i="3" s="1"/>
  <c r="I1154" i="3" s="1"/>
  <c r="R1154" i="3" s="1"/>
  <c r="F1155" i="3"/>
  <c r="E1155" i="3"/>
  <c r="J1153" i="3"/>
  <c r="L1153" i="3" s="1"/>
  <c r="M1155" i="3"/>
  <c r="D1158" i="3" l="1"/>
  <c r="F1156" i="3"/>
  <c r="E1156" i="3"/>
  <c r="G1155" i="3"/>
  <c r="H1155" i="3" s="1"/>
  <c r="I1155" i="3" s="1"/>
  <c r="R1155" i="3" s="1"/>
  <c r="J1154" i="3"/>
  <c r="L1154" i="3" s="1"/>
  <c r="M1156" i="3"/>
  <c r="D1159" i="3" l="1"/>
  <c r="G1156" i="3"/>
  <c r="H1156" i="3" s="1"/>
  <c r="F1157" i="3"/>
  <c r="E1157" i="3"/>
  <c r="I1156" i="3"/>
  <c r="R1156" i="3" s="1"/>
  <c r="J1155" i="3"/>
  <c r="L1155" i="3" s="1"/>
  <c r="M1157" i="3"/>
  <c r="D1160" i="3" l="1"/>
  <c r="G1157" i="3"/>
  <c r="H1157" i="3" s="1"/>
  <c r="F1158" i="3"/>
  <c r="E1158" i="3"/>
  <c r="I1157" i="3"/>
  <c r="R1157" i="3" s="1"/>
  <c r="J1156" i="3"/>
  <c r="L1156" i="3" s="1"/>
  <c r="M1158" i="3"/>
  <c r="D1161" i="3" l="1"/>
  <c r="G1158" i="3"/>
  <c r="H1158" i="3" s="1"/>
  <c r="I1158" i="3" s="1"/>
  <c r="R1158" i="3" s="1"/>
  <c r="F1159" i="3"/>
  <c r="E1159" i="3"/>
  <c r="J1157" i="3"/>
  <c r="L1157" i="3" s="1"/>
  <c r="M1159" i="3"/>
  <c r="D1162" i="3" l="1"/>
  <c r="G1159" i="3"/>
  <c r="H1159" i="3" s="1"/>
  <c r="I1159" i="3" s="1"/>
  <c r="R1159" i="3" s="1"/>
  <c r="F1160" i="3"/>
  <c r="E1160" i="3"/>
  <c r="J1158" i="3"/>
  <c r="L1158" i="3" s="1"/>
  <c r="M1160" i="3"/>
  <c r="D1163" i="3" l="1"/>
  <c r="G1160" i="3"/>
  <c r="H1160" i="3" s="1"/>
  <c r="I1160" i="3" s="1"/>
  <c r="R1160" i="3" s="1"/>
  <c r="F1161" i="3"/>
  <c r="E1161" i="3"/>
  <c r="J1159" i="3"/>
  <c r="L1159" i="3" s="1"/>
  <c r="M1161" i="3"/>
  <c r="D1164" i="3" l="1"/>
  <c r="G1161" i="3"/>
  <c r="H1161" i="3" s="1"/>
  <c r="F1162" i="3"/>
  <c r="E1162" i="3"/>
  <c r="I1161" i="3"/>
  <c r="R1161" i="3" s="1"/>
  <c r="J1160" i="3"/>
  <c r="L1160" i="3" s="1"/>
  <c r="M1162" i="3"/>
  <c r="D1165" i="3" l="1"/>
  <c r="G1162" i="3"/>
  <c r="H1162" i="3" s="1"/>
  <c r="I1162" i="3" s="1"/>
  <c r="R1162" i="3" s="1"/>
  <c r="F1163" i="3"/>
  <c r="E1163" i="3"/>
  <c r="J1161" i="3"/>
  <c r="L1161" i="3" s="1"/>
  <c r="M1163" i="3"/>
  <c r="D1166" i="3" l="1"/>
  <c r="F1164" i="3"/>
  <c r="E1164" i="3"/>
  <c r="G1163" i="3"/>
  <c r="H1163" i="3" s="1"/>
  <c r="I1163" i="3" s="1"/>
  <c r="R1163" i="3" s="1"/>
  <c r="J1162" i="3"/>
  <c r="L1162" i="3" s="1"/>
  <c r="M1164" i="3"/>
  <c r="D1167" i="3" l="1"/>
  <c r="F1165" i="3"/>
  <c r="E1165" i="3"/>
  <c r="G1164" i="3"/>
  <c r="H1164" i="3" s="1"/>
  <c r="I1164" i="3"/>
  <c r="R1164" i="3" s="1"/>
  <c r="J1163" i="3"/>
  <c r="L1163" i="3" s="1"/>
  <c r="M1165" i="3"/>
  <c r="D1168" i="3" l="1"/>
  <c r="G1165" i="3"/>
  <c r="H1165" i="3" s="1"/>
  <c r="F1166" i="3"/>
  <c r="E1166" i="3"/>
  <c r="I1165" i="3"/>
  <c r="R1165" i="3" s="1"/>
  <c r="J1164" i="3"/>
  <c r="L1164" i="3" s="1"/>
  <c r="M1166" i="3"/>
  <c r="D1169" i="3" l="1"/>
  <c r="G1166" i="3"/>
  <c r="H1166" i="3" s="1"/>
  <c r="F1167" i="3"/>
  <c r="E1167" i="3"/>
  <c r="I1166" i="3"/>
  <c r="R1166" i="3" s="1"/>
  <c r="J1165" i="3"/>
  <c r="L1165" i="3" s="1"/>
  <c r="M1167" i="3"/>
  <c r="D1170" i="3" l="1"/>
  <c r="G1167" i="3"/>
  <c r="H1167" i="3" s="1"/>
  <c r="F1168" i="3"/>
  <c r="E1168" i="3"/>
  <c r="I1167" i="3"/>
  <c r="R1167" i="3" s="1"/>
  <c r="J1166" i="3"/>
  <c r="L1166" i="3" s="1"/>
  <c r="M1168" i="3"/>
  <c r="D1171" i="3" l="1"/>
  <c r="F1169" i="3"/>
  <c r="E1169" i="3"/>
  <c r="G1168" i="3"/>
  <c r="H1168" i="3" s="1"/>
  <c r="I1168" i="3"/>
  <c r="R1168" i="3" s="1"/>
  <c r="J1167" i="3"/>
  <c r="L1167" i="3" s="1"/>
  <c r="M1169" i="3"/>
  <c r="D1172" i="3" l="1"/>
  <c r="G1169" i="3"/>
  <c r="H1169" i="3" s="1"/>
  <c r="I1169" i="3" s="1"/>
  <c r="R1169" i="3" s="1"/>
  <c r="F1170" i="3"/>
  <c r="E1170" i="3"/>
  <c r="G1170" i="3" s="1"/>
  <c r="H1170" i="3" s="1"/>
  <c r="J1168" i="3"/>
  <c r="L1168" i="3" s="1"/>
  <c r="M1170" i="3"/>
  <c r="D1173" i="3" l="1"/>
  <c r="F1171" i="3"/>
  <c r="E1171" i="3"/>
  <c r="I1170" i="3"/>
  <c r="R1170" i="3" s="1"/>
  <c r="J1169" i="3"/>
  <c r="L1169" i="3" s="1"/>
  <c r="M1171" i="3"/>
  <c r="D1174" i="3" l="1"/>
  <c r="G1171" i="3"/>
  <c r="H1171" i="3" s="1"/>
  <c r="F1172" i="3"/>
  <c r="E1172" i="3"/>
  <c r="I1171" i="3"/>
  <c r="R1171" i="3" s="1"/>
  <c r="J1170" i="3"/>
  <c r="L1170" i="3" s="1"/>
  <c r="M1172" i="3"/>
  <c r="D1175" i="3" l="1"/>
  <c r="G1172" i="3"/>
  <c r="H1172" i="3" s="1"/>
  <c r="I1172" i="3" s="1"/>
  <c r="R1172" i="3" s="1"/>
  <c r="F1173" i="3"/>
  <c r="E1173" i="3"/>
  <c r="G1173" i="3" s="1"/>
  <c r="H1173" i="3" s="1"/>
  <c r="J1171" i="3"/>
  <c r="L1171" i="3" s="1"/>
  <c r="M1173" i="3"/>
  <c r="D1176" i="3" l="1"/>
  <c r="F1174" i="3"/>
  <c r="E1174" i="3"/>
  <c r="I1173" i="3"/>
  <c r="R1173" i="3" s="1"/>
  <c r="J1172" i="3"/>
  <c r="L1172" i="3" s="1"/>
  <c r="M1174" i="3"/>
  <c r="D1177" i="3" l="1"/>
  <c r="F1175" i="3"/>
  <c r="E1175" i="3"/>
  <c r="G1174" i="3"/>
  <c r="H1174" i="3" s="1"/>
  <c r="I1174" i="3"/>
  <c r="R1174" i="3" s="1"/>
  <c r="J1173" i="3"/>
  <c r="L1173" i="3" s="1"/>
  <c r="M1175" i="3"/>
  <c r="D1178" i="3" l="1"/>
  <c r="G1175" i="3"/>
  <c r="H1175" i="3" s="1"/>
  <c r="F1176" i="3"/>
  <c r="E1176" i="3"/>
  <c r="I1175" i="3"/>
  <c r="R1175" i="3" s="1"/>
  <c r="J1174" i="3"/>
  <c r="L1174" i="3" s="1"/>
  <c r="M1176" i="3"/>
  <c r="D1179" i="3" l="1"/>
  <c r="G1176" i="3"/>
  <c r="H1176" i="3" s="1"/>
  <c r="F1177" i="3"/>
  <c r="E1177" i="3"/>
  <c r="I1176" i="3"/>
  <c r="R1176" i="3" s="1"/>
  <c r="J1175" i="3"/>
  <c r="L1175" i="3" s="1"/>
  <c r="M1177" i="3"/>
  <c r="D1180" i="3" l="1"/>
  <c r="G1177" i="3"/>
  <c r="H1177" i="3" s="1"/>
  <c r="F1178" i="3"/>
  <c r="E1178" i="3"/>
  <c r="I1177" i="3"/>
  <c r="R1177" i="3" s="1"/>
  <c r="J1176" i="3"/>
  <c r="L1176" i="3" s="1"/>
  <c r="M1178" i="3"/>
  <c r="D1181" i="3" l="1"/>
  <c r="G1178" i="3"/>
  <c r="H1178" i="3" s="1"/>
  <c r="F1179" i="3"/>
  <c r="E1179" i="3"/>
  <c r="I1178" i="3"/>
  <c r="R1178" i="3" s="1"/>
  <c r="J1177" i="3"/>
  <c r="L1177" i="3" s="1"/>
  <c r="M1179" i="3"/>
  <c r="D1182" i="3" l="1"/>
  <c r="G1179" i="3"/>
  <c r="H1179" i="3" s="1"/>
  <c r="I1179" i="3" s="1"/>
  <c r="R1179" i="3" s="1"/>
  <c r="F1180" i="3"/>
  <c r="E1180" i="3"/>
  <c r="J1178" i="3"/>
  <c r="L1178" i="3" s="1"/>
  <c r="M1180" i="3"/>
  <c r="D1183" i="3" l="1"/>
  <c r="G1180" i="3"/>
  <c r="H1180" i="3" s="1"/>
  <c r="I1180" i="3" s="1"/>
  <c r="R1180" i="3" s="1"/>
  <c r="F1181" i="3"/>
  <c r="E1181" i="3"/>
  <c r="J1179" i="3"/>
  <c r="L1179" i="3" s="1"/>
  <c r="M1181" i="3"/>
  <c r="D1184" i="3" l="1"/>
  <c r="G1181" i="3"/>
  <c r="H1181" i="3" s="1"/>
  <c r="I1181" i="3" s="1"/>
  <c r="R1181" i="3" s="1"/>
  <c r="F1182" i="3"/>
  <c r="E1182" i="3"/>
  <c r="J1180" i="3"/>
  <c r="L1180" i="3" s="1"/>
  <c r="M1182" i="3"/>
  <c r="D1185" i="3" l="1"/>
  <c r="G1182" i="3"/>
  <c r="H1182" i="3" s="1"/>
  <c r="I1182" i="3" s="1"/>
  <c r="R1182" i="3" s="1"/>
  <c r="F1183" i="3"/>
  <c r="E1183" i="3"/>
  <c r="J1181" i="3"/>
  <c r="L1181" i="3" s="1"/>
  <c r="M1183" i="3"/>
  <c r="D1186" i="3" l="1"/>
  <c r="G1183" i="3"/>
  <c r="H1183" i="3" s="1"/>
  <c r="F1184" i="3"/>
  <c r="E1184" i="3"/>
  <c r="I1183" i="3"/>
  <c r="R1183" i="3" s="1"/>
  <c r="J1182" i="3"/>
  <c r="L1182" i="3" s="1"/>
  <c r="M1184" i="3"/>
  <c r="D1187" i="3" l="1"/>
  <c r="G1184" i="3"/>
  <c r="H1184" i="3" s="1"/>
  <c r="F1185" i="3"/>
  <c r="E1185" i="3"/>
  <c r="I1184" i="3"/>
  <c r="R1184" i="3" s="1"/>
  <c r="J1183" i="3"/>
  <c r="L1183" i="3" s="1"/>
  <c r="M1185" i="3"/>
  <c r="D1188" i="3" l="1"/>
  <c r="G1185" i="3"/>
  <c r="H1185" i="3" s="1"/>
  <c r="I1185" i="3" s="1"/>
  <c r="R1185" i="3" s="1"/>
  <c r="F1186" i="3"/>
  <c r="E1186" i="3"/>
  <c r="J1184" i="3"/>
  <c r="L1184" i="3" s="1"/>
  <c r="M1186" i="3"/>
  <c r="D1189" i="3" l="1"/>
  <c r="G1186" i="3"/>
  <c r="H1186" i="3" s="1"/>
  <c r="I1186" i="3" s="1"/>
  <c r="R1186" i="3" s="1"/>
  <c r="F1187" i="3"/>
  <c r="E1187" i="3"/>
  <c r="J1185" i="3"/>
  <c r="L1185" i="3" s="1"/>
  <c r="M1187" i="3"/>
  <c r="D1190" i="3" l="1"/>
  <c r="G1187" i="3"/>
  <c r="H1187" i="3" s="1"/>
  <c r="F1188" i="3"/>
  <c r="E1188" i="3"/>
  <c r="I1187" i="3"/>
  <c r="R1187" i="3" s="1"/>
  <c r="J1186" i="3"/>
  <c r="L1186" i="3" s="1"/>
  <c r="M1188" i="3"/>
  <c r="D1191" i="3" l="1"/>
  <c r="G1188" i="3"/>
  <c r="H1188" i="3" s="1"/>
  <c r="F1189" i="3"/>
  <c r="E1189" i="3"/>
  <c r="I1188" i="3"/>
  <c r="R1188" i="3" s="1"/>
  <c r="J1187" i="3"/>
  <c r="L1187" i="3" s="1"/>
  <c r="M1189" i="3"/>
  <c r="D1192" i="3" l="1"/>
  <c r="F1190" i="3"/>
  <c r="E1190" i="3"/>
  <c r="G1189" i="3"/>
  <c r="H1189" i="3" s="1"/>
  <c r="I1189" i="3" s="1"/>
  <c r="R1189" i="3" s="1"/>
  <c r="J1188" i="3"/>
  <c r="L1188" i="3" s="1"/>
  <c r="M1190" i="3"/>
  <c r="D1193" i="3" l="1"/>
  <c r="G1190" i="3"/>
  <c r="H1190" i="3" s="1"/>
  <c r="I1190" i="3" s="1"/>
  <c r="R1190" i="3" s="1"/>
  <c r="F1191" i="3"/>
  <c r="E1191" i="3"/>
  <c r="G1191" i="3" s="1"/>
  <c r="H1191" i="3" s="1"/>
  <c r="J1189" i="3"/>
  <c r="L1189" i="3" s="1"/>
  <c r="M1191" i="3"/>
  <c r="D1194" i="3" l="1"/>
  <c r="F1192" i="3"/>
  <c r="E1192" i="3"/>
  <c r="I1191" i="3"/>
  <c r="R1191" i="3" s="1"/>
  <c r="J1190" i="3"/>
  <c r="L1190" i="3" s="1"/>
  <c r="M1192" i="3"/>
  <c r="D1195" i="3" l="1"/>
  <c r="G1192" i="3"/>
  <c r="H1192" i="3" s="1"/>
  <c r="I1192" i="3" s="1"/>
  <c r="R1192" i="3" s="1"/>
  <c r="F1193" i="3"/>
  <c r="E1193" i="3"/>
  <c r="J1191" i="3"/>
  <c r="L1191" i="3" s="1"/>
  <c r="M1193" i="3"/>
  <c r="D1196" i="3" l="1"/>
  <c r="G1193" i="3"/>
  <c r="H1193" i="3" s="1"/>
  <c r="F1194" i="3"/>
  <c r="E1194" i="3"/>
  <c r="I1193" i="3"/>
  <c r="R1193" i="3" s="1"/>
  <c r="J1192" i="3"/>
  <c r="L1192" i="3" s="1"/>
  <c r="M1194" i="3"/>
  <c r="D1197" i="3" l="1"/>
  <c r="F1195" i="3"/>
  <c r="E1195" i="3"/>
  <c r="G1194" i="3"/>
  <c r="H1194" i="3" s="1"/>
  <c r="I1194" i="3" s="1"/>
  <c r="R1194" i="3" s="1"/>
  <c r="J1193" i="3"/>
  <c r="L1193" i="3" s="1"/>
  <c r="M1195" i="3"/>
  <c r="D1198" i="3" l="1"/>
  <c r="F1196" i="3"/>
  <c r="E1196" i="3"/>
  <c r="G1195" i="3"/>
  <c r="H1195" i="3" s="1"/>
  <c r="I1195" i="3"/>
  <c r="R1195" i="3" s="1"/>
  <c r="J1194" i="3"/>
  <c r="L1194" i="3" s="1"/>
  <c r="M1196" i="3"/>
  <c r="D1199" i="3" l="1"/>
  <c r="G1196" i="3"/>
  <c r="H1196" i="3" s="1"/>
  <c r="I1196" i="3" s="1"/>
  <c r="R1196" i="3" s="1"/>
  <c r="F1197" i="3"/>
  <c r="E1197" i="3"/>
  <c r="J1195" i="3"/>
  <c r="L1195" i="3" s="1"/>
  <c r="M1197" i="3"/>
  <c r="D1200" i="3" l="1"/>
  <c r="G1197" i="3"/>
  <c r="H1197" i="3" s="1"/>
  <c r="I1197" i="3" s="1"/>
  <c r="R1197" i="3" s="1"/>
  <c r="F1198" i="3"/>
  <c r="E1198" i="3"/>
  <c r="J1196" i="3"/>
  <c r="L1196" i="3" s="1"/>
  <c r="M1198" i="3"/>
  <c r="D1201" i="3" l="1"/>
  <c r="G1198" i="3"/>
  <c r="H1198" i="3" s="1"/>
  <c r="F1199" i="3"/>
  <c r="E1199" i="3"/>
  <c r="I1198" i="3"/>
  <c r="R1198" i="3" s="1"/>
  <c r="J1197" i="3"/>
  <c r="L1197" i="3" s="1"/>
  <c r="M1199" i="3"/>
  <c r="D1202" i="3" l="1"/>
  <c r="G1199" i="3"/>
  <c r="H1199" i="3" s="1"/>
  <c r="F1200" i="3"/>
  <c r="E1200" i="3"/>
  <c r="I1199" i="3"/>
  <c r="R1199" i="3" s="1"/>
  <c r="J1198" i="3"/>
  <c r="L1198" i="3" s="1"/>
  <c r="M1200" i="3"/>
  <c r="D1203" i="3" l="1"/>
  <c r="G1200" i="3"/>
  <c r="H1200" i="3" s="1"/>
  <c r="F1201" i="3"/>
  <c r="E1201" i="3"/>
  <c r="I1200" i="3"/>
  <c r="R1200" i="3" s="1"/>
  <c r="J1199" i="3"/>
  <c r="L1199" i="3" s="1"/>
  <c r="M1201" i="3"/>
  <c r="D1204" i="3" l="1"/>
  <c r="G1201" i="3"/>
  <c r="H1201" i="3" s="1"/>
  <c r="F1202" i="3"/>
  <c r="E1202" i="3"/>
  <c r="I1201" i="3"/>
  <c r="R1201" i="3" s="1"/>
  <c r="J1200" i="3"/>
  <c r="L1200" i="3" s="1"/>
  <c r="M1202" i="3"/>
  <c r="D1205" i="3" l="1"/>
  <c r="G1202" i="3"/>
  <c r="H1202" i="3" s="1"/>
  <c r="F1203" i="3"/>
  <c r="E1203" i="3"/>
  <c r="I1202" i="3"/>
  <c r="R1202" i="3" s="1"/>
  <c r="J1201" i="3"/>
  <c r="L1201" i="3" s="1"/>
  <c r="M1203" i="3"/>
  <c r="D1206" i="3" l="1"/>
  <c r="G1203" i="3"/>
  <c r="H1203" i="3" s="1"/>
  <c r="F1204" i="3"/>
  <c r="E1204" i="3"/>
  <c r="I1203" i="3"/>
  <c r="R1203" i="3" s="1"/>
  <c r="J1202" i="3"/>
  <c r="L1202" i="3" s="1"/>
  <c r="M1204" i="3"/>
  <c r="D1207" i="3" l="1"/>
  <c r="G1204" i="3"/>
  <c r="H1204" i="3" s="1"/>
  <c r="F1205" i="3"/>
  <c r="E1205" i="3"/>
  <c r="I1204" i="3"/>
  <c r="R1204" i="3" s="1"/>
  <c r="J1203" i="3"/>
  <c r="L1203" i="3" s="1"/>
  <c r="M1205" i="3"/>
  <c r="D1208" i="3" l="1"/>
  <c r="G1205" i="3"/>
  <c r="H1205" i="3" s="1"/>
  <c r="F1206" i="3"/>
  <c r="E1206" i="3"/>
  <c r="I1205" i="3"/>
  <c r="R1205" i="3" s="1"/>
  <c r="J1204" i="3"/>
  <c r="L1204" i="3" s="1"/>
  <c r="M1206" i="3"/>
  <c r="D1209" i="3" l="1"/>
  <c r="G1206" i="3"/>
  <c r="H1206" i="3" s="1"/>
  <c r="I1206" i="3" s="1"/>
  <c r="R1206" i="3" s="1"/>
  <c r="F1207" i="3"/>
  <c r="E1207" i="3"/>
  <c r="J1205" i="3"/>
  <c r="L1205" i="3" s="1"/>
  <c r="M1207" i="3"/>
  <c r="D1210" i="3" l="1"/>
  <c r="G1207" i="3"/>
  <c r="H1207" i="3" s="1"/>
  <c r="I1207" i="3" s="1"/>
  <c r="R1207" i="3" s="1"/>
  <c r="F1208" i="3"/>
  <c r="E1208" i="3"/>
  <c r="J1206" i="3"/>
  <c r="L1206" i="3" s="1"/>
  <c r="M1208" i="3"/>
  <c r="D1211" i="3" l="1"/>
  <c r="G1208" i="3"/>
  <c r="H1208" i="3" s="1"/>
  <c r="F1209" i="3"/>
  <c r="E1209" i="3"/>
  <c r="I1208" i="3"/>
  <c r="R1208" i="3" s="1"/>
  <c r="J1207" i="3"/>
  <c r="L1207" i="3" s="1"/>
  <c r="M1209" i="3"/>
  <c r="D1212" i="3" l="1"/>
  <c r="G1209" i="3"/>
  <c r="H1209" i="3" s="1"/>
  <c r="F1210" i="3"/>
  <c r="E1210" i="3"/>
  <c r="I1209" i="3"/>
  <c r="R1209" i="3" s="1"/>
  <c r="J1208" i="3"/>
  <c r="L1208" i="3" s="1"/>
  <c r="M1210" i="3"/>
  <c r="D1213" i="3" l="1"/>
  <c r="G1210" i="3"/>
  <c r="H1210" i="3" s="1"/>
  <c r="I1210" i="3" s="1"/>
  <c r="R1210" i="3" s="1"/>
  <c r="F1211" i="3"/>
  <c r="E1211" i="3"/>
  <c r="G1211" i="3" s="1"/>
  <c r="H1211" i="3" s="1"/>
  <c r="J1209" i="3"/>
  <c r="L1209" i="3" s="1"/>
  <c r="M1211" i="3"/>
  <c r="D1214" i="3" l="1"/>
  <c r="F1212" i="3"/>
  <c r="E1212" i="3"/>
  <c r="I1211" i="3"/>
  <c r="R1211" i="3" s="1"/>
  <c r="J1210" i="3"/>
  <c r="L1210" i="3" s="1"/>
  <c r="M1212" i="3"/>
  <c r="D1215" i="3" l="1"/>
  <c r="F1213" i="3"/>
  <c r="E1213" i="3"/>
  <c r="G1212" i="3"/>
  <c r="H1212" i="3" s="1"/>
  <c r="I1212" i="3"/>
  <c r="R1212" i="3" s="1"/>
  <c r="J1211" i="3"/>
  <c r="L1211" i="3" s="1"/>
  <c r="M1213" i="3"/>
  <c r="D1216" i="3" l="1"/>
  <c r="G1213" i="3"/>
  <c r="H1213" i="3" s="1"/>
  <c r="F1214" i="3"/>
  <c r="E1214" i="3"/>
  <c r="G1214" i="3" s="1"/>
  <c r="H1214" i="3" s="1"/>
  <c r="I1213" i="3"/>
  <c r="R1213" i="3" s="1"/>
  <c r="J1212" i="3"/>
  <c r="L1212" i="3" s="1"/>
  <c r="M1214" i="3"/>
  <c r="D1217" i="3" l="1"/>
  <c r="F1215" i="3"/>
  <c r="E1215" i="3"/>
  <c r="I1214" i="3"/>
  <c r="R1214" i="3" s="1"/>
  <c r="J1213" i="3"/>
  <c r="L1213" i="3" s="1"/>
  <c r="M1215" i="3"/>
  <c r="D1218" i="3" l="1"/>
  <c r="F1216" i="3"/>
  <c r="E1216" i="3"/>
  <c r="G1215" i="3"/>
  <c r="H1215" i="3" s="1"/>
  <c r="I1215" i="3"/>
  <c r="R1215" i="3" s="1"/>
  <c r="J1214" i="3"/>
  <c r="L1214" i="3" s="1"/>
  <c r="M1216" i="3"/>
  <c r="D1219" i="3" l="1"/>
  <c r="G1216" i="3"/>
  <c r="H1216" i="3" s="1"/>
  <c r="F1217" i="3"/>
  <c r="E1217" i="3"/>
  <c r="I1216" i="3"/>
  <c r="R1216" i="3" s="1"/>
  <c r="J1215" i="3"/>
  <c r="L1215" i="3" s="1"/>
  <c r="M1217" i="3"/>
  <c r="D1220" i="3" l="1"/>
  <c r="F1218" i="3"/>
  <c r="E1218" i="3"/>
  <c r="G1217" i="3"/>
  <c r="H1217" i="3" s="1"/>
  <c r="I1217" i="3" s="1"/>
  <c r="R1217" i="3" s="1"/>
  <c r="J1216" i="3"/>
  <c r="L1216" i="3" s="1"/>
  <c r="M1218" i="3"/>
  <c r="D1221" i="3" l="1"/>
  <c r="G1218" i="3"/>
  <c r="H1218" i="3" s="1"/>
  <c r="F1219" i="3"/>
  <c r="E1219" i="3"/>
  <c r="I1218" i="3"/>
  <c r="R1218" i="3" s="1"/>
  <c r="J1217" i="3"/>
  <c r="L1217" i="3" s="1"/>
  <c r="M1219" i="3"/>
  <c r="D1222" i="3" l="1"/>
  <c r="G1219" i="3"/>
  <c r="H1219" i="3" s="1"/>
  <c r="F1220" i="3"/>
  <c r="E1220" i="3"/>
  <c r="I1219" i="3"/>
  <c r="R1219" i="3" s="1"/>
  <c r="J1218" i="3"/>
  <c r="L1218" i="3" s="1"/>
  <c r="M1220" i="3"/>
  <c r="D1223" i="3" l="1"/>
  <c r="G1220" i="3"/>
  <c r="H1220" i="3" s="1"/>
  <c r="F1221" i="3"/>
  <c r="E1221" i="3"/>
  <c r="I1220" i="3"/>
  <c r="R1220" i="3" s="1"/>
  <c r="J1219" i="3"/>
  <c r="L1219" i="3" s="1"/>
  <c r="M1221" i="3"/>
  <c r="D1224" i="3" l="1"/>
  <c r="G1221" i="3"/>
  <c r="H1221" i="3" s="1"/>
  <c r="F1222" i="3"/>
  <c r="E1222" i="3"/>
  <c r="I1221" i="3"/>
  <c r="R1221" i="3" s="1"/>
  <c r="J1220" i="3"/>
  <c r="L1220" i="3" s="1"/>
  <c r="M1222" i="3"/>
  <c r="D1225" i="3" l="1"/>
  <c r="G1222" i="3"/>
  <c r="H1222" i="3" s="1"/>
  <c r="I1222" i="3" s="1"/>
  <c r="R1222" i="3" s="1"/>
  <c r="F1223" i="3"/>
  <c r="E1223" i="3"/>
  <c r="G1223" i="3" s="1"/>
  <c r="H1223" i="3" s="1"/>
  <c r="J1221" i="3"/>
  <c r="L1221" i="3" s="1"/>
  <c r="M1223" i="3"/>
  <c r="D1226" i="3" l="1"/>
  <c r="F1224" i="3"/>
  <c r="E1224" i="3"/>
  <c r="I1223" i="3"/>
  <c r="R1223" i="3" s="1"/>
  <c r="J1222" i="3"/>
  <c r="L1222" i="3" s="1"/>
  <c r="M1224" i="3"/>
  <c r="D1227" i="3" l="1"/>
  <c r="G1224" i="3"/>
  <c r="H1224" i="3" s="1"/>
  <c r="F1225" i="3"/>
  <c r="E1225" i="3"/>
  <c r="G1225" i="3" s="1"/>
  <c r="H1225" i="3" s="1"/>
  <c r="I1224" i="3"/>
  <c r="R1224" i="3" s="1"/>
  <c r="J1223" i="3"/>
  <c r="L1223" i="3" s="1"/>
  <c r="M1225" i="3"/>
  <c r="D1228" i="3" l="1"/>
  <c r="F1226" i="3"/>
  <c r="E1226" i="3"/>
  <c r="I1225" i="3"/>
  <c r="R1225" i="3" s="1"/>
  <c r="J1224" i="3"/>
  <c r="L1224" i="3" s="1"/>
  <c r="M1226" i="3"/>
  <c r="D1229" i="3" l="1"/>
  <c r="G1226" i="3"/>
  <c r="H1226" i="3" s="1"/>
  <c r="F1227" i="3"/>
  <c r="E1227" i="3"/>
  <c r="I1226" i="3"/>
  <c r="R1226" i="3" s="1"/>
  <c r="J1225" i="3"/>
  <c r="L1225" i="3" s="1"/>
  <c r="M1227" i="3"/>
  <c r="D1230" i="3" l="1"/>
  <c r="G1227" i="3"/>
  <c r="H1227" i="3" s="1"/>
  <c r="F1228" i="3"/>
  <c r="E1228" i="3"/>
  <c r="G1228" i="3" s="1"/>
  <c r="H1228" i="3" s="1"/>
  <c r="I1227" i="3"/>
  <c r="R1227" i="3" s="1"/>
  <c r="J1226" i="3"/>
  <c r="L1226" i="3" s="1"/>
  <c r="M1228" i="3"/>
  <c r="D1231" i="3" l="1"/>
  <c r="F1229" i="3"/>
  <c r="E1229" i="3"/>
  <c r="I1228" i="3"/>
  <c r="R1228" i="3" s="1"/>
  <c r="J1227" i="3"/>
  <c r="L1227" i="3" s="1"/>
  <c r="M1229" i="3"/>
  <c r="D1232" i="3" l="1"/>
  <c r="G1229" i="3"/>
  <c r="H1229" i="3" s="1"/>
  <c r="I1229" i="3" s="1"/>
  <c r="R1229" i="3" s="1"/>
  <c r="F1230" i="3"/>
  <c r="E1230" i="3"/>
  <c r="G1230" i="3" s="1"/>
  <c r="H1230" i="3" s="1"/>
  <c r="J1228" i="3"/>
  <c r="L1228" i="3" s="1"/>
  <c r="M1230" i="3"/>
  <c r="D1233" i="3" l="1"/>
  <c r="F1231" i="3"/>
  <c r="E1231" i="3"/>
  <c r="I1230" i="3"/>
  <c r="R1230" i="3" s="1"/>
  <c r="J1229" i="3"/>
  <c r="L1229" i="3" s="1"/>
  <c r="M1231" i="3"/>
  <c r="D1234" i="3" l="1"/>
  <c r="G1231" i="3"/>
  <c r="H1231" i="3" s="1"/>
  <c r="F1232" i="3"/>
  <c r="E1232" i="3"/>
  <c r="G1232" i="3" s="1"/>
  <c r="H1232" i="3" s="1"/>
  <c r="I1231" i="3"/>
  <c r="R1231" i="3" s="1"/>
  <c r="J1230" i="3"/>
  <c r="L1230" i="3" s="1"/>
  <c r="M1232" i="3"/>
  <c r="D1235" i="3" l="1"/>
  <c r="F1233" i="3"/>
  <c r="E1233" i="3"/>
  <c r="I1232" i="3"/>
  <c r="R1232" i="3" s="1"/>
  <c r="J1231" i="3"/>
  <c r="L1231" i="3" s="1"/>
  <c r="M1233" i="3"/>
  <c r="D1236" i="3" l="1"/>
  <c r="G1233" i="3"/>
  <c r="H1233" i="3" s="1"/>
  <c r="F1234" i="3"/>
  <c r="E1234" i="3"/>
  <c r="I1233" i="3"/>
  <c r="R1233" i="3" s="1"/>
  <c r="J1232" i="3"/>
  <c r="L1232" i="3" s="1"/>
  <c r="M1234" i="3"/>
  <c r="D1237" i="3" l="1"/>
  <c r="G1234" i="3"/>
  <c r="H1234" i="3" s="1"/>
  <c r="F1235" i="3"/>
  <c r="E1235" i="3"/>
  <c r="I1234" i="3"/>
  <c r="R1234" i="3" s="1"/>
  <c r="J1233" i="3"/>
  <c r="L1233" i="3" s="1"/>
  <c r="M1235" i="3"/>
  <c r="D1238" i="3" l="1"/>
  <c r="F1236" i="3"/>
  <c r="E1236" i="3"/>
  <c r="G1235" i="3"/>
  <c r="H1235" i="3" s="1"/>
  <c r="I1235" i="3" s="1"/>
  <c r="R1235" i="3" s="1"/>
  <c r="J1234" i="3"/>
  <c r="L1234" i="3" s="1"/>
  <c r="M1236" i="3"/>
  <c r="D1239" i="3" l="1"/>
  <c r="F1237" i="3"/>
  <c r="E1237" i="3"/>
  <c r="G1236" i="3"/>
  <c r="H1236" i="3" s="1"/>
  <c r="I1236" i="3"/>
  <c r="R1236" i="3" s="1"/>
  <c r="J1235" i="3"/>
  <c r="L1235" i="3" s="1"/>
  <c r="M1237" i="3"/>
  <c r="D1240" i="3" l="1"/>
  <c r="G1237" i="3"/>
  <c r="H1237" i="3" s="1"/>
  <c r="F1238" i="3"/>
  <c r="E1238" i="3"/>
  <c r="G1238" i="3" s="1"/>
  <c r="H1238" i="3" s="1"/>
  <c r="I1237" i="3"/>
  <c r="R1237" i="3" s="1"/>
  <c r="J1236" i="3"/>
  <c r="L1236" i="3" s="1"/>
  <c r="M1238" i="3"/>
  <c r="D1241" i="3" l="1"/>
  <c r="F1239" i="3"/>
  <c r="E1239" i="3"/>
  <c r="I1238" i="3"/>
  <c r="R1238" i="3" s="1"/>
  <c r="J1237" i="3"/>
  <c r="L1237" i="3" s="1"/>
  <c r="M1239" i="3"/>
  <c r="D1242" i="3" l="1"/>
  <c r="F1240" i="3"/>
  <c r="E1240" i="3"/>
  <c r="G1239" i="3"/>
  <c r="H1239" i="3" s="1"/>
  <c r="I1239" i="3"/>
  <c r="R1239" i="3" s="1"/>
  <c r="J1238" i="3"/>
  <c r="L1238" i="3" s="1"/>
  <c r="M1240" i="3"/>
  <c r="D1243" i="3" l="1"/>
  <c r="F1241" i="3"/>
  <c r="E1241" i="3"/>
  <c r="G1240" i="3"/>
  <c r="H1240" i="3" s="1"/>
  <c r="I1240" i="3"/>
  <c r="R1240" i="3" s="1"/>
  <c r="J1239" i="3"/>
  <c r="L1239" i="3" s="1"/>
  <c r="M1241" i="3"/>
  <c r="D1244" i="3" l="1"/>
  <c r="G1241" i="3"/>
  <c r="H1241" i="3" s="1"/>
  <c r="F1242" i="3"/>
  <c r="E1242" i="3"/>
  <c r="I1241" i="3"/>
  <c r="R1241" i="3" s="1"/>
  <c r="J1240" i="3"/>
  <c r="L1240" i="3" s="1"/>
  <c r="M1242" i="3"/>
  <c r="D1245" i="3" l="1"/>
  <c r="G1242" i="3"/>
  <c r="H1242" i="3" s="1"/>
  <c r="I1242" i="3" s="1"/>
  <c r="R1242" i="3" s="1"/>
  <c r="F1243" i="3"/>
  <c r="E1243" i="3"/>
  <c r="J1241" i="3"/>
  <c r="L1241" i="3" s="1"/>
  <c r="M1243" i="3"/>
  <c r="D1246" i="3" l="1"/>
  <c r="G1243" i="3"/>
  <c r="H1243" i="3" s="1"/>
  <c r="F1244" i="3"/>
  <c r="E1244" i="3"/>
  <c r="G1244" i="3" s="1"/>
  <c r="H1244" i="3" s="1"/>
  <c r="I1243" i="3"/>
  <c r="R1243" i="3" s="1"/>
  <c r="J1242" i="3"/>
  <c r="L1242" i="3" s="1"/>
  <c r="M1244" i="3"/>
  <c r="D1247" i="3" l="1"/>
  <c r="F1245" i="3"/>
  <c r="E1245" i="3"/>
  <c r="I1244" i="3"/>
  <c r="R1244" i="3" s="1"/>
  <c r="J1243" i="3"/>
  <c r="L1243" i="3" s="1"/>
  <c r="M1245" i="3"/>
  <c r="D1248" i="3" l="1"/>
  <c r="G1245" i="3"/>
  <c r="H1245" i="3" s="1"/>
  <c r="F1246" i="3"/>
  <c r="E1246" i="3"/>
  <c r="I1245" i="3"/>
  <c r="R1245" i="3" s="1"/>
  <c r="J1244" i="3"/>
  <c r="L1244" i="3" s="1"/>
  <c r="M1246" i="3"/>
  <c r="D1249" i="3" l="1"/>
  <c r="G1246" i="3"/>
  <c r="H1246" i="3" s="1"/>
  <c r="I1246" i="3" s="1"/>
  <c r="R1246" i="3" s="1"/>
  <c r="F1247" i="3"/>
  <c r="E1247" i="3"/>
  <c r="J1245" i="3"/>
  <c r="L1245" i="3" s="1"/>
  <c r="M1247" i="3"/>
  <c r="D1250" i="3" l="1"/>
  <c r="F1248" i="3"/>
  <c r="E1248" i="3"/>
  <c r="G1247" i="3"/>
  <c r="H1247" i="3" s="1"/>
  <c r="I1247" i="3" s="1"/>
  <c r="R1247" i="3" s="1"/>
  <c r="J1246" i="3"/>
  <c r="L1246" i="3" s="1"/>
  <c r="M1248" i="3"/>
  <c r="D1251" i="3" l="1"/>
  <c r="F1249" i="3"/>
  <c r="E1249" i="3"/>
  <c r="G1248" i="3"/>
  <c r="H1248" i="3" s="1"/>
  <c r="I1248" i="3"/>
  <c r="R1248" i="3" s="1"/>
  <c r="J1247" i="3"/>
  <c r="L1247" i="3" s="1"/>
  <c r="M1249" i="3"/>
  <c r="D1252" i="3" l="1"/>
  <c r="G1249" i="3"/>
  <c r="H1249" i="3" s="1"/>
  <c r="I1249" i="3" s="1"/>
  <c r="R1249" i="3" s="1"/>
  <c r="F1250" i="3"/>
  <c r="E1250" i="3"/>
  <c r="G1250" i="3" s="1"/>
  <c r="H1250" i="3" s="1"/>
  <c r="J1248" i="3"/>
  <c r="L1248" i="3" s="1"/>
  <c r="M1250" i="3"/>
  <c r="D1253" i="3" l="1"/>
  <c r="F1251" i="3"/>
  <c r="E1251" i="3"/>
  <c r="I1250" i="3"/>
  <c r="R1250" i="3" s="1"/>
  <c r="J1249" i="3"/>
  <c r="L1249" i="3" s="1"/>
  <c r="M1251" i="3"/>
  <c r="D1254" i="3" l="1"/>
  <c r="G1251" i="3"/>
  <c r="H1251" i="3" s="1"/>
  <c r="I1251" i="3" s="1"/>
  <c r="R1251" i="3" s="1"/>
  <c r="F1252" i="3"/>
  <c r="E1252" i="3"/>
  <c r="J1250" i="3"/>
  <c r="L1250" i="3" s="1"/>
  <c r="M1252" i="3"/>
  <c r="D1255" i="3" l="1"/>
  <c r="G1252" i="3"/>
  <c r="H1252" i="3" s="1"/>
  <c r="I1252" i="3" s="1"/>
  <c r="R1252" i="3" s="1"/>
  <c r="F1253" i="3"/>
  <c r="E1253" i="3"/>
  <c r="G1253" i="3" s="1"/>
  <c r="H1253" i="3" s="1"/>
  <c r="J1251" i="3"/>
  <c r="L1251" i="3" s="1"/>
  <c r="M1253" i="3"/>
  <c r="D1256" i="3" l="1"/>
  <c r="F1254" i="3"/>
  <c r="E1254" i="3"/>
  <c r="I1253" i="3"/>
  <c r="R1253" i="3" s="1"/>
  <c r="J1252" i="3"/>
  <c r="L1252" i="3" s="1"/>
  <c r="M1254" i="3"/>
  <c r="D1257" i="3" l="1"/>
  <c r="G1254" i="3"/>
  <c r="H1254" i="3" s="1"/>
  <c r="F1255" i="3"/>
  <c r="E1255" i="3"/>
  <c r="G1255" i="3" s="1"/>
  <c r="H1255" i="3" s="1"/>
  <c r="I1254" i="3"/>
  <c r="R1254" i="3" s="1"/>
  <c r="J1253" i="3"/>
  <c r="L1253" i="3" s="1"/>
  <c r="M1255" i="3"/>
  <c r="D1258" i="3" l="1"/>
  <c r="F1256" i="3"/>
  <c r="E1256" i="3"/>
  <c r="I1255" i="3"/>
  <c r="R1255" i="3" s="1"/>
  <c r="J1254" i="3"/>
  <c r="L1254" i="3" s="1"/>
  <c r="M1256" i="3"/>
  <c r="D1259" i="3" l="1"/>
  <c r="G1256" i="3"/>
  <c r="H1256" i="3" s="1"/>
  <c r="F1257" i="3"/>
  <c r="E1257" i="3"/>
  <c r="I1256" i="3"/>
  <c r="R1256" i="3" s="1"/>
  <c r="J1255" i="3"/>
  <c r="L1255" i="3" s="1"/>
  <c r="M1257" i="3"/>
  <c r="D1260" i="3" l="1"/>
  <c r="G1257" i="3"/>
  <c r="H1257" i="3" s="1"/>
  <c r="I1257" i="3" s="1"/>
  <c r="R1257" i="3" s="1"/>
  <c r="F1258" i="3"/>
  <c r="E1258" i="3"/>
  <c r="J1256" i="3"/>
  <c r="L1256" i="3" s="1"/>
  <c r="M1258" i="3"/>
  <c r="D1261" i="3" l="1"/>
  <c r="G1258" i="3"/>
  <c r="H1258" i="3" s="1"/>
  <c r="F1259" i="3"/>
  <c r="E1259" i="3"/>
  <c r="I1258" i="3"/>
  <c r="R1258" i="3" s="1"/>
  <c r="J1257" i="3"/>
  <c r="L1257" i="3" s="1"/>
  <c r="M1259" i="3"/>
  <c r="D1262" i="3" l="1"/>
  <c r="F1260" i="3"/>
  <c r="E1260" i="3"/>
  <c r="G1259" i="3"/>
  <c r="H1259" i="3" s="1"/>
  <c r="I1259" i="3" s="1"/>
  <c r="R1259" i="3" s="1"/>
  <c r="J1258" i="3"/>
  <c r="L1258" i="3" s="1"/>
  <c r="M1260" i="3"/>
  <c r="D1263" i="3" l="1"/>
  <c r="F1261" i="3"/>
  <c r="E1261" i="3"/>
  <c r="G1260" i="3"/>
  <c r="H1260" i="3" s="1"/>
  <c r="I1260" i="3"/>
  <c r="R1260" i="3" s="1"/>
  <c r="J1259" i="3"/>
  <c r="L1259" i="3" s="1"/>
  <c r="M1261" i="3"/>
  <c r="D1264" i="3" l="1"/>
  <c r="G1261" i="3"/>
  <c r="H1261" i="3" s="1"/>
  <c r="I1261" i="3" s="1"/>
  <c r="R1261" i="3" s="1"/>
  <c r="F1262" i="3"/>
  <c r="E1262" i="3"/>
  <c r="J1260" i="3"/>
  <c r="L1260" i="3" s="1"/>
  <c r="M1262" i="3"/>
  <c r="D1265" i="3" l="1"/>
  <c r="G1262" i="3"/>
  <c r="H1262" i="3" s="1"/>
  <c r="I1262" i="3" s="1"/>
  <c r="R1262" i="3" s="1"/>
  <c r="F1263" i="3"/>
  <c r="E1263" i="3"/>
  <c r="G1263" i="3" s="1"/>
  <c r="H1263" i="3" s="1"/>
  <c r="J1261" i="3"/>
  <c r="L1261" i="3" s="1"/>
  <c r="M1263" i="3"/>
  <c r="D1266" i="3" l="1"/>
  <c r="F1264" i="3"/>
  <c r="E1264" i="3"/>
  <c r="I1263" i="3"/>
  <c r="R1263" i="3" s="1"/>
  <c r="J1262" i="3"/>
  <c r="L1262" i="3" s="1"/>
  <c r="M1264" i="3"/>
  <c r="D1267" i="3" l="1"/>
  <c r="G1264" i="3"/>
  <c r="H1264" i="3" s="1"/>
  <c r="I1264" i="3" s="1"/>
  <c r="R1264" i="3" s="1"/>
  <c r="F1265" i="3"/>
  <c r="E1265" i="3"/>
  <c r="J1263" i="3"/>
  <c r="L1263" i="3" s="1"/>
  <c r="M1265" i="3"/>
  <c r="D1268" i="3" l="1"/>
  <c r="G1265" i="3"/>
  <c r="H1265" i="3" s="1"/>
  <c r="I1265" i="3" s="1"/>
  <c r="R1265" i="3" s="1"/>
  <c r="F1266" i="3"/>
  <c r="E1266" i="3"/>
  <c r="G1266" i="3" s="1"/>
  <c r="H1266" i="3" s="1"/>
  <c r="J1264" i="3"/>
  <c r="L1264" i="3" s="1"/>
  <c r="M1266" i="3"/>
  <c r="D1269" i="3" l="1"/>
  <c r="F1267" i="3"/>
  <c r="E1267" i="3"/>
  <c r="I1266" i="3"/>
  <c r="R1266" i="3" s="1"/>
  <c r="J1265" i="3"/>
  <c r="L1265" i="3" s="1"/>
  <c r="M1267" i="3"/>
  <c r="D1270" i="3" l="1"/>
  <c r="G1267" i="3"/>
  <c r="H1267" i="3" s="1"/>
  <c r="F1268" i="3"/>
  <c r="E1268" i="3"/>
  <c r="I1267" i="3"/>
  <c r="R1267" i="3" s="1"/>
  <c r="J1266" i="3"/>
  <c r="L1266" i="3" s="1"/>
  <c r="M1268" i="3"/>
  <c r="D1271" i="3" l="1"/>
  <c r="G1268" i="3"/>
  <c r="H1268" i="3" s="1"/>
  <c r="F1269" i="3"/>
  <c r="E1269" i="3"/>
  <c r="I1268" i="3"/>
  <c r="R1268" i="3" s="1"/>
  <c r="J1267" i="3"/>
  <c r="L1267" i="3" s="1"/>
  <c r="M1269" i="3"/>
  <c r="D1272" i="3" l="1"/>
  <c r="G1269" i="3"/>
  <c r="H1269" i="3" s="1"/>
  <c r="F1270" i="3"/>
  <c r="E1270" i="3"/>
  <c r="I1269" i="3"/>
  <c r="R1269" i="3" s="1"/>
  <c r="J1268" i="3"/>
  <c r="L1268" i="3" s="1"/>
  <c r="M1270" i="3"/>
  <c r="D1273" i="3" l="1"/>
  <c r="G1270" i="3"/>
  <c r="H1270" i="3" s="1"/>
  <c r="F1271" i="3"/>
  <c r="E1271" i="3"/>
  <c r="I1270" i="3"/>
  <c r="R1270" i="3" s="1"/>
  <c r="J1269" i="3"/>
  <c r="L1269" i="3" s="1"/>
  <c r="M1271" i="3"/>
  <c r="D1274" i="3" l="1"/>
  <c r="F1272" i="3"/>
  <c r="E1272" i="3"/>
  <c r="G1271" i="3"/>
  <c r="H1271" i="3" s="1"/>
  <c r="I1271" i="3"/>
  <c r="R1271" i="3" s="1"/>
  <c r="J1270" i="3"/>
  <c r="L1270" i="3" s="1"/>
  <c r="M1272" i="3"/>
  <c r="D1275" i="3" l="1"/>
  <c r="G1272" i="3"/>
  <c r="H1272" i="3" s="1"/>
  <c r="F1273" i="3"/>
  <c r="E1273" i="3"/>
  <c r="G1273" i="3" s="1"/>
  <c r="H1273" i="3" s="1"/>
  <c r="I1272" i="3"/>
  <c r="R1272" i="3" s="1"/>
  <c r="J1271" i="3"/>
  <c r="L1271" i="3" s="1"/>
  <c r="M1273" i="3"/>
  <c r="D1276" i="3" l="1"/>
  <c r="F1274" i="3"/>
  <c r="E1274" i="3"/>
  <c r="I1273" i="3"/>
  <c r="R1273" i="3" s="1"/>
  <c r="J1272" i="3"/>
  <c r="L1272" i="3" s="1"/>
  <c r="M1274" i="3"/>
  <c r="D1277" i="3" l="1"/>
  <c r="G1274" i="3"/>
  <c r="H1274" i="3" s="1"/>
  <c r="I1274" i="3" s="1"/>
  <c r="R1274" i="3" s="1"/>
  <c r="F1275" i="3"/>
  <c r="E1275" i="3"/>
  <c r="J1273" i="3"/>
  <c r="L1273" i="3" s="1"/>
  <c r="M1275" i="3"/>
  <c r="D1278" i="3" l="1"/>
  <c r="G1275" i="3"/>
  <c r="H1275" i="3" s="1"/>
  <c r="I1275" i="3" s="1"/>
  <c r="R1275" i="3" s="1"/>
  <c r="F1276" i="3"/>
  <c r="E1276" i="3"/>
  <c r="J1274" i="3"/>
  <c r="L1274" i="3" s="1"/>
  <c r="M1276" i="3"/>
  <c r="D1279" i="3" l="1"/>
  <c r="G1276" i="3"/>
  <c r="H1276" i="3" s="1"/>
  <c r="I1276" i="3" s="1"/>
  <c r="R1276" i="3" s="1"/>
  <c r="F1277" i="3"/>
  <c r="E1277" i="3"/>
  <c r="J1275" i="3"/>
  <c r="L1275" i="3" s="1"/>
  <c r="M1277" i="3"/>
  <c r="D1280" i="3" l="1"/>
  <c r="G1277" i="3"/>
  <c r="H1277" i="3" s="1"/>
  <c r="F1278" i="3"/>
  <c r="E1278" i="3"/>
  <c r="G1278" i="3" s="1"/>
  <c r="H1278" i="3" s="1"/>
  <c r="I1277" i="3"/>
  <c r="R1277" i="3" s="1"/>
  <c r="J1276" i="3"/>
  <c r="L1276" i="3" s="1"/>
  <c r="M1278" i="3"/>
  <c r="D1281" i="3" l="1"/>
  <c r="F1279" i="3"/>
  <c r="E1279" i="3"/>
  <c r="I1278" i="3"/>
  <c r="R1278" i="3" s="1"/>
  <c r="J1277" i="3"/>
  <c r="L1277" i="3" s="1"/>
  <c r="M1279" i="3"/>
  <c r="D1282" i="3" l="1"/>
  <c r="G1279" i="3"/>
  <c r="H1279" i="3" s="1"/>
  <c r="F1280" i="3"/>
  <c r="E1280" i="3"/>
  <c r="G1280" i="3" s="1"/>
  <c r="H1280" i="3" s="1"/>
  <c r="I1279" i="3"/>
  <c r="R1279" i="3" s="1"/>
  <c r="J1278" i="3"/>
  <c r="L1278" i="3" s="1"/>
  <c r="M1280" i="3"/>
  <c r="D1283" i="3" l="1"/>
  <c r="F1281" i="3"/>
  <c r="E1281" i="3"/>
  <c r="I1280" i="3"/>
  <c r="R1280" i="3" s="1"/>
  <c r="J1279" i="3"/>
  <c r="L1279" i="3" s="1"/>
  <c r="M1281" i="3"/>
  <c r="D1284" i="3" l="1"/>
  <c r="G1281" i="3"/>
  <c r="H1281" i="3" s="1"/>
  <c r="F1282" i="3"/>
  <c r="E1282" i="3"/>
  <c r="I1281" i="3"/>
  <c r="R1281" i="3" s="1"/>
  <c r="J1280" i="3"/>
  <c r="L1280" i="3" s="1"/>
  <c r="M1282" i="3"/>
  <c r="D1285" i="3" l="1"/>
  <c r="G1282" i="3"/>
  <c r="H1282" i="3" s="1"/>
  <c r="F1283" i="3"/>
  <c r="E1283" i="3"/>
  <c r="I1282" i="3"/>
  <c r="R1282" i="3" s="1"/>
  <c r="J1281" i="3"/>
  <c r="L1281" i="3" s="1"/>
  <c r="M1283" i="3"/>
  <c r="D1286" i="3" l="1"/>
  <c r="G1283" i="3"/>
  <c r="H1283" i="3" s="1"/>
  <c r="F1284" i="3"/>
  <c r="E1284" i="3"/>
  <c r="G1284" i="3" s="1"/>
  <c r="H1284" i="3" s="1"/>
  <c r="I1283" i="3"/>
  <c r="R1283" i="3" s="1"/>
  <c r="J1282" i="3"/>
  <c r="L1282" i="3" s="1"/>
  <c r="M1284" i="3"/>
  <c r="D1287" i="3" l="1"/>
  <c r="F1285" i="3"/>
  <c r="E1285" i="3"/>
  <c r="I1284" i="3"/>
  <c r="R1284" i="3" s="1"/>
  <c r="J1283" i="3"/>
  <c r="L1283" i="3" s="1"/>
  <c r="M1285" i="3"/>
  <c r="D1288" i="3" l="1"/>
  <c r="G1285" i="3"/>
  <c r="H1285" i="3" s="1"/>
  <c r="F1286" i="3"/>
  <c r="E1286" i="3"/>
  <c r="I1285" i="3"/>
  <c r="R1285" i="3" s="1"/>
  <c r="J1284" i="3"/>
  <c r="L1284" i="3" s="1"/>
  <c r="M1286" i="3"/>
  <c r="D1289" i="3" l="1"/>
  <c r="G1286" i="3"/>
  <c r="H1286" i="3" s="1"/>
  <c r="F1287" i="3"/>
  <c r="E1287" i="3"/>
  <c r="I1286" i="3"/>
  <c r="R1286" i="3" s="1"/>
  <c r="J1285" i="3"/>
  <c r="L1285" i="3" s="1"/>
  <c r="M1287" i="3"/>
  <c r="D1290" i="3" l="1"/>
  <c r="G1287" i="3"/>
  <c r="H1287" i="3" s="1"/>
  <c r="F1288" i="3"/>
  <c r="E1288" i="3"/>
  <c r="I1287" i="3"/>
  <c r="R1287" i="3" s="1"/>
  <c r="J1286" i="3"/>
  <c r="L1286" i="3" s="1"/>
  <c r="M1288" i="3"/>
  <c r="D1291" i="3" l="1"/>
  <c r="G1288" i="3"/>
  <c r="H1288" i="3" s="1"/>
  <c r="I1288" i="3" s="1"/>
  <c r="R1288" i="3" s="1"/>
  <c r="F1289" i="3"/>
  <c r="E1289" i="3"/>
  <c r="G1289" i="3" s="1"/>
  <c r="H1289" i="3" s="1"/>
  <c r="J1287" i="3"/>
  <c r="L1287" i="3" s="1"/>
  <c r="M1289" i="3"/>
  <c r="D1292" i="3" l="1"/>
  <c r="F1290" i="3"/>
  <c r="E1290" i="3"/>
  <c r="I1289" i="3"/>
  <c r="R1289" i="3" s="1"/>
  <c r="J1288" i="3"/>
  <c r="L1288" i="3" s="1"/>
  <c r="M1290" i="3"/>
  <c r="D1293" i="3" l="1"/>
  <c r="G1290" i="3"/>
  <c r="H1290" i="3" s="1"/>
  <c r="F1291" i="3"/>
  <c r="E1291" i="3"/>
  <c r="I1290" i="3"/>
  <c r="R1290" i="3" s="1"/>
  <c r="J1289" i="3"/>
  <c r="L1289" i="3" s="1"/>
  <c r="M1291" i="3"/>
  <c r="D1294" i="3" l="1"/>
  <c r="G1291" i="3"/>
  <c r="H1291" i="3" s="1"/>
  <c r="F1292" i="3"/>
  <c r="E1292" i="3"/>
  <c r="I1291" i="3"/>
  <c r="R1291" i="3" s="1"/>
  <c r="J1290" i="3"/>
  <c r="L1290" i="3" s="1"/>
  <c r="M1292" i="3"/>
  <c r="D1295" i="3" l="1"/>
  <c r="G1292" i="3"/>
  <c r="H1292" i="3" s="1"/>
  <c r="F1293" i="3"/>
  <c r="E1293" i="3"/>
  <c r="I1292" i="3"/>
  <c r="R1292" i="3" s="1"/>
  <c r="J1291" i="3"/>
  <c r="L1291" i="3" s="1"/>
  <c r="M1293" i="3"/>
  <c r="D1296" i="3" l="1"/>
  <c r="G1293" i="3"/>
  <c r="H1293" i="3" s="1"/>
  <c r="F1294" i="3"/>
  <c r="E1294" i="3"/>
  <c r="I1293" i="3"/>
  <c r="R1293" i="3" s="1"/>
  <c r="J1292" i="3"/>
  <c r="L1292" i="3" s="1"/>
  <c r="M1294" i="3"/>
  <c r="D1297" i="3" l="1"/>
  <c r="G1294" i="3"/>
  <c r="H1294" i="3" s="1"/>
  <c r="I1294" i="3" s="1"/>
  <c r="R1294" i="3" s="1"/>
  <c r="F1295" i="3"/>
  <c r="E1295" i="3"/>
  <c r="J1293" i="3"/>
  <c r="L1293" i="3" s="1"/>
  <c r="M1295" i="3"/>
  <c r="D1298" i="3" l="1"/>
  <c r="G1295" i="3"/>
  <c r="H1295" i="3" s="1"/>
  <c r="F1296" i="3"/>
  <c r="E1296" i="3"/>
  <c r="I1295" i="3"/>
  <c r="R1295" i="3" s="1"/>
  <c r="J1294" i="3"/>
  <c r="L1294" i="3" s="1"/>
  <c r="M1296" i="3"/>
  <c r="D1299" i="3" l="1"/>
  <c r="G1296" i="3"/>
  <c r="H1296" i="3" s="1"/>
  <c r="F1297" i="3"/>
  <c r="E1297" i="3"/>
  <c r="I1296" i="3"/>
  <c r="R1296" i="3" s="1"/>
  <c r="J1295" i="3"/>
  <c r="L1295" i="3" s="1"/>
  <c r="M1297" i="3"/>
  <c r="D1300" i="3" l="1"/>
  <c r="G1297" i="3"/>
  <c r="H1297" i="3" s="1"/>
  <c r="F1298" i="3"/>
  <c r="E1298" i="3"/>
  <c r="G1298" i="3" s="1"/>
  <c r="H1298" i="3" s="1"/>
  <c r="I1297" i="3"/>
  <c r="R1297" i="3" s="1"/>
  <c r="J1296" i="3"/>
  <c r="L1296" i="3" s="1"/>
  <c r="M1298" i="3"/>
  <c r="D1301" i="3" l="1"/>
  <c r="F1299" i="3"/>
  <c r="E1299" i="3"/>
  <c r="I1298" i="3"/>
  <c r="R1298" i="3" s="1"/>
  <c r="J1297" i="3"/>
  <c r="L1297" i="3" s="1"/>
  <c r="M1299" i="3"/>
  <c r="D1302" i="3" l="1"/>
  <c r="G1299" i="3"/>
  <c r="H1299" i="3" s="1"/>
  <c r="F1300" i="3"/>
  <c r="E1300" i="3"/>
  <c r="I1299" i="3"/>
  <c r="R1299" i="3" s="1"/>
  <c r="J1298" i="3"/>
  <c r="L1298" i="3" s="1"/>
  <c r="M1300" i="3"/>
  <c r="D1303" i="3" l="1"/>
  <c r="G1300" i="3"/>
  <c r="H1300" i="3" s="1"/>
  <c r="I1300" i="3" s="1"/>
  <c r="R1300" i="3" s="1"/>
  <c r="F1301" i="3"/>
  <c r="E1301" i="3"/>
  <c r="G1301" i="3" s="1"/>
  <c r="H1301" i="3" s="1"/>
  <c r="J1299" i="3"/>
  <c r="L1299" i="3" s="1"/>
  <c r="M1301" i="3"/>
  <c r="D1304" i="3" l="1"/>
  <c r="F1302" i="3"/>
  <c r="E1302" i="3"/>
  <c r="I1301" i="3"/>
  <c r="R1301" i="3" s="1"/>
  <c r="J1300" i="3"/>
  <c r="L1300" i="3" s="1"/>
  <c r="M1302" i="3"/>
  <c r="D1305" i="3" l="1"/>
  <c r="G1302" i="3"/>
  <c r="H1302" i="3" s="1"/>
  <c r="I1302" i="3" s="1"/>
  <c r="R1302" i="3" s="1"/>
  <c r="F1303" i="3"/>
  <c r="E1303" i="3"/>
  <c r="J1301" i="3"/>
  <c r="L1301" i="3" s="1"/>
  <c r="M1303" i="3"/>
  <c r="D1306" i="3" l="1"/>
  <c r="G1303" i="3"/>
  <c r="H1303" i="3" s="1"/>
  <c r="I1303" i="3" s="1"/>
  <c r="R1303" i="3" s="1"/>
  <c r="F1304" i="3"/>
  <c r="E1304" i="3"/>
  <c r="J1302" i="3"/>
  <c r="L1302" i="3" s="1"/>
  <c r="M1304" i="3"/>
  <c r="D1307" i="3" l="1"/>
  <c r="G1304" i="3"/>
  <c r="H1304" i="3" s="1"/>
  <c r="F1305" i="3"/>
  <c r="E1305" i="3"/>
  <c r="I1304" i="3"/>
  <c r="R1304" i="3" s="1"/>
  <c r="J1303" i="3"/>
  <c r="L1303" i="3" s="1"/>
  <c r="M1305" i="3"/>
  <c r="D1308" i="3" l="1"/>
  <c r="G1305" i="3"/>
  <c r="H1305" i="3" s="1"/>
  <c r="F1306" i="3"/>
  <c r="E1306" i="3"/>
  <c r="I1305" i="3"/>
  <c r="R1305" i="3" s="1"/>
  <c r="J1304" i="3"/>
  <c r="L1304" i="3" s="1"/>
  <c r="M1306" i="3"/>
  <c r="D1309" i="3" l="1"/>
  <c r="G1306" i="3"/>
  <c r="H1306" i="3" s="1"/>
  <c r="F1307" i="3"/>
  <c r="E1307" i="3"/>
  <c r="I1306" i="3"/>
  <c r="R1306" i="3" s="1"/>
  <c r="J1305" i="3"/>
  <c r="L1305" i="3" s="1"/>
  <c r="M1307" i="3"/>
  <c r="D1310" i="3" l="1"/>
  <c r="G1307" i="3"/>
  <c r="H1307" i="3" s="1"/>
  <c r="I1307" i="3" s="1"/>
  <c r="R1307" i="3" s="1"/>
  <c r="F1308" i="3"/>
  <c r="E1308" i="3"/>
  <c r="J1306" i="3"/>
  <c r="L1306" i="3" s="1"/>
  <c r="M1308" i="3"/>
  <c r="D1311" i="3" l="1"/>
  <c r="G1308" i="3"/>
  <c r="H1308" i="3" s="1"/>
  <c r="F1309" i="3"/>
  <c r="E1309" i="3"/>
  <c r="I1308" i="3"/>
  <c r="R1308" i="3" s="1"/>
  <c r="J1307" i="3"/>
  <c r="L1307" i="3" s="1"/>
  <c r="M1309" i="3"/>
  <c r="D1312" i="3" l="1"/>
  <c r="G1309" i="3"/>
  <c r="H1309" i="3" s="1"/>
  <c r="F1310" i="3"/>
  <c r="E1310" i="3"/>
  <c r="I1309" i="3"/>
  <c r="R1309" i="3" s="1"/>
  <c r="J1308" i="3"/>
  <c r="L1308" i="3" s="1"/>
  <c r="M1310" i="3"/>
  <c r="D1313" i="3" l="1"/>
  <c r="G1310" i="3"/>
  <c r="H1310" i="3" s="1"/>
  <c r="I1310" i="3" s="1"/>
  <c r="R1310" i="3" s="1"/>
  <c r="F1311" i="3"/>
  <c r="E1311" i="3"/>
  <c r="J1309" i="3"/>
  <c r="L1309" i="3" s="1"/>
  <c r="M1311" i="3"/>
  <c r="D1314" i="3" l="1"/>
  <c r="G1311" i="3"/>
  <c r="H1311" i="3" s="1"/>
  <c r="F1312" i="3"/>
  <c r="E1312" i="3"/>
  <c r="I1311" i="3"/>
  <c r="R1311" i="3" s="1"/>
  <c r="J1310" i="3"/>
  <c r="L1310" i="3" s="1"/>
  <c r="M1312" i="3"/>
  <c r="D1315" i="3" l="1"/>
  <c r="G1312" i="3"/>
  <c r="H1312" i="3" s="1"/>
  <c r="F1313" i="3"/>
  <c r="E1313" i="3"/>
  <c r="I1312" i="3"/>
  <c r="R1312" i="3" s="1"/>
  <c r="J1311" i="3"/>
  <c r="L1311" i="3" s="1"/>
  <c r="M1313" i="3"/>
  <c r="D1316" i="3" l="1"/>
  <c r="G1313" i="3"/>
  <c r="H1313" i="3" s="1"/>
  <c r="F1314" i="3"/>
  <c r="E1314" i="3"/>
  <c r="I1313" i="3"/>
  <c r="R1313" i="3" s="1"/>
  <c r="J1312" i="3"/>
  <c r="L1312" i="3" s="1"/>
  <c r="M1314" i="3"/>
  <c r="D1317" i="3" l="1"/>
  <c r="F1315" i="3"/>
  <c r="E1315" i="3"/>
  <c r="G1314" i="3"/>
  <c r="H1314" i="3" s="1"/>
  <c r="I1314" i="3" s="1"/>
  <c r="R1314" i="3" s="1"/>
  <c r="J1313" i="3"/>
  <c r="L1313" i="3" s="1"/>
  <c r="M1315" i="3"/>
  <c r="D1318" i="3" l="1"/>
  <c r="G1315" i="3"/>
  <c r="H1315" i="3" s="1"/>
  <c r="I1315" i="3" s="1"/>
  <c r="R1315" i="3" s="1"/>
  <c r="F1316" i="3"/>
  <c r="E1316" i="3"/>
  <c r="G1316" i="3" s="1"/>
  <c r="H1316" i="3" s="1"/>
  <c r="J1314" i="3"/>
  <c r="L1314" i="3" s="1"/>
  <c r="M1316" i="3"/>
  <c r="D1319" i="3" l="1"/>
  <c r="F1317" i="3"/>
  <c r="E1317" i="3"/>
  <c r="I1316" i="3"/>
  <c r="R1316" i="3" s="1"/>
  <c r="J1315" i="3"/>
  <c r="L1315" i="3" s="1"/>
  <c r="M1317" i="3"/>
  <c r="D1320" i="3" l="1"/>
  <c r="G1317" i="3"/>
  <c r="H1317" i="3" s="1"/>
  <c r="F1318" i="3"/>
  <c r="E1318" i="3"/>
  <c r="I1317" i="3"/>
  <c r="R1317" i="3" s="1"/>
  <c r="J1316" i="3"/>
  <c r="L1316" i="3" s="1"/>
  <c r="M1318" i="3"/>
  <c r="D1321" i="3" l="1"/>
  <c r="G1318" i="3"/>
  <c r="H1318" i="3" s="1"/>
  <c r="I1318" i="3" s="1"/>
  <c r="R1318" i="3" s="1"/>
  <c r="F1319" i="3"/>
  <c r="E1319" i="3"/>
  <c r="J1317" i="3"/>
  <c r="L1317" i="3" s="1"/>
  <c r="M1319" i="3"/>
  <c r="D1322" i="3" l="1"/>
  <c r="F1320" i="3"/>
  <c r="E1320" i="3"/>
  <c r="G1319" i="3"/>
  <c r="H1319" i="3" s="1"/>
  <c r="I1319" i="3" s="1"/>
  <c r="R1319" i="3" s="1"/>
  <c r="J1318" i="3"/>
  <c r="L1318" i="3" s="1"/>
  <c r="M1320" i="3"/>
  <c r="D1323" i="3" l="1"/>
  <c r="G1320" i="3"/>
  <c r="H1320" i="3" s="1"/>
  <c r="F1321" i="3"/>
  <c r="E1321" i="3"/>
  <c r="G1321" i="3" s="1"/>
  <c r="H1321" i="3" s="1"/>
  <c r="I1320" i="3"/>
  <c r="R1320" i="3" s="1"/>
  <c r="J1319" i="3"/>
  <c r="L1319" i="3" s="1"/>
  <c r="M1321" i="3"/>
  <c r="D1324" i="3" l="1"/>
  <c r="F1322" i="3"/>
  <c r="E1322" i="3"/>
  <c r="I1321" i="3"/>
  <c r="R1321" i="3" s="1"/>
  <c r="J1320" i="3"/>
  <c r="L1320" i="3" s="1"/>
  <c r="M1322" i="3"/>
  <c r="D1325" i="3" l="1"/>
  <c r="G1322" i="3"/>
  <c r="H1322" i="3" s="1"/>
  <c r="F1323" i="3"/>
  <c r="E1323" i="3"/>
  <c r="G1323" i="3" s="1"/>
  <c r="H1323" i="3" s="1"/>
  <c r="I1322" i="3"/>
  <c r="R1322" i="3" s="1"/>
  <c r="J1321" i="3"/>
  <c r="L1321" i="3" s="1"/>
  <c r="M1323" i="3"/>
  <c r="D1326" i="3" l="1"/>
  <c r="F1324" i="3"/>
  <c r="E1324" i="3"/>
  <c r="I1323" i="3"/>
  <c r="R1323" i="3" s="1"/>
  <c r="J1322" i="3"/>
  <c r="L1322" i="3" s="1"/>
  <c r="M1324" i="3"/>
  <c r="D1327" i="3" l="1"/>
  <c r="G1324" i="3"/>
  <c r="H1324" i="3" s="1"/>
  <c r="I1324" i="3" s="1"/>
  <c r="R1324" i="3" s="1"/>
  <c r="F1325" i="3"/>
  <c r="E1325" i="3"/>
  <c r="G1325" i="3" s="1"/>
  <c r="H1325" i="3" s="1"/>
  <c r="J1323" i="3"/>
  <c r="L1323" i="3" s="1"/>
  <c r="M1325" i="3"/>
  <c r="D1328" i="3" l="1"/>
  <c r="F1326" i="3"/>
  <c r="E1326" i="3"/>
  <c r="I1325" i="3"/>
  <c r="R1325" i="3" s="1"/>
  <c r="J1324" i="3"/>
  <c r="L1324" i="3" s="1"/>
  <c r="M1326" i="3"/>
  <c r="D1329" i="3" l="1"/>
  <c r="G1326" i="3"/>
  <c r="H1326" i="3" s="1"/>
  <c r="F1327" i="3"/>
  <c r="E1327" i="3"/>
  <c r="I1326" i="3"/>
  <c r="R1326" i="3" s="1"/>
  <c r="J1325" i="3"/>
  <c r="L1325" i="3" s="1"/>
  <c r="M1327" i="3"/>
  <c r="D1330" i="3" l="1"/>
  <c r="G1327" i="3"/>
  <c r="H1327" i="3" s="1"/>
  <c r="F1328" i="3"/>
  <c r="E1328" i="3"/>
  <c r="I1327" i="3"/>
  <c r="R1327" i="3" s="1"/>
  <c r="J1326" i="3"/>
  <c r="L1326" i="3" s="1"/>
  <c r="M1328" i="3"/>
  <c r="D1331" i="3" l="1"/>
  <c r="G1328" i="3"/>
  <c r="H1328" i="3" s="1"/>
  <c r="I1328" i="3" s="1"/>
  <c r="R1328" i="3" s="1"/>
  <c r="F1329" i="3"/>
  <c r="E1329" i="3"/>
  <c r="G1329" i="3" s="1"/>
  <c r="H1329" i="3" s="1"/>
  <c r="J1327" i="3"/>
  <c r="L1327" i="3" s="1"/>
  <c r="M1329" i="3"/>
  <c r="D1332" i="3" l="1"/>
  <c r="F1330" i="3"/>
  <c r="E1330" i="3"/>
  <c r="I1329" i="3"/>
  <c r="R1329" i="3" s="1"/>
  <c r="J1328" i="3"/>
  <c r="L1328" i="3" s="1"/>
  <c r="M1330" i="3"/>
  <c r="D1333" i="3" l="1"/>
  <c r="G1330" i="3"/>
  <c r="H1330" i="3" s="1"/>
  <c r="F1331" i="3"/>
  <c r="E1331" i="3"/>
  <c r="I1330" i="3"/>
  <c r="R1330" i="3" s="1"/>
  <c r="J1329" i="3"/>
  <c r="L1329" i="3" s="1"/>
  <c r="M1331" i="3"/>
  <c r="D1334" i="3" l="1"/>
  <c r="G1331" i="3"/>
  <c r="H1331" i="3" s="1"/>
  <c r="F1332" i="3"/>
  <c r="E1332" i="3"/>
  <c r="I1331" i="3"/>
  <c r="R1331" i="3" s="1"/>
  <c r="J1330" i="3"/>
  <c r="L1330" i="3" s="1"/>
  <c r="M1332" i="3"/>
  <c r="D1335" i="3" l="1"/>
  <c r="G1332" i="3"/>
  <c r="H1332" i="3" s="1"/>
  <c r="F1333" i="3"/>
  <c r="E1333" i="3"/>
  <c r="I1332" i="3"/>
  <c r="R1332" i="3" s="1"/>
  <c r="J1331" i="3"/>
  <c r="L1331" i="3" s="1"/>
  <c r="M1333" i="3"/>
  <c r="D1336" i="3" l="1"/>
  <c r="F1334" i="3"/>
  <c r="E1334" i="3"/>
  <c r="G1333" i="3"/>
  <c r="H1333" i="3" s="1"/>
  <c r="I1333" i="3"/>
  <c r="R1333" i="3" s="1"/>
  <c r="J1332" i="3"/>
  <c r="L1332" i="3" s="1"/>
  <c r="M1334" i="3"/>
  <c r="D1337" i="3" l="1"/>
  <c r="F1335" i="3"/>
  <c r="E1335" i="3"/>
  <c r="G1334" i="3"/>
  <c r="H1334" i="3" s="1"/>
  <c r="I1334" i="3"/>
  <c r="R1334" i="3" s="1"/>
  <c r="J1333" i="3"/>
  <c r="L1333" i="3" s="1"/>
  <c r="M1335" i="3"/>
  <c r="D1338" i="3" l="1"/>
  <c r="F1336" i="3"/>
  <c r="E1336" i="3"/>
  <c r="G1335" i="3"/>
  <c r="H1335" i="3" s="1"/>
  <c r="I1335" i="3" s="1"/>
  <c r="R1335" i="3" s="1"/>
  <c r="J1334" i="3"/>
  <c r="L1334" i="3" s="1"/>
  <c r="M1336" i="3"/>
  <c r="D1339" i="3" l="1"/>
  <c r="G1336" i="3"/>
  <c r="H1336" i="3" s="1"/>
  <c r="I1336" i="3" s="1"/>
  <c r="R1336" i="3" s="1"/>
  <c r="F1337" i="3"/>
  <c r="E1337" i="3"/>
  <c r="J1335" i="3"/>
  <c r="L1335" i="3" s="1"/>
  <c r="M1337" i="3"/>
  <c r="D1340" i="3" l="1"/>
  <c r="G1337" i="3"/>
  <c r="H1337" i="3" s="1"/>
  <c r="I1337" i="3" s="1"/>
  <c r="R1337" i="3" s="1"/>
  <c r="F1338" i="3"/>
  <c r="E1338" i="3"/>
  <c r="J1336" i="3"/>
  <c r="L1336" i="3" s="1"/>
  <c r="M1338" i="3"/>
  <c r="D1341" i="3" l="1"/>
  <c r="G1338" i="3"/>
  <c r="H1338" i="3" s="1"/>
  <c r="F1339" i="3"/>
  <c r="E1339" i="3"/>
  <c r="I1338" i="3"/>
  <c r="R1338" i="3" s="1"/>
  <c r="J1337" i="3"/>
  <c r="L1337" i="3" s="1"/>
  <c r="M1339" i="3"/>
  <c r="D1342" i="3" l="1"/>
  <c r="F1340" i="3"/>
  <c r="E1340" i="3"/>
  <c r="G1339" i="3"/>
  <c r="H1339" i="3" s="1"/>
  <c r="I1339" i="3" s="1"/>
  <c r="R1339" i="3" s="1"/>
  <c r="J1338" i="3"/>
  <c r="L1338" i="3" s="1"/>
  <c r="M1340" i="3"/>
  <c r="D1343" i="3" l="1"/>
  <c r="G1340" i="3"/>
  <c r="H1340" i="3" s="1"/>
  <c r="F1341" i="3"/>
  <c r="E1341" i="3"/>
  <c r="I1340" i="3"/>
  <c r="R1340" i="3" s="1"/>
  <c r="J1339" i="3"/>
  <c r="L1339" i="3" s="1"/>
  <c r="M1341" i="3"/>
  <c r="D1344" i="3" l="1"/>
  <c r="G1341" i="3"/>
  <c r="H1341" i="3" s="1"/>
  <c r="F1342" i="3"/>
  <c r="E1342" i="3"/>
  <c r="I1341" i="3"/>
  <c r="R1341" i="3" s="1"/>
  <c r="J1340" i="3"/>
  <c r="L1340" i="3" s="1"/>
  <c r="M1342" i="3"/>
  <c r="D1345" i="3" l="1"/>
  <c r="G1342" i="3"/>
  <c r="H1342" i="3" s="1"/>
  <c r="F1343" i="3"/>
  <c r="E1343" i="3"/>
  <c r="I1342" i="3"/>
  <c r="R1342" i="3" s="1"/>
  <c r="J1341" i="3"/>
  <c r="L1341" i="3" s="1"/>
  <c r="M1343" i="3"/>
  <c r="D1346" i="3" l="1"/>
  <c r="G1343" i="3"/>
  <c r="H1343" i="3" s="1"/>
  <c r="F1344" i="3"/>
  <c r="E1344" i="3"/>
  <c r="G1344" i="3" s="1"/>
  <c r="H1344" i="3" s="1"/>
  <c r="I1343" i="3"/>
  <c r="R1343" i="3" s="1"/>
  <c r="J1342" i="3"/>
  <c r="L1342" i="3" s="1"/>
  <c r="M1344" i="3"/>
  <c r="D1347" i="3" l="1"/>
  <c r="F1345" i="3"/>
  <c r="E1345" i="3"/>
  <c r="I1344" i="3"/>
  <c r="R1344" i="3" s="1"/>
  <c r="J1343" i="3"/>
  <c r="L1343" i="3" s="1"/>
  <c r="M1345" i="3"/>
  <c r="D1348" i="3" l="1"/>
  <c r="G1345" i="3"/>
  <c r="H1345" i="3" s="1"/>
  <c r="F1346" i="3"/>
  <c r="E1346" i="3"/>
  <c r="I1345" i="3"/>
  <c r="R1345" i="3" s="1"/>
  <c r="J1344" i="3"/>
  <c r="L1344" i="3" s="1"/>
  <c r="M1346" i="3"/>
  <c r="D1349" i="3" l="1"/>
  <c r="G1346" i="3"/>
  <c r="H1346" i="3" s="1"/>
  <c r="I1346" i="3" s="1"/>
  <c r="R1346" i="3" s="1"/>
  <c r="F1347" i="3"/>
  <c r="E1347" i="3"/>
  <c r="J1345" i="3"/>
  <c r="L1345" i="3" s="1"/>
  <c r="M1347" i="3"/>
  <c r="D1350" i="3" l="1"/>
  <c r="G1347" i="3"/>
  <c r="H1347" i="3" s="1"/>
  <c r="F1348" i="3"/>
  <c r="E1348" i="3"/>
  <c r="I1347" i="3"/>
  <c r="R1347" i="3" s="1"/>
  <c r="J1346" i="3"/>
  <c r="L1346" i="3" s="1"/>
  <c r="M1348" i="3"/>
  <c r="D1351" i="3" l="1"/>
  <c r="G1348" i="3"/>
  <c r="H1348" i="3" s="1"/>
  <c r="F1349" i="3"/>
  <c r="E1349" i="3"/>
  <c r="I1348" i="3"/>
  <c r="R1348" i="3" s="1"/>
  <c r="J1347" i="3"/>
  <c r="L1347" i="3" s="1"/>
  <c r="M1349" i="3"/>
  <c r="D1352" i="3" l="1"/>
  <c r="G1349" i="3"/>
  <c r="H1349" i="3" s="1"/>
  <c r="F1350" i="3"/>
  <c r="E1350" i="3"/>
  <c r="G1350" i="3" s="1"/>
  <c r="H1350" i="3" s="1"/>
  <c r="I1349" i="3"/>
  <c r="R1349" i="3" s="1"/>
  <c r="J1348" i="3"/>
  <c r="L1348" i="3" s="1"/>
  <c r="M1350" i="3"/>
  <c r="D1353" i="3" l="1"/>
  <c r="F1351" i="3"/>
  <c r="E1351" i="3"/>
  <c r="I1350" i="3"/>
  <c r="R1350" i="3" s="1"/>
  <c r="J1349" i="3"/>
  <c r="L1349" i="3" s="1"/>
  <c r="M1351" i="3"/>
  <c r="D1354" i="3" l="1"/>
  <c r="G1351" i="3"/>
  <c r="H1351" i="3" s="1"/>
  <c r="I1351" i="3" s="1"/>
  <c r="R1351" i="3" s="1"/>
  <c r="F1352" i="3"/>
  <c r="E1352" i="3"/>
  <c r="J1350" i="3"/>
  <c r="L1350" i="3" s="1"/>
  <c r="M1352" i="3"/>
  <c r="D1355" i="3" l="1"/>
  <c r="G1352" i="3"/>
  <c r="H1352" i="3" s="1"/>
  <c r="F1353" i="3"/>
  <c r="E1353" i="3"/>
  <c r="I1352" i="3"/>
  <c r="R1352" i="3" s="1"/>
  <c r="J1351" i="3"/>
  <c r="L1351" i="3" s="1"/>
  <c r="M1353" i="3"/>
  <c r="D1356" i="3" l="1"/>
  <c r="G1353" i="3"/>
  <c r="H1353" i="3" s="1"/>
  <c r="I1353" i="3" s="1"/>
  <c r="R1353" i="3" s="1"/>
  <c r="F1354" i="3"/>
  <c r="E1354" i="3"/>
  <c r="J1352" i="3"/>
  <c r="L1352" i="3" s="1"/>
  <c r="M1354" i="3"/>
  <c r="D1357" i="3" l="1"/>
  <c r="G1354" i="3"/>
  <c r="H1354" i="3" s="1"/>
  <c r="F1355" i="3"/>
  <c r="E1355" i="3"/>
  <c r="I1354" i="3"/>
  <c r="R1354" i="3" s="1"/>
  <c r="J1353" i="3"/>
  <c r="L1353" i="3" s="1"/>
  <c r="M1355" i="3"/>
  <c r="D1358" i="3" l="1"/>
  <c r="G1355" i="3"/>
  <c r="H1355" i="3" s="1"/>
  <c r="I1355" i="3" s="1"/>
  <c r="R1355" i="3" s="1"/>
  <c r="F1356" i="3"/>
  <c r="E1356" i="3"/>
  <c r="G1356" i="3" s="1"/>
  <c r="H1356" i="3" s="1"/>
  <c r="J1354" i="3"/>
  <c r="L1354" i="3" s="1"/>
  <c r="M1356" i="3"/>
  <c r="D1359" i="3" l="1"/>
  <c r="F1357" i="3"/>
  <c r="E1357" i="3"/>
  <c r="I1356" i="3"/>
  <c r="R1356" i="3" s="1"/>
  <c r="J1355" i="3"/>
  <c r="L1355" i="3" s="1"/>
  <c r="M1357" i="3"/>
  <c r="D1360" i="3" l="1"/>
  <c r="G1357" i="3"/>
  <c r="H1357" i="3" s="1"/>
  <c r="I1357" i="3" s="1"/>
  <c r="R1357" i="3" s="1"/>
  <c r="F1358" i="3"/>
  <c r="E1358" i="3"/>
  <c r="G1358" i="3" s="1"/>
  <c r="H1358" i="3" s="1"/>
  <c r="J1356" i="3"/>
  <c r="L1356" i="3" s="1"/>
  <c r="M1358" i="3"/>
  <c r="D1361" i="3" l="1"/>
  <c r="F1359" i="3"/>
  <c r="E1359" i="3"/>
  <c r="I1358" i="3"/>
  <c r="R1358" i="3" s="1"/>
  <c r="J1357" i="3"/>
  <c r="L1357" i="3" s="1"/>
  <c r="M1359" i="3"/>
  <c r="D1362" i="3" l="1"/>
  <c r="F1360" i="3"/>
  <c r="E1360" i="3"/>
  <c r="G1359" i="3"/>
  <c r="H1359" i="3" s="1"/>
  <c r="I1359" i="3"/>
  <c r="R1359" i="3" s="1"/>
  <c r="J1358" i="3"/>
  <c r="L1358" i="3" s="1"/>
  <c r="M1360" i="3"/>
  <c r="D1363" i="3" l="1"/>
  <c r="G1360" i="3"/>
  <c r="H1360" i="3" s="1"/>
  <c r="F1361" i="3"/>
  <c r="E1361" i="3"/>
  <c r="G1361" i="3" s="1"/>
  <c r="H1361" i="3" s="1"/>
  <c r="I1360" i="3"/>
  <c r="R1360" i="3" s="1"/>
  <c r="J1359" i="3"/>
  <c r="L1359" i="3" s="1"/>
  <c r="M1361" i="3"/>
  <c r="D1364" i="3" l="1"/>
  <c r="F1362" i="3"/>
  <c r="E1362" i="3"/>
  <c r="I1361" i="3"/>
  <c r="R1361" i="3" s="1"/>
  <c r="J1360" i="3"/>
  <c r="L1360" i="3" s="1"/>
  <c r="M1362" i="3"/>
  <c r="D1365" i="3" l="1"/>
  <c r="G1362" i="3"/>
  <c r="H1362" i="3" s="1"/>
  <c r="F1363" i="3"/>
  <c r="E1363" i="3"/>
  <c r="I1362" i="3"/>
  <c r="R1362" i="3" s="1"/>
  <c r="J1361" i="3"/>
  <c r="L1361" i="3" s="1"/>
  <c r="M1363" i="3"/>
  <c r="D1366" i="3" l="1"/>
  <c r="G1363" i="3"/>
  <c r="H1363" i="3" s="1"/>
  <c r="F1364" i="3"/>
  <c r="E1364" i="3"/>
  <c r="I1363" i="3"/>
  <c r="R1363" i="3" s="1"/>
  <c r="J1362" i="3"/>
  <c r="L1362" i="3" s="1"/>
  <c r="M1364" i="3"/>
  <c r="D1367" i="3" l="1"/>
  <c r="G1364" i="3"/>
  <c r="H1364" i="3" s="1"/>
  <c r="F1365" i="3"/>
  <c r="E1365" i="3"/>
  <c r="I1364" i="3"/>
  <c r="R1364" i="3" s="1"/>
  <c r="J1363" i="3"/>
  <c r="L1363" i="3" s="1"/>
  <c r="M1365" i="3"/>
  <c r="D1368" i="3" l="1"/>
  <c r="G1365" i="3"/>
  <c r="H1365" i="3" s="1"/>
  <c r="F1366" i="3"/>
  <c r="E1366" i="3"/>
  <c r="I1365" i="3"/>
  <c r="R1365" i="3" s="1"/>
  <c r="J1364" i="3"/>
  <c r="L1364" i="3" s="1"/>
  <c r="M1366" i="3"/>
  <c r="D1369" i="3" l="1"/>
  <c r="F1367" i="3"/>
  <c r="E1367" i="3"/>
  <c r="G1366" i="3"/>
  <c r="H1366" i="3" s="1"/>
  <c r="I1366" i="3"/>
  <c r="R1366" i="3" s="1"/>
  <c r="J1365" i="3"/>
  <c r="L1365" i="3" s="1"/>
  <c r="M1367" i="3"/>
  <c r="D1370" i="3" l="1"/>
  <c r="G1367" i="3"/>
  <c r="H1367" i="3" s="1"/>
  <c r="F1368" i="3"/>
  <c r="E1368" i="3"/>
  <c r="I1367" i="3"/>
  <c r="R1367" i="3" s="1"/>
  <c r="J1366" i="3"/>
  <c r="L1366" i="3" s="1"/>
  <c r="M1368" i="3"/>
  <c r="D1371" i="3" l="1"/>
  <c r="G1368" i="3"/>
  <c r="H1368" i="3" s="1"/>
  <c r="F1369" i="3"/>
  <c r="E1369" i="3"/>
  <c r="I1368" i="3"/>
  <c r="R1368" i="3" s="1"/>
  <c r="J1367" i="3"/>
  <c r="L1367" i="3" s="1"/>
  <c r="M1369" i="3"/>
  <c r="D1372" i="3" l="1"/>
  <c r="G1369" i="3"/>
  <c r="H1369" i="3" s="1"/>
  <c r="I1369" i="3" s="1"/>
  <c r="R1369" i="3" s="1"/>
  <c r="F1370" i="3"/>
  <c r="E1370" i="3"/>
  <c r="G1370" i="3" s="1"/>
  <c r="H1370" i="3" s="1"/>
  <c r="J1368" i="3"/>
  <c r="L1368" i="3" s="1"/>
  <c r="M1370" i="3"/>
  <c r="D1373" i="3" l="1"/>
  <c r="F1371" i="3"/>
  <c r="E1371" i="3"/>
  <c r="I1370" i="3"/>
  <c r="R1370" i="3" s="1"/>
  <c r="J1369" i="3"/>
  <c r="L1369" i="3" s="1"/>
  <c r="M1371" i="3"/>
  <c r="D1374" i="3" l="1"/>
  <c r="G1371" i="3"/>
  <c r="H1371" i="3" s="1"/>
  <c r="F1372" i="3"/>
  <c r="E1372" i="3"/>
  <c r="G1372" i="3" s="1"/>
  <c r="H1372" i="3" s="1"/>
  <c r="I1371" i="3"/>
  <c r="R1371" i="3" s="1"/>
  <c r="J1370" i="3"/>
  <c r="L1370" i="3" s="1"/>
  <c r="M1372" i="3"/>
  <c r="D1375" i="3" l="1"/>
  <c r="F1373" i="3"/>
  <c r="E1373" i="3"/>
  <c r="I1372" i="3"/>
  <c r="R1372" i="3" s="1"/>
  <c r="J1371" i="3"/>
  <c r="L1371" i="3" s="1"/>
  <c r="M1373" i="3"/>
  <c r="D1376" i="3" l="1"/>
  <c r="G1373" i="3"/>
  <c r="H1373" i="3" s="1"/>
  <c r="F1374" i="3"/>
  <c r="E1374" i="3"/>
  <c r="I1373" i="3"/>
  <c r="R1373" i="3" s="1"/>
  <c r="J1372" i="3"/>
  <c r="L1372" i="3" s="1"/>
  <c r="M1374" i="3"/>
  <c r="D1377" i="3" l="1"/>
  <c r="G1374" i="3"/>
  <c r="H1374" i="3" s="1"/>
  <c r="F1375" i="3"/>
  <c r="E1375" i="3"/>
  <c r="I1374" i="3"/>
  <c r="R1374" i="3" s="1"/>
  <c r="J1373" i="3"/>
  <c r="L1373" i="3" s="1"/>
  <c r="M1375" i="3"/>
  <c r="D1378" i="3" l="1"/>
  <c r="G1375" i="3"/>
  <c r="H1375" i="3" s="1"/>
  <c r="F1376" i="3"/>
  <c r="E1376" i="3"/>
  <c r="I1375" i="3"/>
  <c r="R1375" i="3" s="1"/>
  <c r="J1374" i="3"/>
  <c r="L1374" i="3" s="1"/>
  <c r="M1376" i="3"/>
  <c r="D1379" i="3" l="1"/>
  <c r="G1376" i="3"/>
  <c r="H1376" i="3" s="1"/>
  <c r="F1377" i="3"/>
  <c r="E1377" i="3"/>
  <c r="I1376" i="3"/>
  <c r="R1376" i="3" s="1"/>
  <c r="J1375" i="3"/>
  <c r="L1375" i="3" s="1"/>
  <c r="M1377" i="3"/>
  <c r="D1380" i="3" l="1"/>
  <c r="G1377" i="3"/>
  <c r="H1377" i="3" s="1"/>
  <c r="F1378" i="3"/>
  <c r="E1378" i="3"/>
  <c r="G1378" i="3" s="1"/>
  <c r="H1378" i="3" s="1"/>
  <c r="I1377" i="3"/>
  <c r="R1377" i="3" s="1"/>
  <c r="J1376" i="3"/>
  <c r="L1376" i="3" s="1"/>
  <c r="M1378" i="3"/>
  <c r="D1381" i="3" l="1"/>
  <c r="F1379" i="3"/>
  <c r="E1379" i="3"/>
  <c r="I1378" i="3"/>
  <c r="R1378" i="3" s="1"/>
  <c r="J1377" i="3"/>
  <c r="L1377" i="3" s="1"/>
  <c r="M1379" i="3"/>
  <c r="D1382" i="3" l="1"/>
  <c r="G1379" i="3"/>
  <c r="H1379" i="3" s="1"/>
  <c r="I1379" i="3" s="1"/>
  <c r="R1379" i="3" s="1"/>
  <c r="F1380" i="3"/>
  <c r="E1380" i="3"/>
  <c r="J1378" i="3"/>
  <c r="L1378" i="3" s="1"/>
  <c r="M1380" i="3"/>
  <c r="D1383" i="3" l="1"/>
  <c r="G1380" i="3"/>
  <c r="H1380" i="3" s="1"/>
  <c r="I1380" i="3" s="1"/>
  <c r="R1380" i="3" s="1"/>
  <c r="F1381" i="3"/>
  <c r="E1381" i="3"/>
  <c r="J1379" i="3"/>
  <c r="L1379" i="3" s="1"/>
  <c r="M1381" i="3"/>
  <c r="D1384" i="3" l="1"/>
  <c r="G1381" i="3"/>
  <c r="H1381" i="3" s="1"/>
  <c r="F1382" i="3"/>
  <c r="E1382" i="3"/>
  <c r="I1381" i="3"/>
  <c r="R1381" i="3" s="1"/>
  <c r="J1380" i="3"/>
  <c r="L1380" i="3" s="1"/>
  <c r="M1382" i="3"/>
  <c r="D1385" i="3" l="1"/>
  <c r="G1382" i="3"/>
  <c r="H1382" i="3" s="1"/>
  <c r="F1383" i="3"/>
  <c r="E1383" i="3"/>
  <c r="I1382" i="3"/>
  <c r="R1382" i="3" s="1"/>
  <c r="J1381" i="3"/>
  <c r="L1381" i="3" s="1"/>
  <c r="M1383" i="3"/>
  <c r="D1386" i="3" l="1"/>
  <c r="G1383" i="3"/>
  <c r="H1383" i="3" s="1"/>
  <c r="I1383" i="3" s="1"/>
  <c r="R1383" i="3" s="1"/>
  <c r="F1384" i="3"/>
  <c r="E1384" i="3"/>
  <c r="J1382" i="3"/>
  <c r="L1382" i="3" s="1"/>
  <c r="M1384" i="3"/>
  <c r="D1387" i="3" l="1"/>
  <c r="F1385" i="3"/>
  <c r="E1385" i="3"/>
  <c r="G1384" i="3"/>
  <c r="H1384" i="3" s="1"/>
  <c r="I1384" i="3"/>
  <c r="R1384" i="3" s="1"/>
  <c r="J1383" i="3"/>
  <c r="L1383" i="3" s="1"/>
  <c r="M1385" i="3"/>
  <c r="D1388" i="3" l="1"/>
  <c r="G1385" i="3"/>
  <c r="H1385" i="3" s="1"/>
  <c r="F1386" i="3"/>
  <c r="E1386" i="3"/>
  <c r="G1386" i="3" s="1"/>
  <c r="H1386" i="3" s="1"/>
  <c r="I1385" i="3"/>
  <c r="R1385" i="3" s="1"/>
  <c r="J1384" i="3"/>
  <c r="L1384" i="3" s="1"/>
  <c r="M1386" i="3"/>
  <c r="D1389" i="3" l="1"/>
  <c r="F1387" i="3"/>
  <c r="E1387" i="3"/>
  <c r="I1386" i="3"/>
  <c r="R1386" i="3" s="1"/>
  <c r="J1385" i="3"/>
  <c r="L1385" i="3" s="1"/>
  <c r="M1387" i="3"/>
  <c r="D1390" i="3" l="1"/>
  <c r="F1388" i="3"/>
  <c r="E1388" i="3"/>
  <c r="G1387" i="3"/>
  <c r="H1387" i="3" s="1"/>
  <c r="I1387" i="3" s="1"/>
  <c r="R1387" i="3" s="1"/>
  <c r="J1386" i="3"/>
  <c r="L1386" i="3" s="1"/>
  <c r="M1388" i="3"/>
  <c r="D1391" i="3" l="1"/>
  <c r="F1389" i="3"/>
  <c r="E1389" i="3"/>
  <c r="G1388" i="3"/>
  <c r="H1388" i="3" s="1"/>
  <c r="I1388" i="3"/>
  <c r="R1388" i="3" s="1"/>
  <c r="J1387" i="3"/>
  <c r="L1387" i="3" s="1"/>
  <c r="M1389" i="3"/>
  <c r="D1392" i="3" l="1"/>
  <c r="G1389" i="3"/>
  <c r="H1389" i="3" s="1"/>
  <c r="F1390" i="3"/>
  <c r="E1390" i="3"/>
  <c r="G1390" i="3" s="1"/>
  <c r="H1390" i="3" s="1"/>
  <c r="I1389" i="3"/>
  <c r="R1389" i="3" s="1"/>
  <c r="J1388" i="3"/>
  <c r="L1388" i="3" s="1"/>
  <c r="M1390" i="3"/>
  <c r="D1393" i="3" l="1"/>
  <c r="F1391" i="3"/>
  <c r="E1391" i="3"/>
  <c r="I1390" i="3"/>
  <c r="R1390" i="3" s="1"/>
  <c r="J1389" i="3"/>
  <c r="L1389" i="3" s="1"/>
  <c r="M1391" i="3"/>
  <c r="D1394" i="3" l="1"/>
  <c r="G1391" i="3"/>
  <c r="H1391" i="3" s="1"/>
  <c r="F1392" i="3"/>
  <c r="E1392" i="3"/>
  <c r="I1391" i="3"/>
  <c r="R1391" i="3" s="1"/>
  <c r="J1390" i="3"/>
  <c r="L1390" i="3" s="1"/>
  <c r="M1392" i="3"/>
  <c r="D1395" i="3" l="1"/>
  <c r="G1392" i="3"/>
  <c r="H1392" i="3" s="1"/>
  <c r="I1392" i="3" s="1"/>
  <c r="R1392" i="3" s="1"/>
  <c r="F1393" i="3"/>
  <c r="E1393" i="3"/>
  <c r="J1391" i="3"/>
  <c r="L1391" i="3" s="1"/>
  <c r="M1393" i="3"/>
  <c r="D1396" i="3" l="1"/>
  <c r="G1393" i="3"/>
  <c r="H1393" i="3" s="1"/>
  <c r="F1394" i="3"/>
  <c r="E1394" i="3"/>
  <c r="I1393" i="3"/>
  <c r="R1393" i="3" s="1"/>
  <c r="J1392" i="3"/>
  <c r="L1392" i="3" s="1"/>
  <c r="M1394" i="3"/>
  <c r="D1397" i="3" l="1"/>
  <c r="G1394" i="3"/>
  <c r="H1394" i="3" s="1"/>
  <c r="F1395" i="3"/>
  <c r="E1395" i="3"/>
  <c r="I1394" i="3"/>
  <c r="R1394" i="3" s="1"/>
  <c r="J1393" i="3"/>
  <c r="L1393" i="3" s="1"/>
  <c r="M1395" i="3"/>
  <c r="D1398" i="3" l="1"/>
  <c r="G1395" i="3"/>
  <c r="H1395" i="3" s="1"/>
  <c r="F1396" i="3"/>
  <c r="E1396" i="3"/>
  <c r="I1395" i="3"/>
  <c r="R1395" i="3" s="1"/>
  <c r="J1394" i="3"/>
  <c r="L1394" i="3" s="1"/>
  <c r="M1396" i="3"/>
  <c r="D1399" i="3" l="1"/>
  <c r="G1396" i="3"/>
  <c r="H1396" i="3" s="1"/>
  <c r="F1397" i="3"/>
  <c r="E1397" i="3"/>
  <c r="I1396" i="3"/>
  <c r="R1396" i="3" s="1"/>
  <c r="J1395" i="3"/>
  <c r="L1395" i="3" s="1"/>
  <c r="M1397" i="3"/>
  <c r="D1400" i="3" l="1"/>
  <c r="G1397" i="3"/>
  <c r="H1397" i="3" s="1"/>
  <c r="F1398" i="3"/>
  <c r="E1398" i="3"/>
  <c r="I1397" i="3"/>
  <c r="R1397" i="3" s="1"/>
  <c r="J1396" i="3"/>
  <c r="L1396" i="3" s="1"/>
  <c r="M1398" i="3"/>
  <c r="D1401" i="3" l="1"/>
  <c r="G1398" i="3"/>
  <c r="H1398" i="3" s="1"/>
  <c r="F1399" i="3"/>
  <c r="E1399" i="3"/>
  <c r="I1398" i="3"/>
  <c r="R1398" i="3" s="1"/>
  <c r="J1397" i="3"/>
  <c r="L1397" i="3" s="1"/>
  <c r="M1399" i="3"/>
  <c r="D1402" i="3" l="1"/>
  <c r="G1399" i="3"/>
  <c r="H1399" i="3" s="1"/>
  <c r="I1399" i="3" s="1"/>
  <c r="R1399" i="3" s="1"/>
  <c r="F1400" i="3"/>
  <c r="E1400" i="3"/>
  <c r="J1398" i="3"/>
  <c r="L1398" i="3" s="1"/>
  <c r="M1400" i="3"/>
  <c r="D1403" i="3" l="1"/>
  <c r="G1400" i="3"/>
  <c r="H1400" i="3" s="1"/>
  <c r="I1400" i="3" s="1"/>
  <c r="R1400" i="3" s="1"/>
  <c r="F1401" i="3"/>
  <c r="E1401" i="3"/>
  <c r="J1399" i="3"/>
  <c r="L1399" i="3" s="1"/>
  <c r="M1401" i="3"/>
  <c r="D1404" i="3" l="1"/>
  <c r="G1401" i="3"/>
  <c r="H1401" i="3" s="1"/>
  <c r="F1402" i="3"/>
  <c r="E1402" i="3"/>
  <c r="I1401" i="3"/>
  <c r="R1401" i="3" s="1"/>
  <c r="J1400" i="3"/>
  <c r="L1400" i="3" s="1"/>
  <c r="M1402" i="3"/>
  <c r="D1405" i="3" l="1"/>
  <c r="G1402" i="3"/>
  <c r="H1402" i="3" s="1"/>
  <c r="F1403" i="3"/>
  <c r="E1403" i="3"/>
  <c r="I1402" i="3"/>
  <c r="R1402" i="3" s="1"/>
  <c r="J1401" i="3"/>
  <c r="L1401" i="3" s="1"/>
  <c r="M1403" i="3"/>
  <c r="D1406" i="3" l="1"/>
  <c r="G1403" i="3"/>
  <c r="H1403" i="3" s="1"/>
  <c r="F1404" i="3"/>
  <c r="E1404" i="3"/>
  <c r="I1403" i="3"/>
  <c r="R1403" i="3" s="1"/>
  <c r="J1402" i="3"/>
  <c r="L1402" i="3" s="1"/>
  <c r="M1404" i="3"/>
  <c r="D1407" i="3" l="1"/>
  <c r="G1404" i="3"/>
  <c r="H1404" i="3" s="1"/>
  <c r="F1405" i="3"/>
  <c r="E1405" i="3"/>
  <c r="I1404" i="3"/>
  <c r="R1404" i="3" s="1"/>
  <c r="J1403" i="3"/>
  <c r="L1403" i="3" s="1"/>
  <c r="M1405" i="3"/>
  <c r="D1408" i="3" l="1"/>
  <c r="G1405" i="3"/>
  <c r="H1405" i="3" s="1"/>
  <c r="F1406" i="3"/>
  <c r="E1406" i="3"/>
  <c r="I1405" i="3"/>
  <c r="R1405" i="3" s="1"/>
  <c r="J1404" i="3"/>
  <c r="L1404" i="3" s="1"/>
  <c r="M1406" i="3"/>
  <c r="D1409" i="3" l="1"/>
  <c r="G1406" i="3"/>
  <c r="H1406" i="3" s="1"/>
  <c r="F1407" i="3"/>
  <c r="E1407" i="3"/>
  <c r="I1406" i="3"/>
  <c r="R1406" i="3" s="1"/>
  <c r="J1405" i="3"/>
  <c r="L1405" i="3" s="1"/>
  <c r="M1407" i="3"/>
  <c r="D1410" i="3" l="1"/>
  <c r="G1407" i="3"/>
  <c r="H1407" i="3" s="1"/>
  <c r="F1408" i="3"/>
  <c r="E1408" i="3"/>
  <c r="I1407" i="3"/>
  <c r="R1407" i="3" s="1"/>
  <c r="J1406" i="3"/>
  <c r="L1406" i="3" s="1"/>
  <c r="M1408" i="3"/>
  <c r="D1411" i="3" l="1"/>
  <c r="G1408" i="3"/>
  <c r="H1408" i="3" s="1"/>
  <c r="F1409" i="3"/>
  <c r="E1409" i="3"/>
  <c r="I1408" i="3"/>
  <c r="R1408" i="3" s="1"/>
  <c r="J1407" i="3"/>
  <c r="L1407" i="3" s="1"/>
  <c r="M1409" i="3"/>
  <c r="D1412" i="3" l="1"/>
  <c r="G1409" i="3"/>
  <c r="H1409" i="3" s="1"/>
  <c r="I1409" i="3" s="1"/>
  <c r="R1409" i="3" s="1"/>
  <c r="F1410" i="3"/>
  <c r="E1410" i="3"/>
  <c r="J1408" i="3"/>
  <c r="L1408" i="3" s="1"/>
  <c r="M1410" i="3"/>
  <c r="D1413" i="3" l="1"/>
  <c r="G1410" i="3"/>
  <c r="H1410" i="3" s="1"/>
  <c r="F1411" i="3"/>
  <c r="E1411" i="3"/>
  <c r="I1410" i="3"/>
  <c r="R1410" i="3" s="1"/>
  <c r="J1409" i="3"/>
  <c r="L1409" i="3" s="1"/>
  <c r="M1411" i="3"/>
  <c r="D1414" i="3" l="1"/>
  <c r="F1412" i="3"/>
  <c r="E1412" i="3"/>
  <c r="G1411" i="3"/>
  <c r="H1411" i="3" s="1"/>
  <c r="I1411" i="3"/>
  <c r="R1411" i="3" s="1"/>
  <c r="J1410" i="3"/>
  <c r="L1410" i="3" s="1"/>
  <c r="M1412" i="3"/>
  <c r="D1415" i="3" l="1"/>
  <c r="G1412" i="3"/>
  <c r="H1412" i="3" s="1"/>
  <c r="I1412" i="3" s="1"/>
  <c r="R1412" i="3" s="1"/>
  <c r="F1413" i="3"/>
  <c r="E1413" i="3"/>
  <c r="G1413" i="3" s="1"/>
  <c r="H1413" i="3" s="1"/>
  <c r="J1411" i="3"/>
  <c r="L1411" i="3" s="1"/>
  <c r="M1413" i="3"/>
  <c r="D1416" i="3" l="1"/>
  <c r="F1414" i="3"/>
  <c r="E1414" i="3"/>
  <c r="I1413" i="3"/>
  <c r="R1413" i="3" s="1"/>
  <c r="J1412" i="3"/>
  <c r="L1412" i="3" s="1"/>
  <c r="M1414" i="3"/>
  <c r="D1417" i="3" l="1"/>
  <c r="F1415" i="3"/>
  <c r="E1415" i="3"/>
  <c r="G1414" i="3"/>
  <c r="H1414" i="3" s="1"/>
  <c r="I1414" i="3"/>
  <c r="R1414" i="3" s="1"/>
  <c r="J1413" i="3"/>
  <c r="L1413" i="3" s="1"/>
  <c r="M1415" i="3"/>
  <c r="D1418" i="3" l="1"/>
  <c r="G1415" i="3"/>
  <c r="H1415" i="3" s="1"/>
  <c r="F1416" i="3"/>
  <c r="E1416" i="3"/>
  <c r="I1415" i="3"/>
  <c r="R1415" i="3" s="1"/>
  <c r="J1414" i="3"/>
  <c r="L1414" i="3" s="1"/>
  <c r="M1416" i="3"/>
  <c r="D1419" i="3" l="1"/>
  <c r="F1417" i="3"/>
  <c r="E1417" i="3"/>
  <c r="G1416" i="3"/>
  <c r="H1416" i="3" s="1"/>
  <c r="I1416" i="3"/>
  <c r="R1416" i="3" s="1"/>
  <c r="J1415" i="3"/>
  <c r="L1415" i="3" s="1"/>
  <c r="M1417" i="3"/>
  <c r="D1420" i="3" l="1"/>
  <c r="G1417" i="3"/>
  <c r="H1417" i="3" s="1"/>
  <c r="F1418" i="3"/>
  <c r="E1418" i="3"/>
  <c r="I1417" i="3"/>
  <c r="R1417" i="3" s="1"/>
  <c r="J1416" i="3"/>
  <c r="L1416" i="3" s="1"/>
  <c r="M1418" i="3"/>
  <c r="D1421" i="3" l="1"/>
  <c r="G1418" i="3"/>
  <c r="H1418" i="3" s="1"/>
  <c r="I1418" i="3" s="1"/>
  <c r="R1418" i="3" s="1"/>
  <c r="F1419" i="3"/>
  <c r="E1419" i="3"/>
  <c r="J1417" i="3"/>
  <c r="L1417" i="3" s="1"/>
  <c r="M1419" i="3"/>
  <c r="D1422" i="3" l="1"/>
  <c r="G1419" i="3"/>
  <c r="H1419" i="3" s="1"/>
  <c r="F1420" i="3"/>
  <c r="E1420" i="3"/>
  <c r="I1419" i="3"/>
  <c r="R1419" i="3" s="1"/>
  <c r="J1418" i="3"/>
  <c r="L1418" i="3" s="1"/>
  <c r="M1420" i="3"/>
  <c r="D1423" i="3" l="1"/>
  <c r="G1420" i="3"/>
  <c r="H1420" i="3" s="1"/>
  <c r="F1421" i="3"/>
  <c r="E1421" i="3"/>
  <c r="I1420" i="3"/>
  <c r="R1420" i="3" s="1"/>
  <c r="J1419" i="3"/>
  <c r="L1419" i="3" s="1"/>
  <c r="M1421" i="3"/>
  <c r="D1424" i="3" l="1"/>
  <c r="G1421" i="3"/>
  <c r="H1421" i="3" s="1"/>
  <c r="I1421" i="3" s="1"/>
  <c r="R1421" i="3" s="1"/>
  <c r="F1422" i="3"/>
  <c r="E1422" i="3"/>
  <c r="G1422" i="3" s="1"/>
  <c r="H1422" i="3" s="1"/>
  <c r="J1420" i="3"/>
  <c r="L1420" i="3" s="1"/>
  <c r="M1422" i="3"/>
  <c r="D1425" i="3" l="1"/>
  <c r="F1423" i="3"/>
  <c r="E1423" i="3"/>
  <c r="I1422" i="3"/>
  <c r="R1422" i="3" s="1"/>
  <c r="J1421" i="3"/>
  <c r="L1421" i="3" s="1"/>
  <c r="M1423" i="3"/>
  <c r="D1426" i="3" l="1"/>
  <c r="G1423" i="3"/>
  <c r="H1423" i="3" s="1"/>
  <c r="F1424" i="3"/>
  <c r="E1424" i="3"/>
  <c r="I1423" i="3"/>
  <c r="R1423" i="3" s="1"/>
  <c r="J1422" i="3"/>
  <c r="L1422" i="3" s="1"/>
  <c r="M1424" i="3"/>
  <c r="D1427" i="3" l="1"/>
  <c r="G1424" i="3"/>
  <c r="H1424" i="3" s="1"/>
  <c r="F1425" i="3"/>
  <c r="E1425" i="3"/>
  <c r="I1424" i="3"/>
  <c r="R1424" i="3" s="1"/>
  <c r="J1423" i="3"/>
  <c r="L1423" i="3" s="1"/>
  <c r="M1425" i="3"/>
  <c r="D1428" i="3" l="1"/>
  <c r="G1425" i="3"/>
  <c r="H1425" i="3" s="1"/>
  <c r="I1425" i="3" s="1"/>
  <c r="R1425" i="3" s="1"/>
  <c r="F1426" i="3"/>
  <c r="E1426" i="3"/>
  <c r="J1424" i="3"/>
  <c r="L1424" i="3" s="1"/>
  <c r="M1426" i="3"/>
  <c r="D1429" i="3" l="1"/>
  <c r="G1426" i="3"/>
  <c r="H1426" i="3" s="1"/>
  <c r="I1426" i="3" s="1"/>
  <c r="R1426" i="3" s="1"/>
  <c r="F1427" i="3"/>
  <c r="E1427" i="3"/>
  <c r="J1425" i="3"/>
  <c r="L1425" i="3" s="1"/>
  <c r="M1427" i="3"/>
  <c r="D1430" i="3" l="1"/>
  <c r="G1427" i="3"/>
  <c r="H1427" i="3" s="1"/>
  <c r="I1427" i="3" s="1"/>
  <c r="R1427" i="3" s="1"/>
  <c r="F1428" i="3"/>
  <c r="E1428" i="3"/>
  <c r="J1426" i="3"/>
  <c r="L1426" i="3" s="1"/>
  <c r="M1428" i="3"/>
  <c r="D1431" i="3" l="1"/>
  <c r="G1428" i="3"/>
  <c r="H1428" i="3" s="1"/>
  <c r="F1429" i="3"/>
  <c r="E1429" i="3"/>
  <c r="I1428" i="3"/>
  <c r="R1428" i="3" s="1"/>
  <c r="J1427" i="3"/>
  <c r="L1427" i="3" s="1"/>
  <c r="M1429" i="3"/>
  <c r="D1432" i="3" l="1"/>
  <c r="G1429" i="3"/>
  <c r="H1429" i="3" s="1"/>
  <c r="F1430" i="3"/>
  <c r="E1430" i="3"/>
  <c r="I1429" i="3"/>
  <c r="R1429" i="3" s="1"/>
  <c r="J1428" i="3"/>
  <c r="L1428" i="3" s="1"/>
  <c r="M1430" i="3"/>
  <c r="D1433" i="3" l="1"/>
  <c r="G1430" i="3"/>
  <c r="H1430" i="3" s="1"/>
  <c r="F1431" i="3"/>
  <c r="E1431" i="3"/>
  <c r="I1430" i="3"/>
  <c r="R1430" i="3" s="1"/>
  <c r="J1429" i="3"/>
  <c r="L1429" i="3" s="1"/>
  <c r="M1431" i="3"/>
  <c r="D1434" i="3" l="1"/>
  <c r="G1431" i="3"/>
  <c r="H1431" i="3" s="1"/>
  <c r="F1432" i="3"/>
  <c r="E1432" i="3"/>
  <c r="I1431" i="3"/>
  <c r="R1431" i="3" s="1"/>
  <c r="J1430" i="3"/>
  <c r="L1430" i="3" s="1"/>
  <c r="M1432" i="3"/>
  <c r="D1435" i="3" l="1"/>
  <c r="G1432" i="3"/>
  <c r="H1432" i="3" s="1"/>
  <c r="F1433" i="3"/>
  <c r="E1433" i="3"/>
  <c r="I1432" i="3"/>
  <c r="R1432" i="3" s="1"/>
  <c r="J1431" i="3"/>
  <c r="L1431" i="3" s="1"/>
  <c r="M1433" i="3"/>
  <c r="D1436" i="3" l="1"/>
  <c r="G1433" i="3"/>
  <c r="H1433" i="3" s="1"/>
  <c r="F1434" i="3"/>
  <c r="E1434" i="3"/>
  <c r="I1433" i="3"/>
  <c r="R1433" i="3" s="1"/>
  <c r="J1432" i="3"/>
  <c r="L1432" i="3" s="1"/>
  <c r="M1434" i="3"/>
  <c r="D1437" i="3" l="1"/>
  <c r="G1434" i="3"/>
  <c r="H1434" i="3" s="1"/>
  <c r="F1435" i="3"/>
  <c r="E1435" i="3"/>
  <c r="I1434" i="3"/>
  <c r="R1434" i="3" s="1"/>
  <c r="J1433" i="3"/>
  <c r="L1433" i="3" s="1"/>
  <c r="M1435" i="3"/>
  <c r="D1438" i="3" l="1"/>
  <c r="G1435" i="3"/>
  <c r="H1435" i="3" s="1"/>
  <c r="F1436" i="3"/>
  <c r="E1436" i="3"/>
  <c r="I1435" i="3"/>
  <c r="R1435" i="3" s="1"/>
  <c r="J1434" i="3"/>
  <c r="L1434" i="3" s="1"/>
  <c r="M1436" i="3"/>
  <c r="D1439" i="3" l="1"/>
  <c r="G1436" i="3"/>
  <c r="H1436" i="3" s="1"/>
  <c r="F1437" i="3"/>
  <c r="E1437" i="3"/>
  <c r="I1436" i="3"/>
  <c r="R1436" i="3" s="1"/>
  <c r="J1435" i="3"/>
  <c r="L1435" i="3" s="1"/>
  <c r="M1437" i="3"/>
  <c r="D1440" i="3" l="1"/>
  <c r="G1437" i="3"/>
  <c r="H1437" i="3" s="1"/>
  <c r="F1438" i="3"/>
  <c r="E1438" i="3"/>
  <c r="I1437" i="3"/>
  <c r="R1437" i="3" s="1"/>
  <c r="J1436" i="3"/>
  <c r="L1436" i="3" s="1"/>
  <c r="M1438" i="3"/>
  <c r="D1441" i="3" l="1"/>
  <c r="G1438" i="3"/>
  <c r="H1438" i="3" s="1"/>
  <c r="F1439" i="3"/>
  <c r="E1439" i="3"/>
  <c r="I1438" i="3"/>
  <c r="R1438" i="3" s="1"/>
  <c r="J1437" i="3"/>
  <c r="L1437" i="3" s="1"/>
  <c r="M1439" i="3"/>
  <c r="D1442" i="3" l="1"/>
  <c r="F1440" i="3"/>
  <c r="E1440" i="3"/>
  <c r="G1439" i="3"/>
  <c r="H1439" i="3" s="1"/>
  <c r="I1439" i="3"/>
  <c r="R1439" i="3" s="1"/>
  <c r="J1438" i="3"/>
  <c r="L1438" i="3" s="1"/>
  <c r="M1440" i="3"/>
  <c r="D1443" i="3" l="1"/>
  <c r="G1440" i="3"/>
  <c r="H1440" i="3" s="1"/>
  <c r="F1441" i="3"/>
  <c r="E1441" i="3"/>
  <c r="I1440" i="3"/>
  <c r="R1440" i="3" s="1"/>
  <c r="J1439" i="3"/>
  <c r="L1439" i="3" s="1"/>
  <c r="M1441" i="3"/>
  <c r="D1444" i="3" l="1"/>
  <c r="G1441" i="3"/>
  <c r="H1441" i="3" s="1"/>
  <c r="F1442" i="3"/>
  <c r="E1442" i="3"/>
  <c r="I1441" i="3"/>
  <c r="R1441" i="3" s="1"/>
  <c r="J1440" i="3"/>
  <c r="L1440" i="3" s="1"/>
  <c r="M1442" i="3"/>
  <c r="D1445" i="3" l="1"/>
  <c r="G1442" i="3"/>
  <c r="H1442" i="3" s="1"/>
  <c r="F1443" i="3"/>
  <c r="E1443" i="3"/>
  <c r="I1442" i="3"/>
  <c r="R1442" i="3" s="1"/>
  <c r="J1441" i="3"/>
  <c r="L1441" i="3" s="1"/>
  <c r="M1443" i="3"/>
  <c r="D1446" i="3" l="1"/>
  <c r="G1443" i="3"/>
  <c r="H1443" i="3" s="1"/>
  <c r="F1444" i="3"/>
  <c r="E1444" i="3"/>
  <c r="I1443" i="3"/>
  <c r="R1443" i="3" s="1"/>
  <c r="J1442" i="3"/>
  <c r="L1442" i="3" s="1"/>
  <c r="M1444" i="3"/>
  <c r="D1447" i="3" l="1"/>
  <c r="G1444" i="3"/>
  <c r="H1444" i="3" s="1"/>
  <c r="F1445" i="3"/>
  <c r="E1445" i="3"/>
  <c r="I1444" i="3"/>
  <c r="R1444" i="3" s="1"/>
  <c r="J1443" i="3"/>
  <c r="L1443" i="3" s="1"/>
  <c r="M1445" i="3"/>
  <c r="D1448" i="3" l="1"/>
  <c r="G1445" i="3"/>
  <c r="H1445" i="3" s="1"/>
  <c r="F1446" i="3"/>
  <c r="E1446" i="3"/>
  <c r="I1445" i="3"/>
  <c r="R1445" i="3" s="1"/>
  <c r="J1444" i="3"/>
  <c r="L1444" i="3" s="1"/>
  <c r="M1446" i="3"/>
  <c r="D1449" i="3" l="1"/>
  <c r="F1447" i="3"/>
  <c r="E1447" i="3"/>
  <c r="G1446" i="3"/>
  <c r="H1446" i="3" s="1"/>
  <c r="I1446" i="3"/>
  <c r="R1446" i="3" s="1"/>
  <c r="J1445" i="3"/>
  <c r="L1445" i="3" s="1"/>
  <c r="M1447" i="3"/>
  <c r="D1450" i="3" l="1"/>
  <c r="G1447" i="3"/>
  <c r="H1447" i="3" s="1"/>
  <c r="F1448" i="3"/>
  <c r="E1448" i="3"/>
  <c r="I1447" i="3"/>
  <c r="R1447" i="3" s="1"/>
  <c r="J1446" i="3"/>
  <c r="L1446" i="3" s="1"/>
  <c r="M1448" i="3"/>
  <c r="D1451" i="3" l="1"/>
  <c r="G1448" i="3"/>
  <c r="H1448" i="3" s="1"/>
  <c r="I1448" i="3" s="1"/>
  <c r="R1448" i="3" s="1"/>
  <c r="F1449" i="3"/>
  <c r="E1449" i="3"/>
  <c r="J1447" i="3"/>
  <c r="L1447" i="3" s="1"/>
  <c r="M1449" i="3"/>
  <c r="D1452" i="3" l="1"/>
  <c r="G1449" i="3"/>
  <c r="H1449" i="3" s="1"/>
  <c r="F1450" i="3"/>
  <c r="E1450" i="3"/>
  <c r="I1449" i="3"/>
  <c r="R1449" i="3" s="1"/>
  <c r="J1448" i="3"/>
  <c r="L1448" i="3" s="1"/>
  <c r="M1450" i="3"/>
  <c r="D1453" i="3" l="1"/>
  <c r="G1450" i="3"/>
  <c r="H1450" i="3" s="1"/>
  <c r="F1451" i="3"/>
  <c r="E1451" i="3"/>
  <c r="I1450" i="3"/>
  <c r="R1450" i="3" s="1"/>
  <c r="J1449" i="3"/>
  <c r="L1449" i="3" s="1"/>
  <c r="M1451" i="3"/>
  <c r="D1454" i="3" l="1"/>
  <c r="G1451" i="3"/>
  <c r="H1451" i="3" s="1"/>
  <c r="I1451" i="3" s="1"/>
  <c r="R1451" i="3" s="1"/>
  <c r="F1452" i="3"/>
  <c r="E1452" i="3"/>
  <c r="J1450" i="3"/>
  <c r="L1450" i="3" s="1"/>
  <c r="M1452" i="3"/>
  <c r="D1455" i="3" l="1"/>
  <c r="G1452" i="3"/>
  <c r="H1452" i="3" s="1"/>
  <c r="I1452" i="3" s="1"/>
  <c r="R1452" i="3" s="1"/>
  <c r="F1453" i="3"/>
  <c r="E1453" i="3"/>
  <c r="J1451" i="3"/>
  <c r="L1451" i="3" s="1"/>
  <c r="M1453" i="3"/>
  <c r="D1456" i="3" l="1"/>
  <c r="G1453" i="3"/>
  <c r="H1453" i="3" s="1"/>
  <c r="F1454" i="3"/>
  <c r="E1454" i="3"/>
  <c r="I1453" i="3"/>
  <c r="R1453" i="3" s="1"/>
  <c r="J1452" i="3"/>
  <c r="L1452" i="3" s="1"/>
  <c r="M1454" i="3"/>
  <c r="D1457" i="3" l="1"/>
  <c r="G1454" i="3"/>
  <c r="H1454" i="3" s="1"/>
  <c r="F1455" i="3"/>
  <c r="E1455" i="3"/>
  <c r="I1454" i="3"/>
  <c r="R1454" i="3" s="1"/>
  <c r="J1453" i="3"/>
  <c r="L1453" i="3" s="1"/>
  <c r="M1455" i="3"/>
  <c r="D1458" i="3" l="1"/>
  <c r="G1455" i="3"/>
  <c r="H1455" i="3" s="1"/>
  <c r="I1455" i="3" s="1"/>
  <c r="R1455" i="3" s="1"/>
  <c r="F1456" i="3"/>
  <c r="E1456" i="3"/>
  <c r="J1454" i="3"/>
  <c r="L1454" i="3" s="1"/>
  <c r="M1456" i="3"/>
  <c r="D1459" i="3" l="1"/>
  <c r="G1456" i="3"/>
  <c r="H1456" i="3" s="1"/>
  <c r="F1457" i="3"/>
  <c r="E1457" i="3"/>
  <c r="I1456" i="3"/>
  <c r="R1456" i="3" s="1"/>
  <c r="J1455" i="3"/>
  <c r="L1455" i="3" s="1"/>
  <c r="M1457" i="3"/>
  <c r="D1460" i="3" l="1"/>
  <c r="G1457" i="3"/>
  <c r="H1457" i="3" s="1"/>
  <c r="F1458" i="3"/>
  <c r="E1458" i="3"/>
  <c r="I1457" i="3"/>
  <c r="R1457" i="3" s="1"/>
  <c r="J1456" i="3"/>
  <c r="L1456" i="3" s="1"/>
  <c r="M1458" i="3"/>
  <c r="D1461" i="3" l="1"/>
  <c r="G1458" i="3"/>
  <c r="H1458" i="3" s="1"/>
  <c r="F1459" i="3"/>
  <c r="E1459" i="3"/>
  <c r="I1458" i="3"/>
  <c r="R1458" i="3" s="1"/>
  <c r="J1457" i="3"/>
  <c r="L1457" i="3" s="1"/>
  <c r="M1459" i="3"/>
  <c r="D1462" i="3" l="1"/>
  <c r="G1459" i="3"/>
  <c r="H1459" i="3" s="1"/>
  <c r="F1460" i="3"/>
  <c r="E1460" i="3"/>
  <c r="I1459" i="3"/>
  <c r="R1459" i="3" s="1"/>
  <c r="J1458" i="3"/>
  <c r="L1458" i="3" s="1"/>
  <c r="M1460" i="3"/>
  <c r="D1463" i="3" l="1"/>
  <c r="G1460" i="3"/>
  <c r="H1460" i="3" s="1"/>
  <c r="F1461" i="3"/>
  <c r="E1461" i="3"/>
  <c r="I1460" i="3"/>
  <c r="R1460" i="3" s="1"/>
  <c r="J1459" i="3"/>
  <c r="L1459" i="3" s="1"/>
  <c r="M1461" i="3"/>
  <c r="D1464" i="3" l="1"/>
  <c r="G1461" i="3"/>
  <c r="H1461" i="3" s="1"/>
  <c r="F1462" i="3"/>
  <c r="E1462" i="3"/>
  <c r="I1461" i="3"/>
  <c r="R1461" i="3" s="1"/>
  <c r="J1460" i="3"/>
  <c r="L1460" i="3" s="1"/>
  <c r="M1462" i="3"/>
  <c r="D1465" i="3" l="1"/>
  <c r="G1462" i="3"/>
  <c r="H1462" i="3" s="1"/>
  <c r="F1463" i="3"/>
  <c r="E1463" i="3"/>
  <c r="I1462" i="3"/>
  <c r="R1462" i="3" s="1"/>
  <c r="J1461" i="3"/>
  <c r="L1461" i="3" s="1"/>
  <c r="M1463" i="3"/>
  <c r="D1466" i="3" l="1"/>
  <c r="G1463" i="3"/>
  <c r="H1463" i="3" s="1"/>
  <c r="F1464" i="3"/>
  <c r="E1464" i="3"/>
  <c r="I1463" i="3"/>
  <c r="R1463" i="3" s="1"/>
  <c r="J1462" i="3"/>
  <c r="L1462" i="3" s="1"/>
  <c r="M1464" i="3"/>
  <c r="D1467" i="3" l="1"/>
  <c r="G1464" i="3"/>
  <c r="H1464" i="3" s="1"/>
  <c r="F1465" i="3"/>
  <c r="E1465" i="3"/>
  <c r="I1464" i="3"/>
  <c r="R1464" i="3" s="1"/>
  <c r="J1463" i="3"/>
  <c r="L1463" i="3" s="1"/>
  <c r="M1465" i="3"/>
  <c r="D1468" i="3" l="1"/>
  <c r="G1465" i="3"/>
  <c r="H1465" i="3" s="1"/>
  <c r="F1466" i="3"/>
  <c r="E1466" i="3"/>
  <c r="I1465" i="3"/>
  <c r="R1465" i="3" s="1"/>
  <c r="J1464" i="3"/>
  <c r="L1464" i="3" s="1"/>
  <c r="M1466" i="3"/>
  <c r="D1469" i="3" l="1"/>
  <c r="G1466" i="3"/>
  <c r="H1466" i="3" s="1"/>
  <c r="F1467" i="3"/>
  <c r="E1467" i="3"/>
  <c r="I1466" i="3"/>
  <c r="R1466" i="3" s="1"/>
  <c r="J1465" i="3"/>
  <c r="L1465" i="3" s="1"/>
  <c r="M1467" i="3"/>
  <c r="D1470" i="3" l="1"/>
  <c r="G1467" i="3"/>
  <c r="H1467" i="3" s="1"/>
  <c r="I1467" i="3" s="1"/>
  <c r="R1467" i="3" s="1"/>
  <c r="F1468" i="3"/>
  <c r="E1468" i="3"/>
  <c r="J1466" i="3"/>
  <c r="L1466" i="3" s="1"/>
  <c r="M1468" i="3"/>
  <c r="D1471" i="3" l="1"/>
  <c r="G1468" i="3"/>
  <c r="H1468" i="3" s="1"/>
  <c r="F1469" i="3"/>
  <c r="E1469" i="3"/>
  <c r="I1468" i="3"/>
  <c r="R1468" i="3" s="1"/>
  <c r="J1467" i="3"/>
  <c r="L1467" i="3" s="1"/>
  <c r="M1469" i="3"/>
  <c r="D1472" i="3" l="1"/>
  <c r="G1469" i="3"/>
  <c r="H1469" i="3" s="1"/>
  <c r="F1470" i="3"/>
  <c r="E1470" i="3"/>
  <c r="I1469" i="3"/>
  <c r="R1469" i="3" s="1"/>
  <c r="J1468" i="3"/>
  <c r="L1468" i="3" s="1"/>
  <c r="M1470" i="3"/>
  <c r="D1473" i="3" l="1"/>
  <c r="F1471" i="3"/>
  <c r="E1471" i="3"/>
  <c r="G1470" i="3"/>
  <c r="H1470" i="3" s="1"/>
  <c r="I1470" i="3" s="1"/>
  <c r="R1470" i="3" s="1"/>
  <c r="J1469" i="3"/>
  <c r="L1469" i="3" s="1"/>
  <c r="M1471" i="3"/>
  <c r="D1474" i="3" l="1"/>
  <c r="G1471" i="3"/>
  <c r="H1471" i="3" s="1"/>
  <c r="I1471" i="3" s="1"/>
  <c r="R1471" i="3" s="1"/>
  <c r="F1472" i="3"/>
  <c r="E1472" i="3"/>
  <c r="J1470" i="3"/>
  <c r="L1470" i="3" s="1"/>
  <c r="M1472" i="3"/>
  <c r="D1475" i="3" l="1"/>
  <c r="G1472" i="3"/>
  <c r="H1472" i="3" s="1"/>
  <c r="F1473" i="3"/>
  <c r="E1473" i="3"/>
  <c r="I1472" i="3"/>
  <c r="R1472" i="3" s="1"/>
  <c r="J1471" i="3"/>
  <c r="L1471" i="3" s="1"/>
  <c r="M1473" i="3"/>
  <c r="D1476" i="3" l="1"/>
  <c r="G1473" i="3"/>
  <c r="H1473" i="3" s="1"/>
  <c r="I1473" i="3" s="1"/>
  <c r="R1473" i="3" s="1"/>
  <c r="F1474" i="3"/>
  <c r="E1474" i="3"/>
  <c r="G1474" i="3" s="1"/>
  <c r="H1474" i="3" s="1"/>
  <c r="J1472" i="3"/>
  <c r="L1472" i="3" s="1"/>
  <c r="M1474" i="3"/>
  <c r="D1477" i="3" l="1"/>
  <c r="F1475" i="3"/>
  <c r="E1475" i="3"/>
  <c r="I1474" i="3"/>
  <c r="R1474" i="3" s="1"/>
  <c r="J1473" i="3"/>
  <c r="L1473" i="3" s="1"/>
  <c r="M1475" i="3"/>
  <c r="D1478" i="3" l="1"/>
  <c r="G1475" i="3"/>
  <c r="H1475" i="3" s="1"/>
  <c r="F1476" i="3"/>
  <c r="E1476" i="3"/>
  <c r="I1475" i="3"/>
  <c r="R1475" i="3" s="1"/>
  <c r="J1474" i="3"/>
  <c r="L1474" i="3" s="1"/>
  <c r="M1476" i="3"/>
  <c r="D1479" i="3" l="1"/>
  <c r="G1476" i="3"/>
  <c r="H1476" i="3" s="1"/>
  <c r="F1477" i="3"/>
  <c r="E1477" i="3"/>
  <c r="I1476" i="3"/>
  <c r="R1476" i="3" s="1"/>
  <c r="J1475" i="3"/>
  <c r="L1475" i="3" s="1"/>
  <c r="M1477" i="3"/>
  <c r="D1480" i="3" l="1"/>
  <c r="G1477" i="3"/>
  <c r="H1477" i="3" s="1"/>
  <c r="F1478" i="3"/>
  <c r="E1478" i="3"/>
  <c r="I1477" i="3"/>
  <c r="R1477" i="3" s="1"/>
  <c r="J1476" i="3"/>
  <c r="L1476" i="3" s="1"/>
  <c r="M1478" i="3"/>
  <c r="D1481" i="3" l="1"/>
  <c r="G1478" i="3"/>
  <c r="H1478" i="3" s="1"/>
  <c r="F1479" i="3"/>
  <c r="E1479" i="3"/>
  <c r="I1478" i="3"/>
  <c r="R1478" i="3" s="1"/>
  <c r="J1477" i="3"/>
  <c r="L1477" i="3" s="1"/>
  <c r="M1479" i="3"/>
  <c r="D1482" i="3" l="1"/>
  <c r="G1479" i="3"/>
  <c r="H1479" i="3" s="1"/>
  <c r="F1480" i="3"/>
  <c r="E1480" i="3"/>
  <c r="I1479" i="3"/>
  <c r="R1479" i="3" s="1"/>
  <c r="J1478" i="3"/>
  <c r="L1478" i="3" s="1"/>
  <c r="M1480" i="3"/>
  <c r="D1483" i="3" l="1"/>
  <c r="G1480" i="3"/>
  <c r="H1480" i="3" s="1"/>
  <c r="F1481" i="3"/>
  <c r="E1481" i="3"/>
  <c r="I1480" i="3"/>
  <c r="R1480" i="3" s="1"/>
  <c r="J1479" i="3"/>
  <c r="L1479" i="3" s="1"/>
  <c r="M1481" i="3"/>
  <c r="D1484" i="3" l="1"/>
  <c r="G1481" i="3"/>
  <c r="H1481" i="3" s="1"/>
  <c r="I1481" i="3" s="1"/>
  <c r="R1481" i="3" s="1"/>
  <c r="F1482" i="3"/>
  <c r="E1482" i="3"/>
  <c r="J1480" i="3"/>
  <c r="L1480" i="3" s="1"/>
  <c r="M1482" i="3"/>
  <c r="D1485" i="3" l="1"/>
  <c r="G1482" i="3"/>
  <c r="H1482" i="3" s="1"/>
  <c r="F1483" i="3"/>
  <c r="E1483" i="3"/>
  <c r="I1482" i="3"/>
  <c r="R1482" i="3" s="1"/>
  <c r="J1481" i="3"/>
  <c r="L1481" i="3" s="1"/>
  <c r="M1483" i="3"/>
  <c r="D1486" i="3" l="1"/>
  <c r="G1483" i="3"/>
  <c r="H1483" i="3" s="1"/>
  <c r="I1483" i="3" s="1"/>
  <c r="R1483" i="3" s="1"/>
  <c r="F1484" i="3"/>
  <c r="E1484" i="3"/>
  <c r="J1482" i="3"/>
  <c r="L1482" i="3" s="1"/>
  <c r="M1484" i="3"/>
  <c r="D1487" i="3" l="1"/>
  <c r="G1484" i="3"/>
  <c r="H1484" i="3" s="1"/>
  <c r="I1484" i="3" s="1"/>
  <c r="R1484" i="3" s="1"/>
  <c r="F1485" i="3"/>
  <c r="E1485" i="3"/>
  <c r="J1483" i="3"/>
  <c r="L1483" i="3" s="1"/>
  <c r="M1485" i="3"/>
  <c r="D1488" i="3" l="1"/>
  <c r="G1485" i="3"/>
  <c r="H1485" i="3" s="1"/>
  <c r="F1486" i="3"/>
  <c r="E1486" i="3"/>
  <c r="I1485" i="3"/>
  <c r="R1485" i="3" s="1"/>
  <c r="J1484" i="3"/>
  <c r="L1484" i="3" s="1"/>
  <c r="M1486" i="3"/>
  <c r="D1489" i="3" l="1"/>
  <c r="F1487" i="3"/>
  <c r="E1487" i="3"/>
  <c r="G1486" i="3"/>
  <c r="H1486" i="3" s="1"/>
  <c r="I1486" i="3" s="1"/>
  <c r="R1486" i="3" s="1"/>
  <c r="J1485" i="3"/>
  <c r="L1485" i="3" s="1"/>
  <c r="M1487" i="3"/>
  <c r="D1490" i="3" l="1"/>
  <c r="G1487" i="3"/>
  <c r="H1487" i="3" s="1"/>
  <c r="F1488" i="3"/>
  <c r="E1488" i="3"/>
  <c r="I1487" i="3"/>
  <c r="R1487" i="3" s="1"/>
  <c r="J1486" i="3"/>
  <c r="L1486" i="3" s="1"/>
  <c r="M1488" i="3"/>
  <c r="D1491" i="3" l="1"/>
  <c r="G1488" i="3"/>
  <c r="H1488" i="3" s="1"/>
  <c r="I1488" i="3" s="1"/>
  <c r="R1488" i="3" s="1"/>
  <c r="F1489" i="3"/>
  <c r="E1489" i="3"/>
  <c r="J1487" i="3"/>
  <c r="L1487" i="3" s="1"/>
  <c r="M1489" i="3"/>
  <c r="D1492" i="3" l="1"/>
  <c r="F1490" i="3"/>
  <c r="E1490" i="3"/>
  <c r="G1489" i="3"/>
  <c r="H1489" i="3" s="1"/>
  <c r="I1489" i="3"/>
  <c r="R1489" i="3" s="1"/>
  <c r="J1488" i="3"/>
  <c r="L1488" i="3" s="1"/>
  <c r="M1490" i="3"/>
  <c r="D1493" i="3" l="1"/>
  <c r="G1490" i="3"/>
  <c r="H1490" i="3" s="1"/>
  <c r="F1491" i="3"/>
  <c r="E1491" i="3"/>
  <c r="I1490" i="3"/>
  <c r="R1490" i="3" s="1"/>
  <c r="J1489" i="3"/>
  <c r="L1489" i="3" s="1"/>
  <c r="M1491" i="3"/>
  <c r="D1494" i="3" l="1"/>
  <c r="G1491" i="3"/>
  <c r="H1491" i="3" s="1"/>
  <c r="F1492" i="3"/>
  <c r="E1492" i="3"/>
  <c r="I1491" i="3"/>
  <c r="R1491" i="3" s="1"/>
  <c r="J1490" i="3"/>
  <c r="L1490" i="3" s="1"/>
  <c r="M1492" i="3"/>
  <c r="D1495" i="3" l="1"/>
  <c r="G1492" i="3"/>
  <c r="H1492" i="3" s="1"/>
  <c r="F1493" i="3"/>
  <c r="E1493" i="3"/>
  <c r="I1492" i="3"/>
  <c r="R1492" i="3" s="1"/>
  <c r="J1491" i="3"/>
  <c r="L1491" i="3" s="1"/>
  <c r="M1493" i="3"/>
  <c r="D1496" i="3" l="1"/>
  <c r="G1493" i="3"/>
  <c r="H1493" i="3" s="1"/>
  <c r="F1494" i="3"/>
  <c r="E1494" i="3"/>
  <c r="I1493" i="3"/>
  <c r="R1493" i="3" s="1"/>
  <c r="J1492" i="3"/>
  <c r="L1492" i="3" s="1"/>
  <c r="M1494" i="3"/>
  <c r="D1497" i="3" l="1"/>
  <c r="G1494" i="3"/>
  <c r="H1494" i="3" s="1"/>
  <c r="F1495" i="3"/>
  <c r="E1495" i="3"/>
  <c r="I1494" i="3"/>
  <c r="R1494" i="3" s="1"/>
  <c r="J1493" i="3"/>
  <c r="L1493" i="3" s="1"/>
  <c r="M1495" i="3"/>
  <c r="D1498" i="3" l="1"/>
  <c r="G1495" i="3"/>
  <c r="H1495" i="3" s="1"/>
  <c r="F1496" i="3"/>
  <c r="E1496" i="3"/>
  <c r="I1495" i="3"/>
  <c r="R1495" i="3" s="1"/>
  <c r="J1494" i="3"/>
  <c r="L1494" i="3" s="1"/>
  <c r="M1496" i="3"/>
  <c r="D1499" i="3" l="1"/>
  <c r="G1496" i="3"/>
  <c r="H1496" i="3" s="1"/>
  <c r="F1497" i="3"/>
  <c r="E1497" i="3"/>
  <c r="G1497" i="3" s="1"/>
  <c r="H1497" i="3" s="1"/>
  <c r="I1496" i="3"/>
  <c r="R1496" i="3" s="1"/>
  <c r="J1495" i="3"/>
  <c r="L1495" i="3" s="1"/>
  <c r="M1497" i="3"/>
  <c r="D1500" i="3" l="1"/>
  <c r="F1498" i="3"/>
  <c r="E1498" i="3"/>
  <c r="I1497" i="3"/>
  <c r="R1497" i="3" s="1"/>
  <c r="J1496" i="3"/>
  <c r="L1496" i="3" s="1"/>
  <c r="M1498" i="3"/>
  <c r="D1501" i="3" l="1"/>
  <c r="G1498" i="3"/>
  <c r="H1498" i="3" s="1"/>
  <c r="F1499" i="3"/>
  <c r="E1499" i="3"/>
  <c r="G1499" i="3" s="1"/>
  <c r="H1499" i="3" s="1"/>
  <c r="I1498" i="3"/>
  <c r="R1498" i="3" s="1"/>
  <c r="J1497" i="3"/>
  <c r="L1497" i="3" s="1"/>
  <c r="M1499" i="3"/>
  <c r="D1502" i="3" l="1"/>
  <c r="F1500" i="3"/>
  <c r="E1500" i="3"/>
  <c r="I1499" i="3"/>
  <c r="R1499" i="3" s="1"/>
  <c r="J1498" i="3"/>
  <c r="L1498" i="3" s="1"/>
  <c r="M1500" i="3"/>
  <c r="D1503" i="3" l="1"/>
  <c r="G1500" i="3"/>
  <c r="H1500" i="3" s="1"/>
  <c r="F1501" i="3"/>
  <c r="E1501" i="3"/>
  <c r="I1500" i="3"/>
  <c r="R1500" i="3" s="1"/>
  <c r="J1499" i="3"/>
  <c r="L1499" i="3" s="1"/>
  <c r="M1501" i="3"/>
  <c r="D1504" i="3" l="1"/>
  <c r="G1501" i="3"/>
  <c r="H1501" i="3" s="1"/>
  <c r="F1502" i="3"/>
  <c r="E1502" i="3"/>
  <c r="I1501" i="3"/>
  <c r="R1501" i="3" s="1"/>
  <c r="J1500" i="3"/>
  <c r="L1500" i="3" s="1"/>
  <c r="M1502" i="3"/>
  <c r="D1505" i="3" l="1"/>
  <c r="G1502" i="3"/>
  <c r="H1502" i="3" s="1"/>
  <c r="F1503" i="3"/>
  <c r="E1503" i="3"/>
  <c r="G1503" i="3" s="1"/>
  <c r="H1503" i="3" s="1"/>
  <c r="I1502" i="3"/>
  <c r="R1502" i="3" s="1"/>
  <c r="J1501" i="3"/>
  <c r="L1501" i="3" s="1"/>
  <c r="M1503" i="3"/>
  <c r="D1506" i="3" l="1"/>
  <c r="F1504" i="3"/>
  <c r="E1504" i="3"/>
  <c r="I1503" i="3"/>
  <c r="R1503" i="3" s="1"/>
  <c r="J1502" i="3"/>
  <c r="L1502" i="3" s="1"/>
  <c r="M1504" i="3"/>
  <c r="D1507" i="3" l="1"/>
  <c r="G1504" i="3"/>
  <c r="H1504" i="3" s="1"/>
  <c r="F1505" i="3"/>
  <c r="E1505" i="3"/>
  <c r="I1504" i="3"/>
  <c r="R1504" i="3" s="1"/>
  <c r="J1503" i="3"/>
  <c r="L1503" i="3" s="1"/>
  <c r="M1505" i="3"/>
  <c r="D1508" i="3" l="1"/>
  <c r="G1505" i="3"/>
  <c r="H1505" i="3" s="1"/>
  <c r="F1506" i="3"/>
  <c r="E1506" i="3"/>
  <c r="I1505" i="3"/>
  <c r="R1505" i="3" s="1"/>
  <c r="J1504" i="3"/>
  <c r="L1504" i="3" s="1"/>
  <c r="M1506" i="3"/>
  <c r="D1509" i="3" l="1"/>
  <c r="F1507" i="3"/>
  <c r="E1507" i="3"/>
  <c r="G1506" i="3"/>
  <c r="H1506" i="3" s="1"/>
  <c r="I1506" i="3"/>
  <c r="R1506" i="3" s="1"/>
  <c r="J1505" i="3"/>
  <c r="L1505" i="3" s="1"/>
  <c r="M1507" i="3"/>
  <c r="D1510" i="3" l="1"/>
  <c r="G1507" i="3"/>
  <c r="H1507" i="3" s="1"/>
  <c r="F1508" i="3"/>
  <c r="E1508" i="3"/>
  <c r="I1507" i="3"/>
  <c r="R1507" i="3" s="1"/>
  <c r="J1506" i="3"/>
  <c r="L1506" i="3" s="1"/>
  <c r="M1508" i="3"/>
  <c r="D1511" i="3" l="1"/>
  <c r="G1508" i="3"/>
  <c r="H1508" i="3" s="1"/>
  <c r="I1508" i="3" s="1"/>
  <c r="R1508" i="3" s="1"/>
  <c r="F1509" i="3"/>
  <c r="E1509" i="3"/>
  <c r="J1507" i="3"/>
  <c r="L1507" i="3" s="1"/>
  <c r="M1509" i="3"/>
  <c r="D1512" i="3" l="1"/>
  <c r="F1510" i="3"/>
  <c r="E1510" i="3"/>
  <c r="G1509" i="3"/>
  <c r="H1509" i="3" s="1"/>
  <c r="I1509" i="3"/>
  <c r="R1509" i="3" s="1"/>
  <c r="J1508" i="3"/>
  <c r="L1508" i="3" s="1"/>
  <c r="M1510" i="3"/>
  <c r="D1513" i="3" l="1"/>
  <c r="G1510" i="3"/>
  <c r="H1510" i="3" s="1"/>
  <c r="F1511" i="3"/>
  <c r="E1511" i="3"/>
  <c r="G1511" i="3" s="1"/>
  <c r="H1511" i="3" s="1"/>
  <c r="I1510" i="3"/>
  <c r="R1510" i="3" s="1"/>
  <c r="J1509" i="3"/>
  <c r="L1509" i="3" s="1"/>
  <c r="M1511" i="3"/>
  <c r="D1514" i="3" l="1"/>
  <c r="F1512" i="3"/>
  <c r="E1512" i="3"/>
  <c r="I1511" i="3"/>
  <c r="R1511" i="3" s="1"/>
  <c r="J1510" i="3"/>
  <c r="L1510" i="3" s="1"/>
  <c r="M1512" i="3"/>
  <c r="D1515" i="3" l="1"/>
  <c r="G1512" i="3"/>
  <c r="H1512" i="3" s="1"/>
  <c r="F1513" i="3"/>
  <c r="E1513" i="3"/>
  <c r="I1512" i="3"/>
  <c r="R1512" i="3" s="1"/>
  <c r="J1511" i="3"/>
  <c r="L1511" i="3" s="1"/>
  <c r="M1513" i="3"/>
  <c r="D1516" i="3" l="1"/>
  <c r="G1513" i="3"/>
  <c r="H1513" i="3" s="1"/>
  <c r="F1514" i="3"/>
  <c r="E1514" i="3"/>
  <c r="I1513" i="3"/>
  <c r="R1513" i="3" s="1"/>
  <c r="J1512" i="3"/>
  <c r="L1512" i="3" s="1"/>
  <c r="M1514" i="3"/>
  <c r="D1517" i="3" l="1"/>
  <c r="G1514" i="3"/>
  <c r="H1514" i="3" s="1"/>
  <c r="F1515" i="3"/>
  <c r="E1515" i="3"/>
  <c r="I1514" i="3"/>
  <c r="R1514" i="3" s="1"/>
  <c r="J1513" i="3"/>
  <c r="L1513" i="3" s="1"/>
  <c r="M1515" i="3"/>
  <c r="D1518" i="3" l="1"/>
  <c r="G1515" i="3"/>
  <c r="H1515" i="3" s="1"/>
  <c r="F1516" i="3"/>
  <c r="E1516" i="3"/>
  <c r="I1515" i="3"/>
  <c r="R1515" i="3" s="1"/>
  <c r="J1514" i="3"/>
  <c r="L1514" i="3" s="1"/>
  <c r="M1516" i="3"/>
  <c r="D1519" i="3" l="1"/>
  <c r="F1517" i="3"/>
  <c r="E1517" i="3"/>
  <c r="G1516" i="3"/>
  <c r="H1516" i="3" s="1"/>
  <c r="I1516" i="3"/>
  <c r="R1516" i="3" s="1"/>
  <c r="J1515" i="3"/>
  <c r="L1515" i="3" s="1"/>
  <c r="M1517" i="3"/>
  <c r="D1520" i="3" l="1"/>
  <c r="G1517" i="3"/>
  <c r="H1517" i="3" s="1"/>
  <c r="F1518" i="3"/>
  <c r="E1518" i="3"/>
  <c r="I1517" i="3"/>
  <c r="R1517" i="3" s="1"/>
  <c r="J1516" i="3"/>
  <c r="L1516" i="3" s="1"/>
  <c r="M1518" i="3"/>
  <c r="D1521" i="3" l="1"/>
  <c r="G1518" i="3"/>
  <c r="H1518" i="3" s="1"/>
  <c r="F1519" i="3"/>
  <c r="E1519" i="3"/>
  <c r="I1518" i="3"/>
  <c r="R1518" i="3" s="1"/>
  <c r="J1517" i="3"/>
  <c r="L1517" i="3" s="1"/>
  <c r="M1519" i="3"/>
  <c r="D1522" i="3" l="1"/>
  <c r="G1519" i="3"/>
  <c r="H1519" i="3" s="1"/>
  <c r="F1520" i="3"/>
  <c r="E1520" i="3"/>
  <c r="I1519" i="3"/>
  <c r="R1519" i="3" s="1"/>
  <c r="J1518" i="3"/>
  <c r="L1518" i="3" s="1"/>
  <c r="M1520" i="3"/>
  <c r="D1523" i="3" l="1"/>
  <c r="G1520" i="3"/>
  <c r="H1520" i="3" s="1"/>
  <c r="I1520" i="3" s="1"/>
  <c r="R1520" i="3" s="1"/>
  <c r="F1521" i="3"/>
  <c r="E1521" i="3"/>
  <c r="J1519" i="3"/>
  <c r="L1519" i="3" s="1"/>
  <c r="M1521" i="3"/>
  <c r="D1524" i="3" l="1"/>
  <c r="G1521" i="3"/>
  <c r="H1521" i="3" s="1"/>
  <c r="I1521" i="3" s="1"/>
  <c r="R1521" i="3" s="1"/>
  <c r="F1522" i="3"/>
  <c r="E1522" i="3"/>
  <c r="J1520" i="3"/>
  <c r="L1520" i="3" s="1"/>
  <c r="M1522" i="3"/>
  <c r="D1525" i="3" l="1"/>
  <c r="G1522" i="3"/>
  <c r="H1522" i="3" s="1"/>
  <c r="I1522" i="3" s="1"/>
  <c r="R1522" i="3" s="1"/>
  <c r="F1523" i="3"/>
  <c r="E1523" i="3"/>
  <c r="G1523" i="3" s="1"/>
  <c r="H1523" i="3" s="1"/>
  <c r="J1521" i="3"/>
  <c r="L1521" i="3" s="1"/>
  <c r="M1523" i="3"/>
  <c r="D1526" i="3" l="1"/>
  <c r="F1524" i="3"/>
  <c r="E1524" i="3"/>
  <c r="I1523" i="3"/>
  <c r="R1523" i="3" s="1"/>
  <c r="J1522" i="3"/>
  <c r="L1522" i="3" s="1"/>
  <c r="M1524" i="3"/>
  <c r="D1527" i="3" l="1"/>
  <c r="G1524" i="3"/>
  <c r="H1524" i="3" s="1"/>
  <c r="F1525" i="3"/>
  <c r="E1525" i="3"/>
  <c r="I1524" i="3"/>
  <c r="R1524" i="3" s="1"/>
  <c r="J1523" i="3"/>
  <c r="L1523" i="3" s="1"/>
  <c r="M1525" i="3"/>
  <c r="D1528" i="3" l="1"/>
  <c r="G1525" i="3"/>
  <c r="H1525" i="3" s="1"/>
  <c r="F1526" i="3"/>
  <c r="E1526" i="3"/>
  <c r="G1526" i="3" s="1"/>
  <c r="H1526" i="3" s="1"/>
  <c r="I1525" i="3"/>
  <c r="R1525" i="3" s="1"/>
  <c r="J1524" i="3"/>
  <c r="L1524" i="3" s="1"/>
  <c r="M1526" i="3"/>
  <c r="D1529" i="3" l="1"/>
  <c r="F1527" i="3"/>
  <c r="E1527" i="3"/>
  <c r="I1526" i="3"/>
  <c r="R1526" i="3" s="1"/>
  <c r="J1525" i="3"/>
  <c r="L1525" i="3" s="1"/>
  <c r="M1527" i="3"/>
  <c r="D1530" i="3" l="1"/>
  <c r="F1528" i="3"/>
  <c r="E1528" i="3"/>
  <c r="G1527" i="3"/>
  <c r="H1527" i="3" s="1"/>
  <c r="I1527" i="3"/>
  <c r="R1527" i="3" s="1"/>
  <c r="J1526" i="3"/>
  <c r="L1526" i="3" s="1"/>
  <c r="M1528" i="3"/>
  <c r="D1531" i="3" l="1"/>
  <c r="G1528" i="3"/>
  <c r="H1528" i="3" s="1"/>
  <c r="F1529" i="3"/>
  <c r="E1529" i="3"/>
  <c r="I1528" i="3"/>
  <c r="R1528" i="3" s="1"/>
  <c r="J1527" i="3"/>
  <c r="L1527" i="3" s="1"/>
  <c r="M1529" i="3"/>
  <c r="D1532" i="3" l="1"/>
  <c r="G1529" i="3"/>
  <c r="H1529" i="3" s="1"/>
  <c r="F1530" i="3"/>
  <c r="E1530" i="3"/>
  <c r="I1529" i="3"/>
  <c r="R1529" i="3" s="1"/>
  <c r="J1528" i="3"/>
  <c r="L1528" i="3" s="1"/>
  <c r="M1530" i="3"/>
  <c r="D1533" i="3" l="1"/>
  <c r="G1530" i="3"/>
  <c r="H1530" i="3" s="1"/>
  <c r="F1531" i="3"/>
  <c r="E1531" i="3"/>
  <c r="I1530" i="3"/>
  <c r="R1530" i="3" s="1"/>
  <c r="J1529" i="3"/>
  <c r="L1529" i="3" s="1"/>
  <c r="M1531" i="3"/>
  <c r="D1534" i="3" l="1"/>
  <c r="F1532" i="3"/>
  <c r="E1532" i="3"/>
  <c r="G1531" i="3"/>
  <c r="H1531" i="3" s="1"/>
  <c r="I1531" i="3"/>
  <c r="R1531" i="3" s="1"/>
  <c r="J1530" i="3"/>
  <c r="L1530" i="3" s="1"/>
  <c r="M1532" i="3"/>
  <c r="D1535" i="3" l="1"/>
  <c r="G1532" i="3"/>
  <c r="H1532" i="3" s="1"/>
  <c r="F1533" i="3"/>
  <c r="E1533" i="3"/>
  <c r="G1533" i="3" s="1"/>
  <c r="H1533" i="3" s="1"/>
  <c r="I1532" i="3"/>
  <c r="R1532" i="3" s="1"/>
  <c r="J1531" i="3"/>
  <c r="L1531" i="3" s="1"/>
  <c r="M1533" i="3"/>
  <c r="D1536" i="3" l="1"/>
  <c r="F1534" i="3"/>
  <c r="E1534" i="3"/>
  <c r="I1533" i="3"/>
  <c r="R1533" i="3" s="1"/>
  <c r="J1532" i="3"/>
  <c r="L1532" i="3" s="1"/>
  <c r="M1534" i="3"/>
  <c r="D1537" i="3" l="1"/>
  <c r="G1534" i="3"/>
  <c r="H1534" i="3" s="1"/>
  <c r="F1535" i="3"/>
  <c r="E1535" i="3"/>
  <c r="G1535" i="3" s="1"/>
  <c r="H1535" i="3" s="1"/>
  <c r="I1534" i="3"/>
  <c r="R1534" i="3" s="1"/>
  <c r="J1533" i="3"/>
  <c r="L1533" i="3" s="1"/>
  <c r="M1535" i="3"/>
  <c r="D1538" i="3" l="1"/>
  <c r="F1536" i="3"/>
  <c r="E1536" i="3"/>
  <c r="I1535" i="3"/>
  <c r="R1535" i="3" s="1"/>
  <c r="J1534" i="3"/>
  <c r="L1534" i="3" s="1"/>
  <c r="M1536" i="3"/>
  <c r="D1539" i="3" l="1"/>
  <c r="G1536" i="3"/>
  <c r="H1536" i="3" s="1"/>
  <c r="F1537" i="3"/>
  <c r="E1537" i="3"/>
  <c r="G1537" i="3" s="1"/>
  <c r="H1537" i="3" s="1"/>
  <c r="I1536" i="3"/>
  <c r="R1536" i="3" s="1"/>
  <c r="J1535" i="3"/>
  <c r="L1535" i="3" s="1"/>
  <c r="M1537" i="3"/>
  <c r="D1540" i="3" l="1"/>
  <c r="F1538" i="3"/>
  <c r="E1538" i="3"/>
  <c r="I1537" i="3"/>
  <c r="R1537" i="3" s="1"/>
  <c r="J1536" i="3"/>
  <c r="L1536" i="3" s="1"/>
  <c r="M1538" i="3"/>
  <c r="D1541" i="3" l="1"/>
  <c r="G1538" i="3"/>
  <c r="H1538" i="3" s="1"/>
  <c r="I1538" i="3" s="1"/>
  <c r="R1538" i="3" s="1"/>
  <c r="F1539" i="3"/>
  <c r="E1539" i="3"/>
  <c r="J1537" i="3"/>
  <c r="L1537" i="3" s="1"/>
  <c r="M1539" i="3"/>
  <c r="D1542" i="3" l="1"/>
  <c r="G1539" i="3"/>
  <c r="H1539" i="3" s="1"/>
  <c r="F1540" i="3"/>
  <c r="E1540" i="3"/>
  <c r="I1539" i="3"/>
  <c r="R1539" i="3" s="1"/>
  <c r="J1538" i="3"/>
  <c r="L1538" i="3" s="1"/>
  <c r="M1540" i="3"/>
  <c r="D1543" i="3" l="1"/>
  <c r="G1540" i="3"/>
  <c r="H1540" i="3" s="1"/>
  <c r="F1541" i="3"/>
  <c r="E1541" i="3"/>
  <c r="I1540" i="3"/>
  <c r="R1540" i="3" s="1"/>
  <c r="J1539" i="3"/>
  <c r="L1539" i="3" s="1"/>
  <c r="M1541" i="3"/>
  <c r="D1544" i="3" l="1"/>
  <c r="G1541" i="3"/>
  <c r="H1541" i="3" s="1"/>
  <c r="F1542" i="3"/>
  <c r="E1542" i="3"/>
  <c r="I1541" i="3"/>
  <c r="R1541" i="3" s="1"/>
  <c r="J1540" i="3"/>
  <c r="L1540" i="3" s="1"/>
  <c r="M1542" i="3"/>
  <c r="D1545" i="3" l="1"/>
  <c r="F1543" i="3"/>
  <c r="E1543" i="3"/>
  <c r="G1542" i="3"/>
  <c r="H1542" i="3" s="1"/>
  <c r="I1542" i="3"/>
  <c r="R1542" i="3" s="1"/>
  <c r="J1541" i="3"/>
  <c r="L1541" i="3" s="1"/>
  <c r="M1543" i="3"/>
  <c r="D1546" i="3" l="1"/>
  <c r="G1543" i="3"/>
  <c r="H1543" i="3" s="1"/>
  <c r="F1544" i="3"/>
  <c r="E1544" i="3"/>
  <c r="G1544" i="3" s="1"/>
  <c r="H1544" i="3" s="1"/>
  <c r="I1543" i="3"/>
  <c r="R1543" i="3" s="1"/>
  <c r="J1542" i="3"/>
  <c r="L1542" i="3" s="1"/>
  <c r="M1544" i="3"/>
  <c r="D1547" i="3" l="1"/>
  <c r="F1545" i="3"/>
  <c r="E1545" i="3"/>
  <c r="I1544" i="3"/>
  <c r="R1544" i="3" s="1"/>
  <c r="J1543" i="3"/>
  <c r="L1543" i="3" s="1"/>
  <c r="M1545" i="3"/>
  <c r="D1548" i="3" l="1"/>
  <c r="G1545" i="3"/>
  <c r="H1545" i="3" s="1"/>
  <c r="F1546" i="3"/>
  <c r="E1546" i="3"/>
  <c r="I1545" i="3"/>
  <c r="R1545" i="3" s="1"/>
  <c r="J1544" i="3"/>
  <c r="L1544" i="3" s="1"/>
  <c r="M1546" i="3"/>
  <c r="D1549" i="3" l="1"/>
  <c r="G1546" i="3"/>
  <c r="H1546" i="3" s="1"/>
  <c r="F1547" i="3"/>
  <c r="E1547" i="3"/>
  <c r="I1546" i="3"/>
  <c r="R1546" i="3" s="1"/>
  <c r="J1545" i="3"/>
  <c r="L1545" i="3" s="1"/>
  <c r="M1547" i="3"/>
  <c r="D1550" i="3" l="1"/>
  <c r="G1547" i="3"/>
  <c r="H1547" i="3" s="1"/>
  <c r="F1548" i="3"/>
  <c r="E1548" i="3"/>
  <c r="I1547" i="3"/>
  <c r="R1547" i="3" s="1"/>
  <c r="J1546" i="3"/>
  <c r="L1546" i="3" s="1"/>
  <c r="M1548" i="3"/>
  <c r="D1551" i="3" l="1"/>
  <c r="G1548" i="3"/>
  <c r="H1548" i="3" s="1"/>
  <c r="F1549" i="3"/>
  <c r="E1549" i="3"/>
  <c r="I1548" i="3"/>
  <c r="R1548" i="3" s="1"/>
  <c r="J1547" i="3"/>
  <c r="L1547" i="3" s="1"/>
  <c r="M1549" i="3"/>
  <c r="D1552" i="3" l="1"/>
  <c r="G1549" i="3"/>
  <c r="H1549" i="3" s="1"/>
  <c r="F1550" i="3"/>
  <c r="E1550" i="3"/>
  <c r="I1549" i="3"/>
  <c r="R1549" i="3" s="1"/>
  <c r="J1548" i="3"/>
  <c r="L1548" i="3" s="1"/>
  <c r="M1550" i="3"/>
  <c r="D1553" i="3" l="1"/>
  <c r="F1551" i="3"/>
  <c r="E1551" i="3"/>
  <c r="G1550" i="3"/>
  <c r="H1550" i="3" s="1"/>
  <c r="I1550" i="3" s="1"/>
  <c r="R1550" i="3" s="1"/>
  <c r="J1549" i="3"/>
  <c r="L1549" i="3" s="1"/>
  <c r="M1551" i="3"/>
  <c r="D1554" i="3" l="1"/>
  <c r="G1551" i="3"/>
  <c r="H1551" i="3" s="1"/>
  <c r="I1551" i="3" s="1"/>
  <c r="R1551" i="3" s="1"/>
  <c r="F1552" i="3"/>
  <c r="E1552" i="3"/>
  <c r="J1550" i="3"/>
  <c r="L1550" i="3" s="1"/>
  <c r="M1552" i="3"/>
  <c r="D1555" i="3" l="1"/>
  <c r="G1552" i="3"/>
  <c r="H1552" i="3" s="1"/>
  <c r="I1552" i="3" s="1"/>
  <c r="R1552" i="3" s="1"/>
  <c r="F1553" i="3"/>
  <c r="E1553" i="3"/>
  <c r="J1551" i="3"/>
  <c r="L1551" i="3" s="1"/>
  <c r="M1553" i="3"/>
  <c r="D1556" i="3" l="1"/>
  <c r="G1553" i="3"/>
  <c r="H1553" i="3" s="1"/>
  <c r="F1554" i="3"/>
  <c r="E1554" i="3"/>
  <c r="I1553" i="3"/>
  <c r="R1553" i="3" s="1"/>
  <c r="J1552" i="3"/>
  <c r="L1552" i="3" s="1"/>
  <c r="M1554" i="3"/>
  <c r="D1557" i="3" l="1"/>
  <c r="G1554" i="3"/>
  <c r="H1554" i="3" s="1"/>
  <c r="I1554" i="3" s="1"/>
  <c r="R1554" i="3" s="1"/>
  <c r="F1555" i="3"/>
  <c r="E1555" i="3"/>
  <c r="J1553" i="3"/>
  <c r="L1553" i="3" s="1"/>
  <c r="M1555" i="3"/>
  <c r="D1558" i="3" l="1"/>
  <c r="G1555" i="3"/>
  <c r="H1555" i="3" s="1"/>
  <c r="F1556" i="3"/>
  <c r="E1556" i="3"/>
  <c r="I1555" i="3"/>
  <c r="R1555" i="3" s="1"/>
  <c r="J1554" i="3"/>
  <c r="L1554" i="3" s="1"/>
  <c r="M1556" i="3"/>
  <c r="D1559" i="3" l="1"/>
  <c r="G1556" i="3"/>
  <c r="H1556" i="3" s="1"/>
  <c r="F1557" i="3"/>
  <c r="E1557" i="3"/>
  <c r="I1556" i="3"/>
  <c r="R1556" i="3" s="1"/>
  <c r="J1555" i="3"/>
  <c r="L1555" i="3" s="1"/>
  <c r="M1557" i="3"/>
  <c r="D1560" i="3" l="1"/>
  <c r="F1558" i="3"/>
  <c r="E1558" i="3"/>
  <c r="G1557" i="3"/>
  <c r="H1557" i="3" s="1"/>
  <c r="I1557" i="3" s="1"/>
  <c r="R1557" i="3" s="1"/>
  <c r="J1556" i="3"/>
  <c r="L1556" i="3" s="1"/>
  <c r="M1558" i="3"/>
  <c r="D1561" i="3" l="1"/>
  <c r="G1558" i="3"/>
  <c r="H1558" i="3" s="1"/>
  <c r="F1559" i="3"/>
  <c r="E1559" i="3"/>
  <c r="I1558" i="3"/>
  <c r="R1558" i="3" s="1"/>
  <c r="J1557" i="3"/>
  <c r="L1557" i="3" s="1"/>
  <c r="M1559" i="3"/>
  <c r="D1562" i="3" l="1"/>
  <c r="G1559" i="3"/>
  <c r="H1559" i="3" s="1"/>
  <c r="F1560" i="3"/>
  <c r="E1560" i="3"/>
  <c r="I1559" i="3"/>
  <c r="R1559" i="3" s="1"/>
  <c r="J1558" i="3"/>
  <c r="L1558" i="3" s="1"/>
  <c r="M1560" i="3"/>
  <c r="D1563" i="3" l="1"/>
  <c r="G1560" i="3"/>
  <c r="H1560" i="3" s="1"/>
  <c r="I1560" i="3" s="1"/>
  <c r="R1560" i="3" s="1"/>
  <c r="F1561" i="3"/>
  <c r="E1561" i="3"/>
  <c r="J1559" i="3"/>
  <c r="L1559" i="3" s="1"/>
  <c r="M1561" i="3"/>
  <c r="D1564" i="3" l="1"/>
  <c r="G1561" i="3"/>
  <c r="H1561" i="3" s="1"/>
  <c r="I1561" i="3" s="1"/>
  <c r="R1561" i="3" s="1"/>
  <c r="F1562" i="3"/>
  <c r="E1562" i="3"/>
  <c r="J1560" i="3"/>
  <c r="L1560" i="3" s="1"/>
  <c r="M1562" i="3"/>
  <c r="D1565" i="3" l="1"/>
  <c r="G1562" i="3"/>
  <c r="H1562" i="3" s="1"/>
  <c r="F1563" i="3"/>
  <c r="E1563" i="3"/>
  <c r="I1562" i="3"/>
  <c r="R1562" i="3" s="1"/>
  <c r="J1561" i="3"/>
  <c r="L1561" i="3" s="1"/>
  <c r="M1563" i="3"/>
  <c r="D1566" i="3" l="1"/>
  <c r="G1563" i="3"/>
  <c r="H1563" i="3" s="1"/>
  <c r="F1564" i="3"/>
  <c r="E1564" i="3"/>
  <c r="I1563" i="3"/>
  <c r="R1563" i="3" s="1"/>
  <c r="J1562" i="3"/>
  <c r="L1562" i="3" s="1"/>
  <c r="M1564" i="3"/>
  <c r="D1567" i="3" l="1"/>
  <c r="F1565" i="3"/>
  <c r="E1565" i="3"/>
  <c r="G1564" i="3"/>
  <c r="H1564" i="3" s="1"/>
  <c r="I1564" i="3"/>
  <c r="R1564" i="3" s="1"/>
  <c r="J1563" i="3"/>
  <c r="L1563" i="3" s="1"/>
  <c r="M1565" i="3"/>
  <c r="D1568" i="3" l="1"/>
  <c r="G1565" i="3"/>
  <c r="H1565" i="3" s="1"/>
  <c r="I1565" i="3" s="1"/>
  <c r="R1565" i="3" s="1"/>
  <c r="F1566" i="3"/>
  <c r="E1566" i="3"/>
  <c r="J1564" i="3"/>
  <c r="L1564" i="3" s="1"/>
  <c r="M1566" i="3"/>
  <c r="D1569" i="3" l="1"/>
  <c r="G1566" i="3"/>
  <c r="H1566" i="3" s="1"/>
  <c r="F1567" i="3"/>
  <c r="E1567" i="3"/>
  <c r="I1566" i="3"/>
  <c r="R1566" i="3" s="1"/>
  <c r="J1565" i="3"/>
  <c r="L1565" i="3" s="1"/>
  <c r="M1567" i="3"/>
  <c r="D1570" i="3" l="1"/>
  <c r="G1567" i="3"/>
  <c r="H1567" i="3" s="1"/>
  <c r="F1568" i="3"/>
  <c r="E1568" i="3"/>
  <c r="I1567" i="3"/>
  <c r="R1567" i="3" s="1"/>
  <c r="J1566" i="3"/>
  <c r="L1566" i="3" s="1"/>
  <c r="M1568" i="3"/>
  <c r="D1571" i="3" l="1"/>
  <c r="G1568" i="3"/>
  <c r="H1568" i="3" s="1"/>
  <c r="F1569" i="3"/>
  <c r="E1569" i="3"/>
  <c r="I1568" i="3"/>
  <c r="R1568" i="3" s="1"/>
  <c r="J1567" i="3"/>
  <c r="L1567" i="3" s="1"/>
  <c r="M1569" i="3"/>
  <c r="D1572" i="3" l="1"/>
  <c r="G1569" i="3"/>
  <c r="H1569" i="3" s="1"/>
  <c r="F1570" i="3"/>
  <c r="E1570" i="3"/>
  <c r="I1569" i="3"/>
  <c r="R1569" i="3" s="1"/>
  <c r="J1568" i="3"/>
  <c r="L1568" i="3" s="1"/>
  <c r="M1570" i="3"/>
  <c r="D1573" i="3" l="1"/>
  <c r="G1570" i="3"/>
  <c r="H1570" i="3" s="1"/>
  <c r="F1571" i="3"/>
  <c r="E1571" i="3"/>
  <c r="I1570" i="3"/>
  <c r="R1570" i="3" s="1"/>
  <c r="J1569" i="3"/>
  <c r="L1569" i="3" s="1"/>
  <c r="M1571" i="3"/>
  <c r="D1574" i="3" l="1"/>
  <c r="G1571" i="3"/>
  <c r="H1571" i="3" s="1"/>
  <c r="F1572" i="3"/>
  <c r="E1572" i="3"/>
  <c r="I1571" i="3"/>
  <c r="R1571" i="3" s="1"/>
  <c r="J1570" i="3"/>
  <c r="L1570" i="3" s="1"/>
  <c r="M1572" i="3"/>
  <c r="D1575" i="3" l="1"/>
  <c r="G1572" i="3"/>
  <c r="H1572" i="3" s="1"/>
  <c r="F1573" i="3"/>
  <c r="E1573" i="3"/>
  <c r="I1572" i="3"/>
  <c r="R1572" i="3" s="1"/>
  <c r="J1571" i="3"/>
  <c r="L1571" i="3" s="1"/>
  <c r="M1573" i="3"/>
  <c r="D1576" i="3" l="1"/>
  <c r="G1573" i="3"/>
  <c r="H1573" i="3" s="1"/>
  <c r="F1574" i="3"/>
  <c r="E1574" i="3"/>
  <c r="I1573" i="3"/>
  <c r="R1573" i="3" s="1"/>
  <c r="J1572" i="3"/>
  <c r="L1572" i="3" s="1"/>
  <c r="M1574" i="3"/>
  <c r="D1577" i="3" l="1"/>
  <c r="G1574" i="3"/>
  <c r="H1574" i="3" s="1"/>
  <c r="I1574" i="3" s="1"/>
  <c r="R1574" i="3" s="1"/>
  <c r="F1575" i="3"/>
  <c r="E1575" i="3"/>
  <c r="J1573" i="3"/>
  <c r="L1573" i="3" s="1"/>
  <c r="M1575" i="3"/>
  <c r="D1578" i="3" l="1"/>
  <c r="F1576" i="3"/>
  <c r="E1576" i="3"/>
  <c r="G1575" i="3"/>
  <c r="H1575" i="3" s="1"/>
  <c r="I1575" i="3" s="1"/>
  <c r="R1575" i="3" s="1"/>
  <c r="J1574" i="3"/>
  <c r="L1574" i="3" s="1"/>
  <c r="M1576" i="3"/>
  <c r="D1579" i="3" l="1"/>
  <c r="G1576" i="3"/>
  <c r="H1576" i="3" s="1"/>
  <c r="I1576" i="3" s="1"/>
  <c r="R1576" i="3" s="1"/>
  <c r="F1577" i="3"/>
  <c r="E1577" i="3"/>
  <c r="J1575" i="3"/>
  <c r="L1575" i="3" s="1"/>
  <c r="M1577" i="3"/>
  <c r="D1580" i="3" l="1"/>
  <c r="G1577" i="3"/>
  <c r="H1577" i="3" s="1"/>
  <c r="F1578" i="3"/>
  <c r="E1578" i="3"/>
  <c r="I1577" i="3"/>
  <c r="R1577" i="3" s="1"/>
  <c r="J1576" i="3"/>
  <c r="L1576" i="3" s="1"/>
  <c r="M1578" i="3"/>
  <c r="D1581" i="3" l="1"/>
  <c r="G1578" i="3"/>
  <c r="H1578" i="3" s="1"/>
  <c r="F1579" i="3"/>
  <c r="E1579" i="3"/>
  <c r="I1578" i="3"/>
  <c r="R1578" i="3" s="1"/>
  <c r="J1577" i="3"/>
  <c r="L1577" i="3" s="1"/>
  <c r="M1579" i="3"/>
  <c r="D1582" i="3" l="1"/>
  <c r="G1579" i="3"/>
  <c r="H1579" i="3" s="1"/>
  <c r="F1580" i="3"/>
  <c r="E1580" i="3"/>
  <c r="I1579" i="3"/>
  <c r="R1579" i="3" s="1"/>
  <c r="J1578" i="3"/>
  <c r="L1578" i="3" s="1"/>
  <c r="M1580" i="3"/>
  <c r="D1583" i="3" l="1"/>
  <c r="G1580" i="3"/>
  <c r="H1580" i="3" s="1"/>
  <c r="F1581" i="3"/>
  <c r="E1581" i="3"/>
  <c r="I1580" i="3"/>
  <c r="R1580" i="3" s="1"/>
  <c r="J1579" i="3"/>
  <c r="L1579" i="3" s="1"/>
  <c r="M1581" i="3"/>
  <c r="D1584" i="3" l="1"/>
  <c r="G1581" i="3"/>
  <c r="H1581" i="3" s="1"/>
  <c r="I1581" i="3" s="1"/>
  <c r="R1581" i="3" s="1"/>
  <c r="F1582" i="3"/>
  <c r="E1582" i="3"/>
  <c r="J1580" i="3"/>
  <c r="L1580" i="3" s="1"/>
  <c r="M1582" i="3"/>
  <c r="D1585" i="3" l="1"/>
  <c r="G1582" i="3"/>
  <c r="H1582" i="3" s="1"/>
  <c r="F1583" i="3"/>
  <c r="E1583" i="3"/>
  <c r="I1582" i="3"/>
  <c r="R1582" i="3" s="1"/>
  <c r="J1581" i="3"/>
  <c r="L1581" i="3" s="1"/>
  <c r="M1583" i="3"/>
  <c r="D1586" i="3" l="1"/>
  <c r="G1583" i="3"/>
  <c r="H1583" i="3" s="1"/>
  <c r="F1584" i="3"/>
  <c r="E1584" i="3"/>
  <c r="I1583" i="3"/>
  <c r="R1583" i="3" s="1"/>
  <c r="J1582" i="3"/>
  <c r="L1582" i="3" s="1"/>
  <c r="M1584" i="3"/>
  <c r="D1587" i="3" l="1"/>
  <c r="G1584" i="3"/>
  <c r="H1584" i="3" s="1"/>
  <c r="F1585" i="3"/>
  <c r="E1585" i="3"/>
  <c r="I1584" i="3"/>
  <c r="R1584" i="3" s="1"/>
  <c r="J1583" i="3"/>
  <c r="L1583" i="3" s="1"/>
  <c r="M1585" i="3"/>
  <c r="D1588" i="3" l="1"/>
  <c r="G1585" i="3"/>
  <c r="H1585" i="3" s="1"/>
  <c r="I1585" i="3" s="1"/>
  <c r="R1585" i="3" s="1"/>
  <c r="F1586" i="3"/>
  <c r="E1586" i="3"/>
  <c r="J1584" i="3"/>
  <c r="L1584" i="3" s="1"/>
  <c r="M1586" i="3"/>
  <c r="D1589" i="3" l="1"/>
  <c r="G1586" i="3"/>
  <c r="H1586" i="3" s="1"/>
  <c r="F1587" i="3"/>
  <c r="E1587" i="3"/>
  <c r="I1586" i="3"/>
  <c r="R1586" i="3" s="1"/>
  <c r="J1585" i="3"/>
  <c r="L1585" i="3" s="1"/>
  <c r="M1587" i="3"/>
  <c r="D1590" i="3" l="1"/>
  <c r="G1587" i="3"/>
  <c r="H1587" i="3" s="1"/>
  <c r="F1588" i="3"/>
  <c r="E1588" i="3"/>
  <c r="I1587" i="3"/>
  <c r="R1587" i="3" s="1"/>
  <c r="J1586" i="3"/>
  <c r="L1586" i="3" s="1"/>
  <c r="M1588" i="3"/>
  <c r="D1591" i="3" l="1"/>
  <c r="G1588" i="3"/>
  <c r="H1588" i="3" s="1"/>
  <c r="I1588" i="3" s="1"/>
  <c r="R1588" i="3" s="1"/>
  <c r="F1589" i="3"/>
  <c r="E1589" i="3"/>
  <c r="J1587" i="3"/>
  <c r="L1587" i="3" s="1"/>
  <c r="M1589" i="3"/>
  <c r="D1592" i="3" l="1"/>
  <c r="F1590" i="3"/>
  <c r="E1590" i="3"/>
  <c r="G1589" i="3"/>
  <c r="H1589" i="3" s="1"/>
  <c r="I1589" i="3" s="1"/>
  <c r="R1589" i="3" s="1"/>
  <c r="J1588" i="3"/>
  <c r="L1588" i="3" s="1"/>
  <c r="M1590" i="3"/>
  <c r="D1593" i="3" l="1"/>
  <c r="F1591" i="3"/>
  <c r="E1591" i="3"/>
  <c r="G1590" i="3"/>
  <c r="H1590" i="3" s="1"/>
  <c r="I1590" i="3"/>
  <c r="R1590" i="3" s="1"/>
  <c r="J1589" i="3"/>
  <c r="L1589" i="3" s="1"/>
  <c r="M1591" i="3"/>
  <c r="D1594" i="3" l="1"/>
  <c r="G1591" i="3"/>
  <c r="H1591" i="3" s="1"/>
  <c r="F1592" i="3"/>
  <c r="E1592" i="3"/>
  <c r="I1591" i="3"/>
  <c r="R1591" i="3" s="1"/>
  <c r="J1590" i="3"/>
  <c r="L1590" i="3" s="1"/>
  <c r="M1592" i="3"/>
  <c r="D1595" i="3" l="1"/>
  <c r="G1592" i="3"/>
  <c r="H1592" i="3" s="1"/>
  <c r="I1592" i="3" s="1"/>
  <c r="R1592" i="3" s="1"/>
  <c r="F1593" i="3"/>
  <c r="E1593" i="3"/>
  <c r="J1591" i="3"/>
  <c r="L1591" i="3" s="1"/>
  <c r="M1593" i="3"/>
  <c r="D1596" i="3" l="1"/>
  <c r="G1593" i="3"/>
  <c r="H1593" i="3" s="1"/>
  <c r="F1594" i="3"/>
  <c r="E1594" i="3"/>
  <c r="I1593" i="3"/>
  <c r="R1593" i="3" s="1"/>
  <c r="J1592" i="3"/>
  <c r="L1592" i="3" s="1"/>
  <c r="M1594" i="3"/>
  <c r="D1597" i="3" l="1"/>
  <c r="G1594" i="3"/>
  <c r="H1594" i="3" s="1"/>
  <c r="F1595" i="3"/>
  <c r="E1595" i="3"/>
  <c r="I1594" i="3"/>
  <c r="R1594" i="3" s="1"/>
  <c r="J1593" i="3"/>
  <c r="L1593" i="3" s="1"/>
  <c r="M1595" i="3"/>
  <c r="D1598" i="3" l="1"/>
  <c r="G1595" i="3"/>
  <c r="H1595" i="3" s="1"/>
  <c r="I1595" i="3" s="1"/>
  <c r="R1595" i="3" s="1"/>
  <c r="F1596" i="3"/>
  <c r="E1596" i="3"/>
  <c r="J1594" i="3"/>
  <c r="L1594" i="3" s="1"/>
  <c r="M1596" i="3"/>
  <c r="D1599" i="3" l="1"/>
  <c r="G1596" i="3"/>
  <c r="H1596" i="3" s="1"/>
  <c r="F1597" i="3"/>
  <c r="E1597" i="3"/>
  <c r="I1596" i="3"/>
  <c r="R1596" i="3" s="1"/>
  <c r="J1595" i="3"/>
  <c r="L1595" i="3" s="1"/>
  <c r="M1597" i="3"/>
  <c r="D1600" i="3" l="1"/>
  <c r="F1598" i="3"/>
  <c r="E1598" i="3"/>
  <c r="G1597" i="3"/>
  <c r="H1597" i="3" s="1"/>
  <c r="I1597" i="3" s="1"/>
  <c r="R1597" i="3" s="1"/>
  <c r="J1596" i="3"/>
  <c r="L1596" i="3" s="1"/>
  <c r="M1598" i="3"/>
  <c r="D1601" i="3" l="1"/>
  <c r="F1599" i="3"/>
  <c r="E1599" i="3"/>
  <c r="G1598" i="3"/>
  <c r="H1598" i="3" s="1"/>
  <c r="I1598" i="3" s="1"/>
  <c r="R1598" i="3" s="1"/>
  <c r="J1597" i="3"/>
  <c r="L1597" i="3" s="1"/>
  <c r="M1599" i="3"/>
  <c r="D1602" i="3" l="1"/>
  <c r="G1599" i="3"/>
  <c r="H1599" i="3" s="1"/>
  <c r="I1599" i="3" s="1"/>
  <c r="R1599" i="3" s="1"/>
  <c r="F1600" i="3"/>
  <c r="E1600" i="3"/>
  <c r="J1598" i="3"/>
  <c r="L1598" i="3" s="1"/>
  <c r="M1600" i="3"/>
  <c r="D1603" i="3" l="1"/>
  <c r="G1600" i="3"/>
  <c r="H1600" i="3" s="1"/>
  <c r="F1601" i="3"/>
  <c r="E1601" i="3"/>
  <c r="I1600" i="3"/>
  <c r="R1600" i="3" s="1"/>
  <c r="J1599" i="3"/>
  <c r="L1599" i="3" s="1"/>
  <c r="M1601" i="3"/>
  <c r="D1604" i="3" l="1"/>
  <c r="G1601" i="3"/>
  <c r="H1601" i="3" s="1"/>
  <c r="F1602" i="3"/>
  <c r="E1602" i="3"/>
  <c r="G1602" i="3" s="1"/>
  <c r="H1602" i="3" s="1"/>
  <c r="I1601" i="3"/>
  <c r="R1601" i="3" s="1"/>
  <c r="J1600" i="3"/>
  <c r="L1600" i="3" s="1"/>
  <c r="M1602" i="3"/>
  <c r="D1605" i="3" l="1"/>
  <c r="F1603" i="3"/>
  <c r="E1603" i="3"/>
  <c r="I1602" i="3"/>
  <c r="R1602" i="3" s="1"/>
  <c r="J1601" i="3"/>
  <c r="L1601" i="3" s="1"/>
  <c r="M1603" i="3"/>
  <c r="D1606" i="3" l="1"/>
  <c r="F1604" i="3"/>
  <c r="E1604" i="3"/>
  <c r="G1603" i="3"/>
  <c r="H1603" i="3" s="1"/>
  <c r="I1603" i="3"/>
  <c r="R1603" i="3" s="1"/>
  <c r="J1602" i="3"/>
  <c r="L1602" i="3" s="1"/>
  <c r="M1604" i="3"/>
  <c r="D1607" i="3" l="1"/>
  <c r="G1604" i="3"/>
  <c r="H1604" i="3" s="1"/>
  <c r="I1604" i="3" s="1"/>
  <c r="R1604" i="3" s="1"/>
  <c r="F1605" i="3"/>
  <c r="E1605" i="3"/>
  <c r="J1603" i="3"/>
  <c r="L1603" i="3" s="1"/>
  <c r="M1605" i="3"/>
  <c r="D1608" i="3" l="1"/>
  <c r="G1605" i="3"/>
  <c r="H1605" i="3" s="1"/>
  <c r="F1606" i="3"/>
  <c r="E1606" i="3"/>
  <c r="I1605" i="3"/>
  <c r="R1605" i="3" s="1"/>
  <c r="J1604" i="3"/>
  <c r="L1604" i="3" s="1"/>
  <c r="M1606" i="3"/>
  <c r="D1609" i="3" l="1"/>
  <c r="G1606" i="3"/>
  <c r="H1606" i="3" s="1"/>
  <c r="F1607" i="3"/>
  <c r="E1607" i="3"/>
  <c r="I1606" i="3"/>
  <c r="R1606" i="3" s="1"/>
  <c r="J1605" i="3"/>
  <c r="L1605" i="3" s="1"/>
  <c r="M1607" i="3"/>
  <c r="D1610" i="3" l="1"/>
  <c r="F1608" i="3"/>
  <c r="E1608" i="3"/>
  <c r="G1607" i="3"/>
  <c r="H1607" i="3" s="1"/>
  <c r="I1607" i="3"/>
  <c r="R1607" i="3" s="1"/>
  <c r="J1606" i="3"/>
  <c r="L1606" i="3" s="1"/>
  <c r="M1608" i="3"/>
  <c r="D1611" i="3" l="1"/>
  <c r="F1609" i="3"/>
  <c r="E1609" i="3"/>
  <c r="G1608" i="3"/>
  <c r="H1608" i="3" s="1"/>
  <c r="I1608" i="3" s="1"/>
  <c r="R1608" i="3" s="1"/>
  <c r="J1607" i="3"/>
  <c r="L1607" i="3" s="1"/>
  <c r="M1609" i="3"/>
  <c r="D1612" i="3" l="1"/>
  <c r="F1610" i="3"/>
  <c r="E1610" i="3"/>
  <c r="G1609" i="3"/>
  <c r="H1609" i="3" s="1"/>
  <c r="I1609" i="3"/>
  <c r="R1609" i="3" s="1"/>
  <c r="J1608" i="3"/>
  <c r="L1608" i="3" s="1"/>
  <c r="M1610" i="3"/>
  <c r="D1613" i="3" l="1"/>
  <c r="F1611" i="3"/>
  <c r="E1611" i="3"/>
  <c r="G1610" i="3"/>
  <c r="H1610" i="3" s="1"/>
  <c r="I1610" i="3"/>
  <c r="R1610" i="3" s="1"/>
  <c r="J1609" i="3"/>
  <c r="L1609" i="3" s="1"/>
  <c r="M1611" i="3"/>
  <c r="D1614" i="3" l="1"/>
  <c r="G1611" i="3"/>
  <c r="H1611" i="3" s="1"/>
  <c r="F1612" i="3"/>
  <c r="E1612" i="3"/>
  <c r="I1611" i="3"/>
  <c r="R1611" i="3" s="1"/>
  <c r="J1610" i="3"/>
  <c r="L1610" i="3" s="1"/>
  <c r="M1612" i="3"/>
  <c r="D1615" i="3" l="1"/>
  <c r="G1612" i="3"/>
  <c r="H1612" i="3" s="1"/>
  <c r="F1613" i="3"/>
  <c r="E1613" i="3"/>
  <c r="I1612" i="3"/>
  <c r="R1612" i="3" s="1"/>
  <c r="J1611" i="3"/>
  <c r="L1611" i="3" s="1"/>
  <c r="M1613" i="3"/>
  <c r="D1616" i="3" l="1"/>
  <c r="G1613" i="3"/>
  <c r="H1613" i="3" s="1"/>
  <c r="F1614" i="3"/>
  <c r="E1614" i="3"/>
  <c r="I1613" i="3"/>
  <c r="R1613" i="3" s="1"/>
  <c r="J1612" i="3"/>
  <c r="L1612" i="3" s="1"/>
  <c r="M1614" i="3"/>
  <c r="D1617" i="3" l="1"/>
  <c r="F1615" i="3"/>
  <c r="E1615" i="3"/>
  <c r="G1614" i="3"/>
  <c r="H1614" i="3" s="1"/>
  <c r="I1614" i="3" s="1"/>
  <c r="R1614" i="3" s="1"/>
  <c r="J1613" i="3"/>
  <c r="L1613" i="3" s="1"/>
  <c r="M1615" i="3"/>
  <c r="D1618" i="3" l="1"/>
  <c r="G1615" i="3"/>
  <c r="H1615" i="3" s="1"/>
  <c r="F1616" i="3"/>
  <c r="E1616" i="3"/>
  <c r="I1615" i="3"/>
  <c r="R1615" i="3" s="1"/>
  <c r="J1614" i="3"/>
  <c r="L1614" i="3" s="1"/>
  <c r="M1616" i="3"/>
  <c r="D1619" i="3" l="1"/>
  <c r="F1617" i="3"/>
  <c r="E1617" i="3"/>
  <c r="G1616" i="3"/>
  <c r="H1616" i="3" s="1"/>
  <c r="I1616" i="3" s="1"/>
  <c r="R1616" i="3" s="1"/>
  <c r="J1615" i="3"/>
  <c r="L1615" i="3" s="1"/>
  <c r="M1617" i="3"/>
  <c r="D1620" i="3" l="1"/>
  <c r="F1618" i="3"/>
  <c r="E1618" i="3"/>
  <c r="G1617" i="3"/>
  <c r="H1617" i="3" s="1"/>
  <c r="I1617" i="3"/>
  <c r="R1617" i="3" s="1"/>
  <c r="J1616" i="3"/>
  <c r="L1616" i="3" s="1"/>
  <c r="M1618" i="3"/>
  <c r="D1621" i="3" l="1"/>
  <c r="G1618" i="3"/>
  <c r="H1618" i="3" s="1"/>
  <c r="F1619" i="3"/>
  <c r="E1619" i="3"/>
  <c r="I1618" i="3"/>
  <c r="R1618" i="3" s="1"/>
  <c r="J1617" i="3"/>
  <c r="L1617" i="3" s="1"/>
  <c r="M1619" i="3"/>
  <c r="D1622" i="3" l="1"/>
  <c r="G1619" i="3"/>
  <c r="H1619" i="3" s="1"/>
  <c r="F1620" i="3"/>
  <c r="E1620" i="3"/>
  <c r="I1619" i="3"/>
  <c r="R1619" i="3" s="1"/>
  <c r="J1618" i="3"/>
  <c r="L1618" i="3" s="1"/>
  <c r="M1620" i="3"/>
  <c r="D1623" i="3" l="1"/>
  <c r="G1620" i="3"/>
  <c r="H1620" i="3" s="1"/>
  <c r="F1621" i="3"/>
  <c r="E1621" i="3"/>
  <c r="I1620" i="3"/>
  <c r="R1620" i="3" s="1"/>
  <c r="J1619" i="3"/>
  <c r="L1619" i="3" s="1"/>
  <c r="M1621" i="3"/>
  <c r="D1624" i="3" l="1"/>
  <c r="F1622" i="3"/>
  <c r="E1622" i="3"/>
  <c r="G1621" i="3"/>
  <c r="H1621" i="3" s="1"/>
  <c r="I1621" i="3"/>
  <c r="R1621" i="3" s="1"/>
  <c r="J1620" i="3"/>
  <c r="L1620" i="3" s="1"/>
  <c r="M1622" i="3"/>
  <c r="D1625" i="3" l="1"/>
  <c r="G1622" i="3"/>
  <c r="H1622" i="3" s="1"/>
  <c r="F1623" i="3"/>
  <c r="E1623" i="3"/>
  <c r="I1622" i="3"/>
  <c r="R1622" i="3" s="1"/>
  <c r="J1621" i="3"/>
  <c r="L1621" i="3" s="1"/>
  <c r="M1623" i="3"/>
  <c r="D1626" i="3" l="1"/>
  <c r="F1624" i="3"/>
  <c r="E1624" i="3"/>
  <c r="G1623" i="3"/>
  <c r="H1623" i="3" s="1"/>
  <c r="I1623" i="3" s="1"/>
  <c r="R1623" i="3" s="1"/>
  <c r="J1622" i="3"/>
  <c r="L1622" i="3" s="1"/>
  <c r="M1624" i="3"/>
  <c r="D1627" i="3" l="1"/>
  <c r="G1624" i="3"/>
  <c r="H1624" i="3" s="1"/>
  <c r="I1624" i="3" s="1"/>
  <c r="R1624" i="3" s="1"/>
  <c r="F1625" i="3"/>
  <c r="E1625" i="3"/>
  <c r="J1623" i="3"/>
  <c r="L1623" i="3" s="1"/>
  <c r="M1625" i="3"/>
  <c r="D1628" i="3" l="1"/>
  <c r="F1626" i="3"/>
  <c r="E1626" i="3"/>
  <c r="G1625" i="3"/>
  <c r="H1625" i="3" s="1"/>
  <c r="I1625" i="3" s="1"/>
  <c r="R1625" i="3" s="1"/>
  <c r="J1624" i="3"/>
  <c r="L1624" i="3" s="1"/>
  <c r="M1626" i="3"/>
  <c r="D1629" i="3" l="1"/>
  <c r="G1626" i="3"/>
  <c r="H1626" i="3" s="1"/>
  <c r="F1627" i="3"/>
  <c r="E1627" i="3"/>
  <c r="I1626" i="3"/>
  <c r="R1626" i="3" s="1"/>
  <c r="J1625" i="3"/>
  <c r="L1625" i="3" s="1"/>
  <c r="M1627" i="3"/>
  <c r="D1630" i="3" l="1"/>
  <c r="G1627" i="3"/>
  <c r="H1627" i="3" s="1"/>
  <c r="F1628" i="3"/>
  <c r="E1628" i="3"/>
  <c r="I1627" i="3"/>
  <c r="R1627" i="3" s="1"/>
  <c r="J1626" i="3"/>
  <c r="L1626" i="3" s="1"/>
  <c r="M1628" i="3"/>
  <c r="D1631" i="3" l="1"/>
  <c r="G1628" i="3"/>
  <c r="H1628" i="3" s="1"/>
  <c r="I1628" i="3" s="1"/>
  <c r="R1628" i="3" s="1"/>
  <c r="F1629" i="3"/>
  <c r="E1629" i="3"/>
  <c r="J1627" i="3"/>
  <c r="L1627" i="3" s="1"/>
  <c r="M1629" i="3"/>
  <c r="D1632" i="3" l="1"/>
  <c r="G1629" i="3"/>
  <c r="H1629" i="3" s="1"/>
  <c r="F1630" i="3"/>
  <c r="E1630" i="3"/>
  <c r="G1630" i="3" s="1"/>
  <c r="H1630" i="3" s="1"/>
  <c r="I1629" i="3"/>
  <c r="R1629" i="3" s="1"/>
  <c r="J1628" i="3"/>
  <c r="L1628" i="3" s="1"/>
  <c r="M1630" i="3"/>
  <c r="D1633" i="3" l="1"/>
  <c r="F1631" i="3"/>
  <c r="E1631" i="3"/>
  <c r="I1630" i="3"/>
  <c r="R1630" i="3" s="1"/>
  <c r="J1629" i="3"/>
  <c r="L1629" i="3" s="1"/>
  <c r="M1631" i="3"/>
  <c r="D1634" i="3" l="1"/>
  <c r="F1632" i="3"/>
  <c r="E1632" i="3"/>
  <c r="G1631" i="3"/>
  <c r="H1631" i="3" s="1"/>
  <c r="I1631" i="3"/>
  <c r="R1631" i="3" s="1"/>
  <c r="J1630" i="3"/>
  <c r="L1630" i="3" s="1"/>
  <c r="M1632" i="3"/>
  <c r="D1635" i="3" l="1"/>
  <c r="G1632" i="3"/>
  <c r="H1632" i="3" s="1"/>
  <c r="F1633" i="3"/>
  <c r="E1633" i="3"/>
  <c r="G1633" i="3" s="1"/>
  <c r="H1633" i="3" s="1"/>
  <c r="I1632" i="3"/>
  <c r="R1632" i="3" s="1"/>
  <c r="J1631" i="3"/>
  <c r="L1631" i="3" s="1"/>
  <c r="M1633" i="3"/>
  <c r="D1636" i="3" l="1"/>
  <c r="F1634" i="3"/>
  <c r="E1634" i="3"/>
  <c r="I1633" i="3"/>
  <c r="R1633" i="3" s="1"/>
  <c r="J1632" i="3"/>
  <c r="L1632" i="3" s="1"/>
  <c r="M1634" i="3"/>
  <c r="D1637" i="3" l="1"/>
  <c r="G1634" i="3"/>
  <c r="H1634" i="3" s="1"/>
  <c r="F1635" i="3"/>
  <c r="E1635" i="3"/>
  <c r="I1634" i="3"/>
  <c r="R1634" i="3" s="1"/>
  <c r="J1633" i="3"/>
  <c r="L1633" i="3" s="1"/>
  <c r="M1635" i="3"/>
  <c r="D1638" i="3" l="1"/>
  <c r="G1635" i="3"/>
  <c r="H1635" i="3" s="1"/>
  <c r="F1636" i="3"/>
  <c r="E1636" i="3"/>
  <c r="I1635" i="3"/>
  <c r="R1635" i="3" s="1"/>
  <c r="J1634" i="3"/>
  <c r="L1634" i="3" s="1"/>
  <c r="M1636" i="3"/>
  <c r="D1639" i="3" l="1"/>
  <c r="G1636" i="3"/>
  <c r="H1636" i="3" s="1"/>
  <c r="F1637" i="3"/>
  <c r="E1637" i="3"/>
  <c r="I1636" i="3"/>
  <c r="R1636" i="3" s="1"/>
  <c r="J1635" i="3"/>
  <c r="L1635" i="3" s="1"/>
  <c r="M1637" i="3"/>
  <c r="D1640" i="3" l="1"/>
  <c r="G1637" i="3"/>
  <c r="H1637" i="3" s="1"/>
  <c r="F1638" i="3"/>
  <c r="E1638" i="3"/>
  <c r="I1637" i="3"/>
  <c r="R1637" i="3" s="1"/>
  <c r="J1636" i="3"/>
  <c r="L1636" i="3" s="1"/>
  <c r="M1638" i="3"/>
  <c r="D1641" i="3" l="1"/>
  <c r="F1639" i="3"/>
  <c r="E1639" i="3"/>
  <c r="G1638" i="3"/>
  <c r="H1638" i="3" s="1"/>
  <c r="I1638" i="3" s="1"/>
  <c r="R1638" i="3" s="1"/>
  <c r="J1637" i="3"/>
  <c r="L1637" i="3" s="1"/>
  <c r="M1639" i="3"/>
  <c r="D1642" i="3" l="1"/>
  <c r="G1639" i="3"/>
  <c r="H1639" i="3" s="1"/>
  <c r="F1640" i="3"/>
  <c r="E1640" i="3"/>
  <c r="I1639" i="3"/>
  <c r="R1639" i="3" s="1"/>
  <c r="J1638" i="3"/>
  <c r="L1638" i="3" s="1"/>
  <c r="M1640" i="3"/>
  <c r="D1643" i="3" l="1"/>
  <c r="G1640" i="3"/>
  <c r="H1640" i="3" s="1"/>
  <c r="I1640" i="3" s="1"/>
  <c r="R1640" i="3" s="1"/>
  <c r="F1641" i="3"/>
  <c r="E1641" i="3"/>
  <c r="J1639" i="3"/>
  <c r="L1639" i="3" s="1"/>
  <c r="M1641" i="3"/>
  <c r="D1644" i="3" l="1"/>
  <c r="F1642" i="3"/>
  <c r="E1642" i="3"/>
  <c r="G1641" i="3"/>
  <c r="H1641" i="3" s="1"/>
  <c r="I1641" i="3" s="1"/>
  <c r="R1641" i="3" s="1"/>
  <c r="J1640" i="3"/>
  <c r="L1640" i="3" s="1"/>
  <c r="M1642" i="3"/>
  <c r="D1645" i="3" l="1"/>
  <c r="G1642" i="3"/>
  <c r="H1642" i="3" s="1"/>
  <c r="F1643" i="3"/>
  <c r="E1643" i="3"/>
  <c r="I1642" i="3"/>
  <c r="R1642" i="3" s="1"/>
  <c r="J1641" i="3"/>
  <c r="L1641" i="3" s="1"/>
  <c r="M1643" i="3"/>
  <c r="D1646" i="3" l="1"/>
  <c r="G1643" i="3"/>
  <c r="H1643" i="3" s="1"/>
  <c r="F1644" i="3"/>
  <c r="E1644" i="3"/>
  <c r="I1643" i="3"/>
  <c r="R1643" i="3" s="1"/>
  <c r="J1642" i="3"/>
  <c r="L1642" i="3" s="1"/>
  <c r="M1644" i="3"/>
  <c r="D1647" i="3" l="1"/>
  <c r="G1644" i="3"/>
  <c r="H1644" i="3" s="1"/>
  <c r="I1644" i="3" s="1"/>
  <c r="R1644" i="3" s="1"/>
  <c r="F1645" i="3"/>
  <c r="E1645" i="3"/>
  <c r="J1643" i="3"/>
  <c r="L1643" i="3" s="1"/>
  <c r="M1645" i="3"/>
  <c r="D1648" i="3" l="1"/>
  <c r="G1645" i="3"/>
  <c r="H1645" i="3" s="1"/>
  <c r="I1645" i="3" s="1"/>
  <c r="R1645" i="3" s="1"/>
  <c r="F1646" i="3"/>
  <c r="E1646" i="3"/>
  <c r="G1646" i="3" s="1"/>
  <c r="H1646" i="3" s="1"/>
  <c r="J1644" i="3"/>
  <c r="L1644" i="3" s="1"/>
  <c r="M1646" i="3"/>
  <c r="D1649" i="3" l="1"/>
  <c r="F1647" i="3"/>
  <c r="E1647" i="3"/>
  <c r="I1646" i="3"/>
  <c r="R1646" i="3" s="1"/>
  <c r="J1645" i="3"/>
  <c r="L1645" i="3" s="1"/>
  <c r="M1647" i="3"/>
  <c r="D1650" i="3" l="1"/>
  <c r="F1648" i="3"/>
  <c r="E1648" i="3"/>
  <c r="G1647" i="3"/>
  <c r="H1647" i="3" s="1"/>
  <c r="I1647" i="3" s="1"/>
  <c r="R1647" i="3" s="1"/>
  <c r="J1646" i="3"/>
  <c r="L1646" i="3" s="1"/>
  <c r="M1648" i="3"/>
  <c r="D1651" i="3" l="1"/>
  <c r="G1648" i="3"/>
  <c r="H1648" i="3" s="1"/>
  <c r="I1648" i="3" s="1"/>
  <c r="R1648" i="3" s="1"/>
  <c r="F1649" i="3"/>
  <c r="E1649" i="3"/>
  <c r="G1649" i="3" s="1"/>
  <c r="H1649" i="3" s="1"/>
  <c r="J1647" i="3"/>
  <c r="L1647" i="3" s="1"/>
  <c r="M1649" i="3"/>
  <c r="D1652" i="3" l="1"/>
  <c r="F1650" i="3"/>
  <c r="E1650" i="3"/>
  <c r="I1649" i="3"/>
  <c r="R1649" i="3" s="1"/>
  <c r="J1648" i="3"/>
  <c r="L1648" i="3" s="1"/>
  <c r="M1650" i="3"/>
  <c r="D1653" i="3" l="1"/>
  <c r="G1650" i="3"/>
  <c r="H1650" i="3" s="1"/>
  <c r="F1651" i="3"/>
  <c r="E1651" i="3"/>
  <c r="I1650" i="3"/>
  <c r="R1650" i="3" s="1"/>
  <c r="J1649" i="3"/>
  <c r="L1649" i="3" s="1"/>
  <c r="M1651" i="3"/>
  <c r="D1654" i="3" l="1"/>
  <c r="G1651" i="3"/>
  <c r="H1651" i="3" s="1"/>
  <c r="F1652" i="3"/>
  <c r="E1652" i="3"/>
  <c r="I1651" i="3"/>
  <c r="R1651" i="3" s="1"/>
  <c r="J1650" i="3"/>
  <c r="L1650" i="3" s="1"/>
  <c r="M1652" i="3"/>
  <c r="D1655" i="3" l="1"/>
  <c r="G1652" i="3"/>
  <c r="H1652" i="3" s="1"/>
  <c r="I1652" i="3" s="1"/>
  <c r="R1652" i="3" s="1"/>
  <c r="F1653" i="3"/>
  <c r="E1653" i="3"/>
  <c r="J1651" i="3"/>
  <c r="L1651" i="3" s="1"/>
  <c r="M1653" i="3"/>
  <c r="D1656" i="3" l="1"/>
  <c r="G1653" i="3"/>
  <c r="H1653" i="3" s="1"/>
  <c r="I1653" i="3" s="1"/>
  <c r="R1653" i="3" s="1"/>
  <c r="F1654" i="3"/>
  <c r="E1654" i="3"/>
  <c r="J1652" i="3"/>
  <c r="L1652" i="3" s="1"/>
  <c r="M1654" i="3"/>
  <c r="D1657" i="3" l="1"/>
  <c r="F1655" i="3"/>
  <c r="E1655" i="3"/>
  <c r="G1654" i="3"/>
  <c r="H1654" i="3" s="1"/>
  <c r="I1654" i="3" s="1"/>
  <c r="R1654" i="3" s="1"/>
  <c r="J1653" i="3"/>
  <c r="L1653" i="3" s="1"/>
  <c r="M1655" i="3"/>
  <c r="D1658" i="3" l="1"/>
  <c r="G1655" i="3"/>
  <c r="H1655" i="3" s="1"/>
  <c r="F1656" i="3"/>
  <c r="E1656" i="3"/>
  <c r="I1655" i="3"/>
  <c r="R1655" i="3" s="1"/>
  <c r="J1654" i="3"/>
  <c r="L1654" i="3" s="1"/>
  <c r="M1656" i="3"/>
  <c r="D1659" i="3" l="1"/>
  <c r="G1656" i="3"/>
  <c r="H1656" i="3" s="1"/>
  <c r="F1657" i="3"/>
  <c r="E1657" i="3"/>
  <c r="I1656" i="3"/>
  <c r="R1656" i="3" s="1"/>
  <c r="J1655" i="3"/>
  <c r="L1655" i="3" s="1"/>
  <c r="M1657" i="3"/>
  <c r="D1660" i="3" l="1"/>
  <c r="G1657" i="3"/>
  <c r="H1657" i="3" s="1"/>
  <c r="F1658" i="3"/>
  <c r="E1658" i="3"/>
  <c r="G1658" i="3" s="1"/>
  <c r="H1658" i="3" s="1"/>
  <c r="I1657" i="3"/>
  <c r="R1657" i="3" s="1"/>
  <c r="J1656" i="3"/>
  <c r="L1656" i="3" s="1"/>
  <c r="M1658" i="3"/>
  <c r="D1661" i="3" l="1"/>
  <c r="F1659" i="3"/>
  <c r="E1659" i="3"/>
  <c r="I1658" i="3"/>
  <c r="R1658" i="3" s="1"/>
  <c r="J1657" i="3"/>
  <c r="L1657" i="3" s="1"/>
  <c r="M1659" i="3"/>
  <c r="D1662" i="3" l="1"/>
  <c r="G1659" i="3"/>
  <c r="H1659" i="3" s="1"/>
  <c r="I1659" i="3" s="1"/>
  <c r="R1659" i="3" s="1"/>
  <c r="F1660" i="3"/>
  <c r="E1660" i="3"/>
  <c r="G1660" i="3" s="1"/>
  <c r="H1660" i="3" s="1"/>
  <c r="J1658" i="3"/>
  <c r="L1658" i="3" s="1"/>
  <c r="M1660" i="3"/>
  <c r="D1663" i="3" l="1"/>
  <c r="F1661" i="3"/>
  <c r="E1661" i="3"/>
  <c r="I1660" i="3"/>
  <c r="R1660" i="3" s="1"/>
  <c r="J1659" i="3"/>
  <c r="L1659" i="3" s="1"/>
  <c r="M1661" i="3"/>
  <c r="D1664" i="3" l="1"/>
  <c r="G1661" i="3"/>
  <c r="H1661" i="3" s="1"/>
  <c r="F1662" i="3"/>
  <c r="E1662" i="3"/>
  <c r="I1661" i="3"/>
  <c r="R1661" i="3" s="1"/>
  <c r="J1660" i="3"/>
  <c r="L1660" i="3" s="1"/>
  <c r="M1662" i="3"/>
  <c r="D1665" i="3" l="1"/>
  <c r="G1662" i="3"/>
  <c r="H1662" i="3" s="1"/>
  <c r="F1663" i="3"/>
  <c r="E1663" i="3"/>
  <c r="I1662" i="3"/>
  <c r="R1662" i="3" s="1"/>
  <c r="J1661" i="3"/>
  <c r="L1661" i="3" s="1"/>
  <c r="M1663" i="3"/>
  <c r="D1666" i="3" l="1"/>
  <c r="G1663" i="3"/>
  <c r="H1663" i="3" s="1"/>
  <c r="F1664" i="3"/>
  <c r="E1664" i="3"/>
  <c r="I1663" i="3"/>
  <c r="R1663" i="3" s="1"/>
  <c r="J1662" i="3"/>
  <c r="L1662" i="3" s="1"/>
  <c r="M1664" i="3"/>
  <c r="D1667" i="3" l="1"/>
  <c r="G1664" i="3"/>
  <c r="H1664" i="3" s="1"/>
  <c r="I1664" i="3" s="1"/>
  <c r="R1664" i="3" s="1"/>
  <c r="F1665" i="3"/>
  <c r="E1665" i="3"/>
  <c r="G1665" i="3" s="1"/>
  <c r="H1665" i="3" s="1"/>
  <c r="J1663" i="3"/>
  <c r="L1663" i="3" s="1"/>
  <c r="M1665" i="3"/>
  <c r="D1668" i="3" l="1"/>
  <c r="F1666" i="3"/>
  <c r="E1666" i="3"/>
  <c r="I1665" i="3"/>
  <c r="R1665" i="3" s="1"/>
  <c r="J1664" i="3"/>
  <c r="L1664" i="3" s="1"/>
  <c r="M1666" i="3"/>
  <c r="D1669" i="3" l="1"/>
  <c r="G1666" i="3"/>
  <c r="H1666" i="3" s="1"/>
  <c r="I1666" i="3" s="1"/>
  <c r="R1666" i="3" s="1"/>
  <c r="F1667" i="3"/>
  <c r="E1667" i="3"/>
  <c r="G1667" i="3" s="1"/>
  <c r="H1667" i="3" s="1"/>
  <c r="J1665" i="3"/>
  <c r="L1665" i="3" s="1"/>
  <c r="M1667" i="3"/>
  <c r="D1670" i="3" l="1"/>
  <c r="F1668" i="3"/>
  <c r="E1668" i="3"/>
  <c r="I1667" i="3"/>
  <c r="R1667" i="3" s="1"/>
  <c r="J1666" i="3"/>
  <c r="L1666" i="3" s="1"/>
  <c r="M1668" i="3"/>
  <c r="D1671" i="3" l="1"/>
  <c r="G1668" i="3"/>
  <c r="H1668" i="3" s="1"/>
  <c r="F1669" i="3"/>
  <c r="E1669" i="3"/>
  <c r="G1669" i="3" s="1"/>
  <c r="H1669" i="3" s="1"/>
  <c r="I1668" i="3"/>
  <c r="R1668" i="3" s="1"/>
  <c r="J1667" i="3"/>
  <c r="L1667" i="3" s="1"/>
  <c r="M1669" i="3"/>
  <c r="D1672" i="3" l="1"/>
  <c r="F1670" i="3"/>
  <c r="E1670" i="3"/>
  <c r="I1669" i="3"/>
  <c r="R1669" i="3" s="1"/>
  <c r="J1668" i="3"/>
  <c r="L1668" i="3" s="1"/>
  <c r="M1670" i="3"/>
  <c r="D1673" i="3" l="1"/>
  <c r="F1671" i="3"/>
  <c r="E1671" i="3"/>
  <c r="G1670" i="3"/>
  <c r="H1670" i="3" s="1"/>
  <c r="I1670" i="3" s="1"/>
  <c r="R1670" i="3" s="1"/>
  <c r="J1669" i="3"/>
  <c r="L1669" i="3" s="1"/>
  <c r="M1671" i="3"/>
  <c r="D1674" i="3" l="1"/>
  <c r="G1671" i="3"/>
  <c r="H1671" i="3" s="1"/>
  <c r="I1671" i="3" s="1"/>
  <c r="R1671" i="3" s="1"/>
  <c r="F1672" i="3"/>
  <c r="E1672" i="3"/>
  <c r="G1672" i="3" s="1"/>
  <c r="H1672" i="3" s="1"/>
  <c r="J1670" i="3"/>
  <c r="L1670" i="3" s="1"/>
  <c r="M1672" i="3"/>
  <c r="D1675" i="3" l="1"/>
  <c r="F1673" i="3"/>
  <c r="E1673" i="3"/>
  <c r="I1672" i="3"/>
  <c r="R1672" i="3" s="1"/>
  <c r="J1671" i="3"/>
  <c r="L1671" i="3" s="1"/>
  <c r="M1673" i="3"/>
  <c r="D1676" i="3" l="1"/>
  <c r="G1673" i="3"/>
  <c r="H1673" i="3" s="1"/>
  <c r="F1674" i="3"/>
  <c r="E1674" i="3"/>
  <c r="I1673" i="3"/>
  <c r="R1673" i="3" s="1"/>
  <c r="J1672" i="3"/>
  <c r="L1672" i="3" s="1"/>
  <c r="M1674" i="3"/>
  <c r="D1677" i="3" l="1"/>
  <c r="G1674" i="3"/>
  <c r="H1674" i="3" s="1"/>
  <c r="I1674" i="3" s="1"/>
  <c r="R1674" i="3" s="1"/>
  <c r="F1675" i="3"/>
  <c r="E1675" i="3"/>
  <c r="G1675" i="3" s="1"/>
  <c r="H1675" i="3" s="1"/>
  <c r="J1673" i="3"/>
  <c r="L1673" i="3" s="1"/>
  <c r="M1675" i="3"/>
  <c r="D1678" i="3" l="1"/>
  <c r="F1676" i="3"/>
  <c r="E1676" i="3"/>
  <c r="I1675" i="3"/>
  <c r="R1675" i="3" s="1"/>
  <c r="J1674" i="3"/>
  <c r="L1674" i="3" s="1"/>
  <c r="M1676" i="3"/>
  <c r="D1679" i="3" l="1"/>
  <c r="G1676" i="3"/>
  <c r="H1676" i="3" s="1"/>
  <c r="F1677" i="3"/>
  <c r="E1677" i="3"/>
  <c r="I1676" i="3"/>
  <c r="R1676" i="3" s="1"/>
  <c r="J1675" i="3"/>
  <c r="L1675" i="3" s="1"/>
  <c r="M1677" i="3"/>
  <c r="D1680" i="3" l="1"/>
  <c r="G1677" i="3"/>
  <c r="H1677" i="3" s="1"/>
  <c r="F1678" i="3"/>
  <c r="E1678" i="3"/>
  <c r="I1677" i="3"/>
  <c r="R1677" i="3" s="1"/>
  <c r="J1676" i="3"/>
  <c r="L1676" i="3" s="1"/>
  <c r="M1678" i="3"/>
  <c r="D1681" i="3" l="1"/>
  <c r="G1678" i="3"/>
  <c r="H1678" i="3" s="1"/>
  <c r="F1679" i="3"/>
  <c r="E1679" i="3"/>
  <c r="G1679" i="3" s="1"/>
  <c r="H1679" i="3" s="1"/>
  <c r="I1678" i="3"/>
  <c r="R1678" i="3" s="1"/>
  <c r="J1677" i="3"/>
  <c r="L1677" i="3" s="1"/>
  <c r="M1679" i="3"/>
  <c r="D1682" i="3" l="1"/>
  <c r="F1680" i="3"/>
  <c r="E1680" i="3"/>
  <c r="I1679" i="3"/>
  <c r="R1679" i="3" s="1"/>
  <c r="J1678" i="3"/>
  <c r="L1678" i="3" s="1"/>
  <c r="M1680" i="3"/>
  <c r="D1683" i="3" l="1"/>
  <c r="G1680" i="3"/>
  <c r="H1680" i="3" s="1"/>
  <c r="F1681" i="3"/>
  <c r="E1681" i="3"/>
  <c r="I1680" i="3"/>
  <c r="R1680" i="3" s="1"/>
  <c r="J1679" i="3"/>
  <c r="L1679" i="3" s="1"/>
  <c r="M1681" i="3"/>
  <c r="D1684" i="3" l="1"/>
  <c r="G1681" i="3"/>
  <c r="H1681" i="3" s="1"/>
  <c r="F1682" i="3"/>
  <c r="E1682" i="3"/>
  <c r="I1681" i="3"/>
  <c r="R1681" i="3" s="1"/>
  <c r="J1680" i="3"/>
  <c r="L1680" i="3" s="1"/>
  <c r="M1682" i="3"/>
  <c r="D1685" i="3" l="1"/>
  <c r="F1683" i="3"/>
  <c r="E1683" i="3"/>
  <c r="G1682" i="3"/>
  <c r="H1682" i="3" s="1"/>
  <c r="I1682" i="3" s="1"/>
  <c r="R1682" i="3" s="1"/>
  <c r="J1681" i="3"/>
  <c r="L1681" i="3" s="1"/>
  <c r="M1683" i="3"/>
  <c r="D1686" i="3" l="1"/>
  <c r="F1684" i="3"/>
  <c r="E1684" i="3"/>
  <c r="G1683" i="3"/>
  <c r="H1683" i="3" s="1"/>
  <c r="I1683" i="3" s="1"/>
  <c r="R1683" i="3" s="1"/>
  <c r="J1682" i="3"/>
  <c r="L1682" i="3" s="1"/>
  <c r="M1684" i="3"/>
  <c r="D1687" i="3" l="1"/>
  <c r="G1684" i="3"/>
  <c r="H1684" i="3" s="1"/>
  <c r="I1684" i="3" s="1"/>
  <c r="R1684" i="3" s="1"/>
  <c r="F1685" i="3"/>
  <c r="E1685" i="3"/>
  <c r="G1685" i="3" s="1"/>
  <c r="H1685" i="3" s="1"/>
  <c r="J1683" i="3"/>
  <c r="L1683" i="3" s="1"/>
  <c r="M1685" i="3"/>
  <c r="D1688" i="3" l="1"/>
  <c r="F1686" i="3"/>
  <c r="E1686" i="3"/>
  <c r="I1685" i="3"/>
  <c r="R1685" i="3" s="1"/>
  <c r="J1684" i="3"/>
  <c r="L1684" i="3" s="1"/>
  <c r="M1686" i="3"/>
  <c r="D1689" i="3" l="1"/>
  <c r="G1686" i="3"/>
  <c r="H1686" i="3" s="1"/>
  <c r="F1687" i="3"/>
  <c r="E1687" i="3"/>
  <c r="G1687" i="3" s="1"/>
  <c r="H1687" i="3" s="1"/>
  <c r="I1686" i="3"/>
  <c r="R1686" i="3" s="1"/>
  <c r="J1685" i="3"/>
  <c r="L1685" i="3" s="1"/>
  <c r="M1687" i="3"/>
  <c r="D1690" i="3" l="1"/>
  <c r="F1688" i="3"/>
  <c r="E1688" i="3"/>
  <c r="I1687" i="3"/>
  <c r="R1687" i="3" s="1"/>
  <c r="J1686" i="3"/>
  <c r="L1686" i="3" s="1"/>
  <c r="M1688" i="3"/>
  <c r="D1691" i="3" l="1"/>
  <c r="G1688" i="3"/>
  <c r="H1688" i="3" s="1"/>
  <c r="F1689" i="3"/>
  <c r="E1689" i="3"/>
  <c r="I1688" i="3"/>
  <c r="R1688" i="3" s="1"/>
  <c r="J1687" i="3"/>
  <c r="L1687" i="3" s="1"/>
  <c r="M1689" i="3"/>
  <c r="D1692" i="3" l="1"/>
  <c r="G1689" i="3"/>
  <c r="H1689" i="3" s="1"/>
  <c r="I1689" i="3" s="1"/>
  <c r="R1689" i="3" s="1"/>
  <c r="F1690" i="3"/>
  <c r="E1690" i="3"/>
  <c r="J1688" i="3"/>
  <c r="L1688" i="3" s="1"/>
  <c r="M1690" i="3"/>
  <c r="D1693" i="3" l="1"/>
  <c r="G1690" i="3"/>
  <c r="H1690" i="3" s="1"/>
  <c r="I1690" i="3" s="1"/>
  <c r="R1690" i="3" s="1"/>
  <c r="F1691" i="3"/>
  <c r="E1691" i="3"/>
  <c r="J1689" i="3"/>
  <c r="L1689" i="3" s="1"/>
  <c r="M1691" i="3"/>
  <c r="D1694" i="3" l="1"/>
  <c r="G1691" i="3"/>
  <c r="H1691" i="3" s="1"/>
  <c r="F1692" i="3"/>
  <c r="E1692" i="3"/>
  <c r="I1691" i="3"/>
  <c r="R1691" i="3" s="1"/>
  <c r="J1690" i="3"/>
  <c r="L1690" i="3" s="1"/>
  <c r="M1692" i="3"/>
  <c r="D1695" i="3" l="1"/>
  <c r="G1692" i="3"/>
  <c r="H1692" i="3" s="1"/>
  <c r="F1693" i="3"/>
  <c r="E1693" i="3"/>
  <c r="G1693" i="3" s="1"/>
  <c r="H1693" i="3" s="1"/>
  <c r="I1692" i="3"/>
  <c r="R1692" i="3" s="1"/>
  <c r="J1691" i="3"/>
  <c r="L1691" i="3" s="1"/>
  <c r="M1693" i="3"/>
  <c r="D1696" i="3" l="1"/>
  <c r="F1694" i="3"/>
  <c r="E1694" i="3"/>
  <c r="I1693" i="3"/>
  <c r="R1693" i="3" s="1"/>
  <c r="J1692" i="3"/>
  <c r="L1692" i="3" s="1"/>
  <c r="M1694" i="3"/>
  <c r="D1697" i="3" l="1"/>
  <c r="G1694" i="3"/>
  <c r="H1694" i="3" s="1"/>
  <c r="F1695" i="3"/>
  <c r="E1695" i="3"/>
  <c r="G1695" i="3" s="1"/>
  <c r="H1695" i="3" s="1"/>
  <c r="I1694" i="3"/>
  <c r="R1694" i="3" s="1"/>
  <c r="J1693" i="3"/>
  <c r="L1693" i="3" s="1"/>
  <c r="M1695" i="3"/>
  <c r="D1698" i="3" l="1"/>
  <c r="F1696" i="3"/>
  <c r="E1696" i="3"/>
  <c r="I1695" i="3"/>
  <c r="R1695" i="3" s="1"/>
  <c r="J1694" i="3"/>
  <c r="L1694" i="3" s="1"/>
  <c r="M1696" i="3"/>
  <c r="D1699" i="3" l="1"/>
  <c r="G1696" i="3"/>
  <c r="H1696" i="3" s="1"/>
  <c r="I1696" i="3" s="1"/>
  <c r="R1696" i="3" s="1"/>
  <c r="F1697" i="3"/>
  <c r="E1697" i="3"/>
  <c r="G1697" i="3" s="1"/>
  <c r="H1697" i="3" s="1"/>
  <c r="J1695" i="3"/>
  <c r="L1695" i="3" s="1"/>
  <c r="M1697" i="3"/>
  <c r="D1700" i="3" l="1"/>
  <c r="F1698" i="3"/>
  <c r="E1698" i="3"/>
  <c r="I1697" i="3"/>
  <c r="R1697" i="3" s="1"/>
  <c r="J1696" i="3"/>
  <c r="L1696" i="3" s="1"/>
  <c r="M1698" i="3"/>
  <c r="D1701" i="3" l="1"/>
  <c r="G1698" i="3"/>
  <c r="H1698" i="3" s="1"/>
  <c r="F1699" i="3"/>
  <c r="E1699" i="3"/>
  <c r="I1698" i="3"/>
  <c r="R1698" i="3" s="1"/>
  <c r="J1697" i="3"/>
  <c r="L1697" i="3" s="1"/>
  <c r="M1699" i="3"/>
  <c r="D1702" i="3" l="1"/>
  <c r="G1699" i="3"/>
  <c r="H1699" i="3" s="1"/>
  <c r="F1700" i="3"/>
  <c r="E1700" i="3"/>
  <c r="I1699" i="3"/>
  <c r="R1699" i="3" s="1"/>
  <c r="J1698" i="3"/>
  <c r="L1698" i="3" s="1"/>
  <c r="M1700" i="3"/>
  <c r="D1703" i="3" l="1"/>
  <c r="G1700" i="3"/>
  <c r="H1700" i="3" s="1"/>
  <c r="F1701" i="3"/>
  <c r="E1701" i="3"/>
  <c r="G1701" i="3" s="1"/>
  <c r="H1701" i="3" s="1"/>
  <c r="I1700" i="3"/>
  <c r="R1700" i="3" s="1"/>
  <c r="J1699" i="3"/>
  <c r="L1699" i="3" s="1"/>
  <c r="M1701" i="3"/>
  <c r="D1704" i="3" l="1"/>
  <c r="F1702" i="3"/>
  <c r="E1702" i="3"/>
  <c r="I1701" i="3"/>
  <c r="R1701" i="3" s="1"/>
  <c r="J1700" i="3"/>
  <c r="L1700" i="3" s="1"/>
  <c r="M1702" i="3"/>
  <c r="D1705" i="3" l="1"/>
  <c r="G1702" i="3"/>
  <c r="H1702" i="3" s="1"/>
  <c r="I1702" i="3" s="1"/>
  <c r="R1702" i="3" s="1"/>
  <c r="F1703" i="3"/>
  <c r="E1703" i="3"/>
  <c r="G1703" i="3" s="1"/>
  <c r="H1703" i="3" s="1"/>
  <c r="J1701" i="3"/>
  <c r="L1701" i="3" s="1"/>
  <c r="M1703" i="3"/>
  <c r="D1706" i="3" l="1"/>
  <c r="F1704" i="3"/>
  <c r="E1704" i="3"/>
  <c r="I1703" i="3"/>
  <c r="R1703" i="3" s="1"/>
  <c r="J1702" i="3"/>
  <c r="L1702" i="3" s="1"/>
  <c r="M1704" i="3"/>
  <c r="D1707" i="3" l="1"/>
  <c r="G1704" i="3"/>
  <c r="H1704" i="3" s="1"/>
  <c r="F1705" i="3"/>
  <c r="E1705" i="3"/>
  <c r="I1704" i="3"/>
  <c r="R1704" i="3" s="1"/>
  <c r="J1703" i="3"/>
  <c r="L1703" i="3" s="1"/>
  <c r="M1705" i="3"/>
  <c r="D1708" i="3" l="1"/>
  <c r="G1705" i="3"/>
  <c r="H1705" i="3" s="1"/>
  <c r="F1706" i="3"/>
  <c r="E1706" i="3"/>
  <c r="I1705" i="3"/>
  <c r="R1705" i="3" s="1"/>
  <c r="J1704" i="3"/>
  <c r="L1704" i="3" s="1"/>
  <c r="M1706" i="3"/>
  <c r="D1709" i="3" l="1"/>
  <c r="G1706" i="3"/>
  <c r="H1706" i="3" s="1"/>
  <c r="F1707" i="3"/>
  <c r="E1707" i="3"/>
  <c r="I1706" i="3"/>
  <c r="R1706" i="3" s="1"/>
  <c r="J1705" i="3"/>
  <c r="L1705" i="3" s="1"/>
  <c r="M1707" i="3"/>
  <c r="D1710" i="3" l="1"/>
  <c r="F1708" i="3"/>
  <c r="E1708" i="3"/>
  <c r="G1707" i="3"/>
  <c r="H1707" i="3" s="1"/>
  <c r="I1707" i="3" s="1"/>
  <c r="R1707" i="3" s="1"/>
  <c r="J1706" i="3"/>
  <c r="L1706" i="3" s="1"/>
  <c r="M1708" i="3"/>
  <c r="D1711" i="3" l="1"/>
  <c r="G1708" i="3"/>
  <c r="H1708" i="3" s="1"/>
  <c r="I1708" i="3" s="1"/>
  <c r="R1708" i="3" s="1"/>
  <c r="F1709" i="3"/>
  <c r="E1709" i="3"/>
  <c r="J1707" i="3"/>
  <c r="L1707" i="3" s="1"/>
  <c r="M1709" i="3"/>
  <c r="D1712" i="3" l="1"/>
  <c r="G1709" i="3"/>
  <c r="H1709" i="3" s="1"/>
  <c r="I1709" i="3" s="1"/>
  <c r="R1709" i="3" s="1"/>
  <c r="F1710" i="3"/>
  <c r="E1710" i="3"/>
  <c r="J1708" i="3"/>
  <c r="L1708" i="3" s="1"/>
  <c r="M1710" i="3"/>
  <c r="D1713" i="3" l="1"/>
  <c r="G1710" i="3"/>
  <c r="H1710" i="3" s="1"/>
  <c r="F1711" i="3"/>
  <c r="E1711" i="3"/>
  <c r="I1710" i="3"/>
  <c r="R1710" i="3" s="1"/>
  <c r="J1709" i="3"/>
  <c r="L1709" i="3" s="1"/>
  <c r="M1711" i="3"/>
  <c r="D1714" i="3" l="1"/>
  <c r="G1711" i="3"/>
  <c r="H1711" i="3" s="1"/>
  <c r="F1712" i="3"/>
  <c r="E1712" i="3"/>
  <c r="I1711" i="3"/>
  <c r="R1711" i="3" s="1"/>
  <c r="J1710" i="3"/>
  <c r="L1710" i="3" s="1"/>
  <c r="M1712" i="3"/>
  <c r="D1715" i="3" l="1"/>
  <c r="G1712" i="3"/>
  <c r="H1712" i="3" s="1"/>
  <c r="F1713" i="3"/>
  <c r="E1713" i="3"/>
  <c r="I1712" i="3"/>
  <c r="R1712" i="3" s="1"/>
  <c r="J1711" i="3"/>
  <c r="L1711" i="3" s="1"/>
  <c r="M1713" i="3"/>
  <c r="D1716" i="3" l="1"/>
  <c r="F1714" i="3"/>
  <c r="E1714" i="3"/>
  <c r="G1713" i="3"/>
  <c r="H1713" i="3" s="1"/>
  <c r="I1713" i="3" s="1"/>
  <c r="R1713" i="3" s="1"/>
  <c r="J1712" i="3"/>
  <c r="L1712" i="3" s="1"/>
  <c r="M1714" i="3"/>
  <c r="D1717" i="3" l="1"/>
  <c r="G1714" i="3"/>
  <c r="H1714" i="3" s="1"/>
  <c r="F1715" i="3"/>
  <c r="E1715" i="3"/>
  <c r="I1714" i="3"/>
  <c r="R1714" i="3" s="1"/>
  <c r="J1713" i="3"/>
  <c r="L1713" i="3" s="1"/>
  <c r="M1715" i="3"/>
  <c r="D1718" i="3" l="1"/>
  <c r="G1715" i="3"/>
  <c r="H1715" i="3" s="1"/>
  <c r="I1715" i="3" s="1"/>
  <c r="R1715" i="3" s="1"/>
  <c r="F1716" i="3"/>
  <c r="E1716" i="3"/>
  <c r="J1714" i="3"/>
  <c r="L1714" i="3" s="1"/>
  <c r="M1716" i="3"/>
  <c r="D1719" i="3" l="1"/>
  <c r="G1716" i="3"/>
  <c r="H1716" i="3" s="1"/>
  <c r="F1717" i="3"/>
  <c r="E1717" i="3"/>
  <c r="I1716" i="3"/>
  <c r="R1716" i="3" s="1"/>
  <c r="J1715" i="3"/>
  <c r="L1715" i="3" s="1"/>
  <c r="M1717" i="3"/>
  <c r="D1720" i="3" l="1"/>
  <c r="G1717" i="3"/>
  <c r="H1717" i="3" s="1"/>
  <c r="F1718" i="3"/>
  <c r="E1718" i="3"/>
  <c r="I1717" i="3"/>
  <c r="R1717" i="3" s="1"/>
  <c r="J1716" i="3"/>
  <c r="L1716" i="3" s="1"/>
  <c r="M1718" i="3"/>
  <c r="D1721" i="3" l="1"/>
  <c r="G1718" i="3"/>
  <c r="H1718" i="3" s="1"/>
  <c r="F1719" i="3"/>
  <c r="E1719" i="3"/>
  <c r="I1718" i="3"/>
  <c r="R1718" i="3" s="1"/>
  <c r="J1717" i="3"/>
  <c r="L1717" i="3" s="1"/>
  <c r="M1719" i="3"/>
  <c r="D1722" i="3" l="1"/>
  <c r="F1720" i="3"/>
  <c r="E1720" i="3"/>
  <c r="G1719" i="3"/>
  <c r="H1719" i="3" s="1"/>
  <c r="I1719" i="3"/>
  <c r="R1719" i="3" s="1"/>
  <c r="J1718" i="3"/>
  <c r="L1718" i="3" s="1"/>
  <c r="M1720" i="3"/>
  <c r="D1723" i="3" l="1"/>
  <c r="G1720" i="3"/>
  <c r="H1720" i="3" s="1"/>
  <c r="F1721" i="3"/>
  <c r="E1721" i="3"/>
  <c r="I1720" i="3"/>
  <c r="R1720" i="3" s="1"/>
  <c r="J1719" i="3"/>
  <c r="L1719" i="3" s="1"/>
  <c r="M1721" i="3"/>
  <c r="D1724" i="3" l="1"/>
  <c r="G1721" i="3"/>
  <c r="H1721" i="3" s="1"/>
  <c r="I1721" i="3" s="1"/>
  <c r="R1721" i="3" s="1"/>
  <c r="F1722" i="3"/>
  <c r="E1722" i="3"/>
  <c r="J1720" i="3"/>
  <c r="L1720" i="3" s="1"/>
  <c r="M1722" i="3"/>
  <c r="D1725" i="3" l="1"/>
  <c r="G1722" i="3"/>
  <c r="H1722" i="3" s="1"/>
  <c r="F1723" i="3"/>
  <c r="E1723" i="3"/>
  <c r="I1722" i="3"/>
  <c r="R1722" i="3" s="1"/>
  <c r="J1721" i="3"/>
  <c r="L1721" i="3" s="1"/>
  <c r="M1723" i="3"/>
  <c r="D1726" i="3" l="1"/>
  <c r="G1723" i="3"/>
  <c r="H1723" i="3" s="1"/>
  <c r="F1724" i="3"/>
  <c r="E1724" i="3"/>
  <c r="I1723" i="3"/>
  <c r="R1723" i="3" s="1"/>
  <c r="J1722" i="3"/>
  <c r="L1722" i="3" s="1"/>
  <c r="M1724" i="3"/>
  <c r="D1727" i="3" l="1"/>
  <c r="G1724" i="3"/>
  <c r="H1724" i="3" s="1"/>
  <c r="F1725" i="3"/>
  <c r="E1725" i="3"/>
  <c r="I1724" i="3"/>
  <c r="R1724" i="3" s="1"/>
  <c r="J1723" i="3"/>
  <c r="L1723" i="3" s="1"/>
  <c r="M1725" i="3"/>
  <c r="D1728" i="3" l="1"/>
  <c r="G1725" i="3"/>
  <c r="H1725" i="3" s="1"/>
  <c r="I1725" i="3" s="1"/>
  <c r="R1725" i="3" s="1"/>
  <c r="F1726" i="3"/>
  <c r="E1726" i="3"/>
  <c r="J1724" i="3"/>
  <c r="L1724" i="3" s="1"/>
  <c r="M1726" i="3"/>
  <c r="D1729" i="3" l="1"/>
  <c r="G1726" i="3"/>
  <c r="H1726" i="3" s="1"/>
  <c r="I1726" i="3" s="1"/>
  <c r="R1726" i="3" s="1"/>
  <c r="F1727" i="3"/>
  <c r="E1727" i="3"/>
  <c r="J1725" i="3"/>
  <c r="L1725" i="3" s="1"/>
  <c r="M1727" i="3"/>
  <c r="D1730" i="3" l="1"/>
  <c r="G1727" i="3"/>
  <c r="H1727" i="3" s="1"/>
  <c r="F1728" i="3"/>
  <c r="E1728" i="3"/>
  <c r="I1727" i="3"/>
  <c r="R1727" i="3" s="1"/>
  <c r="J1726" i="3"/>
  <c r="L1726" i="3" s="1"/>
  <c r="M1728" i="3"/>
  <c r="D1731" i="3" l="1"/>
  <c r="G1728" i="3"/>
  <c r="H1728" i="3" s="1"/>
  <c r="I1728" i="3" s="1"/>
  <c r="R1728" i="3" s="1"/>
  <c r="F1729" i="3"/>
  <c r="E1729" i="3"/>
  <c r="J1727" i="3"/>
  <c r="L1727" i="3" s="1"/>
  <c r="M1729" i="3"/>
  <c r="D1732" i="3" l="1"/>
  <c r="F1730" i="3"/>
  <c r="E1730" i="3"/>
  <c r="G1729" i="3"/>
  <c r="H1729" i="3" s="1"/>
  <c r="I1729" i="3"/>
  <c r="R1729" i="3" s="1"/>
  <c r="J1728" i="3"/>
  <c r="L1728" i="3" s="1"/>
  <c r="M1730" i="3"/>
  <c r="D1733" i="3" l="1"/>
  <c r="F1731" i="3"/>
  <c r="E1731" i="3"/>
  <c r="G1730" i="3"/>
  <c r="H1730" i="3" s="1"/>
  <c r="I1730" i="3" s="1"/>
  <c r="R1730" i="3" s="1"/>
  <c r="J1729" i="3"/>
  <c r="L1729" i="3" s="1"/>
  <c r="M1731" i="3"/>
  <c r="D1734" i="3" l="1"/>
  <c r="F1732" i="3"/>
  <c r="E1732" i="3"/>
  <c r="G1731" i="3"/>
  <c r="H1731" i="3" s="1"/>
  <c r="I1731" i="3"/>
  <c r="R1731" i="3" s="1"/>
  <c r="J1730" i="3"/>
  <c r="L1730" i="3" s="1"/>
  <c r="M1732" i="3"/>
  <c r="D1735" i="3" l="1"/>
  <c r="G1732" i="3"/>
  <c r="H1732" i="3" s="1"/>
  <c r="F1733" i="3"/>
  <c r="E1733" i="3"/>
  <c r="I1732" i="3"/>
  <c r="R1732" i="3" s="1"/>
  <c r="J1731" i="3"/>
  <c r="L1731" i="3" s="1"/>
  <c r="M1733" i="3"/>
  <c r="D1736" i="3" l="1"/>
  <c r="G1733" i="3"/>
  <c r="H1733" i="3" s="1"/>
  <c r="F1734" i="3"/>
  <c r="E1734" i="3"/>
  <c r="I1733" i="3"/>
  <c r="R1733" i="3" s="1"/>
  <c r="J1732" i="3"/>
  <c r="L1732" i="3" s="1"/>
  <c r="M1734" i="3"/>
  <c r="D1737" i="3" l="1"/>
  <c r="G1734" i="3"/>
  <c r="H1734" i="3" s="1"/>
  <c r="F1735" i="3"/>
  <c r="E1735" i="3"/>
  <c r="I1734" i="3"/>
  <c r="R1734" i="3" s="1"/>
  <c r="J1733" i="3"/>
  <c r="L1733" i="3" s="1"/>
  <c r="M1735" i="3"/>
  <c r="D1738" i="3" l="1"/>
  <c r="G1735" i="3"/>
  <c r="H1735" i="3" s="1"/>
  <c r="F1736" i="3"/>
  <c r="E1736" i="3"/>
  <c r="I1735" i="3"/>
  <c r="R1735" i="3" s="1"/>
  <c r="J1734" i="3"/>
  <c r="L1734" i="3" s="1"/>
  <c r="M1736" i="3"/>
  <c r="D1739" i="3" l="1"/>
  <c r="F1737" i="3"/>
  <c r="E1737" i="3"/>
  <c r="G1736" i="3"/>
  <c r="H1736" i="3" s="1"/>
  <c r="I1736" i="3" s="1"/>
  <c r="R1736" i="3" s="1"/>
  <c r="J1735" i="3"/>
  <c r="L1735" i="3" s="1"/>
  <c r="M1737" i="3"/>
  <c r="D1740" i="3" l="1"/>
  <c r="G1737" i="3"/>
  <c r="H1737" i="3" s="1"/>
  <c r="F1738" i="3"/>
  <c r="E1738" i="3"/>
  <c r="I1737" i="3"/>
  <c r="R1737" i="3" s="1"/>
  <c r="J1736" i="3"/>
  <c r="L1736" i="3" s="1"/>
  <c r="M1738" i="3"/>
  <c r="D1741" i="3" l="1"/>
  <c r="G1738" i="3"/>
  <c r="H1738" i="3" s="1"/>
  <c r="F1739" i="3"/>
  <c r="E1739" i="3"/>
  <c r="I1738" i="3"/>
  <c r="R1738" i="3" s="1"/>
  <c r="J1737" i="3"/>
  <c r="L1737" i="3" s="1"/>
  <c r="M1739" i="3"/>
  <c r="D1742" i="3" l="1"/>
  <c r="G1739" i="3"/>
  <c r="H1739" i="3" s="1"/>
  <c r="F1740" i="3"/>
  <c r="E1740" i="3"/>
  <c r="I1739" i="3"/>
  <c r="R1739" i="3" s="1"/>
  <c r="J1738" i="3"/>
  <c r="L1738" i="3" s="1"/>
  <c r="M1740" i="3"/>
  <c r="D1743" i="3" l="1"/>
  <c r="G1740" i="3"/>
  <c r="H1740" i="3" s="1"/>
  <c r="F1741" i="3"/>
  <c r="E1741" i="3"/>
  <c r="I1740" i="3"/>
  <c r="R1740" i="3" s="1"/>
  <c r="J1739" i="3"/>
  <c r="L1739" i="3" s="1"/>
  <c r="M1741" i="3"/>
  <c r="D1744" i="3" l="1"/>
  <c r="G1741" i="3"/>
  <c r="H1741" i="3" s="1"/>
  <c r="F1742" i="3"/>
  <c r="E1742" i="3"/>
  <c r="I1741" i="3"/>
  <c r="R1741" i="3" s="1"/>
  <c r="J1740" i="3"/>
  <c r="L1740" i="3" s="1"/>
  <c r="M1742" i="3"/>
  <c r="D1745" i="3" l="1"/>
  <c r="G1742" i="3"/>
  <c r="H1742" i="3" s="1"/>
  <c r="I1742" i="3" s="1"/>
  <c r="R1742" i="3" s="1"/>
  <c r="F1743" i="3"/>
  <c r="E1743" i="3"/>
  <c r="J1741" i="3"/>
  <c r="L1741" i="3" s="1"/>
  <c r="M1743" i="3"/>
  <c r="D1746" i="3" l="1"/>
  <c r="G1743" i="3"/>
  <c r="H1743" i="3" s="1"/>
  <c r="F1744" i="3"/>
  <c r="E1744" i="3"/>
  <c r="I1743" i="3"/>
  <c r="R1743" i="3" s="1"/>
  <c r="J1742" i="3"/>
  <c r="L1742" i="3" s="1"/>
  <c r="M1744" i="3"/>
  <c r="D1747" i="3" l="1"/>
  <c r="G1744" i="3"/>
  <c r="H1744" i="3" s="1"/>
  <c r="F1745" i="3"/>
  <c r="E1745" i="3"/>
  <c r="I1744" i="3"/>
  <c r="R1744" i="3" s="1"/>
  <c r="J1743" i="3"/>
  <c r="L1743" i="3" s="1"/>
  <c r="M1745" i="3"/>
  <c r="D1748" i="3" l="1"/>
  <c r="G1745" i="3"/>
  <c r="H1745" i="3" s="1"/>
  <c r="F1746" i="3"/>
  <c r="E1746" i="3"/>
  <c r="I1745" i="3"/>
  <c r="R1745" i="3" s="1"/>
  <c r="J1744" i="3"/>
  <c r="L1744" i="3" s="1"/>
  <c r="M1746" i="3"/>
  <c r="D1749" i="3" l="1"/>
  <c r="G1746" i="3"/>
  <c r="H1746" i="3" s="1"/>
  <c r="F1747" i="3"/>
  <c r="E1747" i="3"/>
  <c r="I1746" i="3"/>
  <c r="R1746" i="3" s="1"/>
  <c r="J1745" i="3"/>
  <c r="L1745" i="3" s="1"/>
  <c r="M1747" i="3"/>
  <c r="D1750" i="3" l="1"/>
  <c r="G1747" i="3"/>
  <c r="H1747" i="3" s="1"/>
  <c r="F1748" i="3"/>
  <c r="E1748" i="3"/>
  <c r="I1747" i="3"/>
  <c r="R1747" i="3" s="1"/>
  <c r="J1746" i="3"/>
  <c r="L1746" i="3" s="1"/>
  <c r="M1748" i="3"/>
  <c r="D1751" i="3" l="1"/>
  <c r="G1748" i="3"/>
  <c r="H1748" i="3" s="1"/>
  <c r="F1749" i="3"/>
  <c r="E1749" i="3"/>
  <c r="G1749" i="3" s="1"/>
  <c r="H1749" i="3" s="1"/>
  <c r="I1748" i="3"/>
  <c r="R1748" i="3" s="1"/>
  <c r="J1747" i="3"/>
  <c r="L1747" i="3" s="1"/>
  <c r="M1749" i="3"/>
  <c r="D1752" i="3" l="1"/>
  <c r="F1750" i="3"/>
  <c r="E1750" i="3"/>
  <c r="I1749" i="3"/>
  <c r="R1749" i="3" s="1"/>
  <c r="J1748" i="3"/>
  <c r="L1748" i="3" s="1"/>
  <c r="M1750" i="3"/>
  <c r="D1753" i="3" l="1"/>
  <c r="G1750" i="3"/>
  <c r="H1750" i="3" s="1"/>
  <c r="F1751" i="3"/>
  <c r="E1751" i="3"/>
  <c r="I1750" i="3"/>
  <c r="R1750" i="3" s="1"/>
  <c r="J1749" i="3"/>
  <c r="L1749" i="3" s="1"/>
  <c r="M1751" i="3"/>
  <c r="D1754" i="3" l="1"/>
  <c r="G1751" i="3"/>
  <c r="H1751" i="3" s="1"/>
  <c r="F1752" i="3"/>
  <c r="E1752" i="3"/>
  <c r="I1751" i="3"/>
  <c r="R1751" i="3" s="1"/>
  <c r="J1750" i="3"/>
  <c r="L1750" i="3" s="1"/>
  <c r="M1752" i="3"/>
  <c r="D1755" i="3" l="1"/>
  <c r="G1752" i="3"/>
  <c r="H1752" i="3" s="1"/>
  <c r="F1753" i="3"/>
  <c r="E1753" i="3"/>
  <c r="I1752" i="3"/>
  <c r="R1752" i="3" s="1"/>
  <c r="J1751" i="3"/>
  <c r="L1751" i="3" s="1"/>
  <c r="M1753" i="3"/>
  <c r="D1756" i="3" l="1"/>
  <c r="G1753" i="3"/>
  <c r="H1753" i="3" s="1"/>
  <c r="F1754" i="3"/>
  <c r="E1754" i="3"/>
  <c r="I1753" i="3"/>
  <c r="R1753" i="3" s="1"/>
  <c r="J1752" i="3"/>
  <c r="L1752" i="3" s="1"/>
  <c r="M1754" i="3"/>
  <c r="D1757" i="3" l="1"/>
  <c r="G1754" i="3"/>
  <c r="H1754" i="3" s="1"/>
  <c r="F1755" i="3"/>
  <c r="E1755" i="3"/>
  <c r="G1755" i="3" s="1"/>
  <c r="H1755" i="3" s="1"/>
  <c r="I1754" i="3"/>
  <c r="R1754" i="3" s="1"/>
  <c r="J1753" i="3"/>
  <c r="L1753" i="3" s="1"/>
  <c r="M1755" i="3"/>
  <c r="D1758" i="3" l="1"/>
  <c r="F1756" i="3"/>
  <c r="E1756" i="3"/>
  <c r="I1755" i="3"/>
  <c r="R1755" i="3" s="1"/>
  <c r="J1754" i="3"/>
  <c r="L1754" i="3" s="1"/>
  <c r="M1756" i="3"/>
  <c r="D1759" i="3" l="1"/>
  <c r="G1756" i="3"/>
  <c r="H1756" i="3" s="1"/>
  <c r="I1756" i="3" s="1"/>
  <c r="R1756" i="3" s="1"/>
  <c r="F1757" i="3"/>
  <c r="E1757" i="3"/>
  <c r="G1757" i="3" s="1"/>
  <c r="H1757" i="3" s="1"/>
  <c r="J1755" i="3"/>
  <c r="L1755" i="3" s="1"/>
  <c r="M1757" i="3"/>
  <c r="D1760" i="3" l="1"/>
  <c r="F1758" i="3"/>
  <c r="E1758" i="3"/>
  <c r="I1757" i="3"/>
  <c r="R1757" i="3" s="1"/>
  <c r="J1756" i="3"/>
  <c r="L1756" i="3" s="1"/>
  <c r="M1758" i="3"/>
  <c r="D1761" i="3" l="1"/>
  <c r="G1758" i="3"/>
  <c r="H1758" i="3" s="1"/>
  <c r="F1759" i="3"/>
  <c r="E1759" i="3"/>
  <c r="G1759" i="3" s="1"/>
  <c r="H1759" i="3" s="1"/>
  <c r="I1758" i="3"/>
  <c r="R1758" i="3" s="1"/>
  <c r="J1757" i="3"/>
  <c r="L1757" i="3" s="1"/>
  <c r="M1759" i="3"/>
  <c r="D1762" i="3" l="1"/>
  <c r="F1760" i="3"/>
  <c r="E1760" i="3"/>
  <c r="I1759" i="3"/>
  <c r="R1759" i="3" s="1"/>
  <c r="J1758" i="3"/>
  <c r="L1758" i="3" s="1"/>
  <c r="M1760" i="3"/>
  <c r="D1763" i="3" l="1"/>
  <c r="G1760" i="3"/>
  <c r="H1760" i="3" s="1"/>
  <c r="F1761" i="3"/>
  <c r="E1761" i="3"/>
  <c r="G1761" i="3" s="1"/>
  <c r="H1761" i="3" s="1"/>
  <c r="I1760" i="3"/>
  <c r="R1760" i="3" s="1"/>
  <c r="J1759" i="3"/>
  <c r="L1759" i="3" s="1"/>
  <c r="M1761" i="3"/>
  <c r="D1764" i="3" l="1"/>
  <c r="F1762" i="3"/>
  <c r="E1762" i="3"/>
  <c r="I1761" i="3"/>
  <c r="R1761" i="3" s="1"/>
  <c r="J1760" i="3"/>
  <c r="L1760" i="3" s="1"/>
  <c r="M1762" i="3"/>
  <c r="D1765" i="3" l="1"/>
  <c r="G1762" i="3"/>
  <c r="H1762" i="3" s="1"/>
  <c r="F1763" i="3"/>
  <c r="E1763" i="3"/>
  <c r="I1762" i="3"/>
  <c r="R1762" i="3" s="1"/>
  <c r="J1761" i="3"/>
  <c r="L1761" i="3" s="1"/>
  <c r="M1763" i="3"/>
  <c r="D1766" i="3" l="1"/>
  <c r="F1764" i="3"/>
  <c r="E1764" i="3"/>
  <c r="G1763" i="3"/>
  <c r="H1763" i="3" s="1"/>
  <c r="I1763" i="3" s="1"/>
  <c r="R1763" i="3" s="1"/>
  <c r="J1762" i="3"/>
  <c r="L1762" i="3" s="1"/>
  <c r="M1764" i="3"/>
  <c r="D1767" i="3" l="1"/>
  <c r="G1764" i="3"/>
  <c r="H1764" i="3" s="1"/>
  <c r="F1765" i="3"/>
  <c r="E1765" i="3"/>
  <c r="I1764" i="3"/>
  <c r="R1764" i="3" s="1"/>
  <c r="J1763" i="3"/>
  <c r="L1763" i="3" s="1"/>
  <c r="M1765" i="3"/>
  <c r="D1768" i="3" l="1"/>
  <c r="G1765" i="3"/>
  <c r="H1765" i="3" s="1"/>
  <c r="F1766" i="3"/>
  <c r="E1766" i="3"/>
  <c r="I1765" i="3"/>
  <c r="R1765" i="3" s="1"/>
  <c r="J1764" i="3"/>
  <c r="L1764" i="3" s="1"/>
  <c r="M1766" i="3"/>
  <c r="D1769" i="3" l="1"/>
  <c r="G1766" i="3"/>
  <c r="H1766" i="3" s="1"/>
  <c r="F1767" i="3"/>
  <c r="E1767" i="3"/>
  <c r="I1766" i="3"/>
  <c r="R1766" i="3" s="1"/>
  <c r="J1765" i="3"/>
  <c r="L1765" i="3" s="1"/>
  <c r="M1767" i="3"/>
  <c r="D1770" i="3" l="1"/>
  <c r="G1767" i="3"/>
  <c r="H1767" i="3" s="1"/>
  <c r="F1768" i="3"/>
  <c r="E1768" i="3"/>
  <c r="I1767" i="3"/>
  <c r="R1767" i="3" s="1"/>
  <c r="J1766" i="3"/>
  <c r="L1766" i="3" s="1"/>
  <c r="M1768" i="3"/>
  <c r="D1771" i="3" l="1"/>
  <c r="F1769" i="3"/>
  <c r="E1769" i="3"/>
  <c r="G1768" i="3"/>
  <c r="H1768" i="3" s="1"/>
  <c r="I1768" i="3"/>
  <c r="R1768" i="3" s="1"/>
  <c r="J1767" i="3"/>
  <c r="L1767" i="3" s="1"/>
  <c r="M1769" i="3"/>
  <c r="D1772" i="3" l="1"/>
  <c r="G1769" i="3"/>
  <c r="H1769" i="3" s="1"/>
  <c r="F1770" i="3"/>
  <c r="E1770" i="3"/>
  <c r="G1770" i="3" s="1"/>
  <c r="H1770" i="3" s="1"/>
  <c r="I1769" i="3"/>
  <c r="R1769" i="3" s="1"/>
  <c r="J1768" i="3"/>
  <c r="L1768" i="3" s="1"/>
  <c r="M1770" i="3"/>
  <c r="D1773" i="3" l="1"/>
  <c r="F1771" i="3"/>
  <c r="E1771" i="3"/>
  <c r="I1770" i="3"/>
  <c r="R1770" i="3" s="1"/>
  <c r="J1769" i="3"/>
  <c r="L1769" i="3" s="1"/>
  <c r="M1771" i="3"/>
  <c r="D1774" i="3" l="1"/>
  <c r="G1771" i="3"/>
  <c r="H1771" i="3" s="1"/>
  <c r="F1772" i="3"/>
  <c r="E1772" i="3"/>
  <c r="I1771" i="3"/>
  <c r="R1771" i="3" s="1"/>
  <c r="J1770" i="3"/>
  <c r="L1770" i="3" s="1"/>
  <c r="M1772" i="3"/>
  <c r="D1775" i="3" l="1"/>
  <c r="G1772" i="3"/>
  <c r="H1772" i="3" s="1"/>
  <c r="F1773" i="3"/>
  <c r="E1773" i="3"/>
  <c r="I1772" i="3"/>
  <c r="R1772" i="3" s="1"/>
  <c r="J1771" i="3"/>
  <c r="L1771" i="3" s="1"/>
  <c r="M1773" i="3"/>
  <c r="D1776" i="3" l="1"/>
  <c r="F1774" i="3"/>
  <c r="E1774" i="3"/>
  <c r="G1773" i="3"/>
  <c r="H1773" i="3" s="1"/>
  <c r="I1773" i="3"/>
  <c r="R1773" i="3" s="1"/>
  <c r="J1772" i="3"/>
  <c r="L1772" i="3" s="1"/>
  <c r="M1774" i="3"/>
  <c r="D1777" i="3" l="1"/>
  <c r="G1774" i="3"/>
  <c r="H1774" i="3" s="1"/>
  <c r="F1775" i="3"/>
  <c r="E1775" i="3"/>
  <c r="I1774" i="3"/>
  <c r="R1774" i="3" s="1"/>
  <c r="J1773" i="3"/>
  <c r="L1773" i="3" s="1"/>
  <c r="M1775" i="3"/>
  <c r="D1778" i="3" l="1"/>
  <c r="G1775" i="3"/>
  <c r="H1775" i="3" s="1"/>
  <c r="I1775" i="3" s="1"/>
  <c r="R1775" i="3" s="1"/>
  <c r="F1776" i="3"/>
  <c r="E1776" i="3"/>
  <c r="J1774" i="3"/>
  <c r="L1774" i="3" s="1"/>
  <c r="M1776" i="3"/>
  <c r="D1779" i="3" l="1"/>
  <c r="G1776" i="3"/>
  <c r="H1776" i="3" s="1"/>
  <c r="I1776" i="3" s="1"/>
  <c r="R1776" i="3" s="1"/>
  <c r="F1777" i="3"/>
  <c r="E1777" i="3"/>
  <c r="G1777" i="3" s="1"/>
  <c r="H1777" i="3" s="1"/>
  <c r="J1775" i="3"/>
  <c r="L1775" i="3" s="1"/>
  <c r="M1777" i="3"/>
  <c r="D1780" i="3" l="1"/>
  <c r="F1778" i="3"/>
  <c r="E1778" i="3"/>
  <c r="I1777" i="3"/>
  <c r="R1777" i="3" s="1"/>
  <c r="J1776" i="3"/>
  <c r="L1776" i="3" s="1"/>
  <c r="M1778" i="3"/>
  <c r="D1781" i="3" l="1"/>
  <c r="G1778" i="3"/>
  <c r="H1778" i="3" s="1"/>
  <c r="F1779" i="3"/>
  <c r="E1779" i="3"/>
  <c r="G1779" i="3" s="1"/>
  <c r="H1779" i="3" s="1"/>
  <c r="I1778" i="3"/>
  <c r="R1778" i="3" s="1"/>
  <c r="J1777" i="3"/>
  <c r="L1777" i="3" s="1"/>
  <c r="M1779" i="3"/>
  <c r="D1782" i="3" l="1"/>
  <c r="F1780" i="3"/>
  <c r="E1780" i="3"/>
  <c r="I1779" i="3"/>
  <c r="R1779" i="3" s="1"/>
  <c r="J1778" i="3"/>
  <c r="L1778" i="3" s="1"/>
  <c r="M1780" i="3"/>
  <c r="D1783" i="3" l="1"/>
  <c r="G1780" i="3"/>
  <c r="H1780" i="3" s="1"/>
  <c r="F1781" i="3"/>
  <c r="E1781" i="3"/>
  <c r="G1781" i="3" s="1"/>
  <c r="H1781" i="3" s="1"/>
  <c r="I1780" i="3"/>
  <c r="R1780" i="3" s="1"/>
  <c r="J1779" i="3"/>
  <c r="L1779" i="3" s="1"/>
  <c r="M1781" i="3"/>
  <c r="D1784" i="3" l="1"/>
  <c r="F1782" i="3"/>
  <c r="E1782" i="3"/>
  <c r="I1781" i="3"/>
  <c r="R1781" i="3" s="1"/>
  <c r="J1780" i="3"/>
  <c r="L1780" i="3" s="1"/>
  <c r="M1782" i="3"/>
  <c r="D1785" i="3" l="1"/>
  <c r="G1782" i="3"/>
  <c r="H1782" i="3" s="1"/>
  <c r="F1783" i="3"/>
  <c r="E1783" i="3"/>
  <c r="I1782" i="3"/>
  <c r="R1782" i="3" s="1"/>
  <c r="J1781" i="3"/>
  <c r="L1781" i="3" s="1"/>
  <c r="M1783" i="3"/>
  <c r="D1786" i="3" l="1"/>
  <c r="F1784" i="3"/>
  <c r="E1784" i="3"/>
  <c r="G1783" i="3"/>
  <c r="H1783" i="3" s="1"/>
  <c r="I1783" i="3" s="1"/>
  <c r="R1783" i="3" s="1"/>
  <c r="J1782" i="3"/>
  <c r="L1782" i="3" s="1"/>
  <c r="M1784" i="3"/>
  <c r="D1787" i="3" l="1"/>
  <c r="G1784" i="3"/>
  <c r="H1784" i="3" s="1"/>
  <c r="F1785" i="3"/>
  <c r="E1785" i="3"/>
  <c r="G1785" i="3" s="1"/>
  <c r="H1785" i="3" s="1"/>
  <c r="I1784" i="3"/>
  <c r="R1784" i="3" s="1"/>
  <c r="J1783" i="3"/>
  <c r="L1783" i="3" s="1"/>
  <c r="M1785" i="3"/>
  <c r="D1788" i="3" l="1"/>
  <c r="F1786" i="3"/>
  <c r="E1786" i="3"/>
  <c r="I1785" i="3"/>
  <c r="R1785" i="3" s="1"/>
  <c r="J1784" i="3"/>
  <c r="L1784" i="3" s="1"/>
  <c r="M1786" i="3"/>
  <c r="D1789" i="3" l="1"/>
  <c r="G1786" i="3"/>
  <c r="H1786" i="3" s="1"/>
  <c r="F1787" i="3"/>
  <c r="E1787" i="3"/>
  <c r="I1786" i="3"/>
  <c r="R1786" i="3" s="1"/>
  <c r="J1785" i="3"/>
  <c r="L1785" i="3" s="1"/>
  <c r="M1787" i="3"/>
  <c r="D1790" i="3" l="1"/>
  <c r="G1787" i="3"/>
  <c r="H1787" i="3" s="1"/>
  <c r="F1788" i="3"/>
  <c r="E1788" i="3"/>
  <c r="I1787" i="3"/>
  <c r="R1787" i="3" s="1"/>
  <c r="J1786" i="3"/>
  <c r="L1786" i="3" s="1"/>
  <c r="M1788" i="3"/>
  <c r="D1791" i="3" l="1"/>
  <c r="G1788" i="3"/>
  <c r="H1788" i="3" s="1"/>
  <c r="F1789" i="3"/>
  <c r="E1789" i="3"/>
  <c r="I1788" i="3"/>
  <c r="R1788" i="3" s="1"/>
  <c r="J1787" i="3"/>
  <c r="L1787" i="3" s="1"/>
  <c r="M1789" i="3"/>
  <c r="D1792" i="3" l="1"/>
  <c r="G1789" i="3"/>
  <c r="H1789" i="3" s="1"/>
  <c r="F1790" i="3"/>
  <c r="E1790" i="3"/>
  <c r="I1789" i="3"/>
  <c r="R1789" i="3" s="1"/>
  <c r="J1788" i="3"/>
  <c r="L1788" i="3" s="1"/>
  <c r="M1790" i="3"/>
  <c r="D1793" i="3" l="1"/>
  <c r="G1790" i="3"/>
  <c r="H1790" i="3" s="1"/>
  <c r="F1791" i="3"/>
  <c r="E1791" i="3"/>
  <c r="G1791" i="3" s="1"/>
  <c r="H1791" i="3" s="1"/>
  <c r="I1790" i="3"/>
  <c r="R1790" i="3" s="1"/>
  <c r="J1789" i="3"/>
  <c r="L1789" i="3" s="1"/>
  <c r="M1791" i="3"/>
  <c r="D1794" i="3" l="1"/>
  <c r="F1792" i="3"/>
  <c r="E1792" i="3"/>
  <c r="I1791" i="3"/>
  <c r="R1791" i="3" s="1"/>
  <c r="J1790" i="3"/>
  <c r="L1790" i="3" s="1"/>
  <c r="M1792" i="3"/>
  <c r="D1795" i="3" l="1"/>
  <c r="G1792" i="3"/>
  <c r="H1792" i="3" s="1"/>
  <c r="F1793" i="3"/>
  <c r="E1793" i="3"/>
  <c r="I1792" i="3"/>
  <c r="R1792" i="3" s="1"/>
  <c r="J1791" i="3"/>
  <c r="L1791" i="3" s="1"/>
  <c r="M1793" i="3"/>
  <c r="D1796" i="3" l="1"/>
  <c r="G1793" i="3"/>
  <c r="H1793" i="3" s="1"/>
  <c r="F1794" i="3"/>
  <c r="E1794" i="3"/>
  <c r="I1793" i="3"/>
  <c r="R1793" i="3" s="1"/>
  <c r="J1792" i="3"/>
  <c r="L1792" i="3" s="1"/>
  <c r="M1794" i="3"/>
  <c r="D1797" i="3" l="1"/>
  <c r="G1794" i="3"/>
  <c r="H1794" i="3" s="1"/>
  <c r="I1794" i="3" s="1"/>
  <c r="R1794" i="3" s="1"/>
  <c r="F1795" i="3"/>
  <c r="E1795" i="3"/>
  <c r="J1793" i="3"/>
  <c r="L1793" i="3" s="1"/>
  <c r="M1795" i="3"/>
  <c r="D1798" i="3" l="1"/>
  <c r="F1796" i="3"/>
  <c r="E1796" i="3"/>
  <c r="G1795" i="3"/>
  <c r="H1795" i="3" s="1"/>
  <c r="I1795" i="3" s="1"/>
  <c r="R1795" i="3" s="1"/>
  <c r="J1794" i="3"/>
  <c r="L1794" i="3" s="1"/>
  <c r="M1796" i="3"/>
  <c r="D1799" i="3" l="1"/>
  <c r="G1796" i="3"/>
  <c r="H1796" i="3" s="1"/>
  <c r="F1797" i="3"/>
  <c r="E1797" i="3"/>
  <c r="I1796" i="3"/>
  <c r="R1796" i="3" s="1"/>
  <c r="J1795" i="3"/>
  <c r="L1795" i="3" s="1"/>
  <c r="M1797" i="3"/>
  <c r="D1800" i="3" l="1"/>
  <c r="G1797" i="3"/>
  <c r="H1797" i="3" s="1"/>
  <c r="F1798" i="3"/>
  <c r="E1798" i="3"/>
  <c r="I1797" i="3"/>
  <c r="R1797" i="3" s="1"/>
  <c r="J1796" i="3"/>
  <c r="L1796" i="3" s="1"/>
  <c r="M1798" i="3"/>
  <c r="D1801" i="3" l="1"/>
  <c r="F1799" i="3"/>
  <c r="E1799" i="3"/>
  <c r="G1798" i="3"/>
  <c r="H1798" i="3" s="1"/>
  <c r="I1798" i="3" s="1"/>
  <c r="R1798" i="3" s="1"/>
  <c r="J1797" i="3"/>
  <c r="L1797" i="3" s="1"/>
  <c r="M1799" i="3"/>
  <c r="D1802" i="3" l="1"/>
  <c r="G1799" i="3"/>
  <c r="H1799" i="3" s="1"/>
  <c r="I1799" i="3" s="1"/>
  <c r="R1799" i="3" s="1"/>
  <c r="F1800" i="3"/>
  <c r="E1800" i="3"/>
  <c r="J1798" i="3"/>
  <c r="L1798" i="3" s="1"/>
  <c r="M1800" i="3"/>
  <c r="D1803" i="3" l="1"/>
  <c r="G1800" i="3"/>
  <c r="H1800" i="3" s="1"/>
  <c r="F1801" i="3"/>
  <c r="E1801" i="3"/>
  <c r="I1800" i="3"/>
  <c r="R1800" i="3" s="1"/>
  <c r="J1799" i="3"/>
  <c r="L1799" i="3" s="1"/>
  <c r="M1801" i="3"/>
  <c r="D1804" i="3" l="1"/>
  <c r="G1801" i="3"/>
  <c r="H1801" i="3" s="1"/>
  <c r="F1802" i="3"/>
  <c r="E1802" i="3"/>
  <c r="I1801" i="3"/>
  <c r="R1801" i="3" s="1"/>
  <c r="J1800" i="3"/>
  <c r="L1800" i="3" s="1"/>
  <c r="M1802" i="3"/>
  <c r="D1805" i="3" l="1"/>
  <c r="G1802" i="3"/>
  <c r="H1802" i="3" s="1"/>
  <c r="F1803" i="3"/>
  <c r="E1803" i="3"/>
  <c r="I1802" i="3"/>
  <c r="R1802" i="3" s="1"/>
  <c r="J1801" i="3"/>
  <c r="L1801" i="3" s="1"/>
  <c r="M1803" i="3"/>
  <c r="D1806" i="3" l="1"/>
  <c r="F1804" i="3"/>
  <c r="E1804" i="3"/>
  <c r="G1803" i="3"/>
  <c r="H1803" i="3" s="1"/>
  <c r="I1803" i="3"/>
  <c r="R1803" i="3" s="1"/>
  <c r="J1802" i="3"/>
  <c r="L1802" i="3" s="1"/>
  <c r="M1804" i="3"/>
  <c r="D1807" i="3" l="1"/>
  <c r="F1805" i="3"/>
  <c r="E1805" i="3"/>
  <c r="G1804" i="3"/>
  <c r="H1804" i="3" s="1"/>
  <c r="I1804" i="3"/>
  <c r="R1804" i="3" s="1"/>
  <c r="J1803" i="3"/>
  <c r="L1803" i="3" s="1"/>
  <c r="M1805" i="3"/>
  <c r="D1808" i="3" l="1"/>
  <c r="G1805" i="3"/>
  <c r="H1805" i="3" s="1"/>
  <c r="F1806" i="3"/>
  <c r="E1806" i="3"/>
  <c r="I1805" i="3"/>
  <c r="R1805" i="3" s="1"/>
  <c r="J1804" i="3"/>
  <c r="L1804" i="3" s="1"/>
  <c r="M1806" i="3"/>
  <c r="D1809" i="3" l="1"/>
  <c r="G1806" i="3"/>
  <c r="H1806" i="3" s="1"/>
  <c r="I1806" i="3" s="1"/>
  <c r="R1806" i="3" s="1"/>
  <c r="F1807" i="3"/>
  <c r="E1807" i="3"/>
  <c r="J1805" i="3"/>
  <c r="L1805" i="3" s="1"/>
  <c r="M1807" i="3"/>
  <c r="D1810" i="3" l="1"/>
  <c r="G1807" i="3"/>
  <c r="H1807" i="3" s="1"/>
  <c r="F1808" i="3"/>
  <c r="E1808" i="3"/>
  <c r="I1807" i="3"/>
  <c r="R1807" i="3" s="1"/>
  <c r="J1806" i="3"/>
  <c r="L1806" i="3" s="1"/>
  <c r="M1808" i="3"/>
  <c r="D1811" i="3" l="1"/>
  <c r="G1808" i="3"/>
  <c r="H1808" i="3" s="1"/>
  <c r="F1809" i="3"/>
  <c r="E1809" i="3"/>
  <c r="I1808" i="3"/>
  <c r="R1808" i="3" s="1"/>
  <c r="J1807" i="3"/>
  <c r="L1807" i="3" s="1"/>
  <c r="M1809" i="3"/>
  <c r="D1812" i="3" l="1"/>
  <c r="G1809" i="3"/>
  <c r="H1809" i="3" s="1"/>
  <c r="F1810" i="3"/>
  <c r="E1810" i="3"/>
  <c r="I1809" i="3"/>
  <c r="R1809" i="3" s="1"/>
  <c r="J1808" i="3"/>
  <c r="L1808" i="3" s="1"/>
  <c r="M1810" i="3"/>
  <c r="D1813" i="3" l="1"/>
  <c r="G1810" i="3"/>
  <c r="H1810" i="3" s="1"/>
  <c r="F1811" i="3"/>
  <c r="E1811" i="3"/>
  <c r="I1810" i="3"/>
  <c r="R1810" i="3" s="1"/>
  <c r="J1809" i="3"/>
  <c r="L1809" i="3" s="1"/>
  <c r="M1811" i="3"/>
  <c r="D1814" i="3" l="1"/>
  <c r="F1812" i="3"/>
  <c r="E1812" i="3"/>
  <c r="G1811" i="3"/>
  <c r="H1811" i="3" s="1"/>
  <c r="I1811" i="3"/>
  <c r="R1811" i="3" s="1"/>
  <c r="J1810" i="3"/>
  <c r="L1810" i="3" s="1"/>
  <c r="M1812" i="3"/>
  <c r="D1815" i="3" l="1"/>
  <c r="G1812" i="3"/>
  <c r="H1812" i="3" s="1"/>
  <c r="F1813" i="3"/>
  <c r="E1813" i="3"/>
  <c r="I1812" i="3"/>
  <c r="R1812" i="3" s="1"/>
  <c r="J1811" i="3"/>
  <c r="L1811" i="3" s="1"/>
  <c r="M1813" i="3"/>
  <c r="D1816" i="3" l="1"/>
  <c r="G1813" i="3"/>
  <c r="H1813" i="3" s="1"/>
  <c r="F1814" i="3"/>
  <c r="E1814" i="3"/>
  <c r="I1813" i="3"/>
  <c r="R1813" i="3" s="1"/>
  <c r="J1812" i="3"/>
  <c r="L1812" i="3" s="1"/>
  <c r="M1814" i="3"/>
  <c r="D1817" i="3" l="1"/>
  <c r="G1814" i="3"/>
  <c r="H1814" i="3" s="1"/>
  <c r="I1814" i="3" s="1"/>
  <c r="R1814" i="3" s="1"/>
  <c r="F1815" i="3"/>
  <c r="E1815" i="3"/>
  <c r="G1815" i="3" s="1"/>
  <c r="H1815" i="3" s="1"/>
  <c r="J1813" i="3"/>
  <c r="L1813" i="3" s="1"/>
  <c r="M1815" i="3"/>
  <c r="D1818" i="3" l="1"/>
  <c r="F1816" i="3"/>
  <c r="E1816" i="3"/>
  <c r="I1815" i="3"/>
  <c r="R1815" i="3" s="1"/>
  <c r="J1814" i="3"/>
  <c r="L1814" i="3" s="1"/>
  <c r="M1816" i="3"/>
  <c r="D1819" i="3" l="1"/>
  <c r="G1816" i="3"/>
  <c r="H1816" i="3" s="1"/>
  <c r="F1817" i="3"/>
  <c r="E1817" i="3"/>
  <c r="G1817" i="3" s="1"/>
  <c r="H1817" i="3" s="1"/>
  <c r="I1816" i="3"/>
  <c r="R1816" i="3" s="1"/>
  <c r="J1815" i="3"/>
  <c r="L1815" i="3" s="1"/>
  <c r="M1817" i="3"/>
  <c r="D1820" i="3" l="1"/>
  <c r="F1818" i="3"/>
  <c r="E1818" i="3"/>
  <c r="I1817" i="3"/>
  <c r="R1817" i="3" s="1"/>
  <c r="J1816" i="3"/>
  <c r="L1816" i="3" s="1"/>
  <c r="M1818" i="3"/>
  <c r="D1821" i="3" l="1"/>
  <c r="G1818" i="3"/>
  <c r="H1818" i="3" s="1"/>
  <c r="F1819" i="3"/>
  <c r="E1819" i="3"/>
  <c r="G1819" i="3" s="1"/>
  <c r="H1819" i="3" s="1"/>
  <c r="I1818" i="3"/>
  <c r="R1818" i="3" s="1"/>
  <c r="J1817" i="3"/>
  <c r="L1817" i="3" s="1"/>
  <c r="M1819" i="3"/>
  <c r="D1822" i="3" l="1"/>
  <c r="F1820" i="3"/>
  <c r="E1820" i="3"/>
  <c r="I1819" i="3"/>
  <c r="R1819" i="3" s="1"/>
  <c r="J1818" i="3"/>
  <c r="L1818" i="3" s="1"/>
  <c r="M1820" i="3"/>
  <c r="D1823" i="3" l="1"/>
  <c r="G1820" i="3"/>
  <c r="H1820" i="3" s="1"/>
  <c r="F1821" i="3"/>
  <c r="E1821" i="3"/>
  <c r="I1820" i="3"/>
  <c r="R1820" i="3" s="1"/>
  <c r="J1819" i="3"/>
  <c r="L1819" i="3" s="1"/>
  <c r="M1821" i="3"/>
  <c r="D1824" i="3" l="1"/>
  <c r="G1821" i="3"/>
  <c r="H1821" i="3" s="1"/>
  <c r="F1822" i="3"/>
  <c r="E1822" i="3"/>
  <c r="I1821" i="3"/>
  <c r="R1821" i="3" s="1"/>
  <c r="J1820" i="3"/>
  <c r="L1820" i="3" s="1"/>
  <c r="M1822" i="3"/>
  <c r="D1825" i="3" l="1"/>
  <c r="G1822" i="3"/>
  <c r="H1822" i="3" s="1"/>
  <c r="F1823" i="3"/>
  <c r="E1823" i="3"/>
  <c r="I1822" i="3"/>
  <c r="R1822" i="3" s="1"/>
  <c r="J1821" i="3"/>
  <c r="L1821" i="3" s="1"/>
  <c r="M1823" i="3"/>
  <c r="D1826" i="3" l="1"/>
  <c r="F1824" i="3"/>
  <c r="E1824" i="3"/>
  <c r="G1823" i="3"/>
  <c r="H1823" i="3" s="1"/>
  <c r="I1823" i="3"/>
  <c r="R1823" i="3" s="1"/>
  <c r="J1822" i="3"/>
  <c r="L1822" i="3" s="1"/>
  <c r="M1824" i="3"/>
  <c r="D1827" i="3" l="1"/>
  <c r="G1824" i="3"/>
  <c r="H1824" i="3" s="1"/>
  <c r="I1824" i="3" s="1"/>
  <c r="R1824" i="3" s="1"/>
  <c r="F1825" i="3"/>
  <c r="E1825" i="3"/>
  <c r="G1825" i="3" s="1"/>
  <c r="H1825" i="3" s="1"/>
  <c r="J1823" i="3"/>
  <c r="L1823" i="3" s="1"/>
  <c r="M1825" i="3"/>
  <c r="D1828" i="3" l="1"/>
  <c r="F1826" i="3"/>
  <c r="E1826" i="3"/>
  <c r="I1825" i="3"/>
  <c r="R1825" i="3" s="1"/>
  <c r="J1824" i="3"/>
  <c r="L1824" i="3" s="1"/>
  <c r="M1826" i="3"/>
  <c r="D1829" i="3" l="1"/>
  <c r="G1826" i="3"/>
  <c r="H1826" i="3" s="1"/>
  <c r="F1827" i="3"/>
  <c r="E1827" i="3"/>
  <c r="I1826" i="3"/>
  <c r="R1826" i="3" s="1"/>
  <c r="J1825" i="3"/>
  <c r="L1825" i="3" s="1"/>
  <c r="M1827" i="3"/>
  <c r="D1830" i="3" l="1"/>
  <c r="G1827" i="3"/>
  <c r="H1827" i="3" s="1"/>
  <c r="F1828" i="3"/>
  <c r="E1828" i="3"/>
  <c r="I1827" i="3"/>
  <c r="R1827" i="3" s="1"/>
  <c r="J1826" i="3"/>
  <c r="L1826" i="3" s="1"/>
  <c r="M1828" i="3"/>
  <c r="D1831" i="3" l="1"/>
  <c r="G1828" i="3"/>
  <c r="H1828" i="3" s="1"/>
  <c r="F1829" i="3"/>
  <c r="E1829" i="3"/>
  <c r="I1828" i="3"/>
  <c r="R1828" i="3" s="1"/>
  <c r="J1827" i="3"/>
  <c r="L1827" i="3" s="1"/>
  <c r="M1829" i="3"/>
  <c r="D1832" i="3" l="1"/>
  <c r="G1829" i="3"/>
  <c r="H1829" i="3" s="1"/>
  <c r="F1830" i="3"/>
  <c r="E1830" i="3"/>
  <c r="I1829" i="3"/>
  <c r="R1829" i="3" s="1"/>
  <c r="J1828" i="3"/>
  <c r="L1828" i="3" s="1"/>
  <c r="M1830" i="3"/>
  <c r="D1833" i="3" l="1"/>
  <c r="G1830" i="3"/>
  <c r="H1830" i="3" s="1"/>
  <c r="F1831" i="3"/>
  <c r="E1831" i="3"/>
  <c r="I1830" i="3"/>
  <c r="R1830" i="3" s="1"/>
  <c r="J1829" i="3"/>
  <c r="L1829" i="3" s="1"/>
  <c r="M1831" i="3"/>
  <c r="D1834" i="3" l="1"/>
  <c r="G1831" i="3"/>
  <c r="H1831" i="3" s="1"/>
  <c r="I1831" i="3" s="1"/>
  <c r="R1831" i="3" s="1"/>
  <c r="F1832" i="3"/>
  <c r="E1832" i="3"/>
  <c r="J1830" i="3"/>
  <c r="L1830" i="3" s="1"/>
  <c r="M1832" i="3"/>
  <c r="D1835" i="3" l="1"/>
  <c r="G1832" i="3"/>
  <c r="H1832" i="3" s="1"/>
  <c r="I1832" i="3" s="1"/>
  <c r="R1832" i="3" s="1"/>
  <c r="F1833" i="3"/>
  <c r="E1833" i="3"/>
  <c r="J1831" i="3"/>
  <c r="L1831" i="3" s="1"/>
  <c r="M1833" i="3"/>
  <c r="D1836" i="3" l="1"/>
  <c r="G1833" i="3"/>
  <c r="H1833" i="3" s="1"/>
  <c r="F1834" i="3"/>
  <c r="E1834" i="3"/>
  <c r="I1833" i="3"/>
  <c r="R1833" i="3" s="1"/>
  <c r="J1832" i="3"/>
  <c r="L1832" i="3" s="1"/>
  <c r="M1834" i="3"/>
  <c r="D1837" i="3" l="1"/>
  <c r="G1834" i="3"/>
  <c r="H1834" i="3" s="1"/>
  <c r="F1835" i="3"/>
  <c r="E1835" i="3"/>
  <c r="I1834" i="3"/>
  <c r="R1834" i="3" s="1"/>
  <c r="J1833" i="3"/>
  <c r="L1833" i="3" s="1"/>
  <c r="M1835" i="3"/>
  <c r="D1838" i="3" l="1"/>
  <c r="G1835" i="3"/>
  <c r="H1835" i="3" s="1"/>
  <c r="F1836" i="3"/>
  <c r="E1836" i="3"/>
  <c r="I1835" i="3"/>
  <c r="R1835" i="3" s="1"/>
  <c r="J1834" i="3"/>
  <c r="L1834" i="3" s="1"/>
  <c r="M1836" i="3"/>
  <c r="D1839" i="3" l="1"/>
  <c r="G1836" i="3"/>
  <c r="H1836" i="3" s="1"/>
  <c r="F1837" i="3"/>
  <c r="E1837" i="3"/>
  <c r="I1836" i="3"/>
  <c r="R1836" i="3" s="1"/>
  <c r="J1835" i="3"/>
  <c r="L1835" i="3" s="1"/>
  <c r="M1837" i="3"/>
  <c r="D1840" i="3" l="1"/>
  <c r="G1837" i="3"/>
  <c r="H1837" i="3" s="1"/>
  <c r="F1838" i="3"/>
  <c r="E1838" i="3"/>
  <c r="I1837" i="3"/>
  <c r="R1837" i="3" s="1"/>
  <c r="J1836" i="3"/>
  <c r="L1836" i="3" s="1"/>
  <c r="M1838" i="3"/>
  <c r="D1841" i="3" l="1"/>
  <c r="F1839" i="3"/>
  <c r="E1839" i="3"/>
  <c r="G1838" i="3"/>
  <c r="H1838" i="3" s="1"/>
  <c r="I1838" i="3"/>
  <c r="R1838" i="3" s="1"/>
  <c r="J1837" i="3"/>
  <c r="L1837" i="3" s="1"/>
  <c r="M1839" i="3"/>
  <c r="D1842" i="3" l="1"/>
  <c r="G1839" i="3"/>
  <c r="H1839" i="3" s="1"/>
  <c r="F1840" i="3"/>
  <c r="E1840" i="3"/>
  <c r="G1840" i="3" s="1"/>
  <c r="H1840" i="3" s="1"/>
  <c r="I1839" i="3"/>
  <c r="R1839" i="3" s="1"/>
  <c r="J1838" i="3"/>
  <c r="L1838" i="3" s="1"/>
  <c r="M1840" i="3"/>
  <c r="D1843" i="3" l="1"/>
  <c r="F1841" i="3"/>
  <c r="E1841" i="3"/>
  <c r="I1840" i="3"/>
  <c r="R1840" i="3" s="1"/>
  <c r="J1839" i="3"/>
  <c r="L1839" i="3" s="1"/>
  <c r="M1841" i="3"/>
  <c r="D1844" i="3" l="1"/>
  <c r="G1841" i="3"/>
  <c r="H1841" i="3" s="1"/>
  <c r="F1842" i="3"/>
  <c r="E1842" i="3"/>
  <c r="I1841" i="3"/>
  <c r="R1841" i="3" s="1"/>
  <c r="J1840" i="3"/>
  <c r="L1840" i="3" s="1"/>
  <c r="M1842" i="3"/>
  <c r="D1845" i="3" l="1"/>
  <c r="G1842" i="3"/>
  <c r="H1842" i="3" s="1"/>
  <c r="F1843" i="3"/>
  <c r="E1843" i="3"/>
  <c r="I1842" i="3"/>
  <c r="R1842" i="3" s="1"/>
  <c r="J1841" i="3"/>
  <c r="L1841" i="3" s="1"/>
  <c r="M1843" i="3"/>
  <c r="D1846" i="3" l="1"/>
  <c r="F1844" i="3"/>
  <c r="E1844" i="3"/>
  <c r="G1843" i="3"/>
  <c r="H1843" i="3" s="1"/>
  <c r="I1843" i="3"/>
  <c r="R1843" i="3" s="1"/>
  <c r="J1842" i="3"/>
  <c r="L1842" i="3" s="1"/>
  <c r="M1844" i="3"/>
  <c r="D1847" i="3" l="1"/>
  <c r="G1844" i="3"/>
  <c r="H1844" i="3" s="1"/>
  <c r="F1845" i="3"/>
  <c r="E1845" i="3"/>
  <c r="I1844" i="3"/>
  <c r="R1844" i="3" s="1"/>
  <c r="J1843" i="3"/>
  <c r="L1843" i="3" s="1"/>
  <c r="M1845" i="3"/>
  <c r="D1848" i="3" l="1"/>
  <c r="G1845" i="3"/>
  <c r="H1845" i="3" s="1"/>
  <c r="F1846" i="3"/>
  <c r="E1846" i="3"/>
  <c r="I1845" i="3"/>
  <c r="R1845" i="3" s="1"/>
  <c r="J1844" i="3"/>
  <c r="L1844" i="3" s="1"/>
  <c r="M1846" i="3"/>
  <c r="D1849" i="3" l="1"/>
  <c r="G1846" i="3"/>
  <c r="H1846" i="3" s="1"/>
  <c r="F1847" i="3"/>
  <c r="E1847" i="3"/>
  <c r="I1846" i="3"/>
  <c r="R1846" i="3" s="1"/>
  <c r="J1845" i="3"/>
  <c r="L1845" i="3" s="1"/>
  <c r="M1847" i="3"/>
  <c r="D1850" i="3" l="1"/>
  <c r="G1847" i="3"/>
  <c r="H1847" i="3" s="1"/>
  <c r="I1847" i="3" s="1"/>
  <c r="R1847" i="3" s="1"/>
  <c r="F1848" i="3"/>
  <c r="E1848" i="3"/>
  <c r="J1846" i="3"/>
  <c r="L1846" i="3" s="1"/>
  <c r="M1848" i="3"/>
  <c r="D1851" i="3" l="1"/>
  <c r="G1848" i="3"/>
  <c r="H1848" i="3" s="1"/>
  <c r="F1849" i="3"/>
  <c r="E1849" i="3"/>
  <c r="I1848" i="3"/>
  <c r="R1848" i="3" s="1"/>
  <c r="J1847" i="3"/>
  <c r="L1847" i="3" s="1"/>
  <c r="M1849" i="3"/>
  <c r="D1852" i="3" l="1"/>
  <c r="G1849" i="3"/>
  <c r="H1849" i="3" s="1"/>
  <c r="F1850" i="3"/>
  <c r="E1850" i="3"/>
  <c r="I1849" i="3"/>
  <c r="R1849" i="3" s="1"/>
  <c r="J1848" i="3"/>
  <c r="L1848" i="3" s="1"/>
  <c r="M1850" i="3"/>
  <c r="D1853" i="3" l="1"/>
  <c r="G1850" i="3"/>
  <c r="H1850" i="3" s="1"/>
  <c r="I1850" i="3" s="1"/>
  <c r="R1850" i="3" s="1"/>
  <c r="F1851" i="3"/>
  <c r="E1851" i="3"/>
  <c r="J1849" i="3"/>
  <c r="L1849" i="3" s="1"/>
  <c r="M1851" i="3"/>
  <c r="D1854" i="3" l="1"/>
  <c r="F1852" i="3"/>
  <c r="E1852" i="3"/>
  <c r="G1851" i="3"/>
  <c r="H1851" i="3" s="1"/>
  <c r="I1851" i="3" s="1"/>
  <c r="R1851" i="3" s="1"/>
  <c r="J1850" i="3"/>
  <c r="L1850" i="3" s="1"/>
  <c r="M1852" i="3"/>
  <c r="D1855" i="3" l="1"/>
  <c r="F1853" i="3"/>
  <c r="E1853" i="3"/>
  <c r="G1852" i="3"/>
  <c r="H1852" i="3" s="1"/>
  <c r="I1852" i="3"/>
  <c r="R1852" i="3" s="1"/>
  <c r="J1851" i="3"/>
  <c r="L1851" i="3" s="1"/>
  <c r="M1853" i="3"/>
  <c r="D1856" i="3" l="1"/>
  <c r="G1853" i="3"/>
  <c r="H1853" i="3" s="1"/>
  <c r="F1854" i="3"/>
  <c r="E1854" i="3"/>
  <c r="G1854" i="3" s="1"/>
  <c r="H1854" i="3" s="1"/>
  <c r="I1853" i="3"/>
  <c r="R1853" i="3" s="1"/>
  <c r="J1852" i="3"/>
  <c r="L1852" i="3" s="1"/>
  <c r="M1854" i="3"/>
  <c r="D1857" i="3" l="1"/>
  <c r="F1855" i="3"/>
  <c r="E1855" i="3"/>
  <c r="I1854" i="3"/>
  <c r="R1854" i="3" s="1"/>
  <c r="J1853" i="3"/>
  <c r="L1853" i="3" s="1"/>
  <c r="M1855" i="3"/>
  <c r="D1858" i="3" l="1"/>
  <c r="G1855" i="3"/>
  <c r="H1855" i="3" s="1"/>
  <c r="F1856" i="3"/>
  <c r="E1856" i="3"/>
  <c r="I1855" i="3"/>
  <c r="R1855" i="3" s="1"/>
  <c r="J1854" i="3"/>
  <c r="L1854" i="3" s="1"/>
  <c r="M1856" i="3"/>
  <c r="D1859" i="3" l="1"/>
  <c r="F1857" i="3"/>
  <c r="E1857" i="3"/>
  <c r="G1856" i="3"/>
  <c r="H1856" i="3" s="1"/>
  <c r="I1856" i="3"/>
  <c r="R1856" i="3" s="1"/>
  <c r="J1855" i="3"/>
  <c r="L1855" i="3" s="1"/>
  <c r="M1857" i="3"/>
  <c r="D1860" i="3" l="1"/>
  <c r="G1857" i="3"/>
  <c r="H1857" i="3" s="1"/>
  <c r="F1858" i="3"/>
  <c r="E1858" i="3"/>
  <c r="I1857" i="3"/>
  <c r="R1857" i="3" s="1"/>
  <c r="J1856" i="3"/>
  <c r="L1856" i="3" s="1"/>
  <c r="M1858" i="3"/>
  <c r="D1861" i="3" l="1"/>
  <c r="G1858" i="3"/>
  <c r="H1858" i="3" s="1"/>
  <c r="F1859" i="3"/>
  <c r="E1859" i="3"/>
  <c r="I1858" i="3"/>
  <c r="R1858" i="3" s="1"/>
  <c r="J1857" i="3"/>
  <c r="L1857" i="3" s="1"/>
  <c r="M1859" i="3"/>
  <c r="D1862" i="3" l="1"/>
  <c r="F1860" i="3"/>
  <c r="E1860" i="3"/>
  <c r="G1859" i="3"/>
  <c r="H1859" i="3" s="1"/>
  <c r="I1859" i="3" s="1"/>
  <c r="R1859" i="3" s="1"/>
  <c r="J1858" i="3"/>
  <c r="L1858" i="3" s="1"/>
  <c r="M1860" i="3"/>
  <c r="D1863" i="3" l="1"/>
  <c r="G1860" i="3"/>
  <c r="H1860" i="3" s="1"/>
  <c r="F1861" i="3"/>
  <c r="E1861" i="3"/>
  <c r="I1860" i="3"/>
  <c r="R1860" i="3" s="1"/>
  <c r="J1859" i="3"/>
  <c r="L1859" i="3" s="1"/>
  <c r="M1861" i="3"/>
  <c r="D1864" i="3" l="1"/>
  <c r="G1861" i="3"/>
  <c r="H1861" i="3" s="1"/>
  <c r="F1862" i="3"/>
  <c r="E1862" i="3"/>
  <c r="I1861" i="3"/>
  <c r="R1861" i="3" s="1"/>
  <c r="J1860" i="3"/>
  <c r="L1860" i="3" s="1"/>
  <c r="M1862" i="3"/>
  <c r="D1865" i="3" l="1"/>
  <c r="G1862" i="3"/>
  <c r="H1862" i="3" s="1"/>
  <c r="F1863" i="3"/>
  <c r="E1863" i="3"/>
  <c r="I1862" i="3"/>
  <c r="R1862" i="3" s="1"/>
  <c r="J1861" i="3"/>
  <c r="L1861" i="3" s="1"/>
  <c r="M1863" i="3"/>
  <c r="D1866" i="3" l="1"/>
  <c r="G1863" i="3"/>
  <c r="H1863" i="3" s="1"/>
  <c r="I1863" i="3" s="1"/>
  <c r="R1863" i="3" s="1"/>
  <c r="F1864" i="3"/>
  <c r="E1864" i="3"/>
  <c r="J1862" i="3"/>
  <c r="L1862" i="3" s="1"/>
  <c r="M1864" i="3"/>
  <c r="D1867" i="3" l="1"/>
  <c r="G1864" i="3"/>
  <c r="H1864" i="3" s="1"/>
  <c r="I1864" i="3" s="1"/>
  <c r="R1864" i="3" s="1"/>
  <c r="F1865" i="3"/>
  <c r="E1865" i="3"/>
  <c r="J1863" i="3"/>
  <c r="L1863" i="3" s="1"/>
  <c r="M1865" i="3"/>
  <c r="D1868" i="3" l="1"/>
  <c r="F1866" i="3"/>
  <c r="E1866" i="3"/>
  <c r="G1865" i="3"/>
  <c r="H1865" i="3" s="1"/>
  <c r="I1865" i="3" s="1"/>
  <c r="R1865" i="3" s="1"/>
  <c r="J1864" i="3"/>
  <c r="L1864" i="3" s="1"/>
  <c r="M1866" i="3"/>
  <c r="D1869" i="3" l="1"/>
  <c r="G1866" i="3"/>
  <c r="H1866" i="3" s="1"/>
  <c r="I1866" i="3" s="1"/>
  <c r="R1866" i="3" s="1"/>
  <c r="F1867" i="3"/>
  <c r="E1867" i="3"/>
  <c r="J1865" i="3"/>
  <c r="L1865" i="3" s="1"/>
  <c r="M1867" i="3"/>
  <c r="D1870" i="3" l="1"/>
  <c r="F1868" i="3"/>
  <c r="E1868" i="3"/>
  <c r="G1867" i="3"/>
  <c r="H1867" i="3" s="1"/>
  <c r="I1867" i="3" s="1"/>
  <c r="R1867" i="3" s="1"/>
  <c r="J1866" i="3"/>
  <c r="L1866" i="3" s="1"/>
  <c r="M1868" i="3"/>
  <c r="D1871" i="3" l="1"/>
  <c r="G1868" i="3"/>
  <c r="H1868" i="3" s="1"/>
  <c r="F1869" i="3"/>
  <c r="E1869" i="3"/>
  <c r="G1869" i="3" s="1"/>
  <c r="H1869" i="3" s="1"/>
  <c r="I1868" i="3"/>
  <c r="R1868" i="3" s="1"/>
  <c r="J1867" i="3"/>
  <c r="L1867" i="3" s="1"/>
  <c r="M1869" i="3"/>
  <c r="D1872" i="3" l="1"/>
  <c r="F1870" i="3"/>
  <c r="E1870" i="3"/>
  <c r="I1869" i="3"/>
  <c r="R1869" i="3" s="1"/>
  <c r="J1868" i="3"/>
  <c r="L1868" i="3" s="1"/>
  <c r="M1870" i="3"/>
  <c r="D1873" i="3" l="1"/>
  <c r="G1870" i="3"/>
  <c r="H1870" i="3" s="1"/>
  <c r="F1871" i="3"/>
  <c r="E1871" i="3"/>
  <c r="I1870" i="3"/>
  <c r="R1870" i="3" s="1"/>
  <c r="J1869" i="3"/>
  <c r="L1869" i="3" s="1"/>
  <c r="M1871" i="3"/>
  <c r="D1874" i="3" l="1"/>
  <c r="F1872" i="3"/>
  <c r="E1872" i="3"/>
  <c r="G1871" i="3"/>
  <c r="H1871" i="3" s="1"/>
  <c r="I1871" i="3" s="1"/>
  <c r="R1871" i="3" s="1"/>
  <c r="J1870" i="3"/>
  <c r="L1870" i="3" s="1"/>
  <c r="M1872" i="3"/>
  <c r="D1875" i="3" l="1"/>
  <c r="G1872" i="3"/>
  <c r="H1872" i="3" s="1"/>
  <c r="F1873" i="3"/>
  <c r="E1873" i="3"/>
  <c r="I1872" i="3"/>
  <c r="R1872" i="3" s="1"/>
  <c r="J1871" i="3"/>
  <c r="L1871" i="3" s="1"/>
  <c r="M1873" i="3"/>
  <c r="D1876" i="3" l="1"/>
  <c r="G1873" i="3"/>
  <c r="H1873" i="3" s="1"/>
  <c r="F1874" i="3"/>
  <c r="E1874" i="3"/>
  <c r="I1873" i="3"/>
  <c r="R1873" i="3" s="1"/>
  <c r="J1872" i="3"/>
  <c r="L1872" i="3" s="1"/>
  <c r="M1874" i="3"/>
  <c r="D1877" i="3" l="1"/>
  <c r="G1874" i="3"/>
  <c r="H1874" i="3" s="1"/>
  <c r="F1875" i="3"/>
  <c r="E1875" i="3"/>
  <c r="I1874" i="3"/>
  <c r="R1874" i="3" s="1"/>
  <c r="J1873" i="3"/>
  <c r="L1873" i="3" s="1"/>
  <c r="M1875" i="3"/>
  <c r="D1878" i="3" l="1"/>
  <c r="G1875" i="3"/>
  <c r="H1875" i="3" s="1"/>
  <c r="F1876" i="3"/>
  <c r="E1876" i="3"/>
  <c r="I1875" i="3"/>
  <c r="R1875" i="3" s="1"/>
  <c r="J1874" i="3"/>
  <c r="L1874" i="3" s="1"/>
  <c r="M1876" i="3"/>
  <c r="D1879" i="3" l="1"/>
  <c r="G1876" i="3"/>
  <c r="H1876" i="3" s="1"/>
  <c r="I1876" i="3" s="1"/>
  <c r="R1876" i="3" s="1"/>
  <c r="F1877" i="3"/>
  <c r="E1877" i="3"/>
  <c r="J1875" i="3"/>
  <c r="L1875" i="3" s="1"/>
  <c r="M1877" i="3"/>
  <c r="D1880" i="3" l="1"/>
  <c r="G1877" i="3"/>
  <c r="H1877" i="3" s="1"/>
  <c r="I1877" i="3" s="1"/>
  <c r="R1877" i="3" s="1"/>
  <c r="F1878" i="3"/>
  <c r="E1878" i="3"/>
  <c r="J1876" i="3"/>
  <c r="L1876" i="3" s="1"/>
  <c r="M1878" i="3"/>
  <c r="D1881" i="3" l="1"/>
  <c r="G1878" i="3"/>
  <c r="H1878" i="3" s="1"/>
  <c r="F1879" i="3"/>
  <c r="E1879" i="3"/>
  <c r="G1879" i="3" s="1"/>
  <c r="H1879" i="3" s="1"/>
  <c r="I1878" i="3"/>
  <c r="R1878" i="3" s="1"/>
  <c r="J1877" i="3"/>
  <c r="L1877" i="3" s="1"/>
  <c r="M1879" i="3"/>
  <c r="D1882" i="3" l="1"/>
  <c r="F1880" i="3"/>
  <c r="E1880" i="3"/>
  <c r="I1879" i="3"/>
  <c r="R1879" i="3" s="1"/>
  <c r="J1878" i="3"/>
  <c r="L1878" i="3" s="1"/>
  <c r="M1880" i="3"/>
  <c r="D1883" i="3" l="1"/>
  <c r="G1880" i="3"/>
  <c r="H1880" i="3" s="1"/>
  <c r="F1881" i="3"/>
  <c r="E1881" i="3"/>
  <c r="I1880" i="3"/>
  <c r="R1880" i="3" s="1"/>
  <c r="J1879" i="3"/>
  <c r="L1879" i="3" s="1"/>
  <c r="M1881" i="3"/>
  <c r="D1884" i="3" l="1"/>
  <c r="G1881" i="3"/>
  <c r="H1881" i="3" s="1"/>
  <c r="I1881" i="3" s="1"/>
  <c r="R1881" i="3" s="1"/>
  <c r="F1882" i="3"/>
  <c r="E1882" i="3"/>
  <c r="J1880" i="3"/>
  <c r="L1880" i="3" s="1"/>
  <c r="M1882" i="3"/>
  <c r="D1885" i="3" l="1"/>
  <c r="F1883" i="3"/>
  <c r="E1883" i="3"/>
  <c r="G1882" i="3"/>
  <c r="H1882" i="3" s="1"/>
  <c r="I1882" i="3" s="1"/>
  <c r="R1882" i="3" s="1"/>
  <c r="J1881" i="3"/>
  <c r="L1881" i="3" s="1"/>
  <c r="M1883" i="3"/>
  <c r="D1886" i="3" l="1"/>
  <c r="G1883" i="3"/>
  <c r="H1883" i="3" s="1"/>
  <c r="F1884" i="3"/>
  <c r="E1884" i="3"/>
  <c r="I1883" i="3"/>
  <c r="R1883" i="3" s="1"/>
  <c r="J1882" i="3"/>
  <c r="L1882" i="3" s="1"/>
  <c r="M1884" i="3"/>
  <c r="D1887" i="3" l="1"/>
  <c r="G1884" i="3"/>
  <c r="H1884" i="3" s="1"/>
  <c r="F1885" i="3"/>
  <c r="E1885" i="3"/>
  <c r="I1884" i="3"/>
  <c r="R1884" i="3" s="1"/>
  <c r="J1883" i="3"/>
  <c r="L1883" i="3" s="1"/>
  <c r="M1885" i="3"/>
  <c r="D1888" i="3" l="1"/>
  <c r="G1885" i="3"/>
  <c r="H1885" i="3" s="1"/>
  <c r="F1886" i="3"/>
  <c r="E1886" i="3"/>
  <c r="I1885" i="3"/>
  <c r="R1885" i="3" s="1"/>
  <c r="J1884" i="3"/>
  <c r="L1884" i="3" s="1"/>
  <c r="M1886" i="3"/>
  <c r="D1889" i="3" l="1"/>
  <c r="G1886" i="3"/>
  <c r="H1886" i="3" s="1"/>
  <c r="I1886" i="3" s="1"/>
  <c r="R1886" i="3" s="1"/>
  <c r="F1887" i="3"/>
  <c r="E1887" i="3"/>
  <c r="J1885" i="3"/>
  <c r="L1885" i="3" s="1"/>
  <c r="M1887" i="3"/>
  <c r="D1890" i="3" l="1"/>
  <c r="G1887" i="3"/>
  <c r="H1887" i="3" s="1"/>
  <c r="F1888" i="3"/>
  <c r="E1888" i="3"/>
  <c r="I1887" i="3"/>
  <c r="R1887" i="3" s="1"/>
  <c r="J1886" i="3"/>
  <c r="L1886" i="3" s="1"/>
  <c r="M1888" i="3"/>
  <c r="D1891" i="3" l="1"/>
  <c r="G1888" i="3"/>
  <c r="H1888" i="3" s="1"/>
  <c r="F1889" i="3"/>
  <c r="E1889" i="3"/>
  <c r="I1888" i="3"/>
  <c r="R1888" i="3" s="1"/>
  <c r="J1887" i="3"/>
  <c r="L1887" i="3" s="1"/>
  <c r="M1889" i="3"/>
  <c r="D1892" i="3" l="1"/>
  <c r="G1889" i="3"/>
  <c r="H1889" i="3" s="1"/>
  <c r="F1890" i="3"/>
  <c r="E1890" i="3"/>
  <c r="I1889" i="3"/>
  <c r="R1889" i="3" s="1"/>
  <c r="J1888" i="3"/>
  <c r="L1888" i="3" s="1"/>
  <c r="M1890" i="3"/>
  <c r="D1893" i="3" l="1"/>
  <c r="G1890" i="3"/>
  <c r="H1890" i="3" s="1"/>
  <c r="F1891" i="3"/>
  <c r="E1891" i="3"/>
  <c r="I1890" i="3"/>
  <c r="R1890" i="3" s="1"/>
  <c r="J1889" i="3"/>
  <c r="L1889" i="3" s="1"/>
  <c r="M1891" i="3"/>
  <c r="D1894" i="3" l="1"/>
  <c r="F1892" i="3"/>
  <c r="E1892" i="3"/>
  <c r="G1891" i="3"/>
  <c r="H1891" i="3" s="1"/>
  <c r="I1891" i="3"/>
  <c r="R1891" i="3" s="1"/>
  <c r="J1890" i="3"/>
  <c r="L1890" i="3" s="1"/>
  <c r="M1892" i="3"/>
  <c r="D1895" i="3" l="1"/>
  <c r="F1893" i="3"/>
  <c r="E1893" i="3"/>
  <c r="G1892" i="3"/>
  <c r="H1892" i="3" s="1"/>
  <c r="I1892" i="3"/>
  <c r="R1892" i="3" s="1"/>
  <c r="J1891" i="3"/>
  <c r="L1891" i="3" s="1"/>
  <c r="M1893" i="3"/>
  <c r="D1896" i="3" l="1"/>
  <c r="G1893" i="3"/>
  <c r="H1893" i="3" s="1"/>
  <c r="F1894" i="3"/>
  <c r="E1894" i="3"/>
  <c r="I1893" i="3"/>
  <c r="R1893" i="3" s="1"/>
  <c r="J1892" i="3"/>
  <c r="L1892" i="3" s="1"/>
  <c r="M1894" i="3"/>
  <c r="D1897" i="3" l="1"/>
  <c r="G1894" i="3"/>
  <c r="H1894" i="3" s="1"/>
  <c r="I1894" i="3" s="1"/>
  <c r="R1894" i="3" s="1"/>
  <c r="F1895" i="3"/>
  <c r="E1895" i="3"/>
  <c r="J1893" i="3"/>
  <c r="L1893" i="3" s="1"/>
  <c r="M1895" i="3"/>
  <c r="D1898" i="3" l="1"/>
  <c r="G1895" i="3"/>
  <c r="H1895" i="3" s="1"/>
  <c r="F1896" i="3"/>
  <c r="E1896" i="3"/>
  <c r="I1895" i="3"/>
  <c r="R1895" i="3" s="1"/>
  <c r="J1894" i="3"/>
  <c r="L1894" i="3" s="1"/>
  <c r="M1896" i="3"/>
  <c r="D1899" i="3" l="1"/>
  <c r="G1896" i="3"/>
  <c r="H1896" i="3" s="1"/>
  <c r="F1897" i="3"/>
  <c r="E1897" i="3"/>
  <c r="I1896" i="3"/>
  <c r="R1896" i="3" s="1"/>
  <c r="J1895" i="3"/>
  <c r="L1895" i="3" s="1"/>
  <c r="M1897" i="3"/>
  <c r="D1900" i="3" l="1"/>
  <c r="G1897" i="3"/>
  <c r="H1897" i="3" s="1"/>
  <c r="F1898" i="3"/>
  <c r="E1898" i="3"/>
  <c r="I1897" i="3"/>
  <c r="R1897" i="3" s="1"/>
  <c r="J1896" i="3"/>
  <c r="L1896" i="3" s="1"/>
  <c r="M1898" i="3"/>
  <c r="D1901" i="3" l="1"/>
  <c r="G1898" i="3"/>
  <c r="H1898" i="3" s="1"/>
  <c r="F1899" i="3"/>
  <c r="E1899" i="3"/>
  <c r="I1898" i="3"/>
  <c r="R1898" i="3" s="1"/>
  <c r="J1897" i="3"/>
  <c r="L1897" i="3" s="1"/>
  <c r="M1899" i="3"/>
  <c r="D1902" i="3" l="1"/>
  <c r="G1899" i="3"/>
  <c r="H1899" i="3" s="1"/>
  <c r="F1900" i="3"/>
  <c r="E1900" i="3"/>
  <c r="I1899" i="3"/>
  <c r="R1899" i="3" s="1"/>
  <c r="J1898" i="3"/>
  <c r="L1898" i="3" s="1"/>
  <c r="M1900" i="3"/>
  <c r="D1903" i="3" l="1"/>
  <c r="G1900" i="3"/>
  <c r="H1900" i="3" s="1"/>
  <c r="F1901" i="3"/>
  <c r="E1901" i="3"/>
  <c r="I1900" i="3"/>
  <c r="R1900" i="3" s="1"/>
  <c r="J1899" i="3"/>
  <c r="L1899" i="3" s="1"/>
  <c r="M1901" i="3"/>
  <c r="D1904" i="3" l="1"/>
  <c r="G1901" i="3"/>
  <c r="H1901" i="3" s="1"/>
  <c r="F1902" i="3"/>
  <c r="E1902" i="3"/>
  <c r="I1901" i="3"/>
  <c r="R1901" i="3" s="1"/>
  <c r="J1900" i="3"/>
  <c r="L1900" i="3" s="1"/>
  <c r="M1902" i="3"/>
  <c r="D1905" i="3" l="1"/>
  <c r="G1902" i="3"/>
  <c r="H1902" i="3" s="1"/>
  <c r="F1903" i="3"/>
  <c r="E1903" i="3"/>
  <c r="I1902" i="3"/>
  <c r="R1902" i="3" s="1"/>
  <c r="J1901" i="3"/>
  <c r="L1901" i="3" s="1"/>
  <c r="M1903" i="3"/>
  <c r="D1906" i="3" l="1"/>
  <c r="G1903" i="3"/>
  <c r="H1903" i="3" s="1"/>
  <c r="F1904" i="3"/>
  <c r="E1904" i="3"/>
  <c r="I1903" i="3"/>
  <c r="R1903" i="3" s="1"/>
  <c r="J1902" i="3"/>
  <c r="L1902" i="3" s="1"/>
  <c r="M1904" i="3"/>
  <c r="D1907" i="3" l="1"/>
  <c r="G1904" i="3"/>
  <c r="H1904" i="3" s="1"/>
  <c r="F1905" i="3"/>
  <c r="E1905" i="3"/>
  <c r="I1904" i="3"/>
  <c r="R1904" i="3" s="1"/>
  <c r="J1903" i="3"/>
  <c r="L1903" i="3" s="1"/>
  <c r="M1905" i="3"/>
  <c r="D1908" i="3" l="1"/>
  <c r="G1905" i="3"/>
  <c r="H1905" i="3" s="1"/>
  <c r="F1906" i="3"/>
  <c r="E1906" i="3"/>
  <c r="I1905" i="3"/>
  <c r="R1905" i="3" s="1"/>
  <c r="J1904" i="3"/>
  <c r="L1904" i="3" s="1"/>
  <c r="M1906" i="3"/>
  <c r="D1909" i="3" l="1"/>
  <c r="G1906" i="3"/>
  <c r="H1906" i="3" s="1"/>
  <c r="F1907" i="3"/>
  <c r="E1907" i="3"/>
  <c r="G1907" i="3" s="1"/>
  <c r="H1907" i="3" s="1"/>
  <c r="I1906" i="3"/>
  <c r="R1906" i="3" s="1"/>
  <c r="J1905" i="3"/>
  <c r="L1905" i="3" s="1"/>
  <c r="M1907" i="3"/>
  <c r="D1910" i="3" l="1"/>
  <c r="F1908" i="3"/>
  <c r="E1908" i="3"/>
  <c r="I1907" i="3"/>
  <c r="R1907" i="3" s="1"/>
  <c r="J1906" i="3"/>
  <c r="L1906" i="3" s="1"/>
  <c r="M1908" i="3"/>
  <c r="D1911" i="3" l="1"/>
  <c r="G1908" i="3"/>
  <c r="H1908" i="3" s="1"/>
  <c r="F1909" i="3"/>
  <c r="E1909" i="3"/>
  <c r="G1909" i="3" s="1"/>
  <c r="H1909" i="3" s="1"/>
  <c r="I1908" i="3"/>
  <c r="R1908" i="3" s="1"/>
  <c r="J1907" i="3"/>
  <c r="L1907" i="3" s="1"/>
  <c r="M1909" i="3"/>
  <c r="D1912" i="3" l="1"/>
  <c r="F1910" i="3"/>
  <c r="E1910" i="3"/>
  <c r="I1909" i="3"/>
  <c r="R1909" i="3" s="1"/>
  <c r="J1908" i="3"/>
  <c r="L1908" i="3" s="1"/>
  <c r="M1910" i="3"/>
  <c r="D1913" i="3" l="1"/>
  <c r="G1910" i="3"/>
  <c r="H1910" i="3" s="1"/>
  <c r="I1910" i="3" s="1"/>
  <c r="R1910" i="3" s="1"/>
  <c r="F1911" i="3"/>
  <c r="E1911" i="3"/>
  <c r="J1909" i="3"/>
  <c r="L1909" i="3" s="1"/>
  <c r="M1911" i="3"/>
  <c r="D1914" i="3" l="1"/>
  <c r="G1911" i="3"/>
  <c r="H1911" i="3" s="1"/>
  <c r="I1911" i="3" s="1"/>
  <c r="R1911" i="3" s="1"/>
  <c r="F1912" i="3"/>
  <c r="E1912" i="3"/>
  <c r="J1910" i="3"/>
  <c r="L1910" i="3" s="1"/>
  <c r="M1912" i="3"/>
  <c r="D1915" i="3" l="1"/>
  <c r="G1912" i="3"/>
  <c r="H1912" i="3" s="1"/>
  <c r="F1913" i="3"/>
  <c r="E1913" i="3"/>
  <c r="G1913" i="3" s="1"/>
  <c r="H1913" i="3" s="1"/>
  <c r="I1912" i="3"/>
  <c r="R1912" i="3" s="1"/>
  <c r="J1911" i="3"/>
  <c r="L1911" i="3" s="1"/>
  <c r="M1913" i="3"/>
  <c r="D1916" i="3" l="1"/>
  <c r="F1914" i="3"/>
  <c r="E1914" i="3"/>
  <c r="I1913" i="3"/>
  <c r="R1913" i="3" s="1"/>
  <c r="J1912" i="3"/>
  <c r="L1912" i="3" s="1"/>
  <c r="M1914" i="3"/>
  <c r="D1917" i="3" l="1"/>
  <c r="G1914" i="3"/>
  <c r="H1914" i="3" s="1"/>
  <c r="F1915" i="3"/>
  <c r="E1915" i="3"/>
  <c r="I1914" i="3"/>
  <c r="R1914" i="3" s="1"/>
  <c r="J1913" i="3"/>
  <c r="L1913" i="3" s="1"/>
  <c r="M1915" i="3"/>
  <c r="D1918" i="3" l="1"/>
  <c r="G1915" i="3"/>
  <c r="H1915" i="3" s="1"/>
  <c r="I1915" i="3" s="1"/>
  <c r="R1915" i="3" s="1"/>
  <c r="F1916" i="3"/>
  <c r="E1916" i="3"/>
  <c r="J1914" i="3"/>
  <c r="L1914" i="3" s="1"/>
  <c r="M1916" i="3"/>
  <c r="D1919" i="3" l="1"/>
  <c r="F1917" i="3"/>
  <c r="E1917" i="3"/>
  <c r="G1916" i="3"/>
  <c r="H1916" i="3" s="1"/>
  <c r="I1916" i="3"/>
  <c r="R1916" i="3" s="1"/>
  <c r="J1915" i="3"/>
  <c r="L1915" i="3" s="1"/>
  <c r="M1917" i="3"/>
  <c r="D1920" i="3" l="1"/>
  <c r="G1917" i="3"/>
  <c r="H1917" i="3" s="1"/>
  <c r="F1918" i="3"/>
  <c r="E1918" i="3"/>
  <c r="I1917" i="3"/>
  <c r="R1917" i="3" s="1"/>
  <c r="J1916" i="3"/>
  <c r="L1916" i="3" s="1"/>
  <c r="M1918" i="3"/>
  <c r="D1921" i="3" l="1"/>
  <c r="G1918" i="3"/>
  <c r="H1918" i="3" s="1"/>
  <c r="F1919" i="3"/>
  <c r="E1919" i="3"/>
  <c r="I1918" i="3"/>
  <c r="R1918" i="3" s="1"/>
  <c r="J1917" i="3"/>
  <c r="L1917" i="3" s="1"/>
  <c r="M1919" i="3"/>
  <c r="D1922" i="3" l="1"/>
  <c r="G1919" i="3"/>
  <c r="H1919" i="3" s="1"/>
  <c r="F1920" i="3"/>
  <c r="E1920" i="3"/>
  <c r="I1919" i="3"/>
  <c r="R1919" i="3" s="1"/>
  <c r="J1918" i="3"/>
  <c r="L1918" i="3" s="1"/>
  <c r="M1920" i="3"/>
  <c r="D1923" i="3" l="1"/>
  <c r="G1920" i="3"/>
  <c r="H1920" i="3" s="1"/>
  <c r="F1921" i="3"/>
  <c r="E1921" i="3"/>
  <c r="I1920" i="3"/>
  <c r="R1920" i="3" s="1"/>
  <c r="J1919" i="3"/>
  <c r="L1919" i="3" s="1"/>
  <c r="M1921" i="3"/>
  <c r="D1924" i="3" l="1"/>
  <c r="F1922" i="3"/>
  <c r="E1922" i="3"/>
  <c r="G1921" i="3"/>
  <c r="H1921" i="3" s="1"/>
  <c r="I1921" i="3"/>
  <c r="R1921" i="3" s="1"/>
  <c r="J1920" i="3"/>
  <c r="L1920" i="3" s="1"/>
  <c r="M1922" i="3"/>
  <c r="D1925" i="3" l="1"/>
  <c r="G1922" i="3"/>
  <c r="H1922" i="3" s="1"/>
  <c r="F1923" i="3"/>
  <c r="E1923" i="3"/>
  <c r="I1922" i="3"/>
  <c r="R1922" i="3" s="1"/>
  <c r="J1921" i="3"/>
  <c r="L1921" i="3" s="1"/>
  <c r="M1923" i="3"/>
  <c r="D1926" i="3" l="1"/>
  <c r="G1923" i="3"/>
  <c r="H1923" i="3" s="1"/>
  <c r="F1924" i="3"/>
  <c r="E1924" i="3"/>
  <c r="I1923" i="3"/>
  <c r="R1923" i="3" s="1"/>
  <c r="J1922" i="3"/>
  <c r="L1922" i="3" s="1"/>
  <c r="M1924" i="3"/>
  <c r="D1927" i="3" l="1"/>
  <c r="G1924" i="3"/>
  <c r="H1924" i="3" s="1"/>
  <c r="I1924" i="3" s="1"/>
  <c r="R1924" i="3" s="1"/>
  <c r="F1925" i="3"/>
  <c r="E1925" i="3"/>
  <c r="J1923" i="3"/>
  <c r="L1923" i="3" s="1"/>
  <c r="M1925" i="3"/>
  <c r="D1928" i="3" l="1"/>
  <c r="F1926" i="3"/>
  <c r="E1926" i="3"/>
  <c r="G1925" i="3"/>
  <c r="H1925" i="3" s="1"/>
  <c r="I1925" i="3" s="1"/>
  <c r="R1925" i="3" s="1"/>
  <c r="J1924" i="3"/>
  <c r="L1924" i="3" s="1"/>
  <c r="M1926" i="3"/>
  <c r="D1929" i="3" l="1"/>
  <c r="F1927" i="3"/>
  <c r="E1927" i="3"/>
  <c r="G1926" i="3"/>
  <c r="H1926" i="3" s="1"/>
  <c r="I1926" i="3"/>
  <c r="R1926" i="3" s="1"/>
  <c r="J1925" i="3"/>
  <c r="L1925" i="3" s="1"/>
  <c r="M1927" i="3"/>
  <c r="D1930" i="3" l="1"/>
  <c r="G1927" i="3"/>
  <c r="H1927" i="3" s="1"/>
  <c r="F1928" i="3"/>
  <c r="E1928" i="3"/>
  <c r="I1927" i="3"/>
  <c r="R1927" i="3" s="1"/>
  <c r="J1926" i="3"/>
  <c r="L1926" i="3" s="1"/>
  <c r="M1928" i="3"/>
  <c r="D1931" i="3" l="1"/>
  <c r="G1928" i="3"/>
  <c r="H1928" i="3" s="1"/>
  <c r="F1929" i="3"/>
  <c r="E1929" i="3"/>
  <c r="I1928" i="3"/>
  <c r="R1928" i="3" s="1"/>
  <c r="J1927" i="3"/>
  <c r="L1927" i="3" s="1"/>
  <c r="M1929" i="3"/>
  <c r="D1932" i="3" l="1"/>
  <c r="G1929" i="3"/>
  <c r="H1929" i="3" s="1"/>
  <c r="I1929" i="3" s="1"/>
  <c r="R1929" i="3" s="1"/>
  <c r="F1930" i="3"/>
  <c r="E1930" i="3"/>
  <c r="G1930" i="3" s="1"/>
  <c r="H1930" i="3" s="1"/>
  <c r="J1928" i="3"/>
  <c r="L1928" i="3" s="1"/>
  <c r="M1930" i="3"/>
  <c r="D1933" i="3" l="1"/>
  <c r="F1931" i="3"/>
  <c r="E1931" i="3"/>
  <c r="I1930" i="3"/>
  <c r="R1930" i="3" s="1"/>
  <c r="J1929" i="3"/>
  <c r="L1929" i="3" s="1"/>
  <c r="M1931" i="3"/>
  <c r="D1934" i="3" l="1"/>
  <c r="G1931" i="3"/>
  <c r="H1931" i="3" s="1"/>
  <c r="F1932" i="3"/>
  <c r="E1932" i="3"/>
  <c r="I1931" i="3"/>
  <c r="R1931" i="3" s="1"/>
  <c r="J1930" i="3"/>
  <c r="L1930" i="3" s="1"/>
  <c r="M1932" i="3"/>
  <c r="D1935" i="3" l="1"/>
  <c r="G1932" i="3"/>
  <c r="H1932" i="3" s="1"/>
  <c r="F1933" i="3"/>
  <c r="E1933" i="3"/>
  <c r="G1933" i="3" s="1"/>
  <c r="H1933" i="3" s="1"/>
  <c r="I1932" i="3"/>
  <c r="R1932" i="3" s="1"/>
  <c r="J1931" i="3"/>
  <c r="L1931" i="3" s="1"/>
  <c r="M1933" i="3"/>
  <c r="D1936" i="3" l="1"/>
  <c r="F1934" i="3"/>
  <c r="E1934" i="3"/>
  <c r="I1933" i="3"/>
  <c r="R1933" i="3" s="1"/>
  <c r="J1932" i="3"/>
  <c r="L1932" i="3" s="1"/>
  <c r="M1934" i="3"/>
  <c r="D1937" i="3" l="1"/>
  <c r="G1934" i="3"/>
  <c r="H1934" i="3" s="1"/>
  <c r="I1934" i="3" s="1"/>
  <c r="R1934" i="3" s="1"/>
  <c r="F1935" i="3"/>
  <c r="E1935" i="3"/>
  <c r="J1933" i="3"/>
  <c r="L1933" i="3" s="1"/>
  <c r="M1935" i="3"/>
  <c r="D1938" i="3" l="1"/>
  <c r="F1936" i="3"/>
  <c r="E1936" i="3"/>
  <c r="G1935" i="3"/>
  <c r="H1935" i="3" s="1"/>
  <c r="I1935" i="3" s="1"/>
  <c r="R1935" i="3" s="1"/>
  <c r="J1934" i="3"/>
  <c r="L1934" i="3" s="1"/>
  <c r="M1936" i="3"/>
  <c r="D1939" i="3" l="1"/>
  <c r="G1936" i="3"/>
  <c r="H1936" i="3" s="1"/>
  <c r="F1937" i="3"/>
  <c r="E1937" i="3"/>
  <c r="I1936" i="3"/>
  <c r="R1936" i="3" s="1"/>
  <c r="J1935" i="3"/>
  <c r="L1935" i="3" s="1"/>
  <c r="M1937" i="3"/>
  <c r="D1940" i="3" l="1"/>
  <c r="G1937" i="3"/>
  <c r="H1937" i="3" s="1"/>
  <c r="F1938" i="3"/>
  <c r="E1938" i="3"/>
  <c r="I1937" i="3"/>
  <c r="R1937" i="3" s="1"/>
  <c r="J1936" i="3"/>
  <c r="L1936" i="3" s="1"/>
  <c r="M1938" i="3"/>
  <c r="D1941" i="3" l="1"/>
  <c r="G1938" i="3"/>
  <c r="H1938" i="3" s="1"/>
  <c r="F1939" i="3"/>
  <c r="E1939" i="3"/>
  <c r="I1938" i="3"/>
  <c r="R1938" i="3" s="1"/>
  <c r="J1937" i="3"/>
  <c r="L1937" i="3" s="1"/>
  <c r="M1939" i="3"/>
  <c r="D1942" i="3" l="1"/>
  <c r="G1939" i="3"/>
  <c r="H1939" i="3" s="1"/>
  <c r="F1940" i="3"/>
  <c r="E1940" i="3"/>
  <c r="I1939" i="3"/>
  <c r="R1939" i="3" s="1"/>
  <c r="J1938" i="3"/>
  <c r="L1938" i="3" s="1"/>
  <c r="M1940" i="3"/>
  <c r="D1943" i="3" l="1"/>
  <c r="G1940" i="3"/>
  <c r="H1940" i="3" s="1"/>
  <c r="F1941" i="3"/>
  <c r="E1941" i="3"/>
  <c r="I1940" i="3"/>
  <c r="R1940" i="3" s="1"/>
  <c r="J1939" i="3"/>
  <c r="L1939" i="3" s="1"/>
  <c r="M1941" i="3"/>
  <c r="D1944" i="3" l="1"/>
  <c r="G1941" i="3"/>
  <c r="H1941" i="3" s="1"/>
  <c r="I1941" i="3" s="1"/>
  <c r="R1941" i="3" s="1"/>
  <c r="F1942" i="3"/>
  <c r="E1942" i="3"/>
  <c r="G1942" i="3" s="1"/>
  <c r="H1942" i="3" s="1"/>
  <c r="J1940" i="3"/>
  <c r="L1940" i="3" s="1"/>
  <c r="M1942" i="3"/>
  <c r="D1945" i="3" l="1"/>
  <c r="F1943" i="3"/>
  <c r="E1943" i="3"/>
  <c r="I1942" i="3"/>
  <c r="R1942" i="3" s="1"/>
  <c r="J1941" i="3"/>
  <c r="L1941" i="3" s="1"/>
  <c r="M1943" i="3"/>
  <c r="D1946" i="3" l="1"/>
  <c r="F1944" i="3"/>
  <c r="E1944" i="3"/>
  <c r="G1943" i="3"/>
  <c r="H1943" i="3" s="1"/>
  <c r="I1943" i="3"/>
  <c r="R1943" i="3" s="1"/>
  <c r="J1942" i="3"/>
  <c r="L1942" i="3" s="1"/>
  <c r="M1944" i="3"/>
  <c r="D1947" i="3" l="1"/>
  <c r="G1944" i="3"/>
  <c r="H1944" i="3" s="1"/>
  <c r="F1945" i="3"/>
  <c r="E1945" i="3"/>
  <c r="G1945" i="3" s="1"/>
  <c r="H1945" i="3" s="1"/>
  <c r="I1944" i="3"/>
  <c r="R1944" i="3" s="1"/>
  <c r="J1943" i="3"/>
  <c r="L1943" i="3" s="1"/>
  <c r="M1945" i="3"/>
  <c r="D1948" i="3" l="1"/>
  <c r="F1946" i="3"/>
  <c r="E1946" i="3"/>
  <c r="I1945" i="3"/>
  <c r="R1945" i="3" s="1"/>
  <c r="J1944" i="3"/>
  <c r="L1944" i="3" s="1"/>
  <c r="M1946" i="3"/>
  <c r="D1949" i="3" l="1"/>
  <c r="G1946" i="3"/>
  <c r="H1946" i="3" s="1"/>
  <c r="I1946" i="3" s="1"/>
  <c r="R1946" i="3" s="1"/>
  <c r="F1947" i="3"/>
  <c r="E1947" i="3"/>
  <c r="G1947" i="3" s="1"/>
  <c r="H1947" i="3" s="1"/>
  <c r="J1945" i="3"/>
  <c r="L1945" i="3" s="1"/>
  <c r="M1947" i="3"/>
  <c r="D1950" i="3" l="1"/>
  <c r="F1948" i="3"/>
  <c r="E1948" i="3"/>
  <c r="I1947" i="3"/>
  <c r="R1947" i="3" s="1"/>
  <c r="J1946" i="3"/>
  <c r="L1946" i="3" s="1"/>
  <c r="M1948" i="3"/>
  <c r="D1951" i="3" l="1"/>
  <c r="G1948" i="3"/>
  <c r="H1948" i="3" s="1"/>
  <c r="I1948" i="3" s="1"/>
  <c r="R1948" i="3" s="1"/>
  <c r="F1949" i="3"/>
  <c r="E1949" i="3"/>
  <c r="G1949" i="3" s="1"/>
  <c r="H1949" i="3" s="1"/>
  <c r="J1947" i="3"/>
  <c r="L1947" i="3" s="1"/>
  <c r="M1949" i="3"/>
  <c r="D1952" i="3" l="1"/>
  <c r="F1950" i="3"/>
  <c r="E1950" i="3"/>
  <c r="I1949" i="3"/>
  <c r="R1949" i="3" s="1"/>
  <c r="J1948" i="3"/>
  <c r="L1948" i="3" s="1"/>
  <c r="M1950" i="3"/>
  <c r="D1953" i="3" l="1"/>
  <c r="F1951" i="3"/>
  <c r="E1951" i="3"/>
  <c r="G1950" i="3"/>
  <c r="H1950" i="3" s="1"/>
  <c r="I1950" i="3" s="1"/>
  <c r="R1950" i="3" s="1"/>
  <c r="J1949" i="3"/>
  <c r="L1949" i="3" s="1"/>
  <c r="M1951" i="3"/>
  <c r="D1954" i="3" l="1"/>
  <c r="G1951" i="3"/>
  <c r="H1951" i="3" s="1"/>
  <c r="F1952" i="3"/>
  <c r="E1952" i="3"/>
  <c r="G1952" i="3" s="1"/>
  <c r="H1952" i="3" s="1"/>
  <c r="I1951" i="3"/>
  <c r="R1951" i="3" s="1"/>
  <c r="J1950" i="3"/>
  <c r="L1950" i="3" s="1"/>
  <c r="M1952" i="3"/>
  <c r="D1955" i="3" l="1"/>
  <c r="F1953" i="3"/>
  <c r="E1953" i="3"/>
  <c r="I1952" i="3"/>
  <c r="R1952" i="3" s="1"/>
  <c r="J1951" i="3"/>
  <c r="L1951" i="3" s="1"/>
  <c r="M1953" i="3"/>
  <c r="D1956" i="3" l="1"/>
  <c r="G1953" i="3"/>
  <c r="H1953" i="3" s="1"/>
  <c r="F1954" i="3"/>
  <c r="E1954" i="3"/>
  <c r="I1953" i="3"/>
  <c r="R1953" i="3" s="1"/>
  <c r="J1952" i="3"/>
  <c r="L1952" i="3" s="1"/>
  <c r="M1954" i="3"/>
  <c r="D1957" i="3" l="1"/>
  <c r="G1954" i="3"/>
  <c r="H1954" i="3" s="1"/>
  <c r="F1955" i="3"/>
  <c r="E1955" i="3"/>
  <c r="I1954" i="3"/>
  <c r="R1954" i="3" s="1"/>
  <c r="J1953" i="3"/>
  <c r="L1953" i="3" s="1"/>
  <c r="M1955" i="3"/>
  <c r="D1958" i="3" l="1"/>
  <c r="G1955" i="3"/>
  <c r="H1955" i="3" s="1"/>
  <c r="F1956" i="3"/>
  <c r="E1956" i="3"/>
  <c r="I1955" i="3"/>
  <c r="R1955" i="3" s="1"/>
  <c r="J1954" i="3"/>
  <c r="L1954" i="3" s="1"/>
  <c r="M1956" i="3"/>
  <c r="D1959" i="3" l="1"/>
  <c r="G1956" i="3"/>
  <c r="H1956" i="3" s="1"/>
  <c r="I1956" i="3" s="1"/>
  <c r="R1956" i="3" s="1"/>
  <c r="F1957" i="3"/>
  <c r="E1957" i="3"/>
  <c r="J1955" i="3"/>
  <c r="L1955" i="3" s="1"/>
  <c r="M1957" i="3"/>
  <c r="D1960" i="3" l="1"/>
  <c r="G1957" i="3"/>
  <c r="H1957" i="3" s="1"/>
  <c r="F1958" i="3"/>
  <c r="E1958" i="3"/>
  <c r="I1957" i="3"/>
  <c r="R1957" i="3" s="1"/>
  <c r="J1956" i="3"/>
  <c r="L1956" i="3" s="1"/>
  <c r="M1958" i="3"/>
  <c r="D1961" i="3" l="1"/>
  <c r="G1958" i="3"/>
  <c r="H1958" i="3" s="1"/>
  <c r="I1958" i="3" s="1"/>
  <c r="R1958" i="3" s="1"/>
  <c r="F1959" i="3"/>
  <c r="E1959" i="3"/>
  <c r="G1959" i="3" s="1"/>
  <c r="H1959" i="3" s="1"/>
  <c r="J1957" i="3"/>
  <c r="L1957" i="3" s="1"/>
  <c r="M1959" i="3"/>
  <c r="D1962" i="3" l="1"/>
  <c r="F1960" i="3"/>
  <c r="E1960" i="3"/>
  <c r="I1959" i="3"/>
  <c r="R1959" i="3" s="1"/>
  <c r="J1958" i="3"/>
  <c r="L1958" i="3" s="1"/>
  <c r="M1960" i="3"/>
  <c r="D1963" i="3" l="1"/>
  <c r="G1960" i="3"/>
  <c r="H1960" i="3" s="1"/>
  <c r="F1961" i="3"/>
  <c r="E1961" i="3"/>
  <c r="I1960" i="3"/>
  <c r="R1960" i="3" s="1"/>
  <c r="J1959" i="3"/>
  <c r="L1959" i="3" s="1"/>
  <c r="M1961" i="3"/>
  <c r="D1964" i="3" l="1"/>
  <c r="G1961" i="3"/>
  <c r="H1961" i="3" s="1"/>
  <c r="F1962" i="3"/>
  <c r="E1962" i="3"/>
  <c r="I1961" i="3"/>
  <c r="R1961" i="3" s="1"/>
  <c r="J1960" i="3"/>
  <c r="L1960" i="3" s="1"/>
  <c r="M1962" i="3"/>
  <c r="D1965" i="3" l="1"/>
  <c r="G1962" i="3"/>
  <c r="H1962" i="3" s="1"/>
  <c r="F1963" i="3"/>
  <c r="E1963" i="3"/>
  <c r="I1962" i="3"/>
  <c r="R1962" i="3" s="1"/>
  <c r="J1961" i="3"/>
  <c r="L1961" i="3" s="1"/>
  <c r="M1963" i="3"/>
  <c r="D1966" i="3" l="1"/>
  <c r="F1964" i="3"/>
  <c r="E1964" i="3"/>
  <c r="G1963" i="3"/>
  <c r="H1963" i="3" s="1"/>
  <c r="I1963" i="3" s="1"/>
  <c r="R1963" i="3" s="1"/>
  <c r="J1962" i="3"/>
  <c r="L1962" i="3" s="1"/>
  <c r="M1964" i="3"/>
  <c r="D1967" i="3" l="1"/>
  <c r="F1965" i="3"/>
  <c r="E1965" i="3"/>
  <c r="G1964" i="3"/>
  <c r="H1964" i="3" s="1"/>
  <c r="I1964" i="3" s="1"/>
  <c r="R1964" i="3" s="1"/>
  <c r="J1963" i="3"/>
  <c r="L1963" i="3" s="1"/>
  <c r="M1965" i="3"/>
  <c r="D1968" i="3" l="1"/>
  <c r="G1965" i="3"/>
  <c r="H1965" i="3" s="1"/>
  <c r="F1966" i="3"/>
  <c r="E1966" i="3"/>
  <c r="G1966" i="3" s="1"/>
  <c r="H1966" i="3" s="1"/>
  <c r="I1965" i="3"/>
  <c r="R1965" i="3" s="1"/>
  <c r="J1964" i="3"/>
  <c r="L1964" i="3" s="1"/>
  <c r="M1966" i="3"/>
  <c r="D1969" i="3" l="1"/>
  <c r="F1967" i="3"/>
  <c r="E1967" i="3"/>
  <c r="I1966" i="3"/>
  <c r="R1966" i="3" s="1"/>
  <c r="J1965" i="3"/>
  <c r="L1965" i="3" s="1"/>
  <c r="M1967" i="3"/>
  <c r="D1970" i="3" l="1"/>
  <c r="G1967" i="3"/>
  <c r="H1967" i="3" s="1"/>
  <c r="F1968" i="3"/>
  <c r="E1968" i="3"/>
  <c r="I1967" i="3"/>
  <c r="R1967" i="3" s="1"/>
  <c r="J1966" i="3"/>
  <c r="L1966" i="3" s="1"/>
  <c r="M1968" i="3"/>
  <c r="D1971" i="3" l="1"/>
  <c r="G1968" i="3"/>
  <c r="H1968" i="3" s="1"/>
  <c r="F1969" i="3"/>
  <c r="E1969" i="3"/>
  <c r="G1969" i="3" s="1"/>
  <c r="H1969" i="3" s="1"/>
  <c r="I1968" i="3"/>
  <c r="R1968" i="3" s="1"/>
  <c r="J1967" i="3"/>
  <c r="L1967" i="3" s="1"/>
  <c r="M1969" i="3"/>
  <c r="D1972" i="3" l="1"/>
  <c r="F1970" i="3"/>
  <c r="E1970" i="3"/>
  <c r="I1969" i="3"/>
  <c r="R1969" i="3" s="1"/>
  <c r="J1968" i="3"/>
  <c r="L1968" i="3" s="1"/>
  <c r="M1970" i="3"/>
  <c r="D1973" i="3" l="1"/>
  <c r="G1970" i="3"/>
  <c r="H1970" i="3" s="1"/>
  <c r="F1971" i="3"/>
  <c r="E1971" i="3"/>
  <c r="G1971" i="3" s="1"/>
  <c r="H1971" i="3" s="1"/>
  <c r="I1970" i="3"/>
  <c r="R1970" i="3" s="1"/>
  <c r="J1969" i="3"/>
  <c r="L1969" i="3" s="1"/>
  <c r="M1971" i="3"/>
  <c r="D1974" i="3" l="1"/>
  <c r="F1972" i="3"/>
  <c r="E1972" i="3"/>
  <c r="I1971" i="3"/>
  <c r="R1971" i="3" s="1"/>
  <c r="J1970" i="3"/>
  <c r="L1970" i="3" s="1"/>
  <c r="M1972" i="3"/>
  <c r="D1975" i="3" l="1"/>
  <c r="G1972" i="3"/>
  <c r="H1972" i="3" s="1"/>
  <c r="F1973" i="3"/>
  <c r="E1973" i="3"/>
  <c r="I1972" i="3"/>
  <c r="R1972" i="3" s="1"/>
  <c r="J1971" i="3"/>
  <c r="L1971" i="3" s="1"/>
  <c r="M1973" i="3"/>
  <c r="D1976" i="3" l="1"/>
  <c r="G1973" i="3"/>
  <c r="H1973" i="3" s="1"/>
  <c r="F1974" i="3"/>
  <c r="E1974" i="3"/>
  <c r="I1973" i="3"/>
  <c r="R1973" i="3" s="1"/>
  <c r="J1972" i="3"/>
  <c r="L1972" i="3" s="1"/>
  <c r="M1974" i="3"/>
  <c r="D1977" i="3" l="1"/>
  <c r="G1974" i="3"/>
  <c r="H1974" i="3" s="1"/>
  <c r="F1975" i="3"/>
  <c r="E1975" i="3"/>
  <c r="I1974" i="3"/>
  <c r="R1974" i="3" s="1"/>
  <c r="J1973" i="3"/>
  <c r="L1973" i="3" s="1"/>
  <c r="M1975" i="3"/>
  <c r="D1978" i="3" l="1"/>
  <c r="G1975" i="3"/>
  <c r="H1975" i="3" s="1"/>
  <c r="F1976" i="3"/>
  <c r="E1976" i="3"/>
  <c r="I1975" i="3"/>
  <c r="R1975" i="3" s="1"/>
  <c r="J1974" i="3"/>
  <c r="L1974" i="3" s="1"/>
  <c r="M1976" i="3"/>
  <c r="D1979" i="3" l="1"/>
  <c r="G1976" i="3"/>
  <c r="H1976" i="3" s="1"/>
  <c r="I1976" i="3" s="1"/>
  <c r="R1976" i="3" s="1"/>
  <c r="F1977" i="3"/>
  <c r="E1977" i="3"/>
  <c r="J1975" i="3"/>
  <c r="L1975" i="3" s="1"/>
  <c r="M1977" i="3"/>
  <c r="D1980" i="3" l="1"/>
  <c r="G1977" i="3"/>
  <c r="H1977" i="3" s="1"/>
  <c r="I1977" i="3" s="1"/>
  <c r="R1977" i="3" s="1"/>
  <c r="F1978" i="3"/>
  <c r="E1978" i="3"/>
  <c r="J1976" i="3"/>
  <c r="L1976" i="3" s="1"/>
  <c r="M1978" i="3"/>
  <c r="D1981" i="3" l="1"/>
  <c r="G1978" i="3"/>
  <c r="H1978" i="3" s="1"/>
  <c r="F1979" i="3"/>
  <c r="E1979" i="3"/>
  <c r="I1978" i="3"/>
  <c r="R1978" i="3" s="1"/>
  <c r="J1977" i="3"/>
  <c r="L1977" i="3" s="1"/>
  <c r="M1979" i="3"/>
  <c r="D1982" i="3" l="1"/>
  <c r="F1980" i="3"/>
  <c r="E1980" i="3"/>
  <c r="G1979" i="3"/>
  <c r="H1979" i="3" s="1"/>
  <c r="I1979" i="3" s="1"/>
  <c r="R1979" i="3" s="1"/>
  <c r="J1978" i="3"/>
  <c r="L1978" i="3" s="1"/>
  <c r="M1980" i="3"/>
  <c r="D1983" i="3" l="1"/>
  <c r="F1981" i="3"/>
  <c r="E1981" i="3"/>
  <c r="G1980" i="3"/>
  <c r="H1980" i="3" s="1"/>
  <c r="I1980" i="3" s="1"/>
  <c r="R1980" i="3" s="1"/>
  <c r="J1979" i="3"/>
  <c r="L1979" i="3" s="1"/>
  <c r="M1981" i="3"/>
  <c r="D1984" i="3" l="1"/>
  <c r="G1981" i="3"/>
  <c r="H1981" i="3" s="1"/>
  <c r="F1982" i="3"/>
  <c r="E1982" i="3"/>
  <c r="G1982" i="3" s="1"/>
  <c r="H1982" i="3" s="1"/>
  <c r="I1981" i="3"/>
  <c r="R1981" i="3" s="1"/>
  <c r="J1980" i="3"/>
  <c r="L1980" i="3" s="1"/>
  <c r="M1982" i="3"/>
  <c r="D1985" i="3" l="1"/>
  <c r="F1983" i="3"/>
  <c r="E1983" i="3"/>
  <c r="I1982" i="3"/>
  <c r="R1982" i="3" s="1"/>
  <c r="J1981" i="3"/>
  <c r="L1981" i="3" s="1"/>
  <c r="M1983" i="3"/>
  <c r="D1986" i="3" l="1"/>
  <c r="F1984" i="3"/>
  <c r="E1984" i="3"/>
  <c r="G1983" i="3"/>
  <c r="H1983" i="3" s="1"/>
  <c r="I1983" i="3" s="1"/>
  <c r="R1983" i="3" s="1"/>
  <c r="J1982" i="3"/>
  <c r="L1982" i="3" s="1"/>
  <c r="M1984" i="3"/>
  <c r="D1987" i="3" l="1"/>
  <c r="G1984" i="3"/>
  <c r="H1984" i="3" s="1"/>
  <c r="F1985" i="3"/>
  <c r="E1985" i="3"/>
  <c r="G1985" i="3" s="1"/>
  <c r="H1985" i="3" s="1"/>
  <c r="I1984" i="3"/>
  <c r="R1984" i="3" s="1"/>
  <c r="J1983" i="3"/>
  <c r="L1983" i="3" s="1"/>
  <c r="M1985" i="3"/>
  <c r="D1988" i="3" l="1"/>
  <c r="F1986" i="3"/>
  <c r="E1986" i="3"/>
  <c r="I1985" i="3"/>
  <c r="R1985" i="3" s="1"/>
  <c r="J1984" i="3"/>
  <c r="L1984" i="3" s="1"/>
  <c r="M1986" i="3"/>
  <c r="D1989" i="3" l="1"/>
  <c r="G1986" i="3"/>
  <c r="H1986" i="3" s="1"/>
  <c r="F1987" i="3"/>
  <c r="E1987" i="3"/>
  <c r="I1986" i="3"/>
  <c r="R1986" i="3" s="1"/>
  <c r="J1985" i="3"/>
  <c r="L1985" i="3" s="1"/>
  <c r="M1987" i="3"/>
  <c r="D1990" i="3" l="1"/>
  <c r="G1987" i="3"/>
  <c r="H1987" i="3" s="1"/>
  <c r="F1988" i="3"/>
  <c r="E1988" i="3"/>
  <c r="I1987" i="3"/>
  <c r="R1987" i="3" s="1"/>
  <c r="J1986" i="3"/>
  <c r="L1986" i="3" s="1"/>
  <c r="M1988" i="3"/>
  <c r="D1991" i="3" l="1"/>
  <c r="G1988" i="3"/>
  <c r="H1988" i="3" s="1"/>
  <c r="F1989" i="3"/>
  <c r="E1989" i="3"/>
  <c r="G1989" i="3" s="1"/>
  <c r="H1989" i="3" s="1"/>
  <c r="I1988" i="3"/>
  <c r="R1988" i="3" s="1"/>
  <c r="J1987" i="3"/>
  <c r="L1987" i="3" s="1"/>
  <c r="M1989" i="3"/>
  <c r="D1992" i="3" l="1"/>
  <c r="F1990" i="3"/>
  <c r="E1990" i="3"/>
  <c r="I1989" i="3"/>
  <c r="R1989" i="3" s="1"/>
  <c r="J1988" i="3"/>
  <c r="L1988" i="3" s="1"/>
  <c r="M1990" i="3"/>
  <c r="D1993" i="3" l="1"/>
  <c r="G1990" i="3"/>
  <c r="H1990" i="3" s="1"/>
  <c r="I1990" i="3" s="1"/>
  <c r="R1990" i="3" s="1"/>
  <c r="F1991" i="3"/>
  <c r="E1991" i="3"/>
  <c r="G1991" i="3" s="1"/>
  <c r="H1991" i="3" s="1"/>
  <c r="J1989" i="3"/>
  <c r="L1989" i="3" s="1"/>
  <c r="M1991" i="3"/>
  <c r="D1994" i="3" l="1"/>
  <c r="F1992" i="3"/>
  <c r="E1992" i="3"/>
  <c r="I1991" i="3"/>
  <c r="R1991" i="3" s="1"/>
  <c r="J1990" i="3"/>
  <c r="L1990" i="3" s="1"/>
  <c r="M1992" i="3"/>
  <c r="D1995" i="3" l="1"/>
  <c r="G1992" i="3"/>
  <c r="H1992" i="3" s="1"/>
  <c r="I1992" i="3" s="1"/>
  <c r="R1992" i="3" s="1"/>
  <c r="F1993" i="3"/>
  <c r="E1993" i="3"/>
  <c r="G1993" i="3" s="1"/>
  <c r="H1993" i="3" s="1"/>
  <c r="J1991" i="3"/>
  <c r="L1991" i="3" s="1"/>
  <c r="M1993" i="3"/>
  <c r="D1996" i="3" l="1"/>
  <c r="F1994" i="3"/>
  <c r="E1994" i="3"/>
  <c r="I1993" i="3"/>
  <c r="R1993" i="3" s="1"/>
  <c r="J1992" i="3"/>
  <c r="L1992" i="3" s="1"/>
  <c r="M1994" i="3"/>
  <c r="D1997" i="3" l="1"/>
  <c r="G1994" i="3"/>
  <c r="H1994" i="3" s="1"/>
  <c r="F1995" i="3"/>
  <c r="E1995" i="3"/>
  <c r="I1994" i="3"/>
  <c r="R1994" i="3" s="1"/>
  <c r="J1993" i="3"/>
  <c r="L1993" i="3" s="1"/>
  <c r="M1995" i="3"/>
  <c r="D1998" i="3" l="1"/>
  <c r="G1995" i="3"/>
  <c r="H1995" i="3" s="1"/>
  <c r="F1996" i="3"/>
  <c r="E1996" i="3"/>
  <c r="I1995" i="3"/>
  <c r="R1995" i="3" s="1"/>
  <c r="J1994" i="3"/>
  <c r="L1994" i="3" s="1"/>
  <c r="M1996" i="3"/>
  <c r="D1999" i="3" l="1"/>
  <c r="G1996" i="3"/>
  <c r="H1996" i="3" s="1"/>
  <c r="F1997" i="3"/>
  <c r="E1997" i="3"/>
  <c r="I1996" i="3"/>
  <c r="R1996" i="3" s="1"/>
  <c r="J1995" i="3"/>
  <c r="L1995" i="3" s="1"/>
  <c r="M1997" i="3"/>
  <c r="D2000" i="3" l="1"/>
  <c r="G1997" i="3"/>
  <c r="H1997" i="3" s="1"/>
  <c r="I1997" i="3" s="1"/>
  <c r="R1997" i="3" s="1"/>
  <c r="F1998" i="3"/>
  <c r="E1998" i="3"/>
  <c r="J1996" i="3"/>
  <c r="L1996" i="3" s="1"/>
  <c r="M1998" i="3"/>
  <c r="D2001" i="3" l="1"/>
  <c r="G1998" i="3"/>
  <c r="H1998" i="3" s="1"/>
  <c r="F1999" i="3"/>
  <c r="E1999" i="3"/>
  <c r="I1998" i="3"/>
  <c r="R1998" i="3" s="1"/>
  <c r="J1997" i="3"/>
  <c r="L1997" i="3" s="1"/>
  <c r="M1999" i="3"/>
  <c r="D2002" i="3" l="1"/>
  <c r="F2000" i="3"/>
  <c r="E2000" i="3"/>
  <c r="G1999" i="3"/>
  <c r="H1999" i="3" s="1"/>
  <c r="I1999" i="3" s="1"/>
  <c r="R1999" i="3" s="1"/>
  <c r="J1998" i="3"/>
  <c r="L1998" i="3" s="1"/>
  <c r="M2000" i="3"/>
  <c r="D2003" i="3" l="1"/>
  <c r="G2000" i="3"/>
  <c r="H2000" i="3" s="1"/>
  <c r="F2001" i="3"/>
  <c r="E2001" i="3"/>
  <c r="G2001" i="3" s="1"/>
  <c r="H2001" i="3" s="1"/>
  <c r="I2000" i="3"/>
  <c r="R2000" i="3" s="1"/>
  <c r="J1999" i="3"/>
  <c r="L1999" i="3" s="1"/>
  <c r="M2001" i="3"/>
  <c r="D2004" i="3" l="1"/>
  <c r="F2002" i="3"/>
  <c r="E2002" i="3"/>
  <c r="I2001" i="3"/>
  <c r="R2001" i="3" s="1"/>
  <c r="J2000" i="3"/>
  <c r="L2000" i="3" s="1"/>
  <c r="M2002" i="3"/>
  <c r="D2005" i="3" l="1"/>
  <c r="G2002" i="3"/>
  <c r="H2002" i="3" s="1"/>
  <c r="F2003" i="3"/>
  <c r="E2003" i="3"/>
  <c r="I2002" i="3"/>
  <c r="R2002" i="3" s="1"/>
  <c r="J2001" i="3"/>
  <c r="L2001" i="3" s="1"/>
  <c r="M2003" i="3"/>
  <c r="D2006" i="3" l="1"/>
  <c r="G2003" i="3"/>
  <c r="H2003" i="3" s="1"/>
  <c r="I2003" i="3" s="1"/>
  <c r="R2003" i="3" s="1"/>
  <c r="F2004" i="3"/>
  <c r="E2004" i="3"/>
  <c r="J2002" i="3"/>
  <c r="L2002" i="3" s="1"/>
  <c r="M2004" i="3"/>
  <c r="D2007" i="3" l="1"/>
  <c r="G2004" i="3"/>
  <c r="H2004" i="3" s="1"/>
  <c r="F2005" i="3"/>
  <c r="E2005" i="3"/>
  <c r="G2005" i="3" s="1"/>
  <c r="H2005" i="3" s="1"/>
  <c r="I2004" i="3"/>
  <c r="R2004" i="3" s="1"/>
  <c r="J2003" i="3"/>
  <c r="L2003" i="3" s="1"/>
  <c r="M2005" i="3"/>
  <c r="D2008" i="3" l="1"/>
  <c r="F2006" i="3"/>
  <c r="E2006" i="3"/>
  <c r="I2005" i="3"/>
  <c r="R2005" i="3" s="1"/>
  <c r="J2004" i="3"/>
  <c r="L2004" i="3" s="1"/>
  <c r="M2006" i="3"/>
  <c r="D2009" i="3" l="1"/>
  <c r="G2006" i="3"/>
  <c r="H2006" i="3" s="1"/>
  <c r="F2007" i="3"/>
  <c r="E2007" i="3"/>
  <c r="I2006" i="3"/>
  <c r="R2006" i="3" s="1"/>
  <c r="J2005" i="3"/>
  <c r="L2005" i="3" s="1"/>
  <c r="M2007" i="3"/>
  <c r="D2010" i="3" l="1"/>
  <c r="G2007" i="3"/>
  <c r="H2007" i="3" s="1"/>
  <c r="F2008" i="3"/>
  <c r="E2008" i="3"/>
  <c r="I2007" i="3"/>
  <c r="R2007" i="3" s="1"/>
  <c r="J2006" i="3"/>
  <c r="L2006" i="3" s="1"/>
  <c r="M2008" i="3"/>
  <c r="D2011" i="3" l="1"/>
  <c r="G2008" i="3"/>
  <c r="H2008" i="3" s="1"/>
  <c r="F2009" i="3"/>
  <c r="E2009" i="3"/>
  <c r="I2008" i="3"/>
  <c r="R2008" i="3" s="1"/>
  <c r="J2007" i="3"/>
  <c r="L2007" i="3" s="1"/>
  <c r="M2009" i="3"/>
  <c r="D2012" i="3" l="1"/>
  <c r="G2009" i="3"/>
  <c r="H2009" i="3" s="1"/>
  <c r="F2010" i="3"/>
  <c r="E2010" i="3"/>
  <c r="I2009" i="3"/>
  <c r="R2009" i="3" s="1"/>
  <c r="J2008" i="3"/>
  <c r="L2008" i="3" s="1"/>
  <c r="M2010" i="3"/>
  <c r="D2013" i="3" l="1"/>
  <c r="G2010" i="3"/>
  <c r="H2010" i="3" s="1"/>
  <c r="I2010" i="3" s="1"/>
  <c r="R2010" i="3" s="1"/>
  <c r="F2011" i="3"/>
  <c r="E2011" i="3"/>
  <c r="J2009" i="3"/>
  <c r="L2009" i="3" s="1"/>
  <c r="M2011" i="3"/>
  <c r="D2014" i="3" l="1"/>
  <c r="G2011" i="3"/>
  <c r="H2011" i="3" s="1"/>
  <c r="F2012" i="3"/>
  <c r="E2012" i="3"/>
  <c r="I2011" i="3"/>
  <c r="R2011" i="3" s="1"/>
  <c r="J2010" i="3"/>
  <c r="L2010" i="3" s="1"/>
  <c r="M2012" i="3"/>
  <c r="D2015" i="3" l="1"/>
  <c r="G2012" i="3"/>
  <c r="H2012" i="3" s="1"/>
  <c r="I2012" i="3" s="1"/>
  <c r="R2012" i="3" s="1"/>
  <c r="F2013" i="3"/>
  <c r="E2013" i="3"/>
  <c r="J2011" i="3"/>
  <c r="L2011" i="3" s="1"/>
  <c r="M2013" i="3"/>
  <c r="D2016" i="3" l="1"/>
  <c r="G2013" i="3"/>
  <c r="H2013" i="3" s="1"/>
  <c r="F2014" i="3"/>
  <c r="E2014" i="3"/>
  <c r="I2013" i="3"/>
  <c r="R2013" i="3" s="1"/>
  <c r="J2012" i="3"/>
  <c r="L2012" i="3" s="1"/>
  <c r="M2014" i="3"/>
  <c r="D2017" i="3" l="1"/>
  <c r="G2014" i="3"/>
  <c r="H2014" i="3" s="1"/>
  <c r="F2015" i="3"/>
  <c r="E2015" i="3"/>
  <c r="I2014" i="3"/>
  <c r="R2014" i="3" s="1"/>
  <c r="J2013" i="3"/>
  <c r="L2013" i="3" s="1"/>
  <c r="M2015" i="3"/>
  <c r="D2018" i="3" l="1"/>
  <c r="F2016" i="3"/>
  <c r="E2016" i="3"/>
  <c r="G2015" i="3"/>
  <c r="H2015" i="3" s="1"/>
  <c r="I2015" i="3"/>
  <c r="R2015" i="3" s="1"/>
  <c r="J2014" i="3"/>
  <c r="L2014" i="3" s="1"/>
  <c r="M2016" i="3"/>
  <c r="D2019" i="3" l="1"/>
  <c r="F2017" i="3"/>
  <c r="E2017" i="3"/>
  <c r="G2016" i="3"/>
  <c r="H2016" i="3" s="1"/>
  <c r="I2016" i="3"/>
  <c r="R2016" i="3" s="1"/>
  <c r="J2015" i="3"/>
  <c r="L2015" i="3" s="1"/>
  <c r="M2017" i="3"/>
  <c r="D2020" i="3" l="1"/>
  <c r="G2017" i="3"/>
  <c r="H2017" i="3" s="1"/>
  <c r="F2018" i="3"/>
  <c r="E2018" i="3"/>
  <c r="I2017" i="3"/>
  <c r="R2017" i="3" s="1"/>
  <c r="J2016" i="3"/>
  <c r="L2016" i="3" s="1"/>
  <c r="M2018" i="3"/>
  <c r="D2021" i="3" l="1"/>
  <c r="G2018" i="3"/>
  <c r="H2018" i="3" s="1"/>
  <c r="F2019" i="3"/>
  <c r="E2019" i="3"/>
  <c r="I2018" i="3"/>
  <c r="R2018" i="3" s="1"/>
  <c r="J2017" i="3"/>
  <c r="L2017" i="3" s="1"/>
  <c r="M2019" i="3"/>
  <c r="D2022" i="3" l="1"/>
  <c r="F2020" i="3"/>
  <c r="E2020" i="3"/>
  <c r="G2019" i="3"/>
  <c r="H2019" i="3" s="1"/>
  <c r="I2019" i="3"/>
  <c r="R2019" i="3" s="1"/>
  <c r="J2018" i="3"/>
  <c r="L2018" i="3" s="1"/>
  <c r="M2020" i="3"/>
  <c r="D2023" i="3" l="1"/>
  <c r="G2020" i="3"/>
  <c r="H2020" i="3" s="1"/>
  <c r="F2021" i="3"/>
  <c r="E2021" i="3"/>
  <c r="I2020" i="3"/>
  <c r="R2020" i="3" s="1"/>
  <c r="J2019" i="3"/>
  <c r="L2019" i="3" s="1"/>
  <c r="M2021" i="3"/>
  <c r="D2024" i="3" l="1"/>
  <c r="G2021" i="3"/>
  <c r="H2021" i="3" s="1"/>
  <c r="F2022" i="3"/>
  <c r="E2022" i="3"/>
  <c r="I2021" i="3"/>
  <c r="R2021" i="3" s="1"/>
  <c r="J2020" i="3"/>
  <c r="L2020" i="3" s="1"/>
  <c r="M2022" i="3"/>
  <c r="D2025" i="3" l="1"/>
  <c r="G2022" i="3"/>
  <c r="H2022" i="3" s="1"/>
  <c r="F2023" i="3"/>
  <c r="E2023" i="3"/>
  <c r="I2022" i="3"/>
  <c r="R2022" i="3" s="1"/>
  <c r="J2021" i="3"/>
  <c r="L2021" i="3" s="1"/>
  <c r="M2023" i="3"/>
  <c r="D2026" i="3" l="1"/>
  <c r="G2023" i="3"/>
  <c r="H2023" i="3" s="1"/>
  <c r="F2024" i="3"/>
  <c r="E2024" i="3"/>
  <c r="I2023" i="3"/>
  <c r="R2023" i="3" s="1"/>
  <c r="J2022" i="3"/>
  <c r="L2022" i="3" s="1"/>
  <c r="M2024" i="3"/>
  <c r="D2027" i="3" l="1"/>
  <c r="G2024" i="3"/>
  <c r="H2024" i="3" s="1"/>
  <c r="I2024" i="3" s="1"/>
  <c r="R2024" i="3" s="1"/>
  <c r="F2025" i="3"/>
  <c r="E2025" i="3"/>
  <c r="J2023" i="3"/>
  <c r="L2023" i="3" s="1"/>
  <c r="M2025" i="3"/>
  <c r="D2028" i="3" l="1"/>
  <c r="G2025" i="3"/>
  <c r="H2025" i="3" s="1"/>
  <c r="F2026" i="3"/>
  <c r="E2026" i="3"/>
  <c r="I2025" i="3"/>
  <c r="R2025" i="3" s="1"/>
  <c r="J2024" i="3"/>
  <c r="L2024" i="3" s="1"/>
  <c r="M2026" i="3"/>
  <c r="D2029" i="3" l="1"/>
  <c r="G2026" i="3"/>
  <c r="H2026" i="3" s="1"/>
  <c r="F2027" i="3"/>
  <c r="E2027" i="3"/>
  <c r="I2026" i="3"/>
  <c r="R2026" i="3" s="1"/>
  <c r="J2025" i="3"/>
  <c r="L2025" i="3" s="1"/>
  <c r="M2027" i="3"/>
  <c r="D2030" i="3" l="1"/>
  <c r="G2027" i="3"/>
  <c r="H2027" i="3" s="1"/>
  <c r="F2028" i="3"/>
  <c r="E2028" i="3"/>
  <c r="I2027" i="3"/>
  <c r="R2027" i="3" s="1"/>
  <c r="J2026" i="3"/>
  <c r="L2026" i="3" s="1"/>
  <c r="M2028" i="3"/>
  <c r="D2031" i="3" l="1"/>
  <c r="G2028" i="3"/>
  <c r="H2028" i="3" s="1"/>
  <c r="F2029" i="3"/>
  <c r="E2029" i="3"/>
  <c r="I2028" i="3"/>
  <c r="R2028" i="3" s="1"/>
  <c r="J2027" i="3"/>
  <c r="L2027" i="3" s="1"/>
  <c r="M2029" i="3"/>
  <c r="D2032" i="3" l="1"/>
  <c r="G2029" i="3"/>
  <c r="H2029" i="3" s="1"/>
  <c r="F2030" i="3"/>
  <c r="E2030" i="3"/>
  <c r="I2029" i="3"/>
  <c r="R2029" i="3" s="1"/>
  <c r="J2028" i="3"/>
  <c r="L2028" i="3" s="1"/>
  <c r="M2030" i="3"/>
  <c r="D2033" i="3" l="1"/>
  <c r="G2030" i="3"/>
  <c r="H2030" i="3" s="1"/>
  <c r="F2031" i="3"/>
  <c r="E2031" i="3"/>
  <c r="I2030" i="3"/>
  <c r="R2030" i="3" s="1"/>
  <c r="J2029" i="3"/>
  <c r="L2029" i="3" s="1"/>
  <c r="M2031" i="3"/>
  <c r="D2034" i="3" l="1"/>
  <c r="G2031" i="3"/>
  <c r="H2031" i="3" s="1"/>
  <c r="F2032" i="3"/>
  <c r="E2032" i="3"/>
  <c r="G2032" i="3" s="1"/>
  <c r="H2032" i="3" s="1"/>
  <c r="I2031" i="3"/>
  <c r="R2031" i="3" s="1"/>
  <c r="J2030" i="3"/>
  <c r="L2030" i="3" s="1"/>
  <c r="M2032" i="3"/>
  <c r="D2035" i="3" l="1"/>
  <c r="F2033" i="3"/>
  <c r="E2033" i="3"/>
  <c r="I2032" i="3"/>
  <c r="R2032" i="3" s="1"/>
  <c r="J2031" i="3"/>
  <c r="L2031" i="3" s="1"/>
  <c r="M2033" i="3"/>
  <c r="D2036" i="3" l="1"/>
  <c r="F2034" i="3"/>
  <c r="E2034" i="3"/>
  <c r="G2033" i="3"/>
  <c r="H2033" i="3" s="1"/>
  <c r="I2033" i="3"/>
  <c r="R2033" i="3" s="1"/>
  <c r="J2032" i="3"/>
  <c r="L2032" i="3" s="1"/>
  <c r="M2034" i="3"/>
  <c r="D2037" i="3" l="1"/>
  <c r="G2034" i="3"/>
  <c r="H2034" i="3" s="1"/>
  <c r="F2035" i="3"/>
  <c r="E2035" i="3"/>
  <c r="I2034" i="3"/>
  <c r="R2034" i="3" s="1"/>
  <c r="J2033" i="3"/>
  <c r="L2033" i="3" s="1"/>
  <c r="M2035" i="3"/>
  <c r="D2038" i="3" l="1"/>
  <c r="G2035" i="3"/>
  <c r="H2035" i="3" s="1"/>
  <c r="F2036" i="3"/>
  <c r="E2036" i="3"/>
  <c r="I2035" i="3"/>
  <c r="R2035" i="3" s="1"/>
  <c r="J2034" i="3"/>
  <c r="L2034" i="3" s="1"/>
  <c r="M2036" i="3"/>
  <c r="D2039" i="3" l="1"/>
  <c r="G2036" i="3"/>
  <c r="H2036" i="3" s="1"/>
  <c r="F2037" i="3"/>
  <c r="E2037" i="3"/>
  <c r="G2037" i="3" s="1"/>
  <c r="H2037" i="3" s="1"/>
  <c r="I2036" i="3"/>
  <c r="R2036" i="3" s="1"/>
  <c r="J2035" i="3"/>
  <c r="L2035" i="3" s="1"/>
  <c r="M2037" i="3"/>
  <c r="D2040" i="3" l="1"/>
  <c r="F2038" i="3"/>
  <c r="E2038" i="3"/>
  <c r="I2037" i="3"/>
  <c r="R2037" i="3" s="1"/>
  <c r="J2036" i="3"/>
  <c r="L2036" i="3" s="1"/>
  <c r="M2038" i="3"/>
  <c r="D2041" i="3" l="1"/>
  <c r="G2038" i="3"/>
  <c r="H2038" i="3" s="1"/>
  <c r="F2039" i="3"/>
  <c r="E2039" i="3"/>
  <c r="I2038" i="3"/>
  <c r="R2038" i="3" s="1"/>
  <c r="J2037" i="3"/>
  <c r="L2037" i="3" s="1"/>
  <c r="M2039" i="3"/>
  <c r="D2042" i="3" l="1"/>
  <c r="F2040" i="3"/>
  <c r="E2040" i="3"/>
  <c r="G2039" i="3"/>
  <c r="H2039" i="3" s="1"/>
  <c r="I2039" i="3"/>
  <c r="R2039" i="3" s="1"/>
  <c r="J2038" i="3"/>
  <c r="L2038" i="3" s="1"/>
  <c r="M2040" i="3"/>
  <c r="D2043" i="3" l="1"/>
  <c r="F2041" i="3"/>
  <c r="E2041" i="3"/>
  <c r="G2040" i="3"/>
  <c r="H2040" i="3" s="1"/>
  <c r="I2040" i="3"/>
  <c r="R2040" i="3" s="1"/>
  <c r="J2039" i="3"/>
  <c r="L2039" i="3" s="1"/>
  <c r="M2041" i="3"/>
  <c r="D2044" i="3" l="1"/>
  <c r="F2042" i="3"/>
  <c r="E2042" i="3"/>
  <c r="G2041" i="3"/>
  <c r="H2041" i="3" s="1"/>
  <c r="I2041" i="3"/>
  <c r="R2041" i="3" s="1"/>
  <c r="J2040" i="3"/>
  <c r="L2040" i="3" s="1"/>
  <c r="M2042" i="3"/>
  <c r="D2045" i="3" l="1"/>
  <c r="G2042" i="3"/>
  <c r="H2042" i="3" s="1"/>
  <c r="F2043" i="3"/>
  <c r="E2043" i="3"/>
  <c r="I2042" i="3"/>
  <c r="R2042" i="3" s="1"/>
  <c r="J2041" i="3"/>
  <c r="L2041" i="3" s="1"/>
  <c r="M2043" i="3"/>
  <c r="D2046" i="3" l="1"/>
  <c r="G2043" i="3"/>
  <c r="H2043" i="3" s="1"/>
  <c r="F2044" i="3"/>
  <c r="E2044" i="3"/>
  <c r="I2043" i="3"/>
  <c r="R2043" i="3" s="1"/>
  <c r="J2042" i="3"/>
  <c r="L2042" i="3" s="1"/>
  <c r="M2044" i="3"/>
  <c r="D2047" i="3" l="1"/>
  <c r="G2044" i="3"/>
  <c r="H2044" i="3" s="1"/>
  <c r="F2045" i="3"/>
  <c r="E2045" i="3"/>
  <c r="I2044" i="3"/>
  <c r="R2044" i="3" s="1"/>
  <c r="J2043" i="3"/>
  <c r="L2043" i="3" s="1"/>
  <c r="M2045" i="3"/>
  <c r="D2048" i="3" l="1"/>
  <c r="G2045" i="3"/>
  <c r="H2045" i="3" s="1"/>
  <c r="I2045" i="3" s="1"/>
  <c r="R2045" i="3" s="1"/>
  <c r="F2046" i="3"/>
  <c r="E2046" i="3"/>
  <c r="G2046" i="3" s="1"/>
  <c r="H2046" i="3" s="1"/>
  <c r="J2044" i="3"/>
  <c r="L2044" i="3" s="1"/>
  <c r="M2046" i="3"/>
  <c r="D2049" i="3" l="1"/>
  <c r="F2047" i="3"/>
  <c r="E2047" i="3"/>
  <c r="I2046" i="3"/>
  <c r="R2046" i="3" s="1"/>
  <c r="J2045" i="3"/>
  <c r="L2045" i="3" s="1"/>
  <c r="M2047" i="3"/>
  <c r="D2050" i="3" l="1"/>
  <c r="G2047" i="3"/>
  <c r="H2047" i="3" s="1"/>
  <c r="F2048" i="3"/>
  <c r="E2048" i="3"/>
  <c r="G2048" i="3" s="1"/>
  <c r="H2048" i="3" s="1"/>
  <c r="I2047" i="3"/>
  <c r="R2047" i="3" s="1"/>
  <c r="J2046" i="3"/>
  <c r="L2046" i="3" s="1"/>
  <c r="M2048" i="3"/>
  <c r="D2051" i="3" l="1"/>
  <c r="F2049" i="3"/>
  <c r="E2049" i="3"/>
  <c r="I2048" i="3"/>
  <c r="R2048" i="3" s="1"/>
  <c r="J2047" i="3"/>
  <c r="L2047" i="3" s="1"/>
  <c r="M2049" i="3"/>
  <c r="D2052" i="3" l="1"/>
  <c r="G2049" i="3"/>
  <c r="H2049" i="3" s="1"/>
  <c r="I2049" i="3" s="1"/>
  <c r="R2049" i="3" s="1"/>
  <c r="F2050" i="3"/>
  <c r="E2050" i="3"/>
  <c r="J2048" i="3"/>
  <c r="L2048" i="3" s="1"/>
  <c r="M2050" i="3"/>
  <c r="D2053" i="3" l="1"/>
  <c r="F2051" i="3"/>
  <c r="E2051" i="3"/>
  <c r="G2050" i="3"/>
  <c r="H2050" i="3" s="1"/>
  <c r="I2050" i="3"/>
  <c r="R2050" i="3" s="1"/>
  <c r="J2049" i="3"/>
  <c r="L2049" i="3" s="1"/>
  <c r="M2051" i="3"/>
  <c r="D2054" i="3" l="1"/>
  <c r="G2051" i="3"/>
  <c r="H2051" i="3" s="1"/>
  <c r="F2052" i="3"/>
  <c r="E2052" i="3"/>
  <c r="G2052" i="3" s="1"/>
  <c r="H2052" i="3" s="1"/>
  <c r="I2051" i="3"/>
  <c r="R2051" i="3" s="1"/>
  <c r="J2050" i="3"/>
  <c r="L2050" i="3" s="1"/>
  <c r="M2052" i="3"/>
  <c r="D2055" i="3" l="1"/>
  <c r="F2053" i="3"/>
  <c r="E2053" i="3"/>
  <c r="I2052" i="3"/>
  <c r="R2052" i="3" s="1"/>
  <c r="J2051" i="3"/>
  <c r="L2051" i="3" s="1"/>
  <c r="M2053" i="3"/>
  <c r="D2056" i="3" l="1"/>
  <c r="G2053" i="3"/>
  <c r="H2053" i="3" s="1"/>
  <c r="F2054" i="3"/>
  <c r="E2054" i="3"/>
  <c r="G2054" i="3" s="1"/>
  <c r="H2054" i="3" s="1"/>
  <c r="I2053" i="3"/>
  <c r="R2053" i="3" s="1"/>
  <c r="J2052" i="3"/>
  <c r="L2052" i="3" s="1"/>
  <c r="M2054" i="3"/>
  <c r="D2057" i="3" l="1"/>
  <c r="F2055" i="3"/>
  <c r="E2055" i="3"/>
  <c r="I2054" i="3"/>
  <c r="R2054" i="3" s="1"/>
  <c r="J2053" i="3"/>
  <c r="L2053" i="3" s="1"/>
  <c r="M2055" i="3"/>
  <c r="D2058" i="3" l="1"/>
  <c r="G2055" i="3"/>
  <c r="H2055" i="3" s="1"/>
  <c r="F2056" i="3"/>
  <c r="E2056" i="3"/>
  <c r="G2056" i="3" s="1"/>
  <c r="H2056" i="3" s="1"/>
  <c r="I2055" i="3"/>
  <c r="R2055" i="3" s="1"/>
  <c r="J2054" i="3"/>
  <c r="L2054" i="3" s="1"/>
  <c r="M2056" i="3"/>
  <c r="D2059" i="3" l="1"/>
  <c r="F2057" i="3"/>
  <c r="E2057" i="3"/>
  <c r="I2056" i="3"/>
  <c r="R2056" i="3" s="1"/>
  <c r="J2055" i="3"/>
  <c r="L2055" i="3" s="1"/>
  <c r="M2057" i="3"/>
  <c r="D2060" i="3" l="1"/>
  <c r="G2057" i="3"/>
  <c r="H2057" i="3" s="1"/>
  <c r="I2057" i="3" s="1"/>
  <c r="R2057" i="3" s="1"/>
  <c r="F2058" i="3"/>
  <c r="E2058" i="3"/>
  <c r="J2056" i="3"/>
  <c r="L2056" i="3" s="1"/>
  <c r="M2058" i="3"/>
  <c r="D2061" i="3" l="1"/>
  <c r="G2058" i="3"/>
  <c r="H2058" i="3" s="1"/>
  <c r="F2059" i="3"/>
  <c r="E2059" i="3"/>
  <c r="G2059" i="3" s="1"/>
  <c r="H2059" i="3" s="1"/>
  <c r="I2058" i="3"/>
  <c r="R2058" i="3" s="1"/>
  <c r="J2057" i="3"/>
  <c r="L2057" i="3" s="1"/>
  <c r="M2059" i="3"/>
  <c r="D2062" i="3" l="1"/>
  <c r="F2060" i="3"/>
  <c r="E2060" i="3"/>
  <c r="I2059" i="3"/>
  <c r="R2059" i="3" s="1"/>
  <c r="J2058" i="3"/>
  <c r="L2058" i="3" s="1"/>
  <c r="M2060" i="3"/>
  <c r="D2063" i="3" l="1"/>
  <c r="G2060" i="3"/>
  <c r="H2060" i="3" s="1"/>
  <c r="I2060" i="3" s="1"/>
  <c r="R2060" i="3" s="1"/>
  <c r="F2061" i="3"/>
  <c r="E2061" i="3"/>
  <c r="J2059" i="3"/>
  <c r="L2059" i="3" s="1"/>
  <c r="M2061" i="3"/>
  <c r="D2064" i="3" l="1"/>
  <c r="G2061" i="3"/>
  <c r="H2061" i="3" s="1"/>
  <c r="F2062" i="3"/>
  <c r="E2062" i="3"/>
  <c r="I2061" i="3"/>
  <c r="R2061" i="3" s="1"/>
  <c r="J2060" i="3"/>
  <c r="L2060" i="3" s="1"/>
  <c r="M2062" i="3"/>
  <c r="D2065" i="3" l="1"/>
  <c r="G2062" i="3"/>
  <c r="H2062" i="3" s="1"/>
  <c r="F2063" i="3"/>
  <c r="E2063" i="3"/>
  <c r="I2062" i="3"/>
  <c r="R2062" i="3" s="1"/>
  <c r="J2061" i="3"/>
  <c r="L2061" i="3" s="1"/>
  <c r="M2063" i="3"/>
  <c r="D2066" i="3" l="1"/>
  <c r="G2063" i="3"/>
  <c r="H2063" i="3" s="1"/>
  <c r="F2064" i="3"/>
  <c r="E2064" i="3"/>
  <c r="I2063" i="3"/>
  <c r="R2063" i="3" s="1"/>
  <c r="J2062" i="3"/>
  <c r="L2062" i="3" s="1"/>
  <c r="M2064" i="3"/>
  <c r="D2067" i="3" l="1"/>
  <c r="G2064" i="3"/>
  <c r="H2064" i="3" s="1"/>
  <c r="F2065" i="3"/>
  <c r="E2065" i="3"/>
  <c r="I2064" i="3"/>
  <c r="R2064" i="3" s="1"/>
  <c r="J2063" i="3"/>
  <c r="L2063" i="3" s="1"/>
  <c r="M2065" i="3"/>
  <c r="D2068" i="3" l="1"/>
  <c r="G2065" i="3"/>
  <c r="H2065" i="3" s="1"/>
  <c r="F2066" i="3"/>
  <c r="E2066" i="3"/>
  <c r="I2065" i="3"/>
  <c r="R2065" i="3" s="1"/>
  <c r="J2064" i="3"/>
  <c r="L2064" i="3" s="1"/>
  <c r="M2066" i="3"/>
  <c r="D2069" i="3" l="1"/>
  <c r="G2066" i="3"/>
  <c r="H2066" i="3" s="1"/>
  <c r="I2066" i="3" s="1"/>
  <c r="R2066" i="3" s="1"/>
  <c r="F2067" i="3"/>
  <c r="E2067" i="3"/>
  <c r="J2065" i="3"/>
  <c r="L2065" i="3" s="1"/>
  <c r="M2067" i="3"/>
  <c r="D2070" i="3" l="1"/>
  <c r="G2067" i="3"/>
  <c r="H2067" i="3" s="1"/>
  <c r="F2068" i="3"/>
  <c r="E2068" i="3"/>
  <c r="I2067" i="3"/>
  <c r="R2067" i="3" s="1"/>
  <c r="J2066" i="3"/>
  <c r="L2066" i="3" s="1"/>
  <c r="M2068" i="3"/>
  <c r="D2071" i="3" l="1"/>
  <c r="G2068" i="3"/>
  <c r="H2068" i="3" s="1"/>
  <c r="I2068" i="3" s="1"/>
  <c r="R2068" i="3" s="1"/>
  <c r="F2069" i="3"/>
  <c r="E2069" i="3"/>
  <c r="J2067" i="3"/>
  <c r="L2067" i="3" s="1"/>
  <c r="M2069" i="3"/>
  <c r="D2072" i="3" l="1"/>
  <c r="G2069" i="3"/>
  <c r="H2069" i="3" s="1"/>
  <c r="F2070" i="3"/>
  <c r="E2070" i="3"/>
  <c r="I2069" i="3"/>
  <c r="R2069" i="3" s="1"/>
  <c r="J2068" i="3"/>
  <c r="L2068" i="3" s="1"/>
  <c r="M2070" i="3"/>
  <c r="D2073" i="3" l="1"/>
  <c r="G2070" i="3"/>
  <c r="H2070" i="3" s="1"/>
  <c r="I2070" i="3" s="1"/>
  <c r="R2070" i="3" s="1"/>
  <c r="F2071" i="3"/>
  <c r="E2071" i="3"/>
  <c r="G2071" i="3" s="1"/>
  <c r="H2071" i="3" s="1"/>
  <c r="J2069" i="3"/>
  <c r="L2069" i="3" s="1"/>
  <c r="M2071" i="3"/>
  <c r="D2074" i="3" l="1"/>
  <c r="F2072" i="3"/>
  <c r="E2072" i="3"/>
  <c r="I2071" i="3"/>
  <c r="R2071" i="3" s="1"/>
  <c r="J2070" i="3"/>
  <c r="L2070" i="3" s="1"/>
  <c r="M2072" i="3"/>
  <c r="D2075" i="3" l="1"/>
  <c r="G2072" i="3"/>
  <c r="H2072" i="3" s="1"/>
  <c r="F2073" i="3"/>
  <c r="E2073" i="3"/>
  <c r="I2072" i="3"/>
  <c r="R2072" i="3" s="1"/>
  <c r="J2071" i="3"/>
  <c r="L2071" i="3" s="1"/>
  <c r="M2073" i="3"/>
  <c r="D2076" i="3" l="1"/>
  <c r="G2073" i="3"/>
  <c r="H2073" i="3" s="1"/>
  <c r="F2074" i="3"/>
  <c r="E2074" i="3"/>
  <c r="I2073" i="3"/>
  <c r="R2073" i="3" s="1"/>
  <c r="J2072" i="3"/>
  <c r="L2072" i="3" s="1"/>
  <c r="M2074" i="3"/>
  <c r="D2077" i="3" l="1"/>
  <c r="G2074" i="3"/>
  <c r="H2074" i="3" s="1"/>
  <c r="F2075" i="3"/>
  <c r="E2075" i="3"/>
  <c r="I2074" i="3"/>
  <c r="R2074" i="3" s="1"/>
  <c r="J2073" i="3"/>
  <c r="L2073" i="3" s="1"/>
  <c r="M2075" i="3"/>
  <c r="D2078" i="3" l="1"/>
  <c r="F2076" i="3"/>
  <c r="E2076" i="3"/>
  <c r="G2075" i="3"/>
  <c r="H2075" i="3" s="1"/>
  <c r="I2075" i="3" s="1"/>
  <c r="R2075" i="3" s="1"/>
  <c r="J2074" i="3"/>
  <c r="L2074" i="3" s="1"/>
  <c r="M2076" i="3"/>
  <c r="D2079" i="3" l="1"/>
  <c r="F2077" i="3"/>
  <c r="E2077" i="3"/>
  <c r="G2076" i="3"/>
  <c r="H2076" i="3" s="1"/>
  <c r="I2076" i="3"/>
  <c r="R2076" i="3" s="1"/>
  <c r="J2075" i="3"/>
  <c r="L2075" i="3" s="1"/>
  <c r="M2077" i="3"/>
  <c r="D2080" i="3" l="1"/>
  <c r="G2077" i="3"/>
  <c r="H2077" i="3" s="1"/>
  <c r="F2078" i="3"/>
  <c r="E2078" i="3"/>
  <c r="I2077" i="3"/>
  <c r="R2077" i="3" s="1"/>
  <c r="J2076" i="3"/>
  <c r="L2076" i="3" s="1"/>
  <c r="M2078" i="3"/>
  <c r="D2081" i="3" l="1"/>
  <c r="G2078" i="3"/>
  <c r="H2078" i="3" s="1"/>
  <c r="F2079" i="3"/>
  <c r="E2079" i="3"/>
  <c r="I2078" i="3"/>
  <c r="R2078" i="3" s="1"/>
  <c r="J2077" i="3"/>
  <c r="L2077" i="3" s="1"/>
  <c r="M2079" i="3"/>
  <c r="D2082" i="3" l="1"/>
  <c r="F2080" i="3"/>
  <c r="E2080" i="3"/>
  <c r="G2079" i="3"/>
  <c r="H2079" i="3" s="1"/>
  <c r="I2079" i="3" s="1"/>
  <c r="R2079" i="3" s="1"/>
  <c r="J2078" i="3"/>
  <c r="L2078" i="3" s="1"/>
  <c r="M2080" i="3"/>
  <c r="D2083" i="3" l="1"/>
  <c r="F2081" i="3"/>
  <c r="E2081" i="3"/>
  <c r="G2080" i="3"/>
  <c r="H2080" i="3" s="1"/>
  <c r="I2080" i="3"/>
  <c r="R2080" i="3" s="1"/>
  <c r="J2079" i="3"/>
  <c r="L2079" i="3" s="1"/>
  <c r="M2081" i="3"/>
  <c r="D2084" i="3" l="1"/>
  <c r="G2081" i="3"/>
  <c r="H2081" i="3" s="1"/>
  <c r="F2082" i="3"/>
  <c r="E2082" i="3"/>
  <c r="G2082" i="3" s="1"/>
  <c r="H2082" i="3" s="1"/>
  <c r="I2081" i="3"/>
  <c r="R2081" i="3" s="1"/>
  <c r="J2080" i="3"/>
  <c r="L2080" i="3" s="1"/>
  <c r="M2082" i="3"/>
  <c r="D2085" i="3" l="1"/>
  <c r="F2083" i="3"/>
  <c r="E2083" i="3"/>
  <c r="I2082" i="3"/>
  <c r="R2082" i="3" s="1"/>
  <c r="J2081" i="3"/>
  <c r="L2081" i="3" s="1"/>
  <c r="M2083" i="3"/>
  <c r="D2086" i="3" l="1"/>
  <c r="G2083" i="3"/>
  <c r="H2083" i="3" s="1"/>
  <c r="F2084" i="3"/>
  <c r="E2084" i="3"/>
  <c r="I2083" i="3"/>
  <c r="R2083" i="3" s="1"/>
  <c r="J2082" i="3"/>
  <c r="L2082" i="3" s="1"/>
  <c r="M2084" i="3"/>
  <c r="D2087" i="3" l="1"/>
  <c r="G2084" i="3"/>
  <c r="H2084" i="3" s="1"/>
  <c r="F2085" i="3"/>
  <c r="E2085" i="3"/>
  <c r="I2084" i="3"/>
  <c r="R2084" i="3" s="1"/>
  <c r="J2083" i="3"/>
  <c r="L2083" i="3" s="1"/>
  <c r="M2085" i="3"/>
  <c r="D2088" i="3" l="1"/>
  <c r="G2085" i="3"/>
  <c r="H2085" i="3" s="1"/>
  <c r="F2086" i="3"/>
  <c r="E2086" i="3"/>
  <c r="I2085" i="3"/>
  <c r="R2085" i="3" s="1"/>
  <c r="J2084" i="3"/>
  <c r="L2084" i="3" s="1"/>
  <c r="M2086" i="3"/>
  <c r="D2089" i="3" l="1"/>
  <c r="G2086" i="3"/>
  <c r="H2086" i="3" s="1"/>
  <c r="I2086" i="3" s="1"/>
  <c r="R2086" i="3" s="1"/>
  <c r="F2087" i="3"/>
  <c r="E2087" i="3"/>
  <c r="J2085" i="3"/>
  <c r="L2085" i="3" s="1"/>
  <c r="M2087" i="3"/>
  <c r="D2090" i="3" l="1"/>
  <c r="G2087" i="3"/>
  <c r="H2087" i="3" s="1"/>
  <c r="F2088" i="3"/>
  <c r="E2088" i="3"/>
  <c r="I2087" i="3"/>
  <c r="R2087" i="3" s="1"/>
  <c r="J2086" i="3"/>
  <c r="L2086" i="3" s="1"/>
  <c r="M2088" i="3"/>
  <c r="D2091" i="3" l="1"/>
  <c r="G2088" i="3"/>
  <c r="H2088" i="3" s="1"/>
  <c r="F2089" i="3"/>
  <c r="E2089" i="3"/>
  <c r="I2088" i="3"/>
  <c r="R2088" i="3" s="1"/>
  <c r="J2087" i="3"/>
  <c r="L2087" i="3" s="1"/>
  <c r="M2089" i="3"/>
  <c r="D2092" i="3" l="1"/>
  <c r="G2089" i="3"/>
  <c r="H2089" i="3" s="1"/>
  <c r="F2090" i="3"/>
  <c r="E2090" i="3"/>
  <c r="I2089" i="3"/>
  <c r="R2089" i="3" s="1"/>
  <c r="J2088" i="3"/>
  <c r="L2088" i="3" s="1"/>
  <c r="M2090" i="3"/>
  <c r="D2093" i="3" l="1"/>
  <c r="G2090" i="3"/>
  <c r="H2090" i="3" s="1"/>
  <c r="F2091" i="3"/>
  <c r="E2091" i="3"/>
  <c r="I2090" i="3"/>
  <c r="R2090" i="3" s="1"/>
  <c r="J2089" i="3"/>
  <c r="L2089" i="3" s="1"/>
  <c r="M2091" i="3"/>
  <c r="D2094" i="3" l="1"/>
  <c r="F2092" i="3"/>
  <c r="E2092" i="3"/>
  <c r="G2091" i="3"/>
  <c r="H2091" i="3" s="1"/>
  <c r="I2091" i="3" s="1"/>
  <c r="R2091" i="3" s="1"/>
  <c r="J2090" i="3"/>
  <c r="L2090" i="3" s="1"/>
  <c r="M2092" i="3"/>
  <c r="D2095" i="3" l="1"/>
  <c r="G2092" i="3"/>
  <c r="H2092" i="3" s="1"/>
  <c r="F2093" i="3"/>
  <c r="E2093" i="3"/>
  <c r="I2092" i="3"/>
  <c r="R2092" i="3" s="1"/>
  <c r="J2091" i="3"/>
  <c r="L2091" i="3" s="1"/>
  <c r="M2093" i="3"/>
  <c r="D2096" i="3" l="1"/>
  <c r="G2093" i="3"/>
  <c r="H2093" i="3" s="1"/>
  <c r="F2094" i="3"/>
  <c r="E2094" i="3"/>
  <c r="I2093" i="3"/>
  <c r="R2093" i="3" s="1"/>
  <c r="J2092" i="3"/>
  <c r="L2092" i="3" s="1"/>
  <c r="M2094" i="3"/>
  <c r="D2097" i="3" l="1"/>
  <c r="G2094" i="3"/>
  <c r="H2094" i="3" s="1"/>
  <c r="I2094" i="3" s="1"/>
  <c r="R2094" i="3" s="1"/>
  <c r="F2095" i="3"/>
  <c r="E2095" i="3"/>
  <c r="G2095" i="3" s="1"/>
  <c r="H2095" i="3" s="1"/>
  <c r="J2093" i="3"/>
  <c r="L2093" i="3" s="1"/>
  <c r="M2095" i="3"/>
  <c r="D2098" i="3" l="1"/>
  <c r="F2096" i="3"/>
  <c r="E2096" i="3"/>
  <c r="I2095" i="3"/>
  <c r="R2095" i="3" s="1"/>
  <c r="J2094" i="3"/>
  <c r="L2094" i="3" s="1"/>
  <c r="M2096" i="3"/>
  <c r="D2099" i="3" l="1"/>
  <c r="G2096" i="3"/>
  <c r="H2096" i="3" s="1"/>
  <c r="F2097" i="3"/>
  <c r="E2097" i="3"/>
  <c r="I2096" i="3"/>
  <c r="R2096" i="3" s="1"/>
  <c r="J2095" i="3"/>
  <c r="L2095" i="3" s="1"/>
  <c r="M2097" i="3"/>
  <c r="D2100" i="3" l="1"/>
  <c r="G2097" i="3"/>
  <c r="H2097" i="3" s="1"/>
  <c r="F2098" i="3"/>
  <c r="E2098" i="3"/>
  <c r="G2098" i="3" s="1"/>
  <c r="H2098" i="3" s="1"/>
  <c r="I2097" i="3"/>
  <c r="R2097" i="3" s="1"/>
  <c r="J2096" i="3"/>
  <c r="L2096" i="3" s="1"/>
  <c r="M2098" i="3"/>
  <c r="D2101" i="3" l="1"/>
  <c r="F2099" i="3"/>
  <c r="E2099" i="3"/>
  <c r="I2098" i="3"/>
  <c r="R2098" i="3" s="1"/>
  <c r="J2097" i="3"/>
  <c r="L2097" i="3" s="1"/>
  <c r="M2099" i="3"/>
  <c r="D2102" i="3" l="1"/>
  <c r="G2099" i="3"/>
  <c r="H2099" i="3" s="1"/>
  <c r="I2099" i="3" s="1"/>
  <c r="R2099" i="3" s="1"/>
  <c r="F2100" i="3"/>
  <c r="E2100" i="3"/>
  <c r="J2098" i="3"/>
  <c r="L2098" i="3" s="1"/>
  <c r="M2100" i="3"/>
  <c r="D2103" i="3" l="1"/>
  <c r="G2100" i="3"/>
  <c r="H2100" i="3" s="1"/>
  <c r="F2101" i="3"/>
  <c r="E2101" i="3"/>
  <c r="I2100" i="3"/>
  <c r="R2100" i="3" s="1"/>
  <c r="J2099" i="3"/>
  <c r="L2099" i="3" s="1"/>
  <c r="M2101" i="3"/>
  <c r="D2104" i="3" l="1"/>
  <c r="G2101" i="3"/>
  <c r="H2101" i="3" s="1"/>
  <c r="F2102" i="3"/>
  <c r="E2102" i="3"/>
  <c r="I2101" i="3"/>
  <c r="R2101" i="3" s="1"/>
  <c r="J2100" i="3"/>
  <c r="L2100" i="3" s="1"/>
  <c r="M2102" i="3"/>
  <c r="D2105" i="3" l="1"/>
  <c r="G2102" i="3"/>
  <c r="H2102" i="3" s="1"/>
  <c r="F2103" i="3"/>
  <c r="E2103" i="3"/>
  <c r="I2102" i="3"/>
  <c r="R2102" i="3" s="1"/>
  <c r="J2101" i="3"/>
  <c r="L2101" i="3" s="1"/>
  <c r="M2103" i="3"/>
  <c r="D2106" i="3" l="1"/>
  <c r="F2104" i="3"/>
  <c r="E2104" i="3"/>
  <c r="G2103" i="3"/>
  <c r="H2103" i="3" s="1"/>
  <c r="I2103" i="3" s="1"/>
  <c r="R2103" i="3" s="1"/>
  <c r="J2102" i="3"/>
  <c r="L2102" i="3" s="1"/>
  <c r="M2104" i="3"/>
  <c r="D2107" i="3" l="1"/>
  <c r="G2104" i="3"/>
  <c r="H2104" i="3" s="1"/>
  <c r="F2105" i="3"/>
  <c r="E2105" i="3"/>
  <c r="I2104" i="3"/>
  <c r="R2104" i="3" s="1"/>
  <c r="J2103" i="3"/>
  <c r="L2103" i="3" s="1"/>
  <c r="M2105" i="3"/>
  <c r="D2108" i="3" l="1"/>
  <c r="F2106" i="3"/>
  <c r="E2106" i="3"/>
  <c r="G2105" i="3"/>
  <c r="H2105" i="3" s="1"/>
  <c r="I2105" i="3"/>
  <c r="R2105" i="3" s="1"/>
  <c r="J2104" i="3"/>
  <c r="L2104" i="3" s="1"/>
  <c r="M2106" i="3"/>
  <c r="D2109" i="3" l="1"/>
  <c r="G2106" i="3"/>
  <c r="H2106" i="3" s="1"/>
  <c r="F2107" i="3"/>
  <c r="E2107" i="3"/>
  <c r="G2107" i="3" s="1"/>
  <c r="H2107" i="3" s="1"/>
  <c r="I2106" i="3"/>
  <c r="R2106" i="3" s="1"/>
  <c r="J2105" i="3"/>
  <c r="L2105" i="3" s="1"/>
  <c r="M2107" i="3"/>
  <c r="D2110" i="3" l="1"/>
  <c r="F2108" i="3"/>
  <c r="E2108" i="3"/>
  <c r="I2107" i="3"/>
  <c r="R2107" i="3" s="1"/>
  <c r="J2106" i="3"/>
  <c r="L2106" i="3" s="1"/>
  <c r="M2108" i="3"/>
  <c r="D2111" i="3" l="1"/>
  <c r="G2108" i="3"/>
  <c r="H2108" i="3" s="1"/>
  <c r="F2109" i="3"/>
  <c r="E2109" i="3"/>
  <c r="G2109" i="3" s="1"/>
  <c r="H2109" i="3" s="1"/>
  <c r="I2108" i="3"/>
  <c r="R2108" i="3" s="1"/>
  <c r="J2107" i="3"/>
  <c r="L2107" i="3" s="1"/>
  <c r="M2109" i="3"/>
  <c r="D2112" i="3" l="1"/>
  <c r="F2110" i="3"/>
  <c r="E2110" i="3"/>
  <c r="I2109" i="3"/>
  <c r="R2109" i="3" s="1"/>
  <c r="J2108" i="3"/>
  <c r="L2108" i="3" s="1"/>
  <c r="M2110" i="3"/>
  <c r="D2113" i="3" l="1"/>
  <c r="G2110" i="3"/>
  <c r="H2110" i="3" s="1"/>
  <c r="F2111" i="3"/>
  <c r="E2111" i="3"/>
  <c r="G2111" i="3" s="1"/>
  <c r="H2111" i="3" s="1"/>
  <c r="I2110" i="3"/>
  <c r="R2110" i="3" s="1"/>
  <c r="J2109" i="3"/>
  <c r="L2109" i="3" s="1"/>
  <c r="M2111" i="3"/>
  <c r="D2114" i="3" l="1"/>
  <c r="F2112" i="3"/>
  <c r="E2112" i="3"/>
  <c r="I2111" i="3"/>
  <c r="R2111" i="3" s="1"/>
  <c r="J2110" i="3"/>
  <c r="L2110" i="3" s="1"/>
  <c r="M2112" i="3"/>
  <c r="D2115" i="3" l="1"/>
  <c r="G2112" i="3"/>
  <c r="H2112" i="3" s="1"/>
  <c r="I2112" i="3" s="1"/>
  <c r="R2112" i="3" s="1"/>
  <c r="F2113" i="3"/>
  <c r="E2113" i="3"/>
  <c r="G2113" i="3" s="1"/>
  <c r="H2113" i="3" s="1"/>
  <c r="J2111" i="3"/>
  <c r="L2111" i="3" s="1"/>
  <c r="M2113" i="3"/>
  <c r="D2116" i="3" l="1"/>
  <c r="F2114" i="3"/>
  <c r="E2114" i="3"/>
  <c r="I2113" i="3"/>
  <c r="R2113" i="3" s="1"/>
  <c r="J2112" i="3"/>
  <c r="L2112" i="3" s="1"/>
  <c r="M2114" i="3"/>
  <c r="D2117" i="3" l="1"/>
  <c r="G2114" i="3"/>
  <c r="H2114" i="3" s="1"/>
  <c r="I2114" i="3" s="1"/>
  <c r="R2114" i="3" s="1"/>
  <c r="F2115" i="3"/>
  <c r="E2115" i="3"/>
  <c r="G2115" i="3" s="1"/>
  <c r="H2115" i="3" s="1"/>
  <c r="J2113" i="3"/>
  <c r="L2113" i="3" s="1"/>
  <c r="M2115" i="3"/>
  <c r="D2118" i="3" l="1"/>
  <c r="F2116" i="3"/>
  <c r="E2116" i="3"/>
  <c r="I2115" i="3"/>
  <c r="R2115" i="3" s="1"/>
  <c r="J2114" i="3"/>
  <c r="L2114" i="3" s="1"/>
  <c r="M2116" i="3"/>
  <c r="D2119" i="3" l="1"/>
  <c r="G2116" i="3"/>
  <c r="H2116" i="3" s="1"/>
  <c r="F2117" i="3"/>
  <c r="E2117" i="3"/>
  <c r="G2117" i="3" s="1"/>
  <c r="H2117" i="3" s="1"/>
  <c r="I2116" i="3"/>
  <c r="R2116" i="3" s="1"/>
  <c r="J2115" i="3"/>
  <c r="L2115" i="3" s="1"/>
  <c r="M2117" i="3"/>
  <c r="D2120" i="3" l="1"/>
  <c r="F2118" i="3"/>
  <c r="E2118" i="3"/>
  <c r="I2117" i="3"/>
  <c r="R2117" i="3" s="1"/>
  <c r="J2116" i="3"/>
  <c r="L2116" i="3" s="1"/>
  <c r="M2118" i="3"/>
  <c r="D2121" i="3" l="1"/>
  <c r="G2118" i="3"/>
  <c r="H2118" i="3" s="1"/>
  <c r="F2119" i="3"/>
  <c r="E2119" i="3"/>
  <c r="I2118" i="3"/>
  <c r="R2118" i="3" s="1"/>
  <c r="J2117" i="3"/>
  <c r="L2117" i="3" s="1"/>
  <c r="M2119" i="3"/>
  <c r="D2122" i="3" l="1"/>
  <c r="G2119" i="3"/>
  <c r="H2119" i="3" s="1"/>
  <c r="F2120" i="3"/>
  <c r="E2120" i="3"/>
  <c r="I2119" i="3"/>
  <c r="R2119" i="3" s="1"/>
  <c r="J2118" i="3"/>
  <c r="L2118" i="3" s="1"/>
  <c r="M2120" i="3"/>
  <c r="D2123" i="3" l="1"/>
  <c r="G2120" i="3"/>
  <c r="H2120" i="3" s="1"/>
  <c r="F2121" i="3"/>
  <c r="E2121" i="3"/>
  <c r="I2120" i="3"/>
  <c r="R2120" i="3" s="1"/>
  <c r="J2119" i="3"/>
  <c r="L2119" i="3" s="1"/>
  <c r="M2121" i="3"/>
  <c r="D2124" i="3" l="1"/>
  <c r="G2121" i="3"/>
  <c r="H2121" i="3" s="1"/>
  <c r="I2121" i="3" s="1"/>
  <c r="R2121" i="3" s="1"/>
  <c r="F2122" i="3"/>
  <c r="E2122" i="3"/>
  <c r="J2120" i="3"/>
  <c r="L2120" i="3" s="1"/>
  <c r="M2122" i="3"/>
  <c r="D2125" i="3" l="1"/>
  <c r="G2122" i="3"/>
  <c r="H2122" i="3" s="1"/>
  <c r="I2122" i="3" s="1"/>
  <c r="R2122" i="3" s="1"/>
  <c r="F2123" i="3"/>
  <c r="E2123" i="3"/>
  <c r="G2123" i="3" s="1"/>
  <c r="H2123" i="3" s="1"/>
  <c r="J2121" i="3"/>
  <c r="L2121" i="3" s="1"/>
  <c r="M2123" i="3"/>
  <c r="D2126" i="3" l="1"/>
  <c r="F2124" i="3"/>
  <c r="E2124" i="3"/>
  <c r="I2123" i="3"/>
  <c r="R2123" i="3" s="1"/>
  <c r="J2122" i="3"/>
  <c r="L2122" i="3" s="1"/>
  <c r="M2124" i="3"/>
  <c r="D2127" i="3" l="1"/>
  <c r="G2124" i="3"/>
  <c r="H2124" i="3" s="1"/>
  <c r="F2125" i="3"/>
  <c r="E2125" i="3"/>
  <c r="G2125" i="3" s="1"/>
  <c r="H2125" i="3" s="1"/>
  <c r="I2124" i="3"/>
  <c r="R2124" i="3" s="1"/>
  <c r="J2123" i="3"/>
  <c r="L2123" i="3" s="1"/>
  <c r="M2125" i="3"/>
  <c r="D2128" i="3" l="1"/>
  <c r="F2126" i="3"/>
  <c r="E2126" i="3"/>
  <c r="I2125" i="3"/>
  <c r="R2125" i="3" s="1"/>
  <c r="J2124" i="3"/>
  <c r="L2124" i="3" s="1"/>
  <c r="M2126" i="3"/>
  <c r="D2129" i="3" l="1"/>
  <c r="G2126" i="3"/>
  <c r="H2126" i="3" s="1"/>
  <c r="F2127" i="3"/>
  <c r="E2127" i="3"/>
  <c r="G2127" i="3" s="1"/>
  <c r="H2127" i="3" s="1"/>
  <c r="I2126" i="3"/>
  <c r="R2126" i="3" s="1"/>
  <c r="J2125" i="3"/>
  <c r="L2125" i="3" s="1"/>
  <c r="M2127" i="3"/>
  <c r="D2130" i="3" l="1"/>
  <c r="F2128" i="3"/>
  <c r="E2128" i="3"/>
  <c r="I2127" i="3"/>
  <c r="R2127" i="3" s="1"/>
  <c r="J2126" i="3"/>
  <c r="L2126" i="3" s="1"/>
  <c r="M2128" i="3"/>
  <c r="D2131" i="3" l="1"/>
  <c r="G2128" i="3"/>
  <c r="H2128" i="3" s="1"/>
  <c r="F2129" i="3"/>
  <c r="E2129" i="3"/>
  <c r="G2129" i="3" s="1"/>
  <c r="H2129" i="3" s="1"/>
  <c r="I2128" i="3"/>
  <c r="R2128" i="3" s="1"/>
  <c r="J2127" i="3"/>
  <c r="L2127" i="3" s="1"/>
  <c r="M2129" i="3"/>
  <c r="D2132" i="3" l="1"/>
  <c r="F2130" i="3"/>
  <c r="E2130" i="3"/>
  <c r="I2129" i="3"/>
  <c r="R2129" i="3" s="1"/>
  <c r="J2128" i="3"/>
  <c r="L2128" i="3" s="1"/>
  <c r="M2130" i="3"/>
  <c r="D2133" i="3" l="1"/>
  <c r="F2131" i="3"/>
  <c r="E2131" i="3"/>
  <c r="G2130" i="3"/>
  <c r="H2130" i="3" s="1"/>
  <c r="I2130" i="3"/>
  <c r="R2130" i="3" s="1"/>
  <c r="J2129" i="3"/>
  <c r="L2129" i="3" s="1"/>
  <c r="M2131" i="3"/>
  <c r="D2134" i="3" l="1"/>
  <c r="F2132" i="3"/>
  <c r="E2132" i="3"/>
  <c r="G2131" i="3"/>
  <c r="H2131" i="3" s="1"/>
  <c r="I2131" i="3"/>
  <c r="R2131" i="3" s="1"/>
  <c r="J2130" i="3"/>
  <c r="L2130" i="3" s="1"/>
  <c r="M2132" i="3"/>
  <c r="D2135" i="3" l="1"/>
  <c r="G2132" i="3"/>
  <c r="H2132" i="3" s="1"/>
  <c r="I2132" i="3" s="1"/>
  <c r="R2132" i="3" s="1"/>
  <c r="F2133" i="3"/>
  <c r="E2133" i="3"/>
  <c r="J2131" i="3"/>
  <c r="L2131" i="3" s="1"/>
  <c r="M2133" i="3"/>
  <c r="D2136" i="3" l="1"/>
  <c r="G2133" i="3"/>
  <c r="H2133" i="3" s="1"/>
  <c r="F2134" i="3"/>
  <c r="E2134" i="3"/>
  <c r="I2133" i="3"/>
  <c r="R2133" i="3" s="1"/>
  <c r="J2132" i="3"/>
  <c r="L2132" i="3" s="1"/>
  <c r="M2134" i="3"/>
  <c r="D2137" i="3" l="1"/>
  <c r="G2134" i="3"/>
  <c r="H2134" i="3" s="1"/>
  <c r="F2135" i="3"/>
  <c r="E2135" i="3"/>
  <c r="G2135" i="3" s="1"/>
  <c r="H2135" i="3" s="1"/>
  <c r="I2134" i="3"/>
  <c r="R2134" i="3" s="1"/>
  <c r="J2133" i="3"/>
  <c r="L2133" i="3" s="1"/>
  <c r="M2135" i="3"/>
  <c r="D2138" i="3" l="1"/>
  <c r="F2136" i="3"/>
  <c r="E2136" i="3"/>
  <c r="I2135" i="3"/>
  <c r="R2135" i="3" s="1"/>
  <c r="J2134" i="3"/>
  <c r="L2134" i="3" s="1"/>
  <c r="M2136" i="3"/>
  <c r="D2139" i="3" l="1"/>
  <c r="G2136" i="3"/>
  <c r="H2136" i="3" s="1"/>
  <c r="F2137" i="3"/>
  <c r="E2137" i="3"/>
  <c r="I2136" i="3"/>
  <c r="R2136" i="3" s="1"/>
  <c r="J2135" i="3"/>
  <c r="L2135" i="3" s="1"/>
  <c r="M2137" i="3"/>
  <c r="D2140" i="3" l="1"/>
  <c r="G2137" i="3"/>
  <c r="H2137" i="3" s="1"/>
  <c r="I2137" i="3" s="1"/>
  <c r="R2137" i="3" s="1"/>
  <c r="F2138" i="3"/>
  <c r="E2138" i="3"/>
  <c r="J2136" i="3"/>
  <c r="L2136" i="3" s="1"/>
  <c r="M2138" i="3"/>
  <c r="D2141" i="3" l="1"/>
  <c r="G2138" i="3"/>
  <c r="H2138" i="3" s="1"/>
  <c r="F2139" i="3"/>
  <c r="E2139" i="3"/>
  <c r="I2138" i="3"/>
  <c r="R2138" i="3" s="1"/>
  <c r="J2137" i="3"/>
  <c r="L2137" i="3" s="1"/>
  <c r="M2139" i="3"/>
  <c r="D2142" i="3" l="1"/>
  <c r="G2139" i="3"/>
  <c r="H2139" i="3" s="1"/>
  <c r="I2139" i="3" s="1"/>
  <c r="R2139" i="3" s="1"/>
  <c r="F2140" i="3"/>
  <c r="E2140" i="3"/>
  <c r="J2138" i="3"/>
  <c r="L2138" i="3" s="1"/>
  <c r="M2140" i="3"/>
  <c r="D2143" i="3" l="1"/>
  <c r="F2141" i="3"/>
  <c r="E2141" i="3"/>
  <c r="G2140" i="3"/>
  <c r="H2140" i="3" s="1"/>
  <c r="I2140" i="3" s="1"/>
  <c r="R2140" i="3" s="1"/>
  <c r="J2139" i="3"/>
  <c r="L2139" i="3" s="1"/>
  <c r="M2141" i="3"/>
  <c r="D2144" i="3" l="1"/>
  <c r="G2141" i="3"/>
  <c r="H2141" i="3" s="1"/>
  <c r="F2142" i="3"/>
  <c r="E2142" i="3"/>
  <c r="I2141" i="3"/>
  <c r="R2141" i="3" s="1"/>
  <c r="J2140" i="3"/>
  <c r="L2140" i="3" s="1"/>
  <c r="M2142" i="3"/>
  <c r="D2145" i="3" l="1"/>
  <c r="G2142" i="3"/>
  <c r="H2142" i="3" s="1"/>
  <c r="F2143" i="3"/>
  <c r="E2143" i="3"/>
  <c r="G2143" i="3" s="1"/>
  <c r="H2143" i="3" s="1"/>
  <c r="I2142" i="3"/>
  <c r="R2142" i="3" s="1"/>
  <c r="J2141" i="3"/>
  <c r="L2141" i="3" s="1"/>
  <c r="M2143" i="3"/>
  <c r="D2146" i="3" l="1"/>
  <c r="F2144" i="3"/>
  <c r="E2144" i="3"/>
  <c r="I2143" i="3"/>
  <c r="R2143" i="3" s="1"/>
  <c r="J2142" i="3"/>
  <c r="L2142" i="3" s="1"/>
  <c r="M2144" i="3"/>
  <c r="D2147" i="3" l="1"/>
  <c r="G2144" i="3"/>
  <c r="H2144" i="3" s="1"/>
  <c r="F2145" i="3"/>
  <c r="E2145" i="3"/>
  <c r="I2144" i="3"/>
  <c r="R2144" i="3" s="1"/>
  <c r="J2143" i="3"/>
  <c r="L2143" i="3" s="1"/>
  <c r="M2145" i="3"/>
  <c r="D2148" i="3" l="1"/>
  <c r="G2145" i="3"/>
  <c r="H2145" i="3" s="1"/>
  <c r="F2146" i="3"/>
  <c r="E2146" i="3"/>
  <c r="I2145" i="3"/>
  <c r="R2145" i="3" s="1"/>
  <c r="J2144" i="3"/>
  <c r="L2144" i="3" s="1"/>
  <c r="M2146" i="3"/>
  <c r="D2149" i="3" l="1"/>
  <c r="G2146" i="3"/>
  <c r="H2146" i="3" s="1"/>
  <c r="F2147" i="3"/>
  <c r="E2147" i="3"/>
  <c r="I2146" i="3"/>
  <c r="R2146" i="3" s="1"/>
  <c r="J2145" i="3"/>
  <c r="L2145" i="3" s="1"/>
  <c r="M2147" i="3"/>
  <c r="D2150" i="3" l="1"/>
  <c r="F2148" i="3"/>
  <c r="E2148" i="3"/>
  <c r="G2147" i="3"/>
  <c r="H2147" i="3" s="1"/>
  <c r="I2147" i="3"/>
  <c r="R2147" i="3" s="1"/>
  <c r="J2146" i="3"/>
  <c r="L2146" i="3" s="1"/>
  <c r="M2148" i="3"/>
  <c r="D2151" i="3" l="1"/>
  <c r="F2149" i="3"/>
  <c r="E2149" i="3"/>
  <c r="G2148" i="3"/>
  <c r="H2148" i="3" s="1"/>
  <c r="I2148" i="3"/>
  <c r="R2148" i="3" s="1"/>
  <c r="J2147" i="3"/>
  <c r="L2147" i="3" s="1"/>
  <c r="M2149" i="3"/>
  <c r="D2152" i="3" l="1"/>
  <c r="G2149" i="3"/>
  <c r="H2149" i="3" s="1"/>
  <c r="F2150" i="3"/>
  <c r="E2150" i="3"/>
  <c r="I2149" i="3"/>
  <c r="R2149" i="3" s="1"/>
  <c r="J2148" i="3"/>
  <c r="L2148" i="3" s="1"/>
  <c r="M2150" i="3"/>
  <c r="D2153" i="3" l="1"/>
  <c r="G2150" i="3"/>
  <c r="H2150" i="3" s="1"/>
  <c r="F2151" i="3"/>
  <c r="E2151" i="3"/>
  <c r="G2151" i="3" s="1"/>
  <c r="H2151" i="3" s="1"/>
  <c r="I2150" i="3"/>
  <c r="R2150" i="3" s="1"/>
  <c r="J2149" i="3"/>
  <c r="L2149" i="3" s="1"/>
  <c r="M2151" i="3"/>
  <c r="D2154" i="3" l="1"/>
  <c r="F2152" i="3"/>
  <c r="E2152" i="3"/>
  <c r="I2151" i="3"/>
  <c r="R2151" i="3" s="1"/>
  <c r="J2150" i="3"/>
  <c r="L2150" i="3" s="1"/>
  <c r="M2152" i="3"/>
  <c r="D2155" i="3" l="1"/>
  <c r="G2152" i="3"/>
  <c r="H2152" i="3" s="1"/>
  <c r="F2153" i="3"/>
  <c r="E2153" i="3"/>
  <c r="I2152" i="3"/>
  <c r="R2152" i="3" s="1"/>
  <c r="J2151" i="3"/>
  <c r="L2151" i="3" s="1"/>
  <c r="M2153" i="3"/>
  <c r="D2156" i="3" l="1"/>
  <c r="G2153" i="3"/>
  <c r="H2153" i="3" s="1"/>
  <c r="F2154" i="3"/>
  <c r="E2154" i="3"/>
  <c r="I2153" i="3"/>
  <c r="R2153" i="3" s="1"/>
  <c r="J2152" i="3"/>
  <c r="L2152" i="3" s="1"/>
  <c r="M2154" i="3"/>
  <c r="D2157" i="3" l="1"/>
  <c r="G2154" i="3"/>
  <c r="H2154" i="3" s="1"/>
  <c r="F2155" i="3"/>
  <c r="E2155" i="3"/>
  <c r="I2154" i="3"/>
  <c r="R2154" i="3" s="1"/>
  <c r="J2153" i="3"/>
  <c r="L2153" i="3" s="1"/>
  <c r="M2155" i="3"/>
  <c r="D2158" i="3" l="1"/>
  <c r="F2156" i="3"/>
  <c r="E2156" i="3"/>
  <c r="G2155" i="3"/>
  <c r="H2155" i="3" s="1"/>
  <c r="I2155" i="3"/>
  <c r="R2155" i="3" s="1"/>
  <c r="J2154" i="3"/>
  <c r="L2154" i="3" s="1"/>
  <c r="M2156" i="3"/>
  <c r="D2159" i="3" l="1"/>
  <c r="G2156" i="3"/>
  <c r="H2156" i="3" s="1"/>
  <c r="F2157" i="3"/>
  <c r="E2157" i="3"/>
  <c r="G2157" i="3" s="1"/>
  <c r="H2157" i="3" s="1"/>
  <c r="I2156" i="3"/>
  <c r="R2156" i="3" s="1"/>
  <c r="J2155" i="3"/>
  <c r="L2155" i="3" s="1"/>
  <c r="M2157" i="3"/>
  <c r="D2160" i="3" l="1"/>
  <c r="F2158" i="3"/>
  <c r="E2158" i="3"/>
  <c r="I2157" i="3"/>
  <c r="R2157" i="3" s="1"/>
  <c r="J2156" i="3"/>
  <c r="L2156" i="3" s="1"/>
  <c r="M2158" i="3"/>
  <c r="D2161" i="3" l="1"/>
  <c r="G2158" i="3"/>
  <c r="H2158" i="3" s="1"/>
  <c r="I2158" i="3" s="1"/>
  <c r="R2158" i="3" s="1"/>
  <c r="F2159" i="3"/>
  <c r="E2159" i="3"/>
  <c r="G2159" i="3" s="1"/>
  <c r="H2159" i="3" s="1"/>
  <c r="J2157" i="3"/>
  <c r="L2157" i="3" s="1"/>
  <c r="M2159" i="3"/>
  <c r="D2162" i="3" l="1"/>
  <c r="F2160" i="3"/>
  <c r="E2160" i="3"/>
  <c r="I2159" i="3"/>
  <c r="R2159" i="3" s="1"/>
  <c r="J2158" i="3"/>
  <c r="L2158" i="3" s="1"/>
  <c r="M2160" i="3"/>
  <c r="D2163" i="3" l="1"/>
  <c r="G2160" i="3"/>
  <c r="H2160" i="3" s="1"/>
  <c r="I2160" i="3" s="1"/>
  <c r="R2160" i="3" s="1"/>
  <c r="F2161" i="3"/>
  <c r="E2161" i="3"/>
  <c r="G2161" i="3" s="1"/>
  <c r="H2161" i="3" s="1"/>
  <c r="J2159" i="3"/>
  <c r="L2159" i="3" s="1"/>
  <c r="M2161" i="3"/>
  <c r="D2164" i="3" l="1"/>
  <c r="F2162" i="3"/>
  <c r="E2162" i="3"/>
  <c r="I2161" i="3"/>
  <c r="R2161" i="3" s="1"/>
  <c r="J2160" i="3"/>
  <c r="L2160" i="3" s="1"/>
  <c r="M2162" i="3"/>
  <c r="D2165" i="3" l="1"/>
  <c r="G2162" i="3"/>
  <c r="H2162" i="3" s="1"/>
  <c r="I2162" i="3" s="1"/>
  <c r="R2162" i="3" s="1"/>
  <c r="F2163" i="3"/>
  <c r="E2163" i="3"/>
  <c r="J2161" i="3"/>
  <c r="L2161" i="3" s="1"/>
  <c r="M2163" i="3"/>
  <c r="D2166" i="3" l="1"/>
  <c r="G2163" i="3"/>
  <c r="H2163" i="3" s="1"/>
  <c r="F2164" i="3"/>
  <c r="E2164" i="3"/>
  <c r="G2164" i="3" s="1"/>
  <c r="H2164" i="3" s="1"/>
  <c r="I2163" i="3"/>
  <c r="R2163" i="3" s="1"/>
  <c r="J2162" i="3"/>
  <c r="L2162" i="3" s="1"/>
  <c r="M2164" i="3"/>
  <c r="D2167" i="3" l="1"/>
  <c r="F2165" i="3"/>
  <c r="E2165" i="3"/>
  <c r="I2164" i="3"/>
  <c r="R2164" i="3" s="1"/>
  <c r="J2163" i="3"/>
  <c r="L2163" i="3" s="1"/>
  <c r="M2165" i="3"/>
  <c r="D2168" i="3" l="1"/>
  <c r="G2165" i="3"/>
  <c r="H2165" i="3" s="1"/>
  <c r="I2165" i="3" s="1"/>
  <c r="R2165" i="3" s="1"/>
  <c r="F2166" i="3"/>
  <c r="E2166" i="3"/>
  <c r="J2164" i="3"/>
  <c r="L2164" i="3" s="1"/>
  <c r="M2166" i="3"/>
  <c r="D2169" i="3" l="1"/>
  <c r="G2166" i="3"/>
  <c r="H2166" i="3" s="1"/>
  <c r="F2167" i="3"/>
  <c r="E2167" i="3"/>
  <c r="I2166" i="3"/>
  <c r="R2166" i="3" s="1"/>
  <c r="J2165" i="3"/>
  <c r="L2165" i="3" s="1"/>
  <c r="M2167" i="3"/>
  <c r="D2170" i="3" l="1"/>
  <c r="G2167" i="3"/>
  <c r="H2167" i="3" s="1"/>
  <c r="F2168" i="3"/>
  <c r="E2168" i="3"/>
  <c r="I2167" i="3"/>
  <c r="R2167" i="3" s="1"/>
  <c r="J2166" i="3"/>
  <c r="L2166" i="3" s="1"/>
  <c r="M2168" i="3"/>
  <c r="D2171" i="3" l="1"/>
  <c r="G2168" i="3"/>
  <c r="H2168" i="3" s="1"/>
  <c r="I2168" i="3" s="1"/>
  <c r="R2168" i="3" s="1"/>
  <c r="F2169" i="3"/>
  <c r="E2169" i="3"/>
  <c r="G2169" i="3" s="1"/>
  <c r="H2169" i="3" s="1"/>
  <c r="J2167" i="3"/>
  <c r="L2167" i="3" s="1"/>
  <c r="M2169" i="3"/>
  <c r="D2172" i="3" l="1"/>
  <c r="F2170" i="3"/>
  <c r="E2170" i="3"/>
  <c r="I2169" i="3"/>
  <c r="R2169" i="3" s="1"/>
  <c r="J2168" i="3"/>
  <c r="L2168" i="3" s="1"/>
  <c r="M2170" i="3"/>
  <c r="D2173" i="3" l="1"/>
  <c r="G2170" i="3"/>
  <c r="H2170" i="3" s="1"/>
  <c r="F2171" i="3"/>
  <c r="E2171" i="3"/>
  <c r="I2170" i="3"/>
  <c r="R2170" i="3" s="1"/>
  <c r="J2169" i="3"/>
  <c r="L2169" i="3" s="1"/>
  <c r="M2171" i="3"/>
  <c r="D2174" i="3" l="1"/>
  <c r="G2171" i="3"/>
  <c r="H2171" i="3" s="1"/>
  <c r="F2172" i="3"/>
  <c r="E2172" i="3"/>
  <c r="I2171" i="3"/>
  <c r="R2171" i="3" s="1"/>
  <c r="J2170" i="3"/>
  <c r="L2170" i="3" s="1"/>
  <c r="M2172" i="3"/>
  <c r="D2175" i="3" l="1"/>
  <c r="G2172" i="3"/>
  <c r="H2172" i="3" s="1"/>
  <c r="I2172" i="3" s="1"/>
  <c r="R2172" i="3" s="1"/>
  <c r="F2173" i="3"/>
  <c r="E2173" i="3"/>
  <c r="G2173" i="3" s="1"/>
  <c r="H2173" i="3" s="1"/>
  <c r="J2171" i="3"/>
  <c r="L2171" i="3" s="1"/>
  <c r="M2173" i="3"/>
  <c r="D2176" i="3" l="1"/>
  <c r="F2174" i="3"/>
  <c r="E2174" i="3"/>
  <c r="I2173" i="3"/>
  <c r="R2173" i="3" s="1"/>
  <c r="J2172" i="3"/>
  <c r="L2172" i="3" s="1"/>
  <c r="M2174" i="3"/>
  <c r="D2177" i="3" l="1"/>
  <c r="G2174" i="3"/>
  <c r="H2174" i="3" s="1"/>
  <c r="I2174" i="3" s="1"/>
  <c r="R2174" i="3" s="1"/>
  <c r="F2175" i="3"/>
  <c r="E2175" i="3"/>
  <c r="G2175" i="3" s="1"/>
  <c r="H2175" i="3" s="1"/>
  <c r="J2173" i="3"/>
  <c r="L2173" i="3" s="1"/>
  <c r="M2175" i="3"/>
  <c r="D2178" i="3" l="1"/>
  <c r="F2176" i="3"/>
  <c r="E2176" i="3"/>
  <c r="I2175" i="3"/>
  <c r="R2175" i="3" s="1"/>
  <c r="J2174" i="3"/>
  <c r="L2174" i="3" s="1"/>
  <c r="M2176" i="3"/>
  <c r="D2179" i="3" l="1"/>
  <c r="G2176" i="3"/>
  <c r="H2176" i="3" s="1"/>
  <c r="I2176" i="3" s="1"/>
  <c r="R2176" i="3" s="1"/>
  <c r="F2177" i="3"/>
  <c r="E2177" i="3"/>
  <c r="J2175" i="3"/>
  <c r="L2175" i="3" s="1"/>
  <c r="M2177" i="3"/>
  <c r="D2180" i="3" l="1"/>
  <c r="F2178" i="3"/>
  <c r="E2178" i="3"/>
  <c r="G2177" i="3"/>
  <c r="H2177" i="3" s="1"/>
  <c r="I2177" i="3" s="1"/>
  <c r="R2177" i="3" s="1"/>
  <c r="J2176" i="3"/>
  <c r="L2176" i="3" s="1"/>
  <c r="M2178" i="3"/>
  <c r="D2181" i="3" l="1"/>
  <c r="G2178" i="3"/>
  <c r="H2178" i="3" s="1"/>
  <c r="I2178" i="3" s="1"/>
  <c r="R2178" i="3" s="1"/>
  <c r="F2179" i="3"/>
  <c r="E2179" i="3"/>
  <c r="J2177" i="3"/>
  <c r="L2177" i="3" s="1"/>
  <c r="M2179" i="3"/>
  <c r="D2182" i="3" l="1"/>
  <c r="G2179" i="3"/>
  <c r="H2179" i="3" s="1"/>
  <c r="F2180" i="3"/>
  <c r="E2180" i="3"/>
  <c r="G2180" i="3" s="1"/>
  <c r="H2180" i="3" s="1"/>
  <c r="I2179" i="3"/>
  <c r="R2179" i="3" s="1"/>
  <c r="J2178" i="3"/>
  <c r="L2178" i="3" s="1"/>
  <c r="M2180" i="3"/>
  <c r="D2183" i="3" l="1"/>
  <c r="F2181" i="3"/>
  <c r="E2181" i="3"/>
  <c r="I2180" i="3"/>
  <c r="R2180" i="3" s="1"/>
  <c r="J2179" i="3"/>
  <c r="L2179" i="3" s="1"/>
  <c r="M2181" i="3"/>
  <c r="D2184" i="3" l="1"/>
  <c r="G2181" i="3"/>
  <c r="H2181" i="3" s="1"/>
  <c r="I2181" i="3" s="1"/>
  <c r="R2181" i="3" s="1"/>
  <c r="F2182" i="3"/>
  <c r="E2182" i="3"/>
  <c r="G2182" i="3" s="1"/>
  <c r="H2182" i="3" s="1"/>
  <c r="J2180" i="3"/>
  <c r="L2180" i="3" s="1"/>
  <c r="M2182" i="3"/>
  <c r="D2185" i="3" l="1"/>
  <c r="F2183" i="3"/>
  <c r="E2183" i="3"/>
  <c r="I2182" i="3"/>
  <c r="R2182" i="3" s="1"/>
  <c r="J2181" i="3"/>
  <c r="L2181" i="3" s="1"/>
  <c r="M2183" i="3"/>
  <c r="D2186" i="3" l="1"/>
  <c r="G2183" i="3"/>
  <c r="H2183" i="3" s="1"/>
  <c r="F2184" i="3"/>
  <c r="E2184" i="3"/>
  <c r="G2184" i="3" s="1"/>
  <c r="H2184" i="3" s="1"/>
  <c r="I2183" i="3"/>
  <c r="R2183" i="3" s="1"/>
  <c r="J2182" i="3"/>
  <c r="L2182" i="3" s="1"/>
  <c r="M2184" i="3"/>
  <c r="D2187" i="3" l="1"/>
  <c r="F2185" i="3"/>
  <c r="E2185" i="3"/>
  <c r="I2184" i="3"/>
  <c r="R2184" i="3" s="1"/>
  <c r="J2183" i="3"/>
  <c r="L2183" i="3" s="1"/>
  <c r="M2185" i="3"/>
  <c r="D2188" i="3" l="1"/>
  <c r="G2185" i="3"/>
  <c r="H2185" i="3" s="1"/>
  <c r="I2185" i="3" s="1"/>
  <c r="R2185" i="3" s="1"/>
  <c r="F2186" i="3"/>
  <c r="E2186" i="3"/>
  <c r="J2184" i="3"/>
  <c r="L2184" i="3" s="1"/>
  <c r="M2186" i="3"/>
  <c r="D2189" i="3" l="1"/>
  <c r="G2186" i="3"/>
  <c r="H2186" i="3" s="1"/>
  <c r="F2187" i="3"/>
  <c r="E2187" i="3"/>
  <c r="G2187" i="3" s="1"/>
  <c r="H2187" i="3" s="1"/>
  <c r="I2186" i="3"/>
  <c r="R2186" i="3" s="1"/>
  <c r="J2185" i="3"/>
  <c r="L2185" i="3" s="1"/>
  <c r="M2187" i="3"/>
  <c r="D2190" i="3" l="1"/>
  <c r="F2188" i="3"/>
  <c r="E2188" i="3"/>
  <c r="I2187" i="3"/>
  <c r="R2187" i="3" s="1"/>
  <c r="J2186" i="3"/>
  <c r="L2186" i="3" s="1"/>
  <c r="M2188" i="3"/>
  <c r="D2191" i="3" l="1"/>
  <c r="G2188" i="3"/>
  <c r="H2188" i="3" s="1"/>
  <c r="F2189" i="3"/>
  <c r="E2189" i="3"/>
  <c r="I2188" i="3"/>
  <c r="R2188" i="3" s="1"/>
  <c r="J2187" i="3"/>
  <c r="L2187" i="3" s="1"/>
  <c r="M2189" i="3"/>
  <c r="D2192" i="3" l="1"/>
  <c r="F2190" i="3"/>
  <c r="E2190" i="3"/>
  <c r="G2189" i="3"/>
  <c r="H2189" i="3" s="1"/>
  <c r="I2189" i="3" s="1"/>
  <c r="R2189" i="3" s="1"/>
  <c r="J2188" i="3"/>
  <c r="L2188" i="3" s="1"/>
  <c r="M2190" i="3"/>
  <c r="D2193" i="3" l="1"/>
  <c r="G2190" i="3"/>
  <c r="H2190" i="3" s="1"/>
  <c r="I2190" i="3" s="1"/>
  <c r="R2190" i="3" s="1"/>
  <c r="F2191" i="3"/>
  <c r="E2191" i="3"/>
  <c r="J2189" i="3"/>
  <c r="L2189" i="3" s="1"/>
  <c r="M2191" i="3"/>
  <c r="D2194" i="3" l="1"/>
  <c r="G2191" i="3"/>
  <c r="H2191" i="3" s="1"/>
  <c r="F2192" i="3"/>
  <c r="E2192" i="3"/>
  <c r="I2191" i="3"/>
  <c r="R2191" i="3" s="1"/>
  <c r="J2190" i="3"/>
  <c r="L2190" i="3" s="1"/>
  <c r="M2192" i="3"/>
  <c r="D2195" i="3" l="1"/>
  <c r="G2192" i="3"/>
  <c r="H2192" i="3" s="1"/>
  <c r="F2193" i="3"/>
  <c r="E2193" i="3"/>
  <c r="I2192" i="3"/>
  <c r="R2192" i="3" s="1"/>
  <c r="J2191" i="3"/>
  <c r="L2191" i="3" s="1"/>
  <c r="M2193" i="3"/>
  <c r="D2196" i="3" l="1"/>
  <c r="G2193" i="3"/>
  <c r="H2193" i="3" s="1"/>
  <c r="F2194" i="3"/>
  <c r="E2194" i="3"/>
  <c r="I2193" i="3"/>
  <c r="R2193" i="3" s="1"/>
  <c r="J2192" i="3"/>
  <c r="L2192" i="3" s="1"/>
  <c r="M2194" i="3"/>
  <c r="D2197" i="3" l="1"/>
  <c r="G2194" i="3"/>
  <c r="H2194" i="3" s="1"/>
  <c r="F2195" i="3"/>
  <c r="E2195" i="3"/>
  <c r="I2194" i="3"/>
  <c r="R2194" i="3" s="1"/>
  <c r="J2193" i="3"/>
  <c r="L2193" i="3" s="1"/>
  <c r="M2195" i="3"/>
  <c r="D2198" i="3" l="1"/>
  <c r="G2195" i="3"/>
  <c r="H2195" i="3" s="1"/>
  <c r="F2196" i="3"/>
  <c r="E2196" i="3"/>
  <c r="G2196" i="3" s="1"/>
  <c r="H2196" i="3" s="1"/>
  <c r="I2195" i="3"/>
  <c r="R2195" i="3" s="1"/>
  <c r="J2194" i="3"/>
  <c r="L2194" i="3" s="1"/>
  <c r="M2196" i="3"/>
  <c r="D2199" i="3" l="1"/>
  <c r="F2197" i="3"/>
  <c r="E2197" i="3"/>
  <c r="I2196" i="3"/>
  <c r="R2196" i="3" s="1"/>
  <c r="J2195" i="3"/>
  <c r="L2195" i="3" s="1"/>
  <c r="M2197" i="3"/>
  <c r="D2200" i="3" l="1"/>
  <c r="G2197" i="3"/>
  <c r="H2197" i="3" s="1"/>
  <c r="I2197" i="3" s="1"/>
  <c r="R2197" i="3" s="1"/>
  <c r="F2198" i="3"/>
  <c r="E2198" i="3"/>
  <c r="J2196" i="3"/>
  <c r="L2196" i="3" s="1"/>
  <c r="M2198" i="3"/>
  <c r="D2201" i="3" l="1"/>
  <c r="G2198" i="3"/>
  <c r="H2198" i="3" s="1"/>
  <c r="I2198" i="3" s="1"/>
  <c r="R2198" i="3" s="1"/>
  <c r="F2199" i="3"/>
  <c r="E2199" i="3"/>
  <c r="J2197" i="3"/>
  <c r="L2197" i="3" s="1"/>
  <c r="M2199" i="3"/>
  <c r="D2202" i="3" l="1"/>
  <c r="G2199" i="3"/>
  <c r="H2199" i="3" s="1"/>
  <c r="I2199" i="3" s="1"/>
  <c r="R2199" i="3" s="1"/>
  <c r="F2200" i="3"/>
  <c r="E2200" i="3"/>
  <c r="J2198" i="3"/>
  <c r="L2198" i="3" s="1"/>
  <c r="M2200" i="3"/>
  <c r="D2203" i="3" l="1"/>
  <c r="G2200" i="3"/>
  <c r="H2200" i="3" s="1"/>
  <c r="F2201" i="3"/>
  <c r="E2201" i="3"/>
  <c r="I2200" i="3"/>
  <c r="R2200" i="3" s="1"/>
  <c r="J2199" i="3"/>
  <c r="L2199" i="3" s="1"/>
  <c r="M2201" i="3"/>
  <c r="D2204" i="3" l="1"/>
  <c r="F2202" i="3"/>
  <c r="E2202" i="3"/>
  <c r="G2201" i="3"/>
  <c r="H2201" i="3" s="1"/>
  <c r="I2201" i="3"/>
  <c r="R2201" i="3" s="1"/>
  <c r="J2200" i="3"/>
  <c r="L2200" i="3" s="1"/>
  <c r="M2202" i="3"/>
  <c r="D2205" i="3" l="1"/>
  <c r="F2203" i="3"/>
  <c r="E2203" i="3"/>
  <c r="G2202" i="3"/>
  <c r="H2202" i="3" s="1"/>
  <c r="I2202" i="3"/>
  <c r="R2202" i="3" s="1"/>
  <c r="J2201" i="3"/>
  <c r="L2201" i="3" s="1"/>
  <c r="M2203" i="3"/>
  <c r="D2206" i="3" l="1"/>
  <c r="G2203" i="3"/>
  <c r="H2203" i="3" s="1"/>
  <c r="F2204" i="3"/>
  <c r="E2204" i="3"/>
  <c r="G2204" i="3" s="1"/>
  <c r="H2204" i="3" s="1"/>
  <c r="I2203" i="3"/>
  <c r="R2203" i="3" s="1"/>
  <c r="J2202" i="3"/>
  <c r="L2202" i="3" s="1"/>
  <c r="M2204" i="3"/>
  <c r="D2207" i="3" l="1"/>
  <c r="F2205" i="3"/>
  <c r="E2205" i="3"/>
  <c r="I2204" i="3"/>
  <c r="R2204" i="3" s="1"/>
  <c r="J2203" i="3"/>
  <c r="L2203" i="3" s="1"/>
  <c r="M2205" i="3"/>
  <c r="D2208" i="3" l="1"/>
  <c r="G2205" i="3"/>
  <c r="H2205" i="3" s="1"/>
  <c r="I2205" i="3" s="1"/>
  <c r="R2205" i="3" s="1"/>
  <c r="F2206" i="3"/>
  <c r="E2206" i="3"/>
  <c r="G2206" i="3" s="1"/>
  <c r="H2206" i="3" s="1"/>
  <c r="J2204" i="3"/>
  <c r="L2204" i="3" s="1"/>
  <c r="M2206" i="3"/>
  <c r="D2209" i="3" l="1"/>
  <c r="F2207" i="3"/>
  <c r="E2207" i="3"/>
  <c r="I2206" i="3"/>
  <c r="R2206" i="3" s="1"/>
  <c r="J2205" i="3"/>
  <c r="L2205" i="3" s="1"/>
  <c r="M2207" i="3"/>
  <c r="D2210" i="3" l="1"/>
  <c r="G2207" i="3"/>
  <c r="H2207" i="3" s="1"/>
  <c r="F2208" i="3"/>
  <c r="E2208" i="3"/>
  <c r="I2207" i="3"/>
  <c r="R2207" i="3" s="1"/>
  <c r="J2206" i="3"/>
  <c r="L2206" i="3" s="1"/>
  <c r="M2208" i="3"/>
  <c r="D2211" i="3" l="1"/>
  <c r="G2208" i="3"/>
  <c r="H2208" i="3" s="1"/>
  <c r="F2209" i="3"/>
  <c r="E2209" i="3"/>
  <c r="G2209" i="3" s="1"/>
  <c r="H2209" i="3" s="1"/>
  <c r="I2208" i="3"/>
  <c r="R2208" i="3" s="1"/>
  <c r="J2207" i="3"/>
  <c r="L2207" i="3" s="1"/>
  <c r="M2209" i="3"/>
  <c r="D2212" i="3" l="1"/>
  <c r="F2210" i="3"/>
  <c r="E2210" i="3"/>
  <c r="I2209" i="3"/>
  <c r="R2209" i="3" s="1"/>
  <c r="J2208" i="3"/>
  <c r="L2208" i="3" s="1"/>
  <c r="M2210" i="3"/>
  <c r="D2213" i="3" l="1"/>
  <c r="G2210" i="3"/>
  <c r="H2210" i="3" s="1"/>
  <c r="F2211" i="3"/>
  <c r="E2211" i="3"/>
  <c r="I2210" i="3"/>
  <c r="R2210" i="3" s="1"/>
  <c r="J2209" i="3"/>
  <c r="L2209" i="3" s="1"/>
  <c r="M2211" i="3"/>
  <c r="D2214" i="3" l="1"/>
  <c r="G2211" i="3"/>
  <c r="H2211" i="3" s="1"/>
  <c r="F2212" i="3"/>
  <c r="E2212" i="3"/>
  <c r="I2211" i="3"/>
  <c r="R2211" i="3" s="1"/>
  <c r="J2210" i="3"/>
  <c r="L2210" i="3" s="1"/>
  <c r="M2212" i="3"/>
  <c r="D2215" i="3" l="1"/>
  <c r="G2212" i="3"/>
  <c r="H2212" i="3" s="1"/>
  <c r="F2213" i="3"/>
  <c r="E2213" i="3"/>
  <c r="I2212" i="3"/>
  <c r="R2212" i="3" s="1"/>
  <c r="J2211" i="3"/>
  <c r="L2211" i="3" s="1"/>
  <c r="M2213" i="3"/>
  <c r="D2216" i="3" l="1"/>
  <c r="F2214" i="3"/>
  <c r="E2214" i="3"/>
  <c r="G2213" i="3"/>
  <c r="H2213" i="3" s="1"/>
  <c r="I2213" i="3" s="1"/>
  <c r="R2213" i="3" s="1"/>
  <c r="J2212" i="3"/>
  <c r="L2212" i="3" s="1"/>
  <c r="M2214" i="3"/>
  <c r="D2217" i="3" l="1"/>
  <c r="G2214" i="3"/>
  <c r="H2214" i="3" s="1"/>
  <c r="I2214" i="3" s="1"/>
  <c r="R2214" i="3" s="1"/>
  <c r="F2215" i="3"/>
  <c r="E2215" i="3"/>
  <c r="J2213" i="3"/>
  <c r="L2213" i="3" s="1"/>
  <c r="M2215" i="3"/>
  <c r="D2218" i="3" l="1"/>
  <c r="G2215" i="3"/>
  <c r="H2215" i="3" s="1"/>
  <c r="I2215" i="3" s="1"/>
  <c r="R2215" i="3" s="1"/>
  <c r="F2216" i="3"/>
  <c r="E2216" i="3"/>
  <c r="J2214" i="3"/>
  <c r="L2214" i="3" s="1"/>
  <c r="M2216" i="3"/>
  <c r="D2219" i="3" l="1"/>
  <c r="G2216" i="3"/>
  <c r="H2216" i="3" s="1"/>
  <c r="F2217" i="3"/>
  <c r="E2217" i="3"/>
  <c r="I2216" i="3"/>
  <c r="R2216" i="3" s="1"/>
  <c r="J2215" i="3"/>
  <c r="L2215" i="3" s="1"/>
  <c r="M2217" i="3"/>
  <c r="D2220" i="3" l="1"/>
  <c r="F2218" i="3"/>
  <c r="E2218" i="3"/>
  <c r="G2217" i="3"/>
  <c r="H2217" i="3" s="1"/>
  <c r="I2217" i="3" s="1"/>
  <c r="R2217" i="3" s="1"/>
  <c r="J2216" i="3"/>
  <c r="L2216" i="3" s="1"/>
  <c r="M2218" i="3"/>
  <c r="D2221" i="3" l="1"/>
  <c r="G2218" i="3"/>
  <c r="H2218" i="3" s="1"/>
  <c r="F2219" i="3"/>
  <c r="E2219" i="3"/>
  <c r="I2218" i="3"/>
  <c r="R2218" i="3" s="1"/>
  <c r="J2217" i="3"/>
  <c r="L2217" i="3" s="1"/>
  <c r="M2219" i="3"/>
  <c r="D2222" i="3" l="1"/>
  <c r="G2219" i="3"/>
  <c r="H2219" i="3" s="1"/>
  <c r="F2220" i="3"/>
  <c r="E2220" i="3"/>
  <c r="I2219" i="3"/>
  <c r="R2219" i="3" s="1"/>
  <c r="J2218" i="3"/>
  <c r="L2218" i="3" s="1"/>
  <c r="M2220" i="3"/>
  <c r="D2223" i="3" l="1"/>
  <c r="G2220" i="3"/>
  <c r="H2220" i="3" s="1"/>
  <c r="F2221" i="3"/>
  <c r="E2221" i="3"/>
  <c r="I2220" i="3"/>
  <c r="R2220" i="3" s="1"/>
  <c r="J2219" i="3"/>
  <c r="L2219" i="3" s="1"/>
  <c r="M2221" i="3"/>
  <c r="D2224" i="3" l="1"/>
  <c r="G2221" i="3"/>
  <c r="H2221" i="3" s="1"/>
  <c r="F2222" i="3"/>
  <c r="E2222" i="3"/>
  <c r="G2222" i="3" s="1"/>
  <c r="H2222" i="3" s="1"/>
  <c r="I2221" i="3"/>
  <c r="R2221" i="3" s="1"/>
  <c r="J2220" i="3"/>
  <c r="L2220" i="3" s="1"/>
  <c r="M2222" i="3"/>
  <c r="D2225" i="3" l="1"/>
  <c r="F2223" i="3"/>
  <c r="E2223" i="3"/>
  <c r="I2222" i="3"/>
  <c r="R2222" i="3" s="1"/>
  <c r="J2221" i="3"/>
  <c r="L2221" i="3" s="1"/>
  <c r="M2223" i="3"/>
  <c r="D2226" i="3" l="1"/>
  <c r="G2223" i="3"/>
  <c r="H2223" i="3" s="1"/>
  <c r="F2224" i="3"/>
  <c r="E2224" i="3"/>
  <c r="I2223" i="3"/>
  <c r="R2223" i="3" s="1"/>
  <c r="J2222" i="3"/>
  <c r="L2222" i="3" s="1"/>
  <c r="M2224" i="3"/>
  <c r="D2227" i="3" l="1"/>
  <c r="G2224" i="3"/>
  <c r="H2224" i="3" s="1"/>
  <c r="F2225" i="3"/>
  <c r="E2225" i="3"/>
  <c r="I2224" i="3"/>
  <c r="R2224" i="3" s="1"/>
  <c r="J2223" i="3"/>
  <c r="L2223" i="3" s="1"/>
  <c r="M2225" i="3"/>
  <c r="D2228" i="3" l="1"/>
  <c r="G2225" i="3"/>
  <c r="H2225" i="3" s="1"/>
  <c r="I2225" i="3" s="1"/>
  <c r="R2225" i="3" s="1"/>
  <c r="F2226" i="3"/>
  <c r="E2226" i="3"/>
  <c r="J2224" i="3"/>
  <c r="L2224" i="3" s="1"/>
  <c r="M2226" i="3"/>
  <c r="D2229" i="3" l="1"/>
  <c r="G2226" i="3"/>
  <c r="H2226" i="3" s="1"/>
  <c r="I2226" i="3" s="1"/>
  <c r="R2226" i="3" s="1"/>
  <c r="F2227" i="3"/>
  <c r="E2227" i="3"/>
  <c r="G2227" i="3" s="1"/>
  <c r="H2227" i="3" s="1"/>
  <c r="J2225" i="3"/>
  <c r="L2225" i="3" s="1"/>
  <c r="M2227" i="3"/>
  <c r="D2230" i="3" l="1"/>
  <c r="F2228" i="3"/>
  <c r="E2228" i="3"/>
  <c r="I2227" i="3"/>
  <c r="R2227" i="3" s="1"/>
  <c r="J2226" i="3"/>
  <c r="L2226" i="3" s="1"/>
  <c r="M2228" i="3"/>
  <c r="D2231" i="3" l="1"/>
  <c r="G2228" i="3"/>
  <c r="H2228" i="3" s="1"/>
  <c r="I2228" i="3" s="1"/>
  <c r="R2228" i="3" s="1"/>
  <c r="F2229" i="3"/>
  <c r="E2229" i="3"/>
  <c r="J2227" i="3"/>
  <c r="L2227" i="3" s="1"/>
  <c r="M2229" i="3"/>
  <c r="D2232" i="3" l="1"/>
  <c r="F2230" i="3"/>
  <c r="E2230" i="3"/>
  <c r="G2229" i="3"/>
  <c r="H2229" i="3" s="1"/>
  <c r="I2229" i="3" s="1"/>
  <c r="R2229" i="3" s="1"/>
  <c r="J2228" i="3"/>
  <c r="L2228" i="3" s="1"/>
  <c r="M2230" i="3"/>
  <c r="D2233" i="3" l="1"/>
  <c r="F2231" i="3"/>
  <c r="E2231" i="3"/>
  <c r="G2230" i="3"/>
  <c r="H2230" i="3" s="1"/>
  <c r="I2230" i="3"/>
  <c r="R2230" i="3" s="1"/>
  <c r="J2229" i="3"/>
  <c r="L2229" i="3" s="1"/>
  <c r="M2231" i="3"/>
  <c r="D2234" i="3" l="1"/>
  <c r="G2231" i="3"/>
  <c r="H2231" i="3" s="1"/>
  <c r="F2232" i="3"/>
  <c r="E2232" i="3"/>
  <c r="I2231" i="3"/>
  <c r="R2231" i="3" s="1"/>
  <c r="J2230" i="3"/>
  <c r="L2230" i="3" s="1"/>
  <c r="M2232" i="3"/>
  <c r="D2235" i="3" l="1"/>
  <c r="G2232" i="3"/>
  <c r="H2232" i="3" s="1"/>
  <c r="F2233" i="3"/>
  <c r="E2233" i="3"/>
  <c r="I2232" i="3"/>
  <c r="R2232" i="3" s="1"/>
  <c r="J2231" i="3"/>
  <c r="L2231" i="3" s="1"/>
  <c r="M2233" i="3"/>
  <c r="D2236" i="3" l="1"/>
  <c r="G2233" i="3"/>
  <c r="H2233" i="3" s="1"/>
  <c r="F2234" i="3"/>
  <c r="E2234" i="3"/>
  <c r="I2233" i="3"/>
  <c r="R2233" i="3" s="1"/>
  <c r="J2232" i="3"/>
  <c r="L2232" i="3" s="1"/>
  <c r="M2234" i="3"/>
  <c r="D2237" i="3" l="1"/>
  <c r="G2234" i="3"/>
  <c r="H2234" i="3" s="1"/>
  <c r="F2235" i="3"/>
  <c r="E2235" i="3"/>
  <c r="G2235" i="3" s="1"/>
  <c r="H2235" i="3" s="1"/>
  <c r="I2234" i="3"/>
  <c r="R2234" i="3" s="1"/>
  <c r="J2233" i="3"/>
  <c r="L2233" i="3" s="1"/>
  <c r="M2235" i="3"/>
  <c r="D2238" i="3" l="1"/>
  <c r="F2236" i="3"/>
  <c r="E2236" i="3"/>
  <c r="I2235" i="3"/>
  <c r="R2235" i="3" s="1"/>
  <c r="J2234" i="3"/>
  <c r="L2234" i="3" s="1"/>
  <c r="M2236" i="3"/>
  <c r="D2239" i="3" l="1"/>
  <c r="G2236" i="3"/>
  <c r="H2236" i="3" s="1"/>
  <c r="F2237" i="3"/>
  <c r="E2237" i="3"/>
  <c r="I2236" i="3"/>
  <c r="R2236" i="3" s="1"/>
  <c r="J2235" i="3"/>
  <c r="L2235" i="3" s="1"/>
  <c r="M2237" i="3"/>
  <c r="D2240" i="3" l="1"/>
  <c r="G2237" i="3"/>
  <c r="H2237" i="3" s="1"/>
  <c r="F2238" i="3"/>
  <c r="E2238" i="3"/>
  <c r="I2237" i="3"/>
  <c r="R2237" i="3" s="1"/>
  <c r="J2236" i="3"/>
  <c r="L2236" i="3" s="1"/>
  <c r="M2238" i="3"/>
  <c r="D2241" i="3" l="1"/>
  <c r="G2238" i="3"/>
  <c r="H2238" i="3" s="1"/>
  <c r="I2238" i="3" s="1"/>
  <c r="R2238" i="3" s="1"/>
  <c r="F2239" i="3"/>
  <c r="E2239" i="3"/>
  <c r="G2239" i="3" s="1"/>
  <c r="H2239" i="3" s="1"/>
  <c r="J2237" i="3"/>
  <c r="L2237" i="3" s="1"/>
  <c r="M2239" i="3"/>
  <c r="D2242" i="3" l="1"/>
  <c r="F2240" i="3"/>
  <c r="E2240" i="3"/>
  <c r="I2239" i="3"/>
  <c r="R2239" i="3" s="1"/>
  <c r="J2238" i="3"/>
  <c r="L2238" i="3" s="1"/>
  <c r="M2240" i="3"/>
  <c r="D2243" i="3" l="1"/>
  <c r="G2240" i="3"/>
  <c r="H2240" i="3" s="1"/>
  <c r="I2240" i="3" s="1"/>
  <c r="R2240" i="3" s="1"/>
  <c r="F2241" i="3"/>
  <c r="E2241" i="3"/>
  <c r="J2239" i="3"/>
  <c r="L2239" i="3" s="1"/>
  <c r="M2241" i="3"/>
  <c r="D2244" i="3" l="1"/>
  <c r="G2241" i="3"/>
  <c r="H2241" i="3" s="1"/>
  <c r="I2241" i="3" s="1"/>
  <c r="R2241" i="3" s="1"/>
  <c r="F2242" i="3"/>
  <c r="E2242" i="3"/>
  <c r="G2242" i="3" s="1"/>
  <c r="H2242" i="3" s="1"/>
  <c r="J2240" i="3"/>
  <c r="L2240" i="3" s="1"/>
  <c r="M2242" i="3"/>
  <c r="D2245" i="3" l="1"/>
  <c r="F2243" i="3"/>
  <c r="E2243" i="3"/>
  <c r="I2242" i="3"/>
  <c r="R2242" i="3" s="1"/>
  <c r="J2241" i="3"/>
  <c r="L2241" i="3" s="1"/>
  <c r="M2243" i="3"/>
  <c r="D2246" i="3" l="1"/>
  <c r="F2244" i="3"/>
  <c r="E2244" i="3"/>
  <c r="G2243" i="3"/>
  <c r="H2243" i="3" s="1"/>
  <c r="I2243" i="3"/>
  <c r="R2243" i="3" s="1"/>
  <c r="J2242" i="3"/>
  <c r="L2242" i="3" s="1"/>
  <c r="M2244" i="3"/>
  <c r="D2247" i="3" l="1"/>
  <c r="G2244" i="3"/>
  <c r="H2244" i="3" s="1"/>
  <c r="I2244" i="3" s="1"/>
  <c r="R2244" i="3" s="1"/>
  <c r="F2245" i="3"/>
  <c r="E2245" i="3"/>
  <c r="J2243" i="3"/>
  <c r="L2243" i="3" s="1"/>
  <c r="M2245" i="3"/>
  <c r="D2248" i="3" l="1"/>
  <c r="G2245" i="3"/>
  <c r="H2245" i="3" s="1"/>
  <c r="F2246" i="3"/>
  <c r="E2246" i="3"/>
  <c r="I2245" i="3"/>
  <c r="R2245" i="3" s="1"/>
  <c r="J2244" i="3"/>
  <c r="L2244" i="3" s="1"/>
  <c r="M2246" i="3"/>
  <c r="D2249" i="3" l="1"/>
  <c r="G2246" i="3"/>
  <c r="H2246" i="3" s="1"/>
  <c r="F2247" i="3"/>
  <c r="E2247" i="3"/>
  <c r="I2246" i="3"/>
  <c r="R2246" i="3" s="1"/>
  <c r="J2245" i="3"/>
  <c r="L2245" i="3" s="1"/>
  <c r="M2247" i="3"/>
  <c r="D2250" i="3" l="1"/>
  <c r="F2248" i="3"/>
  <c r="E2248" i="3"/>
  <c r="G2247" i="3"/>
  <c r="H2247" i="3" s="1"/>
  <c r="I2247" i="3" s="1"/>
  <c r="R2247" i="3" s="1"/>
  <c r="J2246" i="3"/>
  <c r="L2246" i="3" s="1"/>
  <c r="M2248" i="3"/>
  <c r="D2251" i="3" l="1"/>
  <c r="G2248" i="3"/>
  <c r="H2248" i="3" s="1"/>
  <c r="F2249" i="3"/>
  <c r="E2249" i="3"/>
  <c r="I2248" i="3"/>
  <c r="R2248" i="3" s="1"/>
  <c r="J2247" i="3"/>
  <c r="L2247" i="3" s="1"/>
  <c r="M2249" i="3"/>
  <c r="D2252" i="3" l="1"/>
  <c r="G2249" i="3"/>
  <c r="H2249" i="3" s="1"/>
  <c r="F2250" i="3"/>
  <c r="E2250" i="3"/>
  <c r="I2249" i="3"/>
  <c r="R2249" i="3" s="1"/>
  <c r="J2248" i="3"/>
  <c r="L2248" i="3" s="1"/>
  <c r="M2250" i="3"/>
  <c r="D2253" i="3" l="1"/>
  <c r="G2250" i="3"/>
  <c r="H2250" i="3" s="1"/>
  <c r="F2251" i="3"/>
  <c r="E2251" i="3"/>
  <c r="I2250" i="3"/>
  <c r="R2250" i="3" s="1"/>
  <c r="J2249" i="3"/>
  <c r="L2249" i="3" s="1"/>
  <c r="M2251" i="3"/>
  <c r="D2254" i="3" l="1"/>
  <c r="G2251" i="3"/>
  <c r="H2251" i="3" s="1"/>
  <c r="I2251" i="3" s="1"/>
  <c r="R2251" i="3" s="1"/>
  <c r="F2252" i="3"/>
  <c r="E2252" i="3"/>
  <c r="J2250" i="3"/>
  <c r="L2250" i="3" s="1"/>
  <c r="M2252" i="3"/>
  <c r="D2255" i="3" l="1"/>
  <c r="G2252" i="3"/>
  <c r="H2252" i="3" s="1"/>
  <c r="I2252" i="3" s="1"/>
  <c r="R2252" i="3" s="1"/>
  <c r="F2253" i="3"/>
  <c r="E2253" i="3"/>
  <c r="G2253" i="3" s="1"/>
  <c r="H2253" i="3" s="1"/>
  <c r="J2251" i="3"/>
  <c r="L2251" i="3" s="1"/>
  <c r="M2253" i="3"/>
  <c r="D2256" i="3" l="1"/>
  <c r="F2254" i="3"/>
  <c r="E2254" i="3"/>
  <c r="I2253" i="3"/>
  <c r="R2253" i="3" s="1"/>
  <c r="J2252" i="3"/>
  <c r="L2252" i="3" s="1"/>
  <c r="M2254" i="3"/>
  <c r="D2257" i="3" l="1"/>
  <c r="G2254" i="3"/>
  <c r="H2254" i="3" s="1"/>
  <c r="F2255" i="3"/>
  <c r="E2255" i="3"/>
  <c r="I2254" i="3"/>
  <c r="R2254" i="3" s="1"/>
  <c r="J2253" i="3"/>
  <c r="L2253" i="3" s="1"/>
  <c r="M2255" i="3"/>
  <c r="D2258" i="3" l="1"/>
  <c r="F2256" i="3"/>
  <c r="E2256" i="3"/>
  <c r="G2255" i="3"/>
  <c r="H2255" i="3" s="1"/>
  <c r="I2255" i="3"/>
  <c r="R2255" i="3" s="1"/>
  <c r="J2254" i="3"/>
  <c r="L2254" i="3" s="1"/>
  <c r="M2256" i="3"/>
  <c r="D2259" i="3" l="1"/>
  <c r="G2256" i="3"/>
  <c r="H2256" i="3" s="1"/>
  <c r="F2257" i="3"/>
  <c r="E2257" i="3"/>
  <c r="G2257" i="3" s="1"/>
  <c r="H2257" i="3" s="1"/>
  <c r="I2256" i="3"/>
  <c r="R2256" i="3" s="1"/>
  <c r="J2255" i="3"/>
  <c r="L2255" i="3" s="1"/>
  <c r="M2257" i="3"/>
  <c r="D2260" i="3" l="1"/>
  <c r="F2258" i="3"/>
  <c r="E2258" i="3"/>
  <c r="I2257" i="3"/>
  <c r="R2257" i="3" s="1"/>
  <c r="J2256" i="3"/>
  <c r="L2256" i="3" s="1"/>
  <c r="M2258" i="3"/>
  <c r="D2261" i="3" l="1"/>
  <c r="G2258" i="3"/>
  <c r="H2258" i="3" s="1"/>
  <c r="F2259" i="3"/>
  <c r="E2259" i="3"/>
  <c r="I2258" i="3"/>
  <c r="R2258" i="3" s="1"/>
  <c r="J2257" i="3"/>
  <c r="L2257" i="3" s="1"/>
  <c r="M2259" i="3"/>
  <c r="D2262" i="3" l="1"/>
  <c r="G2259" i="3"/>
  <c r="H2259" i="3" s="1"/>
  <c r="F2260" i="3"/>
  <c r="E2260" i="3"/>
  <c r="I2259" i="3"/>
  <c r="R2259" i="3" s="1"/>
  <c r="J2258" i="3"/>
  <c r="L2258" i="3" s="1"/>
  <c r="M2260" i="3"/>
  <c r="D2263" i="3" l="1"/>
  <c r="G2260" i="3"/>
  <c r="H2260" i="3" s="1"/>
  <c r="F2261" i="3"/>
  <c r="E2261" i="3"/>
  <c r="I2260" i="3"/>
  <c r="R2260" i="3" s="1"/>
  <c r="J2259" i="3"/>
  <c r="L2259" i="3" s="1"/>
  <c r="M2261" i="3"/>
  <c r="D2264" i="3" l="1"/>
  <c r="G2261" i="3"/>
  <c r="H2261" i="3" s="1"/>
  <c r="F2262" i="3"/>
  <c r="E2262" i="3"/>
  <c r="I2261" i="3"/>
  <c r="R2261" i="3" s="1"/>
  <c r="J2260" i="3"/>
  <c r="L2260" i="3" s="1"/>
  <c r="M2262" i="3"/>
  <c r="D2265" i="3" l="1"/>
  <c r="G2262" i="3"/>
  <c r="H2262" i="3" s="1"/>
  <c r="I2262" i="3" s="1"/>
  <c r="R2262" i="3" s="1"/>
  <c r="F2263" i="3"/>
  <c r="E2263" i="3"/>
  <c r="J2261" i="3"/>
  <c r="L2261" i="3" s="1"/>
  <c r="M2263" i="3"/>
  <c r="D2266" i="3" l="1"/>
  <c r="F2264" i="3"/>
  <c r="E2264" i="3"/>
  <c r="G2263" i="3"/>
  <c r="H2263" i="3" s="1"/>
  <c r="I2263" i="3" s="1"/>
  <c r="R2263" i="3" s="1"/>
  <c r="J2262" i="3"/>
  <c r="L2262" i="3" s="1"/>
  <c r="M2264" i="3"/>
  <c r="D2267" i="3" l="1"/>
  <c r="G2264" i="3"/>
  <c r="H2264" i="3" s="1"/>
  <c r="F2265" i="3"/>
  <c r="E2265" i="3"/>
  <c r="I2264" i="3"/>
  <c r="R2264" i="3" s="1"/>
  <c r="J2263" i="3"/>
  <c r="L2263" i="3" s="1"/>
  <c r="M2265" i="3"/>
  <c r="D2268" i="3" l="1"/>
  <c r="G2265" i="3"/>
  <c r="H2265" i="3" s="1"/>
  <c r="F2266" i="3"/>
  <c r="E2266" i="3"/>
  <c r="I2265" i="3"/>
  <c r="R2265" i="3" s="1"/>
  <c r="J2264" i="3"/>
  <c r="L2264" i="3" s="1"/>
  <c r="M2266" i="3"/>
  <c r="D2269" i="3" l="1"/>
  <c r="G2266" i="3"/>
  <c r="H2266" i="3" s="1"/>
  <c r="F2267" i="3"/>
  <c r="E2267" i="3"/>
  <c r="I2266" i="3"/>
  <c r="R2266" i="3" s="1"/>
  <c r="J2265" i="3"/>
  <c r="L2265" i="3" s="1"/>
  <c r="M2267" i="3"/>
  <c r="D2270" i="3" l="1"/>
  <c r="G2267" i="3"/>
  <c r="H2267" i="3" s="1"/>
  <c r="I2267" i="3" s="1"/>
  <c r="R2267" i="3" s="1"/>
  <c r="F2268" i="3"/>
  <c r="E2268" i="3"/>
  <c r="J2266" i="3"/>
  <c r="L2266" i="3" s="1"/>
  <c r="M2268" i="3"/>
  <c r="D2271" i="3" l="1"/>
  <c r="G2268" i="3"/>
  <c r="H2268" i="3" s="1"/>
  <c r="F2269" i="3"/>
  <c r="E2269" i="3"/>
  <c r="I2268" i="3"/>
  <c r="R2268" i="3" s="1"/>
  <c r="J2267" i="3"/>
  <c r="L2267" i="3" s="1"/>
  <c r="M2269" i="3"/>
  <c r="D2272" i="3" l="1"/>
  <c r="G2269" i="3"/>
  <c r="H2269" i="3" s="1"/>
  <c r="F2270" i="3"/>
  <c r="E2270" i="3"/>
  <c r="I2269" i="3"/>
  <c r="R2269" i="3" s="1"/>
  <c r="J2268" i="3"/>
  <c r="L2268" i="3" s="1"/>
  <c r="M2270" i="3"/>
  <c r="D2273" i="3" l="1"/>
  <c r="G2270" i="3"/>
  <c r="H2270" i="3" s="1"/>
  <c r="I2270" i="3" s="1"/>
  <c r="R2270" i="3" s="1"/>
  <c r="F2271" i="3"/>
  <c r="E2271" i="3"/>
  <c r="J2269" i="3"/>
  <c r="L2269" i="3" s="1"/>
  <c r="M2271" i="3"/>
  <c r="D2274" i="3" l="1"/>
  <c r="G2271" i="3"/>
  <c r="H2271" i="3" s="1"/>
  <c r="F2272" i="3"/>
  <c r="E2272" i="3"/>
  <c r="I2271" i="3"/>
  <c r="R2271" i="3" s="1"/>
  <c r="J2270" i="3"/>
  <c r="L2270" i="3" s="1"/>
  <c r="M2272" i="3"/>
  <c r="D2275" i="3" l="1"/>
  <c r="G2272" i="3"/>
  <c r="H2272" i="3" s="1"/>
  <c r="I2272" i="3" s="1"/>
  <c r="R2272" i="3" s="1"/>
  <c r="F2273" i="3"/>
  <c r="E2273" i="3"/>
  <c r="J2271" i="3"/>
  <c r="L2271" i="3" s="1"/>
  <c r="M2273" i="3"/>
  <c r="D2276" i="3" l="1"/>
  <c r="F2274" i="3"/>
  <c r="E2274" i="3"/>
  <c r="G2273" i="3"/>
  <c r="H2273" i="3" s="1"/>
  <c r="I2273" i="3"/>
  <c r="R2273" i="3" s="1"/>
  <c r="J2272" i="3"/>
  <c r="L2272" i="3" s="1"/>
  <c r="M2274" i="3"/>
  <c r="D2277" i="3" l="1"/>
  <c r="F2275" i="3"/>
  <c r="E2275" i="3"/>
  <c r="G2274" i="3"/>
  <c r="H2274" i="3" s="1"/>
  <c r="I2274" i="3"/>
  <c r="R2274" i="3" s="1"/>
  <c r="J2273" i="3"/>
  <c r="L2273" i="3" s="1"/>
  <c r="M2275" i="3"/>
  <c r="D2278" i="3" l="1"/>
  <c r="G2275" i="3"/>
  <c r="H2275" i="3" s="1"/>
  <c r="F2276" i="3"/>
  <c r="E2276" i="3"/>
  <c r="I2275" i="3"/>
  <c r="R2275" i="3" s="1"/>
  <c r="J2274" i="3"/>
  <c r="L2274" i="3" s="1"/>
  <c r="M2276" i="3"/>
  <c r="D2279" i="3" l="1"/>
  <c r="G2276" i="3"/>
  <c r="H2276" i="3" s="1"/>
  <c r="F2277" i="3"/>
  <c r="E2277" i="3"/>
  <c r="G2277" i="3" s="1"/>
  <c r="H2277" i="3" s="1"/>
  <c r="I2276" i="3"/>
  <c r="R2276" i="3" s="1"/>
  <c r="J2275" i="3"/>
  <c r="L2275" i="3" s="1"/>
  <c r="M2277" i="3"/>
  <c r="D2280" i="3" l="1"/>
  <c r="F2278" i="3"/>
  <c r="E2278" i="3"/>
  <c r="I2277" i="3"/>
  <c r="R2277" i="3" s="1"/>
  <c r="J2276" i="3"/>
  <c r="L2276" i="3" s="1"/>
  <c r="M2278" i="3"/>
  <c r="D2281" i="3" l="1"/>
  <c r="G2278" i="3"/>
  <c r="H2278" i="3" s="1"/>
  <c r="I2278" i="3" s="1"/>
  <c r="R2278" i="3" s="1"/>
  <c r="F2279" i="3"/>
  <c r="E2279" i="3"/>
  <c r="J2277" i="3"/>
  <c r="L2277" i="3" s="1"/>
  <c r="M2279" i="3"/>
  <c r="D2282" i="3" l="1"/>
  <c r="G2279" i="3"/>
  <c r="H2279" i="3" s="1"/>
  <c r="F2280" i="3"/>
  <c r="E2280" i="3"/>
  <c r="I2279" i="3"/>
  <c r="R2279" i="3" s="1"/>
  <c r="J2278" i="3"/>
  <c r="L2278" i="3" s="1"/>
  <c r="M2280" i="3"/>
  <c r="D2283" i="3" l="1"/>
  <c r="G2280" i="3"/>
  <c r="H2280" i="3" s="1"/>
  <c r="I2280" i="3" s="1"/>
  <c r="R2280" i="3" s="1"/>
  <c r="F2281" i="3"/>
  <c r="E2281" i="3"/>
  <c r="J2279" i="3"/>
  <c r="L2279" i="3" s="1"/>
  <c r="M2281" i="3"/>
  <c r="D2284" i="3" l="1"/>
  <c r="G2281" i="3"/>
  <c r="H2281" i="3" s="1"/>
  <c r="F2282" i="3"/>
  <c r="E2282" i="3"/>
  <c r="I2281" i="3"/>
  <c r="R2281" i="3" s="1"/>
  <c r="J2280" i="3"/>
  <c r="L2280" i="3" s="1"/>
  <c r="M2282" i="3"/>
  <c r="D2285" i="3" l="1"/>
  <c r="G2282" i="3"/>
  <c r="H2282" i="3" s="1"/>
  <c r="F2283" i="3"/>
  <c r="E2283" i="3"/>
  <c r="G2283" i="3" s="1"/>
  <c r="H2283" i="3" s="1"/>
  <c r="I2282" i="3"/>
  <c r="R2282" i="3" s="1"/>
  <c r="J2281" i="3"/>
  <c r="L2281" i="3" s="1"/>
  <c r="M2283" i="3"/>
  <c r="D2286" i="3" l="1"/>
  <c r="F2284" i="3"/>
  <c r="E2284" i="3"/>
  <c r="I2283" i="3"/>
  <c r="R2283" i="3" s="1"/>
  <c r="J2282" i="3"/>
  <c r="L2282" i="3" s="1"/>
  <c r="M2284" i="3"/>
  <c r="D2287" i="3" l="1"/>
  <c r="G2284" i="3"/>
  <c r="H2284" i="3" s="1"/>
  <c r="F2285" i="3"/>
  <c r="E2285" i="3"/>
  <c r="I2284" i="3"/>
  <c r="R2284" i="3" s="1"/>
  <c r="J2283" i="3"/>
  <c r="L2283" i="3" s="1"/>
  <c r="M2285" i="3"/>
  <c r="D2288" i="3" l="1"/>
  <c r="G2285" i="3"/>
  <c r="H2285" i="3" s="1"/>
  <c r="I2285" i="3" s="1"/>
  <c r="R2285" i="3" s="1"/>
  <c r="F2286" i="3"/>
  <c r="E2286" i="3"/>
  <c r="J2284" i="3"/>
  <c r="L2284" i="3" s="1"/>
  <c r="M2286" i="3"/>
  <c r="D2289" i="3" l="1"/>
  <c r="G2286" i="3"/>
  <c r="H2286" i="3" s="1"/>
  <c r="F2287" i="3"/>
  <c r="E2287" i="3"/>
  <c r="I2286" i="3"/>
  <c r="R2286" i="3" s="1"/>
  <c r="J2285" i="3"/>
  <c r="L2285" i="3" s="1"/>
  <c r="M2287" i="3"/>
  <c r="D2290" i="3" l="1"/>
  <c r="G2287" i="3"/>
  <c r="H2287" i="3" s="1"/>
  <c r="F2288" i="3"/>
  <c r="E2288" i="3"/>
  <c r="I2287" i="3"/>
  <c r="R2287" i="3" s="1"/>
  <c r="J2286" i="3"/>
  <c r="L2286" i="3" s="1"/>
  <c r="M2288" i="3"/>
  <c r="D2291" i="3" l="1"/>
  <c r="G2288" i="3"/>
  <c r="H2288" i="3" s="1"/>
  <c r="I2288" i="3" s="1"/>
  <c r="R2288" i="3" s="1"/>
  <c r="F2289" i="3"/>
  <c r="E2289" i="3"/>
  <c r="J2287" i="3"/>
  <c r="L2287" i="3" s="1"/>
  <c r="M2289" i="3"/>
  <c r="D2292" i="3" l="1"/>
  <c r="G2289" i="3"/>
  <c r="H2289" i="3" s="1"/>
  <c r="I2289" i="3" s="1"/>
  <c r="R2289" i="3" s="1"/>
  <c r="F2290" i="3"/>
  <c r="E2290" i="3"/>
  <c r="J2288" i="3"/>
  <c r="L2288" i="3" s="1"/>
  <c r="M2290" i="3"/>
  <c r="D2293" i="3" l="1"/>
  <c r="G2290" i="3"/>
  <c r="H2290" i="3" s="1"/>
  <c r="F2291" i="3"/>
  <c r="E2291" i="3"/>
  <c r="I2290" i="3"/>
  <c r="R2290" i="3" s="1"/>
  <c r="J2289" i="3"/>
  <c r="L2289" i="3" s="1"/>
  <c r="M2291" i="3"/>
  <c r="D2294" i="3" l="1"/>
  <c r="G2291" i="3"/>
  <c r="H2291" i="3" s="1"/>
  <c r="F2292" i="3"/>
  <c r="E2292" i="3"/>
  <c r="I2291" i="3"/>
  <c r="R2291" i="3" s="1"/>
  <c r="J2290" i="3"/>
  <c r="L2290" i="3" s="1"/>
  <c r="M2292" i="3"/>
  <c r="D2295" i="3" l="1"/>
  <c r="G2292" i="3"/>
  <c r="H2292" i="3" s="1"/>
  <c r="F2293" i="3"/>
  <c r="E2293" i="3"/>
  <c r="I2292" i="3"/>
  <c r="R2292" i="3" s="1"/>
  <c r="J2291" i="3"/>
  <c r="L2291" i="3" s="1"/>
  <c r="M2293" i="3"/>
  <c r="D2296" i="3" l="1"/>
  <c r="F2294" i="3"/>
  <c r="E2294" i="3"/>
  <c r="G2293" i="3"/>
  <c r="H2293" i="3" s="1"/>
  <c r="I2293" i="3"/>
  <c r="R2293" i="3" s="1"/>
  <c r="J2292" i="3"/>
  <c r="L2292" i="3" s="1"/>
  <c r="M2294" i="3"/>
  <c r="D2297" i="3" l="1"/>
  <c r="G2294" i="3"/>
  <c r="H2294" i="3" s="1"/>
  <c r="F2295" i="3"/>
  <c r="E2295" i="3"/>
  <c r="I2294" i="3"/>
  <c r="R2294" i="3" s="1"/>
  <c r="J2293" i="3"/>
  <c r="L2293" i="3" s="1"/>
  <c r="M2295" i="3"/>
  <c r="D2298" i="3" l="1"/>
  <c r="G2295" i="3"/>
  <c r="H2295" i="3" s="1"/>
  <c r="F2296" i="3"/>
  <c r="E2296" i="3"/>
  <c r="I2295" i="3"/>
  <c r="R2295" i="3" s="1"/>
  <c r="J2294" i="3"/>
  <c r="L2294" i="3" s="1"/>
  <c r="M2296" i="3"/>
  <c r="D2299" i="3" l="1"/>
  <c r="G2296" i="3"/>
  <c r="H2296" i="3" s="1"/>
  <c r="F2297" i="3"/>
  <c r="E2297" i="3"/>
  <c r="I2296" i="3"/>
  <c r="R2296" i="3" s="1"/>
  <c r="J2295" i="3"/>
  <c r="L2295" i="3" s="1"/>
  <c r="M2297" i="3"/>
  <c r="D2300" i="3" l="1"/>
  <c r="G2297" i="3"/>
  <c r="H2297" i="3" s="1"/>
  <c r="F2298" i="3"/>
  <c r="E2298" i="3"/>
  <c r="I2297" i="3"/>
  <c r="R2297" i="3" s="1"/>
  <c r="J2296" i="3"/>
  <c r="L2296" i="3" s="1"/>
  <c r="M2298" i="3"/>
  <c r="D2301" i="3" l="1"/>
  <c r="G2298" i="3"/>
  <c r="H2298" i="3" s="1"/>
  <c r="F2299" i="3"/>
  <c r="E2299" i="3"/>
  <c r="I2298" i="3"/>
  <c r="R2298" i="3" s="1"/>
  <c r="J2297" i="3"/>
  <c r="L2297" i="3" s="1"/>
  <c r="M2299" i="3"/>
  <c r="D2302" i="3" l="1"/>
  <c r="G2299" i="3"/>
  <c r="H2299" i="3" s="1"/>
  <c r="F2300" i="3"/>
  <c r="E2300" i="3"/>
  <c r="I2299" i="3"/>
  <c r="R2299" i="3" s="1"/>
  <c r="J2298" i="3"/>
  <c r="L2298" i="3" s="1"/>
  <c r="M2300" i="3"/>
  <c r="D2303" i="3" l="1"/>
  <c r="G2300" i="3"/>
  <c r="H2300" i="3" s="1"/>
  <c r="F2301" i="3"/>
  <c r="E2301" i="3"/>
  <c r="I2300" i="3"/>
  <c r="R2300" i="3" s="1"/>
  <c r="J2299" i="3"/>
  <c r="L2299" i="3" s="1"/>
  <c r="M2301" i="3"/>
  <c r="D2304" i="3" l="1"/>
  <c r="G2301" i="3"/>
  <c r="H2301" i="3" s="1"/>
  <c r="F2302" i="3"/>
  <c r="E2302" i="3"/>
  <c r="I2301" i="3"/>
  <c r="R2301" i="3" s="1"/>
  <c r="J2300" i="3"/>
  <c r="L2300" i="3" s="1"/>
  <c r="M2302" i="3"/>
  <c r="D2305" i="3" l="1"/>
  <c r="G2302" i="3"/>
  <c r="H2302" i="3" s="1"/>
  <c r="I2302" i="3" s="1"/>
  <c r="R2302" i="3" s="1"/>
  <c r="F2303" i="3"/>
  <c r="E2303" i="3"/>
  <c r="J2301" i="3"/>
  <c r="L2301" i="3" s="1"/>
  <c r="M2303" i="3"/>
  <c r="D2306" i="3" l="1"/>
  <c r="G2303" i="3"/>
  <c r="H2303" i="3" s="1"/>
  <c r="F2304" i="3"/>
  <c r="E2304" i="3"/>
  <c r="I2303" i="3"/>
  <c r="R2303" i="3" s="1"/>
  <c r="J2302" i="3"/>
  <c r="L2302" i="3" s="1"/>
  <c r="M2304" i="3"/>
  <c r="D2307" i="3" l="1"/>
  <c r="G2304" i="3"/>
  <c r="H2304" i="3" s="1"/>
  <c r="F2305" i="3"/>
  <c r="E2305" i="3"/>
  <c r="I2304" i="3"/>
  <c r="R2304" i="3" s="1"/>
  <c r="J2303" i="3"/>
  <c r="L2303" i="3" s="1"/>
  <c r="M2305" i="3"/>
  <c r="D2308" i="3" l="1"/>
  <c r="F2306" i="3"/>
  <c r="E2306" i="3"/>
  <c r="G2305" i="3"/>
  <c r="H2305" i="3" s="1"/>
  <c r="I2305" i="3" s="1"/>
  <c r="R2305" i="3" s="1"/>
  <c r="J2304" i="3"/>
  <c r="L2304" i="3" s="1"/>
  <c r="M2306" i="3"/>
  <c r="D2309" i="3" l="1"/>
  <c r="G2306" i="3"/>
  <c r="H2306" i="3" s="1"/>
  <c r="F2307" i="3"/>
  <c r="E2307" i="3"/>
  <c r="I2306" i="3"/>
  <c r="R2306" i="3" s="1"/>
  <c r="J2305" i="3"/>
  <c r="L2305" i="3" s="1"/>
  <c r="M2307" i="3"/>
  <c r="D2310" i="3" l="1"/>
  <c r="F2308" i="3"/>
  <c r="E2308" i="3"/>
  <c r="G2307" i="3"/>
  <c r="H2307" i="3" s="1"/>
  <c r="I2307" i="3"/>
  <c r="R2307" i="3" s="1"/>
  <c r="J2306" i="3"/>
  <c r="L2306" i="3" s="1"/>
  <c r="M2308" i="3"/>
  <c r="D2311" i="3" l="1"/>
  <c r="F2309" i="3"/>
  <c r="E2309" i="3"/>
  <c r="G2308" i="3"/>
  <c r="H2308" i="3" s="1"/>
  <c r="I2308" i="3"/>
  <c r="R2308" i="3" s="1"/>
  <c r="J2307" i="3"/>
  <c r="L2307" i="3" s="1"/>
  <c r="M2309" i="3"/>
  <c r="D2312" i="3" l="1"/>
  <c r="G2309" i="3"/>
  <c r="H2309" i="3" s="1"/>
  <c r="F2310" i="3"/>
  <c r="E2310" i="3"/>
  <c r="G2310" i="3" s="1"/>
  <c r="H2310" i="3" s="1"/>
  <c r="I2309" i="3"/>
  <c r="R2309" i="3" s="1"/>
  <c r="J2308" i="3"/>
  <c r="L2308" i="3" s="1"/>
  <c r="M2310" i="3"/>
  <c r="D2313" i="3" l="1"/>
  <c r="F2311" i="3"/>
  <c r="E2311" i="3"/>
  <c r="I2310" i="3"/>
  <c r="R2310" i="3" s="1"/>
  <c r="J2309" i="3"/>
  <c r="L2309" i="3" s="1"/>
  <c r="M2311" i="3"/>
  <c r="D2314" i="3" l="1"/>
  <c r="G2311" i="3"/>
  <c r="H2311" i="3" s="1"/>
  <c r="F2312" i="3"/>
  <c r="E2312" i="3"/>
  <c r="I2311" i="3"/>
  <c r="R2311" i="3" s="1"/>
  <c r="J2310" i="3"/>
  <c r="L2310" i="3" s="1"/>
  <c r="M2312" i="3"/>
  <c r="D2315" i="3" l="1"/>
  <c r="G2312" i="3"/>
  <c r="H2312" i="3" s="1"/>
  <c r="I2312" i="3" s="1"/>
  <c r="R2312" i="3" s="1"/>
  <c r="F2313" i="3"/>
  <c r="E2313" i="3"/>
  <c r="J2311" i="3"/>
  <c r="L2311" i="3" s="1"/>
  <c r="M2313" i="3"/>
  <c r="D2316" i="3" l="1"/>
  <c r="G2313" i="3"/>
  <c r="H2313" i="3" s="1"/>
  <c r="I2313" i="3" s="1"/>
  <c r="R2313" i="3" s="1"/>
  <c r="F2314" i="3"/>
  <c r="E2314" i="3"/>
  <c r="J2312" i="3"/>
  <c r="L2312" i="3" s="1"/>
  <c r="M2314" i="3"/>
  <c r="D2317" i="3" l="1"/>
  <c r="G2314" i="3"/>
  <c r="H2314" i="3" s="1"/>
  <c r="F2315" i="3"/>
  <c r="E2315" i="3"/>
  <c r="I2314" i="3"/>
  <c r="R2314" i="3" s="1"/>
  <c r="J2313" i="3"/>
  <c r="L2313" i="3" s="1"/>
  <c r="M2315" i="3"/>
  <c r="D2318" i="3" l="1"/>
  <c r="G2315" i="3"/>
  <c r="H2315" i="3" s="1"/>
  <c r="F2316" i="3"/>
  <c r="E2316" i="3"/>
  <c r="I2315" i="3"/>
  <c r="R2315" i="3" s="1"/>
  <c r="J2314" i="3"/>
  <c r="L2314" i="3" s="1"/>
  <c r="M2316" i="3"/>
  <c r="D2319" i="3" l="1"/>
  <c r="G2316" i="3"/>
  <c r="H2316" i="3" s="1"/>
  <c r="F2317" i="3"/>
  <c r="E2317" i="3"/>
  <c r="I2316" i="3"/>
  <c r="R2316" i="3" s="1"/>
  <c r="J2315" i="3"/>
  <c r="L2315" i="3" s="1"/>
  <c r="M2317" i="3"/>
  <c r="D2320" i="3" l="1"/>
  <c r="G2317" i="3"/>
  <c r="H2317" i="3" s="1"/>
  <c r="F2318" i="3"/>
  <c r="E2318" i="3"/>
  <c r="I2317" i="3"/>
  <c r="R2317" i="3" s="1"/>
  <c r="J2316" i="3"/>
  <c r="L2316" i="3" s="1"/>
  <c r="M2318" i="3"/>
  <c r="D2321" i="3" l="1"/>
  <c r="G2318" i="3"/>
  <c r="H2318" i="3" s="1"/>
  <c r="F2319" i="3"/>
  <c r="E2319" i="3"/>
  <c r="I2318" i="3"/>
  <c r="R2318" i="3" s="1"/>
  <c r="J2317" i="3"/>
  <c r="L2317" i="3" s="1"/>
  <c r="M2319" i="3"/>
  <c r="D2322" i="3" l="1"/>
  <c r="F2320" i="3"/>
  <c r="E2320" i="3"/>
  <c r="G2319" i="3"/>
  <c r="H2319" i="3" s="1"/>
  <c r="I2319" i="3" s="1"/>
  <c r="R2319" i="3" s="1"/>
  <c r="J2318" i="3"/>
  <c r="L2318" i="3" s="1"/>
  <c r="M2320" i="3"/>
  <c r="D2323" i="3" l="1"/>
  <c r="F2321" i="3"/>
  <c r="E2321" i="3"/>
  <c r="G2320" i="3"/>
  <c r="H2320" i="3" s="1"/>
  <c r="I2320" i="3" s="1"/>
  <c r="R2320" i="3" s="1"/>
  <c r="J2319" i="3"/>
  <c r="L2319" i="3" s="1"/>
  <c r="M2321" i="3"/>
  <c r="D2324" i="3" l="1"/>
  <c r="F2322" i="3"/>
  <c r="E2322" i="3"/>
  <c r="G2321" i="3"/>
  <c r="H2321" i="3" s="1"/>
  <c r="I2321" i="3"/>
  <c r="R2321" i="3" s="1"/>
  <c r="J2320" i="3"/>
  <c r="L2320" i="3" s="1"/>
  <c r="M2322" i="3"/>
  <c r="D2325" i="3" l="1"/>
  <c r="G2322" i="3"/>
  <c r="H2322" i="3" s="1"/>
  <c r="F2323" i="3"/>
  <c r="E2323" i="3"/>
  <c r="I2322" i="3"/>
  <c r="R2322" i="3" s="1"/>
  <c r="J2321" i="3"/>
  <c r="L2321" i="3" s="1"/>
  <c r="M2323" i="3"/>
  <c r="D2326" i="3" l="1"/>
  <c r="G2323" i="3"/>
  <c r="H2323" i="3" s="1"/>
  <c r="F2324" i="3"/>
  <c r="E2324" i="3"/>
  <c r="I2323" i="3"/>
  <c r="R2323" i="3" s="1"/>
  <c r="J2322" i="3"/>
  <c r="L2322" i="3" s="1"/>
  <c r="M2324" i="3"/>
  <c r="D2327" i="3" l="1"/>
  <c r="G2324" i="3"/>
  <c r="H2324" i="3" s="1"/>
  <c r="F2325" i="3"/>
  <c r="E2325" i="3"/>
  <c r="I2324" i="3"/>
  <c r="R2324" i="3" s="1"/>
  <c r="J2323" i="3"/>
  <c r="L2323" i="3" s="1"/>
  <c r="M2325" i="3"/>
  <c r="D2328" i="3" l="1"/>
  <c r="F2326" i="3"/>
  <c r="E2326" i="3"/>
  <c r="G2325" i="3"/>
  <c r="H2325" i="3" s="1"/>
  <c r="I2325" i="3"/>
  <c r="R2325" i="3" s="1"/>
  <c r="J2324" i="3"/>
  <c r="L2324" i="3" s="1"/>
  <c r="M2326" i="3"/>
  <c r="D2329" i="3" l="1"/>
  <c r="F2327" i="3"/>
  <c r="E2327" i="3"/>
  <c r="G2326" i="3"/>
  <c r="H2326" i="3" s="1"/>
  <c r="I2326" i="3"/>
  <c r="R2326" i="3" s="1"/>
  <c r="J2325" i="3"/>
  <c r="L2325" i="3" s="1"/>
  <c r="M2327" i="3"/>
  <c r="D2330" i="3" l="1"/>
  <c r="G2327" i="3"/>
  <c r="H2327" i="3" s="1"/>
  <c r="F2328" i="3"/>
  <c r="E2328" i="3"/>
  <c r="I2327" i="3"/>
  <c r="R2327" i="3" s="1"/>
  <c r="J2326" i="3"/>
  <c r="L2326" i="3" s="1"/>
  <c r="M2328" i="3"/>
  <c r="D2331" i="3" l="1"/>
  <c r="G2328" i="3"/>
  <c r="H2328" i="3" s="1"/>
  <c r="F2329" i="3"/>
  <c r="E2329" i="3"/>
  <c r="I2328" i="3"/>
  <c r="R2328" i="3" s="1"/>
  <c r="J2327" i="3"/>
  <c r="L2327" i="3" s="1"/>
  <c r="M2329" i="3"/>
  <c r="D2332" i="3" l="1"/>
  <c r="G2329" i="3"/>
  <c r="H2329" i="3" s="1"/>
  <c r="F2330" i="3"/>
  <c r="E2330" i="3"/>
  <c r="I2329" i="3"/>
  <c r="R2329" i="3" s="1"/>
  <c r="J2328" i="3"/>
  <c r="L2328" i="3" s="1"/>
  <c r="M2330" i="3"/>
  <c r="D2333" i="3" l="1"/>
  <c r="G2330" i="3"/>
  <c r="H2330" i="3" s="1"/>
  <c r="F2331" i="3"/>
  <c r="E2331" i="3"/>
  <c r="I2330" i="3"/>
  <c r="R2330" i="3" s="1"/>
  <c r="J2329" i="3"/>
  <c r="L2329" i="3" s="1"/>
  <c r="M2331" i="3"/>
  <c r="D2334" i="3" l="1"/>
  <c r="G2331" i="3"/>
  <c r="H2331" i="3" s="1"/>
  <c r="F2332" i="3"/>
  <c r="E2332" i="3"/>
  <c r="I2331" i="3"/>
  <c r="R2331" i="3" s="1"/>
  <c r="J2330" i="3"/>
  <c r="L2330" i="3" s="1"/>
  <c r="M2332" i="3"/>
  <c r="D2335" i="3" l="1"/>
  <c r="G2332" i="3"/>
  <c r="H2332" i="3" s="1"/>
  <c r="I2332" i="3" s="1"/>
  <c r="R2332" i="3" s="1"/>
  <c r="F2333" i="3"/>
  <c r="E2333" i="3"/>
  <c r="J2331" i="3"/>
  <c r="L2331" i="3" s="1"/>
  <c r="M2333" i="3"/>
  <c r="D2336" i="3" l="1"/>
  <c r="G2333" i="3"/>
  <c r="H2333" i="3" s="1"/>
  <c r="I2333" i="3" s="1"/>
  <c r="R2333" i="3" s="1"/>
  <c r="F2334" i="3"/>
  <c r="E2334" i="3"/>
  <c r="J2332" i="3"/>
  <c r="L2332" i="3" s="1"/>
  <c r="M2334" i="3"/>
  <c r="D2337" i="3" l="1"/>
  <c r="G2334" i="3"/>
  <c r="H2334" i="3" s="1"/>
  <c r="I2334" i="3" s="1"/>
  <c r="R2334" i="3" s="1"/>
  <c r="F2335" i="3"/>
  <c r="E2335" i="3"/>
  <c r="J2333" i="3"/>
  <c r="L2333" i="3" s="1"/>
  <c r="M2335" i="3"/>
  <c r="D2338" i="3" l="1"/>
  <c r="G2335" i="3"/>
  <c r="H2335" i="3" s="1"/>
  <c r="F2336" i="3"/>
  <c r="E2336" i="3"/>
  <c r="I2335" i="3"/>
  <c r="R2335" i="3" s="1"/>
  <c r="J2334" i="3"/>
  <c r="L2334" i="3" s="1"/>
  <c r="M2336" i="3"/>
  <c r="D2339" i="3" l="1"/>
  <c r="F2337" i="3"/>
  <c r="E2337" i="3"/>
  <c r="G2336" i="3"/>
  <c r="H2336" i="3" s="1"/>
  <c r="I2336" i="3"/>
  <c r="R2336" i="3" s="1"/>
  <c r="J2335" i="3"/>
  <c r="L2335" i="3" s="1"/>
  <c r="M2337" i="3"/>
  <c r="D2340" i="3" l="1"/>
  <c r="F2338" i="3"/>
  <c r="E2338" i="3"/>
  <c r="G2337" i="3"/>
  <c r="H2337" i="3" s="1"/>
  <c r="I2337" i="3" s="1"/>
  <c r="R2337" i="3" s="1"/>
  <c r="J2336" i="3"/>
  <c r="L2336" i="3" s="1"/>
  <c r="M2338" i="3"/>
  <c r="D2341" i="3" l="1"/>
  <c r="G2338" i="3"/>
  <c r="H2338" i="3" s="1"/>
  <c r="F2339" i="3"/>
  <c r="E2339" i="3"/>
  <c r="I2338" i="3"/>
  <c r="R2338" i="3" s="1"/>
  <c r="J2337" i="3"/>
  <c r="L2337" i="3" s="1"/>
  <c r="M2339" i="3"/>
  <c r="D2342" i="3" l="1"/>
  <c r="G2339" i="3"/>
  <c r="H2339" i="3" s="1"/>
  <c r="F2340" i="3"/>
  <c r="E2340" i="3"/>
  <c r="I2339" i="3"/>
  <c r="R2339" i="3" s="1"/>
  <c r="J2338" i="3"/>
  <c r="L2338" i="3" s="1"/>
  <c r="M2340" i="3"/>
  <c r="D2343" i="3" l="1"/>
  <c r="G2340" i="3"/>
  <c r="H2340" i="3" s="1"/>
  <c r="F2341" i="3"/>
  <c r="E2341" i="3"/>
  <c r="G2341" i="3" s="1"/>
  <c r="H2341" i="3" s="1"/>
  <c r="I2340" i="3"/>
  <c r="R2340" i="3" s="1"/>
  <c r="J2339" i="3"/>
  <c r="L2339" i="3" s="1"/>
  <c r="M2341" i="3"/>
  <c r="D2344" i="3" l="1"/>
  <c r="F2342" i="3"/>
  <c r="E2342" i="3"/>
  <c r="I2341" i="3"/>
  <c r="R2341" i="3" s="1"/>
  <c r="J2340" i="3"/>
  <c r="L2340" i="3" s="1"/>
  <c r="M2342" i="3"/>
  <c r="D2345" i="3" l="1"/>
  <c r="G2342" i="3"/>
  <c r="H2342" i="3" s="1"/>
  <c r="F2343" i="3"/>
  <c r="E2343" i="3"/>
  <c r="I2342" i="3"/>
  <c r="R2342" i="3" s="1"/>
  <c r="J2341" i="3"/>
  <c r="L2341" i="3" s="1"/>
  <c r="M2343" i="3"/>
  <c r="D2346" i="3" l="1"/>
  <c r="F2344" i="3"/>
  <c r="E2344" i="3"/>
  <c r="G2343" i="3"/>
  <c r="H2343" i="3" s="1"/>
  <c r="I2343" i="3"/>
  <c r="R2343" i="3" s="1"/>
  <c r="J2342" i="3"/>
  <c r="L2342" i="3" s="1"/>
  <c r="M2344" i="3"/>
  <c r="D2347" i="3" l="1"/>
  <c r="G2344" i="3"/>
  <c r="H2344" i="3" s="1"/>
  <c r="F2345" i="3"/>
  <c r="E2345" i="3"/>
  <c r="G2345" i="3" s="1"/>
  <c r="H2345" i="3" s="1"/>
  <c r="I2344" i="3"/>
  <c r="R2344" i="3" s="1"/>
  <c r="J2343" i="3"/>
  <c r="L2343" i="3" s="1"/>
  <c r="M2345" i="3"/>
  <c r="D2348" i="3" l="1"/>
  <c r="F2346" i="3"/>
  <c r="E2346" i="3"/>
  <c r="I2345" i="3"/>
  <c r="R2345" i="3" s="1"/>
  <c r="J2344" i="3"/>
  <c r="L2344" i="3" s="1"/>
  <c r="M2346" i="3"/>
  <c r="D2349" i="3" l="1"/>
  <c r="G2346" i="3"/>
  <c r="H2346" i="3" s="1"/>
  <c r="F2347" i="3"/>
  <c r="E2347" i="3"/>
  <c r="I2346" i="3"/>
  <c r="R2346" i="3" s="1"/>
  <c r="J2345" i="3"/>
  <c r="L2345" i="3" s="1"/>
  <c r="M2347" i="3"/>
  <c r="D2350" i="3" l="1"/>
  <c r="G2347" i="3"/>
  <c r="H2347" i="3" s="1"/>
  <c r="I2347" i="3" s="1"/>
  <c r="R2347" i="3" s="1"/>
  <c r="F2348" i="3"/>
  <c r="E2348" i="3"/>
  <c r="J2346" i="3"/>
  <c r="L2346" i="3" s="1"/>
  <c r="M2348" i="3"/>
  <c r="D2351" i="3" l="1"/>
  <c r="G2348" i="3"/>
  <c r="H2348" i="3" s="1"/>
  <c r="F2349" i="3"/>
  <c r="E2349" i="3"/>
  <c r="G2349" i="3" s="1"/>
  <c r="H2349" i="3" s="1"/>
  <c r="I2348" i="3"/>
  <c r="R2348" i="3" s="1"/>
  <c r="J2347" i="3"/>
  <c r="L2347" i="3" s="1"/>
  <c r="M2349" i="3"/>
  <c r="D2352" i="3" l="1"/>
  <c r="F2350" i="3"/>
  <c r="E2350" i="3"/>
  <c r="I2349" i="3"/>
  <c r="R2349" i="3" s="1"/>
  <c r="J2348" i="3"/>
  <c r="L2348" i="3" s="1"/>
  <c r="M2350" i="3"/>
  <c r="D2353" i="3" l="1"/>
  <c r="G2350" i="3"/>
  <c r="H2350" i="3" s="1"/>
  <c r="F2351" i="3"/>
  <c r="E2351" i="3"/>
  <c r="I2350" i="3"/>
  <c r="R2350" i="3" s="1"/>
  <c r="J2349" i="3"/>
  <c r="L2349" i="3" s="1"/>
  <c r="M2351" i="3"/>
  <c r="D2354" i="3" l="1"/>
  <c r="G2351" i="3"/>
  <c r="H2351" i="3" s="1"/>
  <c r="F2352" i="3"/>
  <c r="E2352" i="3"/>
  <c r="I2351" i="3"/>
  <c r="R2351" i="3" s="1"/>
  <c r="J2350" i="3"/>
  <c r="L2350" i="3" s="1"/>
  <c r="M2352" i="3"/>
  <c r="D2355" i="3" l="1"/>
  <c r="G2352" i="3"/>
  <c r="H2352" i="3" s="1"/>
  <c r="I2352" i="3" s="1"/>
  <c r="R2352" i="3" s="1"/>
  <c r="F2353" i="3"/>
  <c r="E2353" i="3"/>
  <c r="G2353" i="3" s="1"/>
  <c r="H2353" i="3" s="1"/>
  <c r="J2351" i="3"/>
  <c r="L2351" i="3" s="1"/>
  <c r="M2353" i="3"/>
  <c r="D2356" i="3" l="1"/>
  <c r="F2354" i="3"/>
  <c r="E2354" i="3"/>
  <c r="I2353" i="3"/>
  <c r="R2353" i="3" s="1"/>
  <c r="J2352" i="3"/>
  <c r="L2352" i="3" s="1"/>
  <c r="M2354" i="3"/>
  <c r="D2357" i="3" l="1"/>
  <c r="G2354" i="3"/>
  <c r="H2354" i="3" s="1"/>
  <c r="I2354" i="3" s="1"/>
  <c r="R2354" i="3" s="1"/>
  <c r="F2355" i="3"/>
  <c r="E2355" i="3"/>
  <c r="G2355" i="3" s="1"/>
  <c r="H2355" i="3" s="1"/>
  <c r="J2353" i="3"/>
  <c r="L2353" i="3" s="1"/>
  <c r="M2355" i="3"/>
  <c r="D2358" i="3" l="1"/>
  <c r="F2356" i="3"/>
  <c r="E2356" i="3"/>
  <c r="I2355" i="3"/>
  <c r="R2355" i="3" s="1"/>
  <c r="J2354" i="3"/>
  <c r="L2354" i="3" s="1"/>
  <c r="M2356" i="3"/>
  <c r="D2359" i="3" l="1"/>
  <c r="G2356" i="3"/>
  <c r="H2356" i="3" s="1"/>
  <c r="F2357" i="3"/>
  <c r="E2357" i="3"/>
  <c r="G2357" i="3" s="1"/>
  <c r="H2357" i="3" s="1"/>
  <c r="I2356" i="3"/>
  <c r="R2356" i="3" s="1"/>
  <c r="J2355" i="3"/>
  <c r="L2355" i="3" s="1"/>
  <c r="M2357" i="3"/>
  <c r="D2360" i="3" l="1"/>
  <c r="F2358" i="3"/>
  <c r="E2358" i="3"/>
  <c r="I2357" i="3"/>
  <c r="R2357" i="3" s="1"/>
  <c r="J2356" i="3"/>
  <c r="L2356" i="3" s="1"/>
  <c r="M2358" i="3"/>
  <c r="D2361" i="3" l="1"/>
  <c r="G2358" i="3"/>
  <c r="H2358" i="3" s="1"/>
  <c r="F2359" i="3"/>
  <c r="E2359" i="3"/>
  <c r="I2358" i="3"/>
  <c r="R2358" i="3" s="1"/>
  <c r="J2357" i="3"/>
  <c r="L2357" i="3" s="1"/>
  <c r="M2359" i="3"/>
  <c r="D2362" i="3" l="1"/>
  <c r="G2359" i="3"/>
  <c r="H2359" i="3" s="1"/>
  <c r="I2359" i="3" s="1"/>
  <c r="R2359" i="3" s="1"/>
  <c r="F2360" i="3"/>
  <c r="E2360" i="3"/>
  <c r="G2360" i="3" s="1"/>
  <c r="H2360" i="3" s="1"/>
  <c r="J2358" i="3"/>
  <c r="L2358" i="3" s="1"/>
  <c r="M2360" i="3"/>
  <c r="D2363" i="3" l="1"/>
  <c r="F2361" i="3"/>
  <c r="E2361" i="3"/>
  <c r="I2360" i="3"/>
  <c r="R2360" i="3" s="1"/>
  <c r="J2359" i="3"/>
  <c r="L2359" i="3" s="1"/>
  <c r="M2361" i="3"/>
  <c r="D2364" i="3" l="1"/>
  <c r="G2361" i="3"/>
  <c r="H2361" i="3" s="1"/>
  <c r="I2361" i="3" s="1"/>
  <c r="R2361" i="3" s="1"/>
  <c r="F2362" i="3"/>
  <c r="E2362" i="3"/>
  <c r="G2362" i="3" s="1"/>
  <c r="H2362" i="3" s="1"/>
  <c r="J2360" i="3"/>
  <c r="L2360" i="3" s="1"/>
  <c r="M2362" i="3"/>
  <c r="D2365" i="3" l="1"/>
  <c r="F2363" i="3"/>
  <c r="E2363" i="3"/>
  <c r="I2362" i="3"/>
  <c r="R2362" i="3" s="1"/>
  <c r="J2361" i="3"/>
  <c r="L2361" i="3" s="1"/>
  <c r="M2363" i="3"/>
  <c r="D2366" i="3" l="1"/>
  <c r="G2363" i="3"/>
  <c r="H2363" i="3" s="1"/>
  <c r="I2363" i="3" s="1"/>
  <c r="R2363" i="3" s="1"/>
  <c r="F2364" i="3"/>
  <c r="E2364" i="3"/>
  <c r="J2362" i="3"/>
  <c r="L2362" i="3" s="1"/>
  <c r="M2364" i="3"/>
  <c r="D2367" i="3" l="1"/>
  <c r="F2365" i="3"/>
  <c r="E2365" i="3"/>
  <c r="G2364" i="3"/>
  <c r="H2364" i="3" s="1"/>
  <c r="I2364" i="3" s="1"/>
  <c r="R2364" i="3" s="1"/>
  <c r="J2363" i="3"/>
  <c r="L2363" i="3" s="1"/>
  <c r="M2365" i="3"/>
  <c r="D2368" i="3" l="1"/>
  <c r="G2365" i="3"/>
  <c r="H2365" i="3" s="1"/>
  <c r="F2366" i="3"/>
  <c r="E2366" i="3"/>
  <c r="G2366" i="3" s="1"/>
  <c r="H2366" i="3" s="1"/>
  <c r="I2365" i="3"/>
  <c r="R2365" i="3" s="1"/>
  <c r="J2364" i="3"/>
  <c r="L2364" i="3" s="1"/>
  <c r="M2366" i="3"/>
  <c r="D2369" i="3" l="1"/>
  <c r="F2367" i="3"/>
  <c r="E2367" i="3"/>
  <c r="I2366" i="3"/>
  <c r="R2366" i="3" s="1"/>
  <c r="J2365" i="3"/>
  <c r="L2365" i="3" s="1"/>
  <c r="M2367" i="3"/>
  <c r="D2370" i="3" l="1"/>
  <c r="G2367" i="3"/>
  <c r="H2367" i="3" s="1"/>
  <c r="I2367" i="3" s="1"/>
  <c r="R2367" i="3" s="1"/>
  <c r="F2368" i="3"/>
  <c r="E2368" i="3"/>
  <c r="J2366" i="3"/>
  <c r="L2366" i="3" s="1"/>
  <c r="M2368" i="3"/>
  <c r="D2371" i="3" l="1"/>
  <c r="G2368" i="3"/>
  <c r="H2368" i="3" s="1"/>
  <c r="F2369" i="3"/>
  <c r="E2369" i="3"/>
  <c r="I2368" i="3"/>
  <c r="R2368" i="3" s="1"/>
  <c r="J2367" i="3"/>
  <c r="L2367" i="3" s="1"/>
  <c r="M2369" i="3"/>
  <c r="D2372" i="3" l="1"/>
  <c r="G2369" i="3"/>
  <c r="H2369" i="3" s="1"/>
  <c r="F2370" i="3"/>
  <c r="E2370" i="3"/>
  <c r="G2370" i="3" s="1"/>
  <c r="H2370" i="3" s="1"/>
  <c r="I2369" i="3"/>
  <c r="R2369" i="3" s="1"/>
  <c r="J2368" i="3"/>
  <c r="L2368" i="3" s="1"/>
  <c r="M2370" i="3"/>
  <c r="D2373" i="3" l="1"/>
  <c r="F2371" i="3"/>
  <c r="E2371" i="3"/>
  <c r="I2370" i="3"/>
  <c r="R2370" i="3" s="1"/>
  <c r="J2369" i="3"/>
  <c r="L2369" i="3" s="1"/>
  <c r="M2371" i="3"/>
  <c r="D2374" i="3" l="1"/>
  <c r="G2371" i="3"/>
  <c r="H2371" i="3" s="1"/>
  <c r="F2372" i="3"/>
  <c r="E2372" i="3"/>
  <c r="I2371" i="3"/>
  <c r="R2371" i="3" s="1"/>
  <c r="J2370" i="3"/>
  <c r="L2370" i="3" s="1"/>
  <c r="M2372" i="3"/>
  <c r="D2375" i="3" l="1"/>
  <c r="G2372" i="3"/>
  <c r="H2372" i="3" s="1"/>
  <c r="I2372" i="3" s="1"/>
  <c r="R2372" i="3" s="1"/>
  <c r="F2373" i="3"/>
  <c r="E2373" i="3"/>
  <c r="J2371" i="3"/>
  <c r="L2371" i="3" s="1"/>
  <c r="M2373" i="3"/>
  <c r="D2376" i="3" l="1"/>
  <c r="G2373" i="3"/>
  <c r="H2373" i="3" s="1"/>
  <c r="I2373" i="3" s="1"/>
  <c r="R2373" i="3" s="1"/>
  <c r="F2374" i="3"/>
  <c r="E2374" i="3"/>
  <c r="J2372" i="3"/>
  <c r="L2372" i="3" s="1"/>
  <c r="M2374" i="3"/>
  <c r="D2377" i="3" l="1"/>
  <c r="G2374" i="3"/>
  <c r="H2374" i="3" s="1"/>
  <c r="F2375" i="3"/>
  <c r="E2375" i="3"/>
  <c r="I2374" i="3"/>
  <c r="R2374" i="3" s="1"/>
  <c r="J2373" i="3"/>
  <c r="L2373" i="3" s="1"/>
  <c r="M2375" i="3"/>
  <c r="D2378" i="3" l="1"/>
  <c r="G2375" i="3"/>
  <c r="H2375" i="3" s="1"/>
  <c r="F2376" i="3"/>
  <c r="E2376" i="3"/>
  <c r="I2375" i="3"/>
  <c r="R2375" i="3" s="1"/>
  <c r="J2374" i="3"/>
  <c r="L2374" i="3" s="1"/>
  <c r="M2376" i="3"/>
  <c r="D2379" i="3" l="1"/>
  <c r="G2376" i="3"/>
  <c r="H2376" i="3" s="1"/>
  <c r="F2377" i="3"/>
  <c r="E2377" i="3"/>
  <c r="I2376" i="3"/>
  <c r="R2376" i="3" s="1"/>
  <c r="J2375" i="3"/>
  <c r="L2375" i="3" s="1"/>
  <c r="M2377" i="3"/>
  <c r="D2380" i="3" l="1"/>
  <c r="G2377" i="3"/>
  <c r="H2377" i="3" s="1"/>
  <c r="F2378" i="3"/>
  <c r="E2378" i="3"/>
  <c r="I2377" i="3"/>
  <c r="R2377" i="3" s="1"/>
  <c r="J2376" i="3"/>
  <c r="L2376" i="3" s="1"/>
  <c r="M2378" i="3"/>
  <c r="D2381" i="3" l="1"/>
  <c r="G2378" i="3"/>
  <c r="H2378" i="3" s="1"/>
  <c r="F2379" i="3"/>
  <c r="E2379" i="3"/>
  <c r="I2378" i="3"/>
  <c r="R2378" i="3" s="1"/>
  <c r="J2377" i="3"/>
  <c r="L2377" i="3" s="1"/>
  <c r="M2379" i="3"/>
  <c r="D2382" i="3" l="1"/>
  <c r="G2379" i="3"/>
  <c r="H2379" i="3" s="1"/>
  <c r="F2380" i="3"/>
  <c r="E2380" i="3"/>
  <c r="I2379" i="3"/>
  <c r="R2379" i="3" s="1"/>
  <c r="J2378" i="3"/>
  <c r="L2378" i="3" s="1"/>
  <c r="M2380" i="3"/>
  <c r="D2383" i="3" l="1"/>
  <c r="G2380" i="3"/>
  <c r="H2380" i="3" s="1"/>
  <c r="F2381" i="3"/>
  <c r="E2381" i="3"/>
  <c r="I2380" i="3"/>
  <c r="R2380" i="3" s="1"/>
  <c r="J2379" i="3"/>
  <c r="L2379" i="3" s="1"/>
  <c r="M2381" i="3"/>
  <c r="D2384" i="3" l="1"/>
  <c r="F2382" i="3"/>
  <c r="E2382" i="3"/>
  <c r="G2381" i="3"/>
  <c r="H2381" i="3" s="1"/>
  <c r="I2381" i="3"/>
  <c r="R2381" i="3" s="1"/>
  <c r="J2380" i="3"/>
  <c r="L2380" i="3" s="1"/>
  <c r="M2382" i="3"/>
  <c r="D2385" i="3" l="1"/>
  <c r="F2383" i="3"/>
  <c r="E2383" i="3"/>
  <c r="G2382" i="3"/>
  <c r="H2382" i="3" s="1"/>
  <c r="I2382" i="3"/>
  <c r="R2382" i="3" s="1"/>
  <c r="J2381" i="3"/>
  <c r="L2381" i="3" s="1"/>
  <c r="M2383" i="3"/>
  <c r="D2386" i="3" l="1"/>
  <c r="G2383" i="3"/>
  <c r="H2383" i="3" s="1"/>
  <c r="F2384" i="3"/>
  <c r="E2384" i="3"/>
  <c r="I2383" i="3"/>
  <c r="R2383" i="3" s="1"/>
  <c r="J2382" i="3"/>
  <c r="L2382" i="3" s="1"/>
  <c r="M2384" i="3"/>
  <c r="D2387" i="3" l="1"/>
  <c r="G2384" i="3"/>
  <c r="H2384" i="3" s="1"/>
  <c r="F2385" i="3"/>
  <c r="E2385" i="3"/>
  <c r="I2384" i="3"/>
  <c r="R2384" i="3" s="1"/>
  <c r="J2383" i="3"/>
  <c r="L2383" i="3" s="1"/>
  <c r="M2385" i="3"/>
  <c r="D2388" i="3" l="1"/>
  <c r="G2385" i="3"/>
  <c r="H2385" i="3" s="1"/>
  <c r="F2386" i="3"/>
  <c r="E2386" i="3"/>
  <c r="I2385" i="3"/>
  <c r="R2385" i="3" s="1"/>
  <c r="J2384" i="3"/>
  <c r="L2384" i="3" s="1"/>
  <c r="M2386" i="3"/>
  <c r="D2389" i="3" l="1"/>
  <c r="G2386" i="3"/>
  <c r="H2386" i="3" s="1"/>
  <c r="F2387" i="3"/>
  <c r="E2387" i="3"/>
  <c r="I2386" i="3"/>
  <c r="R2386" i="3" s="1"/>
  <c r="J2385" i="3"/>
  <c r="L2385" i="3" s="1"/>
  <c r="M2387" i="3"/>
  <c r="D2390" i="3" l="1"/>
  <c r="G2387" i="3"/>
  <c r="H2387" i="3" s="1"/>
  <c r="F2388" i="3"/>
  <c r="E2388" i="3"/>
  <c r="I2387" i="3"/>
  <c r="R2387" i="3" s="1"/>
  <c r="J2386" i="3"/>
  <c r="L2386" i="3" s="1"/>
  <c r="M2388" i="3"/>
  <c r="D2391" i="3" l="1"/>
  <c r="G2388" i="3"/>
  <c r="H2388" i="3" s="1"/>
  <c r="F2389" i="3"/>
  <c r="E2389" i="3"/>
  <c r="I2388" i="3"/>
  <c r="R2388" i="3" s="1"/>
  <c r="J2387" i="3"/>
  <c r="L2387" i="3" s="1"/>
  <c r="M2389" i="3"/>
  <c r="D2392" i="3" l="1"/>
  <c r="G2389" i="3"/>
  <c r="H2389" i="3" s="1"/>
  <c r="F2390" i="3"/>
  <c r="E2390" i="3"/>
  <c r="G2390" i="3" s="1"/>
  <c r="H2390" i="3" s="1"/>
  <c r="I2389" i="3"/>
  <c r="R2389" i="3" s="1"/>
  <c r="J2388" i="3"/>
  <c r="L2388" i="3" s="1"/>
  <c r="M2390" i="3"/>
  <c r="D2393" i="3" l="1"/>
  <c r="F2391" i="3"/>
  <c r="E2391" i="3"/>
  <c r="I2390" i="3"/>
  <c r="R2390" i="3" s="1"/>
  <c r="J2389" i="3"/>
  <c r="L2389" i="3" s="1"/>
  <c r="M2391" i="3"/>
  <c r="D2394" i="3" l="1"/>
  <c r="G2391" i="3"/>
  <c r="H2391" i="3" s="1"/>
  <c r="I2391" i="3" s="1"/>
  <c r="R2391" i="3" s="1"/>
  <c r="F2392" i="3"/>
  <c r="E2392" i="3"/>
  <c r="G2392" i="3" s="1"/>
  <c r="H2392" i="3" s="1"/>
  <c r="J2390" i="3"/>
  <c r="L2390" i="3" s="1"/>
  <c r="M2392" i="3"/>
  <c r="D2395" i="3" l="1"/>
  <c r="F2393" i="3"/>
  <c r="E2393" i="3"/>
  <c r="I2392" i="3"/>
  <c r="R2392" i="3" s="1"/>
  <c r="J2391" i="3"/>
  <c r="L2391" i="3" s="1"/>
  <c r="M2393" i="3"/>
  <c r="D2396" i="3" l="1"/>
  <c r="G2393" i="3"/>
  <c r="H2393" i="3" s="1"/>
  <c r="F2394" i="3"/>
  <c r="E2394" i="3"/>
  <c r="G2394" i="3" s="1"/>
  <c r="H2394" i="3" s="1"/>
  <c r="I2393" i="3"/>
  <c r="R2393" i="3" s="1"/>
  <c r="J2392" i="3"/>
  <c r="L2392" i="3" s="1"/>
  <c r="M2394" i="3"/>
  <c r="D2397" i="3" l="1"/>
  <c r="F2395" i="3"/>
  <c r="E2395" i="3"/>
  <c r="I2394" i="3"/>
  <c r="R2394" i="3" s="1"/>
  <c r="J2393" i="3"/>
  <c r="L2393" i="3" s="1"/>
  <c r="M2395" i="3"/>
  <c r="D2398" i="3" l="1"/>
  <c r="G2395" i="3"/>
  <c r="H2395" i="3" s="1"/>
  <c r="I2395" i="3" s="1"/>
  <c r="R2395" i="3" s="1"/>
  <c r="F2396" i="3"/>
  <c r="E2396" i="3"/>
  <c r="G2396" i="3" s="1"/>
  <c r="H2396" i="3" s="1"/>
  <c r="J2394" i="3"/>
  <c r="L2394" i="3" s="1"/>
  <c r="M2396" i="3"/>
  <c r="D2399" i="3" l="1"/>
  <c r="F2397" i="3"/>
  <c r="E2397" i="3"/>
  <c r="I2396" i="3"/>
  <c r="R2396" i="3" s="1"/>
  <c r="J2395" i="3"/>
  <c r="L2395" i="3" s="1"/>
  <c r="M2397" i="3"/>
  <c r="D2400" i="3" l="1"/>
  <c r="G2397" i="3"/>
  <c r="H2397" i="3" s="1"/>
  <c r="F2398" i="3"/>
  <c r="E2398" i="3"/>
  <c r="I2397" i="3"/>
  <c r="R2397" i="3" s="1"/>
  <c r="J2396" i="3"/>
  <c r="L2396" i="3" s="1"/>
  <c r="M2398" i="3"/>
  <c r="D2401" i="3" l="1"/>
  <c r="G2398" i="3"/>
  <c r="H2398" i="3" s="1"/>
  <c r="F2399" i="3"/>
  <c r="E2399" i="3"/>
  <c r="I2398" i="3"/>
  <c r="R2398" i="3" s="1"/>
  <c r="J2397" i="3"/>
  <c r="L2397" i="3" s="1"/>
  <c r="M2399" i="3"/>
  <c r="D2402" i="3" l="1"/>
  <c r="G2399" i="3"/>
  <c r="H2399" i="3" s="1"/>
  <c r="I2399" i="3" s="1"/>
  <c r="R2399" i="3" s="1"/>
  <c r="F2400" i="3"/>
  <c r="E2400" i="3"/>
  <c r="J2398" i="3"/>
  <c r="L2398" i="3" s="1"/>
  <c r="M2400" i="3"/>
  <c r="D2403" i="3" l="1"/>
  <c r="G2400" i="3"/>
  <c r="H2400" i="3" s="1"/>
  <c r="F2401" i="3"/>
  <c r="E2401" i="3"/>
  <c r="I2400" i="3"/>
  <c r="R2400" i="3" s="1"/>
  <c r="J2399" i="3"/>
  <c r="L2399" i="3" s="1"/>
  <c r="M2401" i="3"/>
  <c r="D2404" i="3" l="1"/>
  <c r="G2401" i="3"/>
  <c r="H2401" i="3" s="1"/>
  <c r="I2401" i="3" s="1"/>
  <c r="R2401" i="3" s="1"/>
  <c r="F2402" i="3"/>
  <c r="E2402" i="3"/>
  <c r="J2400" i="3"/>
  <c r="L2400" i="3" s="1"/>
  <c r="M2402" i="3"/>
  <c r="D2405" i="3" l="1"/>
  <c r="G2402" i="3"/>
  <c r="H2402" i="3" s="1"/>
  <c r="F2403" i="3"/>
  <c r="E2403" i="3"/>
  <c r="I2402" i="3"/>
  <c r="R2402" i="3" s="1"/>
  <c r="J2401" i="3"/>
  <c r="L2401" i="3" s="1"/>
  <c r="M2403" i="3"/>
  <c r="D2406" i="3" l="1"/>
  <c r="G2403" i="3"/>
  <c r="H2403" i="3" s="1"/>
  <c r="F2404" i="3"/>
  <c r="E2404" i="3"/>
  <c r="I2403" i="3"/>
  <c r="R2403" i="3" s="1"/>
  <c r="J2402" i="3"/>
  <c r="L2402" i="3" s="1"/>
  <c r="M2404" i="3"/>
  <c r="D2407" i="3" l="1"/>
  <c r="F2405" i="3"/>
  <c r="E2405" i="3"/>
  <c r="G2404" i="3"/>
  <c r="H2404" i="3" s="1"/>
  <c r="I2404" i="3"/>
  <c r="R2404" i="3" s="1"/>
  <c r="J2403" i="3"/>
  <c r="L2403" i="3" s="1"/>
  <c r="M2405" i="3"/>
  <c r="D2408" i="3" l="1"/>
  <c r="G2405" i="3"/>
  <c r="H2405" i="3" s="1"/>
  <c r="F2406" i="3"/>
  <c r="E2406" i="3"/>
  <c r="I2405" i="3"/>
  <c r="R2405" i="3" s="1"/>
  <c r="J2404" i="3"/>
  <c r="L2404" i="3" s="1"/>
  <c r="M2406" i="3"/>
  <c r="D2409" i="3" l="1"/>
  <c r="G2406" i="3"/>
  <c r="H2406" i="3" s="1"/>
  <c r="I2406" i="3" s="1"/>
  <c r="R2406" i="3" s="1"/>
  <c r="F2407" i="3"/>
  <c r="E2407" i="3"/>
  <c r="J2405" i="3"/>
  <c r="L2405" i="3" s="1"/>
  <c r="M2407" i="3"/>
  <c r="D2410" i="3" l="1"/>
  <c r="G2407" i="3"/>
  <c r="H2407" i="3" s="1"/>
  <c r="I2407" i="3" s="1"/>
  <c r="R2407" i="3" s="1"/>
  <c r="F2408" i="3"/>
  <c r="E2408" i="3"/>
  <c r="J2406" i="3"/>
  <c r="L2406" i="3" s="1"/>
  <c r="M2408" i="3"/>
  <c r="D2411" i="3" l="1"/>
  <c r="G2408" i="3"/>
  <c r="H2408" i="3" s="1"/>
  <c r="F2409" i="3"/>
  <c r="E2409" i="3"/>
  <c r="I2408" i="3"/>
  <c r="R2408" i="3" s="1"/>
  <c r="J2407" i="3"/>
  <c r="L2407" i="3" s="1"/>
  <c r="M2409" i="3"/>
  <c r="D2412" i="3" l="1"/>
  <c r="G2409" i="3"/>
  <c r="H2409" i="3" s="1"/>
  <c r="F2410" i="3"/>
  <c r="E2410" i="3"/>
  <c r="I2409" i="3"/>
  <c r="R2409" i="3" s="1"/>
  <c r="J2408" i="3"/>
  <c r="L2408" i="3" s="1"/>
  <c r="M2410" i="3"/>
  <c r="D2413" i="3" l="1"/>
  <c r="G2410" i="3"/>
  <c r="H2410" i="3" s="1"/>
  <c r="I2410" i="3" s="1"/>
  <c r="R2410" i="3" s="1"/>
  <c r="F2411" i="3"/>
  <c r="E2411" i="3"/>
  <c r="G2411" i="3" s="1"/>
  <c r="H2411" i="3" s="1"/>
  <c r="J2409" i="3"/>
  <c r="L2409" i="3" s="1"/>
  <c r="M2411" i="3"/>
  <c r="D2414" i="3" l="1"/>
  <c r="F2412" i="3"/>
  <c r="E2412" i="3"/>
  <c r="I2411" i="3"/>
  <c r="R2411" i="3" s="1"/>
  <c r="J2410" i="3"/>
  <c r="L2410" i="3" s="1"/>
  <c r="M2412" i="3"/>
  <c r="D2415" i="3" l="1"/>
  <c r="G2412" i="3"/>
  <c r="H2412" i="3" s="1"/>
  <c r="F2413" i="3"/>
  <c r="E2413" i="3"/>
  <c r="I2412" i="3"/>
  <c r="R2412" i="3" s="1"/>
  <c r="J2411" i="3"/>
  <c r="L2411" i="3" s="1"/>
  <c r="M2413" i="3"/>
  <c r="D2416" i="3" l="1"/>
  <c r="G2413" i="3"/>
  <c r="H2413" i="3" s="1"/>
  <c r="I2413" i="3" s="1"/>
  <c r="R2413" i="3" s="1"/>
  <c r="F2414" i="3"/>
  <c r="E2414" i="3"/>
  <c r="J2412" i="3"/>
  <c r="L2412" i="3" s="1"/>
  <c r="M2414" i="3"/>
  <c r="D2417" i="3" l="1"/>
  <c r="G2414" i="3"/>
  <c r="H2414" i="3" s="1"/>
  <c r="F2415" i="3"/>
  <c r="E2415" i="3"/>
  <c r="I2414" i="3"/>
  <c r="R2414" i="3" s="1"/>
  <c r="J2413" i="3"/>
  <c r="L2413" i="3" s="1"/>
  <c r="M2415" i="3"/>
  <c r="D2418" i="3" l="1"/>
  <c r="F2416" i="3"/>
  <c r="E2416" i="3"/>
  <c r="G2415" i="3"/>
  <c r="H2415" i="3" s="1"/>
  <c r="I2415" i="3"/>
  <c r="R2415" i="3" s="1"/>
  <c r="J2414" i="3"/>
  <c r="L2414" i="3" s="1"/>
  <c r="M2416" i="3"/>
  <c r="D2419" i="3" l="1"/>
  <c r="F2417" i="3"/>
  <c r="E2417" i="3"/>
  <c r="G2416" i="3"/>
  <c r="H2416" i="3" s="1"/>
  <c r="I2416" i="3" s="1"/>
  <c r="R2416" i="3" s="1"/>
  <c r="J2415" i="3"/>
  <c r="L2415" i="3" s="1"/>
  <c r="M2417" i="3"/>
  <c r="D2420" i="3" l="1"/>
  <c r="G2417" i="3"/>
  <c r="H2417" i="3" s="1"/>
  <c r="I2417" i="3" s="1"/>
  <c r="R2417" i="3" s="1"/>
  <c r="F2418" i="3"/>
  <c r="E2418" i="3"/>
  <c r="G2418" i="3" s="1"/>
  <c r="H2418" i="3" s="1"/>
  <c r="J2416" i="3"/>
  <c r="L2416" i="3" s="1"/>
  <c r="M2418" i="3"/>
  <c r="D2421" i="3" l="1"/>
  <c r="F2419" i="3"/>
  <c r="E2419" i="3"/>
  <c r="I2418" i="3"/>
  <c r="R2418" i="3" s="1"/>
  <c r="J2417" i="3"/>
  <c r="L2417" i="3" s="1"/>
  <c r="M2419" i="3"/>
  <c r="D2422" i="3" l="1"/>
  <c r="G2419" i="3"/>
  <c r="H2419" i="3" s="1"/>
  <c r="F2420" i="3"/>
  <c r="E2420" i="3"/>
  <c r="I2419" i="3"/>
  <c r="R2419" i="3" s="1"/>
  <c r="J2418" i="3"/>
  <c r="L2418" i="3" s="1"/>
  <c r="M2420" i="3"/>
  <c r="D2423" i="3" l="1"/>
  <c r="F2421" i="3"/>
  <c r="E2421" i="3"/>
  <c r="G2420" i="3"/>
  <c r="H2420" i="3" s="1"/>
  <c r="I2420" i="3"/>
  <c r="R2420" i="3" s="1"/>
  <c r="J2419" i="3"/>
  <c r="L2419" i="3" s="1"/>
  <c r="M2421" i="3"/>
  <c r="D2424" i="3" l="1"/>
  <c r="F2422" i="3"/>
  <c r="E2422" i="3"/>
  <c r="G2421" i="3"/>
  <c r="H2421" i="3" s="1"/>
  <c r="I2421" i="3" s="1"/>
  <c r="R2421" i="3" s="1"/>
  <c r="J2420" i="3"/>
  <c r="L2420" i="3" s="1"/>
  <c r="M2422" i="3"/>
  <c r="D2425" i="3" l="1"/>
  <c r="G2422" i="3"/>
  <c r="H2422" i="3" s="1"/>
  <c r="F2423" i="3"/>
  <c r="E2423" i="3"/>
  <c r="I2422" i="3"/>
  <c r="R2422" i="3" s="1"/>
  <c r="J2421" i="3"/>
  <c r="L2421" i="3" s="1"/>
  <c r="M2423" i="3"/>
  <c r="D2426" i="3" l="1"/>
  <c r="G2423" i="3"/>
  <c r="H2423" i="3" s="1"/>
  <c r="F2424" i="3"/>
  <c r="E2424" i="3"/>
  <c r="I2423" i="3"/>
  <c r="R2423" i="3" s="1"/>
  <c r="J2422" i="3"/>
  <c r="L2422" i="3" s="1"/>
  <c r="M2424" i="3"/>
  <c r="D2427" i="3" l="1"/>
  <c r="G2424" i="3"/>
  <c r="H2424" i="3" s="1"/>
  <c r="F2425" i="3"/>
  <c r="E2425" i="3"/>
  <c r="I2424" i="3"/>
  <c r="R2424" i="3" s="1"/>
  <c r="J2423" i="3"/>
  <c r="L2423" i="3" s="1"/>
  <c r="M2425" i="3"/>
  <c r="D2428" i="3" l="1"/>
  <c r="G2425" i="3"/>
  <c r="H2425" i="3" s="1"/>
  <c r="I2425" i="3" s="1"/>
  <c r="R2425" i="3" s="1"/>
  <c r="F2426" i="3"/>
  <c r="E2426" i="3"/>
  <c r="G2426" i="3" s="1"/>
  <c r="H2426" i="3" s="1"/>
  <c r="J2424" i="3"/>
  <c r="L2424" i="3" s="1"/>
  <c r="M2426" i="3"/>
  <c r="D2429" i="3" l="1"/>
  <c r="F2427" i="3"/>
  <c r="E2427" i="3"/>
  <c r="I2426" i="3"/>
  <c r="R2426" i="3" s="1"/>
  <c r="J2425" i="3"/>
  <c r="L2425" i="3" s="1"/>
  <c r="M2427" i="3"/>
  <c r="D2430" i="3" l="1"/>
  <c r="G2427" i="3"/>
  <c r="H2427" i="3" s="1"/>
  <c r="F2428" i="3"/>
  <c r="E2428" i="3"/>
  <c r="I2427" i="3"/>
  <c r="R2427" i="3" s="1"/>
  <c r="J2426" i="3"/>
  <c r="L2426" i="3" s="1"/>
  <c r="M2428" i="3"/>
  <c r="D2431" i="3" l="1"/>
  <c r="G2428" i="3"/>
  <c r="H2428" i="3" s="1"/>
  <c r="F2429" i="3"/>
  <c r="E2429" i="3"/>
  <c r="I2428" i="3"/>
  <c r="R2428" i="3" s="1"/>
  <c r="J2427" i="3"/>
  <c r="L2427" i="3" s="1"/>
  <c r="M2429" i="3"/>
  <c r="D2432" i="3" l="1"/>
  <c r="F2430" i="3"/>
  <c r="E2430" i="3"/>
  <c r="G2429" i="3"/>
  <c r="H2429" i="3" s="1"/>
  <c r="I2429" i="3" s="1"/>
  <c r="R2429" i="3" s="1"/>
  <c r="J2428" i="3"/>
  <c r="L2428" i="3" s="1"/>
  <c r="M2430" i="3"/>
  <c r="D2433" i="3" l="1"/>
  <c r="G2430" i="3"/>
  <c r="H2430" i="3" s="1"/>
  <c r="F2431" i="3"/>
  <c r="E2431" i="3"/>
  <c r="I2430" i="3"/>
  <c r="R2430" i="3" s="1"/>
  <c r="J2429" i="3"/>
  <c r="L2429" i="3" s="1"/>
  <c r="M2431" i="3"/>
  <c r="D2434" i="3" l="1"/>
  <c r="G2431" i="3"/>
  <c r="H2431" i="3" s="1"/>
  <c r="F2432" i="3"/>
  <c r="E2432" i="3"/>
  <c r="I2431" i="3"/>
  <c r="R2431" i="3" s="1"/>
  <c r="J2430" i="3"/>
  <c r="L2430" i="3" s="1"/>
  <c r="M2432" i="3"/>
  <c r="D2435" i="3" l="1"/>
  <c r="G2432" i="3"/>
  <c r="H2432" i="3" s="1"/>
  <c r="I2432" i="3" s="1"/>
  <c r="R2432" i="3" s="1"/>
  <c r="F2433" i="3"/>
  <c r="E2433" i="3"/>
  <c r="J2431" i="3"/>
  <c r="L2431" i="3" s="1"/>
  <c r="M2433" i="3"/>
  <c r="D2436" i="3" l="1"/>
  <c r="G2433" i="3"/>
  <c r="H2433" i="3" s="1"/>
  <c r="F2434" i="3"/>
  <c r="E2434" i="3"/>
  <c r="I2433" i="3"/>
  <c r="R2433" i="3" s="1"/>
  <c r="J2432" i="3"/>
  <c r="L2432" i="3" s="1"/>
  <c r="M2434" i="3"/>
  <c r="D2437" i="3" l="1"/>
  <c r="G2434" i="3"/>
  <c r="H2434" i="3" s="1"/>
  <c r="F2435" i="3"/>
  <c r="E2435" i="3"/>
  <c r="I2434" i="3"/>
  <c r="R2434" i="3" s="1"/>
  <c r="J2433" i="3"/>
  <c r="L2433" i="3" s="1"/>
  <c r="M2435" i="3"/>
  <c r="D2438" i="3" l="1"/>
  <c r="G2435" i="3"/>
  <c r="H2435" i="3" s="1"/>
  <c r="F2436" i="3"/>
  <c r="E2436" i="3"/>
  <c r="I2435" i="3"/>
  <c r="R2435" i="3" s="1"/>
  <c r="J2434" i="3"/>
  <c r="L2434" i="3" s="1"/>
  <c r="M2436" i="3"/>
  <c r="D2439" i="3" l="1"/>
  <c r="G2436" i="3"/>
  <c r="H2436" i="3" s="1"/>
  <c r="F2437" i="3"/>
  <c r="E2437" i="3"/>
  <c r="I2436" i="3"/>
  <c r="R2436" i="3" s="1"/>
  <c r="J2435" i="3"/>
  <c r="L2435" i="3" s="1"/>
  <c r="M2437" i="3"/>
  <c r="D2440" i="3" l="1"/>
  <c r="G2437" i="3"/>
  <c r="H2437" i="3" s="1"/>
  <c r="I2437" i="3" s="1"/>
  <c r="R2437" i="3" s="1"/>
  <c r="F2438" i="3"/>
  <c r="E2438" i="3"/>
  <c r="J2436" i="3"/>
  <c r="L2436" i="3" s="1"/>
  <c r="M2438" i="3"/>
  <c r="D2441" i="3" l="1"/>
  <c r="G2438" i="3"/>
  <c r="H2438" i="3" s="1"/>
  <c r="F2439" i="3"/>
  <c r="E2439" i="3"/>
  <c r="G2439" i="3" s="1"/>
  <c r="H2439" i="3" s="1"/>
  <c r="I2438" i="3"/>
  <c r="R2438" i="3" s="1"/>
  <c r="J2437" i="3"/>
  <c r="L2437" i="3" s="1"/>
  <c r="M2439" i="3"/>
  <c r="D2442" i="3" l="1"/>
  <c r="F2440" i="3"/>
  <c r="E2440" i="3"/>
  <c r="I2439" i="3"/>
  <c r="R2439" i="3" s="1"/>
  <c r="J2438" i="3"/>
  <c r="L2438" i="3" s="1"/>
  <c r="M2440" i="3"/>
  <c r="D2443" i="3" l="1"/>
  <c r="G2440" i="3"/>
  <c r="H2440" i="3" s="1"/>
  <c r="F2441" i="3"/>
  <c r="E2441" i="3"/>
  <c r="I2440" i="3"/>
  <c r="R2440" i="3" s="1"/>
  <c r="J2439" i="3"/>
  <c r="L2439" i="3" s="1"/>
  <c r="M2441" i="3"/>
  <c r="D2444" i="3" l="1"/>
  <c r="G2441" i="3"/>
  <c r="H2441" i="3" s="1"/>
  <c r="F2442" i="3"/>
  <c r="E2442" i="3"/>
  <c r="G2442" i="3" s="1"/>
  <c r="H2442" i="3" s="1"/>
  <c r="I2441" i="3"/>
  <c r="R2441" i="3" s="1"/>
  <c r="J2440" i="3"/>
  <c r="L2440" i="3" s="1"/>
  <c r="M2442" i="3"/>
  <c r="D2445" i="3" l="1"/>
  <c r="F2443" i="3"/>
  <c r="E2443" i="3"/>
  <c r="I2442" i="3"/>
  <c r="R2442" i="3" s="1"/>
  <c r="J2441" i="3"/>
  <c r="L2441" i="3" s="1"/>
  <c r="M2443" i="3"/>
  <c r="D2446" i="3" l="1"/>
  <c r="G2443" i="3"/>
  <c r="H2443" i="3" s="1"/>
  <c r="I2443" i="3" s="1"/>
  <c r="R2443" i="3" s="1"/>
  <c r="F2444" i="3"/>
  <c r="E2444" i="3"/>
  <c r="J2442" i="3"/>
  <c r="L2442" i="3" s="1"/>
  <c r="M2444" i="3"/>
  <c r="D2447" i="3" l="1"/>
  <c r="G2444" i="3"/>
  <c r="H2444" i="3" s="1"/>
  <c r="F2445" i="3"/>
  <c r="E2445" i="3"/>
  <c r="I2444" i="3"/>
  <c r="R2444" i="3" s="1"/>
  <c r="J2443" i="3"/>
  <c r="L2443" i="3" s="1"/>
  <c r="M2445" i="3"/>
  <c r="D2448" i="3" l="1"/>
  <c r="F2446" i="3"/>
  <c r="E2446" i="3"/>
  <c r="G2445" i="3"/>
  <c r="H2445" i="3" s="1"/>
  <c r="I2445" i="3" s="1"/>
  <c r="R2445" i="3" s="1"/>
  <c r="J2444" i="3"/>
  <c r="L2444" i="3" s="1"/>
  <c r="M2446" i="3"/>
  <c r="D2449" i="3" l="1"/>
  <c r="G2446" i="3"/>
  <c r="H2446" i="3" s="1"/>
  <c r="I2446" i="3" s="1"/>
  <c r="R2446" i="3" s="1"/>
  <c r="F2447" i="3"/>
  <c r="E2447" i="3"/>
  <c r="J2445" i="3"/>
  <c r="L2445" i="3" s="1"/>
  <c r="M2447" i="3"/>
  <c r="D2450" i="3" l="1"/>
  <c r="G2447" i="3"/>
  <c r="H2447" i="3" s="1"/>
  <c r="F2448" i="3"/>
  <c r="E2448" i="3"/>
  <c r="I2447" i="3"/>
  <c r="R2447" i="3" s="1"/>
  <c r="J2446" i="3"/>
  <c r="L2446" i="3" s="1"/>
  <c r="M2448" i="3"/>
  <c r="D2451" i="3" l="1"/>
  <c r="G2448" i="3"/>
  <c r="H2448" i="3" s="1"/>
  <c r="F2449" i="3"/>
  <c r="E2449" i="3"/>
  <c r="I2448" i="3"/>
  <c r="R2448" i="3" s="1"/>
  <c r="J2447" i="3"/>
  <c r="L2447" i="3" s="1"/>
  <c r="M2449" i="3"/>
  <c r="D2452" i="3" l="1"/>
  <c r="G2449" i="3"/>
  <c r="H2449" i="3" s="1"/>
  <c r="F2450" i="3"/>
  <c r="E2450" i="3"/>
  <c r="G2450" i="3" s="1"/>
  <c r="H2450" i="3" s="1"/>
  <c r="I2449" i="3"/>
  <c r="R2449" i="3" s="1"/>
  <c r="J2448" i="3"/>
  <c r="L2448" i="3" s="1"/>
  <c r="M2450" i="3"/>
  <c r="D2453" i="3" l="1"/>
  <c r="F2451" i="3"/>
  <c r="E2451" i="3"/>
  <c r="I2450" i="3"/>
  <c r="R2450" i="3" s="1"/>
  <c r="J2449" i="3"/>
  <c r="L2449" i="3" s="1"/>
  <c r="M2451" i="3"/>
  <c r="D2454" i="3" l="1"/>
  <c r="G2451" i="3"/>
  <c r="H2451" i="3" s="1"/>
  <c r="I2451" i="3" s="1"/>
  <c r="R2451" i="3" s="1"/>
  <c r="F2452" i="3"/>
  <c r="E2452" i="3"/>
  <c r="G2452" i="3" s="1"/>
  <c r="H2452" i="3" s="1"/>
  <c r="J2450" i="3"/>
  <c r="L2450" i="3" s="1"/>
  <c r="M2452" i="3"/>
  <c r="D2455" i="3" l="1"/>
  <c r="F2453" i="3"/>
  <c r="E2453" i="3"/>
  <c r="I2452" i="3"/>
  <c r="R2452" i="3" s="1"/>
  <c r="J2451" i="3"/>
  <c r="L2451" i="3" s="1"/>
  <c r="M2453" i="3"/>
  <c r="D2456" i="3" l="1"/>
  <c r="G2453" i="3"/>
  <c r="H2453" i="3" s="1"/>
  <c r="F2454" i="3"/>
  <c r="E2454" i="3"/>
  <c r="I2453" i="3"/>
  <c r="R2453" i="3" s="1"/>
  <c r="J2452" i="3"/>
  <c r="L2452" i="3" s="1"/>
  <c r="M2454" i="3"/>
  <c r="D2457" i="3" l="1"/>
  <c r="G2454" i="3"/>
  <c r="H2454" i="3" s="1"/>
  <c r="I2454" i="3" s="1"/>
  <c r="R2454" i="3" s="1"/>
  <c r="F2455" i="3"/>
  <c r="E2455" i="3"/>
  <c r="J2453" i="3"/>
  <c r="L2453" i="3" s="1"/>
  <c r="M2455" i="3"/>
  <c r="D2458" i="3" l="1"/>
  <c r="G2455" i="3"/>
  <c r="H2455" i="3" s="1"/>
  <c r="F2456" i="3"/>
  <c r="E2456" i="3"/>
  <c r="G2456" i="3" s="1"/>
  <c r="H2456" i="3" s="1"/>
  <c r="I2455" i="3"/>
  <c r="R2455" i="3" s="1"/>
  <c r="J2454" i="3"/>
  <c r="L2454" i="3" s="1"/>
  <c r="M2456" i="3"/>
  <c r="D2459" i="3" l="1"/>
  <c r="F2457" i="3"/>
  <c r="E2457" i="3"/>
  <c r="I2456" i="3"/>
  <c r="R2456" i="3" s="1"/>
  <c r="J2455" i="3"/>
  <c r="L2455" i="3" s="1"/>
  <c r="M2457" i="3"/>
  <c r="D2460" i="3" l="1"/>
  <c r="F2458" i="3"/>
  <c r="E2458" i="3"/>
  <c r="G2457" i="3"/>
  <c r="H2457" i="3" s="1"/>
  <c r="I2457" i="3"/>
  <c r="R2457" i="3" s="1"/>
  <c r="J2456" i="3"/>
  <c r="L2456" i="3" s="1"/>
  <c r="M2458" i="3"/>
  <c r="D2461" i="3" l="1"/>
  <c r="F2459" i="3"/>
  <c r="E2459" i="3"/>
  <c r="G2458" i="3"/>
  <c r="H2458" i="3" s="1"/>
  <c r="I2458" i="3" s="1"/>
  <c r="R2458" i="3" s="1"/>
  <c r="J2457" i="3"/>
  <c r="L2457" i="3" s="1"/>
  <c r="M2459" i="3"/>
  <c r="D2462" i="3" l="1"/>
  <c r="G2459" i="3"/>
  <c r="H2459" i="3" s="1"/>
  <c r="I2459" i="3" s="1"/>
  <c r="R2459" i="3" s="1"/>
  <c r="F2460" i="3"/>
  <c r="E2460" i="3"/>
  <c r="J2458" i="3"/>
  <c r="L2458" i="3" s="1"/>
  <c r="M2460" i="3"/>
  <c r="D2463" i="3" l="1"/>
  <c r="G2460" i="3"/>
  <c r="H2460" i="3" s="1"/>
  <c r="F2461" i="3"/>
  <c r="E2461" i="3"/>
  <c r="I2460" i="3"/>
  <c r="R2460" i="3" s="1"/>
  <c r="J2459" i="3"/>
  <c r="L2459" i="3" s="1"/>
  <c r="M2461" i="3"/>
  <c r="D2464" i="3" l="1"/>
  <c r="G2461" i="3"/>
  <c r="H2461" i="3" s="1"/>
  <c r="I2461" i="3" s="1"/>
  <c r="R2461" i="3" s="1"/>
  <c r="F2462" i="3"/>
  <c r="E2462" i="3"/>
  <c r="G2462" i="3" s="1"/>
  <c r="H2462" i="3" s="1"/>
  <c r="J2460" i="3"/>
  <c r="L2460" i="3" s="1"/>
  <c r="M2462" i="3"/>
  <c r="D2465" i="3" l="1"/>
  <c r="F2463" i="3"/>
  <c r="E2463" i="3"/>
  <c r="I2462" i="3"/>
  <c r="R2462" i="3" s="1"/>
  <c r="J2461" i="3"/>
  <c r="L2461" i="3" s="1"/>
  <c r="M2463" i="3"/>
  <c r="D2466" i="3" l="1"/>
  <c r="G2463" i="3"/>
  <c r="H2463" i="3" s="1"/>
  <c r="F2464" i="3"/>
  <c r="E2464" i="3"/>
  <c r="I2463" i="3"/>
  <c r="R2463" i="3" s="1"/>
  <c r="J2462" i="3"/>
  <c r="L2462" i="3" s="1"/>
  <c r="M2464" i="3"/>
  <c r="D2467" i="3" l="1"/>
  <c r="G2464" i="3"/>
  <c r="H2464" i="3" s="1"/>
  <c r="F2465" i="3"/>
  <c r="E2465" i="3"/>
  <c r="I2464" i="3"/>
  <c r="R2464" i="3" s="1"/>
  <c r="J2463" i="3"/>
  <c r="L2463" i="3" s="1"/>
  <c r="M2465" i="3"/>
  <c r="D2468" i="3" l="1"/>
  <c r="G2465" i="3"/>
  <c r="H2465" i="3" s="1"/>
  <c r="F2466" i="3"/>
  <c r="E2466" i="3"/>
  <c r="I2465" i="3"/>
  <c r="R2465" i="3" s="1"/>
  <c r="J2464" i="3"/>
  <c r="L2464" i="3" s="1"/>
  <c r="M2466" i="3"/>
  <c r="D2469" i="3" l="1"/>
  <c r="G2466" i="3"/>
  <c r="H2466" i="3" s="1"/>
  <c r="F2467" i="3"/>
  <c r="E2467" i="3"/>
  <c r="I2466" i="3"/>
  <c r="R2466" i="3" s="1"/>
  <c r="J2465" i="3"/>
  <c r="L2465" i="3" s="1"/>
  <c r="M2467" i="3"/>
  <c r="D2470" i="3" l="1"/>
  <c r="G2467" i="3"/>
  <c r="H2467" i="3" s="1"/>
  <c r="F2468" i="3"/>
  <c r="E2468" i="3"/>
  <c r="I2467" i="3"/>
  <c r="R2467" i="3" s="1"/>
  <c r="J2466" i="3"/>
  <c r="L2466" i="3" s="1"/>
  <c r="M2468" i="3"/>
  <c r="D2471" i="3" l="1"/>
  <c r="F2469" i="3"/>
  <c r="E2469" i="3"/>
  <c r="G2468" i="3"/>
  <c r="H2468" i="3" s="1"/>
  <c r="I2468" i="3" s="1"/>
  <c r="R2468" i="3" s="1"/>
  <c r="J2467" i="3"/>
  <c r="L2467" i="3" s="1"/>
  <c r="M2469" i="3"/>
  <c r="D2472" i="3" l="1"/>
  <c r="G2469" i="3"/>
  <c r="H2469" i="3" s="1"/>
  <c r="F2470" i="3"/>
  <c r="E2470" i="3"/>
  <c r="G2470" i="3" s="1"/>
  <c r="H2470" i="3" s="1"/>
  <c r="I2469" i="3"/>
  <c r="R2469" i="3" s="1"/>
  <c r="J2468" i="3"/>
  <c r="L2468" i="3" s="1"/>
  <c r="M2470" i="3"/>
  <c r="D2473" i="3" l="1"/>
  <c r="F2471" i="3"/>
  <c r="E2471" i="3"/>
  <c r="I2470" i="3"/>
  <c r="R2470" i="3" s="1"/>
  <c r="J2469" i="3"/>
  <c r="L2469" i="3" s="1"/>
  <c r="M2471" i="3"/>
  <c r="D2474" i="3" l="1"/>
  <c r="G2471" i="3"/>
  <c r="H2471" i="3" s="1"/>
  <c r="F2472" i="3"/>
  <c r="E2472" i="3"/>
  <c r="I2471" i="3"/>
  <c r="R2471" i="3" s="1"/>
  <c r="J2470" i="3"/>
  <c r="L2470" i="3" s="1"/>
  <c r="M2472" i="3"/>
  <c r="D2475" i="3" l="1"/>
  <c r="G2472" i="3"/>
  <c r="H2472" i="3" s="1"/>
  <c r="F2473" i="3"/>
  <c r="E2473" i="3"/>
  <c r="I2472" i="3"/>
  <c r="R2472" i="3" s="1"/>
  <c r="J2471" i="3"/>
  <c r="L2471" i="3" s="1"/>
  <c r="M2473" i="3"/>
  <c r="D2476" i="3" l="1"/>
  <c r="G2473" i="3"/>
  <c r="H2473" i="3" s="1"/>
  <c r="F2474" i="3"/>
  <c r="E2474" i="3"/>
  <c r="G2474" i="3" s="1"/>
  <c r="H2474" i="3" s="1"/>
  <c r="I2473" i="3"/>
  <c r="R2473" i="3" s="1"/>
  <c r="J2472" i="3"/>
  <c r="L2472" i="3" s="1"/>
  <c r="M2474" i="3"/>
  <c r="D2477" i="3" l="1"/>
  <c r="F2475" i="3"/>
  <c r="E2475" i="3"/>
  <c r="I2474" i="3"/>
  <c r="R2474" i="3" s="1"/>
  <c r="J2473" i="3"/>
  <c r="L2473" i="3" s="1"/>
  <c r="M2475" i="3"/>
  <c r="D2478" i="3" l="1"/>
  <c r="G2475" i="3"/>
  <c r="H2475" i="3" s="1"/>
  <c r="F2476" i="3"/>
  <c r="E2476" i="3"/>
  <c r="G2476" i="3" s="1"/>
  <c r="H2476" i="3" s="1"/>
  <c r="I2475" i="3"/>
  <c r="R2475" i="3" s="1"/>
  <c r="J2474" i="3"/>
  <c r="L2474" i="3" s="1"/>
  <c r="M2476" i="3"/>
  <c r="D2479" i="3" l="1"/>
  <c r="F2477" i="3"/>
  <c r="E2477" i="3"/>
  <c r="I2476" i="3"/>
  <c r="R2476" i="3" s="1"/>
  <c r="J2475" i="3"/>
  <c r="L2475" i="3" s="1"/>
  <c r="M2477" i="3"/>
  <c r="D2480" i="3" l="1"/>
  <c r="G2477" i="3"/>
  <c r="H2477" i="3" s="1"/>
  <c r="F2478" i="3"/>
  <c r="E2478" i="3"/>
  <c r="G2478" i="3" s="1"/>
  <c r="H2478" i="3" s="1"/>
  <c r="I2477" i="3"/>
  <c r="R2477" i="3" s="1"/>
  <c r="J2476" i="3"/>
  <c r="L2476" i="3" s="1"/>
  <c r="M2478" i="3"/>
  <c r="D2481" i="3" l="1"/>
  <c r="F2479" i="3"/>
  <c r="E2479" i="3"/>
  <c r="I2478" i="3"/>
  <c r="R2478" i="3" s="1"/>
  <c r="J2477" i="3"/>
  <c r="L2477" i="3" s="1"/>
  <c r="M2479" i="3"/>
  <c r="D2482" i="3" l="1"/>
  <c r="F2480" i="3"/>
  <c r="E2480" i="3"/>
  <c r="G2479" i="3"/>
  <c r="H2479" i="3" s="1"/>
  <c r="I2479" i="3"/>
  <c r="R2479" i="3" s="1"/>
  <c r="J2478" i="3"/>
  <c r="L2478" i="3" s="1"/>
  <c r="M2480" i="3"/>
  <c r="D2483" i="3" l="1"/>
  <c r="G2480" i="3"/>
  <c r="H2480" i="3" s="1"/>
  <c r="I2480" i="3" s="1"/>
  <c r="R2480" i="3" s="1"/>
  <c r="F2481" i="3"/>
  <c r="E2481" i="3"/>
  <c r="J2479" i="3"/>
  <c r="L2479" i="3" s="1"/>
  <c r="M2481" i="3"/>
  <c r="D2484" i="3" l="1"/>
  <c r="G2481" i="3"/>
  <c r="H2481" i="3" s="1"/>
  <c r="F2482" i="3"/>
  <c r="E2482" i="3"/>
  <c r="I2481" i="3"/>
  <c r="R2481" i="3" s="1"/>
  <c r="J2480" i="3"/>
  <c r="L2480" i="3" s="1"/>
  <c r="M2482" i="3"/>
  <c r="D2485" i="3" l="1"/>
  <c r="G2482" i="3"/>
  <c r="H2482" i="3" s="1"/>
  <c r="I2482" i="3" s="1"/>
  <c r="R2482" i="3" s="1"/>
  <c r="F2483" i="3"/>
  <c r="E2483" i="3"/>
  <c r="G2483" i="3" s="1"/>
  <c r="H2483" i="3" s="1"/>
  <c r="J2481" i="3"/>
  <c r="L2481" i="3" s="1"/>
  <c r="M2483" i="3"/>
  <c r="D2486" i="3" l="1"/>
  <c r="F2484" i="3"/>
  <c r="E2484" i="3"/>
  <c r="I2483" i="3"/>
  <c r="R2483" i="3" s="1"/>
  <c r="J2482" i="3"/>
  <c r="L2482" i="3" s="1"/>
  <c r="M2484" i="3"/>
  <c r="D2487" i="3" l="1"/>
  <c r="F2485" i="3"/>
  <c r="E2485" i="3"/>
  <c r="G2484" i="3"/>
  <c r="H2484" i="3" s="1"/>
  <c r="I2484" i="3"/>
  <c r="R2484" i="3" s="1"/>
  <c r="J2483" i="3"/>
  <c r="L2483" i="3" s="1"/>
  <c r="M2485" i="3"/>
  <c r="D2488" i="3" l="1"/>
  <c r="G2485" i="3"/>
  <c r="H2485" i="3" s="1"/>
  <c r="F2486" i="3"/>
  <c r="E2486" i="3"/>
  <c r="G2486" i="3" s="1"/>
  <c r="H2486" i="3" s="1"/>
  <c r="I2485" i="3"/>
  <c r="R2485" i="3" s="1"/>
  <c r="J2484" i="3"/>
  <c r="L2484" i="3" s="1"/>
  <c r="M2486" i="3"/>
  <c r="D2489" i="3" l="1"/>
  <c r="F2487" i="3"/>
  <c r="E2487" i="3"/>
  <c r="I2486" i="3"/>
  <c r="R2486" i="3" s="1"/>
  <c r="J2485" i="3"/>
  <c r="L2485" i="3" s="1"/>
  <c r="M2487" i="3"/>
  <c r="D2490" i="3" l="1"/>
  <c r="G2487" i="3"/>
  <c r="H2487" i="3" s="1"/>
  <c r="F2488" i="3"/>
  <c r="E2488" i="3"/>
  <c r="I2487" i="3"/>
  <c r="R2487" i="3" s="1"/>
  <c r="J2486" i="3"/>
  <c r="L2486" i="3" s="1"/>
  <c r="M2488" i="3"/>
  <c r="D2491" i="3" l="1"/>
  <c r="G2488" i="3"/>
  <c r="H2488" i="3" s="1"/>
  <c r="F2489" i="3"/>
  <c r="E2489" i="3"/>
  <c r="G2489" i="3" s="1"/>
  <c r="H2489" i="3" s="1"/>
  <c r="I2488" i="3"/>
  <c r="R2488" i="3" s="1"/>
  <c r="J2487" i="3"/>
  <c r="L2487" i="3" s="1"/>
  <c r="M2489" i="3"/>
  <c r="D2492" i="3" l="1"/>
  <c r="F2490" i="3"/>
  <c r="E2490" i="3"/>
  <c r="I2489" i="3"/>
  <c r="R2489" i="3" s="1"/>
  <c r="J2488" i="3"/>
  <c r="L2488" i="3" s="1"/>
  <c r="M2490" i="3"/>
  <c r="D2493" i="3" l="1"/>
  <c r="G2490" i="3"/>
  <c r="H2490" i="3" s="1"/>
  <c r="F2491" i="3"/>
  <c r="E2491" i="3"/>
  <c r="I2490" i="3"/>
  <c r="R2490" i="3" s="1"/>
  <c r="J2489" i="3"/>
  <c r="L2489" i="3" s="1"/>
  <c r="M2491" i="3"/>
  <c r="D2494" i="3" l="1"/>
  <c r="G2491" i="3"/>
  <c r="H2491" i="3" s="1"/>
  <c r="F2492" i="3"/>
  <c r="E2492" i="3"/>
  <c r="I2491" i="3"/>
  <c r="R2491" i="3" s="1"/>
  <c r="J2490" i="3"/>
  <c r="L2490" i="3" s="1"/>
  <c r="M2492" i="3"/>
  <c r="D2495" i="3" l="1"/>
  <c r="G2492" i="3"/>
  <c r="H2492" i="3" s="1"/>
  <c r="F2493" i="3"/>
  <c r="E2493" i="3"/>
  <c r="I2492" i="3"/>
  <c r="R2492" i="3" s="1"/>
  <c r="J2491" i="3"/>
  <c r="L2491" i="3" s="1"/>
  <c r="M2493" i="3"/>
  <c r="D2496" i="3" l="1"/>
  <c r="G2493" i="3"/>
  <c r="H2493" i="3" s="1"/>
  <c r="F2494" i="3"/>
  <c r="E2494" i="3"/>
  <c r="G2494" i="3" s="1"/>
  <c r="H2494" i="3" s="1"/>
  <c r="I2493" i="3"/>
  <c r="R2493" i="3" s="1"/>
  <c r="J2492" i="3"/>
  <c r="L2492" i="3" s="1"/>
  <c r="M2494" i="3"/>
  <c r="D2497" i="3" l="1"/>
  <c r="F2495" i="3"/>
  <c r="E2495" i="3"/>
  <c r="I2494" i="3"/>
  <c r="R2494" i="3" s="1"/>
  <c r="J2493" i="3"/>
  <c r="L2493" i="3" s="1"/>
  <c r="M2495" i="3"/>
  <c r="D2498" i="3" l="1"/>
  <c r="F2496" i="3"/>
  <c r="E2496" i="3"/>
  <c r="G2495" i="3"/>
  <c r="H2495" i="3" s="1"/>
  <c r="I2495" i="3"/>
  <c r="R2495" i="3" s="1"/>
  <c r="J2494" i="3"/>
  <c r="L2494" i="3" s="1"/>
  <c r="M2496" i="3"/>
  <c r="D2499" i="3" l="1"/>
  <c r="F2497" i="3"/>
  <c r="E2497" i="3"/>
  <c r="G2496" i="3"/>
  <c r="H2496" i="3" s="1"/>
  <c r="I2496" i="3" s="1"/>
  <c r="R2496" i="3" s="1"/>
  <c r="J2495" i="3"/>
  <c r="L2495" i="3" s="1"/>
  <c r="M2497" i="3"/>
  <c r="D2500" i="3" l="1"/>
  <c r="G2497" i="3"/>
  <c r="H2497" i="3" s="1"/>
  <c r="F2498" i="3"/>
  <c r="E2498" i="3"/>
  <c r="G2498" i="3" s="1"/>
  <c r="H2498" i="3" s="1"/>
  <c r="I2497" i="3"/>
  <c r="R2497" i="3" s="1"/>
  <c r="J2496" i="3"/>
  <c r="L2496" i="3" s="1"/>
  <c r="M2498" i="3"/>
  <c r="D2501" i="3" l="1"/>
  <c r="F2499" i="3"/>
  <c r="E2499" i="3"/>
  <c r="I2498" i="3"/>
  <c r="R2498" i="3" s="1"/>
  <c r="J2497" i="3"/>
  <c r="L2497" i="3" s="1"/>
  <c r="M2499" i="3"/>
  <c r="D2502" i="3" l="1"/>
  <c r="G2499" i="3"/>
  <c r="H2499" i="3" s="1"/>
  <c r="F2500" i="3"/>
  <c r="E2500" i="3"/>
  <c r="I2499" i="3"/>
  <c r="R2499" i="3" s="1"/>
  <c r="J2498" i="3"/>
  <c r="L2498" i="3" s="1"/>
  <c r="M2500" i="3"/>
  <c r="D2503" i="3" l="1"/>
  <c r="G2500" i="3"/>
  <c r="H2500" i="3" s="1"/>
  <c r="F2501" i="3"/>
  <c r="E2501" i="3"/>
  <c r="I2500" i="3"/>
  <c r="R2500" i="3" s="1"/>
  <c r="J2499" i="3"/>
  <c r="L2499" i="3" s="1"/>
  <c r="M2501" i="3"/>
  <c r="D2504" i="3" l="1"/>
  <c r="G2501" i="3"/>
  <c r="H2501" i="3" s="1"/>
  <c r="F2502" i="3"/>
  <c r="E2502" i="3"/>
  <c r="I2501" i="3"/>
  <c r="R2501" i="3" s="1"/>
  <c r="J2500" i="3"/>
  <c r="L2500" i="3" s="1"/>
  <c r="M2502" i="3"/>
  <c r="D2505" i="3" l="1"/>
  <c r="G2502" i="3"/>
  <c r="H2502" i="3" s="1"/>
  <c r="I2502" i="3" s="1"/>
  <c r="R2502" i="3" s="1"/>
  <c r="F2503" i="3"/>
  <c r="E2503" i="3"/>
  <c r="J2501" i="3"/>
  <c r="L2501" i="3" s="1"/>
  <c r="M2503" i="3"/>
  <c r="D2506" i="3" l="1"/>
  <c r="G2503" i="3"/>
  <c r="H2503" i="3" s="1"/>
  <c r="F2504" i="3"/>
  <c r="E2504" i="3"/>
  <c r="I2503" i="3"/>
  <c r="R2503" i="3" s="1"/>
  <c r="J2502" i="3"/>
  <c r="L2502" i="3" s="1"/>
  <c r="M2504" i="3"/>
  <c r="D2507" i="3" l="1"/>
  <c r="G2504" i="3"/>
  <c r="H2504" i="3" s="1"/>
  <c r="I2504" i="3" s="1"/>
  <c r="R2504" i="3" s="1"/>
  <c r="F2505" i="3"/>
  <c r="E2505" i="3"/>
  <c r="J2503" i="3"/>
  <c r="L2503" i="3" s="1"/>
  <c r="M2505" i="3"/>
  <c r="D2508" i="3" l="1"/>
  <c r="G2505" i="3"/>
  <c r="H2505" i="3" s="1"/>
  <c r="I2505" i="3" s="1"/>
  <c r="R2505" i="3" s="1"/>
  <c r="F2506" i="3"/>
  <c r="E2506" i="3"/>
  <c r="J2504" i="3"/>
  <c r="L2504" i="3" s="1"/>
  <c r="M2506" i="3"/>
  <c r="D2509" i="3" l="1"/>
  <c r="G2506" i="3"/>
  <c r="H2506" i="3" s="1"/>
  <c r="F2507" i="3"/>
  <c r="E2507" i="3"/>
  <c r="G2507" i="3" s="1"/>
  <c r="H2507" i="3" s="1"/>
  <c r="I2506" i="3"/>
  <c r="R2506" i="3" s="1"/>
  <c r="J2505" i="3"/>
  <c r="L2505" i="3" s="1"/>
  <c r="M2507" i="3"/>
  <c r="D2510" i="3" l="1"/>
  <c r="F2508" i="3"/>
  <c r="E2508" i="3"/>
  <c r="I2507" i="3"/>
  <c r="R2507" i="3" s="1"/>
  <c r="J2506" i="3"/>
  <c r="L2506" i="3" s="1"/>
  <c r="M2508" i="3"/>
  <c r="D2511" i="3" l="1"/>
  <c r="F2509" i="3"/>
  <c r="E2509" i="3"/>
  <c r="G2508" i="3"/>
  <c r="H2508" i="3" s="1"/>
  <c r="I2508" i="3"/>
  <c r="R2508" i="3" s="1"/>
  <c r="J2507" i="3"/>
  <c r="L2507" i="3" s="1"/>
  <c r="M2509" i="3"/>
  <c r="D2512" i="3" l="1"/>
  <c r="G2509" i="3"/>
  <c r="H2509" i="3" s="1"/>
  <c r="F2510" i="3"/>
  <c r="E2510" i="3"/>
  <c r="I2509" i="3"/>
  <c r="R2509" i="3" s="1"/>
  <c r="J2508" i="3"/>
  <c r="L2508" i="3" s="1"/>
  <c r="M2510" i="3"/>
  <c r="D2513" i="3" l="1"/>
  <c r="G2510" i="3"/>
  <c r="H2510" i="3" s="1"/>
  <c r="I2510" i="3" s="1"/>
  <c r="R2510" i="3" s="1"/>
  <c r="F2511" i="3"/>
  <c r="E2511" i="3"/>
  <c r="J2509" i="3"/>
  <c r="L2509" i="3" s="1"/>
  <c r="M2511" i="3"/>
  <c r="D2514" i="3" l="1"/>
  <c r="F2512" i="3"/>
  <c r="E2512" i="3"/>
  <c r="G2511" i="3"/>
  <c r="H2511" i="3" s="1"/>
  <c r="I2511" i="3"/>
  <c r="R2511" i="3" s="1"/>
  <c r="J2510" i="3"/>
  <c r="L2510" i="3" s="1"/>
  <c r="M2512" i="3"/>
  <c r="D2515" i="3" l="1"/>
  <c r="G2512" i="3"/>
  <c r="H2512" i="3" s="1"/>
  <c r="F2513" i="3"/>
  <c r="E2513" i="3"/>
  <c r="G2513" i="3" s="1"/>
  <c r="H2513" i="3" s="1"/>
  <c r="I2512" i="3"/>
  <c r="R2512" i="3" s="1"/>
  <c r="J2511" i="3"/>
  <c r="L2511" i="3" s="1"/>
  <c r="M2513" i="3"/>
  <c r="D2516" i="3" l="1"/>
  <c r="F2514" i="3"/>
  <c r="E2514" i="3"/>
  <c r="I2513" i="3"/>
  <c r="R2513" i="3" s="1"/>
  <c r="J2512" i="3"/>
  <c r="L2512" i="3" s="1"/>
  <c r="M2514" i="3"/>
  <c r="D2517" i="3" l="1"/>
  <c r="G2514" i="3"/>
  <c r="H2514" i="3" s="1"/>
  <c r="I2514" i="3" s="1"/>
  <c r="R2514" i="3" s="1"/>
  <c r="F2515" i="3"/>
  <c r="E2515" i="3"/>
  <c r="J2513" i="3"/>
  <c r="L2513" i="3" s="1"/>
  <c r="M2515" i="3"/>
  <c r="D2518" i="3" l="1"/>
  <c r="G2515" i="3"/>
  <c r="H2515" i="3" s="1"/>
  <c r="F2516" i="3"/>
  <c r="E2516" i="3"/>
  <c r="I2515" i="3"/>
  <c r="R2515" i="3" s="1"/>
  <c r="J2514" i="3"/>
  <c r="L2514" i="3" s="1"/>
  <c r="M2516" i="3"/>
  <c r="D2519" i="3" l="1"/>
  <c r="G2516" i="3"/>
  <c r="H2516" i="3" s="1"/>
  <c r="F2517" i="3"/>
  <c r="E2517" i="3"/>
  <c r="I2516" i="3"/>
  <c r="R2516" i="3" s="1"/>
  <c r="J2515" i="3"/>
  <c r="L2515" i="3" s="1"/>
  <c r="M2517" i="3"/>
  <c r="D2520" i="3" l="1"/>
  <c r="G2517" i="3"/>
  <c r="H2517" i="3" s="1"/>
  <c r="F2518" i="3"/>
  <c r="E2518" i="3"/>
  <c r="I2517" i="3"/>
  <c r="R2517" i="3" s="1"/>
  <c r="J2516" i="3"/>
  <c r="L2516" i="3" s="1"/>
  <c r="M2518" i="3"/>
  <c r="D2521" i="3" l="1"/>
  <c r="G2518" i="3"/>
  <c r="H2518" i="3" s="1"/>
  <c r="I2518" i="3" s="1"/>
  <c r="R2518" i="3" s="1"/>
  <c r="F2519" i="3"/>
  <c r="E2519" i="3"/>
  <c r="G2519" i="3" s="1"/>
  <c r="H2519" i="3" s="1"/>
  <c r="J2517" i="3"/>
  <c r="L2517" i="3" s="1"/>
  <c r="M2519" i="3"/>
  <c r="D2522" i="3" l="1"/>
  <c r="F2520" i="3"/>
  <c r="E2520" i="3"/>
  <c r="I2519" i="3"/>
  <c r="R2519" i="3" s="1"/>
  <c r="J2518" i="3"/>
  <c r="L2518" i="3" s="1"/>
  <c r="M2520" i="3"/>
  <c r="D2523" i="3" l="1"/>
  <c r="G2520" i="3"/>
  <c r="H2520" i="3" s="1"/>
  <c r="F2521" i="3"/>
  <c r="E2521" i="3"/>
  <c r="G2521" i="3" s="1"/>
  <c r="H2521" i="3" s="1"/>
  <c r="I2520" i="3"/>
  <c r="R2520" i="3" s="1"/>
  <c r="J2519" i="3"/>
  <c r="L2519" i="3" s="1"/>
  <c r="M2521" i="3"/>
  <c r="D2524" i="3" l="1"/>
  <c r="F2522" i="3"/>
  <c r="E2522" i="3"/>
  <c r="I2521" i="3"/>
  <c r="R2521" i="3" s="1"/>
  <c r="J2520" i="3"/>
  <c r="L2520" i="3" s="1"/>
  <c r="M2522" i="3"/>
  <c r="D2525" i="3" l="1"/>
  <c r="G2522" i="3"/>
  <c r="H2522" i="3" s="1"/>
  <c r="F2523" i="3"/>
  <c r="E2523" i="3"/>
  <c r="I2522" i="3"/>
  <c r="R2522" i="3" s="1"/>
  <c r="J2521" i="3"/>
  <c r="L2521" i="3" s="1"/>
  <c r="M2523" i="3"/>
  <c r="D2526" i="3" l="1"/>
  <c r="F2524" i="3"/>
  <c r="E2524" i="3"/>
  <c r="G2523" i="3"/>
  <c r="H2523" i="3" s="1"/>
  <c r="I2523" i="3"/>
  <c r="R2523" i="3" s="1"/>
  <c r="J2522" i="3"/>
  <c r="L2522" i="3" s="1"/>
  <c r="M2524" i="3"/>
  <c r="D2527" i="3" l="1"/>
  <c r="G2524" i="3"/>
  <c r="H2524" i="3" s="1"/>
  <c r="F2525" i="3"/>
  <c r="E2525" i="3"/>
  <c r="G2525" i="3" s="1"/>
  <c r="H2525" i="3" s="1"/>
  <c r="I2524" i="3"/>
  <c r="R2524" i="3" s="1"/>
  <c r="J2523" i="3"/>
  <c r="L2523" i="3" s="1"/>
  <c r="M2525" i="3"/>
  <c r="D2528" i="3" l="1"/>
  <c r="F2526" i="3"/>
  <c r="E2526" i="3"/>
  <c r="I2525" i="3"/>
  <c r="R2525" i="3" s="1"/>
  <c r="J2524" i="3"/>
  <c r="L2524" i="3" s="1"/>
  <c r="M2526" i="3"/>
  <c r="D2529" i="3" l="1"/>
  <c r="G2526" i="3"/>
  <c r="H2526" i="3" s="1"/>
  <c r="I2526" i="3" s="1"/>
  <c r="R2526" i="3" s="1"/>
  <c r="F2527" i="3"/>
  <c r="E2527" i="3"/>
  <c r="J2525" i="3"/>
  <c r="L2525" i="3" s="1"/>
  <c r="M2527" i="3"/>
  <c r="D2530" i="3" l="1"/>
  <c r="G2527" i="3"/>
  <c r="H2527" i="3" s="1"/>
  <c r="F2528" i="3"/>
  <c r="E2528" i="3"/>
  <c r="G2528" i="3" s="1"/>
  <c r="H2528" i="3" s="1"/>
  <c r="I2527" i="3"/>
  <c r="R2527" i="3" s="1"/>
  <c r="J2526" i="3"/>
  <c r="L2526" i="3" s="1"/>
  <c r="M2528" i="3"/>
  <c r="D2531" i="3" l="1"/>
  <c r="F2529" i="3"/>
  <c r="E2529" i="3"/>
  <c r="I2528" i="3"/>
  <c r="R2528" i="3" s="1"/>
  <c r="J2527" i="3"/>
  <c r="L2527" i="3" s="1"/>
  <c r="M2529" i="3"/>
  <c r="D2532" i="3" l="1"/>
  <c r="G2529" i="3"/>
  <c r="H2529" i="3" s="1"/>
  <c r="I2529" i="3" s="1"/>
  <c r="R2529" i="3" s="1"/>
  <c r="F2530" i="3"/>
  <c r="E2530" i="3"/>
  <c r="J2528" i="3"/>
  <c r="L2528" i="3" s="1"/>
  <c r="M2530" i="3"/>
  <c r="D2533" i="3" l="1"/>
  <c r="G2530" i="3"/>
  <c r="H2530" i="3" s="1"/>
  <c r="F2531" i="3"/>
  <c r="E2531" i="3"/>
  <c r="I2530" i="3"/>
  <c r="R2530" i="3" s="1"/>
  <c r="J2529" i="3"/>
  <c r="L2529" i="3" s="1"/>
  <c r="M2531" i="3"/>
  <c r="D2534" i="3" l="1"/>
  <c r="G2531" i="3"/>
  <c r="H2531" i="3" s="1"/>
  <c r="F2532" i="3"/>
  <c r="E2532" i="3"/>
  <c r="G2532" i="3" s="1"/>
  <c r="H2532" i="3" s="1"/>
  <c r="I2531" i="3"/>
  <c r="R2531" i="3" s="1"/>
  <c r="J2530" i="3"/>
  <c r="L2530" i="3" s="1"/>
  <c r="M2532" i="3"/>
  <c r="D2535" i="3" l="1"/>
  <c r="F2533" i="3"/>
  <c r="E2533" i="3"/>
  <c r="I2532" i="3"/>
  <c r="R2532" i="3" s="1"/>
  <c r="J2531" i="3"/>
  <c r="L2531" i="3" s="1"/>
  <c r="M2533" i="3"/>
  <c r="D2536" i="3" l="1"/>
  <c r="F2534" i="3"/>
  <c r="E2534" i="3"/>
  <c r="G2533" i="3"/>
  <c r="H2533" i="3" s="1"/>
  <c r="I2533" i="3"/>
  <c r="R2533" i="3" s="1"/>
  <c r="J2532" i="3"/>
  <c r="L2532" i="3" s="1"/>
  <c r="M2534" i="3"/>
  <c r="D2537" i="3" l="1"/>
  <c r="G2534" i="3"/>
  <c r="H2534" i="3" s="1"/>
  <c r="I2534" i="3" s="1"/>
  <c r="R2534" i="3" s="1"/>
  <c r="F2535" i="3"/>
  <c r="E2535" i="3"/>
  <c r="J2533" i="3"/>
  <c r="L2533" i="3" s="1"/>
  <c r="M2535" i="3"/>
  <c r="D2538" i="3" l="1"/>
  <c r="G2535" i="3"/>
  <c r="H2535" i="3" s="1"/>
  <c r="I2535" i="3" s="1"/>
  <c r="R2535" i="3" s="1"/>
  <c r="F2536" i="3"/>
  <c r="E2536" i="3"/>
  <c r="J2534" i="3"/>
  <c r="L2534" i="3" s="1"/>
  <c r="M2536" i="3"/>
  <c r="D2539" i="3" l="1"/>
  <c r="G2536" i="3"/>
  <c r="H2536" i="3" s="1"/>
  <c r="F2537" i="3"/>
  <c r="E2537" i="3"/>
  <c r="I2536" i="3"/>
  <c r="R2536" i="3" s="1"/>
  <c r="J2535" i="3"/>
  <c r="L2535" i="3" s="1"/>
  <c r="M2537" i="3"/>
  <c r="D2540" i="3" l="1"/>
  <c r="F2538" i="3"/>
  <c r="E2538" i="3"/>
  <c r="G2537" i="3"/>
  <c r="H2537" i="3" s="1"/>
  <c r="I2537" i="3"/>
  <c r="R2537" i="3" s="1"/>
  <c r="J2536" i="3"/>
  <c r="L2536" i="3" s="1"/>
  <c r="M2538" i="3"/>
  <c r="D2541" i="3" l="1"/>
  <c r="G2538" i="3"/>
  <c r="H2538" i="3" s="1"/>
  <c r="F2539" i="3"/>
  <c r="E2539" i="3"/>
  <c r="I2538" i="3"/>
  <c r="R2538" i="3" s="1"/>
  <c r="J2537" i="3"/>
  <c r="L2537" i="3" s="1"/>
  <c r="M2539" i="3"/>
  <c r="D2542" i="3" l="1"/>
  <c r="G2539" i="3"/>
  <c r="H2539" i="3" s="1"/>
  <c r="F2540" i="3"/>
  <c r="E2540" i="3"/>
  <c r="I2539" i="3"/>
  <c r="R2539" i="3" s="1"/>
  <c r="J2538" i="3"/>
  <c r="L2538" i="3" s="1"/>
  <c r="M2540" i="3"/>
  <c r="D2543" i="3" l="1"/>
  <c r="G2540" i="3"/>
  <c r="H2540" i="3" s="1"/>
  <c r="I2540" i="3" s="1"/>
  <c r="R2540" i="3" s="1"/>
  <c r="F2541" i="3"/>
  <c r="E2541" i="3"/>
  <c r="J2539" i="3"/>
  <c r="L2539" i="3" s="1"/>
  <c r="M2541" i="3"/>
  <c r="D2544" i="3" l="1"/>
  <c r="G2541" i="3"/>
  <c r="H2541" i="3" s="1"/>
  <c r="F2542" i="3"/>
  <c r="E2542" i="3"/>
  <c r="I2541" i="3"/>
  <c r="R2541" i="3" s="1"/>
  <c r="J2540" i="3"/>
  <c r="L2540" i="3" s="1"/>
  <c r="M2542" i="3"/>
  <c r="D2545" i="3" l="1"/>
  <c r="G2542" i="3"/>
  <c r="H2542" i="3" s="1"/>
  <c r="F2543" i="3"/>
  <c r="E2543" i="3"/>
  <c r="I2542" i="3"/>
  <c r="R2542" i="3" s="1"/>
  <c r="J2541" i="3"/>
  <c r="L2541" i="3" s="1"/>
  <c r="M2543" i="3"/>
  <c r="D2546" i="3" l="1"/>
  <c r="G2543" i="3"/>
  <c r="H2543" i="3" s="1"/>
  <c r="F2544" i="3"/>
  <c r="E2544" i="3"/>
  <c r="I2543" i="3"/>
  <c r="R2543" i="3" s="1"/>
  <c r="J2542" i="3"/>
  <c r="L2542" i="3" s="1"/>
  <c r="M2544" i="3"/>
  <c r="D2547" i="3" l="1"/>
  <c r="G2544" i="3"/>
  <c r="H2544" i="3" s="1"/>
  <c r="F2545" i="3"/>
  <c r="E2545" i="3"/>
  <c r="G2545" i="3" s="1"/>
  <c r="H2545" i="3" s="1"/>
  <c r="I2544" i="3"/>
  <c r="R2544" i="3" s="1"/>
  <c r="J2543" i="3"/>
  <c r="L2543" i="3" s="1"/>
  <c r="M2545" i="3"/>
  <c r="D2548" i="3" l="1"/>
  <c r="F2546" i="3"/>
  <c r="E2546" i="3"/>
  <c r="I2545" i="3"/>
  <c r="R2545" i="3" s="1"/>
  <c r="J2544" i="3"/>
  <c r="L2544" i="3" s="1"/>
  <c r="M2546" i="3"/>
  <c r="D2549" i="3" l="1"/>
  <c r="F2547" i="3"/>
  <c r="E2547" i="3"/>
  <c r="G2546" i="3"/>
  <c r="H2546" i="3" s="1"/>
  <c r="I2546" i="3"/>
  <c r="R2546" i="3" s="1"/>
  <c r="J2545" i="3"/>
  <c r="L2545" i="3" s="1"/>
  <c r="M2547" i="3"/>
  <c r="D2550" i="3" l="1"/>
  <c r="G2547" i="3"/>
  <c r="H2547" i="3" s="1"/>
  <c r="F2548" i="3"/>
  <c r="E2548" i="3"/>
  <c r="I2547" i="3"/>
  <c r="R2547" i="3" s="1"/>
  <c r="J2546" i="3"/>
  <c r="L2546" i="3" s="1"/>
  <c r="M2548" i="3"/>
  <c r="D2551" i="3" l="1"/>
  <c r="G2548" i="3"/>
  <c r="H2548" i="3" s="1"/>
  <c r="F2549" i="3"/>
  <c r="E2549" i="3"/>
  <c r="I2548" i="3"/>
  <c r="R2548" i="3" s="1"/>
  <c r="J2547" i="3"/>
  <c r="L2547" i="3" s="1"/>
  <c r="M2549" i="3"/>
  <c r="D2552" i="3" l="1"/>
  <c r="G2549" i="3"/>
  <c r="H2549" i="3" s="1"/>
  <c r="F2550" i="3"/>
  <c r="E2550" i="3"/>
  <c r="I2549" i="3"/>
  <c r="R2549" i="3" s="1"/>
  <c r="J2548" i="3"/>
  <c r="L2548" i="3" s="1"/>
  <c r="M2550" i="3"/>
  <c r="D2553" i="3" l="1"/>
  <c r="G2550" i="3"/>
  <c r="H2550" i="3" s="1"/>
  <c r="I2550" i="3" s="1"/>
  <c r="R2550" i="3" s="1"/>
  <c r="F2551" i="3"/>
  <c r="E2551" i="3"/>
  <c r="J2549" i="3"/>
  <c r="L2549" i="3" s="1"/>
  <c r="M2551" i="3"/>
  <c r="D2554" i="3" l="1"/>
  <c r="G2551" i="3"/>
  <c r="H2551" i="3" s="1"/>
  <c r="F2552" i="3"/>
  <c r="E2552" i="3"/>
  <c r="G2552" i="3" s="1"/>
  <c r="H2552" i="3" s="1"/>
  <c r="I2551" i="3"/>
  <c r="R2551" i="3" s="1"/>
  <c r="J2550" i="3"/>
  <c r="L2550" i="3" s="1"/>
  <c r="M2552" i="3"/>
  <c r="D2555" i="3" l="1"/>
  <c r="F2553" i="3"/>
  <c r="E2553" i="3"/>
  <c r="I2552" i="3"/>
  <c r="R2552" i="3" s="1"/>
  <c r="J2551" i="3"/>
  <c r="L2551" i="3" s="1"/>
  <c r="M2553" i="3"/>
  <c r="D2556" i="3" l="1"/>
  <c r="G2553" i="3"/>
  <c r="H2553" i="3" s="1"/>
  <c r="I2553" i="3" s="1"/>
  <c r="R2553" i="3" s="1"/>
  <c r="F2554" i="3"/>
  <c r="E2554" i="3"/>
  <c r="G2554" i="3" s="1"/>
  <c r="H2554" i="3" s="1"/>
  <c r="J2552" i="3"/>
  <c r="L2552" i="3" s="1"/>
  <c r="M2554" i="3"/>
  <c r="D2557" i="3" l="1"/>
  <c r="F2555" i="3"/>
  <c r="E2555" i="3"/>
  <c r="I2554" i="3"/>
  <c r="R2554" i="3" s="1"/>
  <c r="J2553" i="3"/>
  <c r="L2553" i="3" s="1"/>
  <c r="M2555" i="3"/>
  <c r="D2558" i="3" l="1"/>
  <c r="G2555" i="3"/>
  <c r="H2555" i="3" s="1"/>
  <c r="F2556" i="3"/>
  <c r="E2556" i="3"/>
  <c r="I2555" i="3"/>
  <c r="R2555" i="3" s="1"/>
  <c r="J2554" i="3"/>
  <c r="L2554" i="3" s="1"/>
  <c r="M2556" i="3"/>
  <c r="D2559" i="3" l="1"/>
  <c r="G2556" i="3"/>
  <c r="H2556" i="3" s="1"/>
  <c r="F2557" i="3"/>
  <c r="E2557" i="3"/>
  <c r="I2556" i="3"/>
  <c r="R2556" i="3" s="1"/>
  <c r="J2555" i="3"/>
  <c r="L2555" i="3" s="1"/>
  <c r="M2557" i="3"/>
  <c r="D2560" i="3" l="1"/>
  <c r="G2557" i="3"/>
  <c r="H2557" i="3" s="1"/>
  <c r="F2558" i="3"/>
  <c r="E2558" i="3"/>
  <c r="I2557" i="3"/>
  <c r="R2557" i="3" s="1"/>
  <c r="J2556" i="3"/>
  <c r="L2556" i="3" s="1"/>
  <c r="M2558" i="3"/>
  <c r="D2561" i="3" l="1"/>
  <c r="G2558" i="3"/>
  <c r="H2558" i="3" s="1"/>
  <c r="F2559" i="3"/>
  <c r="E2559" i="3"/>
  <c r="I2558" i="3"/>
  <c r="R2558" i="3" s="1"/>
  <c r="J2557" i="3"/>
  <c r="L2557" i="3" s="1"/>
  <c r="M2559" i="3"/>
  <c r="D2562" i="3" l="1"/>
  <c r="G2559" i="3"/>
  <c r="H2559" i="3" s="1"/>
  <c r="F2560" i="3"/>
  <c r="E2560" i="3"/>
  <c r="I2559" i="3"/>
  <c r="R2559" i="3" s="1"/>
  <c r="J2558" i="3"/>
  <c r="L2558" i="3" s="1"/>
  <c r="M2560" i="3"/>
  <c r="D2563" i="3" l="1"/>
  <c r="G2560" i="3"/>
  <c r="H2560" i="3" s="1"/>
  <c r="F2561" i="3"/>
  <c r="E2561" i="3"/>
  <c r="G2561" i="3" s="1"/>
  <c r="H2561" i="3" s="1"/>
  <c r="I2560" i="3"/>
  <c r="R2560" i="3" s="1"/>
  <c r="J2559" i="3"/>
  <c r="L2559" i="3" s="1"/>
  <c r="M2561" i="3"/>
  <c r="D2564" i="3" l="1"/>
  <c r="F2562" i="3"/>
  <c r="E2562" i="3"/>
  <c r="I2561" i="3"/>
  <c r="R2561" i="3" s="1"/>
  <c r="J2560" i="3"/>
  <c r="L2560" i="3" s="1"/>
  <c r="M2562" i="3"/>
  <c r="D2565" i="3" l="1"/>
  <c r="G2562" i="3"/>
  <c r="H2562" i="3" s="1"/>
  <c r="I2562" i="3" s="1"/>
  <c r="R2562" i="3" s="1"/>
  <c r="F2563" i="3"/>
  <c r="E2563" i="3"/>
  <c r="J2561" i="3"/>
  <c r="L2561" i="3" s="1"/>
  <c r="M2563" i="3"/>
  <c r="D2566" i="3" l="1"/>
  <c r="G2563" i="3"/>
  <c r="H2563" i="3" s="1"/>
  <c r="F2564" i="3"/>
  <c r="E2564" i="3"/>
  <c r="I2563" i="3"/>
  <c r="R2563" i="3" s="1"/>
  <c r="J2562" i="3"/>
  <c r="L2562" i="3" s="1"/>
  <c r="M2564" i="3"/>
  <c r="D2567" i="3" l="1"/>
  <c r="G2564" i="3"/>
  <c r="H2564" i="3" s="1"/>
  <c r="I2564" i="3" s="1"/>
  <c r="R2564" i="3" s="1"/>
  <c r="F2565" i="3"/>
  <c r="E2565" i="3"/>
  <c r="G2565" i="3" s="1"/>
  <c r="H2565" i="3" s="1"/>
  <c r="J2563" i="3"/>
  <c r="L2563" i="3" s="1"/>
  <c r="M2565" i="3"/>
  <c r="D2568" i="3" l="1"/>
  <c r="F2566" i="3"/>
  <c r="E2566" i="3"/>
  <c r="I2565" i="3"/>
  <c r="R2565" i="3" s="1"/>
  <c r="J2564" i="3"/>
  <c r="L2564" i="3" s="1"/>
  <c r="M2566" i="3"/>
  <c r="D2569" i="3" l="1"/>
  <c r="G2566" i="3"/>
  <c r="H2566" i="3" s="1"/>
  <c r="I2566" i="3" s="1"/>
  <c r="R2566" i="3" s="1"/>
  <c r="F2567" i="3"/>
  <c r="E2567" i="3"/>
  <c r="J2565" i="3"/>
  <c r="L2565" i="3" s="1"/>
  <c r="M2567" i="3"/>
  <c r="D2570" i="3" l="1"/>
  <c r="F2568" i="3"/>
  <c r="E2568" i="3"/>
  <c r="G2567" i="3"/>
  <c r="H2567" i="3" s="1"/>
  <c r="I2567" i="3" s="1"/>
  <c r="R2567" i="3" s="1"/>
  <c r="J2566" i="3"/>
  <c r="L2566" i="3" s="1"/>
  <c r="M2568" i="3"/>
  <c r="D2571" i="3" l="1"/>
  <c r="G2568" i="3"/>
  <c r="H2568" i="3" s="1"/>
  <c r="F2569" i="3"/>
  <c r="E2569" i="3"/>
  <c r="I2568" i="3"/>
  <c r="R2568" i="3" s="1"/>
  <c r="J2567" i="3"/>
  <c r="L2567" i="3" s="1"/>
  <c r="M2569" i="3"/>
  <c r="D2572" i="3" l="1"/>
  <c r="G2569" i="3"/>
  <c r="H2569" i="3" s="1"/>
  <c r="I2569" i="3" s="1"/>
  <c r="R2569" i="3" s="1"/>
  <c r="F2570" i="3"/>
  <c r="E2570" i="3"/>
  <c r="J2568" i="3"/>
  <c r="L2568" i="3" s="1"/>
  <c r="M2570" i="3"/>
  <c r="D2573" i="3" l="1"/>
  <c r="G2570" i="3"/>
  <c r="H2570" i="3" s="1"/>
  <c r="I2570" i="3" s="1"/>
  <c r="R2570" i="3" s="1"/>
  <c r="F2571" i="3"/>
  <c r="E2571" i="3"/>
  <c r="J2569" i="3"/>
  <c r="L2569" i="3" s="1"/>
  <c r="M2571" i="3"/>
  <c r="D2574" i="3" l="1"/>
  <c r="G2571" i="3"/>
  <c r="H2571" i="3" s="1"/>
  <c r="I2571" i="3" s="1"/>
  <c r="R2571" i="3" s="1"/>
  <c r="F2572" i="3"/>
  <c r="E2572" i="3"/>
  <c r="J2570" i="3"/>
  <c r="L2570" i="3" s="1"/>
  <c r="M2572" i="3"/>
  <c r="D2575" i="3" l="1"/>
  <c r="G2572" i="3"/>
  <c r="H2572" i="3" s="1"/>
  <c r="F2573" i="3"/>
  <c r="E2573" i="3"/>
  <c r="I2572" i="3"/>
  <c r="R2572" i="3" s="1"/>
  <c r="J2571" i="3"/>
  <c r="L2571" i="3" s="1"/>
  <c r="M2573" i="3"/>
  <c r="D2576" i="3" l="1"/>
  <c r="F2574" i="3"/>
  <c r="E2574" i="3"/>
  <c r="G2573" i="3"/>
  <c r="H2573" i="3" s="1"/>
  <c r="I2573" i="3" s="1"/>
  <c r="R2573" i="3" s="1"/>
  <c r="J2572" i="3"/>
  <c r="L2572" i="3" s="1"/>
  <c r="M2574" i="3"/>
  <c r="D2577" i="3" l="1"/>
  <c r="G2574" i="3"/>
  <c r="H2574" i="3" s="1"/>
  <c r="F2575" i="3"/>
  <c r="E2575" i="3"/>
  <c r="I2574" i="3"/>
  <c r="R2574" i="3" s="1"/>
  <c r="J2573" i="3"/>
  <c r="L2573" i="3" s="1"/>
  <c r="M2575" i="3"/>
  <c r="D2578" i="3" l="1"/>
  <c r="G2575" i="3"/>
  <c r="H2575" i="3" s="1"/>
  <c r="F2576" i="3"/>
  <c r="E2576" i="3"/>
  <c r="I2575" i="3"/>
  <c r="R2575" i="3" s="1"/>
  <c r="J2574" i="3"/>
  <c r="L2574" i="3" s="1"/>
  <c r="M2576" i="3"/>
  <c r="D2579" i="3" l="1"/>
  <c r="F2577" i="3"/>
  <c r="E2577" i="3"/>
  <c r="G2576" i="3"/>
  <c r="H2576" i="3" s="1"/>
  <c r="I2576" i="3"/>
  <c r="R2576" i="3" s="1"/>
  <c r="J2575" i="3"/>
  <c r="L2575" i="3" s="1"/>
  <c r="M2577" i="3"/>
  <c r="D2580" i="3" l="1"/>
  <c r="G2577" i="3"/>
  <c r="H2577" i="3" s="1"/>
  <c r="F2578" i="3"/>
  <c r="E2578" i="3"/>
  <c r="I2577" i="3"/>
  <c r="R2577" i="3" s="1"/>
  <c r="J2576" i="3"/>
  <c r="L2576" i="3" s="1"/>
  <c r="M2578" i="3"/>
  <c r="D2581" i="3" l="1"/>
  <c r="G2578" i="3"/>
  <c r="H2578" i="3" s="1"/>
  <c r="F2579" i="3"/>
  <c r="E2579" i="3"/>
  <c r="I2578" i="3"/>
  <c r="R2578" i="3" s="1"/>
  <c r="J2577" i="3"/>
  <c r="L2577" i="3" s="1"/>
  <c r="M2579" i="3"/>
  <c r="D2582" i="3" l="1"/>
  <c r="G2579" i="3"/>
  <c r="H2579" i="3" s="1"/>
  <c r="F2580" i="3"/>
  <c r="E2580" i="3"/>
  <c r="I2579" i="3"/>
  <c r="R2579" i="3" s="1"/>
  <c r="J2578" i="3"/>
  <c r="L2578" i="3" s="1"/>
  <c r="M2580" i="3"/>
  <c r="D2583" i="3" l="1"/>
  <c r="G2580" i="3"/>
  <c r="H2580" i="3" s="1"/>
  <c r="I2580" i="3" s="1"/>
  <c r="R2580" i="3" s="1"/>
  <c r="F2581" i="3"/>
  <c r="E2581" i="3"/>
  <c r="J2579" i="3"/>
  <c r="L2579" i="3" s="1"/>
  <c r="M2581" i="3"/>
  <c r="D2584" i="3" l="1"/>
  <c r="G2581" i="3"/>
  <c r="H2581" i="3" s="1"/>
  <c r="I2581" i="3" s="1"/>
  <c r="R2581" i="3" s="1"/>
  <c r="F2582" i="3"/>
  <c r="E2582" i="3"/>
  <c r="J2580" i="3"/>
  <c r="L2580" i="3" s="1"/>
  <c r="M2582" i="3"/>
  <c r="D2585" i="3" l="1"/>
  <c r="F2583" i="3"/>
  <c r="E2583" i="3"/>
  <c r="G2582" i="3"/>
  <c r="H2582" i="3" s="1"/>
  <c r="I2582" i="3" s="1"/>
  <c r="R2582" i="3" s="1"/>
  <c r="J2581" i="3"/>
  <c r="L2581" i="3" s="1"/>
  <c r="M2583" i="3"/>
  <c r="D2586" i="3" l="1"/>
  <c r="G2583" i="3"/>
  <c r="H2583" i="3" s="1"/>
  <c r="I2583" i="3" s="1"/>
  <c r="R2583" i="3" s="1"/>
  <c r="F2584" i="3"/>
  <c r="E2584" i="3"/>
  <c r="J2582" i="3"/>
  <c r="L2582" i="3" s="1"/>
  <c r="M2584" i="3"/>
  <c r="D2587" i="3" l="1"/>
  <c r="G2584" i="3"/>
  <c r="H2584" i="3" s="1"/>
  <c r="I2584" i="3" s="1"/>
  <c r="R2584" i="3" s="1"/>
  <c r="F2585" i="3"/>
  <c r="E2585" i="3"/>
  <c r="J2583" i="3"/>
  <c r="L2583" i="3" s="1"/>
  <c r="M2585" i="3"/>
  <c r="D2588" i="3" l="1"/>
  <c r="G2585" i="3"/>
  <c r="H2585" i="3" s="1"/>
  <c r="F2586" i="3"/>
  <c r="E2586" i="3"/>
  <c r="I2585" i="3"/>
  <c r="R2585" i="3" s="1"/>
  <c r="J2584" i="3"/>
  <c r="L2584" i="3" s="1"/>
  <c r="M2586" i="3"/>
  <c r="D2589" i="3" l="1"/>
  <c r="G2586" i="3"/>
  <c r="H2586" i="3" s="1"/>
  <c r="F2587" i="3"/>
  <c r="E2587" i="3"/>
  <c r="I2586" i="3"/>
  <c r="R2586" i="3" s="1"/>
  <c r="J2585" i="3"/>
  <c r="L2585" i="3" s="1"/>
  <c r="M2587" i="3"/>
  <c r="D2590" i="3" l="1"/>
  <c r="F2588" i="3"/>
  <c r="E2588" i="3"/>
  <c r="G2587" i="3"/>
  <c r="H2587" i="3" s="1"/>
  <c r="I2587" i="3" s="1"/>
  <c r="R2587" i="3" s="1"/>
  <c r="J2586" i="3"/>
  <c r="L2586" i="3" s="1"/>
  <c r="M2588" i="3"/>
  <c r="D2591" i="3" l="1"/>
  <c r="G2588" i="3"/>
  <c r="H2588" i="3" s="1"/>
  <c r="I2588" i="3" s="1"/>
  <c r="R2588" i="3" s="1"/>
  <c r="F2589" i="3"/>
  <c r="E2589" i="3"/>
  <c r="G2589" i="3" s="1"/>
  <c r="H2589" i="3" s="1"/>
  <c r="J2587" i="3"/>
  <c r="L2587" i="3" s="1"/>
  <c r="M2589" i="3"/>
  <c r="D2592" i="3" l="1"/>
  <c r="F2590" i="3"/>
  <c r="E2590" i="3"/>
  <c r="I2589" i="3"/>
  <c r="R2589" i="3" s="1"/>
  <c r="J2588" i="3"/>
  <c r="L2588" i="3" s="1"/>
  <c r="M2590" i="3"/>
  <c r="D2593" i="3" l="1"/>
  <c r="G2590" i="3"/>
  <c r="H2590" i="3" s="1"/>
  <c r="F2591" i="3"/>
  <c r="E2591" i="3"/>
  <c r="I2590" i="3"/>
  <c r="R2590" i="3" s="1"/>
  <c r="J2589" i="3"/>
  <c r="L2589" i="3" s="1"/>
  <c r="M2591" i="3"/>
  <c r="D2594" i="3" l="1"/>
  <c r="G2591" i="3"/>
  <c r="H2591" i="3" s="1"/>
  <c r="F2592" i="3"/>
  <c r="E2592" i="3"/>
  <c r="I2591" i="3"/>
  <c r="R2591" i="3" s="1"/>
  <c r="J2590" i="3"/>
  <c r="L2590" i="3" s="1"/>
  <c r="M2592" i="3"/>
  <c r="D2595" i="3" l="1"/>
  <c r="G2592" i="3"/>
  <c r="H2592" i="3" s="1"/>
  <c r="F2593" i="3"/>
  <c r="E2593" i="3"/>
  <c r="I2592" i="3"/>
  <c r="R2592" i="3" s="1"/>
  <c r="J2591" i="3"/>
  <c r="L2591" i="3" s="1"/>
  <c r="M2593" i="3"/>
  <c r="D2596" i="3" l="1"/>
  <c r="G2593" i="3"/>
  <c r="H2593" i="3" s="1"/>
  <c r="F2594" i="3"/>
  <c r="E2594" i="3"/>
  <c r="I2593" i="3"/>
  <c r="R2593" i="3" s="1"/>
  <c r="J2592" i="3"/>
  <c r="L2592" i="3" s="1"/>
  <c r="M2594" i="3"/>
  <c r="D2597" i="3" l="1"/>
  <c r="F2595" i="3"/>
  <c r="E2595" i="3"/>
  <c r="G2594" i="3"/>
  <c r="H2594" i="3" s="1"/>
  <c r="I2594" i="3"/>
  <c r="R2594" i="3" s="1"/>
  <c r="J2593" i="3"/>
  <c r="L2593" i="3" s="1"/>
  <c r="M2595" i="3"/>
  <c r="D2598" i="3" l="1"/>
  <c r="G2595" i="3"/>
  <c r="H2595" i="3" s="1"/>
  <c r="I2595" i="3" s="1"/>
  <c r="R2595" i="3" s="1"/>
  <c r="F2596" i="3"/>
  <c r="E2596" i="3"/>
  <c r="G2596" i="3" s="1"/>
  <c r="H2596" i="3" s="1"/>
  <c r="J2594" i="3"/>
  <c r="L2594" i="3" s="1"/>
  <c r="M2596" i="3"/>
  <c r="D2599" i="3" l="1"/>
  <c r="F2597" i="3"/>
  <c r="E2597" i="3"/>
  <c r="I2596" i="3"/>
  <c r="R2596" i="3" s="1"/>
  <c r="J2595" i="3"/>
  <c r="L2595" i="3" s="1"/>
  <c r="M2597" i="3"/>
  <c r="D2600" i="3" l="1"/>
  <c r="G2597" i="3"/>
  <c r="H2597" i="3" s="1"/>
  <c r="F2598" i="3"/>
  <c r="E2598" i="3"/>
  <c r="I2597" i="3"/>
  <c r="R2597" i="3" s="1"/>
  <c r="J2596" i="3"/>
  <c r="L2596" i="3" s="1"/>
  <c r="M2598" i="3"/>
  <c r="D2601" i="3" l="1"/>
  <c r="G2598" i="3"/>
  <c r="H2598" i="3" s="1"/>
  <c r="F2599" i="3"/>
  <c r="E2599" i="3"/>
  <c r="I2598" i="3"/>
  <c r="R2598" i="3" s="1"/>
  <c r="J2597" i="3"/>
  <c r="L2597" i="3" s="1"/>
  <c r="M2599" i="3"/>
  <c r="D2602" i="3" l="1"/>
  <c r="G2599" i="3"/>
  <c r="H2599" i="3" s="1"/>
  <c r="I2599" i="3" s="1"/>
  <c r="R2599" i="3" s="1"/>
  <c r="F2600" i="3"/>
  <c r="E2600" i="3"/>
  <c r="J2598" i="3"/>
  <c r="L2598" i="3" s="1"/>
  <c r="M2600" i="3"/>
  <c r="D2603" i="3" l="1"/>
  <c r="G2600" i="3"/>
  <c r="H2600" i="3" s="1"/>
  <c r="F2601" i="3"/>
  <c r="E2601" i="3"/>
  <c r="I2600" i="3"/>
  <c r="R2600" i="3" s="1"/>
  <c r="J2599" i="3"/>
  <c r="L2599" i="3" s="1"/>
  <c r="M2601" i="3"/>
  <c r="D2604" i="3" l="1"/>
  <c r="G2601" i="3"/>
  <c r="H2601" i="3" s="1"/>
  <c r="F2602" i="3"/>
  <c r="E2602" i="3"/>
  <c r="I2601" i="3"/>
  <c r="R2601" i="3" s="1"/>
  <c r="J2600" i="3"/>
  <c r="L2600" i="3" s="1"/>
  <c r="M2602" i="3"/>
  <c r="D2605" i="3" l="1"/>
  <c r="G2602" i="3"/>
  <c r="H2602" i="3" s="1"/>
  <c r="I2602" i="3" s="1"/>
  <c r="R2602" i="3" s="1"/>
  <c r="F2603" i="3"/>
  <c r="E2603" i="3"/>
  <c r="J2601" i="3"/>
  <c r="L2601" i="3" s="1"/>
  <c r="M2603" i="3"/>
  <c r="D2606" i="3" l="1"/>
  <c r="G2603" i="3"/>
  <c r="H2603" i="3" s="1"/>
  <c r="F2604" i="3"/>
  <c r="E2604" i="3"/>
  <c r="I2603" i="3"/>
  <c r="R2603" i="3" s="1"/>
  <c r="J2602" i="3"/>
  <c r="L2602" i="3" s="1"/>
  <c r="M2604" i="3"/>
  <c r="D2607" i="3" l="1"/>
  <c r="G2604" i="3"/>
  <c r="H2604" i="3" s="1"/>
  <c r="F2605" i="3"/>
  <c r="E2605" i="3"/>
  <c r="I2604" i="3"/>
  <c r="R2604" i="3" s="1"/>
  <c r="J2603" i="3"/>
  <c r="L2603" i="3" s="1"/>
  <c r="M2605" i="3"/>
  <c r="D2608" i="3" l="1"/>
  <c r="G2605" i="3"/>
  <c r="H2605" i="3" s="1"/>
  <c r="I2605" i="3" s="1"/>
  <c r="R2605" i="3" s="1"/>
  <c r="F2606" i="3"/>
  <c r="E2606" i="3"/>
  <c r="J2604" i="3"/>
  <c r="L2604" i="3" s="1"/>
  <c r="M2606" i="3"/>
  <c r="D2609" i="3" l="1"/>
  <c r="G2606" i="3"/>
  <c r="H2606" i="3" s="1"/>
  <c r="F2607" i="3"/>
  <c r="E2607" i="3"/>
  <c r="I2606" i="3"/>
  <c r="R2606" i="3" s="1"/>
  <c r="J2605" i="3"/>
  <c r="L2605" i="3" s="1"/>
  <c r="M2607" i="3"/>
  <c r="D2610" i="3" l="1"/>
  <c r="G2607" i="3"/>
  <c r="H2607" i="3" s="1"/>
  <c r="F2608" i="3"/>
  <c r="E2608" i="3"/>
  <c r="G2608" i="3" s="1"/>
  <c r="H2608" i="3" s="1"/>
  <c r="I2607" i="3"/>
  <c r="R2607" i="3" s="1"/>
  <c r="J2606" i="3"/>
  <c r="L2606" i="3" s="1"/>
  <c r="M2608" i="3"/>
  <c r="D2611" i="3" l="1"/>
  <c r="F2609" i="3"/>
  <c r="E2609" i="3"/>
  <c r="I2608" i="3"/>
  <c r="R2608" i="3" s="1"/>
  <c r="J2607" i="3"/>
  <c r="L2607" i="3" s="1"/>
  <c r="M2609" i="3"/>
  <c r="D2612" i="3" l="1"/>
  <c r="G2609" i="3"/>
  <c r="H2609" i="3" s="1"/>
  <c r="F2610" i="3"/>
  <c r="E2610" i="3"/>
  <c r="I2609" i="3"/>
  <c r="R2609" i="3" s="1"/>
  <c r="J2608" i="3"/>
  <c r="L2608" i="3" s="1"/>
  <c r="M2610" i="3"/>
  <c r="D2613" i="3" l="1"/>
  <c r="G2610" i="3"/>
  <c r="H2610" i="3" s="1"/>
  <c r="F2611" i="3"/>
  <c r="E2611" i="3"/>
  <c r="I2610" i="3"/>
  <c r="R2610" i="3" s="1"/>
  <c r="J2609" i="3"/>
  <c r="L2609" i="3" s="1"/>
  <c r="M2611" i="3"/>
  <c r="D2614" i="3" l="1"/>
  <c r="G2611" i="3"/>
  <c r="H2611" i="3" s="1"/>
  <c r="F2612" i="3"/>
  <c r="E2612" i="3"/>
  <c r="I2611" i="3"/>
  <c r="R2611" i="3" s="1"/>
  <c r="J2610" i="3"/>
  <c r="L2610" i="3" s="1"/>
  <c r="M2612" i="3"/>
  <c r="D2615" i="3" l="1"/>
  <c r="G2612" i="3"/>
  <c r="H2612" i="3" s="1"/>
  <c r="I2612" i="3" s="1"/>
  <c r="R2612" i="3" s="1"/>
  <c r="F2613" i="3"/>
  <c r="E2613" i="3"/>
  <c r="J2611" i="3"/>
  <c r="L2611" i="3" s="1"/>
  <c r="M2613" i="3"/>
  <c r="D2616" i="3" l="1"/>
  <c r="F2614" i="3"/>
  <c r="E2614" i="3"/>
  <c r="G2613" i="3"/>
  <c r="H2613" i="3" s="1"/>
  <c r="I2613" i="3" s="1"/>
  <c r="R2613" i="3" s="1"/>
  <c r="J2612" i="3"/>
  <c r="L2612" i="3" s="1"/>
  <c r="M2614" i="3"/>
  <c r="D2617" i="3" l="1"/>
  <c r="G2614" i="3"/>
  <c r="H2614" i="3" s="1"/>
  <c r="F2615" i="3"/>
  <c r="E2615" i="3"/>
  <c r="I2614" i="3"/>
  <c r="R2614" i="3" s="1"/>
  <c r="J2613" i="3"/>
  <c r="L2613" i="3" s="1"/>
  <c r="M2615" i="3"/>
  <c r="D2618" i="3" l="1"/>
  <c r="G2615" i="3"/>
  <c r="H2615" i="3" s="1"/>
  <c r="I2615" i="3" s="1"/>
  <c r="R2615" i="3" s="1"/>
  <c r="F2616" i="3"/>
  <c r="E2616" i="3"/>
  <c r="J2614" i="3"/>
  <c r="L2614" i="3" s="1"/>
  <c r="M2616" i="3"/>
  <c r="D2619" i="3" l="1"/>
  <c r="G2616" i="3"/>
  <c r="H2616" i="3" s="1"/>
  <c r="F2617" i="3"/>
  <c r="E2617" i="3"/>
  <c r="I2616" i="3"/>
  <c r="R2616" i="3" s="1"/>
  <c r="J2615" i="3"/>
  <c r="L2615" i="3" s="1"/>
  <c r="M2617" i="3"/>
  <c r="D2620" i="3" l="1"/>
  <c r="G2617" i="3"/>
  <c r="H2617" i="3" s="1"/>
  <c r="F2618" i="3"/>
  <c r="E2618" i="3"/>
  <c r="G2618" i="3" s="1"/>
  <c r="H2618" i="3" s="1"/>
  <c r="I2617" i="3"/>
  <c r="R2617" i="3" s="1"/>
  <c r="J2616" i="3"/>
  <c r="L2616" i="3" s="1"/>
  <c r="M2618" i="3"/>
  <c r="D2621" i="3" l="1"/>
  <c r="F2619" i="3"/>
  <c r="E2619" i="3"/>
  <c r="I2618" i="3"/>
  <c r="R2618" i="3" s="1"/>
  <c r="J2617" i="3"/>
  <c r="L2617" i="3" s="1"/>
  <c r="M2619" i="3"/>
  <c r="D2622" i="3" l="1"/>
  <c r="G2619" i="3"/>
  <c r="H2619" i="3" s="1"/>
  <c r="I2619" i="3" s="1"/>
  <c r="R2619" i="3" s="1"/>
  <c r="F2620" i="3"/>
  <c r="E2620" i="3"/>
  <c r="J2618" i="3"/>
  <c r="L2618" i="3" s="1"/>
  <c r="M2620" i="3"/>
  <c r="D2623" i="3" l="1"/>
  <c r="G2620" i="3"/>
  <c r="H2620" i="3" s="1"/>
  <c r="I2620" i="3" s="1"/>
  <c r="R2620" i="3" s="1"/>
  <c r="F2621" i="3"/>
  <c r="E2621" i="3"/>
  <c r="J2619" i="3"/>
  <c r="L2619" i="3" s="1"/>
  <c r="M2621" i="3"/>
  <c r="D2624" i="3" l="1"/>
  <c r="G2621" i="3"/>
  <c r="H2621" i="3" s="1"/>
  <c r="F2622" i="3"/>
  <c r="E2622" i="3"/>
  <c r="I2621" i="3"/>
  <c r="R2621" i="3" s="1"/>
  <c r="J2620" i="3"/>
  <c r="L2620" i="3" s="1"/>
  <c r="M2622" i="3"/>
  <c r="D2625" i="3" l="1"/>
  <c r="G2622" i="3"/>
  <c r="H2622" i="3" s="1"/>
  <c r="I2622" i="3" s="1"/>
  <c r="R2622" i="3" s="1"/>
  <c r="F2623" i="3"/>
  <c r="E2623" i="3"/>
  <c r="J2621" i="3"/>
  <c r="L2621" i="3" s="1"/>
  <c r="M2623" i="3"/>
  <c r="D2626" i="3" l="1"/>
  <c r="G2623" i="3"/>
  <c r="H2623" i="3" s="1"/>
  <c r="F2624" i="3"/>
  <c r="E2624" i="3"/>
  <c r="I2623" i="3"/>
  <c r="R2623" i="3" s="1"/>
  <c r="J2622" i="3"/>
  <c r="L2622" i="3" s="1"/>
  <c r="M2624" i="3"/>
  <c r="D2627" i="3" l="1"/>
  <c r="G2624" i="3"/>
  <c r="H2624" i="3" s="1"/>
  <c r="F2625" i="3"/>
  <c r="E2625" i="3"/>
  <c r="I2624" i="3"/>
  <c r="R2624" i="3" s="1"/>
  <c r="J2623" i="3"/>
  <c r="L2623" i="3" s="1"/>
  <c r="M2625" i="3"/>
  <c r="D2628" i="3" l="1"/>
  <c r="G2625" i="3"/>
  <c r="H2625" i="3" s="1"/>
  <c r="F2626" i="3"/>
  <c r="E2626" i="3"/>
  <c r="I2625" i="3"/>
  <c r="R2625" i="3" s="1"/>
  <c r="J2624" i="3"/>
  <c r="L2624" i="3" s="1"/>
  <c r="M2626" i="3"/>
  <c r="D2629" i="3" l="1"/>
  <c r="G2626" i="3"/>
  <c r="H2626" i="3" s="1"/>
  <c r="F2627" i="3"/>
  <c r="E2627" i="3"/>
  <c r="I2626" i="3"/>
  <c r="R2626" i="3" s="1"/>
  <c r="J2625" i="3"/>
  <c r="L2625" i="3" s="1"/>
  <c r="M2627" i="3"/>
  <c r="D2630" i="3" l="1"/>
  <c r="G2627" i="3"/>
  <c r="H2627" i="3" s="1"/>
  <c r="F2628" i="3"/>
  <c r="E2628" i="3"/>
  <c r="G2628" i="3" s="1"/>
  <c r="H2628" i="3" s="1"/>
  <c r="I2627" i="3"/>
  <c r="R2627" i="3" s="1"/>
  <c r="J2626" i="3"/>
  <c r="L2626" i="3" s="1"/>
  <c r="M2628" i="3"/>
  <c r="D2631" i="3" l="1"/>
  <c r="F2629" i="3"/>
  <c r="E2629" i="3"/>
  <c r="I2628" i="3"/>
  <c r="R2628" i="3" s="1"/>
  <c r="J2627" i="3"/>
  <c r="L2627" i="3" s="1"/>
  <c r="M2629" i="3"/>
  <c r="D2632" i="3" l="1"/>
  <c r="G2629" i="3"/>
  <c r="H2629" i="3" s="1"/>
  <c r="F2630" i="3"/>
  <c r="E2630" i="3"/>
  <c r="G2630" i="3" s="1"/>
  <c r="H2630" i="3" s="1"/>
  <c r="I2629" i="3"/>
  <c r="R2629" i="3" s="1"/>
  <c r="J2628" i="3"/>
  <c r="L2628" i="3" s="1"/>
  <c r="M2630" i="3"/>
  <c r="D2633" i="3" l="1"/>
  <c r="F2631" i="3"/>
  <c r="E2631" i="3"/>
  <c r="I2630" i="3"/>
  <c r="R2630" i="3" s="1"/>
  <c r="J2629" i="3"/>
  <c r="L2629" i="3" s="1"/>
  <c r="M2631" i="3"/>
  <c r="D2634" i="3" l="1"/>
  <c r="G2631" i="3"/>
  <c r="H2631" i="3" s="1"/>
  <c r="F2632" i="3"/>
  <c r="E2632" i="3"/>
  <c r="I2631" i="3"/>
  <c r="R2631" i="3" s="1"/>
  <c r="J2630" i="3"/>
  <c r="L2630" i="3" s="1"/>
  <c r="M2632" i="3"/>
  <c r="D2635" i="3" l="1"/>
  <c r="G2632" i="3"/>
  <c r="H2632" i="3" s="1"/>
  <c r="F2633" i="3"/>
  <c r="E2633" i="3"/>
  <c r="I2632" i="3"/>
  <c r="R2632" i="3" s="1"/>
  <c r="J2631" i="3"/>
  <c r="L2631" i="3" s="1"/>
  <c r="M2633" i="3"/>
  <c r="D2636" i="3" l="1"/>
  <c r="G2633" i="3"/>
  <c r="H2633" i="3" s="1"/>
  <c r="F2634" i="3"/>
  <c r="E2634" i="3"/>
  <c r="I2633" i="3"/>
  <c r="R2633" i="3" s="1"/>
  <c r="J2632" i="3"/>
  <c r="L2632" i="3" s="1"/>
  <c r="M2634" i="3"/>
  <c r="D2637" i="3" l="1"/>
  <c r="G2634" i="3"/>
  <c r="H2634" i="3" s="1"/>
  <c r="F2635" i="3"/>
  <c r="E2635" i="3"/>
  <c r="I2634" i="3"/>
  <c r="R2634" i="3" s="1"/>
  <c r="J2633" i="3"/>
  <c r="L2633" i="3" s="1"/>
  <c r="M2635" i="3"/>
  <c r="D2638" i="3" l="1"/>
  <c r="G2635" i="3"/>
  <c r="H2635" i="3" s="1"/>
  <c r="F2636" i="3"/>
  <c r="E2636" i="3"/>
  <c r="I2635" i="3"/>
  <c r="R2635" i="3" s="1"/>
  <c r="J2634" i="3"/>
  <c r="L2634" i="3" s="1"/>
  <c r="M2636" i="3"/>
  <c r="D2639" i="3" l="1"/>
  <c r="G2636" i="3"/>
  <c r="H2636" i="3" s="1"/>
  <c r="I2636" i="3" s="1"/>
  <c r="R2636" i="3" s="1"/>
  <c r="F2637" i="3"/>
  <c r="E2637" i="3"/>
  <c r="J2635" i="3"/>
  <c r="L2635" i="3" s="1"/>
  <c r="M2637" i="3"/>
  <c r="D2640" i="3" l="1"/>
  <c r="G2637" i="3"/>
  <c r="H2637" i="3" s="1"/>
  <c r="F2638" i="3"/>
  <c r="E2638" i="3"/>
  <c r="I2637" i="3"/>
  <c r="R2637" i="3" s="1"/>
  <c r="J2636" i="3"/>
  <c r="L2636" i="3" s="1"/>
  <c r="M2638" i="3"/>
  <c r="D2641" i="3" l="1"/>
  <c r="G2638" i="3"/>
  <c r="H2638" i="3" s="1"/>
  <c r="F2639" i="3"/>
  <c r="E2639" i="3"/>
  <c r="I2638" i="3"/>
  <c r="R2638" i="3" s="1"/>
  <c r="J2637" i="3"/>
  <c r="L2637" i="3" s="1"/>
  <c r="M2639" i="3"/>
  <c r="D2642" i="3" l="1"/>
  <c r="G2639" i="3"/>
  <c r="H2639" i="3" s="1"/>
  <c r="F2640" i="3"/>
  <c r="E2640" i="3"/>
  <c r="I2639" i="3"/>
  <c r="R2639" i="3" s="1"/>
  <c r="J2638" i="3"/>
  <c r="L2638" i="3" s="1"/>
  <c r="M2640" i="3"/>
  <c r="D2643" i="3" l="1"/>
  <c r="G2640" i="3"/>
  <c r="H2640" i="3" s="1"/>
  <c r="F2641" i="3"/>
  <c r="E2641" i="3"/>
  <c r="I2640" i="3"/>
  <c r="R2640" i="3" s="1"/>
  <c r="J2639" i="3"/>
  <c r="L2639" i="3" s="1"/>
  <c r="M2641" i="3"/>
  <c r="D2644" i="3" l="1"/>
  <c r="G2641" i="3"/>
  <c r="H2641" i="3" s="1"/>
  <c r="F2642" i="3"/>
  <c r="E2642" i="3"/>
  <c r="I2641" i="3"/>
  <c r="R2641" i="3" s="1"/>
  <c r="J2640" i="3"/>
  <c r="L2640" i="3" s="1"/>
  <c r="M2642" i="3"/>
  <c r="D2645" i="3" l="1"/>
  <c r="G2642" i="3"/>
  <c r="H2642" i="3" s="1"/>
  <c r="I2642" i="3" s="1"/>
  <c r="R2642" i="3" s="1"/>
  <c r="F2643" i="3"/>
  <c r="E2643" i="3"/>
  <c r="J2641" i="3"/>
  <c r="L2641" i="3" s="1"/>
  <c r="M2643" i="3"/>
  <c r="D2646" i="3" l="1"/>
  <c r="G2643" i="3"/>
  <c r="H2643" i="3" s="1"/>
  <c r="F2644" i="3"/>
  <c r="E2644" i="3"/>
  <c r="I2643" i="3"/>
  <c r="R2643" i="3" s="1"/>
  <c r="J2642" i="3"/>
  <c r="L2642" i="3" s="1"/>
  <c r="M2644" i="3"/>
  <c r="D2647" i="3" l="1"/>
  <c r="G2644" i="3"/>
  <c r="H2644" i="3" s="1"/>
  <c r="I2644" i="3" s="1"/>
  <c r="R2644" i="3" s="1"/>
  <c r="F2645" i="3"/>
  <c r="E2645" i="3"/>
  <c r="J2643" i="3"/>
  <c r="L2643" i="3" s="1"/>
  <c r="M2645" i="3"/>
  <c r="D2648" i="3" l="1"/>
  <c r="G2645" i="3"/>
  <c r="H2645" i="3" s="1"/>
  <c r="I2645" i="3" s="1"/>
  <c r="R2645" i="3" s="1"/>
  <c r="F2646" i="3"/>
  <c r="E2646" i="3"/>
  <c r="J2644" i="3"/>
  <c r="L2644" i="3" s="1"/>
  <c r="M2646" i="3"/>
  <c r="D2649" i="3" l="1"/>
  <c r="F2647" i="3"/>
  <c r="E2647" i="3"/>
  <c r="G2646" i="3"/>
  <c r="H2646" i="3" s="1"/>
  <c r="I2646" i="3" s="1"/>
  <c r="R2646" i="3" s="1"/>
  <c r="J2645" i="3"/>
  <c r="L2645" i="3" s="1"/>
  <c r="M2647" i="3"/>
  <c r="D2650" i="3" l="1"/>
  <c r="G2647" i="3"/>
  <c r="H2647" i="3" s="1"/>
  <c r="F2648" i="3"/>
  <c r="E2648" i="3"/>
  <c r="I2647" i="3"/>
  <c r="R2647" i="3" s="1"/>
  <c r="J2646" i="3"/>
  <c r="L2646" i="3" s="1"/>
  <c r="M2648" i="3"/>
  <c r="D2651" i="3" l="1"/>
  <c r="G2648" i="3"/>
  <c r="H2648" i="3" s="1"/>
  <c r="I2648" i="3" s="1"/>
  <c r="R2648" i="3" s="1"/>
  <c r="F2649" i="3"/>
  <c r="E2649" i="3"/>
  <c r="J2647" i="3"/>
  <c r="L2647" i="3" s="1"/>
  <c r="M2649" i="3"/>
  <c r="D2652" i="3" l="1"/>
  <c r="G2649" i="3"/>
  <c r="H2649" i="3" s="1"/>
  <c r="F2650" i="3"/>
  <c r="E2650" i="3"/>
  <c r="I2649" i="3"/>
  <c r="R2649" i="3" s="1"/>
  <c r="J2648" i="3"/>
  <c r="L2648" i="3" s="1"/>
  <c r="M2650" i="3"/>
  <c r="D2653" i="3" l="1"/>
  <c r="G2650" i="3"/>
  <c r="H2650" i="3" s="1"/>
  <c r="I2650" i="3" s="1"/>
  <c r="R2650" i="3" s="1"/>
  <c r="F2651" i="3"/>
  <c r="E2651" i="3"/>
  <c r="J2649" i="3"/>
  <c r="L2649" i="3" s="1"/>
  <c r="M2651" i="3"/>
  <c r="D2654" i="3" l="1"/>
  <c r="F2652" i="3"/>
  <c r="E2652" i="3"/>
  <c r="G2651" i="3"/>
  <c r="H2651" i="3" s="1"/>
  <c r="I2651" i="3" s="1"/>
  <c r="R2651" i="3" s="1"/>
  <c r="J2650" i="3"/>
  <c r="L2650" i="3" s="1"/>
  <c r="M2652" i="3"/>
  <c r="D2655" i="3" l="1"/>
  <c r="G2652" i="3"/>
  <c r="H2652" i="3" s="1"/>
  <c r="F2653" i="3"/>
  <c r="E2653" i="3"/>
  <c r="I2652" i="3"/>
  <c r="R2652" i="3" s="1"/>
  <c r="J2651" i="3"/>
  <c r="L2651" i="3" s="1"/>
  <c r="M2653" i="3"/>
  <c r="D2656" i="3" l="1"/>
  <c r="G2653" i="3"/>
  <c r="H2653" i="3" s="1"/>
  <c r="F2654" i="3"/>
  <c r="E2654" i="3"/>
  <c r="I2653" i="3"/>
  <c r="R2653" i="3" s="1"/>
  <c r="J2652" i="3"/>
  <c r="L2652" i="3" s="1"/>
  <c r="M2654" i="3"/>
  <c r="D2657" i="3" l="1"/>
  <c r="G2654" i="3"/>
  <c r="H2654" i="3" s="1"/>
  <c r="F2655" i="3"/>
  <c r="E2655" i="3"/>
  <c r="I2654" i="3"/>
  <c r="R2654" i="3" s="1"/>
  <c r="J2653" i="3"/>
  <c r="L2653" i="3" s="1"/>
  <c r="M2655" i="3"/>
  <c r="D2658" i="3" l="1"/>
  <c r="F2656" i="3"/>
  <c r="E2656" i="3"/>
  <c r="G2655" i="3"/>
  <c r="H2655" i="3" s="1"/>
  <c r="I2655" i="3"/>
  <c r="R2655" i="3" s="1"/>
  <c r="J2654" i="3"/>
  <c r="L2654" i="3" s="1"/>
  <c r="M2656" i="3"/>
  <c r="D2659" i="3" l="1"/>
  <c r="G2656" i="3"/>
  <c r="H2656" i="3" s="1"/>
  <c r="I2656" i="3" s="1"/>
  <c r="R2656" i="3" s="1"/>
  <c r="F2657" i="3"/>
  <c r="E2657" i="3"/>
  <c r="G2657" i="3" s="1"/>
  <c r="H2657" i="3" s="1"/>
  <c r="J2655" i="3"/>
  <c r="L2655" i="3" s="1"/>
  <c r="M2657" i="3"/>
  <c r="D2660" i="3" l="1"/>
  <c r="F2658" i="3"/>
  <c r="E2658" i="3"/>
  <c r="I2657" i="3"/>
  <c r="R2657" i="3" s="1"/>
  <c r="J2656" i="3"/>
  <c r="L2656" i="3" s="1"/>
  <c r="M2658" i="3"/>
  <c r="D2661" i="3" l="1"/>
  <c r="G2658" i="3"/>
  <c r="H2658" i="3" s="1"/>
  <c r="F2659" i="3"/>
  <c r="E2659" i="3"/>
  <c r="I2658" i="3"/>
  <c r="R2658" i="3" s="1"/>
  <c r="J2657" i="3"/>
  <c r="L2657" i="3" s="1"/>
  <c r="M2659" i="3"/>
  <c r="D2662" i="3" l="1"/>
  <c r="G2659" i="3"/>
  <c r="H2659" i="3" s="1"/>
  <c r="F2660" i="3"/>
  <c r="E2660" i="3"/>
  <c r="I2659" i="3"/>
  <c r="R2659" i="3" s="1"/>
  <c r="J2658" i="3"/>
  <c r="L2658" i="3" s="1"/>
  <c r="M2660" i="3"/>
  <c r="D2663" i="3" l="1"/>
  <c r="G2660" i="3"/>
  <c r="H2660" i="3" s="1"/>
  <c r="I2660" i="3" s="1"/>
  <c r="R2660" i="3" s="1"/>
  <c r="F2661" i="3"/>
  <c r="E2661" i="3"/>
  <c r="J2659" i="3"/>
  <c r="L2659" i="3" s="1"/>
  <c r="M2661" i="3"/>
  <c r="D2664" i="3" l="1"/>
  <c r="G2661" i="3"/>
  <c r="H2661" i="3" s="1"/>
  <c r="F2662" i="3"/>
  <c r="E2662" i="3"/>
  <c r="I2661" i="3"/>
  <c r="R2661" i="3" s="1"/>
  <c r="J2660" i="3"/>
  <c r="L2660" i="3" s="1"/>
  <c r="M2662" i="3"/>
  <c r="D2665" i="3" l="1"/>
  <c r="G2662" i="3"/>
  <c r="H2662" i="3" s="1"/>
  <c r="F2663" i="3"/>
  <c r="E2663" i="3"/>
  <c r="I2662" i="3"/>
  <c r="R2662" i="3" s="1"/>
  <c r="J2661" i="3"/>
  <c r="L2661" i="3" s="1"/>
  <c r="M2663" i="3"/>
  <c r="D2666" i="3" l="1"/>
  <c r="G2663" i="3"/>
  <c r="H2663" i="3" s="1"/>
  <c r="F2664" i="3"/>
  <c r="E2664" i="3"/>
  <c r="I2663" i="3"/>
  <c r="R2663" i="3" s="1"/>
  <c r="J2662" i="3"/>
  <c r="L2662" i="3" s="1"/>
  <c r="M2664" i="3"/>
  <c r="D2667" i="3" l="1"/>
  <c r="G2664" i="3"/>
  <c r="H2664" i="3" s="1"/>
  <c r="I2664" i="3" s="1"/>
  <c r="R2664" i="3" s="1"/>
  <c r="F2665" i="3"/>
  <c r="E2665" i="3"/>
  <c r="J2663" i="3"/>
  <c r="L2663" i="3" s="1"/>
  <c r="M2665" i="3"/>
  <c r="D2668" i="3" l="1"/>
  <c r="F2666" i="3"/>
  <c r="E2666" i="3"/>
  <c r="G2665" i="3"/>
  <c r="H2665" i="3" s="1"/>
  <c r="I2665" i="3" s="1"/>
  <c r="R2665" i="3" s="1"/>
  <c r="J2664" i="3"/>
  <c r="L2664" i="3" s="1"/>
  <c r="M2666" i="3"/>
  <c r="D2669" i="3" l="1"/>
  <c r="F2667" i="3"/>
  <c r="E2667" i="3"/>
  <c r="G2666" i="3"/>
  <c r="H2666" i="3" s="1"/>
  <c r="I2666" i="3"/>
  <c r="R2666" i="3" s="1"/>
  <c r="J2665" i="3"/>
  <c r="L2665" i="3" s="1"/>
  <c r="M2667" i="3"/>
  <c r="D2670" i="3" l="1"/>
  <c r="F2668" i="3"/>
  <c r="E2668" i="3"/>
  <c r="G2667" i="3"/>
  <c r="H2667" i="3" s="1"/>
  <c r="I2667" i="3"/>
  <c r="R2667" i="3" s="1"/>
  <c r="J2666" i="3"/>
  <c r="L2666" i="3" s="1"/>
  <c r="M2668" i="3"/>
  <c r="D2671" i="3" l="1"/>
  <c r="G2668" i="3"/>
  <c r="H2668" i="3" s="1"/>
  <c r="I2668" i="3" s="1"/>
  <c r="R2668" i="3" s="1"/>
  <c r="F2669" i="3"/>
  <c r="E2669" i="3"/>
  <c r="G2669" i="3" s="1"/>
  <c r="H2669" i="3" s="1"/>
  <c r="J2667" i="3"/>
  <c r="L2667" i="3" s="1"/>
  <c r="M2669" i="3"/>
  <c r="D2672" i="3" l="1"/>
  <c r="F2670" i="3"/>
  <c r="E2670" i="3"/>
  <c r="I2669" i="3"/>
  <c r="R2669" i="3" s="1"/>
  <c r="J2668" i="3"/>
  <c r="L2668" i="3" s="1"/>
  <c r="M2670" i="3"/>
  <c r="D2673" i="3" l="1"/>
  <c r="F2671" i="3"/>
  <c r="E2671" i="3"/>
  <c r="G2670" i="3"/>
  <c r="H2670" i="3" s="1"/>
  <c r="I2670" i="3"/>
  <c r="R2670" i="3" s="1"/>
  <c r="J2669" i="3"/>
  <c r="L2669" i="3" s="1"/>
  <c r="M2671" i="3"/>
  <c r="D2674" i="3" l="1"/>
  <c r="G2671" i="3"/>
  <c r="H2671" i="3" s="1"/>
  <c r="F2672" i="3"/>
  <c r="E2672" i="3"/>
  <c r="I2671" i="3"/>
  <c r="R2671" i="3" s="1"/>
  <c r="J2670" i="3"/>
  <c r="L2670" i="3" s="1"/>
  <c r="M2672" i="3"/>
  <c r="D2675" i="3" l="1"/>
  <c r="F2673" i="3"/>
  <c r="E2673" i="3"/>
  <c r="G2672" i="3"/>
  <c r="H2672" i="3" s="1"/>
  <c r="I2672" i="3" s="1"/>
  <c r="R2672" i="3" s="1"/>
  <c r="J2671" i="3"/>
  <c r="L2671" i="3" s="1"/>
  <c r="M2673" i="3"/>
  <c r="D2676" i="3" l="1"/>
  <c r="F2674" i="3"/>
  <c r="E2674" i="3"/>
  <c r="G2673" i="3"/>
  <c r="H2673" i="3" s="1"/>
  <c r="I2673" i="3"/>
  <c r="R2673" i="3" s="1"/>
  <c r="J2672" i="3"/>
  <c r="L2672" i="3" s="1"/>
  <c r="M2674" i="3"/>
  <c r="D2677" i="3" l="1"/>
  <c r="G2674" i="3"/>
  <c r="H2674" i="3" s="1"/>
  <c r="F2675" i="3"/>
  <c r="E2675" i="3"/>
  <c r="I2674" i="3"/>
  <c r="R2674" i="3" s="1"/>
  <c r="J2673" i="3"/>
  <c r="L2673" i="3" s="1"/>
  <c r="M2675" i="3"/>
  <c r="D2678" i="3" l="1"/>
  <c r="F2676" i="3"/>
  <c r="E2676" i="3"/>
  <c r="G2675" i="3"/>
  <c r="H2675" i="3" s="1"/>
  <c r="I2675" i="3" s="1"/>
  <c r="R2675" i="3" s="1"/>
  <c r="J2674" i="3"/>
  <c r="L2674" i="3" s="1"/>
  <c r="M2676" i="3"/>
  <c r="D2679" i="3" l="1"/>
  <c r="F2677" i="3"/>
  <c r="E2677" i="3"/>
  <c r="G2676" i="3"/>
  <c r="H2676" i="3" s="1"/>
  <c r="I2676" i="3" s="1"/>
  <c r="R2676" i="3" s="1"/>
  <c r="J2675" i="3"/>
  <c r="L2675" i="3" s="1"/>
  <c r="M2677" i="3"/>
  <c r="D2680" i="3" l="1"/>
  <c r="G2677" i="3"/>
  <c r="H2677" i="3" s="1"/>
  <c r="I2677" i="3" s="1"/>
  <c r="R2677" i="3" s="1"/>
  <c r="F2678" i="3"/>
  <c r="E2678" i="3"/>
  <c r="G2678" i="3" s="1"/>
  <c r="H2678" i="3" s="1"/>
  <c r="J2676" i="3"/>
  <c r="L2676" i="3" s="1"/>
  <c r="M2678" i="3"/>
  <c r="D2681" i="3" l="1"/>
  <c r="F2679" i="3"/>
  <c r="E2679" i="3"/>
  <c r="I2678" i="3"/>
  <c r="R2678" i="3" s="1"/>
  <c r="J2677" i="3"/>
  <c r="L2677" i="3" s="1"/>
  <c r="M2679" i="3"/>
  <c r="D2682" i="3" l="1"/>
  <c r="G2679" i="3"/>
  <c r="H2679" i="3" s="1"/>
  <c r="I2679" i="3" s="1"/>
  <c r="R2679" i="3" s="1"/>
  <c r="F2680" i="3"/>
  <c r="E2680" i="3"/>
  <c r="G2680" i="3" s="1"/>
  <c r="H2680" i="3" s="1"/>
  <c r="J2678" i="3"/>
  <c r="L2678" i="3" s="1"/>
  <c r="M2680" i="3"/>
  <c r="D2683" i="3" l="1"/>
  <c r="F2681" i="3"/>
  <c r="E2681" i="3"/>
  <c r="I2680" i="3"/>
  <c r="R2680" i="3" s="1"/>
  <c r="J2679" i="3"/>
  <c r="L2679" i="3" s="1"/>
  <c r="M2681" i="3"/>
  <c r="D2684" i="3" l="1"/>
  <c r="G2681" i="3"/>
  <c r="H2681" i="3" s="1"/>
  <c r="F2682" i="3"/>
  <c r="E2682" i="3"/>
  <c r="I2681" i="3"/>
  <c r="R2681" i="3" s="1"/>
  <c r="J2680" i="3"/>
  <c r="L2680" i="3" s="1"/>
  <c r="M2682" i="3"/>
  <c r="D2685" i="3" l="1"/>
  <c r="F2683" i="3"/>
  <c r="E2683" i="3"/>
  <c r="G2682" i="3"/>
  <c r="H2682" i="3" s="1"/>
  <c r="I2682" i="3" s="1"/>
  <c r="R2682" i="3" s="1"/>
  <c r="J2681" i="3"/>
  <c r="L2681" i="3" s="1"/>
  <c r="M2683" i="3"/>
  <c r="D2686" i="3" l="1"/>
  <c r="F2684" i="3"/>
  <c r="E2684" i="3"/>
  <c r="G2683" i="3"/>
  <c r="H2683" i="3" s="1"/>
  <c r="I2683" i="3" s="1"/>
  <c r="R2683" i="3" s="1"/>
  <c r="J2682" i="3"/>
  <c r="L2682" i="3" s="1"/>
  <c r="M2684" i="3"/>
  <c r="D2687" i="3" l="1"/>
  <c r="F2685" i="3"/>
  <c r="E2685" i="3"/>
  <c r="G2684" i="3"/>
  <c r="H2684" i="3" s="1"/>
  <c r="I2684" i="3" s="1"/>
  <c r="R2684" i="3" s="1"/>
  <c r="J2683" i="3"/>
  <c r="L2683" i="3" s="1"/>
  <c r="M2685" i="3"/>
  <c r="D2688" i="3" l="1"/>
  <c r="G2685" i="3"/>
  <c r="H2685" i="3" s="1"/>
  <c r="F2686" i="3"/>
  <c r="E2686" i="3"/>
  <c r="G2686" i="3" s="1"/>
  <c r="H2686" i="3" s="1"/>
  <c r="I2685" i="3"/>
  <c r="R2685" i="3" s="1"/>
  <c r="J2684" i="3"/>
  <c r="L2684" i="3" s="1"/>
  <c r="M2686" i="3"/>
  <c r="D2689" i="3" l="1"/>
  <c r="F2687" i="3"/>
  <c r="E2687" i="3"/>
  <c r="I2686" i="3"/>
  <c r="R2686" i="3" s="1"/>
  <c r="J2685" i="3"/>
  <c r="L2685" i="3" s="1"/>
  <c r="M2687" i="3"/>
  <c r="D2690" i="3" l="1"/>
  <c r="G2687" i="3"/>
  <c r="H2687" i="3" s="1"/>
  <c r="I2687" i="3" s="1"/>
  <c r="R2687" i="3" s="1"/>
  <c r="F2688" i="3"/>
  <c r="E2688" i="3"/>
  <c r="G2688" i="3" s="1"/>
  <c r="H2688" i="3" s="1"/>
  <c r="J2686" i="3"/>
  <c r="L2686" i="3" s="1"/>
  <c r="M2688" i="3"/>
  <c r="D2691" i="3" l="1"/>
  <c r="F2689" i="3"/>
  <c r="E2689" i="3"/>
  <c r="I2688" i="3"/>
  <c r="R2688" i="3" s="1"/>
  <c r="J2687" i="3"/>
  <c r="L2687" i="3" s="1"/>
  <c r="M2689" i="3"/>
  <c r="D2692" i="3" l="1"/>
  <c r="G2689" i="3"/>
  <c r="H2689" i="3" s="1"/>
  <c r="I2689" i="3" s="1"/>
  <c r="R2689" i="3" s="1"/>
  <c r="F2690" i="3"/>
  <c r="E2690" i="3"/>
  <c r="G2690" i="3" s="1"/>
  <c r="H2690" i="3" s="1"/>
  <c r="J2688" i="3"/>
  <c r="L2688" i="3" s="1"/>
  <c r="M2690" i="3"/>
  <c r="D2693" i="3" l="1"/>
  <c r="F2691" i="3"/>
  <c r="E2691" i="3"/>
  <c r="I2690" i="3"/>
  <c r="R2690" i="3" s="1"/>
  <c r="J2689" i="3"/>
  <c r="L2689" i="3" s="1"/>
  <c r="M2691" i="3"/>
  <c r="D2694" i="3" l="1"/>
  <c r="G2691" i="3"/>
  <c r="H2691" i="3" s="1"/>
  <c r="F2692" i="3"/>
  <c r="E2692" i="3"/>
  <c r="I2691" i="3"/>
  <c r="R2691" i="3" s="1"/>
  <c r="J2690" i="3"/>
  <c r="L2690" i="3" s="1"/>
  <c r="M2692" i="3"/>
  <c r="D2695" i="3" l="1"/>
  <c r="G2692" i="3"/>
  <c r="H2692" i="3" s="1"/>
  <c r="F2693" i="3"/>
  <c r="E2693" i="3"/>
  <c r="I2692" i="3"/>
  <c r="R2692" i="3" s="1"/>
  <c r="J2691" i="3"/>
  <c r="L2691" i="3" s="1"/>
  <c r="M2693" i="3"/>
  <c r="D2696" i="3" l="1"/>
  <c r="G2693" i="3"/>
  <c r="H2693" i="3" s="1"/>
  <c r="F2694" i="3"/>
  <c r="E2694" i="3"/>
  <c r="I2693" i="3"/>
  <c r="R2693" i="3" s="1"/>
  <c r="J2692" i="3"/>
  <c r="L2692" i="3" s="1"/>
  <c r="M2694" i="3"/>
  <c r="D2697" i="3" l="1"/>
  <c r="G2694" i="3"/>
  <c r="H2694" i="3" s="1"/>
  <c r="I2694" i="3" s="1"/>
  <c r="R2694" i="3" s="1"/>
  <c r="F2695" i="3"/>
  <c r="E2695" i="3"/>
  <c r="G2695" i="3" s="1"/>
  <c r="H2695" i="3" s="1"/>
  <c r="J2693" i="3"/>
  <c r="L2693" i="3" s="1"/>
  <c r="M2695" i="3"/>
  <c r="D2698" i="3" l="1"/>
  <c r="F2696" i="3"/>
  <c r="E2696" i="3"/>
  <c r="I2695" i="3"/>
  <c r="R2695" i="3" s="1"/>
  <c r="J2694" i="3"/>
  <c r="L2694" i="3" s="1"/>
  <c r="M2696" i="3"/>
  <c r="D2699" i="3" l="1"/>
  <c r="G2696" i="3"/>
  <c r="H2696" i="3" s="1"/>
  <c r="I2696" i="3" s="1"/>
  <c r="R2696" i="3" s="1"/>
  <c r="F2697" i="3"/>
  <c r="E2697" i="3"/>
  <c r="G2697" i="3" s="1"/>
  <c r="H2697" i="3" s="1"/>
  <c r="J2695" i="3"/>
  <c r="L2695" i="3" s="1"/>
  <c r="M2697" i="3"/>
  <c r="D2700" i="3" l="1"/>
  <c r="F2698" i="3"/>
  <c r="E2698" i="3"/>
  <c r="I2697" i="3"/>
  <c r="R2697" i="3" s="1"/>
  <c r="J2696" i="3"/>
  <c r="L2696" i="3" s="1"/>
  <c r="M2698" i="3"/>
  <c r="D2701" i="3" l="1"/>
  <c r="G2698" i="3"/>
  <c r="H2698" i="3" s="1"/>
  <c r="I2698" i="3" s="1"/>
  <c r="R2698" i="3" s="1"/>
  <c r="F2699" i="3"/>
  <c r="E2699" i="3"/>
  <c r="J2697" i="3"/>
  <c r="L2697" i="3" s="1"/>
  <c r="M2699" i="3"/>
  <c r="D2702" i="3" l="1"/>
  <c r="G2699" i="3"/>
  <c r="H2699" i="3" s="1"/>
  <c r="F2700" i="3"/>
  <c r="E2700" i="3"/>
  <c r="I2699" i="3"/>
  <c r="R2699" i="3" s="1"/>
  <c r="J2698" i="3"/>
  <c r="L2698" i="3" s="1"/>
  <c r="M2700" i="3"/>
  <c r="D2703" i="3" l="1"/>
  <c r="G2700" i="3"/>
  <c r="H2700" i="3" s="1"/>
  <c r="F2701" i="3"/>
  <c r="E2701" i="3"/>
  <c r="I2700" i="3"/>
  <c r="R2700" i="3" s="1"/>
  <c r="J2699" i="3"/>
  <c r="L2699" i="3" s="1"/>
  <c r="M2701" i="3"/>
  <c r="D2704" i="3" l="1"/>
  <c r="G2701" i="3"/>
  <c r="H2701" i="3" s="1"/>
  <c r="F2702" i="3"/>
  <c r="E2702" i="3"/>
  <c r="I2701" i="3"/>
  <c r="R2701" i="3" s="1"/>
  <c r="J2700" i="3"/>
  <c r="L2700" i="3" s="1"/>
  <c r="M2702" i="3"/>
  <c r="D2705" i="3" l="1"/>
  <c r="G2702" i="3"/>
  <c r="H2702" i="3" s="1"/>
  <c r="F2703" i="3"/>
  <c r="E2703" i="3"/>
  <c r="G2703" i="3" s="1"/>
  <c r="H2703" i="3" s="1"/>
  <c r="I2702" i="3"/>
  <c r="R2702" i="3" s="1"/>
  <c r="J2701" i="3"/>
  <c r="L2701" i="3" s="1"/>
  <c r="M2703" i="3"/>
  <c r="D2706" i="3" l="1"/>
  <c r="F2704" i="3"/>
  <c r="E2704" i="3"/>
  <c r="I2703" i="3"/>
  <c r="R2703" i="3" s="1"/>
  <c r="J2702" i="3"/>
  <c r="L2702" i="3" s="1"/>
  <c r="M2704" i="3"/>
  <c r="D2707" i="3" l="1"/>
  <c r="G2704" i="3"/>
  <c r="H2704" i="3" s="1"/>
  <c r="F2705" i="3"/>
  <c r="E2705" i="3"/>
  <c r="G2705" i="3" s="1"/>
  <c r="H2705" i="3" s="1"/>
  <c r="I2704" i="3"/>
  <c r="R2704" i="3" s="1"/>
  <c r="J2703" i="3"/>
  <c r="L2703" i="3" s="1"/>
  <c r="M2705" i="3"/>
  <c r="D2708" i="3" l="1"/>
  <c r="F2706" i="3"/>
  <c r="E2706" i="3"/>
  <c r="I2705" i="3"/>
  <c r="R2705" i="3" s="1"/>
  <c r="J2704" i="3"/>
  <c r="L2704" i="3" s="1"/>
  <c r="M2706" i="3"/>
  <c r="D2709" i="3" l="1"/>
  <c r="G2706" i="3"/>
  <c r="H2706" i="3" s="1"/>
  <c r="I2706" i="3" s="1"/>
  <c r="R2706" i="3" s="1"/>
  <c r="F2707" i="3"/>
  <c r="E2707" i="3"/>
  <c r="G2707" i="3" s="1"/>
  <c r="H2707" i="3" s="1"/>
  <c r="J2705" i="3"/>
  <c r="L2705" i="3" s="1"/>
  <c r="M2707" i="3"/>
  <c r="D2710" i="3" l="1"/>
  <c r="F2708" i="3"/>
  <c r="E2708" i="3"/>
  <c r="I2707" i="3"/>
  <c r="R2707" i="3" s="1"/>
  <c r="J2706" i="3"/>
  <c r="L2706" i="3" s="1"/>
  <c r="M2708" i="3"/>
  <c r="D2711" i="3" l="1"/>
  <c r="G2708" i="3"/>
  <c r="H2708" i="3" s="1"/>
  <c r="F2709" i="3"/>
  <c r="E2709" i="3"/>
  <c r="I2708" i="3"/>
  <c r="R2708" i="3" s="1"/>
  <c r="J2707" i="3"/>
  <c r="L2707" i="3" s="1"/>
  <c r="M2709" i="3"/>
  <c r="D2712" i="3" l="1"/>
  <c r="G2709" i="3"/>
  <c r="H2709" i="3" s="1"/>
  <c r="F2710" i="3"/>
  <c r="E2710" i="3"/>
  <c r="I2709" i="3"/>
  <c r="R2709" i="3" s="1"/>
  <c r="J2708" i="3"/>
  <c r="L2708" i="3" s="1"/>
  <c r="M2710" i="3"/>
  <c r="D2713" i="3" l="1"/>
  <c r="F2711" i="3"/>
  <c r="E2711" i="3"/>
  <c r="G2710" i="3"/>
  <c r="H2710" i="3" s="1"/>
  <c r="I2710" i="3"/>
  <c r="R2710" i="3" s="1"/>
  <c r="J2709" i="3"/>
  <c r="L2709" i="3" s="1"/>
  <c r="M2711" i="3"/>
  <c r="D2714" i="3" l="1"/>
  <c r="G2711" i="3"/>
  <c r="H2711" i="3" s="1"/>
  <c r="F2712" i="3"/>
  <c r="E2712" i="3"/>
  <c r="I2711" i="3"/>
  <c r="R2711" i="3" s="1"/>
  <c r="J2710" i="3"/>
  <c r="L2710" i="3" s="1"/>
  <c r="M2712" i="3"/>
  <c r="D2715" i="3" l="1"/>
  <c r="G2712" i="3"/>
  <c r="H2712" i="3" s="1"/>
  <c r="F2713" i="3"/>
  <c r="E2713" i="3"/>
  <c r="G2713" i="3" s="1"/>
  <c r="H2713" i="3" s="1"/>
  <c r="I2712" i="3"/>
  <c r="R2712" i="3" s="1"/>
  <c r="J2711" i="3"/>
  <c r="L2711" i="3" s="1"/>
  <c r="M2713" i="3"/>
  <c r="D2716" i="3" l="1"/>
  <c r="F2714" i="3"/>
  <c r="E2714" i="3"/>
  <c r="I2713" i="3"/>
  <c r="R2713" i="3" s="1"/>
  <c r="J2712" i="3"/>
  <c r="L2712" i="3" s="1"/>
  <c r="M2714" i="3"/>
  <c r="D2717" i="3" l="1"/>
  <c r="G2714" i="3"/>
  <c r="H2714" i="3" s="1"/>
  <c r="F2715" i="3"/>
  <c r="E2715" i="3"/>
  <c r="G2715" i="3" s="1"/>
  <c r="H2715" i="3" s="1"/>
  <c r="I2714" i="3"/>
  <c r="R2714" i="3" s="1"/>
  <c r="J2713" i="3"/>
  <c r="L2713" i="3" s="1"/>
  <c r="M2715" i="3"/>
  <c r="D2718" i="3" l="1"/>
  <c r="F2716" i="3"/>
  <c r="E2716" i="3"/>
  <c r="I2715" i="3"/>
  <c r="R2715" i="3" s="1"/>
  <c r="J2714" i="3"/>
  <c r="L2714" i="3" s="1"/>
  <c r="M2716" i="3"/>
  <c r="D2719" i="3" l="1"/>
  <c r="G2716" i="3"/>
  <c r="H2716" i="3" s="1"/>
  <c r="I2716" i="3" s="1"/>
  <c r="R2716" i="3" s="1"/>
  <c r="F2717" i="3"/>
  <c r="E2717" i="3"/>
  <c r="J2715" i="3"/>
  <c r="L2715" i="3" s="1"/>
  <c r="M2717" i="3"/>
  <c r="D2720" i="3" l="1"/>
  <c r="G2717" i="3"/>
  <c r="H2717" i="3" s="1"/>
  <c r="F2718" i="3"/>
  <c r="E2718" i="3"/>
  <c r="I2717" i="3"/>
  <c r="R2717" i="3" s="1"/>
  <c r="J2716" i="3"/>
  <c r="L2716" i="3" s="1"/>
  <c r="M2718" i="3"/>
  <c r="D2721" i="3" l="1"/>
  <c r="F2719" i="3"/>
  <c r="E2719" i="3"/>
  <c r="G2718" i="3"/>
  <c r="H2718" i="3" s="1"/>
  <c r="I2718" i="3" s="1"/>
  <c r="R2718" i="3" s="1"/>
  <c r="J2717" i="3"/>
  <c r="L2717" i="3" s="1"/>
  <c r="M2719" i="3"/>
  <c r="D2722" i="3" l="1"/>
  <c r="G2719" i="3"/>
  <c r="H2719" i="3" s="1"/>
  <c r="F2720" i="3"/>
  <c r="E2720" i="3"/>
  <c r="I2719" i="3"/>
  <c r="R2719" i="3" s="1"/>
  <c r="J2718" i="3"/>
  <c r="L2718" i="3" s="1"/>
  <c r="M2720" i="3"/>
  <c r="D2723" i="3" l="1"/>
  <c r="G2720" i="3"/>
  <c r="H2720" i="3" s="1"/>
  <c r="F2721" i="3"/>
  <c r="E2721" i="3"/>
  <c r="I2720" i="3"/>
  <c r="R2720" i="3" s="1"/>
  <c r="J2719" i="3"/>
  <c r="L2719" i="3" s="1"/>
  <c r="M2721" i="3"/>
  <c r="D2724" i="3" l="1"/>
  <c r="G2721" i="3"/>
  <c r="H2721" i="3" s="1"/>
  <c r="F2722" i="3"/>
  <c r="E2722" i="3"/>
  <c r="G2722" i="3" s="1"/>
  <c r="H2722" i="3" s="1"/>
  <c r="I2721" i="3"/>
  <c r="R2721" i="3" s="1"/>
  <c r="J2720" i="3"/>
  <c r="L2720" i="3" s="1"/>
  <c r="M2722" i="3"/>
  <c r="D2725" i="3" l="1"/>
  <c r="F2723" i="3"/>
  <c r="E2723" i="3"/>
  <c r="I2722" i="3"/>
  <c r="R2722" i="3" s="1"/>
  <c r="J2721" i="3"/>
  <c r="L2721" i="3" s="1"/>
  <c r="M2723" i="3"/>
  <c r="D2726" i="3" l="1"/>
  <c r="G2723" i="3"/>
  <c r="H2723" i="3" s="1"/>
  <c r="I2723" i="3" s="1"/>
  <c r="R2723" i="3" s="1"/>
  <c r="F2724" i="3"/>
  <c r="E2724" i="3"/>
  <c r="G2724" i="3" s="1"/>
  <c r="H2724" i="3" s="1"/>
  <c r="J2722" i="3"/>
  <c r="L2722" i="3" s="1"/>
  <c r="M2724" i="3"/>
  <c r="D2727" i="3" l="1"/>
  <c r="F2725" i="3"/>
  <c r="E2725" i="3"/>
  <c r="I2724" i="3"/>
  <c r="R2724" i="3" s="1"/>
  <c r="J2723" i="3"/>
  <c r="L2723" i="3" s="1"/>
  <c r="M2725" i="3"/>
  <c r="D2728" i="3" l="1"/>
  <c r="G2725" i="3"/>
  <c r="H2725" i="3" s="1"/>
  <c r="I2725" i="3" s="1"/>
  <c r="R2725" i="3" s="1"/>
  <c r="F2726" i="3"/>
  <c r="E2726" i="3"/>
  <c r="J2724" i="3"/>
  <c r="L2724" i="3" s="1"/>
  <c r="M2726" i="3"/>
  <c r="D2729" i="3" l="1"/>
  <c r="G2726" i="3"/>
  <c r="H2726" i="3" s="1"/>
  <c r="F2727" i="3"/>
  <c r="E2727" i="3"/>
  <c r="I2726" i="3"/>
  <c r="R2726" i="3" s="1"/>
  <c r="J2725" i="3"/>
  <c r="L2725" i="3" s="1"/>
  <c r="M2727" i="3"/>
  <c r="D2730" i="3" l="1"/>
  <c r="G2727" i="3"/>
  <c r="H2727" i="3" s="1"/>
  <c r="I2727" i="3" s="1"/>
  <c r="R2727" i="3" s="1"/>
  <c r="F2728" i="3"/>
  <c r="E2728" i="3"/>
  <c r="G2728" i="3" s="1"/>
  <c r="H2728" i="3" s="1"/>
  <c r="J2726" i="3"/>
  <c r="L2726" i="3" s="1"/>
  <c r="M2728" i="3"/>
  <c r="D2731" i="3" l="1"/>
  <c r="F2729" i="3"/>
  <c r="E2729" i="3"/>
  <c r="I2728" i="3"/>
  <c r="R2728" i="3" s="1"/>
  <c r="J2727" i="3"/>
  <c r="L2727" i="3" s="1"/>
  <c r="M2729" i="3"/>
  <c r="D2732" i="3" l="1"/>
  <c r="G2729" i="3"/>
  <c r="H2729" i="3" s="1"/>
  <c r="F2730" i="3"/>
  <c r="E2730" i="3"/>
  <c r="I2729" i="3"/>
  <c r="R2729" i="3" s="1"/>
  <c r="J2728" i="3"/>
  <c r="L2728" i="3" s="1"/>
  <c r="M2730" i="3"/>
  <c r="D2733" i="3" l="1"/>
  <c r="G2730" i="3"/>
  <c r="H2730" i="3" s="1"/>
  <c r="F2731" i="3"/>
  <c r="E2731" i="3"/>
  <c r="G2731" i="3" s="1"/>
  <c r="H2731" i="3" s="1"/>
  <c r="I2730" i="3"/>
  <c r="R2730" i="3" s="1"/>
  <c r="J2729" i="3"/>
  <c r="L2729" i="3" s="1"/>
  <c r="M2731" i="3"/>
  <c r="D2734" i="3" l="1"/>
  <c r="F2732" i="3"/>
  <c r="E2732" i="3"/>
  <c r="I2731" i="3"/>
  <c r="R2731" i="3" s="1"/>
  <c r="J2730" i="3"/>
  <c r="L2730" i="3" s="1"/>
  <c r="M2732" i="3"/>
  <c r="D2735" i="3" l="1"/>
  <c r="G2732" i="3"/>
  <c r="H2732" i="3" s="1"/>
  <c r="I2732" i="3" s="1"/>
  <c r="R2732" i="3" s="1"/>
  <c r="F2733" i="3"/>
  <c r="E2733" i="3"/>
  <c r="J2731" i="3"/>
  <c r="L2731" i="3" s="1"/>
  <c r="M2733" i="3"/>
  <c r="D2736" i="3" l="1"/>
  <c r="G2733" i="3"/>
  <c r="H2733" i="3" s="1"/>
  <c r="F2734" i="3"/>
  <c r="E2734" i="3"/>
  <c r="I2733" i="3"/>
  <c r="R2733" i="3" s="1"/>
  <c r="J2732" i="3"/>
  <c r="L2732" i="3" s="1"/>
  <c r="M2734" i="3"/>
  <c r="D2737" i="3" l="1"/>
  <c r="G2734" i="3"/>
  <c r="H2734" i="3" s="1"/>
  <c r="I2734" i="3" s="1"/>
  <c r="R2734" i="3" s="1"/>
  <c r="F2735" i="3"/>
  <c r="E2735" i="3"/>
  <c r="J2733" i="3"/>
  <c r="L2733" i="3" s="1"/>
  <c r="M2735" i="3"/>
  <c r="D2738" i="3" l="1"/>
  <c r="F2736" i="3"/>
  <c r="E2736" i="3"/>
  <c r="G2735" i="3"/>
  <c r="H2735" i="3" s="1"/>
  <c r="I2735" i="3" s="1"/>
  <c r="R2735" i="3" s="1"/>
  <c r="J2734" i="3"/>
  <c r="L2734" i="3" s="1"/>
  <c r="M2736" i="3"/>
  <c r="D2739" i="3" l="1"/>
  <c r="G2736" i="3"/>
  <c r="H2736" i="3" s="1"/>
  <c r="F2737" i="3"/>
  <c r="E2737" i="3"/>
  <c r="G2737" i="3" s="1"/>
  <c r="H2737" i="3" s="1"/>
  <c r="I2736" i="3"/>
  <c r="R2736" i="3" s="1"/>
  <c r="J2735" i="3"/>
  <c r="L2735" i="3" s="1"/>
  <c r="M2737" i="3"/>
  <c r="D2740" i="3" l="1"/>
  <c r="F2738" i="3"/>
  <c r="E2738" i="3"/>
  <c r="I2737" i="3"/>
  <c r="R2737" i="3" s="1"/>
  <c r="J2736" i="3"/>
  <c r="L2736" i="3" s="1"/>
  <c r="M2738" i="3"/>
  <c r="D2741" i="3" l="1"/>
  <c r="G2738" i="3"/>
  <c r="H2738" i="3" s="1"/>
  <c r="F2739" i="3"/>
  <c r="E2739" i="3"/>
  <c r="I2738" i="3"/>
  <c r="R2738" i="3" s="1"/>
  <c r="J2737" i="3"/>
  <c r="L2737" i="3" s="1"/>
  <c r="M2739" i="3"/>
  <c r="D2742" i="3" l="1"/>
  <c r="G2739" i="3"/>
  <c r="H2739" i="3" s="1"/>
  <c r="F2740" i="3"/>
  <c r="E2740" i="3"/>
  <c r="I2739" i="3"/>
  <c r="R2739" i="3" s="1"/>
  <c r="J2738" i="3"/>
  <c r="L2738" i="3" s="1"/>
  <c r="M2740" i="3"/>
  <c r="D2743" i="3" l="1"/>
  <c r="G2740" i="3"/>
  <c r="H2740" i="3" s="1"/>
  <c r="F2741" i="3"/>
  <c r="E2741" i="3"/>
  <c r="I2740" i="3"/>
  <c r="R2740" i="3" s="1"/>
  <c r="J2739" i="3"/>
  <c r="L2739" i="3" s="1"/>
  <c r="M2741" i="3"/>
  <c r="D2744" i="3" l="1"/>
  <c r="G2741" i="3"/>
  <c r="H2741" i="3" s="1"/>
  <c r="F2742" i="3"/>
  <c r="E2742" i="3"/>
  <c r="I2741" i="3"/>
  <c r="R2741" i="3" s="1"/>
  <c r="J2740" i="3"/>
  <c r="L2740" i="3" s="1"/>
  <c r="M2742" i="3"/>
  <c r="D2745" i="3" l="1"/>
  <c r="G2742" i="3"/>
  <c r="H2742" i="3" s="1"/>
  <c r="F2743" i="3"/>
  <c r="E2743" i="3"/>
  <c r="I2742" i="3"/>
  <c r="R2742" i="3" s="1"/>
  <c r="J2741" i="3"/>
  <c r="L2741" i="3" s="1"/>
  <c r="M2743" i="3"/>
  <c r="D2746" i="3" l="1"/>
  <c r="G2743" i="3"/>
  <c r="H2743" i="3" s="1"/>
  <c r="I2743" i="3" s="1"/>
  <c r="R2743" i="3" s="1"/>
  <c r="F2744" i="3"/>
  <c r="E2744" i="3"/>
  <c r="J2742" i="3"/>
  <c r="L2742" i="3" s="1"/>
  <c r="M2744" i="3"/>
  <c r="D2747" i="3" l="1"/>
  <c r="G2744" i="3"/>
  <c r="H2744" i="3" s="1"/>
  <c r="F2745" i="3"/>
  <c r="E2745" i="3"/>
  <c r="I2744" i="3"/>
  <c r="R2744" i="3" s="1"/>
  <c r="J2743" i="3"/>
  <c r="L2743" i="3" s="1"/>
  <c r="M2745" i="3"/>
  <c r="D2748" i="3" l="1"/>
  <c r="F2746" i="3"/>
  <c r="E2746" i="3"/>
  <c r="G2745" i="3"/>
  <c r="H2745" i="3" s="1"/>
  <c r="I2745" i="3" s="1"/>
  <c r="R2745" i="3" s="1"/>
  <c r="J2744" i="3"/>
  <c r="L2744" i="3" s="1"/>
  <c r="M2746" i="3"/>
  <c r="D2749" i="3" l="1"/>
  <c r="G2746" i="3"/>
  <c r="H2746" i="3" s="1"/>
  <c r="F2747" i="3"/>
  <c r="E2747" i="3"/>
  <c r="I2746" i="3"/>
  <c r="R2746" i="3" s="1"/>
  <c r="J2745" i="3"/>
  <c r="L2745" i="3" s="1"/>
  <c r="M2747" i="3"/>
  <c r="D2750" i="3" l="1"/>
  <c r="F2748" i="3"/>
  <c r="E2748" i="3"/>
  <c r="G2747" i="3"/>
  <c r="H2747" i="3" s="1"/>
  <c r="I2747" i="3" s="1"/>
  <c r="R2747" i="3" s="1"/>
  <c r="J2746" i="3"/>
  <c r="L2746" i="3" s="1"/>
  <c r="M2748" i="3"/>
  <c r="D2751" i="3" l="1"/>
  <c r="F2749" i="3"/>
  <c r="E2749" i="3"/>
  <c r="G2748" i="3"/>
  <c r="H2748" i="3" s="1"/>
  <c r="I2748" i="3"/>
  <c r="R2748" i="3" s="1"/>
  <c r="J2747" i="3"/>
  <c r="L2747" i="3" s="1"/>
  <c r="M2749" i="3"/>
  <c r="D2752" i="3" l="1"/>
  <c r="G2749" i="3"/>
  <c r="H2749" i="3" s="1"/>
  <c r="F2750" i="3"/>
  <c r="E2750" i="3"/>
  <c r="G2750" i="3" s="1"/>
  <c r="H2750" i="3" s="1"/>
  <c r="I2749" i="3"/>
  <c r="R2749" i="3" s="1"/>
  <c r="J2748" i="3"/>
  <c r="L2748" i="3" s="1"/>
  <c r="M2750" i="3"/>
  <c r="D2753" i="3" l="1"/>
  <c r="F2751" i="3"/>
  <c r="E2751" i="3"/>
  <c r="I2750" i="3"/>
  <c r="R2750" i="3" s="1"/>
  <c r="J2749" i="3"/>
  <c r="L2749" i="3" s="1"/>
  <c r="M2751" i="3"/>
  <c r="D2754" i="3" l="1"/>
  <c r="F2752" i="3"/>
  <c r="E2752" i="3"/>
  <c r="G2751" i="3"/>
  <c r="H2751" i="3" s="1"/>
  <c r="I2751" i="3"/>
  <c r="R2751" i="3" s="1"/>
  <c r="J2750" i="3"/>
  <c r="L2750" i="3" s="1"/>
  <c r="M2752" i="3"/>
  <c r="D2755" i="3" l="1"/>
  <c r="F2753" i="3"/>
  <c r="E2753" i="3"/>
  <c r="G2752" i="3"/>
  <c r="H2752" i="3" s="1"/>
  <c r="I2752" i="3"/>
  <c r="R2752" i="3" s="1"/>
  <c r="J2751" i="3"/>
  <c r="L2751" i="3" s="1"/>
  <c r="M2753" i="3"/>
  <c r="D2756" i="3" l="1"/>
  <c r="G2753" i="3"/>
  <c r="H2753" i="3" s="1"/>
  <c r="F2754" i="3"/>
  <c r="E2754" i="3"/>
  <c r="G2754" i="3" s="1"/>
  <c r="H2754" i="3" s="1"/>
  <c r="I2753" i="3"/>
  <c r="R2753" i="3" s="1"/>
  <c r="J2752" i="3"/>
  <c r="L2752" i="3" s="1"/>
  <c r="M2754" i="3"/>
  <c r="D2757" i="3" l="1"/>
  <c r="F2755" i="3"/>
  <c r="E2755" i="3"/>
  <c r="I2754" i="3"/>
  <c r="R2754" i="3" s="1"/>
  <c r="J2753" i="3"/>
  <c r="L2753" i="3" s="1"/>
  <c r="M2755" i="3"/>
  <c r="D2758" i="3" l="1"/>
  <c r="G2755" i="3"/>
  <c r="H2755" i="3" s="1"/>
  <c r="I2755" i="3" s="1"/>
  <c r="R2755" i="3" s="1"/>
  <c r="F2756" i="3"/>
  <c r="E2756" i="3"/>
  <c r="J2754" i="3"/>
  <c r="L2754" i="3" s="1"/>
  <c r="M2756" i="3"/>
  <c r="D2759" i="3" l="1"/>
  <c r="G2756" i="3"/>
  <c r="H2756" i="3" s="1"/>
  <c r="F2757" i="3"/>
  <c r="E2757" i="3"/>
  <c r="I2756" i="3"/>
  <c r="R2756" i="3" s="1"/>
  <c r="J2755" i="3"/>
  <c r="L2755" i="3" s="1"/>
  <c r="M2757" i="3"/>
  <c r="D2760" i="3" l="1"/>
  <c r="G2757" i="3"/>
  <c r="H2757" i="3" s="1"/>
  <c r="F2758" i="3"/>
  <c r="E2758" i="3"/>
  <c r="G2758" i="3" s="1"/>
  <c r="H2758" i="3" s="1"/>
  <c r="I2757" i="3"/>
  <c r="R2757" i="3" s="1"/>
  <c r="J2756" i="3"/>
  <c r="L2756" i="3" s="1"/>
  <c r="M2758" i="3"/>
  <c r="D2761" i="3" l="1"/>
  <c r="F2759" i="3"/>
  <c r="E2759" i="3"/>
  <c r="I2758" i="3"/>
  <c r="R2758" i="3" s="1"/>
  <c r="J2757" i="3"/>
  <c r="L2757" i="3" s="1"/>
  <c r="M2759" i="3"/>
  <c r="D2762" i="3" l="1"/>
  <c r="F2760" i="3"/>
  <c r="E2760" i="3"/>
  <c r="G2759" i="3"/>
  <c r="H2759" i="3" s="1"/>
  <c r="I2759" i="3"/>
  <c r="R2759" i="3" s="1"/>
  <c r="J2758" i="3"/>
  <c r="L2758" i="3" s="1"/>
  <c r="M2760" i="3"/>
  <c r="D2763" i="3" l="1"/>
  <c r="G2760" i="3"/>
  <c r="H2760" i="3" s="1"/>
  <c r="I2760" i="3" s="1"/>
  <c r="R2760" i="3" s="1"/>
  <c r="F2761" i="3"/>
  <c r="E2761" i="3"/>
  <c r="G2761" i="3" s="1"/>
  <c r="H2761" i="3" s="1"/>
  <c r="J2759" i="3"/>
  <c r="L2759" i="3" s="1"/>
  <c r="M2761" i="3"/>
  <c r="D2764" i="3" l="1"/>
  <c r="F2762" i="3"/>
  <c r="E2762" i="3"/>
  <c r="I2761" i="3"/>
  <c r="R2761" i="3" s="1"/>
  <c r="J2760" i="3"/>
  <c r="L2760" i="3" s="1"/>
  <c r="M2762" i="3"/>
  <c r="D2765" i="3" l="1"/>
  <c r="G2762" i="3"/>
  <c r="H2762" i="3" s="1"/>
  <c r="F2763" i="3"/>
  <c r="E2763" i="3"/>
  <c r="G2763" i="3" s="1"/>
  <c r="H2763" i="3" s="1"/>
  <c r="I2762" i="3"/>
  <c r="R2762" i="3" s="1"/>
  <c r="J2761" i="3"/>
  <c r="L2761" i="3" s="1"/>
  <c r="M2763" i="3"/>
  <c r="D2766" i="3" l="1"/>
  <c r="F2764" i="3"/>
  <c r="E2764" i="3"/>
  <c r="I2763" i="3"/>
  <c r="R2763" i="3" s="1"/>
  <c r="J2762" i="3"/>
  <c r="L2762" i="3" s="1"/>
  <c r="M2764" i="3"/>
  <c r="D2767" i="3" l="1"/>
  <c r="G2764" i="3"/>
  <c r="H2764" i="3" s="1"/>
  <c r="F2765" i="3"/>
  <c r="E2765" i="3"/>
  <c r="I2764" i="3"/>
  <c r="R2764" i="3" s="1"/>
  <c r="J2763" i="3"/>
  <c r="L2763" i="3" s="1"/>
  <c r="M2765" i="3"/>
  <c r="D2768" i="3" l="1"/>
  <c r="G2765" i="3"/>
  <c r="H2765" i="3" s="1"/>
  <c r="F2766" i="3"/>
  <c r="E2766" i="3"/>
  <c r="G2766" i="3" s="1"/>
  <c r="H2766" i="3" s="1"/>
  <c r="I2765" i="3"/>
  <c r="R2765" i="3" s="1"/>
  <c r="J2764" i="3"/>
  <c r="L2764" i="3" s="1"/>
  <c r="M2766" i="3"/>
  <c r="D2769" i="3" l="1"/>
  <c r="F2767" i="3"/>
  <c r="E2767" i="3"/>
  <c r="I2766" i="3"/>
  <c r="R2766" i="3" s="1"/>
  <c r="J2765" i="3"/>
  <c r="L2765" i="3" s="1"/>
  <c r="M2767" i="3"/>
  <c r="D2770" i="3" l="1"/>
  <c r="F2768" i="3"/>
  <c r="E2768" i="3"/>
  <c r="G2767" i="3"/>
  <c r="H2767" i="3" s="1"/>
  <c r="I2767" i="3" s="1"/>
  <c r="R2767" i="3" s="1"/>
  <c r="J2766" i="3"/>
  <c r="L2766" i="3" s="1"/>
  <c r="M2768" i="3"/>
  <c r="D2771" i="3" l="1"/>
  <c r="F2769" i="3"/>
  <c r="E2769" i="3"/>
  <c r="G2768" i="3"/>
  <c r="H2768" i="3" s="1"/>
  <c r="I2768" i="3" s="1"/>
  <c r="R2768" i="3" s="1"/>
  <c r="J2767" i="3"/>
  <c r="L2767" i="3" s="1"/>
  <c r="M2769" i="3"/>
  <c r="D2772" i="3" l="1"/>
  <c r="F2770" i="3"/>
  <c r="E2770" i="3"/>
  <c r="G2769" i="3"/>
  <c r="H2769" i="3" s="1"/>
  <c r="I2769" i="3" s="1"/>
  <c r="R2769" i="3" s="1"/>
  <c r="J2768" i="3"/>
  <c r="L2768" i="3" s="1"/>
  <c r="M2770" i="3"/>
  <c r="D2773" i="3" l="1"/>
  <c r="G2770" i="3"/>
  <c r="H2770" i="3" s="1"/>
  <c r="F2771" i="3"/>
  <c r="E2771" i="3"/>
  <c r="I2770" i="3"/>
  <c r="R2770" i="3" s="1"/>
  <c r="J2769" i="3"/>
  <c r="L2769" i="3" s="1"/>
  <c r="M2771" i="3"/>
  <c r="D2774" i="3" l="1"/>
  <c r="G2771" i="3"/>
  <c r="H2771" i="3" s="1"/>
  <c r="I2771" i="3" s="1"/>
  <c r="R2771" i="3" s="1"/>
  <c r="F2772" i="3"/>
  <c r="E2772" i="3"/>
  <c r="J2770" i="3"/>
  <c r="L2770" i="3" s="1"/>
  <c r="M2772" i="3"/>
  <c r="D2775" i="3" l="1"/>
  <c r="G2772" i="3"/>
  <c r="H2772" i="3" s="1"/>
  <c r="I2772" i="3" s="1"/>
  <c r="R2772" i="3" s="1"/>
  <c r="F2773" i="3"/>
  <c r="E2773" i="3"/>
  <c r="J2771" i="3"/>
  <c r="L2771" i="3" s="1"/>
  <c r="M2773" i="3"/>
  <c r="D2776" i="3" l="1"/>
  <c r="G2773" i="3"/>
  <c r="H2773" i="3" s="1"/>
  <c r="F2774" i="3"/>
  <c r="E2774" i="3"/>
  <c r="I2773" i="3"/>
  <c r="R2773" i="3" s="1"/>
  <c r="J2772" i="3"/>
  <c r="L2772" i="3" s="1"/>
  <c r="M2774" i="3"/>
  <c r="D2777" i="3" l="1"/>
  <c r="G2774" i="3"/>
  <c r="H2774" i="3" s="1"/>
  <c r="F2775" i="3"/>
  <c r="E2775" i="3"/>
  <c r="I2774" i="3"/>
  <c r="R2774" i="3" s="1"/>
  <c r="J2773" i="3"/>
  <c r="L2773" i="3" s="1"/>
  <c r="M2775" i="3"/>
  <c r="D2778" i="3" l="1"/>
  <c r="F2776" i="3"/>
  <c r="E2776" i="3"/>
  <c r="G2775" i="3"/>
  <c r="H2775" i="3" s="1"/>
  <c r="I2775" i="3"/>
  <c r="R2775" i="3" s="1"/>
  <c r="J2774" i="3"/>
  <c r="L2774" i="3" s="1"/>
  <c r="M2776" i="3"/>
  <c r="D2779" i="3" l="1"/>
  <c r="F2777" i="3"/>
  <c r="E2777" i="3"/>
  <c r="G2776" i="3"/>
  <c r="H2776" i="3" s="1"/>
  <c r="I2776" i="3"/>
  <c r="R2776" i="3" s="1"/>
  <c r="J2775" i="3"/>
  <c r="L2775" i="3" s="1"/>
  <c r="M2777" i="3"/>
  <c r="D2780" i="3" l="1"/>
  <c r="G2777" i="3"/>
  <c r="H2777" i="3" s="1"/>
  <c r="I2777" i="3" s="1"/>
  <c r="R2777" i="3" s="1"/>
  <c r="F2778" i="3"/>
  <c r="E2778" i="3"/>
  <c r="J2776" i="3"/>
  <c r="L2776" i="3" s="1"/>
  <c r="M2778" i="3"/>
  <c r="D2781" i="3" l="1"/>
  <c r="G2778" i="3"/>
  <c r="H2778" i="3" s="1"/>
  <c r="F2779" i="3"/>
  <c r="E2779" i="3"/>
  <c r="I2778" i="3"/>
  <c r="R2778" i="3" s="1"/>
  <c r="J2777" i="3"/>
  <c r="L2777" i="3" s="1"/>
  <c r="M2779" i="3"/>
  <c r="D2782" i="3" l="1"/>
  <c r="G2779" i="3"/>
  <c r="H2779" i="3" s="1"/>
  <c r="I2779" i="3" s="1"/>
  <c r="R2779" i="3" s="1"/>
  <c r="F2780" i="3"/>
  <c r="E2780" i="3"/>
  <c r="G2780" i="3" s="1"/>
  <c r="H2780" i="3" s="1"/>
  <c r="J2778" i="3"/>
  <c r="L2778" i="3" s="1"/>
  <c r="M2780" i="3"/>
  <c r="D2783" i="3" l="1"/>
  <c r="F2781" i="3"/>
  <c r="E2781" i="3"/>
  <c r="I2780" i="3"/>
  <c r="R2780" i="3" s="1"/>
  <c r="J2779" i="3"/>
  <c r="L2779" i="3" s="1"/>
  <c r="M2781" i="3"/>
  <c r="D2784" i="3" l="1"/>
  <c r="G2781" i="3"/>
  <c r="H2781" i="3" s="1"/>
  <c r="F2782" i="3"/>
  <c r="E2782" i="3"/>
  <c r="I2781" i="3"/>
  <c r="R2781" i="3" s="1"/>
  <c r="J2780" i="3"/>
  <c r="L2780" i="3" s="1"/>
  <c r="M2782" i="3"/>
  <c r="D2785" i="3" l="1"/>
  <c r="G2782" i="3"/>
  <c r="H2782" i="3" s="1"/>
  <c r="F2783" i="3"/>
  <c r="E2783" i="3"/>
  <c r="I2782" i="3"/>
  <c r="R2782" i="3" s="1"/>
  <c r="J2781" i="3"/>
  <c r="L2781" i="3" s="1"/>
  <c r="M2783" i="3"/>
  <c r="D2786" i="3" l="1"/>
  <c r="G2783" i="3"/>
  <c r="H2783" i="3" s="1"/>
  <c r="F2784" i="3"/>
  <c r="E2784" i="3"/>
  <c r="I2783" i="3"/>
  <c r="R2783" i="3" s="1"/>
  <c r="J2782" i="3"/>
  <c r="L2782" i="3" s="1"/>
  <c r="M2784" i="3"/>
  <c r="D2787" i="3" l="1"/>
  <c r="G2784" i="3"/>
  <c r="H2784" i="3" s="1"/>
  <c r="F2785" i="3"/>
  <c r="E2785" i="3"/>
  <c r="I2784" i="3"/>
  <c r="R2784" i="3" s="1"/>
  <c r="J2783" i="3"/>
  <c r="L2783" i="3" s="1"/>
  <c r="M2785" i="3"/>
  <c r="D2788" i="3" l="1"/>
  <c r="G2785" i="3"/>
  <c r="H2785" i="3" s="1"/>
  <c r="F2786" i="3"/>
  <c r="E2786" i="3"/>
  <c r="I2785" i="3"/>
  <c r="R2785" i="3" s="1"/>
  <c r="J2784" i="3"/>
  <c r="L2784" i="3" s="1"/>
  <c r="M2786" i="3"/>
  <c r="D2789" i="3" l="1"/>
  <c r="G2786" i="3"/>
  <c r="H2786" i="3" s="1"/>
  <c r="F2787" i="3"/>
  <c r="E2787" i="3"/>
  <c r="G2787" i="3" s="1"/>
  <c r="H2787" i="3" s="1"/>
  <c r="I2786" i="3"/>
  <c r="R2786" i="3" s="1"/>
  <c r="J2785" i="3"/>
  <c r="L2785" i="3" s="1"/>
  <c r="M2787" i="3"/>
  <c r="D2790" i="3" l="1"/>
  <c r="F2788" i="3"/>
  <c r="E2788" i="3"/>
  <c r="I2787" i="3"/>
  <c r="R2787" i="3" s="1"/>
  <c r="J2786" i="3"/>
  <c r="L2786" i="3" s="1"/>
  <c r="M2788" i="3"/>
  <c r="D2791" i="3" l="1"/>
  <c r="G2788" i="3"/>
  <c r="H2788" i="3" s="1"/>
  <c r="F2789" i="3"/>
  <c r="E2789" i="3"/>
  <c r="G2789" i="3" s="1"/>
  <c r="H2789" i="3" s="1"/>
  <c r="I2788" i="3"/>
  <c r="R2788" i="3" s="1"/>
  <c r="J2787" i="3"/>
  <c r="L2787" i="3" s="1"/>
  <c r="M2789" i="3"/>
  <c r="D2792" i="3" l="1"/>
  <c r="F2790" i="3"/>
  <c r="E2790" i="3"/>
  <c r="I2789" i="3"/>
  <c r="R2789" i="3" s="1"/>
  <c r="J2788" i="3"/>
  <c r="L2788" i="3" s="1"/>
  <c r="M2790" i="3"/>
  <c r="D2793" i="3" l="1"/>
  <c r="G2790" i="3"/>
  <c r="H2790" i="3" s="1"/>
  <c r="F2791" i="3"/>
  <c r="E2791" i="3"/>
  <c r="G2791" i="3" s="1"/>
  <c r="H2791" i="3" s="1"/>
  <c r="I2790" i="3"/>
  <c r="R2790" i="3" s="1"/>
  <c r="J2789" i="3"/>
  <c r="L2789" i="3" s="1"/>
  <c r="M2791" i="3"/>
  <c r="D2794" i="3" l="1"/>
  <c r="F2792" i="3"/>
  <c r="E2792" i="3"/>
  <c r="I2791" i="3"/>
  <c r="R2791" i="3" s="1"/>
  <c r="J2790" i="3"/>
  <c r="L2790" i="3" s="1"/>
  <c r="M2792" i="3"/>
  <c r="D2795" i="3" l="1"/>
  <c r="G2792" i="3"/>
  <c r="H2792" i="3" s="1"/>
  <c r="F2793" i="3"/>
  <c r="E2793" i="3"/>
  <c r="G2793" i="3" s="1"/>
  <c r="H2793" i="3" s="1"/>
  <c r="I2792" i="3"/>
  <c r="R2792" i="3" s="1"/>
  <c r="J2791" i="3"/>
  <c r="L2791" i="3" s="1"/>
  <c r="M2793" i="3"/>
  <c r="D2796" i="3" l="1"/>
  <c r="F2794" i="3"/>
  <c r="E2794" i="3"/>
  <c r="I2793" i="3"/>
  <c r="R2793" i="3" s="1"/>
  <c r="J2792" i="3"/>
  <c r="L2792" i="3" s="1"/>
  <c r="M2794" i="3"/>
  <c r="D2797" i="3" l="1"/>
  <c r="G2794" i="3"/>
  <c r="H2794" i="3" s="1"/>
  <c r="F2795" i="3"/>
  <c r="E2795" i="3"/>
  <c r="I2794" i="3"/>
  <c r="R2794" i="3" s="1"/>
  <c r="J2793" i="3"/>
  <c r="L2793" i="3" s="1"/>
  <c r="M2795" i="3"/>
  <c r="D2798" i="3" l="1"/>
  <c r="G2795" i="3"/>
  <c r="H2795" i="3" s="1"/>
  <c r="F2796" i="3"/>
  <c r="E2796" i="3"/>
  <c r="I2795" i="3"/>
  <c r="R2795" i="3" s="1"/>
  <c r="J2794" i="3"/>
  <c r="L2794" i="3" s="1"/>
  <c r="M2796" i="3"/>
  <c r="D2799" i="3" l="1"/>
  <c r="G2796" i="3"/>
  <c r="H2796" i="3" s="1"/>
  <c r="I2796" i="3" s="1"/>
  <c r="R2796" i="3" s="1"/>
  <c r="F2797" i="3"/>
  <c r="E2797" i="3"/>
  <c r="G2797" i="3" s="1"/>
  <c r="H2797" i="3" s="1"/>
  <c r="J2795" i="3"/>
  <c r="L2795" i="3" s="1"/>
  <c r="M2797" i="3"/>
  <c r="D2800" i="3" l="1"/>
  <c r="F2798" i="3"/>
  <c r="E2798" i="3"/>
  <c r="I2797" i="3"/>
  <c r="R2797" i="3" s="1"/>
  <c r="J2796" i="3"/>
  <c r="L2796" i="3" s="1"/>
  <c r="M2798" i="3"/>
  <c r="D2801" i="3" l="1"/>
  <c r="G2798" i="3"/>
  <c r="H2798" i="3" s="1"/>
  <c r="F2799" i="3"/>
  <c r="E2799" i="3"/>
  <c r="I2798" i="3"/>
  <c r="R2798" i="3" s="1"/>
  <c r="J2797" i="3"/>
  <c r="L2797" i="3" s="1"/>
  <c r="M2799" i="3"/>
  <c r="D2802" i="3" l="1"/>
  <c r="G2799" i="3"/>
  <c r="H2799" i="3" s="1"/>
  <c r="I2799" i="3" s="1"/>
  <c r="R2799" i="3" s="1"/>
  <c r="F2800" i="3"/>
  <c r="E2800" i="3"/>
  <c r="G2800" i="3" s="1"/>
  <c r="H2800" i="3" s="1"/>
  <c r="J2798" i="3"/>
  <c r="L2798" i="3" s="1"/>
  <c r="M2800" i="3"/>
  <c r="D2803" i="3" l="1"/>
  <c r="F2801" i="3"/>
  <c r="E2801" i="3"/>
  <c r="I2800" i="3"/>
  <c r="R2800" i="3" s="1"/>
  <c r="J2799" i="3"/>
  <c r="L2799" i="3" s="1"/>
  <c r="M2801" i="3"/>
  <c r="D2804" i="3" l="1"/>
  <c r="G2801" i="3"/>
  <c r="H2801" i="3" s="1"/>
  <c r="I2801" i="3" s="1"/>
  <c r="R2801" i="3" s="1"/>
  <c r="F2802" i="3"/>
  <c r="E2802" i="3"/>
  <c r="J2800" i="3"/>
  <c r="L2800" i="3" s="1"/>
  <c r="M2802" i="3"/>
  <c r="D2805" i="3" l="1"/>
  <c r="G2802" i="3"/>
  <c r="H2802" i="3" s="1"/>
  <c r="F2803" i="3"/>
  <c r="E2803" i="3"/>
  <c r="I2802" i="3"/>
  <c r="R2802" i="3" s="1"/>
  <c r="J2801" i="3"/>
  <c r="L2801" i="3" s="1"/>
  <c r="M2803" i="3"/>
  <c r="D2806" i="3" l="1"/>
  <c r="F2804" i="3"/>
  <c r="E2804" i="3"/>
  <c r="G2803" i="3"/>
  <c r="H2803" i="3" s="1"/>
  <c r="I2803" i="3" s="1"/>
  <c r="R2803" i="3" s="1"/>
  <c r="J2802" i="3"/>
  <c r="L2802" i="3" s="1"/>
  <c r="M2804" i="3"/>
  <c r="D2807" i="3" l="1"/>
  <c r="G2804" i="3"/>
  <c r="H2804" i="3" s="1"/>
  <c r="F2805" i="3"/>
  <c r="E2805" i="3"/>
  <c r="I2804" i="3"/>
  <c r="R2804" i="3" s="1"/>
  <c r="J2803" i="3"/>
  <c r="L2803" i="3" s="1"/>
  <c r="M2805" i="3"/>
  <c r="D2808" i="3" l="1"/>
  <c r="G2805" i="3"/>
  <c r="H2805" i="3" s="1"/>
  <c r="I2805" i="3" s="1"/>
  <c r="R2805" i="3" s="1"/>
  <c r="F2806" i="3"/>
  <c r="E2806" i="3"/>
  <c r="J2804" i="3"/>
  <c r="L2804" i="3" s="1"/>
  <c r="M2806" i="3"/>
  <c r="D2809" i="3" l="1"/>
  <c r="G2806" i="3"/>
  <c r="H2806" i="3" s="1"/>
  <c r="F2807" i="3"/>
  <c r="E2807" i="3"/>
  <c r="I2806" i="3"/>
  <c r="R2806" i="3" s="1"/>
  <c r="J2805" i="3"/>
  <c r="L2805" i="3" s="1"/>
  <c r="M2807" i="3"/>
  <c r="D2810" i="3" l="1"/>
  <c r="G2807" i="3"/>
  <c r="H2807" i="3" s="1"/>
  <c r="F2808" i="3"/>
  <c r="E2808" i="3"/>
  <c r="I2807" i="3"/>
  <c r="R2807" i="3" s="1"/>
  <c r="J2806" i="3"/>
  <c r="L2806" i="3" s="1"/>
  <c r="M2808" i="3"/>
  <c r="D2811" i="3" l="1"/>
  <c r="G2808" i="3"/>
  <c r="H2808" i="3" s="1"/>
  <c r="F2809" i="3"/>
  <c r="E2809" i="3"/>
  <c r="I2808" i="3"/>
  <c r="R2808" i="3" s="1"/>
  <c r="J2807" i="3"/>
  <c r="L2807" i="3" s="1"/>
  <c r="M2809" i="3"/>
  <c r="D2812" i="3" l="1"/>
  <c r="G2809" i="3"/>
  <c r="H2809" i="3" s="1"/>
  <c r="F2810" i="3"/>
  <c r="E2810" i="3"/>
  <c r="I2809" i="3"/>
  <c r="R2809" i="3" s="1"/>
  <c r="J2808" i="3"/>
  <c r="L2808" i="3" s="1"/>
  <c r="M2810" i="3"/>
  <c r="D2813" i="3" l="1"/>
  <c r="G2810" i="3"/>
  <c r="H2810" i="3" s="1"/>
  <c r="F2811" i="3"/>
  <c r="E2811" i="3"/>
  <c r="I2810" i="3"/>
  <c r="R2810" i="3" s="1"/>
  <c r="J2809" i="3"/>
  <c r="L2809" i="3" s="1"/>
  <c r="M2811" i="3"/>
  <c r="D2814" i="3" l="1"/>
  <c r="G2811" i="3"/>
  <c r="H2811" i="3" s="1"/>
  <c r="F2812" i="3"/>
  <c r="E2812" i="3"/>
  <c r="I2811" i="3"/>
  <c r="R2811" i="3" s="1"/>
  <c r="J2810" i="3"/>
  <c r="L2810" i="3" s="1"/>
  <c r="M2812" i="3"/>
  <c r="D2815" i="3" l="1"/>
  <c r="F2813" i="3"/>
  <c r="E2813" i="3"/>
  <c r="G2812" i="3"/>
  <c r="H2812" i="3" s="1"/>
  <c r="I2812" i="3"/>
  <c r="R2812" i="3" s="1"/>
  <c r="J2811" i="3"/>
  <c r="L2811" i="3" s="1"/>
  <c r="M2813" i="3"/>
  <c r="D2816" i="3" l="1"/>
  <c r="F2814" i="3"/>
  <c r="E2814" i="3"/>
  <c r="G2813" i="3"/>
  <c r="H2813" i="3" s="1"/>
  <c r="I2813" i="3" s="1"/>
  <c r="R2813" i="3" s="1"/>
  <c r="J2812" i="3"/>
  <c r="L2812" i="3" s="1"/>
  <c r="M2814" i="3"/>
  <c r="D2817" i="3" l="1"/>
  <c r="G2814" i="3"/>
  <c r="H2814" i="3" s="1"/>
  <c r="I2814" i="3" s="1"/>
  <c r="R2814" i="3" s="1"/>
  <c r="F2815" i="3"/>
  <c r="E2815" i="3"/>
  <c r="G2815" i="3" s="1"/>
  <c r="H2815" i="3" s="1"/>
  <c r="J2813" i="3"/>
  <c r="L2813" i="3" s="1"/>
  <c r="M2815" i="3"/>
  <c r="D2818" i="3" l="1"/>
  <c r="F2816" i="3"/>
  <c r="E2816" i="3"/>
  <c r="I2815" i="3"/>
  <c r="R2815" i="3" s="1"/>
  <c r="J2814" i="3"/>
  <c r="L2814" i="3" s="1"/>
  <c r="M2816" i="3"/>
  <c r="D2819" i="3" l="1"/>
  <c r="G2816" i="3"/>
  <c r="H2816" i="3" s="1"/>
  <c r="I2816" i="3" s="1"/>
  <c r="R2816" i="3" s="1"/>
  <c r="F2817" i="3"/>
  <c r="E2817" i="3"/>
  <c r="J2815" i="3"/>
  <c r="L2815" i="3" s="1"/>
  <c r="M2817" i="3"/>
  <c r="D2820" i="3" l="1"/>
  <c r="G2817" i="3"/>
  <c r="H2817" i="3" s="1"/>
  <c r="I2817" i="3" s="1"/>
  <c r="R2817" i="3" s="1"/>
  <c r="F2818" i="3"/>
  <c r="E2818" i="3"/>
  <c r="J2816" i="3"/>
  <c r="L2816" i="3" s="1"/>
  <c r="M2818" i="3"/>
  <c r="D2821" i="3" l="1"/>
  <c r="G2818" i="3"/>
  <c r="H2818" i="3" s="1"/>
  <c r="F2819" i="3"/>
  <c r="E2819" i="3"/>
  <c r="I2818" i="3"/>
  <c r="R2818" i="3" s="1"/>
  <c r="J2817" i="3"/>
  <c r="L2817" i="3" s="1"/>
  <c r="M2819" i="3"/>
  <c r="D2822" i="3" l="1"/>
  <c r="G2819" i="3"/>
  <c r="H2819" i="3" s="1"/>
  <c r="F2820" i="3"/>
  <c r="E2820" i="3"/>
  <c r="I2819" i="3"/>
  <c r="R2819" i="3" s="1"/>
  <c r="J2818" i="3"/>
  <c r="L2818" i="3" s="1"/>
  <c r="M2820" i="3"/>
  <c r="D2823" i="3" l="1"/>
  <c r="G2820" i="3"/>
  <c r="H2820" i="3" s="1"/>
  <c r="I2820" i="3" s="1"/>
  <c r="R2820" i="3" s="1"/>
  <c r="F2821" i="3"/>
  <c r="E2821" i="3"/>
  <c r="G2821" i="3" s="1"/>
  <c r="H2821" i="3" s="1"/>
  <c r="J2819" i="3"/>
  <c r="L2819" i="3" s="1"/>
  <c r="M2821" i="3"/>
  <c r="D2824" i="3" l="1"/>
  <c r="F2822" i="3"/>
  <c r="E2822" i="3"/>
  <c r="I2821" i="3"/>
  <c r="R2821" i="3" s="1"/>
  <c r="J2820" i="3"/>
  <c r="L2820" i="3" s="1"/>
  <c r="M2822" i="3"/>
  <c r="D2825" i="3" l="1"/>
  <c r="G2822" i="3"/>
  <c r="H2822" i="3" s="1"/>
  <c r="F2823" i="3"/>
  <c r="E2823" i="3"/>
  <c r="G2823" i="3" s="1"/>
  <c r="H2823" i="3" s="1"/>
  <c r="I2822" i="3"/>
  <c r="R2822" i="3" s="1"/>
  <c r="J2821" i="3"/>
  <c r="L2821" i="3" s="1"/>
  <c r="M2823" i="3"/>
  <c r="D2826" i="3" l="1"/>
  <c r="F2824" i="3"/>
  <c r="E2824" i="3"/>
  <c r="I2823" i="3"/>
  <c r="R2823" i="3" s="1"/>
  <c r="J2822" i="3"/>
  <c r="L2822" i="3" s="1"/>
  <c r="M2824" i="3"/>
  <c r="D2827" i="3" l="1"/>
  <c r="G2824" i="3"/>
  <c r="H2824" i="3" s="1"/>
  <c r="F2825" i="3"/>
  <c r="E2825" i="3"/>
  <c r="I2824" i="3"/>
  <c r="R2824" i="3" s="1"/>
  <c r="J2823" i="3"/>
  <c r="L2823" i="3" s="1"/>
  <c r="M2825" i="3"/>
  <c r="D2828" i="3" l="1"/>
  <c r="G2825" i="3"/>
  <c r="H2825" i="3" s="1"/>
  <c r="I2825" i="3" s="1"/>
  <c r="R2825" i="3" s="1"/>
  <c r="F2826" i="3"/>
  <c r="E2826" i="3"/>
  <c r="J2824" i="3"/>
  <c r="L2824" i="3" s="1"/>
  <c r="M2826" i="3"/>
  <c r="D2829" i="3" l="1"/>
  <c r="G2826" i="3"/>
  <c r="H2826" i="3" s="1"/>
  <c r="F2827" i="3"/>
  <c r="E2827" i="3"/>
  <c r="I2826" i="3"/>
  <c r="R2826" i="3" s="1"/>
  <c r="J2825" i="3"/>
  <c r="L2825" i="3" s="1"/>
  <c r="M2827" i="3"/>
  <c r="D2830" i="3" l="1"/>
  <c r="G2827" i="3"/>
  <c r="H2827" i="3" s="1"/>
  <c r="F2828" i="3"/>
  <c r="E2828" i="3"/>
  <c r="I2827" i="3"/>
  <c r="R2827" i="3" s="1"/>
  <c r="J2826" i="3"/>
  <c r="L2826" i="3" s="1"/>
  <c r="M2828" i="3"/>
  <c r="D2831" i="3" l="1"/>
  <c r="F2829" i="3"/>
  <c r="E2829" i="3"/>
  <c r="G2828" i="3"/>
  <c r="H2828" i="3" s="1"/>
  <c r="I2828" i="3"/>
  <c r="R2828" i="3" s="1"/>
  <c r="J2827" i="3"/>
  <c r="L2827" i="3" s="1"/>
  <c r="M2829" i="3"/>
  <c r="D2832" i="3" l="1"/>
  <c r="G2829" i="3"/>
  <c r="H2829" i="3" s="1"/>
  <c r="F2830" i="3"/>
  <c r="E2830" i="3"/>
  <c r="I2829" i="3"/>
  <c r="R2829" i="3" s="1"/>
  <c r="J2828" i="3"/>
  <c r="L2828" i="3" s="1"/>
  <c r="M2830" i="3"/>
  <c r="D2833" i="3" l="1"/>
  <c r="G2830" i="3"/>
  <c r="H2830" i="3" s="1"/>
  <c r="F2831" i="3"/>
  <c r="E2831" i="3"/>
  <c r="I2830" i="3"/>
  <c r="R2830" i="3" s="1"/>
  <c r="J2829" i="3"/>
  <c r="L2829" i="3" s="1"/>
  <c r="M2831" i="3"/>
  <c r="D2834" i="3" l="1"/>
  <c r="G2831" i="3"/>
  <c r="H2831" i="3" s="1"/>
  <c r="F2832" i="3"/>
  <c r="E2832" i="3"/>
  <c r="G2832" i="3" s="1"/>
  <c r="H2832" i="3" s="1"/>
  <c r="I2831" i="3"/>
  <c r="R2831" i="3" s="1"/>
  <c r="J2830" i="3"/>
  <c r="L2830" i="3" s="1"/>
  <c r="M2832" i="3"/>
  <c r="D2835" i="3" l="1"/>
  <c r="F2833" i="3"/>
  <c r="E2833" i="3"/>
  <c r="I2832" i="3"/>
  <c r="R2832" i="3" s="1"/>
  <c r="J2831" i="3"/>
  <c r="L2831" i="3" s="1"/>
  <c r="M2833" i="3"/>
  <c r="D2836" i="3" l="1"/>
  <c r="G2833" i="3"/>
  <c r="H2833" i="3" s="1"/>
  <c r="F2834" i="3"/>
  <c r="E2834" i="3"/>
  <c r="I2833" i="3"/>
  <c r="R2833" i="3" s="1"/>
  <c r="J2832" i="3"/>
  <c r="L2832" i="3" s="1"/>
  <c r="M2834" i="3"/>
  <c r="D2837" i="3" l="1"/>
  <c r="G2834" i="3"/>
  <c r="H2834" i="3" s="1"/>
  <c r="F2835" i="3"/>
  <c r="E2835" i="3"/>
  <c r="I2834" i="3"/>
  <c r="R2834" i="3" s="1"/>
  <c r="J2833" i="3"/>
  <c r="L2833" i="3" s="1"/>
  <c r="M2835" i="3"/>
  <c r="D2838" i="3" l="1"/>
  <c r="G2835" i="3"/>
  <c r="H2835" i="3" s="1"/>
  <c r="I2835" i="3" s="1"/>
  <c r="R2835" i="3" s="1"/>
  <c r="F2836" i="3"/>
  <c r="E2836" i="3"/>
  <c r="J2834" i="3"/>
  <c r="L2834" i="3" s="1"/>
  <c r="M2836" i="3"/>
  <c r="D2839" i="3" l="1"/>
  <c r="G2836" i="3"/>
  <c r="H2836" i="3" s="1"/>
  <c r="I2836" i="3" s="1"/>
  <c r="R2836" i="3" s="1"/>
  <c r="F2837" i="3"/>
  <c r="E2837" i="3"/>
  <c r="J2835" i="3"/>
  <c r="L2835" i="3" s="1"/>
  <c r="M2837" i="3"/>
  <c r="D2840" i="3" l="1"/>
  <c r="F2838" i="3"/>
  <c r="E2838" i="3"/>
  <c r="G2837" i="3"/>
  <c r="H2837" i="3" s="1"/>
  <c r="I2837" i="3" s="1"/>
  <c r="R2837" i="3" s="1"/>
  <c r="J2836" i="3"/>
  <c r="L2836" i="3" s="1"/>
  <c r="M2838" i="3"/>
  <c r="D2841" i="3" l="1"/>
  <c r="G2838" i="3"/>
  <c r="H2838" i="3" s="1"/>
  <c r="F2839" i="3"/>
  <c r="E2839" i="3"/>
  <c r="I2838" i="3"/>
  <c r="R2838" i="3" s="1"/>
  <c r="J2837" i="3"/>
  <c r="L2837" i="3" s="1"/>
  <c r="M2839" i="3"/>
  <c r="D2842" i="3" l="1"/>
  <c r="G2839" i="3"/>
  <c r="H2839" i="3" s="1"/>
  <c r="I2839" i="3" s="1"/>
  <c r="R2839" i="3" s="1"/>
  <c r="F2840" i="3"/>
  <c r="E2840" i="3"/>
  <c r="J2838" i="3"/>
  <c r="L2838" i="3" s="1"/>
  <c r="M2840" i="3"/>
  <c r="D2843" i="3" l="1"/>
  <c r="G2840" i="3"/>
  <c r="H2840" i="3" s="1"/>
  <c r="F2841" i="3"/>
  <c r="E2841" i="3"/>
  <c r="G2841" i="3" s="1"/>
  <c r="H2841" i="3" s="1"/>
  <c r="I2840" i="3"/>
  <c r="R2840" i="3" s="1"/>
  <c r="J2839" i="3"/>
  <c r="L2839" i="3" s="1"/>
  <c r="M2841" i="3"/>
  <c r="D2844" i="3" l="1"/>
  <c r="F2842" i="3"/>
  <c r="E2842" i="3"/>
  <c r="I2841" i="3"/>
  <c r="R2841" i="3" s="1"/>
  <c r="J2840" i="3"/>
  <c r="L2840" i="3" s="1"/>
  <c r="M2842" i="3"/>
  <c r="D2845" i="3" l="1"/>
  <c r="G2842" i="3"/>
  <c r="H2842" i="3" s="1"/>
  <c r="I2842" i="3" s="1"/>
  <c r="R2842" i="3" s="1"/>
  <c r="F2843" i="3"/>
  <c r="E2843" i="3"/>
  <c r="G2843" i="3" s="1"/>
  <c r="H2843" i="3" s="1"/>
  <c r="J2841" i="3"/>
  <c r="L2841" i="3" s="1"/>
  <c r="M2843" i="3"/>
  <c r="D2846" i="3" l="1"/>
  <c r="F2844" i="3"/>
  <c r="E2844" i="3"/>
  <c r="I2843" i="3"/>
  <c r="R2843" i="3" s="1"/>
  <c r="J2842" i="3"/>
  <c r="L2842" i="3" s="1"/>
  <c r="M2844" i="3"/>
  <c r="D2847" i="3" l="1"/>
  <c r="G2844" i="3"/>
  <c r="H2844" i="3" s="1"/>
  <c r="F2845" i="3"/>
  <c r="E2845" i="3"/>
  <c r="I2844" i="3"/>
  <c r="R2844" i="3" s="1"/>
  <c r="J2843" i="3"/>
  <c r="L2843" i="3" s="1"/>
  <c r="M2845" i="3"/>
  <c r="D2848" i="3" l="1"/>
  <c r="G2845" i="3"/>
  <c r="H2845" i="3" s="1"/>
  <c r="F2846" i="3"/>
  <c r="E2846" i="3"/>
  <c r="I2845" i="3"/>
  <c r="R2845" i="3" s="1"/>
  <c r="J2844" i="3"/>
  <c r="L2844" i="3" s="1"/>
  <c r="M2846" i="3"/>
  <c r="D2849" i="3" l="1"/>
  <c r="G2846" i="3"/>
  <c r="H2846" i="3" s="1"/>
  <c r="F2847" i="3"/>
  <c r="E2847" i="3"/>
  <c r="I2846" i="3"/>
  <c r="R2846" i="3" s="1"/>
  <c r="J2845" i="3"/>
  <c r="L2845" i="3" s="1"/>
  <c r="M2847" i="3"/>
  <c r="D2850" i="3" l="1"/>
  <c r="F2848" i="3"/>
  <c r="E2848" i="3"/>
  <c r="G2847" i="3"/>
  <c r="H2847" i="3" s="1"/>
  <c r="I2847" i="3" s="1"/>
  <c r="R2847" i="3" s="1"/>
  <c r="J2846" i="3"/>
  <c r="L2846" i="3" s="1"/>
  <c r="M2848" i="3"/>
  <c r="D2851" i="3" l="1"/>
  <c r="G2848" i="3"/>
  <c r="H2848" i="3" s="1"/>
  <c r="F2849" i="3"/>
  <c r="E2849" i="3"/>
  <c r="I2848" i="3"/>
  <c r="R2848" i="3" s="1"/>
  <c r="J2847" i="3"/>
  <c r="L2847" i="3" s="1"/>
  <c r="M2849" i="3"/>
  <c r="D2852" i="3" l="1"/>
  <c r="G2849" i="3"/>
  <c r="H2849" i="3" s="1"/>
  <c r="F2850" i="3"/>
  <c r="E2850" i="3"/>
  <c r="I2849" i="3"/>
  <c r="R2849" i="3" s="1"/>
  <c r="J2848" i="3"/>
  <c r="L2848" i="3" s="1"/>
  <c r="M2850" i="3"/>
  <c r="D2853" i="3" l="1"/>
  <c r="G2850" i="3"/>
  <c r="H2850" i="3" s="1"/>
  <c r="F2851" i="3"/>
  <c r="E2851" i="3"/>
  <c r="I2850" i="3"/>
  <c r="R2850" i="3" s="1"/>
  <c r="J2849" i="3"/>
  <c r="L2849" i="3" s="1"/>
  <c r="M2851" i="3"/>
  <c r="D2854" i="3" l="1"/>
  <c r="G2851" i="3"/>
  <c r="H2851" i="3" s="1"/>
  <c r="F2852" i="3"/>
  <c r="E2852" i="3"/>
  <c r="I2851" i="3"/>
  <c r="R2851" i="3" s="1"/>
  <c r="J2850" i="3"/>
  <c r="L2850" i="3" s="1"/>
  <c r="M2852" i="3"/>
  <c r="D2855" i="3" l="1"/>
  <c r="G2852" i="3"/>
  <c r="H2852" i="3" s="1"/>
  <c r="I2852" i="3" s="1"/>
  <c r="R2852" i="3" s="1"/>
  <c r="F2853" i="3"/>
  <c r="E2853" i="3"/>
  <c r="J2851" i="3"/>
  <c r="L2851" i="3" s="1"/>
  <c r="M2853" i="3"/>
  <c r="D2856" i="3" l="1"/>
  <c r="G2853" i="3"/>
  <c r="H2853" i="3" s="1"/>
  <c r="F2854" i="3"/>
  <c r="E2854" i="3"/>
  <c r="G2854" i="3" s="1"/>
  <c r="H2854" i="3" s="1"/>
  <c r="I2853" i="3"/>
  <c r="R2853" i="3" s="1"/>
  <c r="J2852" i="3"/>
  <c r="L2852" i="3" s="1"/>
  <c r="M2854" i="3"/>
  <c r="D2857" i="3" l="1"/>
  <c r="F2855" i="3"/>
  <c r="E2855" i="3"/>
  <c r="I2854" i="3"/>
  <c r="R2854" i="3" s="1"/>
  <c r="J2853" i="3"/>
  <c r="L2853" i="3" s="1"/>
  <c r="M2855" i="3"/>
  <c r="D2858" i="3" l="1"/>
  <c r="G2855" i="3"/>
  <c r="H2855" i="3" s="1"/>
  <c r="I2855" i="3" s="1"/>
  <c r="R2855" i="3" s="1"/>
  <c r="F2856" i="3"/>
  <c r="E2856" i="3"/>
  <c r="G2856" i="3" s="1"/>
  <c r="H2856" i="3" s="1"/>
  <c r="J2854" i="3"/>
  <c r="L2854" i="3" s="1"/>
  <c r="M2856" i="3"/>
  <c r="D2859" i="3" l="1"/>
  <c r="F2857" i="3"/>
  <c r="E2857" i="3"/>
  <c r="I2856" i="3"/>
  <c r="R2856" i="3" s="1"/>
  <c r="J2855" i="3"/>
  <c r="L2855" i="3" s="1"/>
  <c r="M2857" i="3"/>
  <c r="D2860" i="3" l="1"/>
  <c r="G2857" i="3"/>
  <c r="H2857" i="3" s="1"/>
  <c r="F2858" i="3"/>
  <c r="E2858" i="3"/>
  <c r="I2857" i="3"/>
  <c r="R2857" i="3" s="1"/>
  <c r="J2856" i="3"/>
  <c r="L2856" i="3" s="1"/>
  <c r="M2858" i="3"/>
  <c r="D2861" i="3" l="1"/>
  <c r="G2858" i="3"/>
  <c r="H2858" i="3" s="1"/>
  <c r="I2858" i="3" s="1"/>
  <c r="R2858" i="3" s="1"/>
  <c r="F2859" i="3"/>
  <c r="E2859" i="3"/>
  <c r="J2857" i="3"/>
  <c r="L2857" i="3" s="1"/>
  <c r="M2859" i="3"/>
  <c r="D2862" i="3" l="1"/>
  <c r="F2860" i="3"/>
  <c r="E2860" i="3"/>
  <c r="G2859" i="3"/>
  <c r="H2859" i="3" s="1"/>
  <c r="I2859" i="3" s="1"/>
  <c r="R2859" i="3" s="1"/>
  <c r="J2858" i="3"/>
  <c r="L2858" i="3" s="1"/>
  <c r="M2860" i="3"/>
  <c r="D2863" i="3" l="1"/>
  <c r="G2860" i="3"/>
  <c r="H2860" i="3" s="1"/>
  <c r="I2860" i="3" s="1"/>
  <c r="R2860" i="3" s="1"/>
  <c r="F2861" i="3"/>
  <c r="E2861" i="3"/>
  <c r="J2859" i="3"/>
  <c r="L2859" i="3" s="1"/>
  <c r="M2861" i="3"/>
  <c r="D2864" i="3" l="1"/>
  <c r="G2861" i="3"/>
  <c r="H2861" i="3" s="1"/>
  <c r="F2862" i="3"/>
  <c r="E2862" i="3"/>
  <c r="I2861" i="3"/>
  <c r="R2861" i="3" s="1"/>
  <c r="J2860" i="3"/>
  <c r="L2860" i="3" s="1"/>
  <c r="M2862" i="3"/>
  <c r="D2865" i="3" l="1"/>
  <c r="G2862" i="3"/>
  <c r="H2862" i="3" s="1"/>
  <c r="F2863" i="3"/>
  <c r="E2863" i="3"/>
  <c r="I2862" i="3"/>
  <c r="R2862" i="3" s="1"/>
  <c r="J2861" i="3"/>
  <c r="L2861" i="3" s="1"/>
  <c r="M2863" i="3"/>
  <c r="D2866" i="3" l="1"/>
  <c r="G2863" i="3"/>
  <c r="H2863" i="3" s="1"/>
  <c r="F2864" i="3"/>
  <c r="E2864" i="3"/>
  <c r="I2863" i="3"/>
  <c r="R2863" i="3" s="1"/>
  <c r="J2862" i="3"/>
  <c r="L2862" i="3" s="1"/>
  <c r="M2864" i="3"/>
  <c r="D2867" i="3" l="1"/>
  <c r="G2864" i="3"/>
  <c r="H2864" i="3" s="1"/>
  <c r="I2864" i="3" s="1"/>
  <c r="R2864" i="3" s="1"/>
  <c r="F2865" i="3"/>
  <c r="E2865" i="3"/>
  <c r="J2863" i="3"/>
  <c r="L2863" i="3" s="1"/>
  <c r="M2865" i="3"/>
  <c r="D2868" i="3" l="1"/>
  <c r="G2865" i="3"/>
  <c r="H2865" i="3" s="1"/>
  <c r="F2866" i="3"/>
  <c r="E2866" i="3"/>
  <c r="I2865" i="3"/>
  <c r="R2865" i="3" s="1"/>
  <c r="J2864" i="3"/>
  <c r="L2864" i="3" s="1"/>
  <c r="M2866" i="3"/>
  <c r="D2869" i="3" l="1"/>
  <c r="G2866" i="3"/>
  <c r="H2866" i="3" s="1"/>
  <c r="F2867" i="3"/>
  <c r="E2867" i="3"/>
  <c r="I2866" i="3"/>
  <c r="R2866" i="3" s="1"/>
  <c r="J2865" i="3"/>
  <c r="L2865" i="3" s="1"/>
  <c r="M2867" i="3"/>
  <c r="D2870" i="3" l="1"/>
  <c r="G2867" i="3"/>
  <c r="H2867" i="3" s="1"/>
  <c r="F2868" i="3"/>
  <c r="E2868" i="3"/>
  <c r="I2867" i="3"/>
  <c r="R2867" i="3" s="1"/>
  <c r="J2866" i="3"/>
  <c r="L2866" i="3" s="1"/>
  <c r="M2868" i="3"/>
  <c r="D2871" i="3" l="1"/>
  <c r="G2868" i="3"/>
  <c r="H2868" i="3" s="1"/>
  <c r="F2869" i="3"/>
  <c r="E2869" i="3"/>
  <c r="I2868" i="3"/>
  <c r="R2868" i="3" s="1"/>
  <c r="J2867" i="3"/>
  <c r="L2867" i="3" s="1"/>
  <c r="M2869" i="3"/>
  <c r="D2872" i="3" l="1"/>
  <c r="G2869" i="3"/>
  <c r="H2869" i="3" s="1"/>
  <c r="F2870" i="3"/>
  <c r="E2870" i="3"/>
  <c r="I2869" i="3"/>
  <c r="R2869" i="3" s="1"/>
  <c r="J2868" i="3"/>
  <c r="L2868" i="3" s="1"/>
  <c r="M2870" i="3"/>
  <c r="D2873" i="3" l="1"/>
  <c r="G2870" i="3"/>
  <c r="H2870" i="3" s="1"/>
  <c r="I2870" i="3" s="1"/>
  <c r="R2870" i="3" s="1"/>
  <c r="F2871" i="3"/>
  <c r="E2871" i="3"/>
  <c r="J2869" i="3"/>
  <c r="L2869" i="3" s="1"/>
  <c r="M2871" i="3"/>
  <c r="D2874" i="3" l="1"/>
  <c r="F2872" i="3"/>
  <c r="E2872" i="3"/>
  <c r="G2871" i="3"/>
  <c r="H2871" i="3" s="1"/>
  <c r="I2871" i="3"/>
  <c r="R2871" i="3" s="1"/>
  <c r="J2870" i="3"/>
  <c r="L2870" i="3" s="1"/>
  <c r="M2872" i="3"/>
  <c r="D2875" i="3" l="1"/>
  <c r="G2872" i="3"/>
  <c r="H2872" i="3" s="1"/>
  <c r="F2873" i="3"/>
  <c r="E2873" i="3"/>
  <c r="I2872" i="3"/>
  <c r="R2872" i="3" s="1"/>
  <c r="J2871" i="3"/>
  <c r="L2871" i="3" s="1"/>
  <c r="M2873" i="3"/>
  <c r="D2876" i="3" l="1"/>
  <c r="G2873" i="3"/>
  <c r="H2873" i="3" s="1"/>
  <c r="I2873" i="3" s="1"/>
  <c r="R2873" i="3" s="1"/>
  <c r="F2874" i="3"/>
  <c r="E2874" i="3"/>
  <c r="J2872" i="3"/>
  <c r="L2872" i="3" s="1"/>
  <c r="M2874" i="3"/>
  <c r="D2877" i="3" l="1"/>
  <c r="G2874" i="3"/>
  <c r="H2874" i="3" s="1"/>
  <c r="F2875" i="3"/>
  <c r="E2875" i="3"/>
  <c r="I2874" i="3"/>
  <c r="R2874" i="3" s="1"/>
  <c r="J2873" i="3"/>
  <c r="L2873" i="3" s="1"/>
  <c r="M2875" i="3"/>
  <c r="D2878" i="3" l="1"/>
  <c r="G2875" i="3"/>
  <c r="H2875" i="3" s="1"/>
  <c r="F2876" i="3"/>
  <c r="E2876" i="3"/>
  <c r="I2875" i="3"/>
  <c r="R2875" i="3" s="1"/>
  <c r="J2874" i="3"/>
  <c r="L2874" i="3" s="1"/>
  <c r="M2876" i="3"/>
  <c r="D2879" i="3" l="1"/>
  <c r="G2876" i="3"/>
  <c r="H2876" i="3" s="1"/>
  <c r="I2876" i="3" s="1"/>
  <c r="R2876" i="3" s="1"/>
  <c r="F2877" i="3"/>
  <c r="E2877" i="3"/>
  <c r="J2875" i="3"/>
  <c r="L2875" i="3" s="1"/>
  <c r="M2877" i="3"/>
  <c r="D2880" i="3" l="1"/>
  <c r="G2877" i="3"/>
  <c r="H2877" i="3" s="1"/>
  <c r="F2878" i="3"/>
  <c r="E2878" i="3"/>
  <c r="I2877" i="3"/>
  <c r="R2877" i="3" s="1"/>
  <c r="J2876" i="3"/>
  <c r="L2876" i="3" s="1"/>
  <c r="M2878" i="3"/>
  <c r="D2881" i="3" l="1"/>
  <c r="G2878" i="3"/>
  <c r="H2878" i="3" s="1"/>
  <c r="F2879" i="3"/>
  <c r="E2879" i="3"/>
  <c r="I2878" i="3"/>
  <c r="R2878" i="3" s="1"/>
  <c r="J2877" i="3"/>
  <c r="L2877" i="3" s="1"/>
  <c r="M2879" i="3"/>
  <c r="D2882" i="3" l="1"/>
  <c r="F2880" i="3"/>
  <c r="E2880" i="3"/>
  <c r="G2879" i="3"/>
  <c r="H2879" i="3" s="1"/>
  <c r="I2879" i="3" s="1"/>
  <c r="R2879" i="3" s="1"/>
  <c r="J2878" i="3"/>
  <c r="L2878" i="3" s="1"/>
  <c r="M2880" i="3"/>
  <c r="D2883" i="3" l="1"/>
  <c r="G2880" i="3"/>
  <c r="H2880" i="3" s="1"/>
  <c r="F2881" i="3"/>
  <c r="E2881" i="3"/>
  <c r="I2880" i="3"/>
  <c r="R2880" i="3" s="1"/>
  <c r="J2879" i="3"/>
  <c r="L2879" i="3" s="1"/>
  <c r="M2881" i="3"/>
  <c r="D2884" i="3" l="1"/>
  <c r="G2881" i="3"/>
  <c r="H2881" i="3" s="1"/>
  <c r="I2881" i="3" s="1"/>
  <c r="R2881" i="3" s="1"/>
  <c r="F2882" i="3"/>
  <c r="E2882" i="3"/>
  <c r="J2880" i="3"/>
  <c r="L2880" i="3" s="1"/>
  <c r="M2882" i="3"/>
  <c r="D2885" i="3" l="1"/>
  <c r="G2882" i="3"/>
  <c r="H2882" i="3" s="1"/>
  <c r="F2883" i="3"/>
  <c r="E2883" i="3"/>
  <c r="I2882" i="3"/>
  <c r="R2882" i="3" s="1"/>
  <c r="J2881" i="3"/>
  <c r="L2881" i="3" s="1"/>
  <c r="M2883" i="3"/>
  <c r="D2886" i="3" l="1"/>
  <c r="G2883" i="3"/>
  <c r="H2883" i="3" s="1"/>
  <c r="F2884" i="3"/>
  <c r="E2884" i="3"/>
  <c r="I2883" i="3"/>
  <c r="R2883" i="3" s="1"/>
  <c r="J2882" i="3"/>
  <c r="L2882" i="3" s="1"/>
  <c r="M2884" i="3"/>
  <c r="D2887" i="3" l="1"/>
  <c r="G2884" i="3"/>
  <c r="H2884" i="3" s="1"/>
  <c r="F2885" i="3"/>
  <c r="E2885" i="3"/>
  <c r="I2884" i="3"/>
  <c r="R2884" i="3" s="1"/>
  <c r="J2883" i="3"/>
  <c r="L2883" i="3" s="1"/>
  <c r="M2885" i="3"/>
  <c r="D2888" i="3" l="1"/>
  <c r="G2885" i="3"/>
  <c r="H2885" i="3" s="1"/>
  <c r="F2886" i="3"/>
  <c r="E2886" i="3"/>
  <c r="I2885" i="3"/>
  <c r="R2885" i="3" s="1"/>
  <c r="J2884" i="3"/>
  <c r="L2884" i="3" s="1"/>
  <c r="M2886" i="3"/>
  <c r="D2889" i="3" l="1"/>
  <c r="G2886" i="3"/>
  <c r="H2886" i="3" s="1"/>
  <c r="F2887" i="3"/>
  <c r="E2887" i="3"/>
  <c r="I2886" i="3"/>
  <c r="R2886" i="3" s="1"/>
  <c r="J2885" i="3"/>
  <c r="L2885" i="3" s="1"/>
  <c r="M2887" i="3"/>
  <c r="D2890" i="3" l="1"/>
  <c r="G2887" i="3"/>
  <c r="H2887" i="3" s="1"/>
  <c r="F2888" i="3"/>
  <c r="E2888" i="3"/>
  <c r="I2887" i="3"/>
  <c r="R2887" i="3" s="1"/>
  <c r="J2886" i="3"/>
  <c r="L2886" i="3" s="1"/>
  <c r="M2888" i="3"/>
  <c r="D2891" i="3" l="1"/>
  <c r="G2888" i="3"/>
  <c r="H2888" i="3" s="1"/>
  <c r="F2889" i="3"/>
  <c r="E2889" i="3"/>
  <c r="I2888" i="3"/>
  <c r="R2888" i="3" s="1"/>
  <c r="J2887" i="3"/>
  <c r="L2887" i="3" s="1"/>
  <c r="M2889" i="3"/>
  <c r="D2892" i="3" l="1"/>
  <c r="G2889" i="3"/>
  <c r="H2889" i="3" s="1"/>
  <c r="F2890" i="3"/>
  <c r="E2890" i="3"/>
  <c r="I2889" i="3"/>
  <c r="R2889" i="3" s="1"/>
  <c r="J2888" i="3"/>
  <c r="L2888" i="3" s="1"/>
  <c r="M2890" i="3"/>
  <c r="D2893" i="3" l="1"/>
  <c r="G2890" i="3"/>
  <c r="H2890" i="3" s="1"/>
  <c r="F2891" i="3"/>
  <c r="E2891" i="3"/>
  <c r="I2890" i="3"/>
  <c r="R2890" i="3" s="1"/>
  <c r="J2889" i="3"/>
  <c r="L2889" i="3" s="1"/>
  <c r="M2891" i="3"/>
  <c r="D2894" i="3" l="1"/>
  <c r="G2891" i="3"/>
  <c r="H2891" i="3" s="1"/>
  <c r="F2892" i="3"/>
  <c r="E2892" i="3"/>
  <c r="I2891" i="3"/>
  <c r="R2891" i="3" s="1"/>
  <c r="J2890" i="3"/>
  <c r="L2890" i="3" s="1"/>
  <c r="M2892" i="3"/>
  <c r="D2895" i="3" l="1"/>
  <c r="G2892" i="3"/>
  <c r="H2892" i="3" s="1"/>
  <c r="F2893" i="3"/>
  <c r="E2893" i="3"/>
  <c r="I2892" i="3"/>
  <c r="R2892" i="3" s="1"/>
  <c r="J2891" i="3"/>
  <c r="L2891" i="3" s="1"/>
  <c r="M2893" i="3"/>
  <c r="D2896" i="3" l="1"/>
  <c r="G2893" i="3"/>
  <c r="H2893" i="3" s="1"/>
  <c r="F2894" i="3"/>
  <c r="E2894" i="3"/>
  <c r="I2893" i="3"/>
  <c r="R2893" i="3" s="1"/>
  <c r="J2892" i="3"/>
  <c r="L2892" i="3" s="1"/>
  <c r="M2894" i="3"/>
  <c r="D2897" i="3" l="1"/>
  <c r="G2894" i="3"/>
  <c r="H2894" i="3" s="1"/>
  <c r="F2895" i="3"/>
  <c r="E2895" i="3"/>
  <c r="I2894" i="3"/>
  <c r="R2894" i="3" s="1"/>
  <c r="J2893" i="3"/>
  <c r="L2893" i="3" s="1"/>
  <c r="M2895" i="3"/>
  <c r="D2898" i="3" l="1"/>
  <c r="G2895" i="3"/>
  <c r="H2895" i="3" s="1"/>
  <c r="F2896" i="3"/>
  <c r="E2896" i="3"/>
  <c r="I2895" i="3"/>
  <c r="R2895" i="3" s="1"/>
  <c r="J2894" i="3"/>
  <c r="L2894" i="3" s="1"/>
  <c r="M2896" i="3"/>
  <c r="D2899" i="3" l="1"/>
  <c r="G2896" i="3"/>
  <c r="H2896" i="3" s="1"/>
  <c r="F2897" i="3"/>
  <c r="E2897" i="3"/>
  <c r="G2897" i="3" s="1"/>
  <c r="H2897" i="3" s="1"/>
  <c r="I2896" i="3"/>
  <c r="R2896" i="3" s="1"/>
  <c r="J2895" i="3"/>
  <c r="L2895" i="3" s="1"/>
  <c r="M2897" i="3"/>
  <c r="D2900" i="3" l="1"/>
  <c r="F2898" i="3"/>
  <c r="E2898" i="3"/>
  <c r="I2897" i="3"/>
  <c r="R2897" i="3" s="1"/>
  <c r="J2896" i="3"/>
  <c r="L2896" i="3" s="1"/>
  <c r="M2898" i="3"/>
  <c r="D2901" i="3" l="1"/>
  <c r="G2898" i="3"/>
  <c r="H2898" i="3" s="1"/>
  <c r="F2899" i="3"/>
  <c r="E2899" i="3"/>
  <c r="I2898" i="3"/>
  <c r="R2898" i="3" s="1"/>
  <c r="J2897" i="3"/>
  <c r="L2897" i="3" s="1"/>
  <c r="M2899" i="3"/>
  <c r="D2902" i="3" l="1"/>
  <c r="F2900" i="3"/>
  <c r="E2900" i="3"/>
  <c r="G2899" i="3"/>
  <c r="H2899" i="3" s="1"/>
  <c r="I2899" i="3"/>
  <c r="R2899" i="3" s="1"/>
  <c r="J2898" i="3"/>
  <c r="L2898" i="3" s="1"/>
  <c r="M2900" i="3"/>
  <c r="D2903" i="3" l="1"/>
  <c r="G2900" i="3"/>
  <c r="H2900" i="3" s="1"/>
  <c r="F2901" i="3"/>
  <c r="E2901" i="3"/>
  <c r="I2900" i="3"/>
  <c r="R2900" i="3" s="1"/>
  <c r="J2899" i="3"/>
  <c r="L2899" i="3" s="1"/>
  <c r="M2901" i="3"/>
  <c r="D2904" i="3" l="1"/>
  <c r="G2901" i="3"/>
  <c r="H2901" i="3" s="1"/>
  <c r="F2902" i="3"/>
  <c r="E2902" i="3"/>
  <c r="I2901" i="3"/>
  <c r="R2901" i="3" s="1"/>
  <c r="J2900" i="3"/>
  <c r="L2900" i="3" s="1"/>
  <c r="M2902" i="3"/>
  <c r="D2905" i="3" l="1"/>
  <c r="G2902" i="3"/>
  <c r="H2902" i="3" s="1"/>
  <c r="I2902" i="3" s="1"/>
  <c r="R2902" i="3" s="1"/>
  <c r="F2903" i="3"/>
  <c r="E2903" i="3"/>
  <c r="J2901" i="3"/>
  <c r="L2901" i="3" s="1"/>
  <c r="M2903" i="3"/>
  <c r="D2906" i="3" l="1"/>
  <c r="F2904" i="3"/>
  <c r="E2904" i="3"/>
  <c r="G2903" i="3"/>
  <c r="H2903" i="3" s="1"/>
  <c r="I2903" i="3"/>
  <c r="R2903" i="3" s="1"/>
  <c r="J2902" i="3"/>
  <c r="L2902" i="3" s="1"/>
  <c r="M2904" i="3"/>
  <c r="D2907" i="3" l="1"/>
  <c r="G2904" i="3"/>
  <c r="H2904" i="3" s="1"/>
  <c r="F2905" i="3"/>
  <c r="E2905" i="3"/>
  <c r="I2904" i="3"/>
  <c r="R2904" i="3" s="1"/>
  <c r="J2903" i="3"/>
  <c r="L2903" i="3" s="1"/>
  <c r="M2905" i="3"/>
  <c r="D2908" i="3" l="1"/>
  <c r="G2905" i="3"/>
  <c r="H2905" i="3" s="1"/>
  <c r="I2905" i="3" s="1"/>
  <c r="R2905" i="3" s="1"/>
  <c r="F2906" i="3"/>
  <c r="E2906" i="3"/>
  <c r="J2904" i="3"/>
  <c r="L2904" i="3" s="1"/>
  <c r="M2906" i="3"/>
  <c r="D2909" i="3" l="1"/>
  <c r="G2906" i="3"/>
  <c r="H2906" i="3" s="1"/>
  <c r="F2907" i="3"/>
  <c r="E2907" i="3"/>
  <c r="I2906" i="3"/>
  <c r="R2906" i="3" s="1"/>
  <c r="J2905" i="3"/>
  <c r="L2905" i="3" s="1"/>
  <c r="M2907" i="3"/>
  <c r="D2910" i="3" l="1"/>
  <c r="G2907" i="3"/>
  <c r="H2907" i="3" s="1"/>
  <c r="I2907" i="3" s="1"/>
  <c r="R2907" i="3" s="1"/>
  <c r="F2908" i="3"/>
  <c r="E2908" i="3"/>
  <c r="G2908" i="3" s="1"/>
  <c r="H2908" i="3" s="1"/>
  <c r="J2906" i="3"/>
  <c r="L2906" i="3" s="1"/>
  <c r="M2908" i="3"/>
  <c r="D2911" i="3" l="1"/>
  <c r="F2909" i="3"/>
  <c r="E2909" i="3"/>
  <c r="I2908" i="3"/>
  <c r="R2908" i="3" s="1"/>
  <c r="J2907" i="3"/>
  <c r="L2907" i="3" s="1"/>
  <c r="M2909" i="3"/>
  <c r="D2912" i="3" l="1"/>
  <c r="G2909" i="3"/>
  <c r="H2909" i="3" s="1"/>
  <c r="F2910" i="3"/>
  <c r="E2910" i="3"/>
  <c r="I2909" i="3"/>
  <c r="R2909" i="3" s="1"/>
  <c r="J2908" i="3"/>
  <c r="L2908" i="3" s="1"/>
  <c r="M2910" i="3"/>
  <c r="D2913" i="3" l="1"/>
  <c r="G2910" i="3"/>
  <c r="H2910" i="3" s="1"/>
  <c r="I2910" i="3" s="1"/>
  <c r="R2910" i="3" s="1"/>
  <c r="F2911" i="3"/>
  <c r="E2911" i="3"/>
  <c r="J2909" i="3"/>
  <c r="L2909" i="3" s="1"/>
  <c r="M2911" i="3"/>
  <c r="D2914" i="3" l="1"/>
  <c r="F2912" i="3"/>
  <c r="E2912" i="3"/>
  <c r="G2911" i="3"/>
  <c r="H2911" i="3" s="1"/>
  <c r="I2911" i="3" s="1"/>
  <c r="R2911" i="3" s="1"/>
  <c r="J2910" i="3"/>
  <c r="L2910" i="3" s="1"/>
  <c r="M2912" i="3"/>
  <c r="D2915" i="3" l="1"/>
  <c r="F2913" i="3"/>
  <c r="E2913" i="3"/>
  <c r="G2912" i="3"/>
  <c r="H2912" i="3" s="1"/>
  <c r="I2912" i="3"/>
  <c r="R2912" i="3" s="1"/>
  <c r="J2911" i="3"/>
  <c r="L2911" i="3" s="1"/>
  <c r="M2913" i="3"/>
  <c r="D2916" i="3" l="1"/>
  <c r="G2913" i="3"/>
  <c r="H2913" i="3" s="1"/>
  <c r="F2914" i="3"/>
  <c r="E2914" i="3"/>
  <c r="I2913" i="3"/>
  <c r="R2913" i="3" s="1"/>
  <c r="J2912" i="3"/>
  <c r="L2912" i="3" s="1"/>
  <c r="M2914" i="3"/>
  <c r="D2917" i="3" l="1"/>
  <c r="G2914" i="3"/>
  <c r="H2914" i="3" s="1"/>
  <c r="F2915" i="3"/>
  <c r="E2915" i="3"/>
  <c r="I2914" i="3"/>
  <c r="R2914" i="3" s="1"/>
  <c r="J2913" i="3"/>
  <c r="L2913" i="3" s="1"/>
  <c r="M2915" i="3"/>
  <c r="D2918" i="3" l="1"/>
  <c r="G2915" i="3"/>
  <c r="H2915" i="3" s="1"/>
  <c r="I2915" i="3" s="1"/>
  <c r="R2915" i="3" s="1"/>
  <c r="F2916" i="3"/>
  <c r="E2916" i="3"/>
  <c r="J2914" i="3"/>
  <c r="L2914" i="3" s="1"/>
  <c r="M2916" i="3"/>
  <c r="D2919" i="3" l="1"/>
  <c r="G2916" i="3"/>
  <c r="H2916" i="3" s="1"/>
  <c r="F2917" i="3"/>
  <c r="E2917" i="3"/>
  <c r="I2916" i="3"/>
  <c r="R2916" i="3" s="1"/>
  <c r="J2915" i="3"/>
  <c r="L2915" i="3" s="1"/>
  <c r="M2917" i="3"/>
  <c r="D2920" i="3" l="1"/>
  <c r="G2917" i="3"/>
  <c r="H2917" i="3" s="1"/>
  <c r="I2917" i="3" s="1"/>
  <c r="R2917" i="3" s="1"/>
  <c r="F2918" i="3"/>
  <c r="E2918" i="3"/>
  <c r="J2916" i="3"/>
  <c r="L2916" i="3" s="1"/>
  <c r="M2918" i="3"/>
  <c r="D2921" i="3" l="1"/>
  <c r="G2918" i="3"/>
  <c r="H2918" i="3" s="1"/>
  <c r="F2919" i="3"/>
  <c r="E2919" i="3"/>
  <c r="I2918" i="3"/>
  <c r="R2918" i="3" s="1"/>
  <c r="J2917" i="3"/>
  <c r="L2917" i="3" s="1"/>
  <c r="M2919" i="3"/>
  <c r="D2922" i="3" l="1"/>
  <c r="G2919" i="3"/>
  <c r="H2919" i="3" s="1"/>
  <c r="I2919" i="3" s="1"/>
  <c r="R2919" i="3" s="1"/>
  <c r="F2920" i="3"/>
  <c r="E2920" i="3"/>
  <c r="J2918" i="3"/>
  <c r="L2918" i="3" s="1"/>
  <c r="M2920" i="3"/>
  <c r="D2923" i="3" l="1"/>
  <c r="G2920" i="3"/>
  <c r="H2920" i="3" s="1"/>
  <c r="F2921" i="3"/>
  <c r="E2921" i="3"/>
  <c r="I2920" i="3"/>
  <c r="R2920" i="3" s="1"/>
  <c r="J2919" i="3"/>
  <c r="L2919" i="3" s="1"/>
  <c r="M2921" i="3"/>
  <c r="D2924" i="3" l="1"/>
  <c r="G2921" i="3"/>
  <c r="H2921" i="3" s="1"/>
  <c r="F2922" i="3"/>
  <c r="E2922" i="3"/>
  <c r="I2921" i="3"/>
  <c r="R2921" i="3" s="1"/>
  <c r="J2920" i="3"/>
  <c r="L2920" i="3" s="1"/>
  <c r="M2922" i="3"/>
  <c r="D2925" i="3" l="1"/>
  <c r="G2922" i="3"/>
  <c r="H2922" i="3" s="1"/>
  <c r="I2922" i="3" s="1"/>
  <c r="R2922" i="3" s="1"/>
  <c r="F2923" i="3"/>
  <c r="E2923" i="3"/>
  <c r="J2921" i="3"/>
  <c r="L2921" i="3" s="1"/>
  <c r="M2923" i="3"/>
  <c r="D2926" i="3" l="1"/>
  <c r="F2924" i="3"/>
  <c r="E2924" i="3"/>
  <c r="G2923" i="3"/>
  <c r="H2923" i="3" s="1"/>
  <c r="I2923" i="3" s="1"/>
  <c r="R2923" i="3" s="1"/>
  <c r="J2922" i="3"/>
  <c r="L2922" i="3" s="1"/>
  <c r="M2924" i="3"/>
  <c r="D2927" i="3" l="1"/>
  <c r="G2924" i="3"/>
  <c r="H2924" i="3" s="1"/>
  <c r="F2925" i="3"/>
  <c r="E2925" i="3"/>
  <c r="G2925" i="3" s="1"/>
  <c r="H2925" i="3" s="1"/>
  <c r="I2924" i="3"/>
  <c r="R2924" i="3" s="1"/>
  <c r="J2923" i="3"/>
  <c r="L2923" i="3" s="1"/>
  <c r="M2925" i="3"/>
  <c r="D2928" i="3" l="1"/>
  <c r="F2926" i="3"/>
  <c r="E2926" i="3"/>
  <c r="I2925" i="3"/>
  <c r="R2925" i="3" s="1"/>
  <c r="J2924" i="3"/>
  <c r="L2924" i="3" s="1"/>
  <c r="M2926" i="3"/>
  <c r="D2929" i="3" l="1"/>
  <c r="G2926" i="3"/>
  <c r="H2926" i="3" s="1"/>
  <c r="F2927" i="3"/>
  <c r="E2927" i="3"/>
  <c r="I2926" i="3"/>
  <c r="R2926" i="3" s="1"/>
  <c r="J2925" i="3"/>
  <c r="L2925" i="3" s="1"/>
  <c r="M2927" i="3"/>
  <c r="D2930" i="3" l="1"/>
  <c r="G2927" i="3"/>
  <c r="H2927" i="3" s="1"/>
  <c r="I2927" i="3" s="1"/>
  <c r="R2927" i="3" s="1"/>
  <c r="F2928" i="3"/>
  <c r="E2928" i="3"/>
  <c r="J2926" i="3"/>
  <c r="L2926" i="3" s="1"/>
  <c r="M2928" i="3"/>
  <c r="D2931" i="3" l="1"/>
  <c r="F2929" i="3"/>
  <c r="E2929" i="3"/>
  <c r="G2928" i="3"/>
  <c r="H2928" i="3" s="1"/>
  <c r="I2928" i="3" s="1"/>
  <c r="R2928" i="3" s="1"/>
  <c r="J2927" i="3"/>
  <c r="L2927" i="3" s="1"/>
  <c r="M2929" i="3"/>
  <c r="D2932" i="3" l="1"/>
  <c r="F2930" i="3"/>
  <c r="E2930" i="3"/>
  <c r="G2929" i="3"/>
  <c r="H2929" i="3" s="1"/>
  <c r="I2929" i="3" s="1"/>
  <c r="R2929" i="3" s="1"/>
  <c r="J2928" i="3"/>
  <c r="L2928" i="3" s="1"/>
  <c r="M2930" i="3"/>
  <c r="D2933" i="3" l="1"/>
  <c r="F2931" i="3"/>
  <c r="E2931" i="3"/>
  <c r="G2930" i="3"/>
  <c r="H2930" i="3" s="1"/>
  <c r="I2930" i="3" s="1"/>
  <c r="R2930" i="3" s="1"/>
  <c r="J2929" i="3"/>
  <c r="L2929" i="3" s="1"/>
  <c r="M2931" i="3"/>
  <c r="D2934" i="3" l="1"/>
  <c r="F2932" i="3"/>
  <c r="E2932" i="3"/>
  <c r="G2931" i="3"/>
  <c r="H2931" i="3" s="1"/>
  <c r="I2931" i="3" s="1"/>
  <c r="R2931" i="3" s="1"/>
  <c r="J2930" i="3"/>
  <c r="L2930" i="3" s="1"/>
  <c r="M2932" i="3"/>
  <c r="D2935" i="3" l="1"/>
  <c r="G2932" i="3"/>
  <c r="H2932" i="3" s="1"/>
  <c r="F2933" i="3"/>
  <c r="E2933" i="3"/>
  <c r="I2932" i="3"/>
  <c r="R2932" i="3" s="1"/>
  <c r="J2931" i="3"/>
  <c r="L2931" i="3" s="1"/>
  <c r="M2933" i="3"/>
  <c r="D2936" i="3" l="1"/>
  <c r="G2933" i="3"/>
  <c r="H2933" i="3" s="1"/>
  <c r="I2933" i="3" s="1"/>
  <c r="R2933" i="3" s="1"/>
  <c r="F2934" i="3"/>
  <c r="E2934" i="3"/>
  <c r="J2932" i="3"/>
  <c r="L2932" i="3" s="1"/>
  <c r="M2934" i="3"/>
  <c r="D2937" i="3" l="1"/>
  <c r="G2934" i="3"/>
  <c r="H2934" i="3" s="1"/>
  <c r="I2934" i="3" s="1"/>
  <c r="R2934" i="3" s="1"/>
  <c r="F2935" i="3"/>
  <c r="E2935" i="3"/>
  <c r="J2933" i="3"/>
  <c r="L2933" i="3" s="1"/>
  <c r="M2935" i="3"/>
  <c r="D2938" i="3" l="1"/>
  <c r="F2936" i="3"/>
  <c r="E2936" i="3"/>
  <c r="G2935" i="3"/>
  <c r="H2935" i="3" s="1"/>
  <c r="I2935" i="3" s="1"/>
  <c r="R2935" i="3" s="1"/>
  <c r="J2934" i="3"/>
  <c r="L2934" i="3" s="1"/>
  <c r="M2936" i="3"/>
  <c r="D2939" i="3" l="1"/>
  <c r="G2936" i="3"/>
  <c r="H2936" i="3" s="1"/>
  <c r="I2936" i="3" s="1"/>
  <c r="R2936" i="3" s="1"/>
  <c r="F2937" i="3"/>
  <c r="E2937" i="3"/>
  <c r="J2935" i="3"/>
  <c r="L2935" i="3" s="1"/>
  <c r="M2937" i="3"/>
  <c r="D2940" i="3" l="1"/>
  <c r="G2937" i="3"/>
  <c r="H2937" i="3" s="1"/>
  <c r="F2938" i="3"/>
  <c r="E2938" i="3"/>
  <c r="I2937" i="3"/>
  <c r="R2937" i="3" s="1"/>
  <c r="J2936" i="3"/>
  <c r="L2936" i="3" s="1"/>
  <c r="M2938" i="3"/>
  <c r="D2941" i="3" l="1"/>
  <c r="G2938" i="3"/>
  <c r="H2938" i="3" s="1"/>
  <c r="F2939" i="3"/>
  <c r="E2939" i="3"/>
  <c r="I2938" i="3"/>
  <c r="R2938" i="3" s="1"/>
  <c r="J2937" i="3"/>
  <c r="L2937" i="3" s="1"/>
  <c r="M2939" i="3"/>
  <c r="D2942" i="3" l="1"/>
  <c r="F2940" i="3"/>
  <c r="E2940" i="3"/>
  <c r="G2939" i="3"/>
  <c r="H2939" i="3" s="1"/>
  <c r="I2939" i="3" s="1"/>
  <c r="R2939" i="3" s="1"/>
  <c r="J2938" i="3"/>
  <c r="L2938" i="3" s="1"/>
  <c r="M2940" i="3"/>
  <c r="D2943" i="3" l="1"/>
  <c r="F2941" i="3"/>
  <c r="E2941" i="3"/>
  <c r="G2940" i="3"/>
  <c r="H2940" i="3" s="1"/>
  <c r="I2940" i="3" s="1"/>
  <c r="R2940" i="3" s="1"/>
  <c r="J2939" i="3"/>
  <c r="L2939" i="3" s="1"/>
  <c r="M2941" i="3"/>
  <c r="D2944" i="3" l="1"/>
  <c r="F2942" i="3"/>
  <c r="E2942" i="3"/>
  <c r="G2941" i="3"/>
  <c r="H2941" i="3" s="1"/>
  <c r="I2941" i="3" s="1"/>
  <c r="R2941" i="3" s="1"/>
  <c r="J2940" i="3"/>
  <c r="L2940" i="3" s="1"/>
  <c r="M2942" i="3"/>
  <c r="D2945" i="3" l="1"/>
  <c r="F2943" i="3"/>
  <c r="E2943" i="3"/>
  <c r="G2942" i="3"/>
  <c r="H2942" i="3" s="1"/>
  <c r="I2942" i="3" s="1"/>
  <c r="R2942" i="3" s="1"/>
  <c r="J2941" i="3"/>
  <c r="L2941" i="3" s="1"/>
  <c r="M2943" i="3"/>
  <c r="D2946" i="3" l="1"/>
  <c r="F2944" i="3"/>
  <c r="E2944" i="3"/>
  <c r="G2943" i="3"/>
  <c r="H2943" i="3" s="1"/>
  <c r="I2943" i="3" s="1"/>
  <c r="R2943" i="3" s="1"/>
  <c r="J2942" i="3"/>
  <c r="L2942" i="3" s="1"/>
  <c r="M2944" i="3"/>
  <c r="D2947" i="3" l="1"/>
  <c r="F2945" i="3"/>
  <c r="E2945" i="3"/>
  <c r="G2944" i="3"/>
  <c r="H2944" i="3" s="1"/>
  <c r="I2944" i="3" s="1"/>
  <c r="R2944" i="3" s="1"/>
  <c r="J2943" i="3"/>
  <c r="L2943" i="3" s="1"/>
  <c r="M2945" i="3"/>
  <c r="D2948" i="3" l="1"/>
  <c r="G2945" i="3"/>
  <c r="H2945" i="3" s="1"/>
  <c r="F2946" i="3"/>
  <c r="E2946" i="3"/>
  <c r="I2945" i="3"/>
  <c r="R2945" i="3" s="1"/>
  <c r="J2944" i="3"/>
  <c r="L2944" i="3" s="1"/>
  <c r="M2946" i="3"/>
  <c r="D2949" i="3" l="1"/>
  <c r="F2947" i="3"/>
  <c r="E2947" i="3"/>
  <c r="G2946" i="3"/>
  <c r="H2946" i="3" s="1"/>
  <c r="I2946" i="3" s="1"/>
  <c r="R2946" i="3" s="1"/>
  <c r="J2945" i="3"/>
  <c r="L2945" i="3" s="1"/>
  <c r="M2947" i="3"/>
  <c r="D2950" i="3" l="1"/>
  <c r="G2947" i="3"/>
  <c r="H2947" i="3" s="1"/>
  <c r="F2948" i="3"/>
  <c r="E2948" i="3"/>
  <c r="I2947" i="3"/>
  <c r="R2947" i="3" s="1"/>
  <c r="J2946" i="3"/>
  <c r="L2946" i="3" s="1"/>
  <c r="M2948" i="3"/>
  <c r="D2951" i="3" l="1"/>
  <c r="F2949" i="3"/>
  <c r="E2949" i="3"/>
  <c r="G2948" i="3"/>
  <c r="H2948" i="3" s="1"/>
  <c r="I2948" i="3" s="1"/>
  <c r="R2948" i="3" s="1"/>
  <c r="J2947" i="3"/>
  <c r="L2947" i="3" s="1"/>
  <c r="M2949" i="3"/>
  <c r="D2952" i="3" l="1"/>
  <c r="G2949" i="3"/>
  <c r="H2949" i="3" s="1"/>
  <c r="F2950" i="3"/>
  <c r="E2950" i="3"/>
  <c r="I2949" i="3"/>
  <c r="R2949" i="3" s="1"/>
  <c r="J2948" i="3"/>
  <c r="L2948" i="3" s="1"/>
  <c r="M2950" i="3"/>
  <c r="D2953" i="3" l="1"/>
  <c r="G2950" i="3"/>
  <c r="H2950" i="3" s="1"/>
  <c r="F2951" i="3"/>
  <c r="E2951" i="3"/>
  <c r="G2951" i="3" s="1"/>
  <c r="H2951" i="3" s="1"/>
  <c r="I2950" i="3"/>
  <c r="R2950" i="3" s="1"/>
  <c r="J2949" i="3"/>
  <c r="L2949" i="3" s="1"/>
  <c r="M2951" i="3"/>
  <c r="D2954" i="3" l="1"/>
  <c r="F2952" i="3"/>
  <c r="E2952" i="3"/>
  <c r="I2951" i="3"/>
  <c r="R2951" i="3" s="1"/>
  <c r="J2950" i="3"/>
  <c r="L2950" i="3" s="1"/>
  <c r="M2952" i="3"/>
  <c r="D2955" i="3" l="1"/>
  <c r="G2952" i="3"/>
  <c r="H2952" i="3" s="1"/>
  <c r="I2952" i="3" s="1"/>
  <c r="R2952" i="3" s="1"/>
  <c r="F2953" i="3"/>
  <c r="E2953" i="3"/>
  <c r="J2951" i="3"/>
  <c r="L2951" i="3" s="1"/>
  <c r="M2953" i="3"/>
  <c r="D2956" i="3" l="1"/>
  <c r="G2953" i="3"/>
  <c r="H2953" i="3" s="1"/>
  <c r="F2954" i="3"/>
  <c r="E2954" i="3"/>
  <c r="I2953" i="3"/>
  <c r="R2953" i="3" s="1"/>
  <c r="J2952" i="3"/>
  <c r="L2952" i="3" s="1"/>
  <c r="M2954" i="3"/>
  <c r="D2957" i="3" l="1"/>
  <c r="F2955" i="3"/>
  <c r="E2955" i="3"/>
  <c r="G2954" i="3"/>
  <c r="H2954" i="3" s="1"/>
  <c r="I2954" i="3" s="1"/>
  <c r="R2954" i="3" s="1"/>
  <c r="J2953" i="3"/>
  <c r="L2953" i="3" s="1"/>
  <c r="M2955" i="3"/>
  <c r="D2958" i="3" l="1"/>
  <c r="F2956" i="3"/>
  <c r="E2956" i="3"/>
  <c r="G2955" i="3"/>
  <c r="H2955" i="3" s="1"/>
  <c r="I2955" i="3"/>
  <c r="R2955" i="3" s="1"/>
  <c r="J2954" i="3"/>
  <c r="L2954" i="3" s="1"/>
  <c r="M2956" i="3"/>
  <c r="D2959" i="3" l="1"/>
  <c r="G2956" i="3"/>
  <c r="H2956" i="3" s="1"/>
  <c r="F2957" i="3"/>
  <c r="E2957" i="3"/>
  <c r="I2956" i="3"/>
  <c r="R2956" i="3" s="1"/>
  <c r="J2955" i="3"/>
  <c r="L2955" i="3" s="1"/>
  <c r="M2957" i="3"/>
  <c r="D2960" i="3" l="1"/>
  <c r="G2957" i="3"/>
  <c r="H2957" i="3" s="1"/>
  <c r="I2957" i="3" s="1"/>
  <c r="R2957" i="3" s="1"/>
  <c r="F2958" i="3"/>
  <c r="E2958" i="3"/>
  <c r="J2956" i="3"/>
  <c r="L2956" i="3" s="1"/>
  <c r="M2958" i="3"/>
  <c r="D2961" i="3" l="1"/>
  <c r="G2958" i="3"/>
  <c r="H2958" i="3" s="1"/>
  <c r="F2959" i="3"/>
  <c r="E2959" i="3"/>
  <c r="I2958" i="3"/>
  <c r="R2958" i="3" s="1"/>
  <c r="J2957" i="3"/>
  <c r="L2957" i="3" s="1"/>
  <c r="M2959" i="3"/>
  <c r="D2962" i="3" l="1"/>
  <c r="F2960" i="3"/>
  <c r="E2960" i="3"/>
  <c r="G2959" i="3"/>
  <c r="H2959" i="3" s="1"/>
  <c r="I2959" i="3" s="1"/>
  <c r="R2959" i="3" s="1"/>
  <c r="J2958" i="3"/>
  <c r="L2958" i="3" s="1"/>
  <c r="M2960" i="3"/>
  <c r="D2963" i="3" l="1"/>
  <c r="G2960" i="3"/>
  <c r="H2960" i="3" s="1"/>
  <c r="F2961" i="3"/>
  <c r="E2961" i="3"/>
  <c r="I2960" i="3"/>
  <c r="R2960" i="3" s="1"/>
  <c r="J2959" i="3"/>
  <c r="L2959" i="3" s="1"/>
  <c r="M2961" i="3"/>
  <c r="D2964" i="3" l="1"/>
  <c r="G2961" i="3"/>
  <c r="H2961" i="3" s="1"/>
  <c r="I2961" i="3" s="1"/>
  <c r="R2961" i="3" s="1"/>
  <c r="F2962" i="3"/>
  <c r="E2962" i="3"/>
  <c r="J2960" i="3"/>
  <c r="L2960" i="3" s="1"/>
  <c r="M2962" i="3"/>
  <c r="D2965" i="3" l="1"/>
  <c r="G2962" i="3"/>
  <c r="H2962" i="3" s="1"/>
  <c r="F2963" i="3"/>
  <c r="E2963" i="3"/>
  <c r="I2962" i="3"/>
  <c r="R2962" i="3" s="1"/>
  <c r="J2961" i="3"/>
  <c r="L2961" i="3" s="1"/>
  <c r="M2963" i="3"/>
  <c r="D2966" i="3" l="1"/>
  <c r="G2963" i="3"/>
  <c r="H2963" i="3" s="1"/>
  <c r="F2964" i="3"/>
  <c r="E2964" i="3"/>
  <c r="I2963" i="3"/>
  <c r="R2963" i="3" s="1"/>
  <c r="J2962" i="3"/>
  <c r="L2962" i="3" s="1"/>
  <c r="M2964" i="3"/>
  <c r="D2967" i="3" l="1"/>
  <c r="F2965" i="3"/>
  <c r="E2965" i="3"/>
  <c r="G2964" i="3"/>
  <c r="H2964" i="3" s="1"/>
  <c r="I2964" i="3" s="1"/>
  <c r="R2964" i="3" s="1"/>
  <c r="J2963" i="3"/>
  <c r="L2963" i="3" s="1"/>
  <c r="M2965" i="3"/>
  <c r="D2968" i="3" l="1"/>
  <c r="G2965" i="3"/>
  <c r="H2965" i="3" s="1"/>
  <c r="F2966" i="3"/>
  <c r="E2966" i="3"/>
  <c r="I2965" i="3"/>
  <c r="R2965" i="3" s="1"/>
  <c r="J2964" i="3"/>
  <c r="L2964" i="3" s="1"/>
  <c r="M2966" i="3"/>
  <c r="D2969" i="3" l="1"/>
  <c r="G2966" i="3"/>
  <c r="H2966" i="3" s="1"/>
  <c r="F2967" i="3"/>
  <c r="E2967" i="3"/>
  <c r="I2966" i="3"/>
  <c r="R2966" i="3" s="1"/>
  <c r="J2965" i="3"/>
  <c r="L2965" i="3" s="1"/>
  <c r="M2967" i="3"/>
  <c r="D2970" i="3" l="1"/>
  <c r="G2967" i="3"/>
  <c r="H2967" i="3" s="1"/>
  <c r="F2968" i="3"/>
  <c r="E2968" i="3"/>
  <c r="I2967" i="3"/>
  <c r="R2967" i="3" s="1"/>
  <c r="J2966" i="3"/>
  <c r="L2966" i="3" s="1"/>
  <c r="M2968" i="3"/>
  <c r="D2971" i="3" l="1"/>
  <c r="F2969" i="3"/>
  <c r="E2969" i="3"/>
  <c r="G2968" i="3"/>
  <c r="H2968" i="3" s="1"/>
  <c r="I2968" i="3"/>
  <c r="R2968" i="3" s="1"/>
  <c r="J2967" i="3"/>
  <c r="L2967" i="3" s="1"/>
  <c r="M2969" i="3"/>
  <c r="D2972" i="3" l="1"/>
  <c r="G2969" i="3"/>
  <c r="H2969" i="3" s="1"/>
  <c r="F2970" i="3"/>
  <c r="E2970" i="3"/>
  <c r="G2970" i="3" s="1"/>
  <c r="H2970" i="3" s="1"/>
  <c r="I2969" i="3"/>
  <c r="R2969" i="3" s="1"/>
  <c r="J2968" i="3"/>
  <c r="L2968" i="3" s="1"/>
  <c r="M2970" i="3"/>
  <c r="D2973" i="3" l="1"/>
  <c r="F2971" i="3"/>
  <c r="E2971" i="3"/>
  <c r="I2970" i="3"/>
  <c r="R2970" i="3" s="1"/>
  <c r="J2969" i="3"/>
  <c r="L2969" i="3" s="1"/>
  <c r="M2971" i="3"/>
  <c r="D2974" i="3" l="1"/>
  <c r="F2972" i="3"/>
  <c r="E2972" i="3"/>
  <c r="G2971" i="3"/>
  <c r="H2971" i="3" s="1"/>
  <c r="I2971" i="3"/>
  <c r="R2971" i="3" s="1"/>
  <c r="J2970" i="3"/>
  <c r="L2970" i="3" s="1"/>
  <c r="M2972" i="3"/>
  <c r="D2975" i="3" l="1"/>
  <c r="G2972" i="3"/>
  <c r="H2972" i="3" s="1"/>
  <c r="I2972" i="3" s="1"/>
  <c r="R2972" i="3" s="1"/>
  <c r="F2973" i="3"/>
  <c r="E2973" i="3"/>
  <c r="G2973" i="3" s="1"/>
  <c r="H2973" i="3" s="1"/>
  <c r="J2971" i="3"/>
  <c r="L2971" i="3" s="1"/>
  <c r="M2973" i="3"/>
  <c r="D2976" i="3" l="1"/>
  <c r="F2974" i="3"/>
  <c r="E2974" i="3"/>
  <c r="I2973" i="3"/>
  <c r="R2973" i="3" s="1"/>
  <c r="J2972" i="3"/>
  <c r="L2972" i="3" s="1"/>
  <c r="M2974" i="3"/>
  <c r="D2977" i="3" l="1"/>
  <c r="G2974" i="3"/>
  <c r="H2974" i="3" s="1"/>
  <c r="F2975" i="3"/>
  <c r="E2975" i="3"/>
  <c r="I2974" i="3"/>
  <c r="R2974" i="3" s="1"/>
  <c r="J2973" i="3"/>
  <c r="L2973" i="3" s="1"/>
  <c r="M2975" i="3"/>
  <c r="D2978" i="3" l="1"/>
  <c r="F2976" i="3"/>
  <c r="E2976" i="3"/>
  <c r="G2975" i="3"/>
  <c r="H2975" i="3" s="1"/>
  <c r="I2975" i="3"/>
  <c r="R2975" i="3" s="1"/>
  <c r="J2974" i="3"/>
  <c r="L2974" i="3" s="1"/>
  <c r="M2976" i="3"/>
  <c r="D2979" i="3" l="1"/>
  <c r="G2976" i="3"/>
  <c r="H2976" i="3" s="1"/>
  <c r="I2976" i="3" s="1"/>
  <c r="R2976" i="3" s="1"/>
  <c r="F2977" i="3"/>
  <c r="E2977" i="3"/>
  <c r="G2977" i="3" s="1"/>
  <c r="H2977" i="3" s="1"/>
  <c r="J2975" i="3"/>
  <c r="L2975" i="3" s="1"/>
  <c r="M2977" i="3"/>
  <c r="D2980" i="3" l="1"/>
  <c r="F2978" i="3"/>
  <c r="E2978" i="3"/>
  <c r="I2977" i="3"/>
  <c r="R2977" i="3" s="1"/>
  <c r="J2976" i="3"/>
  <c r="L2976" i="3" s="1"/>
  <c r="M2978" i="3"/>
  <c r="D2981" i="3" l="1"/>
  <c r="G2978" i="3"/>
  <c r="H2978" i="3" s="1"/>
  <c r="F2979" i="3"/>
  <c r="E2979" i="3"/>
  <c r="G2979" i="3" s="1"/>
  <c r="H2979" i="3" s="1"/>
  <c r="I2978" i="3"/>
  <c r="R2978" i="3" s="1"/>
  <c r="J2977" i="3"/>
  <c r="L2977" i="3" s="1"/>
  <c r="M2979" i="3"/>
  <c r="D2982" i="3" l="1"/>
  <c r="F2980" i="3"/>
  <c r="E2980" i="3"/>
  <c r="I2979" i="3"/>
  <c r="R2979" i="3" s="1"/>
  <c r="J2978" i="3"/>
  <c r="L2978" i="3" s="1"/>
  <c r="M2980" i="3"/>
  <c r="D2983" i="3" l="1"/>
  <c r="G2980" i="3"/>
  <c r="H2980" i="3" s="1"/>
  <c r="F2981" i="3"/>
  <c r="E2981" i="3"/>
  <c r="I2980" i="3"/>
  <c r="R2980" i="3" s="1"/>
  <c r="J2979" i="3"/>
  <c r="L2979" i="3" s="1"/>
  <c r="M2981" i="3"/>
  <c r="D2984" i="3" l="1"/>
  <c r="G2981" i="3"/>
  <c r="H2981" i="3" s="1"/>
  <c r="F2982" i="3"/>
  <c r="E2982" i="3"/>
  <c r="I2981" i="3"/>
  <c r="R2981" i="3" s="1"/>
  <c r="J2980" i="3"/>
  <c r="L2980" i="3" s="1"/>
  <c r="M2982" i="3"/>
  <c r="D2985" i="3" l="1"/>
  <c r="G2982" i="3"/>
  <c r="H2982" i="3" s="1"/>
  <c r="F2983" i="3"/>
  <c r="E2983" i="3"/>
  <c r="G2983" i="3" s="1"/>
  <c r="H2983" i="3" s="1"/>
  <c r="I2982" i="3"/>
  <c r="R2982" i="3" s="1"/>
  <c r="J2981" i="3"/>
  <c r="L2981" i="3" s="1"/>
  <c r="M2983" i="3"/>
  <c r="D2986" i="3" l="1"/>
  <c r="F2984" i="3"/>
  <c r="E2984" i="3"/>
  <c r="I2983" i="3"/>
  <c r="R2983" i="3" s="1"/>
  <c r="J2982" i="3"/>
  <c r="L2982" i="3" s="1"/>
  <c r="M2984" i="3"/>
  <c r="D2987" i="3" l="1"/>
  <c r="F2985" i="3"/>
  <c r="E2985" i="3"/>
  <c r="G2984" i="3"/>
  <c r="H2984" i="3" s="1"/>
  <c r="I2984" i="3"/>
  <c r="R2984" i="3" s="1"/>
  <c r="J2983" i="3"/>
  <c r="L2983" i="3" s="1"/>
  <c r="M2985" i="3"/>
  <c r="D2988" i="3" l="1"/>
  <c r="G2985" i="3"/>
  <c r="H2985" i="3" s="1"/>
  <c r="F2986" i="3"/>
  <c r="E2986" i="3"/>
  <c r="I2985" i="3"/>
  <c r="R2985" i="3" s="1"/>
  <c r="J2984" i="3"/>
  <c r="L2984" i="3" s="1"/>
  <c r="M2986" i="3"/>
  <c r="D2989" i="3" l="1"/>
  <c r="G2986" i="3"/>
  <c r="H2986" i="3" s="1"/>
  <c r="F2987" i="3"/>
  <c r="E2987" i="3"/>
  <c r="I2986" i="3"/>
  <c r="R2986" i="3" s="1"/>
  <c r="J2985" i="3"/>
  <c r="L2985" i="3" s="1"/>
  <c r="M2987" i="3"/>
  <c r="D2990" i="3" l="1"/>
  <c r="F2988" i="3"/>
  <c r="E2988" i="3"/>
  <c r="G2987" i="3"/>
  <c r="H2987" i="3" s="1"/>
  <c r="I2987" i="3" s="1"/>
  <c r="R2987" i="3" s="1"/>
  <c r="J2986" i="3"/>
  <c r="L2986" i="3" s="1"/>
  <c r="M2988" i="3"/>
  <c r="D2991" i="3" l="1"/>
  <c r="G2988" i="3"/>
  <c r="H2988" i="3" s="1"/>
  <c r="F2989" i="3"/>
  <c r="E2989" i="3"/>
  <c r="I2988" i="3"/>
  <c r="R2988" i="3" s="1"/>
  <c r="J2987" i="3"/>
  <c r="L2987" i="3" s="1"/>
  <c r="M2989" i="3"/>
  <c r="D2992" i="3" l="1"/>
  <c r="G2989" i="3"/>
  <c r="H2989" i="3" s="1"/>
  <c r="F2990" i="3"/>
  <c r="E2990" i="3"/>
  <c r="I2989" i="3"/>
  <c r="R2989" i="3" s="1"/>
  <c r="J2988" i="3"/>
  <c r="L2988" i="3" s="1"/>
  <c r="M2990" i="3"/>
  <c r="D2993" i="3" l="1"/>
  <c r="G2990" i="3"/>
  <c r="H2990" i="3" s="1"/>
  <c r="F2991" i="3"/>
  <c r="E2991" i="3"/>
  <c r="I2990" i="3"/>
  <c r="R2990" i="3" s="1"/>
  <c r="J2989" i="3"/>
  <c r="L2989" i="3" s="1"/>
  <c r="M2991" i="3"/>
  <c r="D2994" i="3" l="1"/>
  <c r="F2992" i="3"/>
  <c r="E2992" i="3"/>
  <c r="G2991" i="3"/>
  <c r="H2991" i="3" s="1"/>
  <c r="I2991" i="3"/>
  <c r="R2991" i="3" s="1"/>
  <c r="J2990" i="3"/>
  <c r="L2990" i="3" s="1"/>
  <c r="M2992" i="3"/>
  <c r="D2995" i="3" l="1"/>
  <c r="G2992" i="3"/>
  <c r="H2992" i="3" s="1"/>
  <c r="F2993" i="3"/>
  <c r="E2993" i="3"/>
  <c r="G2993" i="3" s="1"/>
  <c r="H2993" i="3" s="1"/>
  <c r="I2992" i="3"/>
  <c r="R2992" i="3" s="1"/>
  <c r="J2991" i="3"/>
  <c r="L2991" i="3" s="1"/>
  <c r="M2993" i="3"/>
  <c r="D2996" i="3" l="1"/>
  <c r="F2994" i="3"/>
  <c r="E2994" i="3"/>
  <c r="I2993" i="3"/>
  <c r="R2993" i="3" s="1"/>
  <c r="J2992" i="3"/>
  <c r="L2992" i="3" s="1"/>
  <c r="M2994" i="3"/>
  <c r="D2997" i="3" l="1"/>
  <c r="G2994" i="3"/>
  <c r="H2994" i="3" s="1"/>
  <c r="F2995" i="3"/>
  <c r="E2995" i="3"/>
  <c r="G2995" i="3" s="1"/>
  <c r="H2995" i="3" s="1"/>
  <c r="I2994" i="3"/>
  <c r="R2994" i="3" s="1"/>
  <c r="J2993" i="3"/>
  <c r="L2993" i="3" s="1"/>
  <c r="M2995" i="3"/>
  <c r="D2998" i="3" l="1"/>
  <c r="F2996" i="3"/>
  <c r="E2996" i="3"/>
  <c r="I2995" i="3"/>
  <c r="R2995" i="3" s="1"/>
  <c r="J2994" i="3"/>
  <c r="L2994" i="3" s="1"/>
  <c r="M2996" i="3"/>
  <c r="D2999" i="3" l="1"/>
  <c r="G2996" i="3"/>
  <c r="H2996" i="3" s="1"/>
  <c r="F2997" i="3"/>
  <c r="E2997" i="3"/>
  <c r="I2996" i="3"/>
  <c r="R2996" i="3" s="1"/>
  <c r="J2995" i="3"/>
  <c r="L2995" i="3" s="1"/>
  <c r="M2997" i="3"/>
  <c r="D3000" i="3" l="1"/>
  <c r="G2997" i="3"/>
  <c r="H2997" i="3" s="1"/>
  <c r="F2998" i="3"/>
  <c r="E2998" i="3"/>
  <c r="I2997" i="3"/>
  <c r="R2997" i="3" s="1"/>
  <c r="J2996" i="3"/>
  <c r="L2996" i="3" s="1"/>
  <c r="M2998" i="3"/>
  <c r="D3001" i="3" l="1"/>
  <c r="G2998" i="3"/>
  <c r="H2998" i="3" s="1"/>
  <c r="F2999" i="3"/>
  <c r="E2999" i="3"/>
  <c r="G2999" i="3" s="1"/>
  <c r="H2999" i="3" s="1"/>
  <c r="I2998" i="3"/>
  <c r="R2998" i="3" s="1"/>
  <c r="J2997" i="3"/>
  <c r="L2997" i="3" s="1"/>
  <c r="M2999" i="3"/>
  <c r="D3002" i="3" l="1"/>
  <c r="F3000" i="3"/>
  <c r="E3000" i="3"/>
  <c r="I2999" i="3"/>
  <c r="R2999" i="3" s="1"/>
  <c r="J2998" i="3"/>
  <c r="L2998" i="3" s="1"/>
  <c r="M3000" i="3"/>
  <c r="D3003" i="3" l="1"/>
  <c r="G3000" i="3"/>
  <c r="H3000" i="3" s="1"/>
  <c r="F3001" i="3"/>
  <c r="E3001" i="3"/>
  <c r="I3000" i="3"/>
  <c r="R3000" i="3" s="1"/>
  <c r="J2999" i="3"/>
  <c r="L2999" i="3" s="1"/>
  <c r="M3001" i="3"/>
  <c r="D3004" i="3" l="1"/>
  <c r="G3001" i="3"/>
  <c r="H3001" i="3" s="1"/>
  <c r="F3002" i="3"/>
  <c r="E3002" i="3"/>
  <c r="I3001" i="3"/>
  <c r="R3001" i="3" s="1"/>
  <c r="J3000" i="3"/>
  <c r="L3000" i="3" s="1"/>
  <c r="M3002" i="3"/>
  <c r="D3005" i="3" l="1"/>
  <c r="G3002" i="3"/>
  <c r="H3002" i="3" s="1"/>
  <c r="I3002" i="3" s="1"/>
  <c r="R3002" i="3" s="1"/>
  <c r="F3003" i="3"/>
  <c r="E3003" i="3"/>
  <c r="G3003" i="3" s="1"/>
  <c r="H3003" i="3" s="1"/>
  <c r="J3001" i="3"/>
  <c r="L3001" i="3" s="1"/>
  <c r="M3003" i="3"/>
  <c r="D3006" i="3" l="1"/>
  <c r="F3004" i="3"/>
  <c r="E3004" i="3"/>
  <c r="I3003" i="3"/>
  <c r="R3003" i="3" s="1"/>
  <c r="J3002" i="3"/>
  <c r="L3002" i="3" s="1"/>
  <c r="M3004" i="3"/>
  <c r="D3007" i="3" l="1"/>
  <c r="G3004" i="3"/>
  <c r="H3004" i="3" s="1"/>
  <c r="F3005" i="3"/>
  <c r="E3005" i="3"/>
  <c r="I3004" i="3"/>
  <c r="R3004" i="3" s="1"/>
  <c r="J3003" i="3"/>
  <c r="L3003" i="3" s="1"/>
  <c r="M3005" i="3"/>
  <c r="D3008" i="3" l="1"/>
  <c r="G3005" i="3"/>
  <c r="H3005" i="3" s="1"/>
  <c r="F3006" i="3"/>
  <c r="E3006" i="3"/>
  <c r="I3005" i="3"/>
  <c r="R3005" i="3" s="1"/>
  <c r="J3004" i="3"/>
  <c r="L3004" i="3" s="1"/>
  <c r="M3006" i="3"/>
  <c r="D3009" i="3" l="1"/>
  <c r="G3006" i="3"/>
  <c r="H3006" i="3" s="1"/>
  <c r="I3006" i="3" s="1"/>
  <c r="R3006" i="3" s="1"/>
  <c r="F3007" i="3"/>
  <c r="E3007" i="3"/>
  <c r="J3005" i="3"/>
  <c r="L3005" i="3" s="1"/>
  <c r="M3007" i="3"/>
  <c r="D3010" i="3" l="1"/>
  <c r="G3007" i="3"/>
  <c r="H3007" i="3" s="1"/>
  <c r="I3007" i="3" s="1"/>
  <c r="R3007" i="3" s="1"/>
  <c r="F3008" i="3"/>
  <c r="E3008" i="3"/>
  <c r="J3006" i="3"/>
  <c r="L3006" i="3" s="1"/>
  <c r="M3008" i="3"/>
  <c r="D3011" i="3" l="1"/>
  <c r="G3008" i="3"/>
  <c r="H3008" i="3" s="1"/>
  <c r="F3009" i="3"/>
  <c r="E3009" i="3"/>
  <c r="G3009" i="3" s="1"/>
  <c r="H3009" i="3" s="1"/>
  <c r="I3008" i="3"/>
  <c r="R3008" i="3" s="1"/>
  <c r="J3007" i="3"/>
  <c r="L3007" i="3" s="1"/>
  <c r="M3009" i="3"/>
  <c r="D3012" i="3" l="1"/>
  <c r="F3010" i="3"/>
  <c r="E3010" i="3"/>
  <c r="I3009" i="3"/>
  <c r="R3009" i="3" s="1"/>
  <c r="J3008" i="3"/>
  <c r="L3008" i="3" s="1"/>
  <c r="M3010" i="3"/>
  <c r="D3013" i="3" l="1"/>
  <c r="G3010" i="3"/>
  <c r="H3010" i="3" s="1"/>
  <c r="F3011" i="3"/>
  <c r="E3011" i="3"/>
  <c r="G3011" i="3" s="1"/>
  <c r="H3011" i="3" s="1"/>
  <c r="I3010" i="3"/>
  <c r="R3010" i="3" s="1"/>
  <c r="J3009" i="3"/>
  <c r="L3009" i="3" s="1"/>
  <c r="M3011" i="3"/>
  <c r="D3014" i="3" l="1"/>
  <c r="F3012" i="3"/>
  <c r="E3012" i="3"/>
  <c r="I3011" i="3"/>
  <c r="R3011" i="3" s="1"/>
  <c r="J3010" i="3"/>
  <c r="L3010" i="3" s="1"/>
  <c r="M3012" i="3"/>
  <c r="D3015" i="3" l="1"/>
  <c r="F3013" i="3"/>
  <c r="E3013" i="3"/>
  <c r="G3012" i="3"/>
  <c r="H3012" i="3" s="1"/>
  <c r="I3012" i="3"/>
  <c r="R3012" i="3" s="1"/>
  <c r="J3011" i="3"/>
  <c r="L3011" i="3" s="1"/>
  <c r="M3013" i="3"/>
  <c r="D3016" i="3" l="1"/>
  <c r="G3013" i="3"/>
  <c r="H3013" i="3" s="1"/>
  <c r="F3014" i="3"/>
  <c r="E3014" i="3"/>
  <c r="I3013" i="3"/>
  <c r="R3013" i="3" s="1"/>
  <c r="J3012" i="3"/>
  <c r="L3012" i="3" s="1"/>
  <c r="M3014" i="3"/>
  <c r="D3017" i="3" l="1"/>
  <c r="G3014" i="3"/>
  <c r="H3014" i="3" s="1"/>
  <c r="F3015" i="3"/>
  <c r="E3015" i="3"/>
  <c r="I3014" i="3"/>
  <c r="R3014" i="3" s="1"/>
  <c r="J3013" i="3"/>
  <c r="L3013" i="3" s="1"/>
  <c r="M3015" i="3"/>
  <c r="D3018" i="3" l="1"/>
  <c r="G3015" i="3"/>
  <c r="H3015" i="3" s="1"/>
  <c r="F3016" i="3"/>
  <c r="E3016" i="3"/>
  <c r="I3015" i="3"/>
  <c r="R3015" i="3" s="1"/>
  <c r="J3014" i="3"/>
  <c r="L3014" i="3" s="1"/>
  <c r="M3016" i="3"/>
  <c r="D3019" i="3" l="1"/>
  <c r="G3016" i="3"/>
  <c r="H3016" i="3" s="1"/>
  <c r="F3017" i="3"/>
  <c r="E3017" i="3"/>
  <c r="I3016" i="3"/>
  <c r="R3016" i="3" s="1"/>
  <c r="J3015" i="3"/>
  <c r="L3015" i="3" s="1"/>
  <c r="M3017" i="3"/>
  <c r="D3020" i="3" l="1"/>
  <c r="G3017" i="3"/>
  <c r="H3017" i="3" s="1"/>
  <c r="F3018" i="3"/>
  <c r="E3018" i="3"/>
  <c r="I3017" i="3"/>
  <c r="R3017" i="3" s="1"/>
  <c r="J3016" i="3"/>
  <c r="L3016" i="3" s="1"/>
  <c r="M3018" i="3"/>
  <c r="D3021" i="3" l="1"/>
  <c r="G3018" i="3"/>
  <c r="H3018" i="3" s="1"/>
  <c r="F3019" i="3"/>
  <c r="E3019" i="3"/>
  <c r="I3018" i="3"/>
  <c r="R3018" i="3" s="1"/>
  <c r="J3017" i="3"/>
  <c r="L3017" i="3" s="1"/>
  <c r="M3019" i="3"/>
  <c r="D3022" i="3" l="1"/>
  <c r="G3019" i="3"/>
  <c r="H3019" i="3" s="1"/>
  <c r="F3020" i="3"/>
  <c r="E3020" i="3"/>
  <c r="I3019" i="3"/>
  <c r="R3019" i="3" s="1"/>
  <c r="J3018" i="3"/>
  <c r="L3018" i="3" s="1"/>
  <c r="M3020" i="3"/>
  <c r="D3023" i="3" l="1"/>
  <c r="G3020" i="3"/>
  <c r="H3020" i="3" s="1"/>
  <c r="F3021" i="3"/>
  <c r="E3021" i="3"/>
  <c r="I3020" i="3"/>
  <c r="R3020" i="3" s="1"/>
  <c r="J3019" i="3"/>
  <c r="L3019" i="3" s="1"/>
  <c r="M3021" i="3"/>
  <c r="D3024" i="3" l="1"/>
  <c r="G3021" i="3"/>
  <c r="H3021" i="3" s="1"/>
  <c r="F3022" i="3"/>
  <c r="E3022" i="3"/>
  <c r="G3022" i="3" s="1"/>
  <c r="H3022" i="3" s="1"/>
  <c r="I3021" i="3"/>
  <c r="R3021" i="3" s="1"/>
  <c r="J3020" i="3"/>
  <c r="L3020" i="3" s="1"/>
  <c r="M3022" i="3"/>
  <c r="D3025" i="3" l="1"/>
  <c r="F3023" i="3"/>
  <c r="E3023" i="3"/>
  <c r="I3022" i="3"/>
  <c r="R3022" i="3" s="1"/>
  <c r="J3021" i="3"/>
  <c r="L3021" i="3" s="1"/>
  <c r="M3023" i="3"/>
  <c r="D3026" i="3" l="1"/>
  <c r="G3023" i="3"/>
  <c r="H3023" i="3" s="1"/>
  <c r="F3024" i="3"/>
  <c r="E3024" i="3"/>
  <c r="I3023" i="3"/>
  <c r="R3023" i="3" s="1"/>
  <c r="J3022" i="3"/>
  <c r="L3022" i="3" s="1"/>
  <c r="M3024" i="3"/>
  <c r="D3027" i="3" l="1"/>
  <c r="F3025" i="3"/>
  <c r="E3025" i="3"/>
  <c r="G3024" i="3"/>
  <c r="H3024" i="3" s="1"/>
  <c r="I3024" i="3" s="1"/>
  <c r="R3024" i="3" s="1"/>
  <c r="J3023" i="3"/>
  <c r="L3023" i="3" s="1"/>
  <c r="M3025" i="3"/>
  <c r="D3028" i="3" l="1"/>
  <c r="G3025" i="3"/>
  <c r="H3025" i="3" s="1"/>
  <c r="I3025" i="3" s="1"/>
  <c r="R3025" i="3" s="1"/>
  <c r="F3026" i="3"/>
  <c r="E3026" i="3"/>
  <c r="J3024" i="3"/>
  <c r="L3024" i="3" s="1"/>
  <c r="M3026" i="3"/>
  <c r="D3029" i="3" l="1"/>
  <c r="G3026" i="3"/>
  <c r="H3026" i="3" s="1"/>
  <c r="I3026" i="3" s="1"/>
  <c r="R3026" i="3" s="1"/>
  <c r="F3027" i="3"/>
  <c r="E3027" i="3"/>
  <c r="G3027" i="3" s="1"/>
  <c r="H3027" i="3" s="1"/>
  <c r="J3025" i="3"/>
  <c r="L3025" i="3" s="1"/>
  <c r="M3027" i="3"/>
  <c r="D3030" i="3" l="1"/>
  <c r="F3028" i="3"/>
  <c r="E3028" i="3"/>
  <c r="I3027" i="3"/>
  <c r="R3027" i="3" s="1"/>
  <c r="J3026" i="3"/>
  <c r="L3026" i="3" s="1"/>
  <c r="M3028" i="3"/>
  <c r="D3031" i="3" l="1"/>
  <c r="G3028" i="3"/>
  <c r="H3028" i="3" s="1"/>
  <c r="I3028" i="3" s="1"/>
  <c r="R3028" i="3" s="1"/>
  <c r="F3029" i="3"/>
  <c r="E3029" i="3"/>
  <c r="G3029" i="3" s="1"/>
  <c r="H3029" i="3" s="1"/>
  <c r="J3027" i="3"/>
  <c r="L3027" i="3" s="1"/>
  <c r="M3029" i="3"/>
  <c r="D3032" i="3" l="1"/>
  <c r="F3030" i="3"/>
  <c r="E3030" i="3"/>
  <c r="I3029" i="3"/>
  <c r="R3029" i="3" s="1"/>
  <c r="J3028" i="3"/>
  <c r="L3028" i="3" s="1"/>
  <c r="M3030" i="3"/>
  <c r="D3033" i="3" l="1"/>
  <c r="F3031" i="3"/>
  <c r="E3031" i="3"/>
  <c r="G3030" i="3"/>
  <c r="H3030" i="3" s="1"/>
  <c r="I3030" i="3"/>
  <c r="R3030" i="3" s="1"/>
  <c r="J3029" i="3"/>
  <c r="L3029" i="3" s="1"/>
  <c r="M3031" i="3"/>
  <c r="D3034" i="3" l="1"/>
  <c r="G3031" i="3"/>
  <c r="H3031" i="3" s="1"/>
  <c r="I3031" i="3" s="1"/>
  <c r="R3031" i="3" s="1"/>
  <c r="F3032" i="3"/>
  <c r="E3032" i="3"/>
  <c r="J3030" i="3"/>
  <c r="L3030" i="3" s="1"/>
  <c r="M3032" i="3"/>
  <c r="D3035" i="3" l="1"/>
  <c r="G3032" i="3"/>
  <c r="H3032" i="3" s="1"/>
  <c r="I3032" i="3" s="1"/>
  <c r="R3032" i="3" s="1"/>
  <c r="F3033" i="3"/>
  <c r="E3033" i="3"/>
  <c r="J3031" i="3"/>
  <c r="L3031" i="3" s="1"/>
  <c r="M3033" i="3"/>
  <c r="D3036" i="3" l="1"/>
  <c r="F3034" i="3"/>
  <c r="E3034" i="3"/>
  <c r="G3033" i="3"/>
  <c r="H3033" i="3" s="1"/>
  <c r="I3033" i="3" s="1"/>
  <c r="R3033" i="3" s="1"/>
  <c r="J3032" i="3"/>
  <c r="L3032" i="3" s="1"/>
  <c r="M3034" i="3"/>
  <c r="D3037" i="3" l="1"/>
  <c r="G3034" i="3"/>
  <c r="H3034" i="3" s="1"/>
  <c r="F3035" i="3"/>
  <c r="E3035" i="3"/>
  <c r="I3034" i="3"/>
  <c r="R3034" i="3" s="1"/>
  <c r="J3033" i="3"/>
  <c r="L3033" i="3" s="1"/>
  <c r="M3035" i="3"/>
  <c r="D3038" i="3" l="1"/>
  <c r="G3035" i="3"/>
  <c r="H3035" i="3" s="1"/>
  <c r="F3036" i="3"/>
  <c r="E3036" i="3"/>
  <c r="I3035" i="3"/>
  <c r="R3035" i="3" s="1"/>
  <c r="J3034" i="3"/>
  <c r="L3034" i="3" s="1"/>
  <c r="M3036" i="3"/>
  <c r="D3039" i="3" l="1"/>
  <c r="G3036" i="3"/>
  <c r="H3036" i="3" s="1"/>
  <c r="I3036" i="3" s="1"/>
  <c r="R3036" i="3" s="1"/>
  <c r="F3037" i="3"/>
  <c r="E3037" i="3"/>
  <c r="J3035" i="3"/>
  <c r="L3035" i="3" s="1"/>
  <c r="M3037" i="3"/>
  <c r="D3040" i="3" l="1"/>
  <c r="G3037" i="3"/>
  <c r="H3037" i="3" s="1"/>
  <c r="F3038" i="3"/>
  <c r="E3038" i="3"/>
  <c r="I3037" i="3"/>
  <c r="R3037" i="3" s="1"/>
  <c r="J3036" i="3"/>
  <c r="L3036" i="3" s="1"/>
  <c r="M3038" i="3"/>
  <c r="D3041" i="3" l="1"/>
  <c r="G3038" i="3"/>
  <c r="H3038" i="3" s="1"/>
  <c r="F3039" i="3"/>
  <c r="E3039" i="3"/>
  <c r="I3038" i="3"/>
  <c r="R3038" i="3" s="1"/>
  <c r="J3037" i="3"/>
  <c r="L3037" i="3" s="1"/>
  <c r="M3039" i="3"/>
  <c r="D3042" i="3" l="1"/>
  <c r="F3040" i="3"/>
  <c r="E3040" i="3"/>
  <c r="G3039" i="3"/>
  <c r="H3039" i="3" s="1"/>
  <c r="I3039" i="3" s="1"/>
  <c r="R3039" i="3" s="1"/>
  <c r="J3038" i="3"/>
  <c r="L3038" i="3" s="1"/>
  <c r="M3040" i="3"/>
  <c r="D3043" i="3" l="1"/>
  <c r="G3040" i="3"/>
  <c r="H3040" i="3" s="1"/>
  <c r="F3041" i="3"/>
  <c r="E3041" i="3"/>
  <c r="G3041" i="3" s="1"/>
  <c r="H3041" i="3" s="1"/>
  <c r="I3040" i="3"/>
  <c r="R3040" i="3" s="1"/>
  <c r="J3039" i="3"/>
  <c r="L3039" i="3" s="1"/>
  <c r="M3041" i="3"/>
  <c r="D3044" i="3" l="1"/>
  <c r="F3042" i="3"/>
  <c r="E3042" i="3"/>
  <c r="I3041" i="3"/>
  <c r="R3041" i="3" s="1"/>
  <c r="J3040" i="3"/>
  <c r="L3040" i="3" s="1"/>
  <c r="M3042" i="3"/>
  <c r="D3045" i="3" l="1"/>
  <c r="G3042" i="3"/>
  <c r="H3042" i="3" s="1"/>
  <c r="F3043" i="3"/>
  <c r="E3043" i="3"/>
  <c r="I3042" i="3"/>
  <c r="R3042" i="3" s="1"/>
  <c r="J3041" i="3"/>
  <c r="L3041" i="3" s="1"/>
  <c r="M3043" i="3"/>
  <c r="D3046" i="3" l="1"/>
  <c r="F3044" i="3"/>
  <c r="E3044" i="3"/>
  <c r="G3043" i="3"/>
  <c r="H3043" i="3" s="1"/>
  <c r="I3043" i="3"/>
  <c r="R3043" i="3" s="1"/>
  <c r="J3042" i="3"/>
  <c r="L3042" i="3" s="1"/>
  <c r="M3044" i="3"/>
  <c r="D3047" i="3" l="1"/>
  <c r="G3044" i="3"/>
  <c r="H3044" i="3" s="1"/>
  <c r="F3045" i="3"/>
  <c r="E3045" i="3"/>
  <c r="I3044" i="3"/>
  <c r="R3044" i="3" s="1"/>
  <c r="J3043" i="3"/>
  <c r="L3043" i="3" s="1"/>
  <c r="M3045" i="3"/>
  <c r="D3048" i="3" l="1"/>
  <c r="G3045" i="3"/>
  <c r="H3045" i="3" s="1"/>
  <c r="F3046" i="3"/>
  <c r="E3046" i="3"/>
  <c r="I3045" i="3"/>
  <c r="R3045" i="3" s="1"/>
  <c r="J3044" i="3"/>
  <c r="L3044" i="3" s="1"/>
  <c r="M3046" i="3"/>
  <c r="D3049" i="3" l="1"/>
  <c r="G3046" i="3"/>
  <c r="H3046" i="3" s="1"/>
  <c r="F3047" i="3"/>
  <c r="E3047" i="3"/>
  <c r="I3046" i="3"/>
  <c r="R3046" i="3" s="1"/>
  <c r="J3045" i="3"/>
  <c r="L3045" i="3" s="1"/>
  <c r="M3047" i="3"/>
  <c r="D3050" i="3" l="1"/>
  <c r="G3047" i="3"/>
  <c r="H3047" i="3" s="1"/>
  <c r="I3047" i="3" s="1"/>
  <c r="R3047" i="3" s="1"/>
  <c r="F3048" i="3"/>
  <c r="E3048" i="3"/>
  <c r="J3046" i="3"/>
  <c r="L3046" i="3" s="1"/>
  <c r="M3048" i="3"/>
  <c r="D3051" i="3" l="1"/>
  <c r="G3048" i="3"/>
  <c r="H3048" i="3" s="1"/>
  <c r="I3048" i="3" s="1"/>
  <c r="R3048" i="3" s="1"/>
  <c r="F3049" i="3"/>
  <c r="E3049" i="3"/>
  <c r="J3047" i="3"/>
  <c r="L3047" i="3" s="1"/>
  <c r="M3049" i="3"/>
  <c r="D3052" i="3" l="1"/>
  <c r="G3049" i="3"/>
  <c r="H3049" i="3" s="1"/>
  <c r="I3049" i="3" s="1"/>
  <c r="R3049" i="3" s="1"/>
  <c r="F3050" i="3"/>
  <c r="E3050" i="3"/>
  <c r="G3050" i="3" s="1"/>
  <c r="H3050" i="3" s="1"/>
  <c r="J3048" i="3"/>
  <c r="L3048" i="3" s="1"/>
  <c r="M3050" i="3"/>
  <c r="D3053" i="3" l="1"/>
  <c r="F3051" i="3"/>
  <c r="E3051" i="3"/>
  <c r="I3050" i="3"/>
  <c r="R3050" i="3" s="1"/>
  <c r="J3049" i="3"/>
  <c r="L3049" i="3" s="1"/>
  <c r="M3051" i="3"/>
  <c r="D3054" i="3" l="1"/>
  <c r="G3051" i="3"/>
  <c r="H3051" i="3" s="1"/>
  <c r="F3052" i="3"/>
  <c r="E3052" i="3"/>
  <c r="I3051" i="3"/>
  <c r="R3051" i="3" s="1"/>
  <c r="J3050" i="3"/>
  <c r="L3050" i="3" s="1"/>
  <c r="M3052" i="3"/>
  <c r="D3055" i="3" l="1"/>
  <c r="G3052" i="3"/>
  <c r="H3052" i="3" s="1"/>
  <c r="F3053" i="3"/>
  <c r="E3053" i="3"/>
  <c r="I3052" i="3"/>
  <c r="R3052" i="3" s="1"/>
  <c r="J3051" i="3"/>
  <c r="L3051" i="3" s="1"/>
  <c r="M3053" i="3"/>
  <c r="D3056" i="3" l="1"/>
  <c r="G3053" i="3"/>
  <c r="H3053" i="3" s="1"/>
  <c r="I3053" i="3" s="1"/>
  <c r="R3053" i="3" s="1"/>
  <c r="F3054" i="3"/>
  <c r="E3054" i="3"/>
  <c r="J3052" i="3"/>
  <c r="L3052" i="3" s="1"/>
  <c r="M3054" i="3"/>
  <c r="D3057" i="3" l="1"/>
  <c r="G3054" i="3"/>
  <c r="H3054" i="3" s="1"/>
  <c r="I3054" i="3" s="1"/>
  <c r="R3054" i="3" s="1"/>
  <c r="F3055" i="3"/>
  <c r="E3055" i="3"/>
  <c r="J3053" i="3"/>
  <c r="L3053" i="3" s="1"/>
  <c r="M3055" i="3"/>
  <c r="D3058" i="3" l="1"/>
  <c r="G3055" i="3"/>
  <c r="H3055" i="3" s="1"/>
  <c r="F3056" i="3"/>
  <c r="E3056" i="3"/>
  <c r="I3055" i="3"/>
  <c r="R3055" i="3" s="1"/>
  <c r="J3054" i="3"/>
  <c r="L3054" i="3" s="1"/>
  <c r="M3056" i="3"/>
  <c r="D3059" i="3" l="1"/>
  <c r="G3056" i="3"/>
  <c r="H3056" i="3" s="1"/>
  <c r="F3057" i="3"/>
  <c r="E3057" i="3"/>
  <c r="I3056" i="3"/>
  <c r="R3056" i="3" s="1"/>
  <c r="J3055" i="3"/>
  <c r="L3055" i="3" s="1"/>
  <c r="M3057" i="3"/>
  <c r="D3060" i="3" l="1"/>
  <c r="F3058" i="3"/>
  <c r="E3058" i="3"/>
  <c r="G3057" i="3"/>
  <c r="H3057" i="3" s="1"/>
  <c r="I3057" i="3" s="1"/>
  <c r="R3057" i="3" s="1"/>
  <c r="J3056" i="3"/>
  <c r="L3056" i="3" s="1"/>
  <c r="M3058" i="3"/>
  <c r="D3061" i="3" l="1"/>
  <c r="G3058" i="3"/>
  <c r="H3058" i="3" s="1"/>
  <c r="F3059" i="3"/>
  <c r="E3059" i="3"/>
  <c r="I3058" i="3"/>
  <c r="R3058" i="3" s="1"/>
  <c r="J3057" i="3"/>
  <c r="L3057" i="3" s="1"/>
  <c r="M3059" i="3"/>
  <c r="D3062" i="3" l="1"/>
  <c r="G3059" i="3"/>
  <c r="H3059" i="3" s="1"/>
  <c r="I3059" i="3" s="1"/>
  <c r="R3059" i="3" s="1"/>
  <c r="F3060" i="3"/>
  <c r="E3060" i="3"/>
  <c r="G3060" i="3" s="1"/>
  <c r="H3060" i="3" s="1"/>
  <c r="J3058" i="3"/>
  <c r="L3058" i="3" s="1"/>
  <c r="M3060" i="3"/>
  <c r="D3063" i="3" l="1"/>
  <c r="F3061" i="3"/>
  <c r="E3061" i="3"/>
  <c r="I3060" i="3"/>
  <c r="R3060" i="3" s="1"/>
  <c r="J3059" i="3"/>
  <c r="L3059" i="3" s="1"/>
  <c r="M3061" i="3"/>
  <c r="D3064" i="3" l="1"/>
  <c r="F3062" i="3"/>
  <c r="E3062" i="3"/>
  <c r="G3061" i="3"/>
  <c r="H3061" i="3" s="1"/>
  <c r="I3061" i="3"/>
  <c r="R3061" i="3" s="1"/>
  <c r="J3060" i="3"/>
  <c r="L3060" i="3" s="1"/>
  <c r="M3062" i="3"/>
  <c r="D3065" i="3" l="1"/>
  <c r="G3062" i="3"/>
  <c r="H3062" i="3" s="1"/>
  <c r="I3062" i="3" s="1"/>
  <c r="R3062" i="3" s="1"/>
  <c r="F3063" i="3"/>
  <c r="E3063" i="3"/>
  <c r="J3061" i="3"/>
  <c r="L3061" i="3" s="1"/>
  <c r="M3063" i="3"/>
  <c r="D3066" i="3" l="1"/>
  <c r="G3063" i="3"/>
  <c r="H3063" i="3" s="1"/>
  <c r="I3063" i="3" s="1"/>
  <c r="R3063" i="3" s="1"/>
  <c r="F3064" i="3"/>
  <c r="E3064" i="3"/>
  <c r="J3062" i="3"/>
  <c r="L3062" i="3" s="1"/>
  <c r="M3064" i="3"/>
  <c r="D3067" i="3" l="1"/>
  <c r="F3065" i="3"/>
  <c r="E3065" i="3"/>
  <c r="G3064" i="3"/>
  <c r="H3064" i="3" s="1"/>
  <c r="I3064" i="3" s="1"/>
  <c r="R3064" i="3" s="1"/>
  <c r="J3063" i="3"/>
  <c r="L3063" i="3" s="1"/>
  <c r="M3065" i="3"/>
  <c r="D3068" i="3" l="1"/>
  <c r="G3065" i="3"/>
  <c r="H3065" i="3" s="1"/>
  <c r="F3066" i="3"/>
  <c r="E3066" i="3"/>
  <c r="I3065" i="3"/>
  <c r="R3065" i="3" s="1"/>
  <c r="J3064" i="3"/>
  <c r="L3064" i="3" s="1"/>
  <c r="M3066" i="3"/>
  <c r="D3069" i="3" l="1"/>
  <c r="G3066" i="3"/>
  <c r="H3066" i="3" s="1"/>
  <c r="I3066" i="3" s="1"/>
  <c r="R3066" i="3" s="1"/>
  <c r="F3067" i="3"/>
  <c r="E3067" i="3"/>
  <c r="J3065" i="3"/>
  <c r="L3065" i="3" s="1"/>
  <c r="M3067" i="3"/>
  <c r="D3070" i="3" l="1"/>
  <c r="F3068" i="3"/>
  <c r="E3068" i="3"/>
  <c r="G3067" i="3"/>
  <c r="H3067" i="3" s="1"/>
  <c r="I3067" i="3"/>
  <c r="R3067" i="3" s="1"/>
  <c r="J3066" i="3"/>
  <c r="L3066" i="3" s="1"/>
  <c r="M3068" i="3"/>
  <c r="D3071" i="3" l="1"/>
  <c r="G3068" i="3"/>
  <c r="H3068" i="3" s="1"/>
  <c r="I3068" i="3" s="1"/>
  <c r="R3068" i="3" s="1"/>
  <c r="F3069" i="3"/>
  <c r="E3069" i="3"/>
  <c r="J3067" i="3"/>
  <c r="L3067" i="3" s="1"/>
  <c r="M3069" i="3"/>
  <c r="D3072" i="3" l="1"/>
  <c r="G3069" i="3"/>
  <c r="H3069" i="3" s="1"/>
  <c r="F3070" i="3"/>
  <c r="E3070" i="3"/>
  <c r="I3069" i="3"/>
  <c r="R3069" i="3" s="1"/>
  <c r="J3068" i="3"/>
  <c r="L3068" i="3" s="1"/>
  <c r="M3070" i="3"/>
  <c r="D3073" i="3" l="1"/>
  <c r="G3070" i="3"/>
  <c r="H3070" i="3" s="1"/>
  <c r="F3071" i="3"/>
  <c r="E3071" i="3"/>
  <c r="I3070" i="3"/>
  <c r="R3070" i="3" s="1"/>
  <c r="J3069" i="3"/>
  <c r="L3069" i="3" s="1"/>
  <c r="M3071" i="3"/>
  <c r="D3074" i="3" l="1"/>
  <c r="F3072" i="3"/>
  <c r="E3072" i="3"/>
  <c r="G3071" i="3"/>
  <c r="H3071" i="3" s="1"/>
  <c r="I3071" i="3" s="1"/>
  <c r="R3071" i="3" s="1"/>
  <c r="J3070" i="3"/>
  <c r="L3070" i="3" s="1"/>
  <c r="M3072" i="3"/>
  <c r="D3075" i="3" l="1"/>
  <c r="F3073" i="3"/>
  <c r="E3073" i="3"/>
  <c r="G3072" i="3"/>
  <c r="H3072" i="3" s="1"/>
  <c r="I3072" i="3"/>
  <c r="R3072" i="3" s="1"/>
  <c r="J3071" i="3"/>
  <c r="L3071" i="3" s="1"/>
  <c r="M3073" i="3"/>
  <c r="D3076" i="3" l="1"/>
  <c r="G3073" i="3"/>
  <c r="H3073" i="3" s="1"/>
  <c r="F3074" i="3"/>
  <c r="E3074" i="3"/>
  <c r="I3073" i="3"/>
  <c r="R3073" i="3" s="1"/>
  <c r="J3072" i="3"/>
  <c r="L3072" i="3" s="1"/>
  <c r="M3074" i="3"/>
  <c r="D3077" i="3" l="1"/>
  <c r="G3074" i="3"/>
  <c r="H3074" i="3" s="1"/>
  <c r="F3075" i="3"/>
  <c r="E3075" i="3"/>
  <c r="I3074" i="3"/>
  <c r="R3074" i="3" s="1"/>
  <c r="J3073" i="3"/>
  <c r="L3073" i="3" s="1"/>
  <c r="M3075" i="3"/>
  <c r="D3078" i="3" l="1"/>
  <c r="F3076" i="3"/>
  <c r="E3076" i="3"/>
  <c r="G3075" i="3"/>
  <c r="H3075" i="3" s="1"/>
  <c r="I3075" i="3"/>
  <c r="R3075" i="3" s="1"/>
  <c r="J3074" i="3"/>
  <c r="L3074" i="3" s="1"/>
  <c r="M3076" i="3"/>
  <c r="D3079" i="3" l="1"/>
  <c r="G3076" i="3"/>
  <c r="H3076" i="3" s="1"/>
  <c r="F3077" i="3"/>
  <c r="E3077" i="3"/>
  <c r="I3076" i="3"/>
  <c r="R3076" i="3" s="1"/>
  <c r="J3075" i="3"/>
  <c r="L3075" i="3" s="1"/>
  <c r="M3077" i="3"/>
  <c r="D3080" i="3" l="1"/>
  <c r="G3077" i="3"/>
  <c r="H3077" i="3" s="1"/>
  <c r="F3078" i="3"/>
  <c r="E3078" i="3"/>
  <c r="I3077" i="3"/>
  <c r="R3077" i="3" s="1"/>
  <c r="J3076" i="3"/>
  <c r="L3076" i="3" s="1"/>
  <c r="M3078" i="3"/>
  <c r="D3081" i="3" l="1"/>
  <c r="G3078" i="3"/>
  <c r="H3078" i="3" s="1"/>
  <c r="F3079" i="3"/>
  <c r="E3079" i="3"/>
  <c r="G3079" i="3" s="1"/>
  <c r="H3079" i="3" s="1"/>
  <c r="I3078" i="3"/>
  <c r="R3078" i="3" s="1"/>
  <c r="J3077" i="3"/>
  <c r="L3077" i="3" s="1"/>
  <c r="M3079" i="3"/>
  <c r="D3082" i="3" l="1"/>
  <c r="F3080" i="3"/>
  <c r="E3080" i="3"/>
  <c r="I3079" i="3"/>
  <c r="R3079" i="3" s="1"/>
  <c r="J3078" i="3"/>
  <c r="L3078" i="3" s="1"/>
  <c r="M3080" i="3"/>
  <c r="D3083" i="3" l="1"/>
  <c r="G3080" i="3"/>
  <c r="H3080" i="3" s="1"/>
  <c r="F3081" i="3"/>
  <c r="E3081" i="3"/>
  <c r="I3080" i="3"/>
  <c r="R3080" i="3" s="1"/>
  <c r="J3079" i="3"/>
  <c r="L3079" i="3" s="1"/>
  <c r="M3081" i="3"/>
  <c r="D3084" i="3" l="1"/>
  <c r="G3081" i="3"/>
  <c r="H3081" i="3" s="1"/>
  <c r="F3082" i="3"/>
  <c r="E3082" i="3"/>
  <c r="G3082" i="3" s="1"/>
  <c r="H3082" i="3" s="1"/>
  <c r="I3081" i="3"/>
  <c r="R3081" i="3" s="1"/>
  <c r="J3080" i="3"/>
  <c r="L3080" i="3" s="1"/>
  <c r="M3082" i="3"/>
  <c r="D3085" i="3" l="1"/>
  <c r="F3083" i="3"/>
  <c r="E3083" i="3"/>
  <c r="I3082" i="3"/>
  <c r="R3082" i="3" s="1"/>
  <c r="J3081" i="3"/>
  <c r="L3081" i="3" s="1"/>
  <c r="M3083" i="3"/>
  <c r="D3086" i="3" l="1"/>
  <c r="F3084" i="3"/>
  <c r="E3084" i="3"/>
  <c r="G3083" i="3"/>
  <c r="H3083" i="3" s="1"/>
  <c r="I3083" i="3"/>
  <c r="R3083" i="3" s="1"/>
  <c r="J3082" i="3"/>
  <c r="L3082" i="3" s="1"/>
  <c r="M3084" i="3"/>
  <c r="D3087" i="3" l="1"/>
  <c r="G3084" i="3"/>
  <c r="H3084" i="3" s="1"/>
  <c r="F3085" i="3"/>
  <c r="E3085" i="3"/>
  <c r="I3084" i="3"/>
  <c r="R3084" i="3" s="1"/>
  <c r="J3083" i="3"/>
  <c r="L3083" i="3" s="1"/>
  <c r="M3085" i="3"/>
  <c r="D3088" i="3" l="1"/>
  <c r="G3085" i="3"/>
  <c r="H3085" i="3" s="1"/>
  <c r="F3086" i="3"/>
  <c r="E3086" i="3"/>
  <c r="I3085" i="3"/>
  <c r="R3085" i="3" s="1"/>
  <c r="J3084" i="3"/>
  <c r="L3084" i="3" s="1"/>
  <c r="M3086" i="3"/>
  <c r="D3089" i="3" l="1"/>
  <c r="F3087" i="3"/>
  <c r="E3087" i="3"/>
  <c r="G3086" i="3"/>
  <c r="H3086" i="3" s="1"/>
  <c r="I3086" i="3" s="1"/>
  <c r="R3086" i="3" s="1"/>
  <c r="J3085" i="3"/>
  <c r="L3085" i="3" s="1"/>
  <c r="M3087" i="3"/>
  <c r="D3090" i="3" l="1"/>
  <c r="G3087" i="3"/>
  <c r="H3087" i="3" s="1"/>
  <c r="F3088" i="3"/>
  <c r="E3088" i="3"/>
  <c r="I3087" i="3"/>
  <c r="R3087" i="3" s="1"/>
  <c r="J3086" i="3"/>
  <c r="L3086" i="3" s="1"/>
  <c r="M3088" i="3"/>
  <c r="D3091" i="3" l="1"/>
  <c r="G3088" i="3"/>
  <c r="H3088" i="3" s="1"/>
  <c r="I3088" i="3" s="1"/>
  <c r="R3088" i="3" s="1"/>
  <c r="F3089" i="3"/>
  <c r="E3089" i="3"/>
  <c r="J3087" i="3"/>
  <c r="L3087" i="3" s="1"/>
  <c r="M3089" i="3"/>
  <c r="D3092" i="3" l="1"/>
  <c r="G3089" i="3"/>
  <c r="H3089" i="3" s="1"/>
  <c r="F3090" i="3"/>
  <c r="E3090" i="3"/>
  <c r="I3089" i="3"/>
  <c r="R3089" i="3" s="1"/>
  <c r="J3088" i="3"/>
  <c r="L3088" i="3" s="1"/>
  <c r="M3090" i="3"/>
  <c r="D3093" i="3" l="1"/>
  <c r="F3091" i="3"/>
  <c r="E3091" i="3"/>
  <c r="G3090" i="3"/>
  <c r="H3090" i="3" s="1"/>
  <c r="I3090" i="3" s="1"/>
  <c r="R3090" i="3" s="1"/>
  <c r="J3089" i="3"/>
  <c r="L3089" i="3" s="1"/>
  <c r="M3091" i="3"/>
  <c r="D3094" i="3" l="1"/>
  <c r="G3091" i="3"/>
  <c r="H3091" i="3" s="1"/>
  <c r="F3092" i="3"/>
  <c r="E3092" i="3"/>
  <c r="I3091" i="3"/>
  <c r="R3091" i="3" s="1"/>
  <c r="J3090" i="3"/>
  <c r="L3090" i="3" s="1"/>
  <c r="M3092" i="3"/>
  <c r="D3095" i="3" l="1"/>
  <c r="G3092" i="3"/>
  <c r="H3092" i="3" s="1"/>
  <c r="I3092" i="3" s="1"/>
  <c r="R3092" i="3" s="1"/>
  <c r="F3093" i="3"/>
  <c r="E3093" i="3"/>
  <c r="J3091" i="3"/>
  <c r="L3091" i="3" s="1"/>
  <c r="M3093" i="3"/>
  <c r="D3096" i="3" l="1"/>
  <c r="G3093" i="3"/>
  <c r="H3093" i="3" s="1"/>
  <c r="I3093" i="3" s="1"/>
  <c r="R3093" i="3" s="1"/>
  <c r="F3094" i="3"/>
  <c r="E3094" i="3"/>
  <c r="G3094" i="3" s="1"/>
  <c r="H3094" i="3" s="1"/>
  <c r="J3092" i="3"/>
  <c r="L3092" i="3" s="1"/>
  <c r="M3094" i="3"/>
  <c r="D3097" i="3" l="1"/>
  <c r="F3095" i="3"/>
  <c r="E3095" i="3"/>
  <c r="I3094" i="3"/>
  <c r="R3094" i="3" s="1"/>
  <c r="J3093" i="3"/>
  <c r="L3093" i="3" s="1"/>
  <c r="M3095" i="3"/>
  <c r="D3098" i="3" l="1"/>
  <c r="G3095" i="3"/>
  <c r="H3095" i="3" s="1"/>
  <c r="I3095" i="3" s="1"/>
  <c r="R3095" i="3" s="1"/>
  <c r="F3096" i="3"/>
  <c r="E3096" i="3"/>
  <c r="J3094" i="3"/>
  <c r="L3094" i="3" s="1"/>
  <c r="M3096" i="3"/>
  <c r="D3099" i="3" l="1"/>
  <c r="G3096" i="3"/>
  <c r="H3096" i="3" s="1"/>
  <c r="I3096" i="3" s="1"/>
  <c r="R3096" i="3" s="1"/>
  <c r="F3097" i="3"/>
  <c r="E3097" i="3"/>
  <c r="J3095" i="3"/>
  <c r="L3095" i="3" s="1"/>
  <c r="M3097" i="3"/>
  <c r="D3100" i="3" l="1"/>
  <c r="G3097" i="3"/>
  <c r="H3097" i="3" s="1"/>
  <c r="F3098" i="3"/>
  <c r="E3098" i="3"/>
  <c r="G3098" i="3" s="1"/>
  <c r="H3098" i="3" s="1"/>
  <c r="I3097" i="3"/>
  <c r="R3097" i="3" s="1"/>
  <c r="J3096" i="3"/>
  <c r="L3096" i="3" s="1"/>
  <c r="M3098" i="3"/>
  <c r="D3101" i="3" l="1"/>
  <c r="F3099" i="3"/>
  <c r="E3099" i="3"/>
  <c r="I3098" i="3"/>
  <c r="R3098" i="3" s="1"/>
  <c r="J3097" i="3"/>
  <c r="L3097" i="3" s="1"/>
  <c r="M3099" i="3"/>
  <c r="D3102" i="3" l="1"/>
  <c r="G3099" i="3"/>
  <c r="H3099" i="3" s="1"/>
  <c r="F3100" i="3"/>
  <c r="E3100" i="3"/>
  <c r="G3100" i="3" s="1"/>
  <c r="H3100" i="3" s="1"/>
  <c r="I3099" i="3"/>
  <c r="R3099" i="3" s="1"/>
  <c r="J3098" i="3"/>
  <c r="L3098" i="3" s="1"/>
  <c r="M3100" i="3"/>
  <c r="D3103" i="3" l="1"/>
  <c r="F3101" i="3"/>
  <c r="E3101" i="3"/>
  <c r="I3100" i="3"/>
  <c r="R3100" i="3" s="1"/>
  <c r="J3099" i="3"/>
  <c r="L3099" i="3" s="1"/>
  <c r="M3101" i="3"/>
  <c r="D3104" i="3" l="1"/>
  <c r="G3101" i="3"/>
  <c r="H3101" i="3" s="1"/>
  <c r="F3102" i="3"/>
  <c r="E3102" i="3"/>
  <c r="I3101" i="3"/>
  <c r="R3101" i="3" s="1"/>
  <c r="J3100" i="3"/>
  <c r="L3100" i="3" s="1"/>
  <c r="M3102" i="3"/>
  <c r="D3105" i="3" l="1"/>
  <c r="F3103" i="3"/>
  <c r="E3103" i="3"/>
  <c r="G3102" i="3"/>
  <c r="H3102" i="3" s="1"/>
  <c r="I3102" i="3" s="1"/>
  <c r="R3102" i="3" s="1"/>
  <c r="J3101" i="3"/>
  <c r="L3101" i="3" s="1"/>
  <c r="M3103" i="3"/>
  <c r="D3106" i="3" l="1"/>
  <c r="G3103" i="3"/>
  <c r="H3103" i="3" s="1"/>
  <c r="F3104" i="3"/>
  <c r="E3104" i="3"/>
  <c r="I3103" i="3"/>
  <c r="R3103" i="3" s="1"/>
  <c r="J3102" i="3"/>
  <c r="L3102" i="3" s="1"/>
  <c r="M3104" i="3"/>
  <c r="D3107" i="3" l="1"/>
  <c r="G3104" i="3"/>
  <c r="H3104" i="3" s="1"/>
  <c r="I3104" i="3" s="1"/>
  <c r="R3104" i="3" s="1"/>
  <c r="F3105" i="3"/>
  <c r="E3105" i="3"/>
  <c r="J3103" i="3"/>
  <c r="L3103" i="3" s="1"/>
  <c r="M3105" i="3"/>
  <c r="D3108" i="3" l="1"/>
  <c r="G3105" i="3"/>
  <c r="H3105" i="3" s="1"/>
  <c r="F3106" i="3"/>
  <c r="E3106" i="3"/>
  <c r="G3106" i="3" s="1"/>
  <c r="H3106" i="3" s="1"/>
  <c r="I3105" i="3"/>
  <c r="R3105" i="3" s="1"/>
  <c r="J3104" i="3"/>
  <c r="L3104" i="3" s="1"/>
  <c r="M3106" i="3"/>
  <c r="D3109" i="3" l="1"/>
  <c r="F3107" i="3"/>
  <c r="E3107" i="3"/>
  <c r="I3106" i="3"/>
  <c r="R3106" i="3" s="1"/>
  <c r="J3105" i="3"/>
  <c r="L3105" i="3" s="1"/>
  <c r="M3107" i="3"/>
  <c r="D3110" i="3" l="1"/>
  <c r="G3107" i="3"/>
  <c r="H3107" i="3" s="1"/>
  <c r="F3108" i="3"/>
  <c r="E3108" i="3"/>
  <c r="I3107" i="3"/>
  <c r="R3107" i="3" s="1"/>
  <c r="J3106" i="3"/>
  <c r="L3106" i="3" s="1"/>
  <c r="M3108" i="3"/>
  <c r="D3111" i="3" l="1"/>
  <c r="G3108" i="3"/>
  <c r="H3108" i="3" s="1"/>
  <c r="F3109" i="3"/>
  <c r="E3109" i="3"/>
  <c r="I3108" i="3"/>
  <c r="R3108" i="3" s="1"/>
  <c r="J3107" i="3"/>
  <c r="L3107" i="3" s="1"/>
  <c r="M3109" i="3"/>
  <c r="D3112" i="3" l="1"/>
  <c r="G3109" i="3"/>
  <c r="H3109" i="3" s="1"/>
  <c r="F3110" i="3"/>
  <c r="E3110" i="3"/>
  <c r="G3110" i="3" s="1"/>
  <c r="H3110" i="3" s="1"/>
  <c r="I3109" i="3"/>
  <c r="R3109" i="3" s="1"/>
  <c r="J3108" i="3"/>
  <c r="L3108" i="3" s="1"/>
  <c r="M3110" i="3"/>
  <c r="D3113" i="3" l="1"/>
  <c r="F3111" i="3"/>
  <c r="E3111" i="3"/>
  <c r="I3110" i="3"/>
  <c r="R3110" i="3" s="1"/>
  <c r="J3109" i="3"/>
  <c r="L3109" i="3" s="1"/>
  <c r="M3111" i="3"/>
  <c r="D3114" i="3" l="1"/>
  <c r="G3111" i="3"/>
  <c r="H3111" i="3" s="1"/>
  <c r="I3111" i="3" s="1"/>
  <c r="R3111" i="3" s="1"/>
  <c r="F3112" i="3"/>
  <c r="E3112" i="3"/>
  <c r="J3110" i="3"/>
  <c r="L3110" i="3" s="1"/>
  <c r="M3112" i="3"/>
  <c r="D3115" i="3" l="1"/>
  <c r="G3112" i="3"/>
  <c r="H3112" i="3" s="1"/>
  <c r="F3113" i="3"/>
  <c r="E3113" i="3"/>
  <c r="I3112" i="3"/>
  <c r="R3112" i="3" s="1"/>
  <c r="J3111" i="3"/>
  <c r="L3111" i="3" s="1"/>
  <c r="M3113" i="3"/>
  <c r="D3116" i="3" l="1"/>
  <c r="G3113" i="3"/>
  <c r="H3113" i="3" s="1"/>
  <c r="F3114" i="3"/>
  <c r="E3114" i="3"/>
  <c r="I3113" i="3"/>
  <c r="R3113" i="3" s="1"/>
  <c r="J3112" i="3"/>
  <c r="L3112" i="3" s="1"/>
  <c r="M3114" i="3"/>
  <c r="D3117" i="3" l="1"/>
  <c r="F3115" i="3"/>
  <c r="E3115" i="3"/>
  <c r="G3114" i="3"/>
  <c r="H3114" i="3" s="1"/>
  <c r="I3114" i="3" s="1"/>
  <c r="R3114" i="3" s="1"/>
  <c r="J3113" i="3"/>
  <c r="L3113" i="3" s="1"/>
  <c r="M3115" i="3"/>
  <c r="D3118" i="3" l="1"/>
  <c r="G3115" i="3"/>
  <c r="H3115" i="3" s="1"/>
  <c r="F3116" i="3"/>
  <c r="E3116" i="3"/>
  <c r="I3115" i="3"/>
  <c r="R3115" i="3" s="1"/>
  <c r="J3114" i="3"/>
  <c r="L3114" i="3" s="1"/>
  <c r="M3116" i="3"/>
  <c r="D3119" i="3" l="1"/>
  <c r="G3116" i="3"/>
  <c r="H3116" i="3" s="1"/>
  <c r="F3117" i="3"/>
  <c r="E3117" i="3"/>
  <c r="I3116" i="3"/>
  <c r="R3116" i="3" s="1"/>
  <c r="J3115" i="3"/>
  <c r="L3115" i="3" s="1"/>
  <c r="M3117" i="3"/>
  <c r="D3120" i="3" l="1"/>
  <c r="G3117" i="3"/>
  <c r="H3117" i="3" s="1"/>
  <c r="F3118" i="3"/>
  <c r="E3118" i="3"/>
  <c r="I3117" i="3"/>
  <c r="R3117" i="3" s="1"/>
  <c r="J3116" i="3"/>
  <c r="L3116" i="3" s="1"/>
  <c r="M3118" i="3"/>
  <c r="D3121" i="3" l="1"/>
  <c r="F3119" i="3"/>
  <c r="E3119" i="3"/>
  <c r="G3118" i="3"/>
  <c r="H3118" i="3" s="1"/>
  <c r="I3118" i="3"/>
  <c r="R3118" i="3" s="1"/>
  <c r="J3117" i="3"/>
  <c r="L3117" i="3" s="1"/>
  <c r="M3119" i="3"/>
  <c r="D3122" i="3" l="1"/>
  <c r="G3119" i="3"/>
  <c r="H3119" i="3" s="1"/>
  <c r="F3120" i="3"/>
  <c r="E3120" i="3"/>
  <c r="I3119" i="3"/>
  <c r="R3119" i="3" s="1"/>
  <c r="J3118" i="3"/>
  <c r="L3118" i="3" s="1"/>
  <c r="M3120" i="3"/>
  <c r="D3123" i="3" l="1"/>
  <c r="G3120" i="3"/>
  <c r="H3120" i="3" s="1"/>
  <c r="F3121" i="3"/>
  <c r="E3121" i="3"/>
  <c r="G3121" i="3" s="1"/>
  <c r="H3121" i="3" s="1"/>
  <c r="I3120" i="3"/>
  <c r="R3120" i="3" s="1"/>
  <c r="J3119" i="3"/>
  <c r="L3119" i="3" s="1"/>
  <c r="M3121" i="3"/>
  <c r="D3124" i="3" l="1"/>
  <c r="F3122" i="3"/>
  <c r="E3122" i="3"/>
  <c r="I3121" i="3"/>
  <c r="R3121" i="3" s="1"/>
  <c r="J3120" i="3"/>
  <c r="L3120" i="3" s="1"/>
  <c r="M3122" i="3"/>
  <c r="D3125" i="3" l="1"/>
  <c r="F3123" i="3"/>
  <c r="E3123" i="3"/>
  <c r="G3122" i="3"/>
  <c r="H3122" i="3" s="1"/>
  <c r="I3122" i="3"/>
  <c r="R3122" i="3" s="1"/>
  <c r="J3121" i="3"/>
  <c r="L3121" i="3" s="1"/>
  <c r="M3123" i="3"/>
  <c r="D3126" i="3" l="1"/>
  <c r="G3123" i="3"/>
  <c r="H3123" i="3" s="1"/>
  <c r="I3123" i="3" s="1"/>
  <c r="R3123" i="3" s="1"/>
  <c r="F3124" i="3"/>
  <c r="E3124" i="3"/>
  <c r="G3124" i="3" s="1"/>
  <c r="H3124" i="3" s="1"/>
  <c r="J3122" i="3"/>
  <c r="L3122" i="3" s="1"/>
  <c r="M3124" i="3"/>
  <c r="D3127" i="3" l="1"/>
  <c r="F3125" i="3"/>
  <c r="E3125" i="3"/>
  <c r="I3124" i="3"/>
  <c r="R3124" i="3" s="1"/>
  <c r="J3123" i="3"/>
  <c r="L3123" i="3" s="1"/>
  <c r="M3125" i="3"/>
  <c r="D3128" i="3" l="1"/>
  <c r="F3126" i="3"/>
  <c r="E3126" i="3"/>
  <c r="G3125" i="3"/>
  <c r="H3125" i="3" s="1"/>
  <c r="I3125" i="3"/>
  <c r="R3125" i="3" s="1"/>
  <c r="J3124" i="3"/>
  <c r="L3124" i="3" s="1"/>
  <c r="M3126" i="3"/>
  <c r="D3129" i="3" l="1"/>
  <c r="G3126" i="3"/>
  <c r="H3126" i="3" s="1"/>
  <c r="I3126" i="3" s="1"/>
  <c r="R3126" i="3" s="1"/>
  <c r="F3127" i="3"/>
  <c r="E3127" i="3"/>
  <c r="G3127" i="3" s="1"/>
  <c r="H3127" i="3" s="1"/>
  <c r="J3125" i="3"/>
  <c r="L3125" i="3" s="1"/>
  <c r="M3127" i="3"/>
  <c r="D3130" i="3" l="1"/>
  <c r="F3128" i="3"/>
  <c r="E3128" i="3"/>
  <c r="I3127" i="3"/>
  <c r="R3127" i="3" s="1"/>
  <c r="J3126" i="3"/>
  <c r="L3126" i="3" s="1"/>
  <c r="M3128" i="3"/>
  <c r="D3131" i="3" l="1"/>
  <c r="G3128" i="3"/>
  <c r="H3128" i="3" s="1"/>
  <c r="F3129" i="3"/>
  <c r="E3129" i="3"/>
  <c r="I3128" i="3"/>
  <c r="R3128" i="3" s="1"/>
  <c r="J3127" i="3"/>
  <c r="L3127" i="3" s="1"/>
  <c r="M3129" i="3"/>
  <c r="D3132" i="3" l="1"/>
  <c r="G3129" i="3"/>
  <c r="H3129" i="3" s="1"/>
  <c r="F3130" i="3"/>
  <c r="E3130" i="3"/>
  <c r="I3129" i="3"/>
  <c r="R3129" i="3" s="1"/>
  <c r="J3128" i="3"/>
  <c r="L3128" i="3" s="1"/>
  <c r="M3130" i="3"/>
  <c r="D3133" i="3" l="1"/>
  <c r="F3131" i="3"/>
  <c r="E3131" i="3"/>
  <c r="G3130" i="3"/>
  <c r="H3130" i="3" s="1"/>
  <c r="I3130" i="3"/>
  <c r="R3130" i="3" s="1"/>
  <c r="J3129" i="3"/>
  <c r="L3129" i="3" s="1"/>
  <c r="M3131" i="3"/>
  <c r="D3134" i="3" l="1"/>
  <c r="G3131" i="3"/>
  <c r="H3131" i="3" s="1"/>
  <c r="F3132" i="3"/>
  <c r="E3132" i="3"/>
  <c r="I3131" i="3"/>
  <c r="R3131" i="3" s="1"/>
  <c r="J3130" i="3"/>
  <c r="L3130" i="3" s="1"/>
  <c r="M3132" i="3"/>
  <c r="D3135" i="3" l="1"/>
  <c r="F3133" i="3"/>
  <c r="E3133" i="3"/>
  <c r="G3132" i="3"/>
  <c r="H3132" i="3" s="1"/>
  <c r="I3132" i="3"/>
  <c r="R3132" i="3" s="1"/>
  <c r="J3131" i="3"/>
  <c r="L3131" i="3" s="1"/>
  <c r="M3133" i="3"/>
  <c r="D3136" i="3" l="1"/>
  <c r="F3134" i="3"/>
  <c r="E3134" i="3"/>
  <c r="G3133" i="3"/>
  <c r="H3133" i="3" s="1"/>
  <c r="I3133" i="3" s="1"/>
  <c r="R3133" i="3" s="1"/>
  <c r="J3132" i="3"/>
  <c r="L3132" i="3" s="1"/>
  <c r="M3134" i="3"/>
  <c r="D3137" i="3" l="1"/>
  <c r="F3135" i="3"/>
  <c r="E3135" i="3"/>
  <c r="G3134" i="3"/>
  <c r="H3134" i="3" s="1"/>
  <c r="I3134" i="3"/>
  <c r="R3134" i="3" s="1"/>
  <c r="J3133" i="3"/>
  <c r="L3133" i="3" s="1"/>
  <c r="M3135" i="3"/>
  <c r="D3138" i="3" l="1"/>
  <c r="F3136" i="3"/>
  <c r="E3136" i="3"/>
  <c r="G3135" i="3"/>
  <c r="H3135" i="3" s="1"/>
  <c r="I3135" i="3"/>
  <c r="R3135" i="3" s="1"/>
  <c r="J3134" i="3"/>
  <c r="L3134" i="3" s="1"/>
  <c r="M3136" i="3"/>
  <c r="D3139" i="3" l="1"/>
  <c r="F3137" i="3"/>
  <c r="E3137" i="3"/>
  <c r="G3136" i="3"/>
  <c r="H3136" i="3" s="1"/>
  <c r="I3136" i="3"/>
  <c r="R3136" i="3" s="1"/>
  <c r="J3135" i="3"/>
  <c r="L3135" i="3" s="1"/>
  <c r="M3137" i="3"/>
  <c r="D3140" i="3" l="1"/>
  <c r="G3137" i="3"/>
  <c r="H3137" i="3" s="1"/>
  <c r="F3138" i="3"/>
  <c r="E3138" i="3"/>
  <c r="I3137" i="3"/>
  <c r="R3137" i="3" s="1"/>
  <c r="J3136" i="3"/>
  <c r="L3136" i="3" s="1"/>
  <c r="M3138" i="3"/>
  <c r="D3141" i="3" l="1"/>
  <c r="F3139" i="3"/>
  <c r="E3139" i="3"/>
  <c r="G3138" i="3"/>
  <c r="H3138" i="3" s="1"/>
  <c r="I3138" i="3" s="1"/>
  <c r="R3138" i="3" s="1"/>
  <c r="J3137" i="3"/>
  <c r="L3137" i="3" s="1"/>
  <c r="M3139" i="3"/>
  <c r="D3142" i="3" l="1"/>
  <c r="G3139" i="3"/>
  <c r="H3139" i="3" s="1"/>
  <c r="F3140" i="3"/>
  <c r="E3140" i="3"/>
  <c r="I3139" i="3"/>
  <c r="R3139" i="3" s="1"/>
  <c r="J3138" i="3"/>
  <c r="L3138" i="3" s="1"/>
  <c r="M3140" i="3"/>
  <c r="D3143" i="3" l="1"/>
  <c r="G3140" i="3"/>
  <c r="H3140" i="3" s="1"/>
  <c r="F3141" i="3"/>
  <c r="E3141" i="3"/>
  <c r="I3140" i="3"/>
  <c r="R3140" i="3" s="1"/>
  <c r="J3139" i="3"/>
  <c r="L3139" i="3" s="1"/>
  <c r="M3141" i="3"/>
  <c r="D3144" i="3" l="1"/>
  <c r="F3142" i="3"/>
  <c r="E3142" i="3"/>
  <c r="G3141" i="3"/>
  <c r="H3141" i="3" s="1"/>
  <c r="I3141" i="3" s="1"/>
  <c r="R3141" i="3" s="1"/>
  <c r="J3140" i="3"/>
  <c r="L3140" i="3" s="1"/>
  <c r="M3142" i="3"/>
  <c r="D3145" i="3" l="1"/>
  <c r="F3143" i="3"/>
  <c r="E3143" i="3"/>
  <c r="G3142" i="3"/>
  <c r="H3142" i="3" s="1"/>
  <c r="I3142" i="3" s="1"/>
  <c r="R3142" i="3" s="1"/>
  <c r="J3141" i="3"/>
  <c r="L3141" i="3" s="1"/>
  <c r="M3143" i="3"/>
  <c r="D3146" i="3" l="1"/>
  <c r="F3144" i="3"/>
  <c r="E3144" i="3"/>
  <c r="G3143" i="3"/>
  <c r="H3143" i="3" s="1"/>
  <c r="I3143" i="3"/>
  <c r="R3143" i="3" s="1"/>
  <c r="J3142" i="3"/>
  <c r="L3142" i="3" s="1"/>
  <c r="M3144" i="3"/>
  <c r="D3147" i="3" l="1"/>
  <c r="G3144" i="3"/>
  <c r="H3144" i="3" s="1"/>
  <c r="F3145" i="3"/>
  <c r="E3145" i="3"/>
  <c r="I3144" i="3"/>
  <c r="R3144" i="3" s="1"/>
  <c r="J3143" i="3"/>
  <c r="L3143" i="3" s="1"/>
  <c r="M3145" i="3"/>
  <c r="D3148" i="3" l="1"/>
  <c r="F3146" i="3"/>
  <c r="E3146" i="3"/>
  <c r="G3145" i="3"/>
  <c r="H3145" i="3" s="1"/>
  <c r="I3145" i="3" s="1"/>
  <c r="R3145" i="3" s="1"/>
  <c r="J3144" i="3"/>
  <c r="L3144" i="3" s="1"/>
  <c r="M3146" i="3"/>
  <c r="D3149" i="3" l="1"/>
  <c r="G3146" i="3"/>
  <c r="H3146" i="3" s="1"/>
  <c r="F3147" i="3"/>
  <c r="E3147" i="3"/>
  <c r="G3147" i="3" s="1"/>
  <c r="H3147" i="3" s="1"/>
  <c r="I3146" i="3"/>
  <c r="R3146" i="3" s="1"/>
  <c r="J3145" i="3"/>
  <c r="L3145" i="3" s="1"/>
  <c r="M3147" i="3"/>
  <c r="D3150" i="3" l="1"/>
  <c r="F3148" i="3"/>
  <c r="E3148" i="3"/>
  <c r="I3147" i="3"/>
  <c r="R3147" i="3" s="1"/>
  <c r="J3146" i="3"/>
  <c r="L3146" i="3" s="1"/>
  <c r="M3148" i="3"/>
  <c r="D3151" i="3" l="1"/>
  <c r="G3148" i="3"/>
  <c r="H3148" i="3" s="1"/>
  <c r="F3149" i="3"/>
  <c r="E3149" i="3"/>
  <c r="I3148" i="3"/>
  <c r="R3148" i="3" s="1"/>
  <c r="J3147" i="3"/>
  <c r="L3147" i="3" s="1"/>
  <c r="M3149" i="3"/>
  <c r="D3152" i="3" l="1"/>
  <c r="G3149" i="3"/>
  <c r="H3149" i="3" s="1"/>
  <c r="F3150" i="3"/>
  <c r="E3150" i="3"/>
  <c r="I3149" i="3"/>
  <c r="R3149" i="3" s="1"/>
  <c r="J3148" i="3"/>
  <c r="L3148" i="3" s="1"/>
  <c r="M3150" i="3"/>
  <c r="D3153" i="3" l="1"/>
  <c r="G3150" i="3"/>
  <c r="H3150" i="3" s="1"/>
  <c r="F3151" i="3"/>
  <c r="E3151" i="3"/>
  <c r="I3150" i="3"/>
  <c r="R3150" i="3" s="1"/>
  <c r="J3149" i="3"/>
  <c r="L3149" i="3" s="1"/>
  <c r="M3151" i="3"/>
  <c r="D3154" i="3" l="1"/>
  <c r="F3152" i="3"/>
  <c r="E3152" i="3"/>
  <c r="G3151" i="3"/>
  <c r="H3151" i="3" s="1"/>
  <c r="I3151" i="3"/>
  <c r="R3151" i="3" s="1"/>
  <c r="J3150" i="3"/>
  <c r="L3150" i="3" s="1"/>
  <c r="M3152" i="3"/>
  <c r="D3155" i="3" l="1"/>
  <c r="G3152" i="3"/>
  <c r="H3152" i="3" s="1"/>
  <c r="F3153" i="3"/>
  <c r="E3153" i="3"/>
  <c r="I3152" i="3"/>
  <c r="R3152" i="3" s="1"/>
  <c r="J3151" i="3"/>
  <c r="L3151" i="3" s="1"/>
  <c r="M3153" i="3"/>
  <c r="D3156" i="3" l="1"/>
  <c r="G3153" i="3"/>
  <c r="H3153" i="3" s="1"/>
  <c r="F3154" i="3"/>
  <c r="E3154" i="3"/>
  <c r="I3153" i="3"/>
  <c r="R3153" i="3" s="1"/>
  <c r="J3152" i="3"/>
  <c r="L3152" i="3" s="1"/>
  <c r="M3154" i="3"/>
  <c r="D3157" i="3" l="1"/>
  <c r="G3154" i="3"/>
  <c r="H3154" i="3" s="1"/>
  <c r="F3155" i="3"/>
  <c r="E3155" i="3"/>
  <c r="I3154" i="3"/>
  <c r="R3154" i="3" s="1"/>
  <c r="J3153" i="3"/>
  <c r="L3153" i="3" s="1"/>
  <c r="M3155" i="3"/>
  <c r="D3158" i="3" l="1"/>
  <c r="G3155" i="3"/>
  <c r="H3155" i="3" s="1"/>
  <c r="F3156" i="3"/>
  <c r="E3156" i="3"/>
  <c r="I3155" i="3"/>
  <c r="R3155" i="3" s="1"/>
  <c r="J3154" i="3"/>
  <c r="L3154" i="3" s="1"/>
  <c r="M3156" i="3"/>
  <c r="D3159" i="3" l="1"/>
  <c r="G3156" i="3"/>
  <c r="H3156" i="3" s="1"/>
  <c r="F3157" i="3"/>
  <c r="E3157" i="3"/>
  <c r="I3156" i="3"/>
  <c r="R3156" i="3" s="1"/>
  <c r="J3155" i="3"/>
  <c r="L3155" i="3" s="1"/>
  <c r="M3157" i="3"/>
  <c r="D3160" i="3" l="1"/>
  <c r="G3157" i="3"/>
  <c r="H3157" i="3" s="1"/>
  <c r="F3158" i="3"/>
  <c r="E3158" i="3"/>
  <c r="I3157" i="3"/>
  <c r="R3157" i="3" s="1"/>
  <c r="J3156" i="3"/>
  <c r="L3156" i="3" s="1"/>
  <c r="M3158" i="3"/>
  <c r="D3161" i="3" l="1"/>
  <c r="F3159" i="3"/>
  <c r="E3159" i="3"/>
  <c r="G3158" i="3"/>
  <c r="H3158" i="3" s="1"/>
  <c r="I3158" i="3"/>
  <c r="R3158" i="3" s="1"/>
  <c r="J3157" i="3"/>
  <c r="L3157" i="3" s="1"/>
  <c r="M3159" i="3"/>
  <c r="D3162" i="3" l="1"/>
  <c r="G3159" i="3"/>
  <c r="H3159" i="3" s="1"/>
  <c r="I3159" i="3" s="1"/>
  <c r="R3159" i="3" s="1"/>
  <c r="F3160" i="3"/>
  <c r="E3160" i="3"/>
  <c r="J3158" i="3"/>
  <c r="L3158" i="3" s="1"/>
  <c r="M3160" i="3"/>
  <c r="D3163" i="3" l="1"/>
  <c r="G3160" i="3"/>
  <c r="H3160" i="3" s="1"/>
  <c r="F3161" i="3"/>
  <c r="E3161" i="3"/>
  <c r="I3160" i="3"/>
  <c r="R3160" i="3" s="1"/>
  <c r="J3159" i="3"/>
  <c r="L3159" i="3" s="1"/>
  <c r="M3161" i="3"/>
  <c r="D3164" i="3" l="1"/>
  <c r="G3161" i="3"/>
  <c r="H3161" i="3" s="1"/>
  <c r="I3161" i="3" s="1"/>
  <c r="R3161" i="3" s="1"/>
  <c r="F3162" i="3"/>
  <c r="E3162" i="3"/>
  <c r="J3160" i="3"/>
  <c r="L3160" i="3" s="1"/>
  <c r="M3162" i="3"/>
  <c r="D3165" i="3" l="1"/>
  <c r="G3162" i="3"/>
  <c r="H3162" i="3" s="1"/>
  <c r="F3163" i="3"/>
  <c r="E3163" i="3"/>
  <c r="I3162" i="3"/>
  <c r="R3162" i="3" s="1"/>
  <c r="J3161" i="3"/>
  <c r="L3161" i="3" s="1"/>
  <c r="M3163" i="3"/>
  <c r="D3166" i="3" l="1"/>
  <c r="G3163" i="3"/>
  <c r="H3163" i="3" s="1"/>
  <c r="I3163" i="3" s="1"/>
  <c r="R3163" i="3" s="1"/>
  <c r="F3164" i="3"/>
  <c r="E3164" i="3"/>
  <c r="J3162" i="3"/>
  <c r="L3162" i="3" s="1"/>
  <c r="M3164" i="3"/>
  <c r="D3167" i="3" l="1"/>
  <c r="G3164" i="3"/>
  <c r="H3164" i="3" s="1"/>
  <c r="F3165" i="3"/>
  <c r="E3165" i="3"/>
  <c r="I3164" i="3"/>
  <c r="R3164" i="3" s="1"/>
  <c r="J3163" i="3"/>
  <c r="L3163" i="3" s="1"/>
  <c r="M3165" i="3"/>
  <c r="D3168" i="3" l="1"/>
  <c r="F3166" i="3"/>
  <c r="E3166" i="3"/>
  <c r="G3165" i="3"/>
  <c r="H3165" i="3" s="1"/>
  <c r="I3165" i="3" s="1"/>
  <c r="R3165" i="3" s="1"/>
  <c r="J3164" i="3"/>
  <c r="L3164" i="3" s="1"/>
  <c r="M3166" i="3"/>
  <c r="D3169" i="3" l="1"/>
  <c r="G3166" i="3"/>
  <c r="H3166" i="3" s="1"/>
  <c r="F3167" i="3"/>
  <c r="E3167" i="3"/>
  <c r="I3166" i="3"/>
  <c r="R3166" i="3" s="1"/>
  <c r="J3165" i="3"/>
  <c r="L3165" i="3" s="1"/>
  <c r="M3167" i="3"/>
  <c r="D3170" i="3" l="1"/>
  <c r="G3167" i="3"/>
  <c r="H3167" i="3" s="1"/>
  <c r="F3168" i="3"/>
  <c r="E3168" i="3"/>
  <c r="I3167" i="3"/>
  <c r="R3167" i="3" s="1"/>
  <c r="J3166" i="3"/>
  <c r="L3166" i="3" s="1"/>
  <c r="M3168" i="3"/>
  <c r="D3171" i="3" l="1"/>
  <c r="G3168" i="3"/>
  <c r="H3168" i="3" s="1"/>
  <c r="F3169" i="3"/>
  <c r="E3169" i="3"/>
  <c r="I3168" i="3"/>
  <c r="R3168" i="3" s="1"/>
  <c r="J3167" i="3"/>
  <c r="L3167" i="3" s="1"/>
  <c r="M3169" i="3"/>
  <c r="D3172" i="3" l="1"/>
  <c r="F3170" i="3"/>
  <c r="E3170" i="3"/>
  <c r="G3169" i="3"/>
  <c r="H3169" i="3" s="1"/>
  <c r="I3169" i="3" s="1"/>
  <c r="R3169" i="3" s="1"/>
  <c r="J3168" i="3"/>
  <c r="L3168" i="3" s="1"/>
  <c r="M3170" i="3"/>
  <c r="D3173" i="3" l="1"/>
  <c r="G3170" i="3"/>
  <c r="H3170" i="3" s="1"/>
  <c r="F3171" i="3"/>
  <c r="E3171" i="3"/>
  <c r="I3170" i="3"/>
  <c r="R3170" i="3" s="1"/>
  <c r="J3169" i="3"/>
  <c r="L3169" i="3" s="1"/>
  <c r="M3171" i="3"/>
  <c r="D3174" i="3" l="1"/>
  <c r="G3171" i="3"/>
  <c r="H3171" i="3" s="1"/>
  <c r="I3171" i="3" s="1"/>
  <c r="R3171" i="3" s="1"/>
  <c r="F3172" i="3"/>
  <c r="E3172" i="3"/>
  <c r="J3170" i="3"/>
  <c r="L3170" i="3" s="1"/>
  <c r="M3172" i="3"/>
  <c r="D3175" i="3" l="1"/>
  <c r="G3172" i="3"/>
  <c r="H3172" i="3" s="1"/>
  <c r="I3172" i="3" s="1"/>
  <c r="R3172" i="3" s="1"/>
  <c r="F3173" i="3"/>
  <c r="E3173" i="3"/>
  <c r="J3171" i="3"/>
  <c r="L3171" i="3" s="1"/>
  <c r="M3173" i="3"/>
  <c r="D3176" i="3" l="1"/>
  <c r="G3173" i="3"/>
  <c r="H3173" i="3" s="1"/>
  <c r="F3174" i="3"/>
  <c r="E3174" i="3"/>
  <c r="I3173" i="3"/>
  <c r="R3173" i="3" s="1"/>
  <c r="J3172" i="3"/>
  <c r="L3172" i="3" s="1"/>
  <c r="M3174" i="3"/>
  <c r="D3177" i="3" l="1"/>
  <c r="G3174" i="3"/>
  <c r="H3174" i="3" s="1"/>
  <c r="I3174" i="3" s="1"/>
  <c r="R3174" i="3" s="1"/>
  <c r="F3175" i="3"/>
  <c r="E3175" i="3"/>
  <c r="J3173" i="3"/>
  <c r="L3173" i="3" s="1"/>
  <c r="M3175" i="3"/>
  <c r="D3178" i="3" l="1"/>
  <c r="G3175" i="3"/>
  <c r="H3175" i="3" s="1"/>
  <c r="I3175" i="3" s="1"/>
  <c r="R3175" i="3" s="1"/>
  <c r="F3176" i="3"/>
  <c r="E3176" i="3"/>
  <c r="J3174" i="3"/>
  <c r="L3174" i="3" s="1"/>
  <c r="M3176" i="3"/>
  <c r="D3179" i="3" l="1"/>
  <c r="G3176" i="3"/>
  <c r="H3176" i="3" s="1"/>
  <c r="F3177" i="3"/>
  <c r="E3177" i="3"/>
  <c r="I3176" i="3"/>
  <c r="R3176" i="3" s="1"/>
  <c r="J3175" i="3"/>
  <c r="L3175" i="3" s="1"/>
  <c r="M3177" i="3"/>
  <c r="D3180" i="3" l="1"/>
  <c r="F3178" i="3"/>
  <c r="E3178" i="3"/>
  <c r="G3177" i="3"/>
  <c r="H3177" i="3" s="1"/>
  <c r="I3177" i="3" s="1"/>
  <c r="R3177" i="3" s="1"/>
  <c r="J3176" i="3"/>
  <c r="L3176" i="3" s="1"/>
  <c r="M3178" i="3"/>
  <c r="D3181" i="3" l="1"/>
  <c r="G3178" i="3"/>
  <c r="H3178" i="3" s="1"/>
  <c r="F3179" i="3"/>
  <c r="E3179" i="3"/>
  <c r="I3178" i="3"/>
  <c r="R3178" i="3" s="1"/>
  <c r="J3177" i="3"/>
  <c r="L3177" i="3" s="1"/>
  <c r="M3179" i="3"/>
  <c r="D3182" i="3" l="1"/>
  <c r="G3179" i="3"/>
  <c r="H3179" i="3" s="1"/>
  <c r="F3180" i="3"/>
  <c r="E3180" i="3"/>
  <c r="I3179" i="3"/>
  <c r="R3179" i="3" s="1"/>
  <c r="J3178" i="3"/>
  <c r="L3178" i="3" s="1"/>
  <c r="M3180" i="3"/>
  <c r="D3183" i="3" l="1"/>
  <c r="G3180" i="3"/>
  <c r="H3180" i="3" s="1"/>
  <c r="F3181" i="3"/>
  <c r="E3181" i="3"/>
  <c r="I3180" i="3"/>
  <c r="R3180" i="3" s="1"/>
  <c r="J3179" i="3"/>
  <c r="L3179" i="3" s="1"/>
  <c r="M3181" i="3"/>
  <c r="D3184" i="3" l="1"/>
  <c r="G3181" i="3"/>
  <c r="H3181" i="3" s="1"/>
  <c r="F3182" i="3"/>
  <c r="E3182" i="3"/>
  <c r="I3181" i="3"/>
  <c r="R3181" i="3" s="1"/>
  <c r="J3180" i="3"/>
  <c r="L3180" i="3" s="1"/>
  <c r="M3182" i="3"/>
  <c r="D3185" i="3" l="1"/>
  <c r="G3182" i="3"/>
  <c r="H3182" i="3" s="1"/>
  <c r="I3182" i="3" s="1"/>
  <c r="R3182" i="3" s="1"/>
  <c r="F3183" i="3"/>
  <c r="E3183" i="3"/>
  <c r="J3181" i="3"/>
  <c r="L3181" i="3" s="1"/>
  <c r="M3183" i="3"/>
  <c r="D3186" i="3" l="1"/>
  <c r="G3183" i="3"/>
  <c r="H3183" i="3" s="1"/>
  <c r="F3184" i="3"/>
  <c r="E3184" i="3"/>
  <c r="I3183" i="3"/>
  <c r="R3183" i="3" s="1"/>
  <c r="J3182" i="3"/>
  <c r="L3182" i="3" s="1"/>
  <c r="M3184" i="3"/>
  <c r="D3187" i="3" l="1"/>
  <c r="G3184" i="3"/>
  <c r="H3184" i="3" s="1"/>
  <c r="I3184" i="3" s="1"/>
  <c r="R3184" i="3" s="1"/>
  <c r="F3185" i="3"/>
  <c r="E3185" i="3"/>
  <c r="J3183" i="3"/>
  <c r="L3183" i="3" s="1"/>
  <c r="M3185" i="3"/>
  <c r="D3188" i="3" l="1"/>
  <c r="G3185" i="3"/>
  <c r="H3185" i="3" s="1"/>
  <c r="I3185" i="3" s="1"/>
  <c r="R3185" i="3" s="1"/>
  <c r="F3186" i="3"/>
  <c r="E3186" i="3"/>
  <c r="J3184" i="3"/>
  <c r="L3184" i="3" s="1"/>
  <c r="M3186" i="3"/>
  <c r="D3189" i="3" l="1"/>
  <c r="G3186" i="3"/>
  <c r="H3186" i="3" s="1"/>
  <c r="F3187" i="3"/>
  <c r="E3187" i="3"/>
  <c r="G3187" i="3" s="1"/>
  <c r="H3187" i="3" s="1"/>
  <c r="I3186" i="3"/>
  <c r="R3186" i="3" s="1"/>
  <c r="J3185" i="3"/>
  <c r="L3185" i="3" s="1"/>
  <c r="M3187" i="3"/>
  <c r="D3190" i="3" l="1"/>
  <c r="F3188" i="3"/>
  <c r="E3188" i="3"/>
  <c r="I3187" i="3"/>
  <c r="R3187" i="3" s="1"/>
  <c r="J3186" i="3"/>
  <c r="L3186" i="3" s="1"/>
  <c r="M3188" i="3"/>
  <c r="D3191" i="3" l="1"/>
  <c r="G3188" i="3"/>
  <c r="H3188" i="3" s="1"/>
  <c r="I3188" i="3" s="1"/>
  <c r="R3188" i="3" s="1"/>
  <c r="F3189" i="3"/>
  <c r="E3189" i="3"/>
  <c r="G3189" i="3" s="1"/>
  <c r="H3189" i="3" s="1"/>
  <c r="J3187" i="3"/>
  <c r="L3187" i="3" s="1"/>
  <c r="M3189" i="3"/>
  <c r="D3192" i="3" l="1"/>
  <c r="F3190" i="3"/>
  <c r="E3190" i="3"/>
  <c r="I3189" i="3"/>
  <c r="R3189" i="3" s="1"/>
  <c r="J3188" i="3"/>
  <c r="L3188" i="3" s="1"/>
  <c r="M3190" i="3"/>
  <c r="D3193" i="3" l="1"/>
  <c r="F3191" i="3"/>
  <c r="E3191" i="3"/>
  <c r="G3190" i="3"/>
  <c r="H3190" i="3" s="1"/>
  <c r="I3190" i="3"/>
  <c r="R3190" i="3" s="1"/>
  <c r="J3189" i="3"/>
  <c r="L3189" i="3" s="1"/>
  <c r="M3191" i="3"/>
  <c r="D3194" i="3" l="1"/>
  <c r="G3191" i="3"/>
  <c r="H3191" i="3" s="1"/>
  <c r="F3192" i="3"/>
  <c r="E3192" i="3"/>
  <c r="G3192" i="3" s="1"/>
  <c r="H3192" i="3" s="1"/>
  <c r="I3191" i="3"/>
  <c r="R3191" i="3" s="1"/>
  <c r="J3190" i="3"/>
  <c r="L3190" i="3" s="1"/>
  <c r="M3192" i="3"/>
  <c r="D3195" i="3" l="1"/>
  <c r="F3193" i="3"/>
  <c r="E3193" i="3"/>
  <c r="I3192" i="3"/>
  <c r="R3192" i="3" s="1"/>
  <c r="J3191" i="3"/>
  <c r="L3191" i="3" s="1"/>
  <c r="M3193" i="3"/>
  <c r="D3196" i="3" l="1"/>
  <c r="G3193" i="3"/>
  <c r="H3193" i="3" s="1"/>
  <c r="I3193" i="3" s="1"/>
  <c r="R3193" i="3" s="1"/>
  <c r="F3194" i="3"/>
  <c r="E3194" i="3"/>
  <c r="J3192" i="3"/>
  <c r="L3192" i="3" s="1"/>
  <c r="M3194" i="3"/>
  <c r="D3197" i="3" l="1"/>
  <c r="G3194" i="3"/>
  <c r="H3194" i="3" s="1"/>
  <c r="I3194" i="3" s="1"/>
  <c r="R3194" i="3" s="1"/>
  <c r="F3195" i="3"/>
  <c r="E3195" i="3"/>
  <c r="J3193" i="3"/>
  <c r="L3193" i="3" s="1"/>
  <c r="M3195" i="3"/>
  <c r="D3198" i="3" l="1"/>
  <c r="G3195" i="3"/>
  <c r="H3195" i="3" s="1"/>
  <c r="F3196" i="3"/>
  <c r="E3196" i="3"/>
  <c r="I3195" i="3"/>
  <c r="R3195" i="3" s="1"/>
  <c r="J3194" i="3"/>
  <c r="L3194" i="3" s="1"/>
  <c r="M3196" i="3"/>
  <c r="D3199" i="3" l="1"/>
  <c r="G3196" i="3"/>
  <c r="H3196" i="3" s="1"/>
  <c r="F3197" i="3"/>
  <c r="E3197" i="3"/>
  <c r="I3196" i="3"/>
  <c r="R3196" i="3" s="1"/>
  <c r="J3195" i="3"/>
  <c r="L3195" i="3" s="1"/>
  <c r="M3197" i="3"/>
  <c r="D3200" i="3" l="1"/>
  <c r="G3197" i="3"/>
  <c r="H3197" i="3" s="1"/>
  <c r="F3198" i="3"/>
  <c r="E3198" i="3"/>
  <c r="I3197" i="3"/>
  <c r="R3197" i="3" s="1"/>
  <c r="J3196" i="3"/>
  <c r="L3196" i="3" s="1"/>
  <c r="M3198" i="3"/>
  <c r="D3201" i="3" l="1"/>
  <c r="G3198" i="3"/>
  <c r="H3198" i="3" s="1"/>
  <c r="F3199" i="3"/>
  <c r="E3199" i="3"/>
  <c r="I3198" i="3"/>
  <c r="R3198" i="3" s="1"/>
  <c r="J3197" i="3"/>
  <c r="L3197" i="3" s="1"/>
  <c r="M3199" i="3"/>
  <c r="D3202" i="3" l="1"/>
  <c r="G3199" i="3"/>
  <c r="H3199" i="3" s="1"/>
  <c r="F3200" i="3"/>
  <c r="E3200" i="3"/>
  <c r="I3199" i="3"/>
  <c r="R3199" i="3" s="1"/>
  <c r="J3198" i="3"/>
  <c r="L3198" i="3" s="1"/>
  <c r="M3200" i="3"/>
  <c r="D3203" i="3" l="1"/>
  <c r="G3200" i="3"/>
  <c r="H3200" i="3" s="1"/>
  <c r="F3201" i="3"/>
  <c r="E3201" i="3"/>
  <c r="I3200" i="3"/>
  <c r="R3200" i="3" s="1"/>
  <c r="J3199" i="3"/>
  <c r="L3199" i="3" s="1"/>
  <c r="M3201" i="3"/>
  <c r="D3204" i="3" l="1"/>
  <c r="G3201" i="3"/>
  <c r="H3201" i="3" s="1"/>
  <c r="F3202" i="3"/>
  <c r="E3202" i="3"/>
  <c r="G3202" i="3" s="1"/>
  <c r="H3202" i="3" s="1"/>
  <c r="I3201" i="3"/>
  <c r="R3201" i="3" s="1"/>
  <c r="J3200" i="3"/>
  <c r="L3200" i="3" s="1"/>
  <c r="M3202" i="3"/>
  <c r="D3205" i="3" l="1"/>
  <c r="F3203" i="3"/>
  <c r="E3203" i="3"/>
  <c r="I3202" i="3"/>
  <c r="R3202" i="3" s="1"/>
  <c r="J3201" i="3"/>
  <c r="L3201" i="3" s="1"/>
  <c r="M3203" i="3"/>
  <c r="D3206" i="3" l="1"/>
  <c r="G3203" i="3"/>
  <c r="H3203" i="3" s="1"/>
  <c r="I3203" i="3" s="1"/>
  <c r="R3203" i="3" s="1"/>
  <c r="F3204" i="3"/>
  <c r="E3204" i="3"/>
  <c r="G3204" i="3" s="1"/>
  <c r="H3204" i="3" s="1"/>
  <c r="J3202" i="3"/>
  <c r="L3202" i="3" s="1"/>
  <c r="M3204" i="3"/>
  <c r="D3207" i="3" l="1"/>
  <c r="F3205" i="3"/>
  <c r="E3205" i="3"/>
  <c r="I3204" i="3"/>
  <c r="R3204" i="3" s="1"/>
  <c r="J3203" i="3"/>
  <c r="L3203" i="3" s="1"/>
  <c r="M3205" i="3"/>
  <c r="D3208" i="3" l="1"/>
  <c r="G3205" i="3"/>
  <c r="H3205" i="3" s="1"/>
  <c r="F3206" i="3"/>
  <c r="E3206" i="3"/>
  <c r="I3205" i="3"/>
  <c r="R3205" i="3" s="1"/>
  <c r="J3204" i="3"/>
  <c r="L3204" i="3" s="1"/>
  <c r="M3206" i="3"/>
  <c r="D3209" i="3" l="1"/>
  <c r="G3206" i="3"/>
  <c r="H3206" i="3" s="1"/>
  <c r="F3207" i="3"/>
  <c r="E3207" i="3"/>
  <c r="I3206" i="3"/>
  <c r="R3206" i="3" s="1"/>
  <c r="J3205" i="3"/>
  <c r="L3205" i="3" s="1"/>
  <c r="M3207" i="3"/>
  <c r="D3210" i="3" l="1"/>
  <c r="G3207" i="3"/>
  <c r="H3207" i="3" s="1"/>
  <c r="I3207" i="3" s="1"/>
  <c r="R3207" i="3" s="1"/>
  <c r="F3208" i="3"/>
  <c r="E3208" i="3"/>
  <c r="J3206" i="3"/>
  <c r="L3206" i="3" s="1"/>
  <c r="M3208" i="3"/>
  <c r="D3211" i="3" l="1"/>
  <c r="F3209" i="3"/>
  <c r="E3209" i="3"/>
  <c r="G3208" i="3"/>
  <c r="H3208" i="3" s="1"/>
  <c r="I3208" i="3" s="1"/>
  <c r="R3208" i="3" s="1"/>
  <c r="J3207" i="3"/>
  <c r="L3207" i="3" s="1"/>
  <c r="M3209" i="3"/>
  <c r="D3212" i="3" l="1"/>
  <c r="F3210" i="3"/>
  <c r="E3210" i="3"/>
  <c r="G3209" i="3"/>
  <c r="H3209" i="3" s="1"/>
  <c r="I3209" i="3"/>
  <c r="R3209" i="3" s="1"/>
  <c r="J3208" i="3"/>
  <c r="L3208" i="3" s="1"/>
  <c r="M3210" i="3"/>
  <c r="D3213" i="3" l="1"/>
  <c r="G3210" i="3"/>
  <c r="H3210" i="3" s="1"/>
  <c r="I3210" i="3" s="1"/>
  <c r="R3210" i="3" s="1"/>
  <c r="F3211" i="3"/>
  <c r="E3211" i="3"/>
  <c r="G3211" i="3" s="1"/>
  <c r="H3211" i="3" s="1"/>
  <c r="J3209" i="3"/>
  <c r="L3209" i="3" s="1"/>
  <c r="M3211" i="3"/>
  <c r="D3214" i="3" l="1"/>
  <c r="F3212" i="3"/>
  <c r="E3212" i="3"/>
  <c r="I3211" i="3"/>
  <c r="R3211" i="3" s="1"/>
  <c r="J3210" i="3"/>
  <c r="L3210" i="3" s="1"/>
  <c r="M3212" i="3"/>
  <c r="D3215" i="3" l="1"/>
  <c r="G3212" i="3"/>
  <c r="H3212" i="3" s="1"/>
  <c r="F3213" i="3"/>
  <c r="E3213" i="3"/>
  <c r="I3212" i="3"/>
  <c r="R3212" i="3" s="1"/>
  <c r="J3211" i="3"/>
  <c r="L3211" i="3" s="1"/>
  <c r="M3213" i="3"/>
  <c r="D3216" i="3" l="1"/>
  <c r="F3214" i="3"/>
  <c r="E3214" i="3"/>
  <c r="G3213" i="3"/>
  <c r="H3213" i="3" s="1"/>
  <c r="I3213" i="3"/>
  <c r="R3213" i="3" s="1"/>
  <c r="J3212" i="3"/>
  <c r="L3212" i="3" s="1"/>
  <c r="M3214" i="3"/>
  <c r="D3217" i="3" l="1"/>
  <c r="F3215" i="3"/>
  <c r="E3215" i="3"/>
  <c r="G3214" i="3"/>
  <c r="H3214" i="3" s="1"/>
  <c r="I3214" i="3" s="1"/>
  <c r="R3214" i="3" s="1"/>
  <c r="J3213" i="3"/>
  <c r="L3213" i="3" s="1"/>
  <c r="M3215" i="3"/>
  <c r="D3218" i="3" l="1"/>
  <c r="G3215" i="3"/>
  <c r="H3215" i="3" s="1"/>
  <c r="I3215" i="3" s="1"/>
  <c r="R3215" i="3" s="1"/>
  <c r="F3216" i="3"/>
  <c r="E3216" i="3"/>
  <c r="G3216" i="3" s="1"/>
  <c r="H3216" i="3" s="1"/>
  <c r="J3214" i="3"/>
  <c r="L3214" i="3" s="1"/>
  <c r="M3216" i="3"/>
  <c r="D3219" i="3" l="1"/>
  <c r="F3217" i="3"/>
  <c r="E3217" i="3"/>
  <c r="I3216" i="3"/>
  <c r="R3216" i="3" s="1"/>
  <c r="J3215" i="3"/>
  <c r="L3215" i="3" s="1"/>
  <c r="M3217" i="3"/>
  <c r="D3220" i="3" l="1"/>
  <c r="G3217" i="3"/>
  <c r="H3217" i="3" s="1"/>
  <c r="F3218" i="3"/>
  <c r="E3218" i="3"/>
  <c r="I3217" i="3"/>
  <c r="R3217" i="3" s="1"/>
  <c r="J3216" i="3"/>
  <c r="L3216" i="3" s="1"/>
  <c r="M3218" i="3"/>
  <c r="D3221" i="3" l="1"/>
  <c r="F3219" i="3"/>
  <c r="E3219" i="3"/>
  <c r="G3218" i="3"/>
  <c r="H3218" i="3" s="1"/>
  <c r="I3218" i="3"/>
  <c r="R3218" i="3" s="1"/>
  <c r="J3217" i="3"/>
  <c r="L3217" i="3" s="1"/>
  <c r="M3219" i="3"/>
  <c r="D3222" i="3" l="1"/>
  <c r="F3220" i="3"/>
  <c r="E3220" i="3"/>
  <c r="G3219" i="3"/>
  <c r="H3219" i="3" s="1"/>
  <c r="I3219" i="3" s="1"/>
  <c r="R3219" i="3" s="1"/>
  <c r="J3218" i="3"/>
  <c r="L3218" i="3" s="1"/>
  <c r="M3220" i="3"/>
  <c r="D3223" i="3" l="1"/>
  <c r="G3220" i="3"/>
  <c r="H3220" i="3" s="1"/>
  <c r="I3220" i="3" s="1"/>
  <c r="R3220" i="3" s="1"/>
  <c r="F3221" i="3"/>
  <c r="E3221" i="3"/>
  <c r="G3221" i="3" s="1"/>
  <c r="H3221" i="3" s="1"/>
  <c r="J3219" i="3"/>
  <c r="L3219" i="3" s="1"/>
  <c r="M3221" i="3"/>
  <c r="D3224" i="3" l="1"/>
  <c r="F3222" i="3"/>
  <c r="E3222" i="3"/>
  <c r="I3221" i="3"/>
  <c r="R3221" i="3" s="1"/>
  <c r="J3220" i="3"/>
  <c r="L3220" i="3" s="1"/>
  <c r="M3222" i="3"/>
  <c r="D3225" i="3" l="1"/>
  <c r="G3222" i="3"/>
  <c r="H3222" i="3" s="1"/>
  <c r="F3223" i="3"/>
  <c r="E3223" i="3"/>
  <c r="I3222" i="3"/>
  <c r="R3222" i="3" s="1"/>
  <c r="J3221" i="3"/>
  <c r="L3221" i="3" s="1"/>
  <c r="M3223" i="3"/>
  <c r="D3226" i="3" l="1"/>
  <c r="G3223" i="3"/>
  <c r="H3223" i="3" s="1"/>
  <c r="I3223" i="3" s="1"/>
  <c r="R3223" i="3" s="1"/>
  <c r="F3224" i="3"/>
  <c r="E3224" i="3"/>
  <c r="J3222" i="3"/>
  <c r="L3222" i="3" s="1"/>
  <c r="M3224" i="3"/>
  <c r="D3227" i="3" l="1"/>
  <c r="G3224" i="3"/>
  <c r="H3224" i="3" s="1"/>
  <c r="F3225" i="3"/>
  <c r="E3225" i="3"/>
  <c r="I3224" i="3"/>
  <c r="R3224" i="3" s="1"/>
  <c r="J3223" i="3"/>
  <c r="L3223" i="3" s="1"/>
  <c r="M3225" i="3"/>
  <c r="D3228" i="3" l="1"/>
  <c r="G3225" i="3"/>
  <c r="H3225" i="3" s="1"/>
  <c r="F3226" i="3"/>
  <c r="E3226" i="3"/>
  <c r="I3225" i="3"/>
  <c r="R3225" i="3" s="1"/>
  <c r="J3224" i="3"/>
  <c r="L3224" i="3" s="1"/>
  <c r="M3226" i="3"/>
  <c r="D3229" i="3" l="1"/>
  <c r="G3226" i="3"/>
  <c r="H3226" i="3" s="1"/>
  <c r="F3227" i="3"/>
  <c r="E3227" i="3"/>
  <c r="I3226" i="3"/>
  <c r="R3226" i="3" s="1"/>
  <c r="J3225" i="3"/>
  <c r="L3225" i="3" s="1"/>
  <c r="M3227" i="3"/>
  <c r="D3230" i="3" l="1"/>
  <c r="F3228" i="3"/>
  <c r="E3228" i="3"/>
  <c r="G3227" i="3"/>
  <c r="H3227" i="3" s="1"/>
  <c r="I3227" i="3"/>
  <c r="R3227" i="3" s="1"/>
  <c r="J3226" i="3"/>
  <c r="L3226" i="3" s="1"/>
  <c r="M3228" i="3"/>
  <c r="D3231" i="3" l="1"/>
  <c r="G3228" i="3"/>
  <c r="H3228" i="3" s="1"/>
  <c r="I3228" i="3" s="1"/>
  <c r="R3228" i="3" s="1"/>
  <c r="F3229" i="3"/>
  <c r="E3229" i="3"/>
  <c r="G3229" i="3" s="1"/>
  <c r="H3229" i="3" s="1"/>
  <c r="J3227" i="3"/>
  <c r="L3227" i="3" s="1"/>
  <c r="M3229" i="3"/>
  <c r="D3232" i="3" l="1"/>
  <c r="F3230" i="3"/>
  <c r="E3230" i="3"/>
  <c r="I3229" i="3"/>
  <c r="R3229" i="3" s="1"/>
  <c r="J3228" i="3"/>
  <c r="L3228" i="3" s="1"/>
  <c r="M3230" i="3"/>
  <c r="D3233" i="3" l="1"/>
  <c r="G3230" i="3"/>
  <c r="H3230" i="3" s="1"/>
  <c r="F3231" i="3"/>
  <c r="E3231" i="3"/>
  <c r="I3230" i="3"/>
  <c r="R3230" i="3" s="1"/>
  <c r="J3229" i="3"/>
  <c r="L3229" i="3" s="1"/>
  <c r="M3231" i="3"/>
  <c r="D3234" i="3" l="1"/>
  <c r="G3231" i="3"/>
  <c r="H3231" i="3" s="1"/>
  <c r="F3232" i="3"/>
  <c r="E3232" i="3"/>
  <c r="I3231" i="3"/>
  <c r="R3231" i="3" s="1"/>
  <c r="J3230" i="3"/>
  <c r="L3230" i="3" s="1"/>
  <c r="M3232" i="3"/>
  <c r="D3235" i="3" l="1"/>
  <c r="G3232" i="3"/>
  <c r="H3232" i="3" s="1"/>
  <c r="F3233" i="3"/>
  <c r="E3233" i="3"/>
  <c r="I3232" i="3"/>
  <c r="R3232" i="3" s="1"/>
  <c r="J3231" i="3"/>
  <c r="L3231" i="3" s="1"/>
  <c r="M3233" i="3"/>
  <c r="D3236" i="3" l="1"/>
  <c r="G3233" i="3"/>
  <c r="H3233" i="3" s="1"/>
  <c r="F3234" i="3"/>
  <c r="E3234" i="3"/>
  <c r="I3233" i="3"/>
  <c r="R3233" i="3" s="1"/>
  <c r="J3232" i="3"/>
  <c r="L3232" i="3" s="1"/>
  <c r="M3234" i="3"/>
  <c r="D3237" i="3" l="1"/>
  <c r="F3235" i="3"/>
  <c r="E3235" i="3"/>
  <c r="G3234" i="3"/>
  <c r="H3234" i="3" s="1"/>
  <c r="I3234" i="3"/>
  <c r="R3234" i="3" s="1"/>
  <c r="J3233" i="3"/>
  <c r="L3233" i="3" s="1"/>
  <c r="M3235" i="3"/>
  <c r="D3238" i="3" l="1"/>
  <c r="G3235" i="3"/>
  <c r="H3235" i="3" s="1"/>
  <c r="F3236" i="3"/>
  <c r="E3236" i="3"/>
  <c r="I3235" i="3"/>
  <c r="R3235" i="3" s="1"/>
  <c r="J3234" i="3"/>
  <c r="L3234" i="3" s="1"/>
  <c r="M3236" i="3"/>
  <c r="D3239" i="3" l="1"/>
  <c r="G3236" i="3"/>
  <c r="H3236" i="3" s="1"/>
  <c r="F3237" i="3"/>
  <c r="E3237" i="3"/>
  <c r="I3236" i="3"/>
  <c r="R3236" i="3" s="1"/>
  <c r="J3235" i="3"/>
  <c r="L3235" i="3" s="1"/>
  <c r="M3237" i="3"/>
  <c r="D3240" i="3" l="1"/>
  <c r="G3237" i="3"/>
  <c r="H3237" i="3" s="1"/>
  <c r="F3238" i="3"/>
  <c r="E3238" i="3"/>
  <c r="I3237" i="3"/>
  <c r="R3237" i="3" s="1"/>
  <c r="J3236" i="3"/>
  <c r="L3236" i="3" s="1"/>
  <c r="M3238" i="3"/>
  <c r="D3241" i="3" l="1"/>
  <c r="G3238" i="3"/>
  <c r="H3238" i="3" s="1"/>
  <c r="F3239" i="3"/>
  <c r="E3239" i="3"/>
  <c r="I3238" i="3"/>
  <c r="R3238" i="3" s="1"/>
  <c r="J3237" i="3"/>
  <c r="L3237" i="3" s="1"/>
  <c r="M3239" i="3"/>
  <c r="D3242" i="3" l="1"/>
  <c r="G3239" i="3"/>
  <c r="H3239" i="3" s="1"/>
  <c r="F3240" i="3"/>
  <c r="E3240" i="3"/>
  <c r="I3239" i="3"/>
  <c r="R3239" i="3" s="1"/>
  <c r="J3238" i="3"/>
  <c r="L3238" i="3" s="1"/>
  <c r="M3240" i="3"/>
  <c r="D3243" i="3" l="1"/>
  <c r="G3240" i="3"/>
  <c r="H3240" i="3" s="1"/>
  <c r="F3241" i="3"/>
  <c r="E3241" i="3"/>
  <c r="I3240" i="3"/>
  <c r="R3240" i="3" s="1"/>
  <c r="J3239" i="3"/>
  <c r="L3239" i="3" s="1"/>
  <c r="M3241" i="3"/>
  <c r="D3244" i="3" l="1"/>
  <c r="F3242" i="3"/>
  <c r="E3242" i="3"/>
  <c r="G3241" i="3"/>
  <c r="H3241" i="3" s="1"/>
  <c r="I3241" i="3"/>
  <c r="R3241" i="3" s="1"/>
  <c r="J3240" i="3"/>
  <c r="L3240" i="3" s="1"/>
  <c r="M3242" i="3"/>
  <c r="D3245" i="3" l="1"/>
  <c r="G3242" i="3"/>
  <c r="H3242" i="3" s="1"/>
  <c r="I3242" i="3" s="1"/>
  <c r="R3242" i="3" s="1"/>
  <c r="F3243" i="3"/>
  <c r="E3243" i="3"/>
  <c r="J3241" i="3"/>
  <c r="L3241" i="3" s="1"/>
  <c r="M3243" i="3"/>
  <c r="D3246" i="3" l="1"/>
  <c r="G3243" i="3"/>
  <c r="H3243" i="3" s="1"/>
  <c r="F3244" i="3"/>
  <c r="E3244" i="3"/>
  <c r="I3243" i="3"/>
  <c r="R3243" i="3" s="1"/>
  <c r="J3242" i="3"/>
  <c r="L3242" i="3" s="1"/>
  <c r="M3244" i="3"/>
  <c r="D3247" i="3" l="1"/>
  <c r="G3244" i="3"/>
  <c r="H3244" i="3" s="1"/>
  <c r="F3245" i="3"/>
  <c r="E3245" i="3"/>
  <c r="I3244" i="3"/>
  <c r="R3244" i="3" s="1"/>
  <c r="J3243" i="3"/>
  <c r="L3243" i="3" s="1"/>
  <c r="M3245" i="3"/>
  <c r="D3248" i="3" l="1"/>
  <c r="G3245" i="3"/>
  <c r="H3245" i="3" s="1"/>
  <c r="F3246" i="3"/>
  <c r="E3246" i="3"/>
  <c r="I3245" i="3"/>
  <c r="R3245" i="3" s="1"/>
  <c r="J3244" i="3"/>
  <c r="L3244" i="3" s="1"/>
  <c r="M3246" i="3"/>
  <c r="D3249" i="3" l="1"/>
  <c r="G3246" i="3"/>
  <c r="H3246" i="3" s="1"/>
  <c r="F3247" i="3"/>
  <c r="E3247" i="3"/>
  <c r="I3246" i="3"/>
  <c r="R3246" i="3" s="1"/>
  <c r="J3245" i="3"/>
  <c r="L3245" i="3" s="1"/>
  <c r="M3247" i="3"/>
  <c r="D3250" i="3" l="1"/>
  <c r="G3247" i="3"/>
  <c r="H3247" i="3" s="1"/>
  <c r="F3248" i="3"/>
  <c r="E3248" i="3"/>
  <c r="I3247" i="3"/>
  <c r="R3247" i="3" s="1"/>
  <c r="J3246" i="3"/>
  <c r="L3246" i="3" s="1"/>
  <c r="M3248" i="3"/>
  <c r="D3251" i="3" l="1"/>
  <c r="G3248" i="3"/>
  <c r="H3248" i="3" s="1"/>
  <c r="F3249" i="3"/>
  <c r="E3249" i="3"/>
  <c r="I3248" i="3"/>
  <c r="R3248" i="3" s="1"/>
  <c r="J3247" i="3"/>
  <c r="L3247" i="3" s="1"/>
  <c r="M3249" i="3"/>
  <c r="D3252" i="3" l="1"/>
  <c r="G3249" i="3"/>
  <c r="H3249" i="3" s="1"/>
  <c r="F3250" i="3"/>
  <c r="E3250" i="3"/>
  <c r="I3249" i="3"/>
  <c r="R3249" i="3" s="1"/>
  <c r="J3248" i="3"/>
  <c r="L3248" i="3" s="1"/>
  <c r="M3250" i="3"/>
  <c r="D3253" i="3" l="1"/>
  <c r="G3250" i="3"/>
  <c r="H3250" i="3" s="1"/>
  <c r="F3251" i="3"/>
  <c r="E3251" i="3"/>
  <c r="I3250" i="3"/>
  <c r="R3250" i="3" s="1"/>
  <c r="J3249" i="3"/>
  <c r="L3249" i="3" s="1"/>
  <c r="M3251" i="3"/>
  <c r="D3254" i="3" l="1"/>
  <c r="G3251" i="3"/>
  <c r="H3251" i="3" s="1"/>
  <c r="F3252" i="3"/>
  <c r="E3252" i="3"/>
  <c r="I3251" i="3"/>
  <c r="R3251" i="3" s="1"/>
  <c r="J3250" i="3"/>
  <c r="L3250" i="3" s="1"/>
  <c r="M3252" i="3"/>
  <c r="D3255" i="3" l="1"/>
  <c r="F3253" i="3"/>
  <c r="E3253" i="3"/>
  <c r="G3252" i="3"/>
  <c r="H3252" i="3" s="1"/>
  <c r="I3252" i="3" s="1"/>
  <c r="R3252" i="3" s="1"/>
  <c r="J3251" i="3"/>
  <c r="L3251" i="3" s="1"/>
  <c r="M3253" i="3"/>
  <c r="D3256" i="3" l="1"/>
  <c r="F3254" i="3"/>
  <c r="E3254" i="3"/>
  <c r="G3253" i="3"/>
  <c r="H3253" i="3" s="1"/>
  <c r="I3253" i="3" s="1"/>
  <c r="R3253" i="3" s="1"/>
  <c r="J3252" i="3"/>
  <c r="L3252" i="3" s="1"/>
  <c r="M3254" i="3"/>
  <c r="D3257" i="3" l="1"/>
  <c r="F3255" i="3"/>
  <c r="E3255" i="3"/>
  <c r="G3254" i="3"/>
  <c r="H3254" i="3" s="1"/>
  <c r="I3254" i="3" s="1"/>
  <c r="R3254" i="3" s="1"/>
  <c r="J3253" i="3"/>
  <c r="L3253" i="3" s="1"/>
  <c r="M3255" i="3"/>
  <c r="D3258" i="3" l="1"/>
  <c r="G3255" i="3"/>
  <c r="H3255" i="3" s="1"/>
  <c r="F3256" i="3"/>
  <c r="E3256" i="3"/>
  <c r="G3256" i="3" s="1"/>
  <c r="H3256" i="3" s="1"/>
  <c r="I3255" i="3"/>
  <c r="R3255" i="3" s="1"/>
  <c r="J3254" i="3"/>
  <c r="L3254" i="3" s="1"/>
  <c r="M3256" i="3"/>
  <c r="D3259" i="3" l="1"/>
  <c r="F3257" i="3"/>
  <c r="E3257" i="3"/>
  <c r="I3256" i="3"/>
  <c r="R3256" i="3" s="1"/>
  <c r="J3255" i="3"/>
  <c r="L3255" i="3" s="1"/>
  <c r="M3257" i="3"/>
  <c r="D3260" i="3" l="1"/>
  <c r="G3257" i="3"/>
  <c r="H3257" i="3" s="1"/>
  <c r="F3258" i="3"/>
  <c r="E3258" i="3"/>
  <c r="I3257" i="3"/>
  <c r="R3257" i="3" s="1"/>
  <c r="J3256" i="3"/>
  <c r="L3256" i="3" s="1"/>
  <c r="M3258" i="3"/>
  <c r="D3261" i="3" l="1"/>
  <c r="G3258" i="3"/>
  <c r="H3258" i="3" s="1"/>
  <c r="F3259" i="3"/>
  <c r="E3259" i="3"/>
  <c r="I3258" i="3"/>
  <c r="R3258" i="3" s="1"/>
  <c r="J3257" i="3"/>
  <c r="L3257" i="3" s="1"/>
  <c r="M3259" i="3"/>
  <c r="D3262" i="3" l="1"/>
  <c r="G3259" i="3"/>
  <c r="H3259" i="3" s="1"/>
  <c r="I3259" i="3" s="1"/>
  <c r="R3259" i="3" s="1"/>
  <c r="F3260" i="3"/>
  <c r="E3260" i="3"/>
  <c r="G3260" i="3" s="1"/>
  <c r="H3260" i="3" s="1"/>
  <c r="J3258" i="3"/>
  <c r="L3258" i="3" s="1"/>
  <c r="M3260" i="3"/>
  <c r="D3263" i="3" l="1"/>
  <c r="F3261" i="3"/>
  <c r="E3261" i="3"/>
  <c r="I3260" i="3"/>
  <c r="R3260" i="3" s="1"/>
  <c r="J3259" i="3"/>
  <c r="L3259" i="3" s="1"/>
  <c r="M3261" i="3"/>
  <c r="D3264" i="3" l="1"/>
  <c r="G3261" i="3"/>
  <c r="H3261" i="3" s="1"/>
  <c r="F3262" i="3"/>
  <c r="E3262" i="3"/>
  <c r="I3261" i="3"/>
  <c r="R3261" i="3" s="1"/>
  <c r="J3260" i="3"/>
  <c r="L3260" i="3" s="1"/>
  <c r="M3262" i="3"/>
  <c r="D3265" i="3" l="1"/>
  <c r="G3262" i="3"/>
  <c r="H3262" i="3" s="1"/>
  <c r="F3263" i="3"/>
  <c r="E3263" i="3"/>
  <c r="I3262" i="3"/>
  <c r="R3262" i="3" s="1"/>
  <c r="J3261" i="3"/>
  <c r="L3261" i="3" s="1"/>
  <c r="M3263" i="3"/>
  <c r="D3266" i="3" l="1"/>
  <c r="G3263" i="3"/>
  <c r="H3263" i="3" s="1"/>
  <c r="F3264" i="3"/>
  <c r="E3264" i="3"/>
  <c r="I3263" i="3"/>
  <c r="R3263" i="3" s="1"/>
  <c r="J3262" i="3"/>
  <c r="L3262" i="3" s="1"/>
  <c r="M3264" i="3"/>
  <c r="D3267" i="3" l="1"/>
  <c r="G3264" i="3"/>
  <c r="H3264" i="3" s="1"/>
  <c r="F3265" i="3"/>
  <c r="E3265" i="3"/>
  <c r="I3264" i="3"/>
  <c r="R3264" i="3" s="1"/>
  <c r="J3263" i="3"/>
  <c r="L3263" i="3" s="1"/>
  <c r="M3265" i="3"/>
  <c r="D3268" i="3" l="1"/>
  <c r="G3265" i="3"/>
  <c r="H3265" i="3" s="1"/>
  <c r="I3265" i="3" s="1"/>
  <c r="R3265" i="3" s="1"/>
  <c r="F3266" i="3"/>
  <c r="E3266" i="3"/>
  <c r="J3264" i="3"/>
  <c r="L3264" i="3" s="1"/>
  <c r="M3266" i="3"/>
  <c r="D3269" i="3" l="1"/>
  <c r="F3267" i="3"/>
  <c r="E3267" i="3"/>
  <c r="G3266" i="3"/>
  <c r="H3266" i="3" s="1"/>
  <c r="I3266" i="3" s="1"/>
  <c r="R3266" i="3" s="1"/>
  <c r="J3265" i="3"/>
  <c r="L3265" i="3" s="1"/>
  <c r="M3267" i="3"/>
  <c r="D3270" i="3" l="1"/>
  <c r="G3267" i="3"/>
  <c r="H3267" i="3" s="1"/>
  <c r="F3268" i="3"/>
  <c r="E3268" i="3"/>
  <c r="I3267" i="3"/>
  <c r="R3267" i="3" s="1"/>
  <c r="J3266" i="3"/>
  <c r="L3266" i="3" s="1"/>
  <c r="M3268" i="3"/>
  <c r="D3271" i="3" l="1"/>
  <c r="G3268" i="3"/>
  <c r="H3268" i="3" s="1"/>
  <c r="F3269" i="3"/>
  <c r="E3269" i="3"/>
  <c r="I3268" i="3"/>
  <c r="R3268" i="3" s="1"/>
  <c r="J3267" i="3"/>
  <c r="L3267" i="3" s="1"/>
  <c r="M3269" i="3"/>
  <c r="D3272" i="3" l="1"/>
  <c r="G3269" i="3"/>
  <c r="H3269" i="3" s="1"/>
  <c r="F3270" i="3"/>
  <c r="E3270" i="3"/>
  <c r="I3269" i="3"/>
  <c r="R3269" i="3" s="1"/>
  <c r="J3268" i="3"/>
  <c r="L3268" i="3" s="1"/>
  <c r="M3270" i="3"/>
  <c r="D3273" i="3" l="1"/>
  <c r="F3271" i="3"/>
  <c r="E3271" i="3"/>
  <c r="G3270" i="3"/>
  <c r="H3270" i="3" s="1"/>
  <c r="I3270" i="3" s="1"/>
  <c r="R3270" i="3" s="1"/>
  <c r="J3269" i="3"/>
  <c r="L3269" i="3" s="1"/>
  <c r="M3271" i="3"/>
  <c r="D3274" i="3" l="1"/>
  <c r="F3272" i="3"/>
  <c r="E3272" i="3"/>
  <c r="G3271" i="3"/>
  <c r="H3271" i="3" s="1"/>
  <c r="I3271" i="3" s="1"/>
  <c r="R3271" i="3" s="1"/>
  <c r="J3270" i="3"/>
  <c r="L3270" i="3" s="1"/>
  <c r="M3272" i="3"/>
  <c r="D3275" i="3" l="1"/>
  <c r="G3272" i="3"/>
  <c r="H3272" i="3" s="1"/>
  <c r="I3272" i="3" s="1"/>
  <c r="R3272" i="3" s="1"/>
  <c r="F3273" i="3"/>
  <c r="E3273" i="3"/>
  <c r="G3273" i="3" s="1"/>
  <c r="H3273" i="3" s="1"/>
  <c r="J3271" i="3"/>
  <c r="L3271" i="3" s="1"/>
  <c r="M3273" i="3"/>
  <c r="D3276" i="3" l="1"/>
  <c r="F3274" i="3"/>
  <c r="E3274" i="3"/>
  <c r="I3273" i="3"/>
  <c r="R3273" i="3" s="1"/>
  <c r="J3272" i="3"/>
  <c r="L3272" i="3" s="1"/>
  <c r="M3274" i="3"/>
  <c r="D3277" i="3" l="1"/>
  <c r="G3274" i="3"/>
  <c r="H3274" i="3" s="1"/>
  <c r="F3275" i="3"/>
  <c r="E3275" i="3"/>
  <c r="I3274" i="3"/>
  <c r="R3274" i="3" s="1"/>
  <c r="J3273" i="3"/>
  <c r="L3273" i="3" s="1"/>
  <c r="M3275" i="3"/>
  <c r="D3278" i="3" l="1"/>
  <c r="G3275" i="3"/>
  <c r="H3275" i="3" s="1"/>
  <c r="F3276" i="3"/>
  <c r="E3276" i="3"/>
  <c r="I3275" i="3"/>
  <c r="R3275" i="3" s="1"/>
  <c r="J3274" i="3"/>
  <c r="L3274" i="3" s="1"/>
  <c r="M3276" i="3"/>
  <c r="D3279" i="3" l="1"/>
  <c r="G3276" i="3"/>
  <c r="H3276" i="3" s="1"/>
  <c r="F3277" i="3"/>
  <c r="E3277" i="3"/>
  <c r="I3276" i="3"/>
  <c r="R3276" i="3" s="1"/>
  <c r="J3275" i="3"/>
  <c r="L3275" i="3" s="1"/>
  <c r="M3277" i="3"/>
  <c r="D3280" i="3" l="1"/>
  <c r="G3277" i="3"/>
  <c r="H3277" i="3" s="1"/>
  <c r="F3278" i="3"/>
  <c r="E3278" i="3"/>
  <c r="I3277" i="3"/>
  <c r="R3277" i="3" s="1"/>
  <c r="J3276" i="3"/>
  <c r="L3276" i="3" s="1"/>
  <c r="M3278" i="3"/>
  <c r="D3281" i="3" l="1"/>
  <c r="G3278" i="3"/>
  <c r="H3278" i="3" s="1"/>
  <c r="F3279" i="3"/>
  <c r="E3279" i="3"/>
  <c r="I3278" i="3"/>
  <c r="R3278" i="3" s="1"/>
  <c r="J3277" i="3"/>
  <c r="L3277" i="3" s="1"/>
  <c r="M3279" i="3"/>
  <c r="D3282" i="3" l="1"/>
  <c r="G3279" i="3"/>
  <c r="H3279" i="3" s="1"/>
  <c r="I3279" i="3" s="1"/>
  <c r="R3279" i="3" s="1"/>
  <c r="F3280" i="3"/>
  <c r="E3280" i="3"/>
  <c r="J3278" i="3"/>
  <c r="L3278" i="3" s="1"/>
  <c r="M3280" i="3"/>
  <c r="D3283" i="3" l="1"/>
  <c r="G3280" i="3"/>
  <c r="H3280" i="3" s="1"/>
  <c r="I3280" i="3" s="1"/>
  <c r="R3280" i="3" s="1"/>
  <c r="F3281" i="3"/>
  <c r="E3281" i="3"/>
  <c r="G3281" i="3" s="1"/>
  <c r="H3281" i="3" s="1"/>
  <c r="J3279" i="3"/>
  <c r="L3279" i="3" s="1"/>
  <c r="M3281" i="3"/>
  <c r="D3284" i="3" l="1"/>
  <c r="F3282" i="3"/>
  <c r="E3282" i="3"/>
  <c r="I3281" i="3"/>
  <c r="R3281" i="3" s="1"/>
  <c r="J3280" i="3"/>
  <c r="L3280" i="3" s="1"/>
  <c r="M3282" i="3"/>
  <c r="D3285" i="3" l="1"/>
  <c r="G3282" i="3"/>
  <c r="H3282" i="3" s="1"/>
  <c r="F3283" i="3"/>
  <c r="E3283" i="3"/>
  <c r="I3282" i="3"/>
  <c r="R3282" i="3" s="1"/>
  <c r="J3281" i="3"/>
  <c r="L3281" i="3" s="1"/>
  <c r="M3283" i="3"/>
  <c r="D3286" i="3" l="1"/>
  <c r="G3283" i="3"/>
  <c r="H3283" i="3" s="1"/>
  <c r="F3284" i="3"/>
  <c r="E3284" i="3"/>
  <c r="I3283" i="3"/>
  <c r="R3283" i="3" s="1"/>
  <c r="J3282" i="3"/>
  <c r="L3282" i="3" s="1"/>
  <c r="M3284" i="3"/>
  <c r="D3287" i="3" l="1"/>
  <c r="G3284" i="3"/>
  <c r="H3284" i="3" s="1"/>
  <c r="F3285" i="3"/>
  <c r="E3285" i="3"/>
  <c r="I3284" i="3"/>
  <c r="R3284" i="3" s="1"/>
  <c r="J3283" i="3"/>
  <c r="L3283" i="3" s="1"/>
  <c r="M3285" i="3"/>
  <c r="D3288" i="3" l="1"/>
  <c r="G3285" i="3"/>
  <c r="H3285" i="3" s="1"/>
  <c r="F3286" i="3"/>
  <c r="E3286" i="3"/>
  <c r="I3285" i="3"/>
  <c r="R3285" i="3" s="1"/>
  <c r="J3284" i="3"/>
  <c r="L3284" i="3" s="1"/>
  <c r="M3286" i="3"/>
  <c r="D3289" i="3" l="1"/>
  <c r="G3286" i="3"/>
  <c r="H3286" i="3" s="1"/>
  <c r="F3287" i="3"/>
  <c r="E3287" i="3"/>
  <c r="I3286" i="3"/>
  <c r="R3286" i="3" s="1"/>
  <c r="J3285" i="3"/>
  <c r="L3285" i="3" s="1"/>
  <c r="M3287" i="3"/>
  <c r="D3290" i="3" l="1"/>
  <c r="G3287" i="3"/>
  <c r="H3287" i="3" s="1"/>
  <c r="F3288" i="3"/>
  <c r="E3288" i="3"/>
  <c r="I3287" i="3"/>
  <c r="R3287" i="3" s="1"/>
  <c r="J3286" i="3"/>
  <c r="L3286" i="3" s="1"/>
  <c r="M3288" i="3"/>
  <c r="D3291" i="3" l="1"/>
  <c r="F3289" i="3"/>
  <c r="E3289" i="3"/>
  <c r="G3288" i="3"/>
  <c r="H3288" i="3" s="1"/>
  <c r="I3288" i="3" s="1"/>
  <c r="R3288" i="3" s="1"/>
  <c r="J3287" i="3"/>
  <c r="L3287" i="3" s="1"/>
  <c r="M3289" i="3"/>
  <c r="D3292" i="3" l="1"/>
  <c r="G3289" i="3"/>
  <c r="H3289" i="3" s="1"/>
  <c r="I3289" i="3" s="1"/>
  <c r="R3289" i="3" s="1"/>
  <c r="F3290" i="3"/>
  <c r="E3290" i="3"/>
  <c r="G3290" i="3" s="1"/>
  <c r="H3290" i="3" s="1"/>
  <c r="J3288" i="3"/>
  <c r="L3288" i="3" s="1"/>
  <c r="M3290" i="3"/>
  <c r="D3293" i="3" l="1"/>
  <c r="F3291" i="3"/>
  <c r="E3291" i="3"/>
  <c r="I3290" i="3"/>
  <c r="R3290" i="3" s="1"/>
  <c r="J3289" i="3"/>
  <c r="L3289" i="3" s="1"/>
  <c r="M3291" i="3"/>
  <c r="D3294" i="3" l="1"/>
  <c r="G3291" i="3"/>
  <c r="H3291" i="3" s="1"/>
  <c r="F3292" i="3"/>
  <c r="E3292" i="3"/>
  <c r="I3291" i="3"/>
  <c r="R3291" i="3" s="1"/>
  <c r="J3290" i="3"/>
  <c r="L3290" i="3" s="1"/>
  <c r="M3292" i="3"/>
  <c r="D3295" i="3" l="1"/>
  <c r="G3292" i="3"/>
  <c r="H3292" i="3" s="1"/>
  <c r="F3293" i="3"/>
  <c r="E3293" i="3"/>
  <c r="I3292" i="3"/>
  <c r="R3292" i="3" s="1"/>
  <c r="J3291" i="3"/>
  <c r="L3291" i="3" s="1"/>
  <c r="M3293" i="3"/>
  <c r="D3296" i="3" l="1"/>
  <c r="G3293" i="3"/>
  <c r="H3293" i="3" s="1"/>
  <c r="F3294" i="3"/>
  <c r="E3294" i="3"/>
  <c r="I3293" i="3"/>
  <c r="R3293" i="3" s="1"/>
  <c r="J3292" i="3"/>
  <c r="L3292" i="3" s="1"/>
  <c r="M3294" i="3"/>
  <c r="D3297" i="3" l="1"/>
  <c r="G3294" i="3"/>
  <c r="H3294" i="3" s="1"/>
  <c r="F3295" i="3"/>
  <c r="E3295" i="3"/>
  <c r="I3294" i="3"/>
  <c r="R3294" i="3" s="1"/>
  <c r="J3293" i="3"/>
  <c r="L3293" i="3" s="1"/>
  <c r="M3295" i="3"/>
  <c r="D3298" i="3" l="1"/>
  <c r="G3295" i="3"/>
  <c r="H3295" i="3" s="1"/>
  <c r="F3296" i="3"/>
  <c r="E3296" i="3"/>
  <c r="I3295" i="3"/>
  <c r="R3295" i="3" s="1"/>
  <c r="J3294" i="3"/>
  <c r="L3294" i="3" s="1"/>
  <c r="M3296" i="3"/>
  <c r="D3299" i="3" l="1"/>
  <c r="G3296" i="3"/>
  <c r="H3296" i="3" s="1"/>
  <c r="F3297" i="3"/>
  <c r="E3297" i="3"/>
  <c r="I3296" i="3"/>
  <c r="R3296" i="3" s="1"/>
  <c r="J3295" i="3"/>
  <c r="L3295" i="3" s="1"/>
  <c r="M3297" i="3"/>
  <c r="D3300" i="3" l="1"/>
  <c r="G3297" i="3"/>
  <c r="H3297" i="3" s="1"/>
  <c r="F3298" i="3"/>
  <c r="E3298" i="3"/>
  <c r="I3297" i="3"/>
  <c r="R3297" i="3" s="1"/>
  <c r="J3296" i="3"/>
  <c r="L3296" i="3" s="1"/>
  <c r="M3298" i="3"/>
  <c r="D3301" i="3" l="1"/>
  <c r="G3298" i="3"/>
  <c r="H3298" i="3" s="1"/>
  <c r="I3298" i="3" s="1"/>
  <c r="R3298" i="3" s="1"/>
  <c r="F3299" i="3"/>
  <c r="E3299" i="3"/>
  <c r="J3297" i="3"/>
  <c r="L3297" i="3" s="1"/>
  <c r="M3299" i="3"/>
  <c r="D3302" i="3" l="1"/>
  <c r="G3299" i="3"/>
  <c r="H3299" i="3" s="1"/>
  <c r="I3299" i="3" s="1"/>
  <c r="R3299" i="3" s="1"/>
  <c r="F3300" i="3"/>
  <c r="E3300" i="3"/>
  <c r="J3298" i="3"/>
  <c r="L3298" i="3" s="1"/>
  <c r="M3300" i="3"/>
  <c r="D3303" i="3" l="1"/>
  <c r="G3300" i="3"/>
  <c r="H3300" i="3" s="1"/>
  <c r="F3301" i="3"/>
  <c r="E3301" i="3"/>
  <c r="I3300" i="3"/>
  <c r="R3300" i="3" s="1"/>
  <c r="J3299" i="3"/>
  <c r="L3299" i="3" s="1"/>
  <c r="M3301" i="3"/>
  <c r="D3304" i="3" l="1"/>
  <c r="G3301" i="3"/>
  <c r="H3301" i="3" s="1"/>
  <c r="F3302" i="3"/>
  <c r="E3302" i="3"/>
  <c r="I3301" i="3"/>
  <c r="R3301" i="3" s="1"/>
  <c r="J3300" i="3"/>
  <c r="L3300" i="3" s="1"/>
  <c r="M3302" i="3"/>
  <c r="D3305" i="3" l="1"/>
  <c r="G3302" i="3"/>
  <c r="H3302" i="3" s="1"/>
  <c r="F3303" i="3"/>
  <c r="E3303" i="3"/>
  <c r="I3302" i="3"/>
  <c r="R3302" i="3" s="1"/>
  <c r="J3301" i="3"/>
  <c r="L3301" i="3" s="1"/>
  <c r="M3303" i="3"/>
  <c r="D3306" i="3" l="1"/>
  <c r="G3303" i="3"/>
  <c r="H3303" i="3" s="1"/>
  <c r="F3304" i="3"/>
  <c r="E3304" i="3"/>
  <c r="I3303" i="3"/>
  <c r="R3303" i="3" s="1"/>
  <c r="J3302" i="3"/>
  <c r="L3302" i="3" s="1"/>
  <c r="M3304" i="3"/>
  <c r="D3307" i="3" l="1"/>
  <c r="F3305" i="3"/>
  <c r="E3305" i="3"/>
  <c r="G3304" i="3"/>
  <c r="H3304" i="3" s="1"/>
  <c r="I3304" i="3" s="1"/>
  <c r="R3304" i="3" s="1"/>
  <c r="J3303" i="3"/>
  <c r="L3303" i="3" s="1"/>
  <c r="M3305" i="3"/>
  <c r="D3308" i="3" l="1"/>
  <c r="G3305" i="3"/>
  <c r="H3305" i="3" s="1"/>
  <c r="F3306" i="3"/>
  <c r="E3306" i="3"/>
  <c r="I3305" i="3"/>
  <c r="R3305" i="3" s="1"/>
  <c r="J3304" i="3"/>
  <c r="L3304" i="3" s="1"/>
  <c r="M3306" i="3"/>
  <c r="D3309" i="3" l="1"/>
  <c r="G3306" i="3"/>
  <c r="H3306" i="3" s="1"/>
  <c r="F3307" i="3"/>
  <c r="E3307" i="3"/>
  <c r="I3306" i="3"/>
  <c r="R3306" i="3" s="1"/>
  <c r="J3305" i="3"/>
  <c r="L3305" i="3" s="1"/>
  <c r="M3307" i="3"/>
  <c r="D3310" i="3" l="1"/>
  <c r="G3307" i="3"/>
  <c r="H3307" i="3" s="1"/>
  <c r="I3307" i="3" s="1"/>
  <c r="R3307" i="3" s="1"/>
  <c r="F3308" i="3"/>
  <c r="E3308" i="3"/>
  <c r="J3306" i="3"/>
  <c r="L3306" i="3" s="1"/>
  <c r="M3308" i="3"/>
  <c r="D3311" i="3" l="1"/>
  <c r="G3308" i="3"/>
  <c r="H3308" i="3" s="1"/>
  <c r="F3309" i="3"/>
  <c r="E3309" i="3"/>
  <c r="I3308" i="3"/>
  <c r="R3308" i="3" s="1"/>
  <c r="J3307" i="3"/>
  <c r="L3307" i="3" s="1"/>
  <c r="M3309" i="3"/>
  <c r="D3312" i="3" l="1"/>
  <c r="G3309" i="3"/>
  <c r="H3309" i="3" s="1"/>
  <c r="F3310" i="3"/>
  <c r="E3310" i="3"/>
  <c r="I3309" i="3"/>
  <c r="R3309" i="3" s="1"/>
  <c r="J3308" i="3"/>
  <c r="L3308" i="3" s="1"/>
  <c r="M3310" i="3"/>
  <c r="D3313" i="3" l="1"/>
  <c r="G3310" i="3"/>
  <c r="H3310" i="3" s="1"/>
  <c r="I3310" i="3" s="1"/>
  <c r="R3310" i="3" s="1"/>
  <c r="F3311" i="3"/>
  <c r="E3311" i="3"/>
  <c r="J3309" i="3"/>
  <c r="L3309" i="3" s="1"/>
  <c r="M3311" i="3"/>
  <c r="D3314" i="3" l="1"/>
  <c r="G3311" i="3"/>
  <c r="H3311" i="3" s="1"/>
  <c r="I3311" i="3" s="1"/>
  <c r="R3311" i="3" s="1"/>
  <c r="F3312" i="3"/>
  <c r="E3312" i="3"/>
  <c r="J3310" i="3"/>
  <c r="L3310" i="3" s="1"/>
  <c r="M3312" i="3"/>
  <c r="D3315" i="3" l="1"/>
  <c r="G3312" i="3"/>
  <c r="H3312" i="3" s="1"/>
  <c r="F3313" i="3"/>
  <c r="E3313" i="3"/>
  <c r="I3312" i="3"/>
  <c r="R3312" i="3" s="1"/>
  <c r="J3311" i="3"/>
  <c r="L3311" i="3" s="1"/>
  <c r="M3313" i="3"/>
  <c r="D3316" i="3" l="1"/>
  <c r="G3313" i="3"/>
  <c r="H3313" i="3" s="1"/>
  <c r="I3313" i="3" s="1"/>
  <c r="R3313" i="3" s="1"/>
  <c r="F3314" i="3"/>
  <c r="E3314" i="3"/>
  <c r="J3312" i="3"/>
  <c r="L3312" i="3" s="1"/>
  <c r="M3314" i="3"/>
  <c r="D3317" i="3" l="1"/>
  <c r="G3314" i="3"/>
  <c r="H3314" i="3" s="1"/>
  <c r="F3315" i="3"/>
  <c r="E3315" i="3"/>
  <c r="I3314" i="3"/>
  <c r="R3314" i="3" s="1"/>
  <c r="J3313" i="3"/>
  <c r="L3313" i="3" s="1"/>
  <c r="M3315" i="3"/>
  <c r="D3318" i="3" l="1"/>
  <c r="G3315" i="3"/>
  <c r="H3315" i="3" s="1"/>
  <c r="F3316" i="3"/>
  <c r="E3316" i="3"/>
  <c r="I3315" i="3"/>
  <c r="R3315" i="3" s="1"/>
  <c r="J3314" i="3"/>
  <c r="L3314" i="3" s="1"/>
  <c r="M3316" i="3"/>
  <c r="D3319" i="3" l="1"/>
  <c r="G3316" i="3"/>
  <c r="H3316" i="3" s="1"/>
  <c r="F3317" i="3"/>
  <c r="E3317" i="3"/>
  <c r="I3316" i="3"/>
  <c r="R3316" i="3" s="1"/>
  <c r="J3315" i="3"/>
  <c r="L3315" i="3" s="1"/>
  <c r="M3317" i="3"/>
  <c r="D3320" i="3" l="1"/>
  <c r="G3317" i="3"/>
  <c r="H3317" i="3" s="1"/>
  <c r="F3318" i="3"/>
  <c r="E3318" i="3"/>
  <c r="I3317" i="3"/>
  <c r="R3317" i="3" s="1"/>
  <c r="J3316" i="3"/>
  <c r="L3316" i="3" s="1"/>
  <c r="M3318" i="3"/>
  <c r="D3321" i="3" l="1"/>
  <c r="G3318" i="3"/>
  <c r="H3318" i="3" s="1"/>
  <c r="F3319" i="3"/>
  <c r="E3319" i="3"/>
  <c r="I3318" i="3"/>
  <c r="R3318" i="3" s="1"/>
  <c r="J3317" i="3"/>
  <c r="L3317" i="3" s="1"/>
  <c r="M3319" i="3"/>
  <c r="D3322" i="3" l="1"/>
  <c r="G3319" i="3"/>
  <c r="H3319" i="3" s="1"/>
  <c r="F3320" i="3"/>
  <c r="E3320" i="3"/>
  <c r="I3319" i="3"/>
  <c r="R3319" i="3" s="1"/>
  <c r="J3318" i="3"/>
  <c r="L3318" i="3" s="1"/>
  <c r="M3320" i="3"/>
  <c r="D3323" i="3" l="1"/>
  <c r="G3320" i="3"/>
  <c r="H3320" i="3" s="1"/>
  <c r="I3320" i="3" s="1"/>
  <c r="R3320" i="3" s="1"/>
  <c r="F3321" i="3"/>
  <c r="E3321" i="3"/>
  <c r="J3319" i="3"/>
  <c r="L3319" i="3" s="1"/>
  <c r="M3321" i="3"/>
  <c r="D3324" i="3" l="1"/>
  <c r="G3321" i="3"/>
  <c r="H3321" i="3" s="1"/>
  <c r="F3322" i="3"/>
  <c r="E3322" i="3"/>
  <c r="I3321" i="3"/>
  <c r="R3321" i="3" s="1"/>
  <c r="J3320" i="3"/>
  <c r="L3320" i="3" s="1"/>
  <c r="M3322" i="3"/>
  <c r="D3325" i="3" l="1"/>
  <c r="G3322" i="3"/>
  <c r="H3322" i="3" s="1"/>
  <c r="I3322" i="3" s="1"/>
  <c r="R3322" i="3" s="1"/>
  <c r="F3323" i="3"/>
  <c r="E3323" i="3"/>
  <c r="J3321" i="3"/>
  <c r="L3321" i="3" s="1"/>
  <c r="M3323" i="3"/>
  <c r="D3326" i="3" l="1"/>
  <c r="G3323" i="3"/>
  <c r="H3323" i="3" s="1"/>
  <c r="F3324" i="3"/>
  <c r="E3324" i="3"/>
  <c r="I3323" i="3"/>
  <c r="R3323" i="3" s="1"/>
  <c r="J3322" i="3"/>
  <c r="L3322" i="3" s="1"/>
  <c r="M3324" i="3"/>
  <c r="D3327" i="3" l="1"/>
  <c r="G3324" i="3"/>
  <c r="H3324" i="3" s="1"/>
  <c r="F3325" i="3"/>
  <c r="E3325" i="3"/>
  <c r="I3324" i="3"/>
  <c r="R3324" i="3" s="1"/>
  <c r="J3323" i="3"/>
  <c r="L3323" i="3" s="1"/>
  <c r="M3325" i="3"/>
  <c r="D3328" i="3" l="1"/>
  <c r="G3325" i="3"/>
  <c r="H3325" i="3" s="1"/>
  <c r="F3326" i="3"/>
  <c r="E3326" i="3"/>
  <c r="I3325" i="3"/>
  <c r="R3325" i="3" s="1"/>
  <c r="J3324" i="3"/>
  <c r="L3324" i="3" s="1"/>
  <c r="M3326" i="3"/>
  <c r="D3329" i="3" l="1"/>
  <c r="G3326" i="3"/>
  <c r="H3326" i="3" s="1"/>
  <c r="F3327" i="3"/>
  <c r="E3327" i="3"/>
  <c r="I3326" i="3"/>
  <c r="R3326" i="3" s="1"/>
  <c r="J3325" i="3"/>
  <c r="L3325" i="3" s="1"/>
  <c r="M3327" i="3"/>
  <c r="D3330" i="3" l="1"/>
  <c r="G3327" i="3"/>
  <c r="H3327" i="3" s="1"/>
  <c r="F3328" i="3"/>
  <c r="E3328" i="3"/>
  <c r="I3327" i="3"/>
  <c r="R3327" i="3" s="1"/>
  <c r="J3326" i="3"/>
  <c r="L3326" i="3" s="1"/>
  <c r="M3328" i="3"/>
  <c r="D3331" i="3" l="1"/>
  <c r="G3328" i="3"/>
  <c r="H3328" i="3" s="1"/>
  <c r="F3329" i="3"/>
  <c r="E3329" i="3"/>
  <c r="I3328" i="3"/>
  <c r="R3328" i="3" s="1"/>
  <c r="J3327" i="3"/>
  <c r="L3327" i="3" s="1"/>
  <c r="M3329" i="3"/>
  <c r="D3332" i="3" l="1"/>
  <c r="G3329" i="3"/>
  <c r="H3329" i="3" s="1"/>
  <c r="I3329" i="3" s="1"/>
  <c r="R3329" i="3" s="1"/>
  <c r="F3330" i="3"/>
  <c r="E3330" i="3"/>
  <c r="J3328" i="3"/>
  <c r="L3328" i="3" s="1"/>
  <c r="M3330" i="3"/>
  <c r="D3333" i="3" l="1"/>
  <c r="G3330" i="3"/>
  <c r="H3330" i="3" s="1"/>
  <c r="F3331" i="3"/>
  <c r="E3331" i="3"/>
  <c r="I3330" i="3"/>
  <c r="R3330" i="3" s="1"/>
  <c r="J3329" i="3"/>
  <c r="L3329" i="3" s="1"/>
  <c r="M3331" i="3"/>
  <c r="D3334" i="3" l="1"/>
  <c r="G3331" i="3"/>
  <c r="H3331" i="3" s="1"/>
  <c r="F3332" i="3"/>
  <c r="E3332" i="3"/>
  <c r="I3331" i="3"/>
  <c r="R3331" i="3" s="1"/>
  <c r="J3330" i="3"/>
  <c r="L3330" i="3" s="1"/>
  <c r="M3332" i="3"/>
  <c r="D3335" i="3" l="1"/>
  <c r="G3332" i="3"/>
  <c r="H3332" i="3" s="1"/>
  <c r="F3333" i="3"/>
  <c r="E3333" i="3"/>
  <c r="I3332" i="3"/>
  <c r="R3332" i="3" s="1"/>
  <c r="J3331" i="3"/>
  <c r="L3331" i="3" s="1"/>
  <c r="M3333" i="3"/>
  <c r="D3336" i="3" l="1"/>
  <c r="G3333" i="3"/>
  <c r="H3333" i="3" s="1"/>
  <c r="I3333" i="3" s="1"/>
  <c r="R3333" i="3" s="1"/>
  <c r="F3334" i="3"/>
  <c r="E3334" i="3"/>
  <c r="J3332" i="3"/>
  <c r="L3332" i="3" s="1"/>
  <c r="M3334" i="3"/>
  <c r="D3337" i="3" l="1"/>
  <c r="F3335" i="3"/>
  <c r="E3335" i="3"/>
  <c r="G3334" i="3"/>
  <c r="H3334" i="3" s="1"/>
  <c r="I3334" i="3" s="1"/>
  <c r="R3334" i="3" s="1"/>
  <c r="J3333" i="3"/>
  <c r="L3333" i="3" s="1"/>
  <c r="M3335" i="3"/>
  <c r="D3338" i="3" l="1"/>
  <c r="G3335" i="3"/>
  <c r="H3335" i="3" s="1"/>
  <c r="F3336" i="3"/>
  <c r="E3336" i="3"/>
  <c r="I3335" i="3"/>
  <c r="R3335" i="3" s="1"/>
  <c r="J3334" i="3"/>
  <c r="L3334" i="3" s="1"/>
  <c r="M3336" i="3"/>
  <c r="D3339" i="3" l="1"/>
  <c r="G3336" i="3"/>
  <c r="H3336" i="3" s="1"/>
  <c r="F3337" i="3"/>
  <c r="E3337" i="3"/>
  <c r="I3336" i="3"/>
  <c r="R3336" i="3" s="1"/>
  <c r="J3335" i="3"/>
  <c r="L3335" i="3" s="1"/>
  <c r="M3337" i="3"/>
  <c r="D3340" i="3" l="1"/>
  <c r="G3337" i="3"/>
  <c r="H3337" i="3" s="1"/>
  <c r="F3338" i="3"/>
  <c r="E3338" i="3"/>
  <c r="I3337" i="3"/>
  <c r="R3337" i="3" s="1"/>
  <c r="J3336" i="3"/>
  <c r="L3336" i="3" s="1"/>
  <c r="M3338" i="3"/>
  <c r="D3341" i="3" l="1"/>
  <c r="F3339" i="3"/>
  <c r="E3339" i="3"/>
  <c r="G3338" i="3"/>
  <c r="H3338" i="3" s="1"/>
  <c r="I3338" i="3" s="1"/>
  <c r="R3338" i="3" s="1"/>
  <c r="J3337" i="3"/>
  <c r="L3337" i="3" s="1"/>
  <c r="M3339" i="3"/>
  <c r="D3342" i="3" l="1"/>
  <c r="G3339" i="3"/>
  <c r="H3339" i="3" s="1"/>
  <c r="F3340" i="3"/>
  <c r="E3340" i="3"/>
  <c r="I3339" i="3"/>
  <c r="R3339" i="3" s="1"/>
  <c r="J3338" i="3"/>
  <c r="L3338" i="3" s="1"/>
  <c r="M3340" i="3"/>
  <c r="D3343" i="3" l="1"/>
  <c r="G3340" i="3"/>
  <c r="H3340" i="3" s="1"/>
  <c r="F3341" i="3"/>
  <c r="E3341" i="3"/>
  <c r="I3340" i="3"/>
  <c r="R3340" i="3" s="1"/>
  <c r="J3339" i="3"/>
  <c r="L3339" i="3" s="1"/>
  <c r="M3341" i="3"/>
  <c r="D3344" i="3" l="1"/>
  <c r="G3341" i="3"/>
  <c r="H3341" i="3" s="1"/>
  <c r="F3342" i="3"/>
  <c r="E3342" i="3"/>
  <c r="I3341" i="3"/>
  <c r="R3341" i="3" s="1"/>
  <c r="J3340" i="3"/>
  <c r="L3340" i="3" s="1"/>
  <c r="M3342" i="3"/>
  <c r="D3345" i="3" l="1"/>
  <c r="G3342" i="3"/>
  <c r="H3342" i="3" s="1"/>
  <c r="F3343" i="3"/>
  <c r="E3343" i="3"/>
  <c r="I3342" i="3"/>
  <c r="R3342" i="3" s="1"/>
  <c r="J3341" i="3"/>
  <c r="L3341" i="3" s="1"/>
  <c r="M3343" i="3"/>
  <c r="D3346" i="3" l="1"/>
  <c r="G3343" i="3"/>
  <c r="H3343" i="3" s="1"/>
  <c r="I3343" i="3" s="1"/>
  <c r="R3343" i="3" s="1"/>
  <c r="F3344" i="3"/>
  <c r="E3344" i="3"/>
  <c r="J3342" i="3"/>
  <c r="L3342" i="3" s="1"/>
  <c r="M3344" i="3"/>
  <c r="D3347" i="3" l="1"/>
  <c r="G3344" i="3"/>
  <c r="H3344" i="3" s="1"/>
  <c r="F3345" i="3"/>
  <c r="E3345" i="3"/>
  <c r="I3344" i="3"/>
  <c r="R3344" i="3" s="1"/>
  <c r="J3343" i="3"/>
  <c r="L3343" i="3" s="1"/>
  <c r="M3345" i="3"/>
  <c r="D3348" i="3" l="1"/>
  <c r="G3345" i="3"/>
  <c r="H3345" i="3" s="1"/>
  <c r="F3346" i="3"/>
  <c r="E3346" i="3"/>
  <c r="I3345" i="3"/>
  <c r="R3345" i="3" s="1"/>
  <c r="J3344" i="3"/>
  <c r="L3344" i="3" s="1"/>
  <c r="M3346" i="3"/>
  <c r="D3349" i="3" l="1"/>
  <c r="G3346" i="3"/>
  <c r="H3346" i="3" s="1"/>
  <c r="F3347" i="3"/>
  <c r="E3347" i="3"/>
  <c r="I3346" i="3"/>
  <c r="R3346" i="3" s="1"/>
  <c r="J3345" i="3"/>
  <c r="L3345" i="3" s="1"/>
  <c r="M3347" i="3"/>
  <c r="D3350" i="3" l="1"/>
  <c r="G3347" i="3"/>
  <c r="H3347" i="3" s="1"/>
  <c r="F3348" i="3"/>
  <c r="E3348" i="3"/>
  <c r="I3347" i="3"/>
  <c r="R3347" i="3" s="1"/>
  <c r="J3346" i="3"/>
  <c r="L3346" i="3" s="1"/>
  <c r="M3348" i="3"/>
  <c r="D3351" i="3" l="1"/>
  <c r="G3348" i="3"/>
  <c r="H3348" i="3" s="1"/>
  <c r="F3349" i="3"/>
  <c r="E3349" i="3"/>
  <c r="I3348" i="3"/>
  <c r="R3348" i="3" s="1"/>
  <c r="J3347" i="3"/>
  <c r="L3347" i="3" s="1"/>
  <c r="M3349" i="3"/>
  <c r="D3352" i="3" l="1"/>
  <c r="G3349" i="3"/>
  <c r="H3349" i="3" s="1"/>
  <c r="F3350" i="3"/>
  <c r="E3350" i="3"/>
  <c r="I3349" i="3"/>
  <c r="R3349" i="3" s="1"/>
  <c r="J3348" i="3"/>
  <c r="L3348" i="3" s="1"/>
  <c r="M3350" i="3"/>
  <c r="D3353" i="3" l="1"/>
  <c r="F3351" i="3"/>
  <c r="E3351" i="3"/>
  <c r="G3350" i="3"/>
  <c r="H3350" i="3" s="1"/>
  <c r="I3350" i="3"/>
  <c r="R3350" i="3" s="1"/>
  <c r="J3349" i="3"/>
  <c r="L3349" i="3" s="1"/>
  <c r="M3351" i="3"/>
  <c r="D3354" i="3" l="1"/>
  <c r="F3352" i="3"/>
  <c r="E3352" i="3"/>
  <c r="G3351" i="3"/>
  <c r="H3351" i="3" s="1"/>
  <c r="I3351" i="3" s="1"/>
  <c r="R3351" i="3" s="1"/>
  <c r="J3350" i="3"/>
  <c r="L3350" i="3" s="1"/>
  <c r="M3352" i="3"/>
  <c r="D3355" i="3" l="1"/>
  <c r="G3352" i="3"/>
  <c r="H3352" i="3" s="1"/>
  <c r="F3353" i="3"/>
  <c r="E3353" i="3"/>
  <c r="I3352" i="3"/>
  <c r="R3352" i="3" s="1"/>
  <c r="J3351" i="3"/>
  <c r="L3351" i="3" s="1"/>
  <c r="M3353" i="3"/>
  <c r="D3356" i="3" l="1"/>
  <c r="G3353" i="3"/>
  <c r="H3353" i="3" s="1"/>
  <c r="F3354" i="3"/>
  <c r="E3354" i="3"/>
  <c r="I3353" i="3"/>
  <c r="R3353" i="3" s="1"/>
  <c r="J3352" i="3"/>
  <c r="L3352" i="3" s="1"/>
  <c r="M3354" i="3"/>
  <c r="D3357" i="3" l="1"/>
  <c r="G3354" i="3"/>
  <c r="H3354" i="3" s="1"/>
  <c r="F3355" i="3"/>
  <c r="E3355" i="3"/>
  <c r="I3354" i="3"/>
  <c r="R3354" i="3" s="1"/>
  <c r="J3353" i="3"/>
  <c r="L3353" i="3" s="1"/>
  <c r="M3355" i="3"/>
  <c r="D3358" i="3" l="1"/>
  <c r="G3355" i="3"/>
  <c r="H3355" i="3" s="1"/>
  <c r="I3355" i="3" s="1"/>
  <c r="R3355" i="3" s="1"/>
  <c r="F3356" i="3"/>
  <c r="E3356" i="3"/>
  <c r="G3356" i="3" s="1"/>
  <c r="H3356" i="3" s="1"/>
  <c r="J3354" i="3"/>
  <c r="L3354" i="3" s="1"/>
  <c r="M3356" i="3"/>
  <c r="D3359" i="3" l="1"/>
  <c r="F3357" i="3"/>
  <c r="E3357" i="3"/>
  <c r="I3356" i="3"/>
  <c r="R3356" i="3" s="1"/>
  <c r="J3355" i="3"/>
  <c r="L3355" i="3" s="1"/>
  <c r="M3357" i="3"/>
  <c r="D3360" i="3" l="1"/>
  <c r="F3358" i="3"/>
  <c r="E3358" i="3"/>
  <c r="G3357" i="3"/>
  <c r="H3357" i="3" s="1"/>
  <c r="I3357" i="3"/>
  <c r="R3357" i="3" s="1"/>
  <c r="J3356" i="3"/>
  <c r="L3356" i="3" s="1"/>
  <c r="M3358" i="3"/>
  <c r="D3361" i="3" l="1"/>
  <c r="G3358" i="3"/>
  <c r="H3358" i="3" s="1"/>
  <c r="F3359" i="3"/>
  <c r="E3359" i="3"/>
  <c r="I3358" i="3"/>
  <c r="R3358" i="3" s="1"/>
  <c r="J3357" i="3"/>
  <c r="L3357" i="3" s="1"/>
  <c r="M3359" i="3"/>
  <c r="D3362" i="3" l="1"/>
  <c r="G3359" i="3"/>
  <c r="H3359" i="3" s="1"/>
  <c r="I3359" i="3" s="1"/>
  <c r="R3359" i="3" s="1"/>
  <c r="F3360" i="3"/>
  <c r="E3360" i="3"/>
  <c r="J3358" i="3"/>
  <c r="L3358" i="3" s="1"/>
  <c r="M3360" i="3"/>
  <c r="D3363" i="3" l="1"/>
  <c r="G3360" i="3"/>
  <c r="H3360" i="3" s="1"/>
  <c r="F3361" i="3"/>
  <c r="E3361" i="3"/>
  <c r="G3361" i="3" s="1"/>
  <c r="H3361" i="3" s="1"/>
  <c r="I3360" i="3"/>
  <c r="R3360" i="3" s="1"/>
  <c r="J3359" i="3"/>
  <c r="L3359" i="3" s="1"/>
  <c r="M3361" i="3"/>
  <c r="D3364" i="3" l="1"/>
  <c r="F3362" i="3"/>
  <c r="E3362" i="3"/>
  <c r="I3361" i="3"/>
  <c r="R3361" i="3" s="1"/>
  <c r="J3360" i="3"/>
  <c r="L3360" i="3" s="1"/>
  <c r="M3362" i="3"/>
  <c r="D3365" i="3" l="1"/>
  <c r="G3362" i="3"/>
  <c r="H3362" i="3" s="1"/>
  <c r="F3363" i="3"/>
  <c r="E3363" i="3"/>
  <c r="G3363" i="3" s="1"/>
  <c r="H3363" i="3" s="1"/>
  <c r="I3362" i="3"/>
  <c r="R3362" i="3" s="1"/>
  <c r="J3361" i="3"/>
  <c r="L3361" i="3" s="1"/>
  <c r="M3363" i="3"/>
  <c r="D3366" i="3" l="1"/>
  <c r="F3364" i="3"/>
  <c r="E3364" i="3"/>
  <c r="I3363" i="3"/>
  <c r="R3363" i="3" s="1"/>
  <c r="J3362" i="3"/>
  <c r="L3362" i="3" s="1"/>
  <c r="M3364" i="3"/>
  <c r="D3367" i="3" l="1"/>
  <c r="F3365" i="3"/>
  <c r="E3365" i="3"/>
  <c r="G3364" i="3"/>
  <c r="H3364" i="3" s="1"/>
  <c r="I3364" i="3" s="1"/>
  <c r="R3364" i="3" s="1"/>
  <c r="J3363" i="3"/>
  <c r="L3363" i="3" s="1"/>
  <c r="M3365" i="3"/>
  <c r="D3368" i="3" l="1"/>
  <c r="G3365" i="3"/>
  <c r="H3365" i="3" s="1"/>
  <c r="I3365" i="3" s="1"/>
  <c r="R3365" i="3" s="1"/>
  <c r="F3366" i="3"/>
  <c r="E3366" i="3"/>
  <c r="G3366" i="3" s="1"/>
  <c r="H3366" i="3" s="1"/>
  <c r="J3364" i="3"/>
  <c r="L3364" i="3" s="1"/>
  <c r="M3366" i="3"/>
  <c r="D3369" i="3" l="1"/>
  <c r="F3367" i="3"/>
  <c r="E3367" i="3"/>
  <c r="I3366" i="3"/>
  <c r="R3366" i="3" s="1"/>
  <c r="J3365" i="3"/>
  <c r="L3365" i="3" s="1"/>
  <c r="M3367" i="3"/>
  <c r="D3370" i="3" l="1"/>
  <c r="G3367" i="3"/>
  <c r="H3367" i="3" s="1"/>
  <c r="F3368" i="3"/>
  <c r="E3368" i="3"/>
  <c r="I3367" i="3"/>
  <c r="R3367" i="3" s="1"/>
  <c r="J3366" i="3"/>
  <c r="L3366" i="3" s="1"/>
  <c r="M3368" i="3"/>
  <c r="D3371" i="3" l="1"/>
  <c r="G3368" i="3"/>
  <c r="H3368" i="3" s="1"/>
  <c r="I3368" i="3" s="1"/>
  <c r="R3368" i="3" s="1"/>
  <c r="F3369" i="3"/>
  <c r="E3369" i="3"/>
  <c r="J3367" i="3"/>
  <c r="L3367" i="3" s="1"/>
  <c r="M3369" i="3"/>
  <c r="D3372" i="3" l="1"/>
  <c r="G3369" i="3"/>
  <c r="H3369" i="3" s="1"/>
  <c r="F3370" i="3"/>
  <c r="E3370" i="3"/>
  <c r="I3369" i="3"/>
  <c r="R3369" i="3" s="1"/>
  <c r="J3368" i="3"/>
  <c r="L3368" i="3" s="1"/>
  <c r="M3370" i="3"/>
  <c r="D3373" i="3" l="1"/>
  <c r="G3370" i="3"/>
  <c r="H3370" i="3" s="1"/>
  <c r="F3371" i="3"/>
  <c r="E3371" i="3"/>
  <c r="I3370" i="3"/>
  <c r="R3370" i="3" s="1"/>
  <c r="J3369" i="3"/>
  <c r="L3369" i="3" s="1"/>
  <c r="M3371" i="3"/>
  <c r="D3374" i="3" l="1"/>
  <c r="G3371" i="3"/>
  <c r="H3371" i="3" s="1"/>
  <c r="F3372" i="3"/>
  <c r="E3372" i="3"/>
  <c r="I3371" i="3"/>
  <c r="R3371" i="3" s="1"/>
  <c r="J3370" i="3"/>
  <c r="L3370" i="3" s="1"/>
  <c r="M3372" i="3"/>
  <c r="D3375" i="3" l="1"/>
  <c r="G3372" i="3"/>
  <c r="H3372" i="3" s="1"/>
  <c r="F3373" i="3"/>
  <c r="E3373" i="3"/>
  <c r="I3372" i="3"/>
  <c r="R3372" i="3" s="1"/>
  <c r="J3371" i="3"/>
  <c r="L3371" i="3" s="1"/>
  <c r="M3373" i="3"/>
  <c r="D3376" i="3" l="1"/>
  <c r="G3373" i="3"/>
  <c r="H3373" i="3" s="1"/>
  <c r="F3374" i="3"/>
  <c r="E3374" i="3"/>
  <c r="G3374" i="3" s="1"/>
  <c r="H3374" i="3" s="1"/>
  <c r="I3373" i="3"/>
  <c r="R3373" i="3" s="1"/>
  <c r="J3372" i="3"/>
  <c r="L3372" i="3" s="1"/>
  <c r="M3374" i="3"/>
  <c r="D3377" i="3" l="1"/>
  <c r="F3375" i="3"/>
  <c r="E3375" i="3"/>
  <c r="I3374" i="3"/>
  <c r="R3374" i="3" s="1"/>
  <c r="J3373" i="3"/>
  <c r="L3373" i="3" s="1"/>
  <c r="M3375" i="3"/>
  <c r="D3378" i="3" l="1"/>
  <c r="G3375" i="3"/>
  <c r="H3375" i="3" s="1"/>
  <c r="F3376" i="3"/>
  <c r="E3376" i="3"/>
  <c r="I3375" i="3"/>
  <c r="R3375" i="3" s="1"/>
  <c r="J3374" i="3"/>
  <c r="L3374" i="3" s="1"/>
  <c r="M3376" i="3"/>
  <c r="D3379" i="3" l="1"/>
  <c r="G3376" i="3"/>
  <c r="H3376" i="3" s="1"/>
  <c r="F3377" i="3"/>
  <c r="E3377" i="3"/>
  <c r="I3376" i="3"/>
  <c r="R3376" i="3" s="1"/>
  <c r="J3375" i="3"/>
  <c r="L3375" i="3" s="1"/>
  <c r="M3377" i="3"/>
  <c r="D3380" i="3" l="1"/>
  <c r="G3377" i="3"/>
  <c r="H3377" i="3" s="1"/>
  <c r="F3378" i="3"/>
  <c r="E3378" i="3"/>
  <c r="I3377" i="3"/>
  <c r="R3377" i="3" s="1"/>
  <c r="J3376" i="3"/>
  <c r="L3376" i="3" s="1"/>
  <c r="M3378" i="3"/>
  <c r="D3381" i="3" l="1"/>
  <c r="G3378" i="3"/>
  <c r="H3378" i="3" s="1"/>
  <c r="I3378" i="3" s="1"/>
  <c r="R3378" i="3" s="1"/>
  <c r="F3379" i="3"/>
  <c r="E3379" i="3"/>
  <c r="J3377" i="3"/>
  <c r="L3377" i="3" s="1"/>
  <c r="M3379" i="3"/>
  <c r="D3382" i="3" l="1"/>
  <c r="G3379" i="3"/>
  <c r="H3379" i="3" s="1"/>
  <c r="F3380" i="3"/>
  <c r="E3380" i="3"/>
  <c r="G3380" i="3" s="1"/>
  <c r="H3380" i="3" s="1"/>
  <c r="I3379" i="3"/>
  <c r="R3379" i="3" s="1"/>
  <c r="J3378" i="3"/>
  <c r="L3378" i="3" s="1"/>
  <c r="M3380" i="3"/>
  <c r="D3383" i="3" l="1"/>
  <c r="F3381" i="3"/>
  <c r="E3381" i="3"/>
  <c r="I3380" i="3"/>
  <c r="R3380" i="3" s="1"/>
  <c r="J3379" i="3"/>
  <c r="L3379" i="3" s="1"/>
  <c r="M3381" i="3"/>
  <c r="D3384" i="3" l="1"/>
  <c r="G3381" i="3"/>
  <c r="H3381" i="3" s="1"/>
  <c r="F3382" i="3"/>
  <c r="E3382" i="3"/>
  <c r="I3381" i="3"/>
  <c r="R3381" i="3" s="1"/>
  <c r="J3380" i="3"/>
  <c r="L3380" i="3" s="1"/>
  <c r="M3382" i="3"/>
  <c r="D3385" i="3" l="1"/>
  <c r="F3383" i="3"/>
  <c r="E3383" i="3"/>
  <c r="G3382" i="3"/>
  <c r="H3382" i="3" s="1"/>
  <c r="I3382" i="3"/>
  <c r="R3382" i="3" s="1"/>
  <c r="J3381" i="3"/>
  <c r="L3381" i="3" s="1"/>
  <c r="M3383" i="3"/>
  <c r="D3386" i="3" l="1"/>
  <c r="F3384" i="3"/>
  <c r="E3384" i="3"/>
  <c r="G3383" i="3"/>
  <c r="H3383" i="3" s="1"/>
  <c r="I3383" i="3" s="1"/>
  <c r="R3383" i="3" s="1"/>
  <c r="J3382" i="3"/>
  <c r="L3382" i="3" s="1"/>
  <c r="M3384" i="3"/>
  <c r="D3387" i="3" l="1"/>
  <c r="G3384" i="3"/>
  <c r="H3384" i="3" s="1"/>
  <c r="F3385" i="3"/>
  <c r="E3385" i="3"/>
  <c r="I3384" i="3"/>
  <c r="R3384" i="3" s="1"/>
  <c r="J3383" i="3"/>
  <c r="L3383" i="3" s="1"/>
  <c r="M3385" i="3"/>
  <c r="D3388" i="3" l="1"/>
  <c r="G3385" i="3"/>
  <c r="H3385" i="3" s="1"/>
  <c r="I3385" i="3" s="1"/>
  <c r="R3385" i="3" s="1"/>
  <c r="F3386" i="3"/>
  <c r="E3386" i="3"/>
  <c r="J3384" i="3"/>
  <c r="L3384" i="3" s="1"/>
  <c r="M3386" i="3"/>
  <c r="D3389" i="3" l="1"/>
  <c r="G3386" i="3"/>
  <c r="H3386" i="3" s="1"/>
  <c r="F3387" i="3"/>
  <c r="E3387" i="3"/>
  <c r="I3386" i="3"/>
  <c r="R3386" i="3" s="1"/>
  <c r="J3385" i="3"/>
  <c r="L3385" i="3" s="1"/>
  <c r="M3387" i="3"/>
  <c r="D3390" i="3" l="1"/>
  <c r="G3387" i="3"/>
  <c r="H3387" i="3" s="1"/>
  <c r="F3388" i="3"/>
  <c r="E3388" i="3"/>
  <c r="I3387" i="3"/>
  <c r="R3387" i="3" s="1"/>
  <c r="J3386" i="3"/>
  <c r="L3386" i="3" s="1"/>
  <c r="M3388" i="3"/>
  <c r="D3391" i="3" l="1"/>
  <c r="G3388" i="3"/>
  <c r="H3388" i="3" s="1"/>
  <c r="F3389" i="3"/>
  <c r="E3389" i="3"/>
  <c r="I3388" i="3"/>
  <c r="R3388" i="3" s="1"/>
  <c r="J3387" i="3"/>
  <c r="L3387" i="3" s="1"/>
  <c r="M3389" i="3"/>
  <c r="D3392" i="3" l="1"/>
  <c r="F3390" i="3"/>
  <c r="E3390" i="3"/>
  <c r="G3389" i="3"/>
  <c r="H3389" i="3" s="1"/>
  <c r="I3389" i="3" s="1"/>
  <c r="R3389" i="3" s="1"/>
  <c r="J3388" i="3"/>
  <c r="L3388" i="3" s="1"/>
  <c r="M3390" i="3"/>
  <c r="D3393" i="3" l="1"/>
  <c r="G3390" i="3"/>
  <c r="H3390" i="3" s="1"/>
  <c r="F3391" i="3"/>
  <c r="E3391" i="3"/>
  <c r="I3390" i="3"/>
  <c r="R3390" i="3" s="1"/>
  <c r="J3389" i="3"/>
  <c r="L3389" i="3" s="1"/>
  <c r="M3391" i="3"/>
  <c r="D3394" i="3" l="1"/>
  <c r="G3391" i="3"/>
  <c r="H3391" i="3" s="1"/>
  <c r="F3392" i="3"/>
  <c r="E3392" i="3"/>
  <c r="G3392" i="3" s="1"/>
  <c r="H3392" i="3" s="1"/>
  <c r="I3391" i="3"/>
  <c r="R3391" i="3" s="1"/>
  <c r="J3390" i="3"/>
  <c r="L3390" i="3" s="1"/>
  <c r="M3392" i="3"/>
  <c r="D3395" i="3" l="1"/>
  <c r="F3393" i="3"/>
  <c r="E3393" i="3"/>
  <c r="I3392" i="3"/>
  <c r="R3392" i="3" s="1"/>
  <c r="J3391" i="3"/>
  <c r="L3391" i="3" s="1"/>
  <c r="M3393" i="3"/>
  <c r="D3396" i="3" l="1"/>
  <c r="G3393" i="3"/>
  <c r="H3393" i="3" s="1"/>
  <c r="F3394" i="3"/>
  <c r="E3394" i="3"/>
  <c r="I3393" i="3"/>
  <c r="R3393" i="3" s="1"/>
  <c r="J3392" i="3"/>
  <c r="L3392" i="3" s="1"/>
  <c r="M3394" i="3"/>
  <c r="D3397" i="3" l="1"/>
  <c r="G3394" i="3"/>
  <c r="H3394" i="3" s="1"/>
  <c r="I3394" i="3" s="1"/>
  <c r="R3394" i="3" s="1"/>
  <c r="F3395" i="3"/>
  <c r="E3395" i="3"/>
  <c r="J3393" i="3"/>
  <c r="L3393" i="3" s="1"/>
  <c r="M3395" i="3"/>
  <c r="D3398" i="3" l="1"/>
  <c r="G3395" i="3"/>
  <c r="H3395" i="3" s="1"/>
  <c r="F3396" i="3"/>
  <c r="E3396" i="3"/>
  <c r="I3395" i="3"/>
  <c r="R3395" i="3" s="1"/>
  <c r="J3394" i="3"/>
  <c r="L3394" i="3" s="1"/>
  <c r="M3396" i="3"/>
  <c r="D3399" i="3" l="1"/>
  <c r="G3396" i="3"/>
  <c r="H3396" i="3" s="1"/>
  <c r="F3397" i="3"/>
  <c r="E3397" i="3"/>
  <c r="I3396" i="3"/>
  <c r="R3396" i="3" s="1"/>
  <c r="J3395" i="3"/>
  <c r="L3395" i="3" s="1"/>
  <c r="M3397" i="3"/>
  <c r="D3400" i="3" l="1"/>
  <c r="G3397" i="3"/>
  <c r="H3397" i="3" s="1"/>
  <c r="I3397" i="3" s="1"/>
  <c r="R3397" i="3" s="1"/>
  <c r="F3398" i="3"/>
  <c r="E3398" i="3"/>
  <c r="J3396" i="3"/>
  <c r="L3396" i="3" s="1"/>
  <c r="M3398" i="3"/>
  <c r="D3401" i="3" l="1"/>
  <c r="G3398" i="3"/>
  <c r="H3398" i="3" s="1"/>
  <c r="I3398" i="3" s="1"/>
  <c r="R3398" i="3" s="1"/>
  <c r="F3399" i="3"/>
  <c r="E3399" i="3"/>
  <c r="J3397" i="3"/>
  <c r="L3397" i="3" s="1"/>
  <c r="M3399" i="3"/>
  <c r="D3402" i="3" l="1"/>
  <c r="G3399" i="3"/>
  <c r="H3399" i="3" s="1"/>
  <c r="I3399" i="3" s="1"/>
  <c r="R3399" i="3" s="1"/>
  <c r="F3400" i="3"/>
  <c r="E3400" i="3"/>
  <c r="J3398" i="3"/>
  <c r="L3398" i="3" s="1"/>
  <c r="M3400" i="3"/>
  <c r="D3403" i="3" l="1"/>
  <c r="G3400" i="3"/>
  <c r="H3400" i="3" s="1"/>
  <c r="F3401" i="3"/>
  <c r="E3401" i="3"/>
  <c r="I3400" i="3"/>
  <c r="R3400" i="3" s="1"/>
  <c r="J3399" i="3"/>
  <c r="L3399" i="3" s="1"/>
  <c r="M3401" i="3"/>
  <c r="D3404" i="3" l="1"/>
  <c r="G3401" i="3"/>
  <c r="H3401" i="3" s="1"/>
  <c r="F3402" i="3"/>
  <c r="E3402" i="3"/>
  <c r="I3401" i="3"/>
  <c r="R3401" i="3" s="1"/>
  <c r="J3400" i="3"/>
  <c r="L3400" i="3" s="1"/>
  <c r="M3402" i="3"/>
  <c r="D3405" i="3" l="1"/>
  <c r="F3403" i="3"/>
  <c r="E3403" i="3"/>
  <c r="G3402" i="3"/>
  <c r="H3402" i="3" s="1"/>
  <c r="I3402" i="3" s="1"/>
  <c r="R3402" i="3" s="1"/>
  <c r="J3401" i="3"/>
  <c r="L3401" i="3" s="1"/>
  <c r="M3403" i="3"/>
  <c r="D3406" i="3" l="1"/>
  <c r="G3403" i="3"/>
  <c r="H3403" i="3" s="1"/>
  <c r="F3404" i="3"/>
  <c r="E3404" i="3"/>
  <c r="I3403" i="3"/>
  <c r="R3403" i="3" s="1"/>
  <c r="J3402" i="3"/>
  <c r="L3402" i="3" s="1"/>
  <c r="M3404" i="3"/>
  <c r="D3407" i="3" l="1"/>
  <c r="G3404" i="3"/>
  <c r="H3404" i="3" s="1"/>
  <c r="F3405" i="3"/>
  <c r="E3405" i="3"/>
  <c r="I3404" i="3"/>
  <c r="R3404" i="3" s="1"/>
  <c r="J3403" i="3"/>
  <c r="L3403" i="3" s="1"/>
  <c r="M3405" i="3"/>
  <c r="D3408" i="3" l="1"/>
  <c r="G3405" i="3"/>
  <c r="H3405" i="3" s="1"/>
  <c r="F3406" i="3"/>
  <c r="E3406" i="3"/>
  <c r="I3405" i="3"/>
  <c r="R3405" i="3" s="1"/>
  <c r="J3404" i="3"/>
  <c r="L3404" i="3" s="1"/>
  <c r="M3406" i="3"/>
  <c r="D3409" i="3" l="1"/>
  <c r="G3406" i="3"/>
  <c r="H3406" i="3" s="1"/>
  <c r="F3407" i="3"/>
  <c r="E3407" i="3"/>
  <c r="I3406" i="3"/>
  <c r="R3406" i="3" s="1"/>
  <c r="J3405" i="3"/>
  <c r="L3405" i="3" s="1"/>
  <c r="M3407" i="3"/>
  <c r="D3410" i="3" l="1"/>
  <c r="G3407" i="3"/>
  <c r="H3407" i="3" s="1"/>
  <c r="F3408" i="3"/>
  <c r="E3408" i="3"/>
  <c r="I3407" i="3"/>
  <c r="R3407" i="3" s="1"/>
  <c r="J3406" i="3"/>
  <c r="L3406" i="3" s="1"/>
  <c r="M3408" i="3"/>
  <c r="D3411" i="3" l="1"/>
  <c r="F3409" i="3"/>
  <c r="E3409" i="3"/>
  <c r="G3408" i="3"/>
  <c r="H3408" i="3" s="1"/>
  <c r="I3408" i="3"/>
  <c r="R3408" i="3" s="1"/>
  <c r="J3407" i="3"/>
  <c r="L3407" i="3" s="1"/>
  <c r="M3409" i="3"/>
  <c r="D3412" i="3" l="1"/>
  <c r="G3409" i="3"/>
  <c r="H3409" i="3" s="1"/>
  <c r="I3409" i="3" s="1"/>
  <c r="R3409" i="3" s="1"/>
  <c r="F3410" i="3"/>
  <c r="E3410" i="3"/>
  <c r="J3408" i="3"/>
  <c r="L3408" i="3" s="1"/>
  <c r="M3410" i="3"/>
  <c r="D3413" i="3" l="1"/>
  <c r="G3410" i="3"/>
  <c r="H3410" i="3" s="1"/>
  <c r="F3411" i="3"/>
  <c r="E3411" i="3"/>
  <c r="I3410" i="3"/>
  <c r="R3410" i="3" s="1"/>
  <c r="J3409" i="3"/>
  <c r="L3409" i="3" s="1"/>
  <c r="M3411" i="3"/>
  <c r="D3414" i="3" l="1"/>
  <c r="G3411" i="3"/>
  <c r="H3411" i="3" s="1"/>
  <c r="F3412" i="3"/>
  <c r="E3412" i="3"/>
  <c r="I3411" i="3"/>
  <c r="R3411" i="3" s="1"/>
  <c r="J3410" i="3"/>
  <c r="L3410" i="3" s="1"/>
  <c r="M3412" i="3"/>
  <c r="D3415" i="3" l="1"/>
  <c r="G3412" i="3"/>
  <c r="H3412" i="3" s="1"/>
  <c r="I3412" i="3" s="1"/>
  <c r="R3412" i="3" s="1"/>
  <c r="F3413" i="3"/>
  <c r="E3413" i="3"/>
  <c r="J3411" i="3"/>
  <c r="L3411" i="3" s="1"/>
  <c r="M3413" i="3"/>
  <c r="D3416" i="3" l="1"/>
  <c r="G3413" i="3"/>
  <c r="H3413" i="3" s="1"/>
  <c r="F3414" i="3"/>
  <c r="E3414" i="3"/>
  <c r="I3413" i="3"/>
  <c r="R3413" i="3" s="1"/>
  <c r="J3412" i="3"/>
  <c r="L3412" i="3" s="1"/>
  <c r="M3414" i="3"/>
  <c r="D3417" i="3" l="1"/>
  <c r="G3414" i="3"/>
  <c r="H3414" i="3" s="1"/>
  <c r="I3414" i="3" s="1"/>
  <c r="R3414" i="3" s="1"/>
  <c r="F3415" i="3"/>
  <c r="E3415" i="3"/>
  <c r="J3413" i="3"/>
  <c r="L3413" i="3" s="1"/>
  <c r="M3415" i="3"/>
  <c r="D3418" i="3" l="1"/>
  <c r="G3415" i="3"/>
  <c r="H3415" i="3" s="1"/>
  <c r="I3415" i="3" s="1"/>
  <c r="R3415" i="3" s="1"/>
  <c r="F3416" i="3"/>
  <c r="E3416" i="3"/>
  <c r="J3414" i="3"/>
  <c r="L3414" i="3" s="1"/>
  <c r="M3416" i="3"/>
  <c r="D3419" i="3" l="1"/>
  <c r="G3416" i="3"/>
  <c r="H3416" i="3" s="1"/>
  <c r="F3417" i="3"/>
  <c r="E3417" i="3"/>
  <c r="I3416" i="3"/>
  <c r="R3416" i="3" s="1"/>
  <c r="J3415" i="3"/>
  <c r="L3415" i="3" s="1"/>
  <c r="M3417" i="3"/>
  <c r="D3420" i="3" l="1"/>
  <c r="F3418" i="3"/>
  <c r="E3418" i="3"/>
  <c r="G3417" i="3"/>
  <c r="H3417" i="3" s="1"/>
  <c r="I3417" i="3" s="1"/>
  <c r="R3417" i="3" s="1"/>
  <c r="J3416" i="3"/>
  <c r="L3416" i="3" s="1"/>
  <c r="M3418" i="3"/>
  <c r="D3421" i="3" l="1"/>
  <c r="G3418" i="3"/>
  <c r="H3418" i="3" s="1"/>
  <c r="F3419" i="3"/>
  <c r="E3419" i="3"/>
  <c r="I3418" i="3"/>
  <c r="R3418" i="3" s="1"/>
  <c r="J3417" i="3"/>
  <c r="L3417" i="3" s="1"/>
  <c r="M3419" i="3"/>
  <c r="D3422" i="3" l="1"/>
  <c r="F3420" i="3"/>
  <c r="E3420" i="3"/>
  <c r="G3419" i="3"/>
  <c r="H3419" i="3" s="1"/>
  <c r="I3419" i="3" s="1"/>
  <c r="R3419" i="3" s="1"/>
  <c r="J3418" i="3"/>
  <c r="L3418" i="3" s="1"/>
  <c r="M3420" i="3"/>
  <c r="D3423" i="3" l="1"/>
  <c r="G3420" i="3"/>
  <c r="H3420" i="3" s="1"/>
  <c r="I3420" i="3" s="1"/>
  <c r="R3420" i="3" s="1"/>
  <c r="F3421" i="3"/>
  <c r="E3421" i="3"/>
  <c r="J3419" i="3"/>
  <c r="L3419" i="3" s="1"/>
  <c r="M3421" i="3"/>
  <c r="D3424" i="3" l="1"/>
  <c r="G3421" i="3"/>
  <c r="H3421" i="3" s="1"/>
  <c r="F3422" i="3"/>
  <c r="E3422" i="3"/>
  <c r="I3421" i="3"/>
  <c r="R3421" i="3" s="1"/>
  <c r="J3420" i="3"/>
  <c r="L3420" i="3" s="1"/>
  <c r="M3422" i="3"/>
  <c r="D3425" i="3" l="1"/>
  <c r="G3422" i="3"/>
  <c r="H3422" i="3" s="1"/>
  <c r="F3423" i="3"/>
  <c r="E3423" i="3"/>
  <c r="I3422" i="3"/>
  <c r="R3422" i="3" s="1"/>
  <c r="J3421" i="3"/>
  <c r="L3421" i="3" s="1"/>
  <c r="M3423" i="3"/>
  <c r="D3426" i="3" l="1"/>
  <c r="G3423" i="3"/>
  <c r="H3423" i="3" s="1"/>
  <c r="I3423" i="3" s="1"/>
  <c r="R3423" i="3" s="1"/>
  <c r="F3424" i="3"/>
  <c r="E3424" i="3"/>
  <c r="J3422" i="3"/>
  <c r="L3422" i="3" s="1"/>
  <c r="M3424" i="3"/>
  <c r="D3427" i="3" l="1"/>
  <c r="G3424" i="3"/>
  <c r="H3424" i="3" s="1"/>
  <c r="F3425" i="3"/>
  <c r="E3425" i="3"/>
  <c r="I3424" i="3"/>
  <c r="R3424" i="3" s="1"/>
  <c r="J3423" i="3"/>
  <c r="L3423" i="3" s="1"/>
  <c r="M3425" i="3"/>
  <c r="D3428" i="3" l="1"/>
  <c r="F3426" i="3"/>
  <c r="E3426" i="3"/>
  <c r="G3425" i="3"/>
  <c r="H3425" i="3" s="1"/>
  <c r="I3425" i="3" s="1"/>
  <c r="R3425" i="3" s="1"/>
  <c r="J3424" i="3"/>
  <c r="L3424" i="3" s="1"/>
  <c r="M3426" i="3"/>
  <c r="D3429" i="3" l="1"/>
  <c r="F3427" i="3"/>
  <c r="E3427" i="3"/>
  <c r="G3426" i="3"/>
  <c r="H3426" i="3" s="1"/>
  <c r="I3426" i="3" s="1"/>
  <c r="R3426" i="3" s="1"/>
  <c r="J3425" i="3"/>
  <c r="L3425" i="3" s="1"/>
  <c r="M3427" i="3"/>
  <c r="D3430" i="3" l="1"/>
  <c r="G3427" i="3"/>
  <c r="H3427" i="3" s="1"/>
  <c r="F3428" i="3"/>
  <c r="E3428" i="3"/>
  <c r="I3427" i="3"/>
  <c r="R3427" i="3" s="1"/>
  <c r="J3426" i="3"/>
  <c r="L3426" i="3" s="1"/>
  <c r="M3428" i="3"/>
  <c r="D3431" i="3" l="1"/>
  <c r="G3428" i="3"/>
  <c r="H3428" i="3" s="1"/>
  <c r="F3429" i="3"/>
  <c r="E3429" i="3"/>
  <c r="I3428" i="3"/>
  <c r="R3428" i="3" s="1"/>
  <c r="J3427" i="3"/>
  <c r="L3427" i="3" s="1"/>
  <c r="M3429" i="3"/>
  <c r="D3432" i="3" l="1"/>
  <c r="G3429" i="3"/>
  <c r="H3429" i="3" s="1"/>
  <c r="F3430" i="3"/>
  <c r="E3430" i="3"/>
  <c r="I3429" i="3"/>
  <c r="R3429" i="3" s="1"/>
  <c r="J3428" i="3"/>
  <c r="L3428" i="3" s="1"/>
  <c r="M3430" i="3"/>
  <c r="D3433" i="3" l="1"/>
  <c r="F3431" i="3"/>
  <c r="E3431" i="3"/>
  <c r="G3430" i="3"/>
  <c r="H3430" i="3" s="1"/>
  <c r="I3430" i="3" s="1"/>
  <c r="R3430" i="3" s="1"/>
  <c r="J3429" i="3"/>
  <c r="L3429" i="3" s="1"/>
  <c r="M3431" i="3"/>
  <c r="D3434" i="3" l="1"/>
  <c r="G3431" i="3"/>
  <c r="H3431" i="3" s="1"/>
  <c r="F3432" i="3"/>
  <c r="E3432" i="3"/>
  <c r="I3431" i="3"/>
  <c r="R3431" i="3" s="1"/>
  <c r="J3430" i="3"/>
  <c r="L3430" i="3" s="1"/>
  <c r="M3432" i="3"/>
  <c r="D3435" i="3" l="1"/>
  <c r="G3432" i="3"/>
  <c r="H3432" i="3" s="1"/>
  <c r="F3433" i="3"/>
  <c r="E3433" i="3"/>
  <c r="I3432" i="3"/>
  <c r="R3432" i="3" s="1"/>
  <c r="J3431" i="3"/>
  <c r="L3431" i="3" s="1"/>
  <c r="M3433" i="3"/>
  <c r="D3436" i="3" l="1"/>
  <c r="G3433" i="3"/>
  <c r="H3433" i="3" s="1"/>
  <c r="F3434" i="3"/>
  <c r="E3434" i="3"/>
  <c r="I3433" i="3"/>
  <c r="R3433" i="3" s="1"/>
  <c r="J3432" i="3"/>
  <c r="L3432" i="3" s="1"/>
  <c r="M3434" i="3"/>
  <c r="D3437" i="3" l="1"/>
  <c r="G3434" i="3"/>
  <c r="H3434" i="3" s="1"/>
  <c r="F3435" i="3"/>
  <c r="E3435" i="3"/>
  <c r="I3434" i="3"/>
  <c r="R3434" i="3" s="1"/>
  <c r="J3433" i="3"/>
  <c r="L3433" i="3" s="1"/>
  <c r="M3435" i="3"/>
  <c r="D3438" i="3" l="1"/>
  <c r="G3435" i="3"/>
  <c r="H3435" i="3" s="1"/>
  <c r="F3436" i="3"/>
  <c r="E3436" i="3"/>
  <c r="I3435" i="3"/>
  <c r="R3435" i="3" s="1"/>
  <c r="J3434" i="3"/>
  <c r="L3434" i="3" s="1"/>
  <c r="M3436" i="3"/>
  <c r="D3439" i="3" l="1"/>
  <c r="G3436" i="3"/>
  <c r="H3436" i="3" s="1"/>
  <c r="F3437" i="3"/>
  <c r="E3437" i="3"/>
  <c r="I3436" i="3"/>
  <c r="R3436" i="3" s="1"/>
  <c r="J3435" i="3"/>
  <c r="L3435" i="3" s="1"/>
  <c r="M3437" i="3"/>
  <c r="D3440" i="3" l="1"/>
  <c r="G3437" i="3"/>
  <c r="H3437" i="3" s="1"/>
  <c r="F3438" i="3"/>
  <c r="E3438" i="3"/>
  <c r="I3437" i="3"/>
  <c r="R3437" i="3" s="1"/>
  <c r="J3436" i="3"/>
  <c r="L3436" i="3" s="1"/>
  <c r="M3438" i="3"/>
  <c r="D3441" i="3" l="1"/>
  <c r="G3438" i="3"/>
  <c r="H3438" i="3" s="1"/>
  <c r="F3439" i="3"/>
  <c r="E3439" i="3"/>
  <c r="I3438" i="3"/>
  <c r="R3438" i="3" s="1"/>
  <c r="J3437" i="3"/>
  <c r="L3437" i="3" s="1"/>
  <c r="M3439" i="3"/>
  <c r="D3442" i="3" l="1"/>
  <c r="G3439" i="3"/>
  <c r="H3439" i="3" s="1"/>
  <c r="F3440" i="3"/>
  <c r="E3440" i="3"/>
  <c r="I3439" i="3"/>
  <c r="R3439" i="3" s="1"/>
  <c r="J3438" i="3"/>
  <c r="L3438" i="3" s="1"/>
  <c r="M3440" i="3"/>
  <c r="D3443" i="3" l="1"/>
  <c r="G3440" i="3"/>
  <c r="H3440" i="3" s="1"/>
  <c r="F3441" i="3"/>
  <c r="E3441" i="3"/>
  <c r="I3440" i="3"/>
  <c r="R3440" i="3" s="1"/>
  <c r="J3439" i="3"/>
  <c r="L3439" i="3" s="1"/>
  <c r="M3441" i="3"/>
  <c r="D3444" i="3" l="1"/>
  <c r="G3441" i="3"/>
  <c r="H3441" i="3" s="1"/>
  <c r="F3442" i="3"/>
  <c r="E3442" i="3"/>
  <c r="I3441" i="3"/>
  <c r="R3441" i="3" s="1"/>
  <c r="J3440" i="3"/>
  <c r="L3440" i="3" s="1"/>
  <c r="M3442" i="3"/>
  <c r="D3445" i="3" l="1"/>
  <c r="G3442" i="3"/>
  <c r="H3442" i="3" s="1"/>
  <c r="F3443" i="3"/>
  <c r="E3443" i="3"/>
  <c r="I3442" i="3"/>
  <c r="R3442" i="3" s="1"/>
  <c r="J3441" i="3"/>
  <c r="L3441" i="3" s="1"/>
  <c r="M3443" i="3"/>
  <c r="D3446" i="3" l="1"/>
  <c r="G3443" i="3"/>
  <c r="H3443" i="3" s="1"/>
  <c r="F3444" i="3"/>
  <c r="E3444" i="3"/>
  <c r="I3443" i="3"/>
  <c r="R3443" i="3" s="1"/>
  <c r="J3442" i="3"/>
  <c r="L3442" i="3" s="1"/>
  <c r="M3444" i="3"/>
  <c r="D3447" i="3" l="1"/>
  <c r="F3445" i="3"/>
  <c r="E3445" i="3"/>
  <c r="G3444" i="3"/>
  <c r="H3444" i="3" s="1"/>
  <c r="I3444" i="3"/>
  <c r="R3444" i="3" s="1"/>
  <c r="J3443" i="3"/>
  <c r="L3443" i="3" s="1"/>
  <c r="M3445" i="3"/>
  <c r="D3448" i="3" l="1"/>
  <c r="F3446" i="3"/>
  <c r="E3446" i="3"/>
  <c r="G3445" i="3"/>
  <c r="H3445" i="3" s="1"/>
  <c r="I3445" i="3" s="1"/>
  <c r="R3445" i="3" s="1"/>
  <c r="J3444" i="3"/>
  <c r="L3444" i="3" s="1"/>
  <c r="M3446" i="3"/>
  <c r="D3449" i="3" l="1"/>
  <c r="G3446" i="3"/>
  <c r="H3446" i="3" s="1"/>
  <c r="F3447" i="3"/>
  <c r="E3447" i="3"/>
  <c r="I3446" i="3"/>
  <c r="R3446" i="3" s="1"/>
  <c r="J3445" i="3"/>
  <c r="L3445" i="3" s="1"/>
  <c r="M3447" i="3"/>
  <c r="D3450" i="3" l="1"/>
  <c r="G3447" i="3"/>
  <c r="H3447" i="3" s="1"/>
  <c r="F3448" i="3"/>
  <c r="E3448" i="3"/>
  <c r="I3447" i="3"/>
  <c r="R3447" i="3" s="1"/>
  <c r="J3446" i="3"/>
  <c r="L3446" i="3" s="1"/>
  <c r="M3448" i="3"/>
  <c r="D3451" i="3" l="1"/>
  <c r="G3448" i="3"/>
  <c r="H3448" i="3" s="1"/>
  <c r="F3449" i="3"/>
  <c r="E3449" i="3"/>
  <c r="I3448" i="3"/>
  <c r="R3448" i="3" s="1"/>
  <c r="J3447" i="3"/>
  <c r="L3447" i="3" s="1"/>
  <c r="M3449" i="3"/>
  <c r="D3452" i="3" l="1"/>
  <c r="G3449" i="3"/>
  <c r="H3449" i="3" s="1"/>
  <c r="F3450" i="3"/>
  <c r="E3450" i="3"/>
  <c r="G3450" i="3" s="1"/>
  <c r="H3450" i="3" s="1"/>
  <c r="I3449" i="3"/>
  <c r="R3449" i="3" s="1"/>
  <c r="J3448" i="3"/>
  <c r="L3448" i="3" s="1"/>
  <c r="M3450" i="3"/>
  <c r="D3453" i="3" l="1"/>
  <c r="F3451" i="3"/>
  <c r="E3451" i="3"/>
  <c r="I3450" i="3"/>
  <c r="R3450" i="3" s="1"/>
  <c r="J3449" i="3"/>
  <c r="L3449" i="3" s="1"/>
  <c r="M3451" i="3"/>
  <c r="D3454" i="3" l="1"/>
  <c r="G3451" i="3"/>
  <c r="H3451" i="3" s="1"/>
  <c r="I3451" i="3" s="1"/>
  <c r="R3451" i="3" s="1"/>
  <c r="F3452" i="3"/>
  <c r="E3452" i="3"/>
  <c r="G3452" i="3" s="1"/>
  <c r="H3452" i="3" s="1"/>
  <c r="J3450" i="3"/>
  <c r="L3450" i="3" s="1"/>
  <c r="M3452" i="3"/>
  <c r="D3455" i="3" l="1"/>
  <c r="F3453" i="3"/>
  <c r="E3453" i="3"/>
  <c r="I3452" i="3"/>
  <c r="R3452" i="3" s="1"/>
  <c r="J3451" i="3"/>
  <c r="L3451" i="3" s="1"/>
  <c r="M3453" i="3"/>
  <c r="D3456" i="3" l="1"/>
  <c r="G3453" i="3"/>
  <c r="H3453" i="3" s="1"/>
  <c r="F3454" i="3"/>
  <c r="E3454" i="3"/>
  <c r="I3453" i="3"/>
  <c r="R3453" i="3" s="1"/>
  <c r="J3452" i="3"/>
  <c r="L3452" i="3" s="1"/>
  <c r="M3454" i="3"/>
  <c r="D3457" i="3" l="1"/>
  <c r="G3454" i="3"/>
  <c r="H3454" i="3" s="1"/>
  <c r="F3455" i="3"/>
  <c r="E3455" i="3"/>
  <c r="I3454" i="3"/>
  <c r="R3454" i="3" s="1"/>
  <c r="J3453" i="3"/>
  <c r="L3453" i="3" s="1"/>
  <c r="M3455" i="3"/>
  <c r="D3458" i="3" l="1"/>
  <c r="G3455" i="3"/>
  <c r="H3455" i="3" s="1"/>
  <c r="F3456" i="3"/>
  <c r="E3456" i="3"/>
  <c r="I3455" i="3"/>
  <c r="R3455" i="3" s="1"/>
  <c r="J3454" i="3"/>
  <c r="L3454" i="3" s="1"/>
  <c r="M3456" i="3"/>
  <c r="D3459" i="3" l="1"/>
  <c r="G3456" i="3"/>
  <c r="H3456" i="3" s="1"/>
  <c r="I3456" i="3" s="1"/>
  <c r="R3456" i="3" s="1"/>
  <c r="F3457" i="3"/>
  <c r="E3457" i="3"/>
  <c r="J3455" i="3"/>
  <c r="L3455" i="3" s="1"/>
  <c r="M3457" i="3"/>
  <c r="D3460" i="3" l="1"/>
  <c r="G3457" i="3"/>
  <c r="H3457" i="3" s="1"/>
  <c r="F3458" i="3"/>
  <c r="E3458" i="3"/>
  <c r="I3457" i="3"/>
  <c r="R3457" i="3" s="1"/>
  <c r="J3456" i="3"/>
  <c r="L3456" i="3" s="1"/>
  <c r="M3458" i="3"/>
  <c r="D3461" i="3" l="1"/>
  <c r="G3458" i="3"/>
  <c r="H3458" i="3" s="1"/>
  <c r="F3459" i="3"/>
  <c r="E3459" i="3"/>
  <c r="I3458" i="3"/>
  <c r="R3458" i="3" s="1"/>
  <c r="J3457" i="3"/>
  <c r="L3457" i="3" s="1"/>
  <c r="M3459" i="3"/>
  <c r="D3462" i="3" l="1"/>
  <c r="G3459" i="3"/>
  <c r="H3459" i="3" s="1"/>
  <c r="I3459" i="3" s="1"/>
  <c r="R3459" i="3" s="1"/>
  <c r="F3460" i="3"/>
  <c r="E3460" i="3"/>
  <c r="J3458" i="3"/>
  <c r="L3458" i="3" s="1"/>
  <c r="M3460" i="3"/>
  <c r="D3463" i="3" l="1"/>
  <c r="G3460" i="3"/>
  <c r="H3460" i="3" s="1"/>
  <c r="I3460" i="3" s="1"/>
  <c r="R3460" i="3" s="1"/>
  <c r="F3461" i="3"/>
  <c r="E3461" i="3"/>
  <c r="J3459" i="3"/>
  <c r="L3459" i="3" s="1"/>
  <c r="M3461" i="3"/>
  <c r="D3464" i="3" l="1"/>
  <c r="G3461" i="3"/>
  <c r="H3461" i="3" s="1"/>
  <c r="F3462" i="3"/>
  <c r="E3462" i="3"/>
  <c r="I3461" i="3"/>
  <c r="R3461" i="3" s="1"/>
  <c r="J3460" i="3"/>
  <c r="L3460" i="3" s="1"/>
  <c r="M3462" i="3"/>
  <c r="D3465" i="3" l="1"/>
  <c r="G3462" i="3"/>
  <c r="H3462" i="3" s="1"/>
  <c r="F3463" i="3"/>
  <c r="E3463" i="3"/>
  <c r="I3462" i="3"/>
  <c r="R3462" i="3" s="1"/>
  <c r="J3461" i="3"/>
  <c r="L3461" i="3" s="1"/>
  <c r="M3463" i="3"/>
  <c r="D3466" i="3" l="1"/>
  <c r="G3463" i="3"/>
  <c r="H3463" i="3" s="1"/>
  <c r="F3464" i="3"/>
  <c r="E3464" i="3"/>
  <c r="I3463" i="3"/>
  <c r="R3463" i="3" s="1"/>
  <c r="J3462" i="3"/>
  <c r="L3462" i="3" s="1"/>
  <c r="M3464" i="3"/>
  <c r="D3467" i="3" l="1"/>
  <c r="F3465" i="3"/>
  <c r="E3465" i="3"/>
  <c r="G3464" i="3"/>
  <c r="H3464" i="3" s="1"/>
  <c r="I3464" i="3"/>
  <c r="R3464" i="3" s="1"/>
  <c r="J3463" i="3"/>
  <c r="L3463" i="3" s="1"/>
  <c r="M3465" i="3"/>
  <c r="D3468" i="3" l="1"/>
  <c r="G3465" i="3"/>
  <c r="H3465" i="3" s="1"/>
  <c r="F3466" i="3"/>
  <c r="E3466" i="3"/>
  <c r="G3466" i="3" s="1"/>
  <c r="H3466" i="3" s="1"/>
  <c r="I3465" i="3"/>
  <c r="R3465" i="3" s="1"/>
  <c r="J3464" i="3"/>
  <c r="L3464" i="3" s="1"/>
  <c r="M3466" i="3"/>
  <c r="D3469" i="3" l="1"/>
  <c r="F3467" i="3"/>
  <c r="E3467" i="3"/>
  <c r="I3466" i="3"/>
  <c r="R3466" i="3" s="1"/>
  <c r="J3465" i="3"/>
  <c r="L3465" i="3" s="1"/>
  <c r="M3467" i="3"/>
  <c r="D3470" i="3" l="1"/>
  <c r="G3467" i="3"/>
  <c r="H3467" i="3" s="1"/>
  <c r="I3467" i="3" s="1"/>
  <c r="R3467" i="3" s="1"/>
  <c r="F3468" i="3"/>
  <c r="E3468" i="3"/>
  <c r="G3468" i="3" s="1"/>
  <c r="H3468" i="3" s="1"/>
  <c r="J3466" i="3"/>
  <c r="L3466" i="3" s="1"/>
  <c r="M3468" i="3"/>
  <c r="D3471" i="3" l="1"/>
  <c r="F3469" i="3"/>
  <c r="E3469" i="3"/>
  <c r="I3468" i="3"/>
  <c r="R3468" i="3" s="1"/>
  <c r="J3467" i="3"/>
  <c r="L3467" i="3" s="1"/>
  <c r="M3469" i="3"/>
  <c r="D3472" i="3" l="1"/>
  <c r="G3469" i="3"/>
  <c r="H3469" i="3" s="1"/>
  <c r="F3470" i="3"/>
  <c r="E3470" i="3"/>
  <c r="I3469" i="3"/>
  <c r="R3469" i="3" s="1"/>
  <c r="J3468" i="3"/>
  <c r="L3468" i="3" s="1"/>
  <c r="M3470" i="3"/>
  <c r="D3473" i="3" l="1"/>
  <c r="G3470" i="3"/>
  <c r="H3470" i="3" s="1"/>
  <c r="I3470" i="3" s="1"/>
  <c r="R3470" i="3" s="1"/>
  <c r="F3471" i="3"/>
  <c r="E3471" i="3"/>
  <c r="J3469" i="3"/>
  <c r="L3469" i="3" s="1"/>
  <c r="M3471" i="3"/>
  <c r="D3474" i="3" l="1"/>
  <c r="G3471" i="3"/>
  <c r="H3471" i="3" s="1"/>
  <c r="I3471" i="3" s="1"/>
  <c r="R3471" i="3" s="1"/>
  <c r="F3472" i="3"/>
  <c r="E3472" i="3"/>
  <c r="G3472" i="3" s="1"/>
  <c r="H3472" i="3" s="1"/>
  <c r="J3470" i="3"/>
  <c r="L3470" i="3" s="1"/>
  <c r="M3472" i="3"/>
  <c r="D3475" i="3" l="1"/>
  <c r="F3473" i="3"/>
  <c r="E3473" i="3"/>
  <c r="I3472" i="3"/>
  <c r="R3472" i="3" s="1"/>
  <c r="J3471" i="3"/>
  <c r="L3471" i="3" s="1"/>
  <c r="M3473" i="3"/>
  <c r="D3476" i="3" l="1"/>
  <c r="G3473" i="3"/>
  <c r="H3473" i="3" s="1"/>
  <c r="F3474" i="3"/>
  <c r="E3474" i="3"/>
  <c r="I3473" i="3"/>
  <c r="R3473" i="3" s="1"/>
  <c r="J3472" i="3"/>
  <c r="L3472" i="3" s="1"/>
  <c r="M3474" i="3"/>
  <c r="D3477" i="3" l="1"/>
  <c r="F3475" i="3"/>
  <c r="E3475" i="3"/>
  <c r="G3474" i="3"/>
  <c r="H3474" i="3" s="1"/>
  <c r="I3474" i="3" s="1"/>
  <c r="R3474" i="3" s="1"/>
  <c r="J3473" i="3"/>
  <c r="L3473" i="3" s="1"/>
  <c r="M3475" i="3"/>
  <c r="D3478" i="3" l="1"/>
  <c r="G3475" i="3"/>
  <c r="H3475" i="3" s="1"/>
  <c r="I3475" i="3" s="1"/>
  <c r="R3475" i="3" s="1"/>
  <c r="F3476" i="3"/>
  <c r="E3476" i="3"/>
  <c r="G3476" i="3" s="1"/>
  <c r="H3476" i="3" s="1"/>
  <c r="J3474" i="3"/>
  <c r="L3474" i="3" s="1"/>
  <c r="M3476" i="3"/>
  <c r="D3479" i="3" l="1"/>
  <c r="F3477" i="3"/>
  <c r="E3477" i="3"/>
  <c r="I3476" i="3"/>
  <c r="R3476" i="3" s="1"/>
  <c r="J3475" i="3"/>
  <c r="L3475" i="3" s="1"/>
  <c r="M3477" i="3"/>
  <c r="D3480" i="3" l="1"/>
  <c r="G3477" i="3"/>
  <c r="H3477" i="3" s="1"/>
  <c r="F3478" i="3"/>
  <c r="E3478" i="3"/>
  <c r="I3477" i="3"/>
  <c r="R3477" i="3" s="1"/>
  <c r="J3476" i="3"/>
  <c r="L3476" i="3" s="1"/>
  <c r="M3478" i="3"/>
  <c r="D3481" i="3" l="1"/>
  <c r="F3479" i="3"/>
  <c r="E3479" i="3"/>
  <c r="G3478" i="3"/>
  <c r="H3478" i="3" s="1"/>
  <c r="I3478" i="3" s="1"/>
  <c r="R3478" i="3" s="1"/>
  <c r="J3477" i="3"/>
  <c r="L3477" i="3" s="1"/>
  <c r="M3479" i="3"/>
  <c r="D3482" i="3" l="1"/>
  <c r="G3479" i="3"/>
  <c r="H3479" i="3" s="1"/>
  <c r="F3480" i="3"/>
  <c r="E3480" i="3"/>
  <c r="I3479" i="3"/>
  <c r="R3479" i="3" s="1"/>
  <c r="J3478" i="3"/>
  <c r="L3478" i="3" s="1"/>
  <c r="M3480" i="3"/>
  <c r="D3483" i="3" l="1"/>
  <c r="G3480" i="3"/>
  <c r="H3480" i="3" s="1"/>
  <c r="I3480" i="3" s="1"/>
  <c r="R3480" i="3" s="1"/>
  <c r="F3481" i="3"/>
  <c r="E3481" i="3"/>
  <c r="J3479" i="3"/>
  <c r="L3479" i="3" s="1"/>
  <c r="M3481" i="3"/>
  <c r="D3484" i="3" l="1"/>
  <c r="G3481" i="3"/>
  <c r="H3481" i="3" s="1"/>
  <c r="F3482" i="3"/>
  <c r="E3482" i="3"/>
  <c r="I3481" i="3"/>
  <c r="R3481" i="3" s="1"/>
  <c r="J3480" i="3"/>
  <c r="L3480" i="3" s="1"/>
  <c r="M3482" i="3"/>
  <c r="D3485" i="3" l="1"/>
  <c r="G3482" i="3"/>
  <c r="H3482" i="3" s="1"/>
  <c r="F3483" i="3"/>
  <c r="E3483" i="3"/>
  <c r="I3482" i="3"/>
  <c r="R3482" i="3" s="1"/>
  <c r="J3481" i="3"/>
  <c r="L3481" i="3" s="1"/>
  <c r="M3483" i="3"/>
  <c r="D3486" i="3" l="1"/>
  <c r="G3483" i="3"/>
  <c r="H3483" i="3" s="1"/>
  <c r="F3484" i="3"/>
  <c r="E3484" i="3"/>
  <c r="I3483" i="3"/>
  <c r="R3483" i="3" s="1"/>
  <c r="J3482" i="3"/>
  <c r="L3482" i="3" s="1"/>
  <c r="M3484" i="3"/>
  <c r="D3487" i="3" l="1"/>
  <c r="G3484" i="3"/>
  <c r="H3484" i="3" s="1"/>
  <c r="F3485" i="3"/>
  <c r="E3485" i="3"/>
  <c r="I3484" i="3"/>
  <c r="R3484" i="3" s="1"/>
  <c r="J3483" i="3"/>
  <c r="L3483" i="3" s="1"/>
  <c r="M3485" i="3"/>
  <c r="D3488" i="3" l="1"/>
  <c r="F3486" i="3"/>
  <c r="E3486" i="3"/>
  <c r="G3485" i="3"/>
  <c r="H3485" i="3" s="1"/>
  <c r="I3485" i="3"/>
  <c r="R3485" i="3" s="1"/>
  <c r="J3484" i="3"/>
  <c r="L3484" i="3" s="1"/>
  <c r="M3486" i="3"/>
  <c r="D3489" i="3" l="1"/>
  <c r="G3486" i="3"/>
  <c r="H3486" i="3" s="1"/>
  <c r="F3487" i="3"/>
  <c r="E3487" i="3"/>
  <c r="G3487" i="3" s="1"/>
  <c r="H3487" i="3" s="1"/>
  <c r="I3486" i="3"/>
  <c r="R3486" i="3" s="1"/>
  <c r="J3485" i="3"/>
  <c r="L3485" i="3" s="1"/>
  <c r="M3487" i="3"/>
  <c r="D3490" i="3" l="1"/>
  <c r="F3488" i="3"/>
  <c r="E3488" i="3"/>
  <c r="I3487" i="3"/>
  <c r="R3487" i="3" s="1"/>
  <c r="J3486" i="3"/>
  <c r="L3486" i="3" s="1"/>
  <c r="M3488" i="3"/>
  <c r="D3491" i="3" l="1"/>
  <c r="G3488" i="3"/>
  <c r="H3488" i="3" s="1"/>
  <c r="F3489" i="3"/>
  <c r="E3489" i="3"/>
  <c r="I3488" i="3"/>
  <c r="R3488" i="3" s="1"/>
  <c r="J3487" i="3"/>
  <c r="L3487" i="3" s="1"/>
  <c r="M3489" i="3"/>
  <c r="D3492" i="3" l="1"/>
  <c r="G3489" i="3"/>
  <c r="H3489" i="3" s="1"/>
  <c r="F3490" i="3"/>
  <c r="E3490" i="3"/>
  <c r="I3489" i="3"/>
  <c r="R3489" i="3" s="1"/>
  <c r="J3488" i="3"/>
  <c r="L3488" i="3" s="1"/>
  <c r="M3490" i="3"/>
  <c r="D3493" i="3" l="1"/>
  <c r="F3491" i="3"/>
  <c r="E3491" i="3"/>
  <c r="G3490" i="3"/>
  <c r="H3490" i="3" s="1"/>
  <c r="I3490" i="3" s="1"/>
  <c r="R3490" i="3" s="1"/>
  <c r="J3489" i="3"/>
  <c r="L3489" i="3" s="1"/>
  <c r="M3491" i="3"/>
  <c r="D3494" i="3" l="1"/>
  <c r="G3491" i="3"/>
  <c r="H3491" i="3" s="1"/>
  <c r="F3492" i="3"/>
  <c r="E3492" i="3"/>
  <c r="I3491" i="3"/>
  <c r="R3491" i="3" s="1"/>
  <c r="J3490" i="3"/>
  <c r="L3490" i="3" s="1"/>
  <c r="M3492" i="3"/>
  <c r="D3495" i="3" l="1"/>
  <c r="G3492" i="3"/>
  <c r="H3492" i="3" s="1"/>
  <c r="F3493" i="3"/>
  <c r="E3493" i="3"/>
  <c r="I3492" i="3"/>
  <c r="R3492" i="3" s="1"/>
  <c r="J3491" i="3"/>
  <c r="L3491" i="3" s="1"/>
  <c r="M3493" i="3"/>
  <c r="D3496" i="3" l="1"/>
  <c r="F3494" i="3"/>
  <c r="E3494" i="3"/>
  <c r="G3493" i="3"/>
  <c r="H3493" i="3" s="1"/>
  <c r="I3493" i="3"/>
  <c r="R3493" i="3" s="1"/>
  <c r="J3492" i="3"/>
  <c r="L3492" i="3" s="1"/>
  <c r="M3494" i="3"/>
  <c r="D3497" i="3" l="1"/>
  <c r="G3494" i="3"/>
  <c r="H3494" i="3" s="1"/>
  <c r="I3494" i="3" s="1"/>
  <c r="R3494" i="3" s="1"/>
  <c r="F3495" i="3"/>
  <c r="E3495" i="3"/>
  <c r="G3495" i="3" s="1"/>
  <c r="H3495" i="3" s="1"/>
  <c r="J3493" i="3"/>
  <c r="L3493" i="3" s="1"/>
  <c r="M3495" i="3"/>
  <c r="D3498" i="3" l="1"/>
  <c r="F3496" i="3"/>
  <c r="E3496" i="3"/>
  <c r="I3495" i="3"/>
  <c r="R3495" i="3" s="1"/>
  <c r="J3494" i="3"/>
  <c r="L3494" i="3" s="1"/>
  <c r="M3496" i="3"/>
  <c r="D3499" i="3" l="1"/>
  <c r="G3496" i="3"/>
  <c r="H3496" i="3" s="1"/>
  <c r="F3497" i="3"/>
  <c r="E3497" i="3"/>
  <c r="I3496" i="3"/>
  <c r="R3496" i="3" s="1"/>
  <c r="J3495" i="3"/>
  <c r="L3495" i="3" s="1"/>
  <c r="M3497" i="3"/>
  <c r="D3500" i="3" l="1"/>
  <c r="G3497" i="3"/>
  <c r="H3497" i="3" s="1"/>
  <c r="F3498" i="3"/>
  <c r="E3498" i="3"/>
  <c r="I3497" i="3"/>
  <c r="R3497" i="3" s="1"/>
  <c r="J3496" i="3"/>
  <c r="L3496" i="3" s="1"/>
  <c r="M3498" i="3"/>
  <c r="D3501" i="3" l="1"/>
  <c r="F3499" i="3"/>
  <c r="E3499" i="3"/>
  <c r="G3498" i="3"/>
  <c r="H3498" i="3" s="1"/>
  <c r="I3498" i="3"/>
  <c r="R3498" i="3" s="1"/>
  <c r="J3497" i="3"/>
  <c r="L3497" i="3" s="1"/>
  <c r="M3499" i="3"/>
  <c r="D3502" i="3" l="1"/>
  <c r="G3499" i="3"/>
  <c r="H3499" i="3" s="1"/>
  <c r="F3500" i="3"/>
  <c r="E3500" i="3"/>
  <c r="G3500" i="3" s="1"/>
  <c r="H3500" i="3" s="1"/>
  <c r="I3499" i="3"/>
  <c r="R3499" i="3" s="1"/>
  <c r="J3498" i="3"/>
  <c r="L3498" i="3" s="1"/>
  <c r="M3500" i="3"/>
  <c r="D3503" i="3" l="1"/>
  <c r="F3501" i="3"/>
  <c r="E3501" i="3"/>
  <c r="I3500" i="3"/>
  <c r="R3500" i="3" s="1"/>
  <c r="J3499" i="3"/>
  <c r="L3499" i="3" s="1"/>
  <c r="M3501" i="3"/>
  <c r="D3504" i="3" l="1"/>
  <c r="G3501" i="3"/>
  <c r="H3501" i="3" s="1"/>
  <c r="I3501" i="3" s="1"/>
  <c r="R3501" i="3" s="1"/>
  <c r="F3502" i="3"/>
  <c r="E3502" i="3"/>
  <c r="J3500" i="3"/>
  <c r="L3500" i="3" s="1"/>
  <c r="M3502" i="3"/>
  <c r="D3505" i="3" l="1"/>
  <c r="F3503" i="3"/>
  <c r="E3503" i="3"/>
  <c r="G3502" i="3"/>
  <c r="H3502" i="3" s="1"/>
  <c r="I3502" i="3" s="1"/>
  <c r="R3502" i="3" s="1"/>
  <c r="J3501" i="3"/>
  <c r="L3501" i="3" s="1"/>
  <c r="M3503" i="3"/>
  <c r="D3506" i="3" l="1"/>
  <c r="G3503" i="3"/>
  <c r="H3503" i="3" s="1"/>
  <c r="F3504" i="3"/>
  <c r="E3504" i="3"/>
  <c r="I3503" i="3"/>
  <c r="R3503" i="3" s="1"/>
  <c r="J3502" i="3"/>
  <c r="L3502" i="3" s="1"/>
  <c r="M3504" i="3"/>
  <c r="D3507" i="3" l="1"/>
  <c r="G3504" i="3"/>
  <c r="H3504" i="3" s="1"/>
  <c r="F3505" i="3"/>
  <c r="E3505" i="3"/>
  <c r="I3504" i="3"/>
  <c r="R3504" i="3" s="1"/>
  <c r="J3503" i="3"/>
  <c r="L3503" i="3" s="1"/>
  <c r="M3505" i="3"/>
  <c r="D3508" i="3" l="1"/>
  <c r="G3505" i="3"/>
  <c r="H3505" i="3" s="1"/>
  <c r="F3506" i="3"/>
  <c r="E3506" i="3"/>
  <c r="I3505" i="3"/>
  <c r="R3505" i="3" s="1"/>
  <c r="J3504" i="3"/>
  <c r="L3504" i="3" s="1"/>
  <c r="M3506" i="3"/>
  <c r="D3509" i="3" l="1"/>
  <c r="G3506" i="3"/>
  <c r="H3506" i="3" s="1"/>
  <c r="F3507" i="3"/>
  <c r="E3507" i="3"/>
  <c r="I3506" i="3"/>
  <c r="R3506" i="3" s="1"/>
  <c r="J3505" i="3"/>
  <c r="L3505" i="3" s="1"/>
  <c r="M3507" i="3"/>
  <c r="D3510" i="3" l="1"/>
  <c r="G3507" i="3"/>
  <c r="H3507" i="3" s="1"/>
  <c r="F3508" i="3"/>
  <c r="E3508" i="3"/>
  <c r="I3507" i="3"/>
  <c r="R3507" i="3" s="1"/>
  <c r="J3506" i="3"/>
  <c r="L3506" i="3" s="1"/>
  <c r="M3508" i="3"/>
  <c r="D3511" i="3" l="1"/>
  <c r="G3508" i="3"/>
  <c r="H3508" i="3" s="1"/>
  <c r="I3508" i="3" s="1"/>
  <c r="R3508" i="3" s="1"/>
  <c r="F3509" i="3"/>
  <c r="E3509" i="3"/>
  <c r="J3507" i="3"/>
  <c r="L3507" i="3" s="1"/>
  <c r="M3509" i="3"/>
  <c r="D3512" i="3" l="1"/>
  <c r="G3509" i="3"/>
  <c r="H3509" i="3" s="1"/>
  <c r="F3510" i="3"/>
  <c r="E3510" i="3"/>
  <c r="I3509" i="3"/>
  <c r="R3509" i="3" s="1"/>
  <c r="J3508" i="3"/>
  <c r="L3508" i="3" s="1"/>
  <c r="M3510" i="3"/>
  <c r="D3513" i="3" l="1"/>
  <c r="G3510" i="3"/>
  <c r="H3510" i="3" s="1"/>
  <c r="I3510" i="3" s="1"/>
  <c r="R3510" i="3" s="1"/>
  <c r="F3511" i="3"/>
  <c r="E3511" i="3"/>
  <c r="J3509" i="3"/>
  <c r="L3509" i="3" s="1"/>
  <c r="M3511" i="3"/>
  <c r="D3514" i="3" l="1"/>
  <c r="G3511" i="3"/>
  <c r="H3511" i="3" s="1"/>
  <c r="I3511" i="3" s="1"/>
  <c r="R3511" i="3" s="1"/>
  <c r="F3512" i="3"/>
  <c r="E3512" i="3"/>
  <c r="J3510" i="3"/>
  <c r="L3510" i="3" s="1"/>
  <c r="M3512" i="3"/>
  <c r="D3515" i="3" l="1"/>
  <c r="G3512" i="3"/>
  <c r="H3512" i="3" s="1"/>
  <c r="I3512" i="3" s="1"/>
  <c r="R3512" i="3" s="1"/>
  <c r="F3513" i="3"/>
  <c r="E3513" i="3"/>
  <c r="G3513" i="3" s="1"/>
  <c r="H3513" i="3" s="1"/>
  <c r="J3511" i="3"/>
  <c r="L3511" i="3" s="1"/>
  <c r="M3513" i="3"/>
  <c r="D3516" i="3" l="1"/>
  <c r="F3514" i="3"/>
  <c r="E3514" i="3"/>
  <c r="I3513" i="3"/>
  <c r="R3513" i="3" s="1"/>
  <c r="J3512" i="3"/>
  <c r="L3512" i="3" s="1"/>
  <c r="M3514" i="3"/>
  <c r="D3517" i="3" l="1"/>
  <c r="G3514" i="3"/>
  <c r="H3514" i="3" s="1"/>
  <c r="F3515" i="3"/>
  <c r="E3515" i="3"/>
  <c r="I3514" i="3"/>
  <c r="R3514" i="3" s="1"/>
  <c r="J3513" i="3"/>
  <c r="L3513" i="3" s="1"/>
  <c r="M3515" i="3"/>
  <c r="D3518" i="3" l="1"/>
  <c r="G3515" i="3"/>
  <c r="H3515" i="3" s="1"/>
  <c r="F3516" i="3"/>
  <c r="E3516" i="3"/>
  <c r="I3515" i="3"/>
  <c r="R3515" i="3" s="1"/>
  <c r="J3514" i="3"/>
  <c r="L3514" i="3" s="1"/>
  <c r="M3516" i="3"/>
  <c r="D3519" i="3" l="1"/>
  <c r="G3516" i="3"/>
  <c r="H3516" i="3" s="1"/>
  <c r="I3516" i="3" s="1"/>
  <c r="R3516" i="3" s="1"/>
  <c r="F3517" i="3"/>
  <c r="E3517" i="3"/>
  <c r="G3517" i="3" s="1"/>
  <c r="H3517" i="3" s="1"/>
  <c r="J3515" i="3"/>
  <c r="L3515" i="3" s="1"/>
  <c r="M3517" i="3"/>
  <c r="D3520" i="3" l="1"/>
  <c r="F3518" i="3"/>
  <c r="E3518" i="3"/>
  <c r="I3517" i="3"/>
  <c r="R3517" i="3" s="1"/>
  <c r="J3516" i="3"/>
  <c r="L3516" i="3" s="1"/>
  <c r="M3518" i="3"/>
  <c r="D3521" i="3" l="1"/>
  <c r="F3519" i="3"/>
  <c r="E3519" i="3"/>
  <c r="G3518" i="3"/>
  <c r="H3518" i="3" s="1"/>
  <c r="I3518" i="3"/>
  <c r="R3518" i="3" s="1"/>
  <c r="J3517" i="3"/>
  <c r="L3517" i="3" s="1"/>
  <c r="M3519" i="3"/>
  <c r="D3522" i="3" l="1"/>
  <c r="G3519" i="3"/>
  <c r="H3519" i="3" s="1"/>
  <c r="I3519" i="3" s="1"/>
  <c r="R3519" i="3" s="1"/>
  <c r="F3520" i="3"/>
  <c r="E3520" i="3"/>
  <c r="J3518" i="3"/>
  <c r="L3518" i="3" s="1"/>
  <c r="M3520" i="3"/>
  <c r="D3523" i="3" l="1"/>
  <c r="G3520" i="3"/>
  <c r="H3520" i="3" s="1"/>
  <c r="I3520" i="3" s="1"/>
  <c r="R3520" i="3" s="1"/>
  <c r="F3521" i="3"/>
  <c r="E3521" i="3"/>
  <c r="J3519" i="3"/>
  <c r="L3519" i="3" s="1"/>
  <c r="M3521" i="3"/>
  <c r="D3524" i="3" l="1"/>
  <c r="G3521" i="3"/>
  <c r="H3521" i="3" s="1"/>
  <c r="F3522" i="3"/>
  <c r="E3522" i="3"/>
  <c r="I3521" i="3"/>
  <c r="R3521" i="3" s="1"/>
  <c r="J3520" i="3"/>
  <c r="L3520" i="3" s="1"/>
  <c r="M3522" i="3"/>
  <c r="D3525" i="3" l="1"/>
  <c r="F3523" i="3"/>
  <c r="E3523" i="3"/>
  <c r="G3522" i="3"/>
  <c r="H3522" i="3" s="1"/>
  <c r="I3522" i="3"/>
  <c r="R3522" i="3" s="1"/>
  <c r="J3521" i="3"/>
  <c r="L3521" i="3" s="1"/>
  <c r="M3523" i="3"/>
  <c r="D3526" i="3" l="1"/>
  <c r="G3523" i="3"/>
  <c r="H3523" i="3" s="1"/>
  <c r="I3523" i="3" s="1"/>
  <c r="R3523" i="3" s="1"/>
  <c r="F3524" i="3"/>
  <c r="E3524" i="3"/>
  <c r="G3524" i="3" s="1"/>
  <c r="H3524" i="3" s="1"/>
  <c r="J3522" i="3"/>
  <c r="L3522" i="3" s="1"/>
  <c r="M3524" i="3"/>
  <c r="D3527" i="3" l="1"/>
  <c r="F3525" i="3"/>
  <c r="E3525" i="3"/>
  <c r="I3524" i="3"/>
  <c r="R3524" i="3" s="1"/>
  <c r="J3523" i="3"/>
  <c r="L3523" i="3" s="1"/>
  <c r="M3525" i="3"/>
  <c r="D3528" i="3" l="1"/>
  <c r="G3525" i="3"/>
  <c r="H3525" i="3" s="1"/>
  <c r="F3526" i="3"/>
  <c r="E3526" i="3"/>
  <c r="I3525" i="3"/>
  <c r="R3525" i="3" s="1"/>
  <c r="J3524" i="3"/>
  <c r="L3524" i="3" s="1"/>
  <c r="M3526" i="3"/>
  <c r="D3529" i="3" l="1"/>
  <c r="G3526" i="3"/>
  <c r="H3526" i="3" s="1"/>
  <c r="F3527" i="3"/>
  <c r="E3527" i="3"/>
  <c r="I3526" i="3"/>
  <c r="R3526" i="3" s="1"/>
  <c r="J3525" i="3"/>
  <c r="L3525" i="3" s="1"/>
  <c r="M3527" i="3"/>
  <c r="D3530" i="3" l="1"/>
  <c r="G3527" i="3"/>
  <c r="H3527" i="3" s="1"/>
  <c r="I3527" i="3" s="1"/>
  <c r="R3527" i="3" s="1"/>
  <c r="F3528" i="3"/>
  <c r="E3528" i="3"/>
  <c r="J3526" i="3"/>
  <c r="L3526" i="3" s="1"/>
  <c r="M3528" i="3"/>
  <c r="D3531" i="3" l="1"/>
  <c r="F3529" i="3"/>
  <c r="E3529" i="3"/>
  <c r="G3528" i="3"/>
  <c r="H3528" i="3" s="1"/>
  <c r="I3528" i="3"/>
  <c r="R3528" i="3" s="1"/>
  <c r="J3527" i="3"/>
  <c r="L3527" i="3" s="1"/>
  <c r="M3529" i="3"/>
  <c r="D3532" i="3" l="1"/>
  <c r="G3529" i="3"/>
  <c r="H3529" i="3" s="1"/>
  <c r="I3529" i="3" s="1"/>
  <c r="R3529" i="3" s="1"/>
  <c r="F3530" i="3"/>
  <c r="E3530" i="3"/>
  <c r="J3528" i="3"/>
  <c r="L3528" i="3" s="1"/>
  <c r="M3530" i="3"/>
  <c r="D3533" i="3" l="1"/>
  <c r="G3530" i="3"/>
  <c r="H3530" i="3" s="1"/>
  <c r="I3530" i="3" s="1"/>
  <c r="R3530" i="3" s="1"/>
  <c r="F3531" i="3"/>
  <c r="E3531" i="3"/>
  <c r="J3529" i="3"/>
  <c r="L3529" i="3" s="1"/>
  <c r="M3531" i="3"/>
  <c r="D3534" i="3" l="1"/>
  <c r="G3531" i="3"/>
  <c r="H3531" i="3" s="1"/>
  <c r="I3531" i="3" s="1"/>
  <c r="R3531" i="3" s="1"/>
  <c r="F3532" i="3"/>
  <c r="E3532" i="3"/>
  <c r="J3530" i="3"/>
  <c r="L3530" i="3" s="1"/>
  <c r="M3532" i="3"/>
  <c r="D3535" i="3" l="1"/>
  <c r="G3532" i="3"/>
  <c r="H3532" i="3" s="1"/>
  <c r="I3532" i="3" s="1"/>
  <c r="R3532" i="3" s="1"/>
  <c r="F3533" i="3"/>
  <c r="E3533" i="3"/>
  <c r="J3531" i="3"/>
  <c r="L3531" i="3" s="1"/>
  <c r="M3533" i="3"/>
  <c r="D3536" i="3" l="1"/>
  <c r="G3533" i="3"/>
  <c r="H3533" i="3" s="1"/>
  <c r="I3533" i="3" s="1"/>
  <c r="R3533" i="3" s="1"/>
  <c r="F3534" i="3"/>
  <c r="E3534" i="3"/>
  <c r="J3532" i="3"/>
  <c r="L3532" i="3" s="1"/>
  <c r="M3534" i="3"/>
  <c r="D3537" i="3" l="1"/>
  <c r="G3534" i="3"/>
  <c r="H3534" i="3" s="1"/>
  <c r="I3534" i="3" s="1"/>
  <c r="R3534" i="3" s="1"/>
  <c r="F3535" i="3"/>
  <c r="E3535" i="3"/>
  <c r="G3535" i="3" s="1"/>
  <c r="H3535" i="3" s="1"/>
  <c r="J3533" i="3"/>
  <c r="L3533" i="3" s="1"/>
  <c r="M3535" i="3"/>
  <c r="D3538" i="3" l="1"/>
  <c r="F3536" i="3"/>
  <c r="E3536" i="3"/>
  <c r="I3535" i="3"/>
  <c r="R3535" i="3" s="1"/>
  <c r="J3534" i="3"/>
  <c r="L3534" i="3" s="1"/>
  <c r="M3536" i="3"/>
  <c r="D3539" i="3" l="1"/>
  <c r="G3536" i="3"/>
  <c r="H3536" i="3" s="1"/>
  <c r="F3537" i="3"/>
  <c r="E3537" i="3"/>
  <c r="I3536" i="3"/>
  <c r="R3536" i="3" s="1"/>
  <c r="J3535" i="3"/>
  <c r="L3535" i="3" s="1"/>
  <c r="M3537" i="3"/>
  <c r="D3540" i="3" l="1"/>
  <c r="G3537" i="3"/>
  <c r="H3537" i="3" s="1"/>
  <c r="I3537" i="3" s="1"/>
  <c r="R3537" i="3" s="1"/>
  <c r="F3538" i="3"/>
  <c r="E3538" i="3"/>
  <c r="J3536" i="3"/>
  <c r="L3536" i="3" s="1"/>
  <c r="M3538" i="3"/>
  <c r="D3541" i="3" l="1"/>
  <c r="G3538" i="3"/>
  <c r="H3538" i="3" s="1"/>
  <c r="I3538" i="3" s="1"/>
  <c r="R3538" i="3" s="1"/>
  <c r="F3539" i="3"/>
  <c r="E3539" i="3"/>
  <c r="J3537" i="3"/>
  <c r="L3537" i="3" s="1"/>
  <c r="M3539" i="3"/>
  <c r="D3542" i="3" l="1"/>
  <c r="G3539" i="3"/>
  <c r="H3539" i="3" s="1"/>
  <c r="F3540" i="3"/>
  <c r="E3540" i="3"/>
  <c r="I3539" i="3"/>
  <c r="R3539" i="3" s="1"/>
  <c r="J3538" i="3"/>
  <c r="L3538" i="3" s="1"/>
  <c r="M3540" i="3"/>
  <c r="D3543" i="3" l="1"/>
  <c r="F3541" i="3"/>
  <c r="E3541" i="3"/>
  <c r="G3540" i="3"/>
  <c r="H3540" i="3" s="1"/>
  <c r="I3540" i="3" s="1"/>
  <c r="R3540" i="3" s="1"/>
  <c r="J3539" i="3"/>
  <c r="L3539" i="3" s="1"/>
  <c r="M3541" i="3"/>
  <c r="D3544" i="3" l="1"/>
  <c r="G3541" i="3"/>
  <c r="H3541" i="3" s="1"/>
  <c r="F3542" i="3"/>
  <c r="E3542" i="3"/>
  <c r="G3542" i="3" s="1"/>
  <c r="H3542" i="3" s="1"/>
  <c r="I3541" i="3"/>
  <c r="R3541" i="3" s="1"/>
  <c r="J3540" i="3"/>
  <c r="L3540" i="3" s="1"/>
  <c r="M3542" i="3"/>
  <c r="D3545" i="3" l="1"/>
  <c r="F3543" i="3"/>
  <c r="E3543" i="3"/>
  <c r="I3542" i="3"/>
  <c r="R3542" i="3" s="1"/>
  <c r="J3541" i="3"/>
  <c r="L3541" i="3" s="1"/>
  <c r="M3543" i="3"/>
  <c r="D3546" i="3" l="1"/>
  <c r="G3543" i="3"/>
  <c r="H3543" i="3" s="1"/>
  <c r="F3544" i="3"/>
  <c r="E3544" i="3"/>
  <c r="I3543" i="3"/>
  <c r="R3543" i="3" s="1"/>
  <c r="J3542" i="3"/>
  <c r="L3542" i="3" s="1"/>
  <c r="M3544" i="3"/>
  <c r="D3547" i="3" l="1"/>
  <c r="G3544" i="3"/>
  <c r="H3544" i="3" s="1"/>
  <c r="I3544" i="3" s="1"/>
  <c r="R3544" i="3" s="1"/>
  <c r="F3545" i="3"/>
  <c r="E3545" i="3"/>
  <c r="J3543" i="3"/>
  <c r="L3543" i="3" s="1"/>
  <c r="M3545" i="3"/>
  <c r="D3548" i="3" l="1"/>
  <c r="F3546" i="3"/>
  <c r="E3546" i="3"/>
  <c r="G3545" i="3"/>
  <c r="H3545" i="3" s="1"/>
  <c r="I3545" i="3" s="1"/>
  <c r="R3545" i="3" s="1"/>
  <c r="J3544" i="3"/>
  <c r="L3544" i="3" s="1"/>
  <c r="M3546" i="3"/>
  <c r="D3549" i="3" l="1"/>
  <c r="G3546" i="3"/>
  <c r="H3546" i="3" s="1"/>
  <c r="F3547" i="3"/>
  <c r="E3547" i="3"/>
  <c r="G3547" i="3" s="1"/>
  <c r="H3547" i="3" s="1"/>
  <c r="I3546" i="3"/>
  <c r="R3546" i="3" s="1"/>
  <c r="J3545" i="3"/>
  <c r="L3545" i="3" s="1"/>
  <c r="M3547" i="3"/>
  <c r="D3550" i="3" l="1"/>
  <c r="F3548" i="3"/>
  <c r="E3548" i="3"/>
  <c r="I3547" i="3"/>
  <c r="R3547" i="3" s="1"/>
  <c r="J3546" i="3"/>
  <c r="L3546" i="3" s="1"/>
  <c r="M3548" i="3"/>
  <c r="D3551" i="3" l="1"/>
  <c r="G3548" i="3"/>
  <c r="H3548" i="3" s="1"/>
  <c r="I3548" i="3" s="1"/>
  <c r="R3548" i="3" s="1"/>
  <c r="F3549" i="3"/>
  <c r="E3549" i="3"/>
  <c r="J3547" i="3"/>
  <c r="L3547" i="3" s="1"/>
  <c r="M3549" i="3"/>
  <c r="D3552" i="3" l="1"/>
  <c r="F3550" i="3"/>
  <c r="E3550" i="3"/>
  <c r="G3549" i="3"/>
  <c r="H3549" i="3" s="1"/>
  <c r="I3549" i="3" s="1"/>
  <c r="R3549" i="3" s="1"/>
  <c r="J3548" i="3"/>
  <c r="L3548" i="3" s="1"/>
  <c r="M3550" i="3"/>
  <c r="D3553" i="3" l="1"/>
  <c r="G3550" i="3"/>
  <c r="H3550" i="3" s="1"/>
  <c r="F3551" i="3"/>
  <c r="E3551" i="3"/>
  <c r="I3550" i="3"/>
  <c r="R3550" i="3" s="1"/>
  <c r="J3549" i="3"/>
  <c r="L3549" i="3" s="1"/>
  <c r="M3551" i="3"/>
  <c r="D3554" i="3" l="1"/>
  <c r="G3551" i="3"/>
  <c r="H3551" i="3" s="1"/>
  <c r="I3551" i="3" s="1"/>
  <c r="R3551" i="3" s="1"/>
  <c r="F3552" i="3"/>
  <c r="E3552" i="3"/>
  <c r="J3550" i="3"/>
  <c r="L3550" i="3" s="1"/>
  <c r="M3552" i="3"/>
  <c r="D3555" i="3" l="1"/>
  <c r="G3552" i="3"/>
  <c r="H3552" i="3" s="1"/>
  <c r="F3553" i="3"/>
  <c r="E3553" i="3"/>
  <c r="I3552" i="3"/>
  <c r="R3552" i="3" s="1"/>
  <c r="J3551" i="3"/>
  <c r="L3551" i="3" s="1"/>
  <c r="M3553" i="3"/>
  <c r="D3556" i="3" l="1"/>
  <c r="G3553" i="3"/>
  <c r="H3553" i="3" s="1"/>
  <c r="I3553" i="3" s="1"/>
  <c r="R3553" i="3" s="1"/>
  <c r="F3554" i="3"/>
  <c r="E3554" i="3"/>
  <c r="J3552" i="3"/>
  <c r="L3552" i="3" s="1"/>
  <c r="M3554" i="3"/>
  <c r="D3557" i="3" l="1"/>
  <c r="G3554" i="3"/>
  <c r="H3554" i="3" s="1"/>
  <c r="I3554" i="3" s="1"/>
  <c r="R3554" i="3" s="1"/>
  <c r="F3555" i="3"/>
  <c r="E3555" i="3"/>
  <c r="J3553" i="3"/>
  <c r="L3553" i="3" s="1"/>
  <c r="M3555" i="3"/>
  <c r="D3558" i="3" l="1"/>
  <c r="F3556" i="3"/>
  <c r="E3556" i="3"/>
  <c r="G3555" i="3"/>
  <c r="H3555" i="3" s="1"/>
  <c r="I3555" i="3" s="1"/>
  <c r="R3555" i="3" s="1"/>
  <c r="J3554" i="3"/>
  <c r="L3554" i="3" s="1"/>
  <c r="M3556" i="3"/>
  <c r="D3559" i="3" l="1"/>
  <c r="F3557" i="3"/>
  <c r="E3557" i="3"/>
  <c r="G3556" i="3"/>
  <c r="H3556" i="3" s="1"/>
  <c r="I3556" i="3"/>
  <c r="R3556" i="3" s="1"/>
  <c r="J3555" i="3"/>
  <c r="L3555" i="3" s="1"/>
  <c r="M3557" i="3"/>
  <c r="D3560" i="3" l="1"/>
  <c r="G3557" i="3"/>
  <c r="H3557" i="3" s="1"/>
  <c r="I3557" i="3" s="1"/>
  <c r="R3557" i="3" s="1"/>
  <c r="F3558" i="3"/>
  <c r="E3558" i="3"/>
  <c r="J3556" i="3"/>
  <c r="L3556" i="3" s="1"/>
  <c r="M3558" i="3"/>
  <c r="D3561" i="3" l="1"/>
  <c r="G3558" i="3"/>
  <c r="H3558" i="3" s="1"/>
  <c r="I3558" i="3" s="1"/>
  <c r="R3558" i="3" s="1"/>
  <c r="F3559" i="3"/>
  <c r="E3559" i="3"/>
  <c r="J3557" i="3"/>
  <c r="L3557" i="3" s="1"/>
  <c r="M3559" i="3"/>
  <c r="D3562" i="3" l="1"/>
  <c r="G3559" i="3"/>
  <c r="H3559" i="3" s="1"/>
  <c r="I3559" i="3" s="1"/>
  <c r="R3559" i="3" s="1"/>
  <c r="F3560" i="3"/>
  <c r="E3560" i="3"/>
  <c r="J3558" i="3"/>
  <c r="L3558" i="3" s="1"/>
  <c r="M3560" i="3"/>
  <c r="D3563" i="3" l="1"/>
  <c r="G3560" i="3"/>
  <c r="H3560" i="3" s="1"/>
  <c r="I3560" i="3" s="1"/>
  <c r="R3560" i="3" s="1"/>
  <c r="F3561" i="3"/>
  <c r="E3561" i="3"/>
  <c r="J3559" i="3"/>
  <c r="L3559" i="3" s="1"/>
  <c r="M3561" i="3"/>
  <c r="D3564" i="3" l="1"/>
  <c r="G3561" i="3"/>
  <c r="H3561" i="3" s="1"/>
  <c r="I3561" i="3" s="1"/>
  <c r="R3561" i="3" s="1"/>
  <c r="F3562" i="3"/>
  <c r="E3562" i="3"/>
  <c r="J3560" i="3"/>
  <c r="L3560" i="3" s="1"/>
  <c r="M3562" i="3"/>
  <c r="D3565" i="3" l="1"/>
  <c r="G3562" i="3"/>
  <c r="H3562" i="3" s="1"/>
  <c r="I3562" i="3" s="1"/>
  <c r="R3562" i="3" s="1"/>
  <c r="F3563" i="3"/>
  <c r="E3563" i="3"/>
  <c r="J3561" i="3"/>
  <c r="L3561" i="3" s="1"/>
  <c r="M3563" i="3"/>
  <c r="D3566" i="3" l="1"/>
  <c r="G3563" i="3"/>
  <c r="H3563" i="3" s="1"/>
  <c r="F3564" i="3"/>
  <c r="E3564" i="3"/>
  <c r="I3563" i="3"/>
  <c r="R3563" i="3" s="1"/>
  <c r="J3562" i="3"/>
  <c r="L3562" i="3" s="1"/>
  <c r="M3564" i="3"/>
  <c r="D3567" i="3" l="1"/>
  <c r="G3564" i="3"/>
  <c r="H3564" i="3" s="1"/>
  <c r="I3564" i="3" s="1"/>
  <c r="R3564" i="3" s="1"/>
  <c r="F3565" i="3"/>
  <c r="E3565" i="3"/>
  <c r="J3563" i="3"/>
  <c r="L3563" i="3" s="1"/>
  <c r="M3565" i="3"/>
  <c r="D3568" i="3" l="1"/>
  <c r="G3565" i="3"/>
  <c r="H3565" i="3" s="1"/>
  <c r="I3565" i="3" s="1"/>
  <c r="R3565" i="3" s="1"/>
  <c r="F3566" i="3"/>
  <c r="E3566" i="3"/>
  <c r="J3564" i="3"/>
  <c r="L3564" i="3" s="1"/>
  <c r="M3566" i="3"/>
  <c r="D3569" i="3" l="1"/>
  <c r="G3566" i="3"/>
  <c r="H3566" i="3" s="1"/>
  <c r="I3566" i="3" s="1"/>
  <c r="R3566" i="3" s="1"/>
  <c r="F3567" i="3"/>
  <c r="E3567" i="3"/>
  <c r="J3565" i="3"/>
  <c r="L3565" i="3" s="1"/>
  <c r="M3567" i="3"/>
  <c r="D3570" i="3" l="1"/>
  <c r="G3567" i="3"/>
  <c r="H3567" i="3" s="1"/>
  <c r="I3567" i="3" s="1"/>
  <c r="R3567" i="3" s="1"/>
  <c r="F3568" i="3"/>
  <c r="E3568" i="3"/>
  <c r="J3566" i="3"/>
  <c r="L3566" i="3" s="1"/>
  <c r="M3568" i="3"/>
  <c r="D3571" i="3" l="1"/>
  <c r="F3569" i="3"/>
  <c r="E3569" i="3"/>
  <c r="G3568" i="3"/>
  <c r="H3568" i="3" s="1"/>
  <c r="I3568" i="3" s="1"/>
  <c r="R3568" i="3" s="1"/>
  <c r="J3567" i="3"/>
  <c r="L3567" i="3" s="1"/>
  <c r="M3569" i="3"/>
  <c r="D3572" i="3" l="1"/>
  <c r="G3569" i="3"/>
  <c r="H3569" i="3" s="1"/>
  <c r="F3570" i="3"/>
  <c r="E3570" i="3"/>
  <c r="I3569" i="3"/>
  <c r="R3569" i="3" s="1"/>
  <c r="J3568" i="3"/>
  <c r="L3568" i="3" s="1"/>
  <c r="M3570" i="3"/>
  <c r="D3573" i="3" l="1"/>
  <c r="G3570" i="3"/>
  <c r="H3570" i="3" s="1"/>
  <c r="F3571" i="3"/>
  <c r="E3571" i="3"/>
  <c r="I3570" i="3"/>
  <c r="R3570" i="3" s="1"/>
  <c r="J3569" i="3"/>
  <c r="L3569" i="3" s="1"/>
  <c r="M3571" i="3"/>
  <c r="D3574" i="3" l="1"/>
  <c r="G3571" i="3"/>
  <c r="H3571" i="3" s="1"/>
  <c r="F3572" i="3"/>
  <c r="E3572" i="3"/>
  <c r="I3571" i="3"/>
  <c r="R3571" i="3" s="1"/>
  <c r="J3570" i="3"/>
  <c r="L3570" i="3" s="1"/>
  <c r="M3572" i="3"/>
  <c r="D3575" i="3" l="1"/>
  <c r="G3572" i="3"/>
  <c r="H3572" i="3" s="1"/>
  <c r="F3573" i="3"/>
  <c r="E3573" i="3"/>
  <c r="I3572" i="3"/>
  <c r="R3572" i="3" s="1"/>
  <c r="J3571" i="3"/>
  <c r="L3571" i="3" s="1"/>
  <c r="M3573" i="3"/>
  <c r="D3576" i="3" l="1"/>
  <c r="G3573" i="3"/>
  <c r="H3573" i="3" s="1"/>
  <c r="I3573" i="3" s="1"/>
  <c r="R3573" i="3" s="1"/>
  <c r="F3574" i="3"/>
  <c r="E3574" i="3"/>
  <c r="J3572" i="3"/>
  <c r="L3572" i="3" s="1"/>
  <c r="M3574" i="3"/>
  <c r="D3577" i="3" l="1"/>
  <c r="F3575" i="3"/>
  <c r="E3575" i="3"/>
  <c r="G3574" i="3"/>
  <c r="H3574" i="3" s="1"/>
  <c r="I3574" i="3" s="1"/>
  <c r="R3574" i="3" s="1"/>
  <c r="J3573" i="3"/>
  <c r="L3573" i="3" s="1"/>
  <c r="M3575" i="3"/>
  <c r="D3578" i="3" l="1"/>
  <c r="G3575" i="3"/>
  <c r="H3575" i="3" s="1"/>
  <c r="F3576" i="3"/>
  <c r="E3576" i="3"/>
  <c r="I3575" i="3"/>
  <c r="R3575" i="3" s="1"/>
  <c r="J3574" i="3"/>
  <c r="L3574" i="3" s="1"/>
  <c r="M3576" i="3"/>
  <c r="D3579" i="3" l="1"/>
  <c r="G3576" i="3"/>
  <c r="H3576" i="3" s="1"/>
  <c r="I3576" i="3" s="1"/>
  <c r="R3576" i="3" s="1"/>
  <c r="F3577" i="3"/>
  <c r="E3577" i="3"/>
  <c r="G3577" i="3" s="1"/>
  <c r="H3577" i="3" s="1"/>
  <c r="J3575" i="3"/>
  <c r="L3575" i="3" s="1"/>
  <c r="M3577" i="3"/>
  <c r="D3580" i="3" l="1"/>
  <c r="F3578" i="3"/>
  <c r="E3578" i="3"/>
  <c r="I3577" i="3"/>
  <c r="R3577" i="3" s="1"/>
  <c r="J3576" i="3"/>
  <c r="L3576" i="3" s="1"/>
  <c r="M3578" i="3"/>
  <c r="D3581" i="3" l="1"/>
  <c r="G3578" i="3"/>
  <c r="H3578" i="3" s="1"/>
  <c r="I3578" i="3" s="1"/>
  <c r="R3578" i="3" s="1"/>
  <c r="F3579" i="3"/>
  <c r="E3579" i="3"/>
  <c r="J3577" i="3"/>
  <c r="L3577" i="3" s="1"/>
  <c r="M3579" i="3"/>
  <c r="D3582" i="3" l="1"/>
  <c r="G3579" i="3"/>
  <c r="H3579" i="3" s="1"/>
  <c r="F3580" i="3"/>
  <c r="E3580" i="3"/>
  <c r="I3579" i="3"/>
  <c r="R3579" i="3" s="1"/>
  <c r="J3578" i="3"/>
  <c r="L3578" i="3" s="1"/>
  <c r="M3580" i="3"/>
  <c r="D3583" i="3" l="1"/>
  <c r="G3580" i="3"/>
  <c r="H3580" i="3" s="1"/>
  <c r="I3580" i="3" s="1"/>
  <c r="R3580" i="3" s="1"/>
  <c r="F3581" i="3"/>
  <c r="E3581" i="3"/>
  <c r="J3579" i="3"/>
  <c r="L3579" i="3" s="1"/>
  <c r="M3581" i="3"/>
  <c r="D3584" i="3" l="1"/>
  <c r="G3581" i="3"/>
  <c r="H3581" i="3" s="1"/>
  <c r="F3582" i="3"/>
  <c r="E3582" i="3"/>
  <c r="I3581" i="3"/>
  <c r="R3581" i="3" s="1"/>
  <c r="J3580" i="3"/>
  <c r="L3580" i="3" s="1"/>
  <c r="M3582" i="3"/>
  <c r="D3585" i="3" l="1"/>
  <c r="G3582" i="3"/>
  <c r="H3582" i="3" s="1"/>
  <c r="I3582" i="3" s="1"/>
  <c r="R3582" i="3" s="1"/>
  <c r="F3583" i="3"/>
  <c r="E3583" i="3"/>
  <c r="G3583" i="3" s="1"/>
  <c r="H3583" i="3" s="1"/>
  <c r="J3581" i="3"/>
  <c r="L3581" i="3" s="1"/>
  <c r="M3583" i="3"/>
  <c r="D3586" i="3" l="1"/>
  <c r="F3584" i="3"/>
  <c r="E3584" i="3"/>
  <c r="I3583" i="3"/>
  <c r="R3583" i="3" s="1"/>
  <c r="J3582" i="3"/>
  <c r="L3582" i="3" s="1"/>
  <c r="M3584" i="3"/>
  <c r="D3587" i="3" l="1"/>
  <c r="G3584" i="3"/>
  <c r="H3584" i="3" s="1"/>
  <c r="F3585" i="3"/>
  <c r="E3585" i="3"/>
  <c r="I3584" i="3"/>
  <c r="R3584" i="3" s="1"/>
  <c r="J3583" i="3"/>
  <c r="L3583" i="3" s="1"/>
  <c r="M3585" i="3"/>
  <c r="D3588" i="3" l="1"/>
  <c r="G3585" i="3"/>
  <c r="H3585" i="3" s="1"/>
  <c r="F3586" i="3"/>
  <c r="E3586" i="3"/>
  <c r="I3585" i="3"/>
  <c r="R3585" i="3" s="1"/>
  <c r="J3584" i="3"/>
  <c r="L3584" i="3" s="1"/>
  <c r="M3586" i="3"/>
  <c r="D3589" i="3" l="1"/>
  <c r="G3586" i="3"/>
  <c r="H3586" i="3" s="1"/>
  <c r="F3587" i="3"/>
  <c r="E3587" i="3"/>
  <c r="I3586" i="3"/>
  <c r="R3586" i="3" s="1"/>
  <c r="J3585" i="3"/>
  <c r="L3585" i="3" s="1"/>
  <c r="M3587" i="3"/>
  <c r="D3590" i="3" l="1"/>
  <c r="G3587" i="3"/>
  <c r="H3587" i="3" s="1"/>
  <c r="F3588" i="3"/>
  <c r="E3588" i="3"/>
  <c r="I3587" i="3"/>
  <c r="R3587" i="3" s="1"/>
  <c r="J3586" i="3"/>
  <c r="L3586" i="3" s="1"/>
  <c r="M3588" i="3"/>
  <c r="D3591" i="3" l="1"/>
  <c r="G3588" i="3"/>
  <c r="H3588" i="3" s="1"/>
  <c r="I3588" i="3" s="1"/>
  <c r="R3588" i="3" s="1"/>
  <c r="F3589" i="3"/>
  <c r="E3589" i="3"/>
  <c r="J3587" i="3"/>
  <c r="L3587" i="3" s="1"/>
  <c r="M3589" i="3"/>
  <c r="D3592" i="3" l="1"/>
  <c r="F3590" i="3"/>
  <c r="E3590" i="3"/>
  <c r="G3589" i="3"/>
  <c r="H3589" i="3" s="1"/>
  <c r="I3589" i="3" s="1"/>
  <c r="R3589" i="3" s="1"/>
  <c r="J3588" i="3"/>
  <c r="L3588" i="3" s="1"/>
  <c r="M3590" i="3"/>
  <c r="D3593" i="3" l="1"/>
  <c r="G3590" i="3"/>
  <c r="H3590" i="3" s="1"/>
  <c r="F3591" i="3"/>
  <c r="E3591" i="3"/>
  <c r="G3591" i="3" s="1"/>
  <c r="H3591" i="3" s="1"/>
  <c r="I3590" i="3"/>
  <c r="R3590" i="3" s="1"/>
  <c r="J3589" i="3"/>
  <c r="L3589" i="3" s="1"/>
  <c r="M3591" i="3"/>
  <c r="D3594" i="3" l="1"/>
  <c r="F3592" i="3"/>
  <c r="E3592" i="3"/>
  <c r="I3591" i="3"/>
  <c r="R3591" i="3" s="1"/>
  <c r="J3590" i="3"/>
  <c r="L3590" i="3" s="1"/>
  <c r="M3592" i="3"/>
  <c r="D3595" i="3" l="1"/>
  <c r="G3592" i="3"/>
  <c r="H3592" i="3" s="1"/>
  <c r="F3593" i="3"/>
  <c r="E3593" i="3"/>
  <c r="I3592" i="3"/>
  <c r="R3592" i="3" s="1"/>
  <c r="J3591" i="3"/>
  <c r="L3591" i="3" s="1"/>
  <c r="M3593" i="3"/>
  <c r="D3596" i="3" l="1"/>
  <c r="G3593" i="3"/>
  <c r="H3593" i="3" s="1"/>
  <c r="F3594" i="3"/>
  <c r="E3594" i="3"/>
  <c r="G3594" i="3" s="1"/>
  <c r="H3594" i="3" s="1"/>
  <c r="I3593" i="3"/>
  <c r="R3593" i="3" s="1"/>
  <c r="J3592" i="3"/>
  <c r="L3592" i="3" s="1"/>
  <c r="M3594" i="3"/>
  <c r="D3597" i="3" l="1"/>
  <c r="F3595" i="3"/>
  <c r="E3595" i="3"/>
  <c r="I3594" i="3"/>
  <c r="R3594" i="3" s="1"/>
  <c r="J3593" i="3"/>
  <c r="L3593" i="3" s="1"/>
  <c r="M3595" i="3"/>
  <c r="D3598" i="3" l="1"/>
  <c r="G3595" i="3"/>
  <c r="H3595" i="3" s="1"/>
  <c r="F3596" i="3"/>
  <c r="E3596" i="3"/>
  <c r="I3595" i="3"/>
  <c r="R3595" i="3" s="1"/>
  <c r="J3594" i="3"/>
  <c r="L3594" i="3" s="1"/>
  <c r="M3596" i="3"/>
  <c r="D3599" i="3" l="1"/>
  <c r="F3597" i="3"/>
  <c r="E3597" i="3"/>
  <c r="G3596" i="3"/>
  <c r="H3596" i="3" s="1"/>
  <c r="I3596" i="3" s="1"/>
  <c r="R3596" i="3" s="1"/>
  <c r="J3595" i="3"/>
  <c r="L3595" i="3" s="1"/>
  <c r="M3597" i="3"/>
  <c r="D3600" i="3" l="1"/>
  <c r="G3597" i="3"/>
  <c r="H3597" i="3" s="1"/>
  <c r="F3598" i="3"/>
  <c r="E3598" i="3"/>
  <c r="I3597" i="3"/>
  <c r="R3597" i="3" s="1"/>
  <c r="J3596" i="3"/>
  <c r="L3596" i="3" s="1"/>
  <c r="M3598" i="3"/>
  <c r="D3601" i="3" l="1"/>
  <c r="F3599" i="3"/>
  <c r="E3599" i="3"/>
  <c r="G3598" i="3"/>
  <c r="H3598" i="3" s="1"/>
  <c r="I3598" i="3"/>
  <c r="R3598" i="3" s="1"/>
  <c r="J3597" i="3"/>
  <c r="L3597" i="3" s="1"/>
  <c r="M3599" i="3"/>
  <c r="D3602" i="3" l="1"/>
  <c r="F3600" i="3"/>
  <c r="E3600" i="3"/>
  <c r="G3599" i="3"/>
  <c r="H3599" i="3" s="1"/>
  <c r="I3599" i="3" s="1"/>
  <c r="R3599" i="3" s="1"/>
  <c r="J3598" i="3"/>
  <c r="L3598" i="3" s="1"/>
  <c r="M3600" i="3"/>
  <c r="D3603" i="3" l="1"/>
  <c r="G3600" i="3"/>
  <c r="H3600" i="3" s="1"/>
  <c r="F3601" i="3"/>
  <c r="E3601" i="3"/>
  <c r="I3600" i="3"/>
  <c r="R3600" i="3" s="1"/>
  <c r="J3599" i="3"/>
  <c r="L3599" i="3" s="1"/>
  <c r="M3601" i="3"/>
  <c r="D3604" i="3" l="1"/>
  <c r="G3601" i="3"/>
  <c r="H3601" i="3" s="1"/>
  <c r="F3602" i="3"/>
  <c r="E3602" i="3"/>
  <c r="I3601" i="3"/>
  <c r="R3601" i="3" s="1"/>
  <c r="J3600" i="3"/>
  <c r="L3600" i="3" s="1"/>
  <c r="M3602" i="3"/>
  <c r="D3605" i="3" l="1"/>
  <c r="F3603" i="3"/>
  <c r="E3603" i="3"/>
  <c r="G3602" i="3"/>
  <c r="H3602" i="3" s="1"/>
  <c r="I3602" i="3" s="1"/>
  <c r="R3602" i="3" s="1"/>
  <c r="J3601" i="3"/>
  <c r="L3601" i="3" s="1"/>
  <c r="M3603" i="3"/>
  <c r="D3606" i="3" l="1"/>
  <c r="F3604" i="3"/>
  <c r="E3604" i="3"/>
  <c r="G3603" i="3"/>
  <c r="H3603" i="3" s="1"/>
  <c r="I3603" i="3" s="1"/>
  <c r="R3603" i="3" s="1"/>
  <c r="J3602" i="3"/>
  <c r="L3602" i="3" s="1"/>
  <c r="M3604" i="3"/>
  <c r="D3607" i="3" l="1"/>
  <c r="G3604" i="3"/>
  <c r="H3604" i="3" s="1"/>
  <c r="F3605" i="3"/>
  <c r="E3605" i="3"/>
  <c r="G3605" i="3" s="1"/>
  <c r="H3605" i="3" s="1"/>
  <c r="I3604" i="3"/>
  <c r="R3604" i="3" s="1"/>
  <c r="J3603" i="3"/>
  <c r="L3603" i="3" s="1"/>
  <c r="M3605" i="3"/>
  <c r="D3608" i="3" l="1"/>
  <c r="F3606" i="3"/>
  <c r="E3606" i="3"/>
  <c r="I3605" i="3"/>
  <c r="R3605" i="3" s="1"/>
  <c r="J3604" i="3"/>
  <c r="L3604" i="3" s="1"/>
  <c r="M3606" i="3"/>
  <c r="D3609" i="3" l="1"/>
  <c r="G3606" i="3"/>
  <c r="H3606" i="3" s="1"/>
  <c r="F3607" i="3"/>
  <c r="E3607" i="3"/>
  <c r="I3606" i="3"/>
  <c r="R3606" i="3" s="1"/>
  <c r="J3605" i="3"/>
  <c r="L3605" i="3" s="1"/>
  <c r="M3607" i="3"/>
  <c r="D3610" i="3" l="1"/>
  <c r="G3607" i="3"/>
  <c r="H3607" i="3" s="1"/>
  <c r="F3608" i="3"/>
  <c r="E3608" i="3"/>
  <c r="I3607" i="3"/>
  <c r="R3607" i="3" s="1"/>
  <c r="J3606" i="3"/>
  <c r="L3606" i="3" s="1"/>
  <c r="M3608" i="3"/>
  <c r="D3611" i="3" l="1"/>
  <c r="G3608" i="3"/>
  <c r="H3608" i="3" s="1"/>
  <c r="F3609" i="3"/>
  <c r="E3609" i="3"/>
  <c r="I3608" i="3"/>
  <c r="R3608" i="3" s="1"/>
  <c r="J3607" i="3"/>
  <c r="L3607" i="3" s="1"/>
  <c r="M3609" i="3"/>
  <c r="D3612" i="3" l="1"/>
  <c r="G3609" i="3"/>
  <c r="H3609" i="3" s="1"/>
  <c r="F3610" i="3"/>
  <c r="E3610" i="3"/>
  <c r="G3610" i="3" s="1"/>
  <c r="H3610" i="3" s="1"/>
  <c r="I3609" i="3"/>
  <c r="R3609" i="3" s="1"/>
  <c r="J3608" i="3"/>
  <c r="L3608" i="3" s="1"/>
  <c r="M3610" i="3"/>
  <c r="D3613" i="3" l="1"/>
  <c r="F3611" i="3"/>
  <c r="E3611" i="3"/>
  <c r="I3610" i="3"/>
  <c r="R3610" i="3" s="1"/>
  <c r="J3609" i="3"/>
  <c r="L3609" i="3" s="1"/>
  <c r="M3611" i="3"/>
  <c r="D3614" i="3" l="1"/>
  <c r="G3611" i="3"/>
  <c r="H3611" i="3" s="1"/>
  <c r="F3612" i="3"/>
  <c r="E3612" i="3"/>
  <c r="G3612" i="3" s="1"/>
  <c r="H3612" i="3" s="1"/>
  <c r="I3611" i="3"/>
  <c r="R3611" i="3" s="1"/>
  <c r="J3610" i="3"/>
  <c r="L3610" i="3" s="1"/>
  <c r="M3612" i="3"/>
  <c r="D3615" i="3" l="1"/>
  <c r="F3613" i="3"/>
  <c r="E3613" i="3"/>
  <c r="I3612" i="3"/>
  <c r="R3612" i="3" s="1"/>
  <c r="J3611" i="3"/>
  <c r="L3611" i="3" s="1"/>
  <c r="M3613" i="3"/>
  <c r="D3616" i="3" l="1"/>
  <c r="G3613" i="3"/>
  <c r="H3613" i="3" s="1"/>
  <c r="F3614" i="3"/>
  <c r="E3614" i="3"/>
  <c r="I3613" i="3"/>
  <c r="R3613" i="3" s="1"/>
  <c r="J3612" i="3"/>
  <c r="L3612" i="3" s="1"/>
  <c r="M3614" i="3"/>
  <c r="D3617" i="3" l="1"/>
  <c r="F3615" i="3"/>
  <c r="E3615" i="3"/>
  <c r="G3614" i="3"/>
  <c r="H3614" i="3" s="1"/>
  <c r="I3614" i="3"/>
  <c r="R3614" i="3" s="1"/>
  <c r="J3613" i="3"/>
  <c r="L3613" i="3" s="1"/>
  <c r="M3615" i="3"/>
  <c r="D3618" i="3" l="1"/>
  <c r="G3615" i="3"/>
  <c r="H3615" i="3" s="1"/>
  <c r="F3616" i="3"/>
  <c r="E3616" i="3"/>
  <c r="G3616" i="3" s="1"/>
  <c r="H3616" i="3" s="1"/>
  <c r="I3615" i="3"/>
  <c r="R3615" i="3" s="1"/>
  <c r="J3614" i="3"/>
  <c r="L3614" i="3" s="1"/>
  <c r="M3616" i="3"/>
  <c r="D3619" i="3" l="1"/>
  <c r="F3617" i="3"/>
  <c r="E3617" i="3"/>
  <c r="I3616" i="3"/>
  <c r="R3616" i="3" s="1"/>
  <c r="J3615" i="3"/>
  <c r="L3615" i="3" s="1"/>
  <c r="M3617" i="3"/>
  <c r="D3620" i="3" l="1"/>
  <c r="G3617" i="3"/>
  <c r="H3617" i="3" s="1"/>
  <c r="F3618" i="3"/>
  <c r="E3618" i="3"/>
  <c r="G3618" i="3" s="1"/>
  <c r="H3618" i="3" s="1"/>
  <c r="I3617" i="3"/>
  <c r="R3617" i="3" s="1"/>
  <c r="J3616" i="3"/>
  <c r="L3616" i="3" s="1"/>
  <c r="M3618" i="3"/>
  <c r="D3621" i="3" l="1"/>
  <c r="F3619" i="3"/>
  <c r="E3619" i="3"/>
  <c r="I3618" i="3"/>
  <c r="R3618" i="3" s="1"/>
  <c r="J3617" i="3"/>
  <c r="L3617" i="3" s="1"/>
  <c r="M3619" i="3"/>
  <c r="D3622" i="3" l="1"/>
  <c r="G3619" i="3"/>
  <c r="H3619" i="3" s="1"/>
  <c r="F3620" i="3"/>
  <c r="E3620" i="3"/>
  <c r="I3619" i="3"/>
  <c r="R3619" i="3" s="1"/>
  <c r="J3618" i="3"/>
  <c r="L3618" i="3" s="1"/>
  <c r="M3620" i="3"/>
  <c r="D3623" i="3" l="1"/>
  <c r="G3620" i="3"/>
  <c r="H3620" i="3" s="1"/>
  <c r="F3621" i="3"/>
  <c r="E3621" i="3"/>
  <c r="I3620" i="3"/>
  <c r="R3620" i="3" s="1"/>
  <c r="J3619" i="3"/>
  <c r="L3619" i="3" s="1"/>
  <c r="M3621" i="3"/>
  <c r="D3624" i="3" l="1"/>
  <c r="G3621" i="3"/>
  <c r="H3621" i="3" s="1"/>
  <c r="I3621" i="3" s="1"/>
  <c r="R3621" i="3" s="1"/>
  <c r="F3622" i="3"/>
  <c r="E3622" i="3"/>
  <c r="J3620" i="3"/>
  <c r="L3620" i="3" s="1"/>
  <c r="M3622" i="3"/>
  <c r="D3625" i="3" l="1"/>
  <c r="F3623" i="3"/>
  <c r="E3623" i="3"/>
  <c r="G3622" i="3"/>
  <c r="H3622" i="3" s="1"/>
  <c r="I3622" i="3" s="1"/>
  <c r="R3622" i="3" s="1"/>
  <c r="J3621" i="3"/>
  <c r="L3621" i="3" s="1"/>
  <c r="M3623" i="3"/>
  <c r="D3626" i="3" l="1"/>
  <c r="G3623" i="3"/>
  <c r="H3623" i="3" s="1"/>
  <c r="I3623" i="3" s="1"/>
  <c r="R3623" i="3" s="1"/>
  <c r="F3624" i="3"/>
  <c r="E3624" i="3"/>
  <c r="J3622" i="3"/>
  <c r="L3622" i="3" s="1"/>
  <c r="M3624" i="3"/>
  <c r="D3627" i="3" l="1"/>
  <c r="G3624" i="3"/>
  <c r="H3624" i="3" s="1"/>
  <c r="F3625" i="3"/>
  <c r="E3625" i="3"/>
  <c r="I3624" i="3"/>
  <c r="R3624" i="3" s="1"/>
  <c r="J3623" i="3"/>
  <c r="L3623" i="3" s="1"/>
  <c r="M3625" i="3"/>
  <c r="D3628" i="3" l="1"/>
  <c r="G3625" i="3"/>
  <c r="H3625" i="3" s="1"/>
  <c r="F3626" i="3"/>
  <c r="E3626" i="3"/>
  <c r="I3625" i="3"/>
  <c r="R3625" i="3" s="1"/>
  <c r="J3624" i="3"/>
  <c r="L3624" i="3" s="1"/>
  <c r="M3626" i="3"/>
  <c r="D3629" i="3" l="1"/>
  <c r="G3626" i="3"/>
  <c r="H3626" i="3" s="1"/>
  <c r="F3627" i="3"/>
  <c r="E3627" i="3"/>
  <c r="I3626" i="3"/>
  <c r="R3626" i="3" s="1"/>
  <c r="J3625" i="3"/>
  <c r="L3625" i="3" s="1"/>
  <c r="M3627" i="3"/>
  <c r="D3630" i="3" l="1"/>
  <c r="G3627" i="3"/>
  <c r="H3627" i="3" s="1"/>
  <c r="F3628" i="3"/>
  <c r="E3628" i="3"/>
  <c r="I3627" i="3"/>
  <c r="R3627" i="3" s="1"/>
  <c r="J3626" i="3"/>
  <c r="L3626" i="3" s="1"/>
  <c r="M3628" i="3"/>
  <c r="D3631" i="3" l="1"/>
  <c r="G3628" i="3"/>
  <c r="H3628" i="3" s="1"/>
  <c r="F3629" i="3"/>
  <c r="E3629" i="3"/>
  <c r="G3629" i="3" s="1"/>
  <c r="H3629" i="3" s="1"/>
  <c r="I3628" i="3"/>
  <c r="R3628" i="3" s="1"/>
  <c r="J3627" i="3"/>
  <c r="L3627" i="3" s="1"/>
  <c r="M3629" i="3"/>
  <c r="D3632" i="3" l="1"/>
  <c r="F3630" i="3"/>
  <c r="E3630" i="3"/>
  <c r="I3629" i="3"/>
  <c r="R3629" i="3" s="1"/>
  <c r="J3628" i="3"/>
  <c r="L3628" i="3" s="1"/>
  <c r="M3630" i="3"/>
  <c r="D3633" i="3" l="1"/>
  <c r="F3631" i="3"/>
  <c r="E3631" i="3"/>
  <c r="G3630" i="3"/>
  <c r="H3630" i="3" s="1"/>
  <c r="I3630" i="3"/>
  <c r="R3630" i="3" s="1"/>
  <c r="J3629" i="3"/>
  <c r="L3629" i="3" s="1"/>
  <c r="M3631" i="3"/>
  <c r="D3634" i="3" l="1"/>
  <c r="F3632" i="3"/>
  <c r="E3632" i="3"/>
  <c r="G3631" i="3"/>
  <c r="H3631" i="3" s="1"/>
  <c r="I3631" i="3" s="1"/>
  <c r="R3631" i="3" s="1"/>
  <c r="J3630" i="3"/>
  <c r="L3630" i="3" s="1"/>
  <c r="M3632" i="3"/>
  <c r="D3635" i="3" l="1"/>
  <c r="G3632" i="3"/>
  <c r="H3632" i="3" s="1"/>
  <c r="F3633" i="3"/>
  <c r="E3633" i="3"/>
  <c r="I3632" i="3"/>
  <c r="R3632" i="3" s="1"/>
  <c r="J3631" i="3"/>
  <c r="L3631" i="3" s="1"/>
  <c r="M3633" i="3"/>
  <c r="D3636" i="3" l="1"/>
  <c r="G3633" i="3"/>
  <c r="H3633" i="3" s="1"/>
  <c r="F3634" i="3"/>
  <c r="E3634" i="3"/>
  <c r="I3633" i="3"/>
  <c r="R3633" i="3" s="1"/>
  <c r="J3632" i="3"/>
  <c r="L3632" i="3" s="1"/>
  <c r="M3634" i="3"/>
  <c r="D3637" i="3" l="1"/>
  <c r="G3634" i="3"/>
  <c r="H3634" i="3" s="1"/>
  <c r="F3635" i="3"/>
  <c r="E3635" i="3"/>
  <c r="I3634" i="3"/>
  <c r="R3634" i="3" s="1"/>
  <c r="J3633" i="3"/>
  <c r="L3633" i="3" s="1"/>
  <c r="M3635" i="3"/>
  <c r="D3638" i="3" l="1"/>
  <c r="G3635" i="3"/>
  <c r="H3635" i="3" s="1"/>
  <c r="I3635" i="3" s="1"/>
  <c r="R3635" i="3" s="1"/>
  <c r="F3636" i="3"/>
  <c r="E3636" i="3"/>
  <c r="J3634" i="3"/>
  <c r="L3634" i="3" s="1"/>
  <c r="M3636" i="3"/>
  <c r="D3639" i="3" l="1"/>
  <c r="F3637" i="3"/>
  <c r="E3637" i="3"/>
  <c r="G3636" i="3"/>
  <c r="H3636" i="3" s="1"/>
  <c r="I3636" i="3"/>
  <c r="R3636" i="3" s="1"/>
  <c r="J3635" i="3"/>
  <c r="L3635" i="3" s="1"/>
  <c r="M3637" i="3"/>
  <c r="D3640" i="3" l="1"/>
  <c r="F3638" i="3"/>
  <c r="E3638" i="3"/>
  <c r="G3637" i="3"/>
  <c r="H3637" i="3" s="1"/>
  <c r="I3637" i="3"/>
  <c r="R3637" i="3" s="1"/>
  <c r="J3636" i="3"/>
  <c r="L3636" i="3" s="1"/>
  <c r="M3638" i="3"/>
  <c r="D3641" i="3" l="1"/>
  <c r="F3639" i="3"/>
  <c r="E3639" i="3"/>
  <c r="G3638" i="3"/>
  <c r="H3638" i="3" s="1"/>
  <c r="I3638" i="3"/>
  <c r="R3638" i="3" s="1"/>
  <c r="J3637" i="3"/>
  <c r="L3637" i="3" s="1"/>
  <c r="M3639" i="3"/>
  <c r="D3642" i="3" l="1"/>
  <c r="G3639" i="3"/>
  <c r="H3639" i="3" s="1"/>
  <c r="F3640" i="3"/>
  <c r="E3640" i="3"/>
  <c r="I3639" i="3"/>
  <c r="R3639" i="3" s="1"/>
  <c r="J3638" i="3"/>
  <c r="L3638" i="3" s="1"/>
  <c r="M3640" i="3"/>
  <c r="D3643" i="3" l="1"/>
  <c r="G3640" i="3"/>
  <c r="H3640" i="3" s="1"/>
  <c r="F3641" i="3"/>
  <c r="E3641" i="3"/>
  <c r="G3641" i="3" s="1"/>
  <c r="H3641" i="3" s="1"/>
  <c r="I3640" i="3"/>
  <c r="R3640" i="3" s="1"/>
  <c r="J3639" i="3"/>
  <c r="L3639" i="3" s="1"/>
  <c r="M3641" i="3"/>
  <c r="D3644" i="3" l="1"/>
  <c r="F3642" i="3"/>
  <c r="E3642" i="3"/>
  <c r="I3641" i="3"/>
  <c r="R3641" i="3" s="1"/>
  <c r="J3640" i="3"/>
  <c r="L3640" i="3" s="1"/>
  <c r="M3642" i="3"/>
  <c r="D3645" i="3" l="1"/>
  <c r="G3642" i="3"/>
  <c r="H3642" i="3" s="1"/>
  <c r="F3643" i="3"/>
  <c r="E3643" i="3"/>
  <c r="I3642" i="3"/>
  <c r="R3642" i="3" s="1"/>
  <c r="J3641" i="3"/>
  <c r="L3641" i="3" s="1"/>
  <c r="M3643" i="3"/>
  <c r="D3646" i="3" l="1"/>
  <c r="G3643" i="3"/>
  <c r="H3643" i="3" s="1"/>
  <c r="F3644" i="3"/>
  <c r="E3644" i="3"/>
  <c r="I3643" i="3"/>
  <c r="R3643" i="3" s="1"/>
  <c r="J3642" i="3"/>
  <c r="L3642" i="3" s="1"/>
  <c r="M3644" i="3"/>
  <c r="D3647" i="3" l="1"/>
  <c r="G3644" i="3"/>
  <c r="H3644" i="3" s="1"/>
  <c r="F3645" i="3"/>
  <c r="E3645" i="3"/>
  <c r="I3644" i="3"/>
  <c r="R3644" i="3" s="1"/>
  <c r="J3643" i="3"/>
  <c r="L3643" i="3" s="1"/>
  <c r="M3645" i="3"/>
  <c r="D3648" i="3" l="1"/>
  <c r="G3645" i="3"/>
  <c r="H3645" i="3" s="1"/>
  <c r="F3646" i="3"/>
  <c r="E3646" i="3"/>
  <c r="I3645" i="3"/>
  <c r="R3645" i="3" s="1"/>
  <c r="J3644" i="3"/>
  <c r="L3644" i="3" s="1"/>
  <c r="M3646" i="3"/>
  <c r="D3649" i="3" l="1"/>
  <c r="G3646" i="3"/>
  <c r="H3646" i="3" s="1"/>
  <c r="F3647" i="3"/>
  <c r="E3647" i="3"/>
  <c r="I3646" i="3"/>
  <c r="R3646" i="3" s="1"/>
  <c r="J3645" i="3"/>
  <c r="L3645" i="3" s="1"/>
  <c r="M3647" i="3"/>
  <c r="D3650" i="3" l="1"/>
  <c r="F3648" i="3"/>
  <c r="E3648" i="3"/>
  <c r="G3647" i="3"/>
  <c r="H3647" i="3" s="1"/>
  <c r="I3647" i="3" s="1"/>
  <c r="R3647" i="3" s="1"/>
  <c r="J3646" i="3"/>
  <c r="L3646" i="3" s="1"/>
  <c r="M3648" i="3"/>
  <c r="D3651" i="3" l="1"/>
  <c r="G3648" i="3"/>
  <c r="H3648" i="3" s="1"/>
  <c r="F3649" i="3"/>
  <c r="E3649" i="3"/>
  <c r="I3648" i="3"/>
  <c r="R3648" i="3" s="1"/>
  <c r="J3647" i="3"/>
  <c r="L3647" i="3" s="1"/>
  <c r="M3649" i="3"/>
  <c r="D3652" i="3" l="1"/>
  <c r="G3649" i="3"/>
  <c r="H3649" i="3" s="1"/>
  <c r="I3649" i="3" s="1"/>
  <c r="R3649" i="3" s="1"/>
  <c r="F3650" i="3"/>
  <c r="E3650" i="3"/>
  <c r="J3648" i="3"/>
  <c r="L3648" i="3" s="1"/>
  <c r="M3650" i="3"/>
  <c r="D3653" i="3" l="1"/>
  <c r="G3650" i="3"/>
  <c r="H3650" i="3" s="1"/>
  <c r="F3651" i="3"/>
  <c r="E3651" i="3"/>
  <c r="G3651" i="3" s="1"/>
  <c r="H3651" i="3" s="1"/>
  <c r="I3650" i="3"/>
  <c r="R3650" i="3" s="1"/>
  <c r="J3649" i="3"/>
  <c r="L3649" i="3" s="1"/>
  <c r="M3651" i="3"/>
  <c r="D3654" i="3" l="1"/>
  <c r="F3652" i="3"/>
  <c r="E3652" i="3"/>
  <c r="I3651" i="3"/>
  <c r="R3651" i="3" s="1"/>
  <c r="J3650" i="3"/>
  <c r="L3650" i="3" s="1"/>
  <c r="M3652" i="3"/>
  <c r="D3655" i="3" l="1"/>
  <c r="G3652" i="3"/>
  <c r="H3652" i="3" s="1"/>
  <c r="F3653" i="3"/>
  <c r="E3653" i="3"/>
  <c r="I3652" i="3"/>
  <c r="R3652" i="3" s="1"/>
  <c r="J3651" i="3"/>
  <c r="L3651" i="3" s="1"/>
  <c r="M3653" i="3"/>
  <c r="D3656" i="3" l="1"/>
  <c r="G3653" i="3"/>
  <c r="H3653" i="3" s="1"/>
  <c r="F3654" i="3"/>
  <c r="E3654" i="3"/>
  <c r="I3653" i="3"/>
  <c r="R3653" i="3" s="1"/>
  <c r="J3652" i="3"/>
  <c r="L3652" i="3" s="1"/>
  <c r="M3654" i="3"/>
  <c r="D3657" i="3" l="1"/>
  <c r="F3655" i="3"/>
  <c r="E3655" i="3"/>
  <c r="G3654" i="3"/>
  <c r="H3654" i="3" s="1"/>
  <c r="I3654" i="3" s="1"/>
  <c r="R3654" i="3" s="1"/>
  <c r="J3653" i="3"/>
  <c r="L3653" i="3" s="1"/>
  <c r="M3655" i="3"/>
  <c r="D3658" i="3" l="1"/>
  <c r="G3655" i="3"/>
  <c r="H3655" i="3" s="1"/>
  <c r="F3656" i="3"/>
  <c r="E3656" i="3"/>
  <c r="I3655" i="3"/>
  <c r="R3655" i="3" s="1"/>
  <c r="J3654" i="3"/>
  <c r="L3654" i="3" s="1"/>
  <c r="M3656" i="3"/>
  <c r="D3659" i="3" l="1"/>
  <c r="G3656" i="3"/>
  <c r="H3656" i="3" s="1"/>
  <c r="F3657" i="3"/>
  <c r="E3657" i="3"/>
  <c r="I3656" i="3"/>
  <c r="R3656" i="3" s="1"/>
  <c r="J3655" i="3"/>
  <c r="L3655" i="3" s="1"/>
  <c r="M3657" i="3"/>
  <c r="D3660" i="3" l="1"/>
  <c r="G3657" i="3"/>
  <c r="H3657" i="3" s="1"/>
  <c r="I3657" i="3" s="1"/>
  <c r="R3657" i="3" s="1"/>
  <c r="F3658" i="3"/>
  <c r="E3658" i="3"/>
  <c r="G3658" i="3" s="1"/>
  <c r="H3658" i="3" s="1"/>
  <c r="J3656" i="3"/>
  <c r="L3656" i="3" s="1"/>
  <c r="M3658" i="3"/>
  <c r="D3661" i="3" l="1"/>
  <c r="F3659" i="3"/>
  <c r="E3659" i="3"/>
  <c r="I3658" i="3"/>
  <c r="R3658" i="3" s="1"/>
  <c r="J3657" i="3"/>
  <c r="L3657" i="3" s="1"/>
  <c r="M3659" i="3"/>
  <c r="D3662" i="3" l="1"/>
  <c r="G3659" i="3"/>
  <c r="H3659" i="3" s="1"/>
  <c r="F3660" i="3"/>
  <c r="E3660" i="3"/>
  <c r="G3660" i="3" s="1"/>
  <c r="H3660" i="3" s="1"/>
  <c r="I3659" i="3"/>
  <c r="R3659" i="3" s="1"/>
  <c r="J3658" i="3"/>
  <c r="L3658" i="3" s="1"/>
  <c r="M3660" i="3"/>
  <c r="D3663" i="3" l="1"/>
  <c r="F3661" i="3"/>
  <c r="E3661" i="3"/>
  <c r="I3660" i="3"/>
  <c r="R3660" i="3" s="1"/>
  <c r="J3659" i="3"/>
  <c r="L3659" i="3" s="1"/>
  <c r="M3661" i="3"/>
  <c r="D3664" i="3" l="1"/>
  <c r="G3661" i="3"/>
  <c r="H3661" i="3" s="1"/>
  <c r="I3661" i="3" s="1"/>
  <c r="R3661" i="3" s="1"/>
  <c r="F3662" i="3"/>
  <c r="E3662" i="3"/>
  <c r="J3660" i="3"/>
  <c r="L3660" i="3" s="1"/>
  <c r="M3662" i="3"/>
  <c r="D3665" i="3" l="1"/>
  <c r="F3663" i="3"/>
  <c r="E3663" i="3"/>
  <c r="G3662" i="3"/>
  <c r="H3662" i="3" s="1"/>
  <c r="I3662" i="3" s="1"/>
  <c r="R3662" i="3" s="1"/>
  <c r="J3661" i="3"/>
  <c r="L3661" i="3" s="1"/>
  <c r="M3663" i="3"/>
  <c r="D3666" i="3" l="1"/>
  <c r="F3664" i="3"/>
  <c r="E3664" i="3"/>
  <c r="G3663" i="3"/>
  <c r="H3663" i="3" s="1"/>
  <c r="I3663" i="3"/>
  <c r="R3663" i="3" s="1"/>
  <c r="J3662" i="3"/>
  <c r="L3662" i="3" s="1"/>
  <c r="M3664" i="3"/>
  <c r="D3667" i="3" l="1"/>
  <c r="G3664" i="3"/>
  <c r="H3664" i="3" s="1"/>
  <c r="F3665" i="3"/>
  <c r="E3665" i="3"/>
  <c r="G3665" i="3" s="1"/>
  <c r="H3665" i="3" s="1"/>
  <c r="I3664" i="3"/>
  <c r="R3664" i="3" s="1"/>
  <c r="J3663" i="3"/>
  <c r="L3663" i="3" s="1"/>
  <c r="M3665" i="3"/>
  <c r="D3668" i="3" l="1"/>
  <c r="F3666" i="3"/>
  <c r="E3666" i="3"/>
  <c r="I3665" i="3"/>
  <c r="R3665" i="3" s="1"/>
  <c r="J3664" i="3"/>
  <c r="L3664" i="3" s="1"/>
  <c r="M3666" i="3"/>
  <c r="D3669" i="3" l="1"/>
  <c r="F3667" i="3"/>
  <c r="E3667" i="3"/>
  <c r="G3666" i="3"/>
  <c r="H3666" i="3" s="1"/>
  <c r="I3666" i="3" s="1"/>
  <c r="R3666" i="3" s="1"/>
  <c r="J3665" i="3"/>
  <c r="L3665" i="3" s="1"/>
  <c r="M3667" i="3"/>
  <c r="D3670" i="3" l="1"/>
  <c r="G3667" i="3"/>
  <c r="H3667" i="3" s="1"/>
  <c r="F3668" i="3"/>
  <c r="E3668" i="3"/>
  <c r="I3667" i="3"/>
  <c r="R3667" i="3" s="1"/>
  <c r="J3666" i="3"/>
  <c r="L3666" i="3" s="1"/>
  <c r="M3668" i="3"/>
  <c r="D3671" i="3" l="1"/>
  <c r="G3668" i="3"/>
  <c r="H3668" i="3" s="1"/>
  <c r="I3668" i="3" s="1"/>
  <c r="R3668" i="3" s="1"/>
  <c r="F3669" i="3"/>
  <c r="E3669" i="3"/>
  <c r="J3667" i="3"/>
  <c r="L3667" i="3" s="1"/>
  <c r="M3669" i="3"/>
  <c r="D3672" i="3" l="1"/>
  <c r="F3670" i="3"/>
  <c r="E3670" i="3"/>
  <c r="G3669" i="3"/>
  <c r="H3669" i="3" s="1"/>
  <c r="I3669" i="3"/>
  <c r="R3669" i="3" s="1"/>
  <c r="J3668" i="3"/>
  <c r="L3668" i="3" s="1"/>
  <c r="M3670" i="3"/>
  <c r="D3673" i="3" l="1"/>
  <c r="F3671" i="3"/>
  <c r="E3671" i="3"/>
  <c r="G3670" i="3"/>
  <c r="H3670" i="3" s="1"/>
  <c r="I3670" i="3"/>
  <c r="R3670" i="3" s="1"/>
  <c r="J3669" i="3"/>
  <c r="L3669" i="3" s="1"/>
  <c r="M3671" i="3"/>
  <c r="D3674" i="3" l="1"/>
  <c r="G3671" i="3"/>
  <c r="H3671" i="3" s="1"/>
  <c r="F3672" i="3"/>
  <c r="E3672" i="3"/>
  <c r="I3671" i="3"/>
  <c r="R3671" i="3" s="1"/>
  <c r="J3670" i="3"/>
  <c r="L3670" i="3" s="1"/>
  <c r="M3672" i="3"/>
  <c r="D3675" i="3" l="1"/>
  <c r="G3672" i="3"/>
  <c r="H3672" i="3" s="1"/>
  <c r="F3673" i="3"/>
  <c r="E3673" i="3"/>
  <c r="G3673" i="3" s="1"/>
  <c r="H3673" i="3" s="1"/>
  <c r="I3672" i="3"/>
  <c r="R3672" i="3" s="1"/>
  <c r="J3671" i="3"/>
  <c r="L3671" i="3" s="1"/>
  <c r="M3673" i="3"/>
  <c r="D3676" i="3" l="1"/>
  <c r="F3674" i="3"/>
  <c r="E3674" i="3"/>
  <c r="I3673" i="3"/>
  <c r="R3673" i="3" s="1"/>
  <c r="J3672" i="3"/>
  <c r="L3672" i="3" s="1"/>
  <c r="M3674" i="3"/>
  <c r="D3677" i="3" l="1"/>
  <c r="G3674" i="3"/>
  <c r="H3674" i="3" s="1"/>
  <c r="F3675" i="3"/>
  <c r="E3675" i="3"/>
  <c r="G3675" i="3" s="1"/>
  <c r="H3675" i="3" s="1"/>
  <c r="I3674" i="3"/>
  <c r="R3674" i="3" s="1"/>
  <c r="J3673" i="3"/>
  <c r="L3673" i="3" s="1"/>
  <c r="M3675" i="3"/>
  <c r="D3678" i="3" l="1"/>
  <c r="F3676" i="3"/>
  <c r="E3676" i="3"/>
  <c r="I3675" i="3"/>
  <c r="R3675" i="3" s="1"/>
  <c r="J3674" i="3"/>
  <c r="L3674" i="3" s="1"/>
  <c r="M3676" i="3"/>
  <c r="D3679" i="3" l="1"/>
  <c r="G3676" i="3"/>
  <c r="H3676" i="3" s="1"/>
  <c r="F3677" i="3"/>
  <c r="E3677" i="3"/>
  <c r="I3676" i="3"/>
  <c r="R3676" i="3" s="1"/>
  <c r="J3675" i="3"/>
  <c r="L3675" i="3" s="1"/>
  <c r="M3677" i="3"/>
  <c r="D3680" i="3" l="1"/>
  <c r="G3677" i="3"/>
  <c r="H3677" i="3" s="1"/>
  <c r="F3678" i="3"/>
  <c r="E3678" i="3"/>
  <c r="I3677" i="3"/>
  <c r="R3677" i="3" s="1"/>
  <c r="J3676" i="3"/>
  <c r="L3676" i="3" s="1"/>
  <c r="M3678" i="3"/>
  <c r="D3681" i="3" l="1"/>
  <c r="G3678" i="3"/>
  <c r="H3678" i="3" s="1"/>
  <c r="F3679" i="3"/>
  <c r="E3679" i="3"/>
  <c r="G3679" i="3" s="1"/>
  <c r="H3679" i="3" s="1"/>
  <c r="I3678" i="3"/>
  <c r="R3678" i="3" s="1"/>
  <c r="J3677" i="3"/>
  <c r="L3677" i="3" s="1"/>
  <c r="M3679" i="3"/>
  <c r="D3682" i="3" l="1"/>
  <c r="F3680" i="3"/>
  <c r="E3680" i="3"/>
  <c r="I3679" i="3"/>
  <c r="R3679" i="3" s="1"/>
  <c r="J3678" i="3"/>
  <c r="L3678" i="3" s="1"/>
  <c r="M3680" i="3"/>
  <c r="D3683" i="3" l="1"/>
  <c r="G3680" i="3"/>
  <c r="H3680" i="3" s="1"/>
  <c r="I3680" i="3" s="1"/>
  <c r="R3680" i="3" s="1"/>
  <c r="F3681" i="3"/>
  <c r="E3681" i="3"/>
  <c r="J3679" i="3"/>
  <c r="L3679" i="3" s="1"/>
  <c r="M3681" i="3"/>
  <c r="D3684" i="3" l="1"/>
  <c r="F3682" i="3"/>
  <c r="E3682" i="3"/>
  <c r="G3681" i="3"/>
  <c r="H3681" i="3" s="1"/>
  <c r="I3681" i="3"/>
  <c r="R3681" i="3" s="1"/>
  <c r="J3680" i="3"/>
  <c r="L3680" i="3" s="1"/>
  <c r="M3682" i="3"/>
  <c r="D3685" i="3" l="1"/>
  <c r="F3683" i="3"/>
  <c r="E3683" i="3"/>
  <c r="G3682" i="3"/>
  <c r="H3682" i="3" s="1"/>
  <c r="I3682" i="3"/>
  <c r="R3682" i="3" s="1"/>
  <c r="J3681" i="3"/>
  <c r="L3681" i="3" s="1"/>
  <c r="M3683" i="3"/>
  <c r="D3686" i="3" l="1"/>
  <c r="G3683" i="3"/>
  <c r="H3683" i="3" s="1"/>
  <c r="F3684" i="3"/>
  <c r="E3684" i="3"/>
  <c r="I3683" i="3"/>
  <c r="R3683" i="3" s="1"/>
  <c r="J3682" i="3"/>
  <c r="L3682" i="3" s="1"/>
  <c r="M3684" i="3"/>
  <c r="D3687" i="3" l="1"/>
  <c r="G3684" i="3"/>
  <c r="H3684" i="3" s="1"/>
  <c r="F3685" i="3"/>
  <c r="E3685" i="3"/>
  <c r="G3685" i="3" s="1"/>
  <c r="H3685" i="3" s="1"/>
  <c r="I3684" i="3"/>
  <c r="R3684" i="3" s="1"/>
  <c r="J3683" i="3"/>
  <c r="L3683" i="3" s="1"/>
  <c r="M3685" i="3"/>
  <c r="D3688" i="3" l="1"/>
  <c r="F3686" i="3"/>
  <c r="E3686" i="3"/>
  <c r="I3685" i="3"/>
  <c r="R3685" i="3" s="1"/>
  <c r="J3684" i="3"/>
  <c r="L3684" i="3" s="1"/>
  <c r="M3686" i="3"/>
  <c r="D3689" i="3" l="1"/>
  <c r="G3686" i="3"/>
  <c r="H3686" i="3" s="1"/>
  <c r="F3687" i="3"/>
  <c r="E3687" i="3"/>
  <c r="G3687" i="3" s="1"/>
  <c r="H3687" i="3" s="1"/>
  <c r="I3686" i="3"/>
  <c r="R3686" i="3" s="1"/>
  <c r="J3685" i="3"/>
  <c r="L3685" i="3" s="1"/>
  <c r="M3687" i="3"/>
  <c r="D3690" i="3" l="1"/>
  <c r="F3688" i="3"/>
  <c r="E3688" i="3"/>
  <c r="I3687" i="3"/>
  <c r="R3687" i="3" s="1"/>
  <c r="J3686" i="3"/>
  <c r="L3686" i="3" s="1"/>
  <c r="M3688" i="3"/>
  <c r="D3691" i="3" l="1"/>
  <c r="G3688" i="3"/>
  <c r="H3688" i="3" s="1"/>
  <c r="F3689" i="3"/>
  <c r="E3689" i="3"/>
  <c r="G3689" i="3" s="1"/>
  <c r="H3689" i="3" s="1"/>
  <c r="I3688" i="3"/>
  <c r="R3688" i="3" s="1"/>
  <c r="J3687" i="3"/>
  <c r="L3687" i="3" s="1"/>
  <c r="M3689" i="3"/>
  <c r="D3692" i="3" l="1"/>
  <c r="F3690" i="3"/>
  <c r="E3690" i="3"/>
  <c r="I3689" i="3"/>
  <c r="R3689" i="3" s="1"/>
  <c r="J3688" i="3"/>
  <c r="L3688" i="3" s="1"/>
  <c r="M3690" i="3"/>
  <c r="D3693" i="3" l="1"/>
  <c r="F3691" i="3"/>
  <c r="E3691" i="3"/>
  <c r="G3690" i="3"/>
  <c r="H3690" i="3" s="1"/>
  <c r="I3690" i="3" s="1"/>
  <c r="R3690" i="3" s="1"/>
  <c r="J3689" i="3"/>
  <c r="L3689" i="3" s="1"/>
  <c r="M3691" i="3"/>
  <c r="D3694" i="3" l="1"/>
  <c r="G3691" i="3"/>
  <c r="H3691" i="3" s="1"/>
  <c r="F3692" i="3"/>
  <c r="E3692" i="3"/>
  <c r="G3692" i="3" s="1"/>
  <c r="H3692" i="3" s="1"/>
  <c r="I3691" i="3"/>
  <c r="R3691" i="3" s="1"/>
  <c r="J3690" i="3"/>
  <c r="L3690" i="3" s="1"/>
  <c r="M3692" i="3"/>
  <c r="D3695" i="3" l="1"/>
  <c r="F3693" i="3"/>
  <c r="E3693" i="3"/>
  <c r="I3692" i="3"/>
  <c r="R3692" i="3" s="1"/>
  <c r="J3691" i="3"/>
  <c r="L3691" i="3" s="1"/>
  <c r="M3693" i="3"/>
  <c r="D3696" i="3" l="1"/>
  <c r="G3693" i="3"/>
  <c r="H3693" i="3" s="1"/>
  <c r="F3694" i="3"/>
  <c r="E3694" i="3"/>
  <c r="I3693" i="3"/>
  <c r="R3693" i="3" s="1"/>
  <c r="J3692" i="3"/>
  <c r="L3692" i="3" s="1"/>
  <c r="M3694" i="3"/>
  <c r="D3697" i="3" l="1"/>
  <c r="G3694" i="3"/>
  <c r="H3694" i="3" s="1"/>
  <c r="F3695" i="3"/>
  <c r="E3695" i="3"/>
  <c r="I3694" i="3"/>
  <c r="R3694" i="3" s="1"/>
  <c r="J3693" i="3"/>
  <c r="L3693" i="3" s="1"/>
  <c r="M3695" i="3"/>
  <c r="D3698" i="3" l="1"/>
  <c r="G3695" i="3"/>
  <c r="H3695" i="3" s="1"/>
  <c r="F3696" i="3"/>
  <c r="E3696" i="3"/>
  <c r="I3695" i="3"/>
  <c r="R3695" i="3" s="1"/>
  <c r="J3694" i="3"/>
  <c r="L3694" i="3" s="1"/>
  <c r="M3696" i="3"/>
  <c r="D3699" i="3" l="1"/>
  <c r="G3696" i="3"/>
  <c r="H3696" i="3" s="1"/>
  <c r="F3697" i="3"/>
  <c r="E3697" i="3"/>
  <c r="I3696" i="3"/>
  <c r="R3696" i="3" s="1"/>
  <c r="J3695" i="3"/>
  <c r="L3695" i="3" s="1"/>
  <c r="M3697" i="3"/>
  <c r="D3700" i="3" l="1"/>
  <c r="G3697" i="3"/>
  <c r="H3697" i="3" s="1"/>
  <c r="F3698" i="3"/>
  <c r="E3698" i="3"/>
  <c r="I3697" i="3"/>
  <c r="R3697" i="3" s="1"/>
  <c r="J3696" i="3"/>
  <c r="L3696" i="3" s="1"/>
  <c r="M3698" i="3"/>
  <c r="D3701" i="3" l="1"/>
  <c r="G3698" i="3"/>
  <c r="H3698" i="3" s="1"/>
  <c r="I3698" i="3" s="1"/>
  <c r="R3698" i="3" s="1"/>
  <c r="F3699" i="3"/>
  <c r="E3699" i="3"/>
  <c r="G3699" i="3" s="1"/>
  <c r="H3699" i="3" s="1"/>
  <c r="J3697" i="3"/>
  <c r="L3697" i="3" s="1"/>
  <c r="M3699" i="3"/>
  <c r="D3702" i="3" l="1"/>
  <c r="F3700" i="3"/>
  <c r="E3700" i="3"/>
  <c r="I3699" i="3"/>
  <c r="R3699" i="3" s="1"/>
  <c r="J3698" i="3"/>
  <c r="L3698" i="3" s="1"/>
  <c r="M3700" i="3"/>
  <c r="D3703" i="3" l="1"/>
  <c r="F3701" i="3"/>
  <c r="E3701" i="3"/>
  <c r="G3700" i="3"/>
  <c r="H3700" i="3" s="1"/>
  <c r="I3700" i="3"/>
  <c r="R3700" i="3" s="1"/>
  <c r="J3699" i="3"/>
  <c r="L3699" i="3" s="1"/>
  <c r="M3701" i="3"/>
  <c r="D3704" i="3" l="1"/>
  <c r="G3701" i="3"/>
  <c r="H3701" i="3" s="1"/>
  <c r="I3701" i="3" s="1"/>
  <c r="R3701" i="3" s="1"/>
  <c r="F3702" i="3"/>
  <c r="E3702" i="3"/>
  <c r="G3702" i="3" s="1"/>
  <c r="H3702" i="3" s="1"/>
  <c r="J3700" i="3"/>
  <c r="L3700" i="3" s="1"/>
  <c r="M3702" i="3"/>
  <c r="D3705" i="3" l="1"/>
  <c r="F3703" i="3"/>
  <c r="E3703" i="3"/>
  <c r="I3702" i="3"/>
  <c r="R3702" i="3" s="1"/>
  <c r="J3701" i="3"/>
  <c r="L3701" i="3" s="1"/>
  <c r="M3703" i="3"/>
  <c r="D3706" i="3" l="1"/>
  <c r="G3703" i="3"/>
  <c r="H3703" i="3" s="1"/>
  <c r="F3704" i="3"/>
  <c r="E3704" i="3"/>
  <c r="I3703" i="3"/>
  <c r="R3703" i="3" s="1"/>
  <c r="J3702" i="3"/>
  <c r="L3702" i="3" s="1"/>
  <c r="M3704" i="3"/>
  <c r="D3707" i="3" l="1"/>
  <c r="F3705" i="3"/>
  <c r="E3705" i="3"/>
  <c r="G3704" i="3"/>
  <c r="H3704" i="3" s="1"/>
  <c r="I3704" i="3"/>
  <c r="R3704" i="3" s="1"/>
  <c r="J3703" i="3"/>
  <c r="L3703" i="3" s="1"/>
  <c r="M3705" i="3"/>
  <c r="D3708" i="3" l="1"/>
  <c r="G3705" i="3"/>
  <c r="H3705" i="3" s="1"/>
  <c r="F3706" i="3"/>
  <c r="E3706" i="3"/>
  <c r="G3706" i="3" s="1"/>
  <c r="H3706" i="3" s="1"/>
  <c r="I3705" i="3"/>
  <c r="R3705" i="3" s="1"/>
  <c r="J3704" i="3"/>
  <c r="L3704" i="3" s="1"/>
  <c r="M3706" i="3"/>
  <c r="D3709" i="3" l="1"/>
  <c r="F3707" i="3"/>
  <c r="E3707" i="3"/>
  <c r="I3706" i="3"/>
  <c r="R3706" i="3" s="1"/>
  <c r="J3705" i="3"/>
  <c r="L3705" i="3" s="1"/>
  <c r="M3707" i="3"/>
  <c r="D3710" i="3" l="1"/>
  <c r="G3707" i="3"/>
  <c r="H3707" i="3" s="1"/>
  <c r="I3707" i="3" s="1"/>
  <c r="R3707" i="3" s="1"/>
  <c r="F3708" i="3"/>
  <c r="E3708" i="3"/>
  <c r="J3706" i="3"/>
  <c r="L3706" i="3" s="1"/>
  <c r="M3708" i="3"/>
  <c r="D3711" i="3" l="1"/>
  <c r="G3708" i="3"/>
  <c r="H3708" i="3" s="1"/>
  <c r="F3709" i="3"/>
  <c r="E3709" i="3"/>
  <c r="I3708" i="3"/>
  <c r="R3708" i="3" s="1"/>
  <c r="J3707" i="3"/>
  <c r="L3707" i="3" s="1"/>
  <c r="M3709" i="3"/>
  <c r="D3712" i="3" l="1"/>
  <c r="G3709" i="3"/>
  <c r="H3709" i="3" s="1"/>
  <c r="F3710" i="3"/>
  <c r="E3710" i="3"/>
  <c r="I3709" i="3"/>
  <c r="R3709" i="3" s="1"/>
  <c r="J3708" i="3"/>
  <c r="L3708" i="3" s="1"/>
  <c r="M3710" i="3"/>
  <c r="D3713" i="3" l="1"/>
  <c r="G3710" i="3"/>
  <c r="H3710" i="3" s="1"/>
  <c r="F3711" i="3"/>
  <c r="E3711" i="3"/>
  <c r="I3710" i="3"/>
  <c r="R3710" i="3" s="1"/>
  <c r="J3709" i="3"/>
  <c r="L3709" i="3" s="1"/>
  <c r="M3711" i="3"/>
  <c r="D3714" i="3" l="1"/>
  <c r="G3711" i="3"/>
  <c r="H3711" i="3" s="1"/>
  <c r="F3712" i="3"/>
  <c r="E3712" i="3"/>
  <c r="I3711" i="3"/>
  <c r="R3711" i="3" s="1"/>
  <c r="J3710" i="3"/>
  <c r="L3710" i="3" s="1"/>
  <c r="M3712" i="3"/>
  <c r="D3715" i="3" l="1"/>
  <c r="G3712" i="3"/>
  <c r="H3712" i="3" s="1"/>
  <c r="F3713" i="3"/>
  <c r="E3713" i="3"/>
  <c r="I3712" i="3"/>
  <c r="R3712" i="3" s="1"/>
  <c r="J3711" i="3"/>
  <c r="L3711" i="3" s="1"/>
  <c r="M3713" i="3"/>
  <c r="D3716" i="3" l="1"/>
  <c r="G3713" i="3"/>
  <c r="H3713" i="3" s="1"/>
  <c r="F3714" i="3"/>
  <c r="E3714" i="3"/>
  <c r="I3713" i="3"/>
  <c r="R3713" i="3" s="1"/>
  <c r="J3712" i="3"/>
  <c r="L3712" i="3" s="1"/>
  <c r="M3714" i="3"/>
  <c r="D3717" i="3" l="1"/>
  <c r="G3714" i="3"/>
  <c r="H3714" i="3" s="1"/>
  <c r="I3714" i="3" s="1"/>
  <c r="R3714" i="3" s="1"/>
  <c r="F3715" i="3"/>
  <c r="E3715" i="3"/>
  <c r="J3713" i="3"/>
  <c r="L3713" i="3" s="1"/>
  <c r="M3715" i="3"/>
  <c r="D3718" i="3" l="1"/>
  <c r="G3715" i="3"/>
  <c r="H3715" i="3" s="1"/>
  <c r="I3715" i="3" s="1"/>
  <c r="R3715" i="3" s="1"/>
  <c r="F3716" i="3"/>
  <c r="E3716" i="3"/>
  <c r="J3714" i="3"/>
  <c r="L3714" i="3" s="1"/>
  <c r="M3716" i="3"/>
  <c r="D3719" i="3" l="1"/>
  <c r="G3716" i="3"/>
  <c r="H3716" i="3" s="1"/>
  <c r="F3717" i="3"/>
  <c r="E3717" i="3"/>
  <c r="I3716" i="3"/>
  <c r="R3716" i="3" s="1"/>
  <c r="J3715" i="3"/>
  <c r="L3715" i="3" s="1"/>
  <c r="M3717" i="3"/>
  <c r="D3720" i="3" l="1"/>
  <c r="G3717" i="3"/>
  <c r="H3717" i="3" s="1"/>
  <c r="F3718" i="3"/>
  <c r="E3718" i="3"/>
  <c r="I3717" i="3"/>
  <c r="R3717" i="3" s="1"/>
  <c r="J3716" i="3"/>
  <c r="L3716" i="3" s="1"/>
  <c r="M3718" i="3"/>
  <c r="D3721" i="3" l="1"/>
  <c r="F3719" i="3"/>
  <c r="E3719" i="3"/>
  <c r="G3718" i="3"/>
  <c r="H3718" i="3" s="1"/>
  <c r="I3718" i="3" s="1"/>
  <c r="R3718" i="3" s="1"/>
  <c r="J3717" i="3"/>
  <c r="L3717" i="3" s="1"/>
  <c r="M3719" i="3"/>
  <c r="D3722" i="3" l="1"/>
  <c r="G3719" i="3"/>
  <c r="H3719" i="3" s="1"/>
  <c r="F3720" i="3"/>
  <c r="E3720" i="3"/>
  <c r="G3720" i="3" s="1"/>
  <c r="H3720" i="3" s="1"/>
  <c r="I3719" i="3"/>
  <c r="R3719" i="3" s="1"/>
  <c r="J3718" i="3"/>
  <c r="L3718" i="3" s="1"/>
  <c r="M3720" i="3"/>
  <c r="D3723" i="3" l="1"/>
  <c r="F3721" i="3"/>
  <c r="E3721" i="3"/>
  <c r="I3720" i="3"/>
  <c r="R3720" i="3" s="1"/>
  <c r="J3719" i="3"/>
  <c r="L3719" i="3" s="1"/>
  <c r="M3721" i="3"/>
  <c r="D3724" i="3" l="1"/>
  <c r="G3721" i="3"/>
  <c r="H3721" i="3" s="1"/>
  <c r="F3722" i="3"/>
  <c r="E3722" i="3"/>
  <c r="G3722" i="3" s="1"/>
  <c r="H3722" i="3" s="1"/>
  <c r="I3721" i="3"/>
  <c r="R3721" i="3" s="1"/>
  <c r="J3720" i="3"/>
  <c r="L3720" i="3" s="1"/>
  <c r="M3722" i="3"/>
  <c r="D3725" i="3" l="1"/>
  <c r="F3723" i="3"/>
  <c r="E3723" i="3"/>
  <c r="I3722" i="3"/>
  <c r="R3722" i="3" s="1"/>
  <c r="J3721" i="3"/>
  <c r="L3721" i="3" s="1"/>
  <c r="M3723" i="3"/>
  <c r="D3726" i="3" l="1"/>
  <c r="G3723" i="3"/>
  <c r="H3723" i="3" s="1"/>
  <c r="F3724" i="3"/>
  <c r="E3724" i="3"/>
  <c r="G3724" i="3" s="1"/>
  <c r="H3724" i="3" s="1"/>
  <c r="I3723" i="3"/>
  <c r="R3723" i="3" s="1"/>
  <c r="J3722" i="3"/>
  <c r="L3722" i="3" s="1"/>
  <c r="M3724" i="3"/>
  <c r="D3727" i="3" l="1"/>
  <c r="F3725" i="3"/>
  <c r="E3725" i="3"/>
  <c r="I3724" i="3"/>
  <c r="R3724" i="3" s="1"/>
  <c r="J3723" i="3"/>
  <c r="L3723" i="3" s="1"/>
  <c r="M3725" i="3"/>
  <c r="D3728" i="3" l="1"/>
  <c r="G3725" i="3"/>
  <c r="H3725" i="3" s="1"/>
  <c r="I3725" i="3" s="1"/>
  <c r="R3725" i="3" s="1"/>
  <c r="F3726" i="3"/>
  <c r="E3726" i="3"/>
  <c r="G3726" i="3" s="1"/>
  <c r="H3726" i="3" s="1"/>
  <c r="J3724" i="3"/>
  <c r="L3724" i="3" s="1"/>
  <c r="M3726" i="3"/>
  <c r="D3729" i="3" l="1"/>
  <c r="F3727" i="3"/>
  <c r="E3727" i="3"/>
  <c r="I3726" i="3"/>
  <c r="R3726" i="3" s="1"/>
  <c r="J3725" i="3"/>
  <c r="L3725" i="3" s="1"/>
  <c r="M3727" i="3"/>
  <c r="D3730" i="3" l="1"/>
  <c r="G3727" i="3"/>
  <c r="H3727" i="3" s="1"/>
  <c r="F3728" i="3"/>
  <c r="E3728" i="3"/>
  <c r="I3727" i="3"/>
  <c r="R3727" i="3" s="1"/>
  <c r="J3726" i="3"/>
  <c r="L3726" i="3" s="1"/>
  <c r="M3728" i="3"/>
  <c r="D3731" i="3" l="1"/>
  <c r="G3728" i="3"/>
  <c r="H3728" i="3" s="1"/>
  <c r="F3729" i="3"/>
  <c r="E3729" i="3"/>
  <c r="G3729" i="3" s="1"/>
  <c r="H3729" i="3" s="1"/>
  <c r="I3728" i="3"/>
  <c r="R3728" i="3" s="1"/>
  <c r="J3727" i="3"/>
  <c r="L3727" i="3" s="1"/>
  <c r="M3729" i="3"/>
  <c r="D3732" i="3" l="1"/>
  <c r="F3730" i="3"/>
  <c r="E3730" i="3"/>
  <c r="I3729" i="3"/>
  <c r="R3729" i="3" s="1"/>
  <c r="J3728" i="3"/>
  <c r="L3728" i="3" s="1"/>
  <c r="M3730" i="3"/>
  <c r="D3733" i="3" l="1"/>
  <c r="G3730" i="3"/>
  <c r="H3730" i="3" s="1"/>
  <c r="F3731" i="3"/>
  <c r="E3731" i="3"/>
  <c r="G3731" i="3" s="1"/>
  <c r="H3731" i="3" s="1"/>
  <c r="I3730" i="3"/>
  <c r="R3730" i="3" s="1"/>
  <c r="J3729" i="3"/>
  <c r="L3729" i="3" s="1"/>
  <c r="M3731" i="3"/>
  <c r="D3734" i="3" l="1"/>
  <c r="F3732" i="3"/>
  <c r="E3732" i="3"/>
  <c r="I3731" i="3"/>
  <c r="R3731" i="3" s="1"/>
  <c r="J3730" i="3"/>
  <c r="L3730" i="3" s="1"/>
  <c r="M3732" i="3"/>
  <c r="D3735" i="3" l="1"/>
  <c r="G3732" i="3"/>
  <c r="H3732" i="3" s="1"/>
  <c r="F3733" i="3"/>
  <c r="E3733" i="3"/>
  <c r="I3732" i="3"/>
  <c r="R3732" i="3" s="1"/>
  <c r="J3731" i="3"/>
  <c r="L3731" i="3" s="1"/>
  <c r="M3733" i="3"/>
  <c r="D3736" i="3" l="1"/>
  <c r="G3733" i="3"/>
  <c r="H3733" i="3" s="1"/>
  <c r="F3734" i="3"/>
  <c r="E3734" i="3"/>
  <c r="I3733" i="3"/>
  <c r="R3733" i="3" s="1"/>
  <c r="J3732" i="3"/>
  <c r="L3732" i="3" s="1"/>
  <c r="M3734" i="3"/>
  <c r="D3737" i="3" l="1"/>
  <c r="G3734" i="3"/>
  <c r="H3734" i="3" s="1"/>
  <c r="F3735" i="3"/>
  <c r="E3735" i="3"/>
  <c r="I3734" i="3"/>
  <c r="R3734" i="3" s="1"/>
  <c r="J3733" i="3"/>
  <c r="L3733" i="3" s="1"/>
  <c r="M3735" i="3"/>
  <c r="D3738" i="3" l="1"/>
  <c r="G3735" i="3"/>
  <c r="H3735" i="3" s="1"/>
  <c r="F3736" i="3"/>
  <c r="E3736" i="3"/>
  <c r="I3735" i="3"/>
  <c r="R3735" i="3" s="1"/>
  <c r="J3734" i="3"/>
  <c r="L3734" i="3" s="1"/>
  <c r="M3736" i="3"/>
  <c r="D3739" i="3" l="1"/>
  <c r="G3736" i="3"/>
  <c r="H3736" i="3" s="1"/>
  <c r="I3736" i="3" s="1"/>
  <c r="R3736" i="3" s="1"/>
  <c r="F3737" i="3"/>
  <c r="E3737" i="3"/>
  <c r="J3735" i="3"/>
  <c r="L3735" i="3" s="1"/>
  <c r="M3737" i="3"/>
  <c r="D3740" i="3" l="1"/>
  <c r="G3737" i="3"/>
  <c r="H3737" i="3" s="1"/>
  <c r="I3737" i="3" s="1"/>
  <c r="R3737" i="3" s="1"/>
  <c r="F3738" i="3"/>
  <c r="E3738" i="3"/>
  <c r="J3736" i="3"/>
  <c r="L3736" i="3" s="1"/>
  <c r="M3738" i="3"/>
  <c r="D3741" i="3" l="1"/>
  <c r="G3738" i="3"/>
  <c r="H3738" i="3" s="1"/>
  <c r="F3739" i="3"/>
  <c r="E3739" i="3"/>
  <c r="I3738" i="3"/>
  <c r="R3738" i="3" s="1"/>
  <c r="J3737" i="3"/>
  <c r="L3737" i="3" s="1"/>
  <c r="M3739" i="3"/>
  <c r="D3742" i="3" l="1"/>
  <c r="G3739" i="3"/>
  <c r="H3739" i="3" s="1"/>
  <c r="I3739" i="3" s="1"/>
  <c r="R3739" i="3" s="1"/>
  <c r="F3740" i="3"/>
  <c r="E3740" i="3"/>
  <c r="J3738" i="3"/>
  <c r="L3738" i="3" s="1"/>
  <c r="M3740" i="3"/>
  <c r="D3743" i="3" l="1"/>
  <c r="G3740" i="3"/>
  <c r="H3740" i="3" s="1"/>
  <c r="F3741" i="3"/>
  <c r="E3741" i="3"/>
  <c r="I3740" i="3"/>
  <c r="R3740" i="3" s="1"/>
  <c r="J3739" i="3"/>
  <c r="L3739" i="3" s="1"/>
  <c r="M3741" i="3"/>
  <c r="D3744" i="3" l="1"/>
  <c r="G3741" i="3"/>
  <c r="H3741" i="3" s="1"/>
  <c r="F3742" i="3"/>
  <c r="E3742" i="3"/>
  <c r="I3741" i="3"/>
  <c r="R3741" i="3" s="1"/>
  <c r="J3740" i="3"/>
  <c r="L3740" i="3" s="1"/>
  <c r="M3742" i="3"/>
  <c r="D3745" i="3" l="1"/>
  <c r="G3742" i="3"/>
  <c r="H3742" i="3" s="1"/>
  <c r="F3743" i="3"/>
  <c r="E3743" i="3"/>
  <c r="I3742" i="3"/>
  <c r="R3742" i="3" s="1"/>
  <c r="J3741" i="3"/>
  <c r="L3741" i="3" s="1"/>
  <c r="M3743" i="3"/>
  <c r="D3746" i="3" l="1"/>
  <c r="G3743" i="3"/>
  <c r="H3743" i="3" s="1"/>
  <c r="F3744" i="3"/>
  <c r="E3744" i="3"/>
  <c r="I3743" i="3"/>
  <c r="R3743" i="3" s="1"/>
  <c r="J3742" i="3"/>
  <c r="L3742" i="3" s="1"/>
  <c r="M3744" i="3"/>
  <c r="D3747" i="3" l="1"/>
  <c r="G3744" i="3"/>
  <c r="H3744" i="3" s="1"/>
  <c r="F3745" i="3"/>
  <c r="E3745" i="3"/>
  <c r="I3744" i="3"/>
  <c r="R3744" i="3" s="1"/>
  <c r="J3743" i="3"/>
  <c r="L3743" i="3" s="1"/>
  <c r="M3745" i="3"/>
  <c r="D3748" i="3" l="1"/>
  <c r="G3745" i="3"/>
  <c r="H3745" i="3" s="1"/>
  <c r="F3746" i="3"/>
  <c r="E3746" i="3"/>
  <c r="I3745" i="3"/>
  <c r="R3745" i="3" s="1"/>
  <c r="J3744" i="3"/>
  <c r="L3744" i="3" s="1"/>
  <c r="M3746" i="3"/>
  <c r="D3749" i="3" l="1"/>
  <c r="G3746" i="3"/>
  <c r="H3746" i="3" s="1"/>
  <c r="F3747" i="3"/>
  <c r="E3747" i="3"/>
  <c r="I3746" i="3"/>
  <c r="R3746" i="3" s="1"/>
  <c r="J3745" i="3"/>
  <c r="L3745" i="3" s="1"/>
  <c r="M3747" i="3"/>
  <c r="D3750" i="3" l="1"/>
  <c r="G3747" i="3"/>
  <c r="H3747" i="3" s="1"/>
  <c r="F3748" i="3"/>
  <c r="E3748" i="3"/>
  <c r="I3747" i="3"/>
  <c r="R3747" i="3" s="1"/>
  <c r="J3746" i="3"/>
  <c r="L3746" i="3" s="1"/>
  <c r="M3748" i="3"/>
  <c r="D3751" i="3" l="1"/>
  <c r="G3748" i="3"/>
  <c r="H3748" i="3" s="1"/>
  <c r="I3748" i="3" s="1"/>
  <c r="R3748" i="3" s="1"/>
  <c r="F3749" i="3"/>
  <c r="E3749" i="3"/>
  <c r="J3747" i="3"/>
  <c r="L3747" i="3" s="1"/>
  <c r="M3749" i="3"/>
  <c r="D3752" i="3" l="1"/>
  <c r="G3749" i="3"/>
  <c r="H3749" i="3" s="1"/>
  <c r="I3749" i="3" s="1"/>
  <c r="R3749" i="3" s="1"/>
  <c r="F3750" i="3"/>
  <c r="E3750" i="3"/>
  <c r="J3748" i="3"/>
  <c r="L3748" i="3" s="1"/>
  <c r="M3750" i="3"/>
  <c r="D3753" i="3" l="1"/>
  <c r="G3750" i="3"/>
  <c r="H3750" i="3" s="1"/>
  <c r="F3751" i="3"/>
  <c r="E3751" i="3"/>
  <c r="I3750" i="3"/>
  <c r="R3750" i="3" s="1"/>
  <c r="J3749" i="3"/>
  <c r="L3749" i="3" s="1"/>
  <c r="M3751" i="3"/>
  <c r="D3754" i="3" l="1"/>
  <c r="G3751" i="3"/>
  <c r="H3751" i="3" s="1"/>
  <c r="F3752" i="3"/>
  <c r="E3752" i="3"/>
  <c r="I3751" i="3"/>
  <c r="R3751" i="3" s="1"/>
  <c r="J3750" i="3"/>
  <c r="L3750" i="3" s="1"/>
  <c r="M3752" i="3"/>
  <c r="D3755" i="3" l="1"/>
  <c r="G3752" i="3"/>
  <c r="H3752" i="3" s="1"/>
  <c r="I3752" i="3" s="1"/>
  <c r="R3752" i="3" s="1"/>
  <c r="F3753" i="3"/>
  <c r="E3753" i="3"/>
  <c r="J3751" i="3"/>
  <c r="L3751" i="3" s="1"/>
  <c r="M3753" i="3"/>
  <c r="D3756" i="3" l="1"/>
  <c r="G3753" i="3"/>
  <c r="H3753" i="3" s="1"/>
  <c r="I3753" i="3" s="1"/>
  <c r="R3753" i="3" s="1"/>
  <c r="F3754" i="3"/>
  <c r="E3754" i="3"/>
  <c r="J3752" i="3"/>
  <c r="L3752" i="3" s="1"/>
  <c r="M3754" i="3"/>
  <c r="D3757" i="3" l="1"/>
  <c r="G3754" i="3"/>
  <c r="H3754" i="3" s="1"/>
  <c r="F3755" i="3"/>
  <c r="E3755" i="3"/>
  <c r="I3754" i="3"/>
  <c r="R3754" i="3" s="1"/>
  <c r="J3753" i="3"/>
  <c r="L3753" i="3" s="1"/>
  <c r="M3755" i="3"/>
  <c r="D3758" i="3" l="1"/>
  <c r="G3755" i="3"/>
  <c r="H3755" i="3" s="1"/>
  <c r="F3756" i="3"/>
  <c r="E3756" i="3"/>
  <c r="I3755" i="3"/>
  <c r="R3755" i="3" s="1"/>
  <c r="J3754" i="3"/>
  <c r="L3754" i="3" s="1"/>
  <c r="M3756" i="3"/>
  <c r="D3759" i="3" l="1"/>
  <c r="G3756" i="3"/>
  <c r="H3756" i="3" s="1"/>
  <c r="F3757" i="3"/>
  <c r="E3757" i="3"/>
  <c r="I3756" i="3"/>
  <c r="R3756" i="3" s="1"/>
  <c r="J3755" i="3"/>
  <c r="L3755" i="3" s="1"/>
  <c r="M3757" i="3"/>
  <c r="D3760" i="3" l="1"/>
  <c r="G3757" i="3"/>
  <c r="H3757" i="3" s="1"/>
  <c r="F3758" i="3"/>
  <c r="E3758" i="3"/>
  <c r="G3758" i="3" s="1"/>
  <c r="H3758" i="3" s="1"/>
  <c r="I3757" i="3"/>
  <c r="R3757" i="3" s="1"/>
  <c r="J3756" i="3"/>
  <c r="L3756" i="3" s="1"/>
  <c r="M3758" i="3"/>
  <c r="D3761" i="3" l="1"/>
  <c r="F3759" i="3"/>
  <c r="E3759" i="3"/>
  <c r="I3758" i="3"/>
  <c r="R3758" i="3" s="1"/>
  <c r="J3757" i="3"/>
  <c r="L3757" i="3" s="1"/>
  <c r="M3759" i="3"/>
  <c r="D3762" i="3" l="1"/>
  <c r="G3759" i="3"/>
  <c r="H3759" i="3" s="1"/>
  <c r="I3759" i="3" s="1"/>
  <c r="R3759" i="3" s="1"/>
  <c r="F3760" i="3"/>
  <c r="E3760" i="3"/>
  <c r="G3760" i="3" s="1"/>
  <c r="H3760" i="3" s="1"/>
  <c r="J3758" i="3"/>
  <c r="L3758" i="3" s="1"/>
  <c r="M3760" i="3"/>
  <c r="D3763" i="3" l="1"/>
  <c r="F3761" i="3"/>
  <c r="E3761" i="3"/>
  <c r="I3760" i="3"/>
  <c r="R3760" i="3" s="1"/>
  <c r="J3759" i="3"/>
  <c r="L3759" i="3" s="1"/>
  <c r="M3761" i="3"/>
  <c r="D3764" i="3" l="1"/>
  <c r="G3761" i="3"/>
  <c r="H3761" i="3" s="1"/>
  <c r="I3761" i="3" s="1"/>
  <c r="R3761" i="3" s="1"/>
  <c r="F3762" i="3"/>
  <c r="E3762" i="3"/>
  <c r="J3760" i="3"/>
  <c r="L3760" i="3" s="1"/>
  <c r="M3762" i="3"/>
  <c r="D3765" i="3" l="1"/>
  <c r="G3762" i="3"/>
  <c r="H3762" i="3" s="1"/>
  <c r="F3763" i="3"/>
  <c r="E3763" i="3"/>
  <c r="I3762" i="3"/>
  <c r="R3762" i="3" s="1"/>
  <c r="J3761" i="3"/>
  <c r="L3761" i="3" s="1"/>
  <c r="M3763" i="3"/>
  <c r="D3766" i="3" l="1"/>
  <c r="G3763" i="3"/>
  <c r="H3763" i="3" s="1"/>
  <c r="F3764" i="3"/>
  <c r="E3764" i="3"/>
  <c r="I3763" i="3"/>
  <c r="R3763" i="3" s="1"/>
  <c r="J3762" i="3"/>
  <c r="L3762" i="3" s="1"/>
  <c r="M3764" i="3"/>
  <c r="D3767" i="3" l="1"/>
  <c r="G3764" i="3"/>
  <c r="H3764" i="3" s="1"/>
  <c r="F3765" i="3"/>
  <c r="E3765" i="3"/>
  <c r="I3764" i="3"/>
  <c r="R3764" i="3" s="1"/>
  <c r="J3763" i="3"/>
  <c r="L3763" i="3" s="1"/>
  <c r="M3765" i="3"/>
  <c r="D3768" i="3" l="1"/>
  <c r="G3765" i="3"/>
  <c r="H3765" i="3" s="1"/>
  <c r="I3765" i="3" s="1"/>
  <c r="R3765" i="3" s="1"/>
  <c r="F3766" i="3"/>
  <c r="E3766" i="3"/>
  <c r="G3766" i="3" s="1"/>
  <c r="H3766" i="3" s="1"/>
  <c r="J3764" i="3"/>
  <c r="L3764" i="3" s="1"/>
  <c r="M3766" i="3"/>
  <c r="D3769" i="3" l="1"/>
  <c r="F3767" i="3"/>
  <c r="E3767" i="3"/>
  <c r="I3766" i="3"/>
  <c r="R3766" i="3" s="1"/>
  <c r="J3765" i="3"/>
  <c r="L3765" i="3" s="1"/>
  <c r="M3767" i="3"/>
  <c r="D3770" i="3" l="1"/>
  <c r="G3767" i="3"/>
  <c r="H3767" i="3" s="1"/>
  <c r="F3768" i="3"/>
  <c r="E3768" i="3"/>
  <c r="G3768" i="3" s="1"/>
  <c r="H3768" i="3" s="1"/>
  <c r="I3767" i="3"/>
  <c r="R3767" i="3" s="1"/>
  <c r="J3766" i="3"/>
  <c r="L3766" i="3" s="1"/>
  <c r="M3768" i="3"/>
  <c r="D3771" i="3" l="1"/>
  <c r="F3769" i="3"/>
  <c r="E3769" i="3"/>
  <c r="I3768" i="3"/>
  <c r="R3768" i="3" s="1"/>
  <c r="J3767" i="3"/>
  <c r="L3767" i="3" s="1"/>
  <c r="M3769" i="3"/>
  <c r="D3772" i="3" l="1"/>
  <c r="F3770" i="3"/>
  <c r="E3770" i="3"/>
  <c r="G3769" i="3"/>
  <c r="H3769" i="3" s="1"/>
  <c r="I3769" i="3"/>
  <c r="R3769" i="3" s="1"/>
  <c r="J3768" i="3"/>
  <c r="L3768" i="3" s="1"/>
  <c r="M3770" i="3"/>
  <c r="D3773" i="3" l="1"/>
  <c r="G3770" i="3"/>
  <c r="H3770" i="3" s="1"/>
  <c r="I3770" i="3" s="1"/>
  <c r="R3770" i="3" s="1"/>
  <c r="F3771" i="3"/>
  <c r="E3771" i="3"/>
  <c r="G3771" i="3" s="1"/>
  <c r="H3771" i="3" s="1"/>
  <c r="J3769" i="3"/>
  <c r="L3769" i="3" s="1"/>
  <c r="M3771" i="3"/>
  <c r="D3774" i="3" l="1"/>
  <c r="F3772" i="3"/>
  <c r="E3772" i="3"/>
  <c r="I3771" i="3"/>
  <c r="R3771" i="3" s="1"/>
  <c r="J3770" i="3"/>
  <c r="L3770" i="3" s="1"/>
  <c r="M3772" i="3"/>
  <c r="D3775" i="3" l="1"/>
  <c r="F3773" i="3"/>
  <c r="E3773" i="3"/>
  <c r="G3772" i="3"/>
  <c r="H3772" i="3" s="1"/>
  <c r="I3772" i="3" s="1"/>
  <c r="R3772" i="3" s="1"/>
  <c r="J3771" i="3"/>
  <c r="L3771" i="3" s="1"/>
  <c r="M3773" i="3"/>
  <c r="D3776" i="3" l="1"/>
  <c r="G3773" i="3"/>
  <c r="H3773" i="3" s="1"/>
  <c r="F3774" i="3"/>
  <c r="E3774" i="3"/>
  <c r="I3773" i="3"/>
  <c r="R3773" i="3" s="1"/>
  <c r="J3772" i="3"/>
  <c r="L3772" i="3" s="1"/>
  <c r="M3774" i="3"/>
  <c r="D3777" i="3" l="1"/>
  <c r="G3774" i="3"/>
  <c r="H3774" i="3" s="1"/>
  <c r="F3775" i="3"/>
  <c r="E3775" i="3"/>
  <c r="I3774" i="3"/>
  <c r="R3774" i="3" s="1"/>
  <c r="J3773" i="3"/>
  <c r="L3773" i="3" s="1"/>
  <c r="M3775" i="3"/>
  <c r="D3778" i="3" l="1"/>
  <c r="G3775" i="3"/>
  <c r="H3775" i="3" s="1"/>
  <c r="F3776" i="3"/>
  <c r="E3776" i="3"/>
  <c r="I3775" i="3"/>
  <c r="R3775" i="3" s="1"/>
  <c r="J3774" i="3"/>
  <c r="L3774" i="3" s="1"/>
  <c r="M3776" i="3"/>
  <c r="D3779" i="3" l="1"/>
  <c r="G3776" i="3"/>
  <c r="H3776" i="3" s="1"/>
  <c r="I3776" i="3" s="1"/>
  <c r="R3776" i="3" s="1"/>
  <c r="F3777" i="3"/>
  <c r="E3777" i="3"/>
  <c r="G3777" i="3" s="1"/>
  <c r="H3777" i="3" s="1"/>
  <c r="J3775" i="3"/>
  <c r="L3775" i="3" s="1"/>
  <c r="M3777" i="3"/>
  <c r="D3780" i="3" l="1"/>
  <c r="F3778" i="3"/>
  <c r="E3778" i="3"/>
  <c r="I3777" i="3"/>
  <c r="R3777" i="3" s="1"/>
  <c r="J3776" i="3"/>
  <c r="L3776" i="3" s="1"/>
  <c r="M3778" i="3"/>
  <c r="D3781" i="3" l="1"/>
  <c r="F3779" i="3"/>
  <c r="E3779" i="3"/>
  <c r="G3778" i="3"/>
  <c r="H3778" i="3" s="1"/>
  <c r="I3778" i="3"/>
  <c r="R3778" i="3" s="1"/>
  <c r="J3777" i="3"/>
  <c r="L3777" i="3" s="1"/>
  <c r="M3779" i="3"/>
  <c r="D3782" i="3" l="1"/>
  <c r="G3779" i="3"/>
  <c r="H3779" i="3" s="1"/>
  <c r="F3780" i="3"/>
  <c r="E3780" i="3"/>
  <c r="I3779" i="3"/>
  <c r="R3779" i="3" s="1"/>
  <c r="J3778" i="3"/>
  <c r="L3778" i="3" s="1"/>
  <c r="M3780" i="3"/>
  <c r="D3783" i="3" l="1"/>
  <c r="G3780" i="3"/>
  <c r="H3780" i="3" s="1"/>
  <c r="F3781" i="3"/>
  <c r="E3781" i="3"/>
  <c r="I3780" i="3"/>
  <c r="R3780" i="3" s="1"/>
  <c r="J3779" i="3"/>
  <c r="L3779" i="3" s="1"/>
  <c r="M3781" i="3"/>
  <c r="D3784" i="3" l="1"/>
  <c r="G3781" i="3"/>
  <c r="H3781" i="3" s="1"/>
  <c r="F3782" i="3"/>
  <c r="E3782" i="3"/>
  <c r="I3781" i="3"/>
  <c r="R3781" i="3" s="1"/>
  <c r="J3780" i="3"/>
  <c r="L3780" i="3" s="1"/>
  <c r="M3782" i="3"/>
  <c r="D3785" i="3" l="1"/>
  <c r="F3783" i="3"/>
  <c r="E3783" i="3"/>
  <c r="G3782" i="3"/>
  <c r="H3782" i="3" s="1"/>
  <c r="I3782" i="3"/>
  <c r="R3782" i="3" s="1"/>
  <c r="J3781" i="3"/>
  <c r="L3781" i="3" s="1"/>
  <c r="M3783" i="3"/>
  <c r="D3786" i="3" l="1"/>
  <c r="G3783" i="3"/>
  <c r="H3783" i="3" s="1"/>
  <c r="F3784" i="3"/>
  <c r="E3784" i="3"/>
  <c r="I3783" i="3"/>
  <c r="R3783" i="3" s="1"/>
  <c r="J3782" i="3"/>
  <c r="L3782" i="3" s="1"/>
  <c r="M3784" i="3"/>
  <c r="D3787" i="3" l="1"/>
  <c r="G3784" i="3"/>
  <c r="H3784" i="3" s="1"/>
  <c r="F3785" i="3"/>
  <c r="E3785" i="3"/>
  <c r="I3784" i="3"/>
  <c r="R3784" i="3" s="1"/>
  <c r="J3783" i="3"/>
  <c r="L3783" i="3" s="1"/>
  <c r="M3785" i="3"/>
  <c r="D3788" i="3" l="1"/>
  <c r="G3785" i="3"/>
  <c r="H3785" i="3" s="1"/>
  <c r="F3786" i="3"/>
  <c r="E3786" i="3"/>
  <c r="I3785" i="3"/>
  <c r="R3785" i="3" s="1"/>
  <c r="J3784" i="3"/>
  <c r="L3784" i="3" s="1"/>
  <c r="M3786" i="3"/>
  <c r="D3789" i="3" l="1"/>
  <c r="G3786" i="3"/>
  <c r="H3786" i="3" s="1"/>
  <c r="F3787" i="3"/>
  <c r="E3787" i="3"/>
  <c r="I3786" i="3"/>
  <c r="R3786" i="3" s="1"/>
  <c r="J3785" i="3"/>
  <c r="L3785" i="3" s="1"/>
  <c r="M3787" i="3"/>
  <c r="D3790" i="3" l="1"/>
  <c r="G3787" i="3"/>
  <c r="H3787" i="3" s="1"/>
  <c r="F3788" i="3"/>
  <c r="E3788" i="3"/>
  <c r="I3787" i="3"/>
  <c r="R3787" i="3" s="1"/>
  <c r="J3786" i="3"/>
  <c r="L3786" i="3" s="1"/>
  <c r="M3788" i="3"/>
  <c r="D3791" i="3" l="1"/>
  <c r="G3788" i="3"/>
  <c r="H3788" i="3" s="1"/>
  <c r="F3789" i="3"/>
  <c r="E3789" i="3"/>
  <c r="I3788" i="3"/>
  <c r="R3788" i="3" s="1"/>
  <c r="J3787" i="3"/>
  <c r="L3787" i="3" s="1"/>
  <c r="M3789" i="3"/>
  <c r="D3792" i="3" l="1"/>
  <c r="G3789" i="3"/>
  <c r="H3789" i="3" s="1"/>
  <c r="F3790" i="3"/>
  <c r="E3790" i="3"/>
  <c r="I3789" i="3"/>
  <c r="R3789" i="3" s="1"/>
  <c r="J3788" i="3"/>
  <c r="L3788" i="3" s="1"/>
  <c r="M3790" i="3"/>
  <c r="D3793" i="3" l="1"/>
  <c r="G3790" i="3"/>
  <c r="H3790" i="3" s="1"/>
  <c r="F3791" i="3"/>
  <c r="E3791" i="3"/>
  <c r="I3790" i="3"/>
  <c r="R3790" i="3" s="1"/>
  <c r="J3789" i="3"/>
  <c r="L3789" i="3" s="1"/>
  <c r="M3791" i="3"/>
  <c r="D3794" i="3" l="1"/>
  <c r="G3791" i="3"/>
  <c r="H3791" i="3" s="1"/>
  <c r="F3792" i="3"/>
  <c r="E3792" i="3"/>
  <c r="I3791" i="3"/>
  <c r="R3791" i="3" s="1"/>
  <c r="J3790" i="3"/>
  <c r="L3790" i="3" s="1"/>
  <c r="M3792" i="3"/>
  <c r="D3795" i="3" l="1"/>
  <c r="G3792" i="3"/>
  <c r="H3792" i="3" s="1"/>
  <c r="F3793" i="3"/>
  <c r="E3793" i="3"/>
  <c r="I3792" i="3"/>
  <c r="R3792" i="3" s="1"/>
  <c r="J3791" i="3"/>
  <c r="L3791" i="3" s="1"/>
  <c r="M3793" i="3"/>
  <c r="D3796" i="3" l="1"/>
  <c r="G3793" i="3"/>
  <c r="H3793" i="3" s="1"/>
  <c r="F3794" i="3"/>
  <c r="E3794" i="3"/>
  <c r="I3793" i="3"/>
  <c r="R3793" i="3" s="1"/>
  <c r="J3792" i="3"/>
  <c r="L3792" i="3" s="1"/>
  <c r="M3794" i="3"/>
  <c r="D3797" i="3" l="1"/>
  <c r="G3794" i="3"/>
  <c r="H3794" i="3" s="1"/>
  <c r="F3795" i="3"/>
  <c r="E3795" i="3"/>
  <c r="I3794" i="3"/>
  <c r="R3794" i="3" s="1"/>
  <c r="J3793" i="3"/>
  <c r="L3793" i="3" s="1"/>
  <c r="M3795" i="3"/>
  <c r="D3798" i="3" l="1"/>
  <c r="G3795" i="3"/>
  <c r="H3795" i="3" s="1"/>
  <c r="F3796" i="3"/>
  <c r="E3796" i="3"/>
  <c r="I3795" i="3"/>
  <c r="R3795" i="3" s="1"/>
  <c r="J3794" i="3"/>
  <c r="L3794" i="3" s="1"/>
  <c r="M3796" i="3"/>
  <c r="D3799" i="3" l="1"/>
  <c r="G3796" i="3"/>
  <c r="H3796" i="3" s="1"/>
  <c r="F3797" i="3"/>
  <c r="E3797" i="3"/>
  <c r="I3796" i="3"/>
  <c r="R3796" i="3" s="1"/>
  <c r="J3795" i="3"/>
  <c r="L3795" i="3" s="1"/>
  <c r="M3797" i="3"/>
  <c r="D3800" i="3" l="1"/>
  <c r="G3797" i="3"/>
  <c r="H3797" i="3" s="1"/>
  <c r="F3798" i="3"/>
  <c r="E3798" i="3"/>
  <c r="I3797" i="3"/>
  <c r="R3797" i="3" s="1"/>
  <c r="J3796" i="3"/>
  <c r="L3796" i="3" s="1"/>
  <c r="M3798" i="3"/>
  <c r="D3801" i="3" l="1"/>
  <c r="G3798" i="3"/>
  <c r="H3798" i="3" s="1"/>
  <c r="F3799" i="3"/>
  <c r="E3799" i="3"/>
  <c r="I3798" i="3"/>
  <c r="R3798" i="3" s="1"/>
  <c r="J3797" i="3"/>
  <c r="L3797" i="3" s="1"/>
  <c r="M3799" i="3"/>
  <c r="D3802" i="3" l="1"/>
  <c r="G3799" i="3"/>
  <c r="H3799" i="3" s="1"/>
  <c r="F3800" i="3"/>
  <c r="E3800" i="3"/>
  <c r="G3800" i="3" s="1"/>
  <c r="H3800" i="3" s="1"/>
  <c r="I3799" i="3"/>
  <c r="R3799" i="3" s="1"/>
  <c r="J3798" i="3"/>
  <c r="L3798" i="3" s="1"/>
  <c r="M3800" i="3"/>
  <c r="D3803" i="3" l="1"/>
  <c r="F3801" i="3"/>
  <c r="E3801" i="3"/>
  <c r="I3800" i="3"/>
  <c r="R3800" i="3" s="1"/>
  <c r="J3799" i="3"/>
  <c r="L3799" i="3" s="1"/>
  <c r="M3801" i="3"/>
  <c r="D3804" i="3" l="1"/>
  <c r="G3801" i="3"/>
  <c r="H3801" i="3" s="1"/>
  <c r="F3802" i="3"/>
  <c r="E3802" i="3"/>
  <c r="I3801" i="3"/>
  <c r="R3801" i="3" s="1"/>
  <c r="J3800" i="3"/>
  <c r="L3800" i="3" s="1"/>
  <c r="M3802" i="3"/>
  <c r="D3805" i="3" l="1"/>
  <c r="G3802" i="3"/>
  <c r="H3802" i="3" s="1"/>
  <c r="I3802" i="3" s="1"/>
  <c r="R3802" i="3" s="1"/>
  <c r="F3803" i="3"/>
  <c r="E3803" i="3"/>
  <c r="J3801" i="3"/>
  <c r="L3801" i="3" s="1"/>
  <c r="M3803" i="3"/>
  <c r="D3806" i="3" l="1"/>
  <c r="G3803" i="3"/>
  <c r="H3803" i="3" s="1"/>
  <c r="I3803" i="3" s="1"/>
  <c r="R3803" i="3" s="1"/>
  <c r="F3804" i="3"/>
  <c r="E3804" i="3"/>
  <c r="J3802" i="3"/>
  <c r="L3802" i="3" s="1"/>
  <c r="M3804" i="3"/>
  <c r="D3807" i="3" l="1"/>
  <c r="G3804" i="3"/>
  <c r="H3804" i="3" s="1"/>
  <c r="I3804" i="3" s="1"/>
  <c r="R3804" i="3" s="1"/>
  <c r="F3805" i="3"/>
  <c r="E3805" i="3"/>
  <c r="J3803" i="3"/>
  <c r="L3803" i="3" s="1"/>
  <c r="M3805" i="3"/>
  <c r="D3808" i="3" l="1"/>
  <c r="G3805" i="3"/>
  <c r="H3805" i="3" s="1"/>
  <c r="F3806" i="3"/>
  <c r="E3806" i="3"/>
  <c r="I3805" i="3"/>
  <c r="R3805" i="3" s="1"/>
  <c r="J3804" i="3"/>
  <c r="L3804" i="3" s="1"/>
  <c r="M3806" i="3"/>
  <c r="D3809" i="3" l="1"/>
  <c r="G3806" i="3"/>
  <c r="H3806" i="3" s="1"/>
  <c r="F3807" i="3"/>
  <c r="E3807" i="3"/>
  <c r="I3806" i="3"/>
  <c r="R3806" i="3" s="1"/>
  <c r="J3805" i="3"/>
  <c r="L3805" i="3" s="1"/>
  <c r="M3807" i="3"/>
  <c r="D3810" i="3" l="1"/>
  <c r="F3808" i="3"/>
  <c r="E3808" i="3"/>
  <c r="G3807" i="3"/>
  <c r="H3807" i="3" s="1"/>
  <c r="I3807" i="3" s="1"/>
  <c r="R3807" i="3" s="1"/>
  <c r="J3806" i="3"/>
  <c r="L3806" i="3" s="1"/>
  <c r="M3808" i="3"/>
  <c r="D3811" i="3" l="1"/>
  <c r="G3808" i="3"/>
  <c r="H3808" i="3" s="1"/>
  <c r="F3809" i="3"/>
  <c r="E3809" i="3"/>
  <c r="I3808" i="3"/>
  <c r="R3808" i="3" s="1"/>
  <c r="J3807" i="3"/>
  <c r="L3807" i="3" s="1"/>
  <c r="M3809" i="3"/>
  <c r="D3812" i="3" l="1"/>
  <c r="G3809" i="3"/>
  <c r="H3809" i="3" s="1"/>
  <c r="F3810" i="3"/>
  <c r="E3810" i="3"/>
  <c r="I3809" i="3"/>
  <c r="R3809" i="3" s="1"/>
  <c r="J3808" i="3"/>
  <c r="L3808" i="3" s="1"/>
  <c r="M3810" i="3"/>
  <c r="D3813" i="3" l="1"/>
  <c r="G3810" i="3"/>
  <c r="H3810" i="3" s="1"/>
  <c r="I3810" i="3" s="1"/>
  <c r="R3810" i="3" s="1"/>
  <c r="F3811" i="3"/>
  <c r="E3811" i="3"/>
  <c r="G3811" i="3" s="1"/>
  <c r="H3811" i="3" s="1"/>
  <c r="J3809" i="3"/>
  <c r="L3809" i="3" s="1"/>
  <c r="M3811" i="3"/>
  <c r="D3814" i="3" l="1"/>
  <c r="F3812" i="3"/>
  <c r="E3812" i="3"/>
  <c r="I3811" i="3"/>
  <c r="R3811" i="3" s="1"/>
  <c r="J3810" i="3"/>
  <c r="L3810" i="3" s="1"/>
  <c r="M3812" i="3"/>
  <c r="D3815" i="3" l="1"/>
  <c r="G3812" i="3"/>
  <c r="H3812" i="3" s="1"/>
  <c r="F3813" i="3"/>
  <c r="E3813" i="3"/>
  <c r="I3812" i="3"/>
  <c r="R3812" i="3" s="1"/>
  <c r="J3811" i="3"/>
  <c r="L3811" i="3" s="1"/>
  <c r="M3813" i="3"/>
  <c r="D3816" i="3" l="1"/>
  <c r="G3813" i="3"/>
  <c r="H3813" i="3" s="1"/>
  <c r="F3814" i="3"/>
  <c r="E3814" i="3"/>
  <c r="I3813" i="3"/>
  <c r="R3813" i="3" s="1"/>
  <c r="J3812" i="3"/>
  <c r="L3812" i="3" s="1"/>
  <c r="M3814" i="3"/>
  <c r="D3817" i="3" l="1"/>
  <c r="F3815" i="3"/>
  <c r="E3815" i="3"/>
  <c r="G3814" i="3"/>
  <c r="H3814" i="3" s="1"/>
  <c r="I3814" i="3"/>
  <c r="R3814" i="3" s="1"/>
  <c r="J3813" i="3"/>
  <c r="L3813" i="3" s="1"/>
  <c r="M3815" i="3"/>
  <c r="D3818" i="3" l="1"/>
  <c r="G3815" i="3"/>
  <c r="H3815" i="3" s="1"/>
  <c r="F3816" i="3"/>
  <c r="E3816" i="3"/>
  <c r="I3815" i="3"/>
  <c r="R3815" i="3" s="1"/>
  <c r="J3814" i="3"/>
  <c r="L3814" i="3" s="1"/>
  <c r="M3816" i="3"/>
  <c r="D3819" i="3" l="1"/>
  <c r="G3816" i="3"/>
  <c r="H3816" i="3" s="1"/>
  <c r="I3816" i="3" s="1"/>
  <c r="R3816" i="3" s="1"/>
  <c r="F3817" i="3"/>
  <c r="E3817" i="3"/>
  <c r="G3817" i="3" s="1"/>
  <c r="H3817" i="3" s="1"/>
  <c r="J3815" i="3"/>
  <c r="L3815" i="3" s="1"/>
  <c r="M3817" i="3"/>
  <c r="D3820" i="3" l="1"/>
  <c r="F3818" i="3"/>
  <c r="E3818" i="3"/>
  <c r="I3817" i="3"/>
  <c r="R3817" i="3" s="1"/>
  <c r="J3816" i="3"/>
  <c r="L3816" i="3" s="1"/>
  <c r="M3818" i="3"/>
  <c r="D3821" i="3" l="1"/>
  <c r="G3818" i="3"/>
  <c r="H3818" i="3" s="1"/>
  <c r="F3819" i="3"/>
  <c r="E3819" i="3"/>
  <c r="I3818" i="3"/>
  <c r="R3818" i="3" s="1"/>
  <c r="J3817" i="3"/>
  <c r="L3817" i="3" s="1"/>
  <c r="M3819" i="3"/>
  <c r="D3822" i="3" l="1"/>
  <c r="F3820" i="3"/>
  <c r="E3820" i="3"/>
  <c r="G3819" i="3"/>
  <c r="H3819" i="3" s="1"/>
  <c r="I3819" i="3" s="1"/>
  <c r="R3819" i="3" s="1"/>
  <c r="J3818" i="3"/>
  <c r="L3818" i="3" s="1"/>
  <c r="M3820" i="3"/>
  <c r="D3823" i="3" l="1"/>
  <c r="G3820" i="3"/>
  <c r="H3820" i="3" s="1"/>
  <c r="I3820" i="3" s="1"/>
  <c r="R3820" i="3" s="1"/>
  <c r="F3821" i="3"/>
  <c r="E3821" i="3"/>
  <c r="J3819" i="3"/>
  <c r="L3819" i="3" s="1"/>
  <c r="M3821" i="3"/>
  <c r="D3824" i="3" l="1"/>
  <c r="G3821" i="3"/>
  <c r="H3821" i="3" s="1"/>
  <c r="F3822" i="3"/>
  <c r="E3822" i="3"/>
  <c r="G3822" i="3" s="1"/>
  <c r="H3822" i="3" s="1"/>
  <c r="I3821" i="3"/>
  <c r="R3821" i="3" s="1"/>
  <c r="J3820" i="3"/>
  <c r="L3820" i="3" s="1"/>
  <c r="M3822" i="3"/>
  <c r="D3825" i="3" l="1"/>
  <c r="F3823" i="3"/>
  <c r="E3823" i="3"/>
  <c r="I3822" i="3"/>
  <c r="R3822" i="3" s="1"/>
  <c r="J3821" i="3"/>
  <c r="L3821" i="3" s="1"/>
  <c r="M3823" i="3"/>
  <c r="D3826" i="3" l="1"/>
  <c r="G3823" i="3"/>
  <c r="H3823" i="3" s="1"/>
  <c r="F3824" i="3"/>
  <c r="E3824" i="3"/>
  <c r="G3824" i="3" s="1"/>
  <c r="H3824" i="3" s="1"/>
  <c r="I3823" i="3"/>
  <c r="R3823" i="3" s="1"/>
  <c r="J3822" i="3"/>
  <c r="L3822" i="3" s="1"/>
  <c r="M3824" i="3"/>
  <c r="D3827" i="3" l="1"/>
  <c r="F3825" i="3"/>
  <c r="E3825" i="3"/>
  <c r="I3824" i="3"/>
  <c r="R3824" i="3" s="1"/>
  <c r="J3823" i="3"/>
  <c r="L3823" i="3" s="1"/>
  <c r="M3825" i="3"/>
  <c r="D3828" i="3" l="1"/>
  <c r="G3825" i="3"/>
  <c r="H3825" i="3" s="1"/>
  <c r="F3826" i="3"/>
  <c r="E3826" i="3"/>
  <c r="I3825" i="3"/>
  <c r="R3825" i="3" s="1"/>
  <c r="J3824" i="3"/>
  <c r="L3824" i="3" s="1"/>
  <c r="M3826" i="3"/>
  <c r="D3829" i="3" l="1"/>
  <c r="G3826" i="3"/>
  <c r="H3826" i="3" s="1"/>
  <c r="F3827" i="3"/>
  <c r="E3827" i="3"/>
  <c r="I3826" i="3"/>
  <c r="R3826" i="3" s="1"/>
  <c r="J3825" i="3"/>
  <c r="L3825" i="3" s="1"/>
  <c r="M3827" i="3"/>
  <c r="D3830" i="3" l="1"/>
  <c r="G3827" i="3"/>
  <c r="H3827" i="3" s="1"/>
  <c r="F3828" i="3"/>
  <c r="E3828" i="3"/>
  <c r="G3828" i="3" s="1"/>
  <c r="H3828" i="3" s="1"/>
  <c r="I3827" i="3"/>
  <c r="R3827" i="3" s="1"/>
  <c r="J3826" i="3"/>
  <c r="L3826" i="3" s="1"/>
  <c r="M3828" i="3"/>
  <c r="D3831" i="3" l="1"/>
  <c r="F3829" i="3"/>
  <c r="E3829" i="3"/>
  <c r="I3828" i="3"/>
  <c r="R3828" i="3" s="1"/>
  <c r="J3827" i="3"/>
  <c r="L3827" i="3" s="1"/>
  <c r="M3829" i="3"/>
  <c r="D3832" i="3" l="1"/>
  <c r="G3829" i="3"/>
  <c r="H3829" i="3" s="1"/>
  <c r="F3830" i="3"/>
  <c r="E3830" i="3"/>
  <c r="I3829" i="3"/>
  <c r="R3829" i="3" s="1"/>
  <c r="J3828" i="3"/>
  <c r="L3828" i="3" s="1"/>
  <c r="M3830" i="3"/>
  <c r="D3833" i="3" l="1"/>
  <c r="G3830" i="3"/>
  <c r="H3830" i="3" s="1"/>
  <c r="F3831" i="3"/>
  <c r="E3831" i="3"/>
  <c r="I3830" i="3"/>
  <c r="R3830" i="3" s="1"/>
  <c r="J3829" i="3"/>
  <c r="L3829" i="3" s="1"/>
  <c r="M3831" i="3"/>
  <c r="D3834" i="3" l="1"/>
  <c r="G3831" i="3"/>
  <c r="H3831" i="3" s="1"/>
  <c r="I3831" i="3" s="1"/>
  <c r="R3831" i="3" s="1"/>
  <c r="F3832" i="3"/>
  <c r="E3832" i="3"/>
  <c r="J3830" i="3"/>
  <c r="L3830" i="3" s="1"/>
  <c r="M3832" i="3"/>
  <c r="D3835" i="3" l="1"/>
  <c r="F3833" i="3"/>
  <c r="E3833" i="3"/>
  <c r="G3832" i="3"/>
  <c r="H3832" i="3" s="1"/>
  <c r="I3832" i="3" s="1"/>
  <c r="R3832" i="3" s="1"/>
  <c r="J3831" i="3"/>
  <c r="L3831" i="3" s="1"/>
  <c r="M3833" i="3"/>
  <c r="D3836" i="3" l="1"/>
  <c r="G3833" i="3"/>
  <c r="H3833" i="3" s="1"/>
  <c r="F3834" i="3"/>
  <c r="E3834" i="3"/>
  <c r="I3833" i="3"/>
  <c r="R3833" i="3" s="1"/>
  <c r="J3832" i="3"/>
  <c r="L3832" i="3" s="1"/>
  <c r="M3834" i="3"/>
  <c r="D3837" i="3" l="1"/>
  <c r="F3835" i="3"/>
  <c r="E3835" i="3"/>
  <c r="G3834" i="3"/>
  <c r="H3834" i="3" s="1"/>
  <c r="I3834" i="3"/>
  <c r="R3834" i="3" s="1"/>
  <c r="J3833" i="3"/>
  <c r="L3833" i="3" s="1"/>
  <c r="M3835" i="3"/>
  <c r="D3838" i="3" l="1"/>
  <c r="G3835" i="3"/>
  <c r="H3835" i="3" s="1"/>
  <c r="F3836" i="3"/>
  <c r="E3836" i="3"/>
  <c r="I3835" i="3"/>
  <c r="R3835" i="3" s="1"/>
  <c r="J3834" i="3"/>
  <c r="L3834" i="3" s="1"/>
  <c r="M3836" i="3"/>
  <c r="D3839" i="3" l="1"/>
  <c r="G3836" i="3"/>
  <c r="H3836" i="3" s="1"/>
  <c r="F3837" i="3"/>
  <c r="E3837" i="3"/>
  <c r="I3836" i="3"/>
  <c r="R3836" i="3" s="1"/>
  <c r="J3835" i="3"/>
  <c r="L3835" i="3" s="1"/>
  <c r="M3837" i="3"/>
  <c r="D3840" i="3" l="1"/>
  <c r="G3837" i="3"/>
  <c r="H3837" i="3" s="1"/>
  <c r="F3838" i="3"/>
  <c r="E3838" i="3"/>
  <c r="G3838" i="3" s="1"/>
  <c r="H3838" i="3" s="1"/>
  <c r="I3837" i="3"/>
  <c r="R3837" i="3" s="1"/>
  <c r="J3836" i="3"/>
  <c r="L3836" i="3" s="1"/>
  <c r="M3838" i="3"/>
  <c r="D3841" i="3" l="1"/>
  <c r="F3839" i="3"/>
  <c r="E3839" i="3"/>
  <c r="I3838" i="3"/>
  <c r="R3838" i="3" s="1"/>
  <c r="J3837" i="3"/>
  <c r="L3837" i="3" s="1"/>
  <c r="M3839" i="3"/>
  <c r="D3842" i="3" l="1"/>
  <c r="G3839" i="3"/>
  <c r="H3839" i="3" s="1"/>
  <c r="F3840" i="3"/>
  <c r="E3840" i="3"/>
  <c r="G3840" i="3" s="1"/>
  <c r="H3840" i="3" s="1"/>
  <c r="I3839" i="3"/>
  <c r="R3839" i="3" s="1"/>
  <c r="J3838" i="3"/>
  <c r="L3838" i="3" s="1"/>
  <c r="M3840" i="3"/>
  <c r="D3843" i="3" l="1"/>
  <c r="F3841" i="3"/>
  <c r="E3841" i="3"/>
  <c r="I3840" i="3"/>
  <c r="R3840" i="3" s="1"/>
  <c r="J3839" i="3"/>
  <c r="L3839" i="3" s="1"/>
  <c r="M3841" i="3"/>
  <c r="D3844" i="3" l="1"/>
  <c r="G3841" i="3"/>
  <c r="H3841" i="3" s="1"/>
  <c r="F3842" i="3"/>
  <c r="E3842" i="3"/>
  <c r="I3841" i="3"/>
  <c r="R3841" i="3" s="1"/>
  <c r="J3840" i="3"/>
  <c r="L3840" i="3" s="1"/>
  <c r="M3842" i="3"/>
  <c r="D3845" i="3" l="1"/>
  <c r="G3842" i="3"/>
  <c r="H3842" i="3" s="1"/>
  <c r="I3842" i="3" s="1"/>
  <c r="R3842" i="3" s="1"/>
  <c r="F3843" i="3"/>
  <c r="E3843" i="3"/>
  <c r="G3843" i="3" s="1"/>
  <c r="H3843" i="3" s="1"/>
  <c r="J3841" i="3"/>
  <c r="L3841" i="3" s="1"/>
  <c r="M3843" i="3"/>
  <c r="D3846" i="3" l="1"/>
  <c r="F3844" i="3"/>
  <c r="E3844" i="3"/>
  <c r="I3843" i="3"/>
  <c r="R3843" i="3" s="1"/>
  <c r="J3842" i="3"/>
  <c r="L3842" i="3" s="1"/>
  <c r="M3844" i="3"/>
  <c r="D3847" i="3" l="1"/>
  <c r="F3845" i="3"/>
  <c r="E3845" i="3"/>
  <c r="G3844" i="3"/>
  <c r="H3844" i="3" s="1"/>
  <c r="I3844" i="3"/>
  <c r="R3844" i="3" s="1"/>
  <c r="J3843" i="3"/>
  <c r="L3843" i="3" s="1"/>
  <c r="M3845" i="3"/>
  <c r="D3848" i="3" l="1"/>
  <c r="F3846" i="3"/>
  <c r="E3846" i="3"/>
  <c r="G3845" i="3"/>
  <c r="H3845" i="3" s="1"/>
  <c r="I3845" i="3" s="1"/>
  <c r="R3845" i="3" s="1"/>
  <c r="J3844" i="3"/>
  <c r="L3844" i="3" s="1"/>
  <c r="M3846" i="3"/>
  <c r="D3849" i="3" l="1"/>
  <c r="G3846" i="3"/>
  <c r="H3846" i="3" s="1"/>
  <c r="F3847" i="3"/>
  <c r="E3847" i="3"/>
  <c r="I3846" i="3"/>
  <c r="R3846" i="3" s="1"/>
  <c r="J3845" i="3"/>
  <c r="L3845" i="3" s="1"/>
  <c r="M3847" i="3"/>
  <c r="D3850" i="3" l="1"/>
  <c r="F3848" i="3"/>
  <c r="E3848" i="3"/>
  <c r="G3847" i="3"/>
  <c r="H3847" i="3" s="1"/>
  <c r="I3847" i="3"/>
  <c r="R3847" i="3" s="1"/>
  <c r="J3846" i="3"/>
  <c r="L3846" i="3" s="1"/>
  <c r="M3848" i="3"/>
  <c r="D3851" i="3" l="1"/>
  <c r="G3848" i="3"/>
  <c r="H3848" i="3" s="1"/>
  <c r="F3849" i="3"/>
  <c r="E3849" i="3"/>
  <c r="I3848" i="3"/>
  <c r="R3848" i="3" s="1"/>
  <c r="J3847" i="3"/>
  <c r="L3847" i="3" s="1"/>
  <c r="M3849" i="3"/>
  <c r="D3852" i="3" l="1"/>
  <c r="G3849" i="3"/>
  <c r="H3849" i="3" s="1"/>
  <c r="F3850" i="3"/>
  <c r="E3850" i="3"/>
  <c r="I3849" i="3"/>
  <c r="R3849" i="3" s="1"/>
  <c r="J3848" i="3"/>
  <c r="L3848" i="3" s="1"/>
  <c r="M3850" i="3"/>
  <c r="D3853" i="3" l="1"/>
  <c r="G3850" i="3"/>
  <c r="H3850" i="3" s="1"/>
  <c r="I3850" i="3" s="1"/>
  <c r="R3850" i="3" s="1"/>
  <c r="F3851" i="3"/>
  <c r="E3851" i="3"/>
  <c r="J3849" i="3"/>
  <c r="L3849" i="3" s="1"/>
  <c r="M3851" i="3"/>
  <c r="D3854" i="3" l="1"/>
  <c r="G3851" i="3"/>
  <c r="H3851" i="3" s="1"/>
  <c r="I3851" i="3" s="1"/>
  <c r="R3851" i="3" s="1"/>
  <c r="F3852" i="3"/>
  <c r="E3852" i="3"/>
  <c r="J3850" i="3"/>
  <c r="L3850" i="3" s="1"/>
  <c r="M3852" i="3"/>
  <c r="D3855" i="3" l="1"/>
  <c r="G3852" i="3"/>
  <c r="H3852" i="3" s="1"/>
  <c r="F3853" i="3"/>
  <c r="E3853" i="3"/>
  <c r="G3853" i="3" s="1"/>
  <c r="H3853" i="3" s="1"/>
  <c r="I3852" i="3"/>
  <c r="R3852" i="3" s="1"/>
  <c r="J3851" i="3"/>
  <c r="L3851" i="3" s="1"/>
  <c r="M3853" i="3"/>
  <c r="D3856" i="3" l="1"/>
  <c r="F3854" i="3"/>
  <c r="E3854" i="3"/>
  <c r="I3853" i="3"/>
  <c r="R3853" i="3" s="1"/>
  <c r="J3852" i="3"/>
  <c r="L3852" i="3" s="1"/>
  <c r="M3854" i="3"/>
  <c r="D3857" i="3" l="1"/>
  <c r="G3854" i="3"/>
  <c r="H3854" i="3" s="1"/>
  <c r="F3855" i="3"/>
  <c r="E3855" i="3"/>
  <c r="I3854" i="3"/>
  <c r="R3854" i="3" s="1"/>
  <c r="J3853" i="3"/>
  <c r="L3853" i="3" s="1"/>
  <c r="M3855" i="3"/>
  <c r="D3858" i="3" l="1"/>
  <c r="G3855" i="3"/>
  <c r="H3855" i="3" s="1"/>
  <c r="I3855" i="3" s="1"/>
  <c r="R3855" i="3" s="1"/>
  <c r="F3856" i="3"/>
  <c r="E3856" i="3"/>
  <c r="J3854" i="3"/>
  <c r="L3854" i="3" s="1"/>
  <c r="M3856" i="3"/>
  <c r="D3859" i="3" l="1"/>
  <c r="F3857" i="3"/>
  <c r="E3857" i="3"/>
  <c r="G3856" i="3"/>
  <c r="H3856" i="3" s="1"/>
  <c r="I3856" i="3" s="1"/>
  <c r="R3856" i="3" s="1"/>
  <c r="J3855" i="3"/>
  <c r="L3855" i="3" s="1"/>
  <c r="M3857" i="3"/>
  <c r="D3860" i="3" l="1"/>
  <c r="G3857" i="3"/>
  <c r="H3857" i="3" s="1"/>
  <c r="F3858" i="3"/>
  <c r="E3858" i="3"/>
  <c r="G3858" i="3" s="1"/>
  <c r="H3858" i="3" s="1"/>
  <c r="I3857" i="3"/>
  <c r="R3857" i="3" s="1"/>
  <c r="J3856" i="3"/>
  <c r="L3856" i="3" s="1"/>
  <c r="M3858" i="3"/>
  <c r="D3861" i="3" l="1"/>
  <c r="F3859" i="3"/>
  <c r="E3859" i="3"/>
  <c r="I3858" i="3"/>
  <c r="R3858" i="3" s="1"/>
  <c r="J3857" i="3"/>
  <c r="L3857" i="3" s="1"/>
  <c r="M3859" i="3"/>
  <c r="D3862" i="3" l="1"/>
  <c r="G3859" i="3"/>
  <c r="H3859" i="3" s="1"/>
  <c r="F3860" i="3"/>
  <c r="E3860" i="3"/>
  <c r="G3860" i="3" s="1"/>
  <c r="H3860" i="3" s="1"/>
  <c r="I3859" i="3"/>
  <c r="R3859" i="3" s="1"/>
  <c r="J3858" i="3"/>
  <c r="L3858" i="3" s="1"/>
  <c r="M3860" i="3"/>
  <c r="D3863" i="3" l="1"/>
  <c r="F3861" i="3"/>
  <c r="E3861" i="3"/>
  <c r="I3860" i="3"/>
  <c r="R3860" i="3" s="1"/>
  <c r="J3859" i="3"/>
  <c r="L3859" i="3" s="1"/>
  <c r="M3861" i="3"/>
  <c r="D3864" i="3" l="1"/>
  <c r="F3862" i="3"/>
  <c r="E3862" i="3"/>
  <c r="G3861" i="3"/>
  <c r="H3861" i="3" s="1"/>
  <c r="I3861" i="3" s="1"/>
  <c r="R3861" i="3" s="1"/>
  <c r="J3860" i="3"/>
  <c r="L3860" i="3" s="1"/>
  <c r="M3862" i="3"/>
  <c r="D3865" i="3" l="1"/>
  <c r="G3862" i="3"/>
  <c r="H3862" i="3" s="1"/>
  <c r="F3863" i="3"/>
  <c r="E3863" i="3"/>
  <c r="I3862" i="3"/>
  <c r="R3862" i="3" s="1"/>
  <c r="J3861" i="3"/>
  <c r="L3861" i="3" s="1"/>
  <c r="M3863" i="3"/>
  <c r="D3866" i="3" l="1"/>
  <c r="G3863" i="3"/>
  <c r="H3863" i="3" s="1"/>
  <c r="F3864" i="3"/>
  <c r="E3864" i="3"/>
  <c r="I3863" i="3"/>
  <c r="R3863" i="3" s="1"/>
  <c r="J3862" i="3"/>
  <c r="L3862" i="3" s="1"/>
  <c r="M3864" i="3"/>
  <c r="D3867" i="3" l="1"/>
  <c r="G3864" i="3"/>
  <c r="H3864" i="3" s="1"/>
  <c r="F3865" i="3"/>
  <c r="E3865" i="3"/>
  <c r="I3864" i="3"/>
  <c r="R3864" i="3" s="1"/>
  <c r="J3863" i="3"/>
  <c r="L3863" i="3" s="1"/>
  <c r="M3865" i="3"/>
  <c r="D3868" i="3" l="1"/>
  <c r="G3865" i="3"/>
  <c r="H3865" i="3" s="1"/>
  <c r="F3866" i="3"/>
  <c r="E3866" i="3"/>
  <c r="I3865" i="3"/>
  <c r="R3865" i="3" s="1"/>
  <c r="J3864" i="3"/>
  <c r="L3864" i="3" s="1"/>
  <c r="M3866" i="3"/>
  <c r="D3869" i="3" l="1"/>
  <c r="G3866" i="3"/>
  <c r="H3866" i="3" s="1"/>
  <c r="F3867" i="3"/>
  <c r="E3867" i="3"/>
  <c r="I3866" i="3"/>
  <c r="R3866" i="3" s="1"/>
  <c r="J3865" i="3"/>
  <c r="L3865" i="3" s="1"/>
  <c r="M3867" i="3"/>
  <c r="D3870" i="3" l="1"/>
  <c r="G3867" i="3"/>
  <c r="H3867" i="3" s="1"/>
  <c r="F3868" i="3"/>
  <c r="E3868" i="3"/>
  <c r="I3867" i="3"/>
  <c r="R3867" i="3" s="1"/>
  <c r="J3866" i="3"/>
  <c r="L3866" i="3" s="1"/>
  <c r="M3868" i="3"/>
  <c r="D3871" i="3" l="1"/>
  <c r="G3868" i="3"/>
  <c r="H3868" i="3" s="1"/>
  <c r="F3869" i="3"/>
  <c r="E3869" i="3"/>
  <c r="I3868" i="3"/>
  <c r="R3868" i="3" s="1"/>
  <c r="J3867" i="3"/>
  <c r="L3867" i="3" s="1"/>
  <c r="M3869" i="3"/>
  <c r="D3872" i="3" l="1"/>
  <c r="G3869" i="3"/>
  <c r="H3869" i="3" s="1"/>
  <c r="I3869" i="3" s="1"/>
  <c r="R3869" i="3" s="1"/>
  <c r="F3870" i="3"/>
  <c r="E3870" i="3"/>
  <c r="J3868" i="3"/>
  <c r="L3868" i="3" s="1"/>
  <c r="M3870" i="3"/>
  <c r="D3873" i="3" l="1"/>
  <c r="G3870" i="3"/>
  <c r="H3870" i="3" s="1"/>
  <c r="F3871" i="3"/>
  <c r="E3871" i="3"/>
  <c r="I3870" i="3"/>
  <c r="R3870" i="3" s="1"/>
  <c r="J3869" i="3"/>
  <c r="L3869" i="3" s="1"/>
  <c r="M3871" i="3"/>
  <c r="D3874" i="3" l="1"/>
  <c r="G3871" i="3"/>
  <c r="H3871" i="3" s="1"/>
  <c r="F3872" i="3"/>
  <c r="E3872" i="3"/>
  <c r="I3871" i="3"/>
  <c r="R3871" i="3" s="1"/>
  <c r="J3870" i="3"/>
  <c r="L3870" i="3" s="1"/>
  <c r="M3872" i="3"/>
  <c r="D3875" i="3" l="1"/>
  <c r="G3872" i="3"/>
  <c r="H3872" i="3" s="1"/>
  <c r="I3872" i="3" s="1"/>
  <c r="R3872" i="3" s="1"/>
  <c r="F3873" i="3"/>
  <c r="E3873" i="3"/>
  <c r="J3871" i="3"/>
  <c r="L3871" i="3" s="1"/>
  <c r="M3873" i="3"/>
  <c r="D3876" i="3" l="1"/>
  <c r="G3873" i="3"/>
  <c r="H3873" i="3" s="1"/>
  <c r="F3874" i="3"/>
  <c r="E3874" i="3"/>
  <c r="G3874" i="3" s="1"/>
  <c r="H3874" i="3" s="1"/>
  <c r="I3873" i="3"/>
  <c r="R3873" i="3" s="1"/>
  <c r="J3872" i="3"/>
  <c r="L3872" i="3" s="1"/>
  <c r="M3874" i="3"/>
  <c r="D3877" i="3" l="1"/>
  <c r="F3875" i="3"/>
  <c r="E3875" i="3"/>
  <c r="I3874" i="3"/>
  <c r="R3874" i="3" s="1"/>
  <c r="J3873" i="3"/>
  <c r="L3873" i="3" s="1"/>
  <c r="M3875" i="3"/>
  <c r="D3878" i="3" l="1"/>
  <c r="G3875" i="3"/>
  <c r="H3875" i="3" s="1"/>
  <c r="I3875" i="3" s="1"/>
  <c r="R3875" i="3" s="1"/>
  <c r="F3876" i="3"/>
  <c r="E3876" i="3"/>
  <c r="J3874" i="3"/>
  <c r="L3874" i="3" s="1"/>
  <c r="M3876" i="3"/>
  <c r="D3879" i="3" l="1"/>
  <c r="G3876" i="3"/>
  <c r="H3876" i="3" s="1"/>
  <c r="I3876" i="3" s="1"/>
  <c r="R3876" i="3" s="1"/>
  <c r="F3877" i="3"/>
  <c r="E3877" i="3"/>
  <c r="G3877" i="3" s="1"/>
  <c r="H3877" i="3" s="1"/>
  <c r="J3875" i="3"/>
  <c r="L3875" i="3" s="1"/>
  <c r="M3877" i="3"/>
  <c r="D3880" i="3" l="1"/>
  <c r="F3878" i="3"/>
  <c r="E3878" i="3"/>
  <c r="I3877" i="3"/>
  <c r="R3877" i="3" s="1"/>
  <c r="J3876" i="3"/>
  <c r="L3876" i="3" s="1"/>
  <c r="M3878" i="3"/>
  <c r="D3881" i="3" l="1"/>
  <c r="G3878" i="3"/>
  <c r="H3878" i="3" s="1"/>
  <c r="I3878" i="3" s="1"/>
  <c r="R3878" i="3" s="1"/>
  <c r="F3879" i="3"/>
  <c r="E3879" i="3"/>
  <c r="G3879" i="3" s="1"/>
  <c r="H3879" i="3" s="1"/>
  <c r="J3877" i="3"/>
  <c r="L3877" i="3" s="1"/>
  <c r="M3879" i="3"/>
  <c r="D3882" i="3" l="1"/>
  <c r="F3880" i="3"/>
  <c r="E3880" i="3"/>
  <c r="I3879" i="3"/>
  <c r="R3879" i="3" s="1"/>
  <c r="J3878" i="3"/>
  <c r="L3878" i="3" s="1"/>
  <c r="M3880" i="3"/>
  <c r="D3883" i="3" l="1"/>
  <c r="G3880" i="3"/>
  <c r="H3880" i="3" s="1"/>
  <c r="F3881" i="3"/>
  <c r="E3881" i="3"/>
  <c r="G3881" i="3" s="1"/>
  <c r="H3881" i="3" s="1"/>
  <c r="I3880" i="3"/>
  <c r="R3880" i="3" s="1"/>
  <c r="J3879" i="3"/>
  <c r="L3879" i="3" s="1"/>
  <c r="M3881" i="3"/>
  <c r="D3884" i="3" l="1"/>
  <c r="F3882" i="3"/>
  <c r="E3882" i="3"/>
  <c r="I3881" i="3"/>
  <c r="R3881" i="3" s="1"/>
  <c r="J3880" i="3"/>
  <c r="L3880" i="3" s="1"/>
  <c r="M3882" i="3"/>
  <c r="D3885" i="3" l="1"/>
  <c r="G3882" i="3"/>
  <c r="H3882" i="3" s="1"/>
  <c r="F3883" i="3"/>
  <c r="E3883" i="3"/>
  <c r="I3882" i="3"/>
  <c r="R3882" i="3" s="1"/>
  <c r="J3881" i="3"/>
  <c r="L3881" i="3" s="1"/>
  <c r="M3883" i="3"/>
  <c r="D3886" i="3" l="1"/>
  <c r="G3883" i="3"/>
  <c r="H3883" i="3" s="1"/>
  <c r="F3884" i="3"/>
  <c r="E3884" i="3"/>
  <c r="G3884" i="3" s="1"/>
  <c r="H3884" i="3" s="1"/>
  <c r="I3883" i="3"/>
  <c r="R3883" i="3" s="1"/>
  <c r="J3882" i="3"/>
  <c r="L3882" i="3" s="1"/>
  <c r="M3884" i="3"/>
  <c r="D3887" i="3" l="1"/>
  <c r="F3885" i="3"/>
  <c r="E3885" i="3"/>
  <c r="I3884" i="3"/>
  <c r="R3884" i="3" s="1"/>
  <c r="J3883" i="3"/>
  <c r="L3883" i="3" s="1"/>
  <c r="M3885" i="3"/>
  <c r="D3888" i="3" l="1"/>
  <c r="G3885" i="3"/>
  <c r="H3885" i="3" s="1"/>
  <c r="F3886" i="3"/>
  <c r="E3886" i="3"/>
  <c r="I3885" i="3"/>
  <c r="R3885" i="3" s="1"/>
  <c r="J3884" i="3"/>
  <c r="L3884" i="3" s="1"/>
  <c r="M3886" i="3"/>
  <c r="D3889" i="3" l="1"/>
  <c r="F3887" i="3"/>
  <c r="E3887" i="3"/>
  <c r="G3886" i="3"/>
  <c r="H3886" i="3" s="1"/>
  <c r="I3886" i="3" s="1"/>
  <c r="R3886" i="3" s="1"/>
  <c r="J3885" i="3"/>
  <c r="L3885" i="3" s="1"/>
  <c r="M3887" i="3"/>
  <c r="D3890" i="3" l="1"/>
  <c r="G3887" i="3"/>
  <c r="H3887" i="3" s="1"/>
  <c r="I3887" i="3" s="1"/>
  <c r="R3887" i="3" s="1"/>
  <c r="F3888" i="3"/>
  <c r="E3888" i="3"/>
  <c r="G3888" i="3" s="1"/>
  <c r="H3888" i="3" s="1"/>
  <c r="J3886" i="3"/>
  <c r="L3886" i="3" s="1"/>
  <c r="M3888" i="3"/>
  <c r="D3891" i="3" l="1"/>
  <c r="F3889" i="3"/>
  <c r="E3889" i="3"/>
  <c r="I3888" i="3"/>
  <c r="R3888" i="3" s="1"/>
  <c r="J3887" i="3"/>
  <c r="L3887" i="3" s="1"/>
  <c r="M3889" i="3"/>
  <c r="D3892" i="3" l="1"/>
  <c r="F3890" i="3"/>
  <c r="E3890" i="3"/>
  <c r="G3889" i="3"/>
  <c r="H3889" i="3" s="1"/>
  <c r="I3889" i="3" s="1"/>
  <c r="R3889" i="3" s="1"/>
  <c r="J3888" i="3"/>
  <c r="L3888" i="3" s="1"/>
  <c r="M3890" i="3"/>
  <c r="D3893" i="3" l="1"/>
  <c r="G3890" i="3"/>
  <c r="H3890" i="3" s="1"/>
  <c r="F3891" i="3"/>
  <c r="E3891" i="3"/>
  <c r="G3891" i="3" s="1"/>
  <c r="H3891" i="3" s="1"/>
  <c r="I3890" i="3"/>
  <c r="R3890" i="3" s="1"/>
  <c r="J3889" i="3"/>
  <c r="L3889" i="3" s="1"/>
  <c r="M3891" i="3"/>
  <c r="D3894" i="3" l="1"/>
  <c r="F3892" i="3"/>
  <c r="E3892" i="3"/>
  <c r="I3891" i="3"/>
  <c r="R3891" i="3" s="1"/>
  <c r="J3890" i="3"/>
  <c r="L3890" i="3" s="1"/>
  <c r="M3892" i="3"/>
  <c r="D3895" i="3" l="1"/>
  <c r="G3892" i="3"/>
  <c r="H3892" i="3" s="1"/>
  <c r="F3893" i="3"/>
  <c r="E3893" i="3"/>
  <c r="G3893" i="3" s="1"/>
  <c r="H3893" i="3" s="1"/>
  <c r="I3892" i="3"/>
  <c r="R3892" i="3" s="1"/>
  <c r="J3891" i="3"/>
  <c r="L3891" i="3" s="1"/>
  <c r="M3893" i="3"/>
  <c r="D3896" i="3" l="1"/>
  <c r="F3894" i="3"/>
  <c r="E3894" i="3"/>
  <c r="I3893" i="3"/>
  <c r="R3893" i="3" s="1"/>
  <c r="J3892" i="3"/>
  <c r="L3892" i="3" s="1"/>
  <c r="M3894" i="3"/>
  <c r="D3897" i="3" l="1"/>
  <c r="G3894" i="3"/>
  <c r="H3894" i="3" s="1"/>
  <c r="I3894" i="3" s="1"/>
  <c r="R3894" i="3" s="1"/>
  <c r="F3895" i="3"/>
  <c r="E3895" i="3"/>
  <c r="J3893" i="3"/>
  <c r="L3893" i="3" s="1"/>
  <c r="M3895" i="3"/>
  <c r="D3898" i="3" l="1"/>
  <c r="G3895" i="3"/>
  <c r="H3895" i="3" s="1"/>
  <c r="I3895" i="3" s="1"/>
  <c r="R3895" i="3" s="1"/>
  <c r="F3896" i="3"/>
  <c r="E3896" i="3"/>
  <c r="G3896" i="3" s="1"/>
  <c r="H3896" i="3" s="1"/>
  <c r="J3894" i="3"/>
  <c r="L3894" i="3" s="1"/>
  <c r="M3896" i="3"/>
  <c r="D3899" i="3" l="1"/>
  <c r="F3897" i="3"/>
  <c r="E3897" i="3"/>
  <c r="I3896" i="3"/>
  <c r="R3896" i="3" s="1"/>
  <c r="J3895" i="3"/>
  <c r="L3895" i="3" s="1"/>
  <c r="M3897" i="3"/>
  <c r="D3900" i="3" l="1"/>
  <c r="G3897" i="3"/>
  <c r="H3897" i="3" s="1"/>
  <c r="I3897" i="3" s="1"/>
  <c r="R3897" i="3" s="1"/>
  <c r="F3898" i="3"/>
  <c r="E3898" i="3"/>
  <c r="J3896" i="3"/>
  <c r="L3896" i="3" s="1"/>
  <c r="M3898" i="3"/>
  <c r="D3901" i="3" l="1"/>
  <c r="G3898" i="3"/>
  <c r="H3898" i="3" s="1"/>
  <c r="F3899" i="3"/>
  <c r="E3899" i="3"/>
  <c r="I3898" i="3"/>
  <c r="R3898" i="3" s="1"/>
  <c r="J3897" i="3"/>
  <c r="L3897" i="3" s="1"/>
  <c r="M3899" i="3"/>
  <c r="D3902" i="3" l="1"/>
  <c r="G3899" i="3"/>
  <c r="H3899" i="3" s="1"/>
  <c r="I3899" i="3" s="1"/>
  <c r="R3899" i="3" s="1"/>
  <c r="F3900" i="3"/>
  <c r="E3900" i="3"/>
  <c r="J3898" i="3"/>
  <c r="L3898" i="3" s="1"/>
  <c r="M3900" i="3"/>
  <c r="D3903" i="3" l="1"/>
  <c r="G3900" i="3"/>
  <c r="H3900" i="3" s="1"/>
  <c r="F3901" i="3"/>
  <c r="E3901" i="3"/>
  <c r="G3901" i="3" s="1"/>
  <c r="H3901" i="3" s="1"/>
  <c r="I3900" i="3"/>
  <c r="R3900" i="3" s="1"/>
  <c r="J3899" i="3"/>
  <c r="L3899" i="3" s="1"/>
  <c r="M3901" i="3"/>
  <c r="D3904" i="3" l="1"/>
  <c r="F3902" i="3"/>
  <c r="E3902" i="3"/>
  <c r="I3901" i="3"/>
  <c r="R3901" i="3" s="1"/>
  <c r="J3900" i="3"/>
  <c r="L3900" i="3" s="1"/>
  <c r="M3902" i="3"/>
  <c r="D3905" i="3" l="1"/>
  <c r="G3902" i="3"/>
  <c r="H3902" i="3" s="1"/>
  <c r="F3903" i="3"/>
  <c r="E3903" i="3"/>
  <c r="I3902" i="3"/>
  <c r="R3902" i="3" s="1"/>
  <c r="J3901" i="3"/>
  <c r="L3901" i="3" s="1"/>
  <c r="M3903" i="3"/>
  <c r="D3906" i="3" l="1"/>
  <c r="G3903" i="3"/>
  <c r="H3903" i="3" s="1"/>
  <c r="F3904" i="3"/>
  <c r="E3904" i="3"/>
  <c r="I3903" i="3"/>
  <c r="R3903" i="3" s="1"/>
  <c r="J3902" i="3"/>
  <c r="L3902" i="3" s="1"/>
  <c r="M3904" i="3"/>
  <c r="D3907" i="3" l="1"/>
  <c r="G3904" i="3"/>
  <c r="H3904" i="3" s="1"/>
  <c r="F3905" i="3"/>
  <c r="E3905" i="3"/>
  <c r="I3904" i="3"/>
  <c r="R3904" i="3" s="1"/>
  <c r="J3903" i="3"/>
  <c r="L3903" i="3" s="1"/>
  <c r="M3905" i="3"/>
  <c r="D3908" i="3" l="1"/>
  <c r="G3905" i="3"/>
  <c r="H3905" i="3" s="1"/>
  <c r="F3906" i="3"/>
  <c r="E3906" i="3"/>
  <c r="I3905" i="3"/>
  <c r="R3905" i="3" s="1"/>
  <c r="J3904" i="3"/>
  <c r="L3904" i="3" s="1"/>
  <c r="M3906" i="3"/>
  <c r="D3909" i="3" l="1"/>
  <c r="G3906" i="3"/>
  <c r="H3906" i="3" s="1"/>
  <c r="F3907" i="3"/>
  <c r="E3907" i="3"/>
  <c r="I3906" i="3"/>
  <c r="R3906" i="3" s="1"/>
  <c r="J3905" i="3"/>
  <c r="L3905" i="3" s="1"/>
  <c r="M3907" i="3"/>
  <c r="D3910" i="3" l="1"/>
  <c r="G3907" i="3"/>
  <c r="H3907" i="3" s="1"/>
  <c r="F3908" i="3"/>
  <c r="E3908" i="3"/>
  <c r="G3908" i="3" s="1"/>
  <c r="H3908" i="3" s="1"/>
  <c r="I3907" i="3"/>
  <c r="R3907" i="3" s="1"/>
  <c r="J3906" i="3"/>
  <c r="L3906" i="3" s="1"/>
  <c r="M3908" i="3"/>
  <c r="D3911" i="3" l="1"/>
  <c r="F3909" i="3"/>
  <c r="E3909" i="3"/>
  <c r="I3908" i="3"/>
  <c r="R3908" i="3" s="1"/>
  <c r="J3907" i="3"/>
  <c r="L3907" i="3" s="1"/>
  <c r="M3909" i="3"/>
  <c r="D3912" i="3" l="1"/>
  <c r="G3909" i="3"/>
  <c r="H3909" i="3" s="1"/>
  <c r="I3909" i="3" s="1"/>
  <c r="R3909" i="3" s="1"/>
  <c r="F3910" i="3"/>
  <c r="E3910" i="3"/>
  <c r="G3910" i="3" s="1"/>
  <c r="H3910" i="3" s="1"/>
  <c r="J3908" i="3"/>
  <c r="L3908" i="3" s="1"/>
  <c r="M3910" i="3"/>
  <c r="D3913" i="3" l="1"/>
  <c r="F3911" i="3"/>
  <c r="E3911" i="3"/>
  <c r="I3910" i="3"/>
  <c r="R3910" i="3" s="1"/>
  <c r="J3909" i="3"/>
  <c r="L3909" i="3" s="1"/>
  <c r="M3911" i="3"/>
  <c r="D3914" i="3" l="1"/>
  <c r="G3911" i="3"/>
  <c r="H3911" i="3" s="1"/>
  <c r="F3912" i="3"/>
  <c r="E3912" i="3"/>
  <c r="I3911" i="3"/>
  <c r="R3911" i="3" s="1"/>
  <c r="J3910" i="3"/>
  <c r="L3910" i="3" s="1"/>
  <c r="M3912" i="3"/>
  <c r="D3915" i="3" l="1"/>
  <c r="G3912" i="3"/>
  <c r="H3912" i="3" s="1"/>
  <c r="F3913" i="3"/>
  <c r="E3913" i="3"/>
  <c r="I3912" i="3"/>
  <c r="R3912" i="3" s="1"/>
  <c r="J3911" i="3"/>
  <c r="L3911" i="3" s="1"/>
  <c r="M3913" i="3"/>
  <c r="D3916" i="3" l="1"/>
  <c r="G3913" i="3"/>
  <c r="H3913" i="3" s="1"/>
  <c r="F3914" i="3"/>
  <c r="E3914" i="3"/>
  <c r="G3914" i="3" s="1"/>
  <c r="H3914" i="3" s="1"/>
  <c r="I3913" i="3"/>
  <c r="R3913" i="3" s="1"/>
  <c r="J3912" i="3"/>
  <c r="L3912" i="3" s="1"/>
  <c r="M3914" i="3"/>
  <c r="D3917" i="3" l="1"/>
  <c r="F3915" i="3"/>
  <c r="E3915" i="3"/>
  <c r="I3914" i="3"/>
  <c r="R3914" i="3" s="1"/>
  <c r="J3913" i="3"/>
  <c r="L3913" i="3" s="1"/>
  <c r="M3915" i="3"/>
  <c r="D3918" i="3" l="1"/>
  <c r="G3915" i="3"/>
  <c r="H3915" i="3" s="1"/>
  <c r="F3916" i="3"/>
  <c r="E3916" i="3"/>
  <c r="G3916" i="3" s="1"/>
  <c r="H3916" i="3" s="1"/>
  <c r="I3915" i="3"/>
  <c r="R3915" i="3" s="1"/>
  <c r="J3914" i="3"/>
  <c r="L3914" i="3" s="1"/>
  <c r="M3916" i="3"/>
  <c r="D3919" i="3" l="1"/>
  <c r="F3917" i="3"/>
  <c r="E3917" i="3"/>
  <c r="I3916" i="3"/>
  <c r="R3916" i="3" s="1"/>
  <c r="J3915" i="3"/>
  <c r="L3915" i="3" s="1"/>
  <c r="M3917" i="3"/>
  <c r="D3920" i="3" l="1"/>
  <c r="G3917" i="3"/>
  <c r="H3917" i="3" s="1"/>
  <c r="F3918" i="3"/>
  <c r="E3918" i="3"/>
  <c r="G3918" i="3" s="1"/>
  <c r="H3918" i="3" s="1"/>
  <c r="I3917" i="3"/>
  <c r="R3917" i="3" s="1"/>
  <c r="J3916" i="3"/>
  <c r="L3916" i="3" s="1"/>
  <c r="M3918" i="3"/>
  <c r="D3921" i="3" l="1"/>
  <c r="F3919" i="3"/>
  <c r="E3919" i="3"/>
  <c r="I3918" i="3"/>
  <c r="R3918" i="3" s="1"/>
  <c r="J3917" i="3"/>
  <c r="L3917" i="3" s="1"/>
  <c r="M3919" i="3"/>
  <c r="D3922" i="3" l="1"/>
  <c r="G3919" i="3"/>
  <c r="H3919" i="3" s="1"/>
  <c r="I3919" i="3" s="1"/>
  <c r="R3919" i="3" s="1"/>
  <c r="F3920" i="3"/>
  <c r="E3920" i="3"/>
  <c r="J3918" i="3"/>
  <c r="L3918" i="3" s="1"/>
  <c r="M3920" i="3"/>
  <c r="D3923" i="3" l="1"/>
  <c r="G3920" i="3"/>
  <c r="H3920" i="3" s="1"/>
  <c r="F3921" i="3"/>
  <c r="E3921" i="3"/>
  <c r="I3920" i="3"/>
  <c r="R3920" i="3" s="1"/>
  <c r="J3919" i="3"/>
  <c r="L3919" i="3" s="1"/>
  <c r="M3921" i="3"/>
  <c r="D3924" i="3" l="1"/>
  <c r="G3921" i="3"/>
  <c r="H3921" i="3" s="1"/>
  <c r="F3922" i="3"/>
  <c r="E3922" i="3"/>
  <c r="I3921" i="3"/>
  <c r="R3921" i="3" s="1"/>
  <c r="J3920" i="3"/>
  <c r="L3920" i="3" s="1"/>
  <c r="M3922" i="3"/>
  <c r="D3925" i="3" l="1"/>
  <c r="G3922" i="3"/>
  <c r="H3922" i="3" s="1"/>
  <c r="F3923" i="3"/>
  <c r="E3923" i="3"/>
  <c r="I3922" i="3"/>
  <c r="R3922" i="3" s="1"/>
  <c r="J3921" i="3"/>
  <c r="L3921" i="3" s="1"/>
  <c r="M3923" i="3"/>
  <c r="D3926" i="3" l="1"/>
  <c r="G3923" i="3"/>
  <c r="H3923" i="3" s="1"/>
  <c r="F3924" i="3"/>
  <c r="E3924" i="3"/>
  <c r="I3923" i="3"/>
  <c r="R3923" i="3" s="1"/>
  <c r="J3922" i="3"/>
  <c r="L3922" i="3" s="1"/>
  <c r="M3924" i="3"/>
  <c r="D3927" i="3" l="1"/>
  <c r="G3924" i="3"/>
  <c r="H3924" i="3" s="1"/>
  <c r="F3925" i="3"/>
  <c r="E3925" i="3"/>
  <c r="I3924" i="3"/>
  <c r="R3924" i="3" s="1"/>
  <c r="J3923" i="3"/>
  <c r="L3923" i="3" s="1"/>
  <c r="M3925" i="3"/>
  <c r="D3928" i="3" l="1"/>
  <c r="G3925" i="3"/>
  <c r="H3925" i="3" s="1"/>
  <c r="F3926" i="3"/>
  <c r="E3926" i="3"/>
  <c r="I3925" i="3"/>
  <c r="R3925" i="3" s="1"/>
  <c r="J3924" i="3"/>
  <c r="L3924" i="3" s="1"/>
  <c r="M3926" i="3"/>
  <c r="D3929" i="3" l="1"/>
  <c r="G3926" i="3"/>
  <c r="H3926" i="3" s="1"/>
  <c r="F3927" i="3"/>
  <c r="E3927" i="3"/>
  <c r="I3926" i="3"/>
  <c r="R3926" i="3" s="1"/>
  <c r="J3925" i="3"/>
  <c r="L3925" i="3" s="1"/>
  <c r="M3927" i="3"/>
  <c r="D3930" i="3" l="1"/>
  <c r="G3927" i="3"/>
  <c r="H3927" i="3" s="1"/>
  <c r="I3927" i="3" s="1"/>
  <c r="R3927" i="3" s="1"/>
  <c r="F3928" i="3"/>
  <c r="E3928" i="3"/>
  <c r="J3926" i="3"/>
  <c r="L3926" i="3" s="1"/>
  <c r="M3928" i="3"/>
  <c r="D3931" i="3" l="1"/>
  <c r="G3928" i="3"/>
  <c r="H3928" i="3" s="1"/>
  <c r="F3929" i="3"/>
  <c r="E3929" i="3"/>
  <c r="I3928" i="3"/>
  <c r="R3928" i="3" s="1"/>
  <c r="J3927" i="3"/>
  <c r="L3927" i="3" s="1"/>
  <c r="M3929" i="3"/>
  <c r="D3932" i="3" l="1"/>
  <c r="G3929" i="3"/>
  <c r="H3929" i="3" s="1"/>
  <c r="F3930" i="3"/>
  <c r="E3930" i="3"/>
  <c r="I3929" i="3"/>
  <c r="R3929" i="3" s="1"/>
  <c r="J3928" i="3"/>
  <c r="L3928" i="3" s="1"/>
  <c r="M3930" i="3"/>
  <c r="D3933" i="3" l="1"/>
  <c r="G3930" i="3"/>
  <c r="H3930" i="3" s="1"/>
  <c r="F3931" i="3"/>
  <c r="E3931" i="3"/>
  <c r="I3930" i="3"/>
  <c r="R3930" i="3" s="1"/>
  <c r="J3929" i="3"/>
  <c r="L3929" i="3" s="1"/>
  <c r="M3931" i="3"/>
  <c r="D3934" i="3" l="1"/>
  <c r="G3931" i="3"/>
  <c r="H3931" i="3" s="1"/>
  <c r="F3932" i="3"/>
  <c r="E3932" i="3"/>
  <c r="I3931" i="3"/>
  <c r="R3931" i="3" s="1"/>
  <c r="J3930" i="3"/>
  <c r="L3930" i="3" s="1"/>
  <c r="M3932" i="3"/>
  <c r="D3935" i="3" l="1"/>
  <c r="G3932" i="3"/>
  <c r="H3932" i="3" s="1"/>
  <c r="F3933" i="3"/>
  <c r="E3933" i="3"/>
  <c r="G3933" i="3" s="1"/>
  <c r="H3933" i="3" s="1"/>
  <c r="I3932" i="3"/>
  <c r="R3932" i="3" s="1"/>
  <c r="J3931" i="3"/>
  <c r="L3931" i="3" s="1"/>
  <c r="M3933" i="3"/>
  <c r="D3936" i="3" l="1"/>
  <c r="F3934" i="3"/>
  <c r="E3934" i="3"/>
  <c r="I3933" i="3"/>
  <c r="R3933" i="3" s="1"/>
  <c r="J3932" i="3"/>
  <c r="L3932" i="3" s="1"/>
  <c r="M3934" i="3"/>
  <c r="D3937" i="3" l="1"/>
  <c r="G3934" i="3"/>
  <c r="H3934" i="3" s="1"/>
  <c r="F3935" i="3"/>
  <c r="E3935" i="3"/>
  <c r="I3934" i="3"/>
  <c r="R3934" i="3" s="1"/>
  <c r="J3933" i="3"/>
  <c r="L3933" i="3" s="1"/>
  <c r="M3935" i="3"/>
  <c r="D3938" i="3" l="1"/>
  <c r="G3935" i="3"/>
  <c r="H3935" i="3" s="1"/>
  <c r="F3936" i="3"/>
  <c r="E3936" i="3"/>
  <c r="I3935" i="3"/>
  <c r="R3935" i="3" s="1"/>
  <c r="J3934" i="3"/>
  <c r="L3934" i="3" s="1"/>
  <c r="M3936" i="3"/>
  <c r="D3939" i="3" l="1"/>
  <c r="G3936" i="3"/>
  <c r="H3936" i="3" s="1"/>
  <c r="F3937" i="3"/>
  <c r="E3937" i="3"/>
  <c r="I3936" i="3"/>
  <c r="R3936" i="3" s="1"/>
  <c r="J3935" i="3"/>
  <c r="L3935" i="3" s="1"/>
  <c r="M3937" i="3"/>
  <c r="D3940" i="3" l="1"/>
  <c r="G3937" i="3"/>
  <c r="H3937" i="3" s="1"/>
  <c r="F3938" i="3"/>
  <c r="E3938" i="3"/>
  <c r="I3937" i="3"/>
  <c r="R3937" i="3" s="1"/>
  <c r="J3936" i="3"/>
  <c r="L3936" i="3" s="1"/>
  <c r="M3938" i="3"/>
  <c r="D3941" i="3" l="1"/>
  <c r="F3939" i="3"/>
  <c r="E3939" i="3"/>
  <c r="G3938" i="3"/>
  <c r="H3938" i="3" s="1"/>
  <c r="I3938" i="3" s="1"/>
  <c r="R3938" i="3" s="1"/>
  <c r="J3937" i="3"/>
  <c r="L3937" i="3" s="1"/>
  <c r="M3939" i="3"/>
  <c r="D3942" i="3" l="1"/>
  <c r="F3940" i="3"/>
  <c r="E3940" i="3"/>
  <c r="G3939" i="3"/>
  <c r="H3939" i="3" s="1"/>
  <c r="I3939" i="3" s="1"/>
  <c r="R3939" i="3" s="1"/>
  <c r="J3938" i="3"/>
  <c r="L3938" i="3" s="1"/>
  <c r="M3940" i="3"/>
  <c r="D3943" i="3" l="1"/>
  <c r="G3940" i="3"/>
  <c r="H3940" i="3" s="1"/>
  <c r="I3940" i="3" s="1"/>
  <c r="R3940" i="3" s="1"/>
  <c r="F3941" i="3"/>
  <c r="E3941" i="3"/>
  <c r="G3941" i="3" s="1"/>
  <c r="H3941" i="3" s="1"/>
  <c r="J3939" i="3"/>
  <c r="L3939" i="3" s="1"/>
  <c r="M3941" i="3"/>
  <c r="D3944" i="3" l="1"/>
  <c r="F3942" i="3"/>
  <c r="E3942" i="3"/>
  <c r="I3941" i="3"/>
  <c r="R3941" i="3" s="1"/>
  <c r="J3940" i="3"/>
  <c r="L3940" i="3" s="1"/>
  <c r="M3942" i="3"/>
  <c r="D3945" i="3" l="1"/>
  <c r="G3942" i="3"/>
  <c r="H3942" i="3" s="1"/>
  <c r="F3943" i="3"/>
  <c r="E3943" i="3"/>
  <c r="G3943" i="3" s="1"/>
  <c r="H3943" i="3" s="1"/>
  <c r="I3942" i="3"/>
  <c r="R3942" i="3" s="1"/>
  <c r="J3941" i="3"/>
  <c r="L3941" i="3" s="1"/>
  <c r="M3943" i="3"/>
  <c r="D3946" i="3" l="1"/>
  <c r="F3944" i="3"/>
  <c r="E3944" i="3"/>
  <c r="I3943" i="3"/>
  <c r="R3943" i="3" s="1"/>
  <c r="J3942" i="3"/>
  <c r="L3942" i="3" s="1"/>
  <c r="M3944" i="3"/>
  <c r="D3947" i="3" l="1"/>
  <c r="G3944" i="3"/>
  <c r="H3944" i="3" s="1"/>
  <c r="I3944" i="3" s="1"/>
  <c r="R3944" i="3" s="1"/>
  <c r="F3945" i="3"/>
  <c r="E3945" i="3"/>
  <c r="J3943" i="3"/>
  <c r="L3943" i="3" s="1"/>
  <c r="M3945" i="3"/>
  <c r="D3948" i="3" l="1"/>
  <c r="G3945" i="3"/>
  <c r="H3945" i="3" s="1"/>
  <c r="I3945" i="3" s="1"/>
  <c r="R3945" i="3" s="1"/>
  <c r="F3946" i="3"/>
  <c r="E3946" i="3"/>
  <c r="J3944" i="3"/>
  <c r="L3944" i="3" s="1"/>
  <c r="M3946" i="3"/>
  <c r="D3949" i="3" l="1"/>
  <c r="G3946" i="3"/>
  <c r="H3946" i="3" s="1"/>
  <c r="F3947" i="3"/>
  <c r="E3947" i="3"/>
  <c r="I3946" i="3"/>
  <c r="R3946" i="3" s="1"/>
  <c r="J3945" i="3"/>
  <c r="L3945" i="3" s="1"/>
  <c r="M3947" i="3"/>
  <c r="D3950" i="3" l="1"/>
  <c r="G3947" i="3"/>
  <c r="H3947" i="3" s="1"/>
  <c r="F3948" i="3"/>
  <c r="E3948" i="3"/>
  <c r="I3947" i="3"/>
  <c r="R3947" i="3" s="1"/>
  <c r="J3946" i="3"/>
  <c r="L3946" i="3" s="1"/>
  <c r="M3948" i="3"/>
  <c r="D3951" i="3" l="1"/>
  <c r="G3948" i="3"/>
  <c r="H3948" i="3" s="1"/>
  <c r="I3948" i="3" s="1"/>
  <c r="R3948" i="3" s="1"/>
  <c r="F3949" i="3"/>
  <c r="E3949" i="3"/>
  <c r="G3949" i="3" s="1"/>
  <c r="H3949" i="3" s="1"/>
  <c r="J3947" i="3"/>
  <c r="L3947" i="3" s="1"/>
  <c r="M3949" i="3"/>
  <c r="D3952" i="3" l="1"/>
  <c r="F3950" i="3"/>
  <c r="E3950" i="3"/>
  <c r="I3949" i="3"/>
  <c r="R3949" i="3" s="1"/>
  <c r="J3948" i="3"/>
  <c r="L3948" i="3" s="1"/>
  <c r="M3950" i="3"/>
  <c r="D3953" i="3" l="1"/>
  <c r="G3950" i="3"/>
  <c r="H3950" i="3" s="1"/>
  <c r="F3951" i="3"/>
  <c r="E3951" i="3"/>
  <c r="G3951" i="3" s="1"/>
  <c r="H3951" i="3" s="1"/>
  <c r="I3950" i="3"/>
  <c r="R3950" i="3" s="1"/>
  <c r="J3949" i="3"/>
  <c r="L3949" i="3" s="1"/>
  <c r="M3951" i="3"/>
  <c r="D3954" i="3" l="1"/>
  <c r="F3952" i="3"/>
  <c r="E3952" i="3"/>
  <c r="I3951" i="3"/>
  <c r="R3951" i="3" s="1"/>
  <c r="J3950" i="3"/>
  <c r="L3950" i="3" s="1"/>
  <c r="M3952" i="3"/>
  <c r="D3955" i="3" l="1"/>
  <c r="G3952" i="3"/>
  <c r="H3952" i="3" s="1"/>
  <c r="I3952" i="3" s="1"/>
  <c r="R3952" i="3" s="1"/>
  <c r="F3953" i="3"/>
  <c r="E3953" i="3"/>
  <c r="G3953" i="3" s="1"/>
  <c r="H3953" i="3" s="1"/>
  <c r="J3951" i="3"/>
  <c r="L3951" i="3" s="1"/>
  <c r="M3953" i="3"/>
  <c r="D3956" i="3" l="1"/>
  <c r="F3954" i="3"/>
  <c r="E3954" i="3"/>
  <c r="I3953" i="3"/>
  <c r="R3953" i="3" s="1"/>
  <c r="J3952" i="3"/>
  <c r="L3952" i="3" s="1"/>
  <c r="M3954" i="3"/>
  <c r="D3957" i="3" l="1"/>
  <c r="G3954" i="3"/>
  <c r="H3954" i="3" s="1"/>
  <c r="F3955" i="3"/>
  <c r="E3955" i="3"/>
  <c r="I3954" i="3"/>
  <c r="R3954" i="3" s="1"/>
  <c r="J3953" i="3"/>
  <c r="L3953" i="3" s="1"/>
  <c r="M3955" i="3"/>
  <c r="D3958" i="3" l="1"/>
  <c r="G3955" i="3"/>
  <c r="H3955" i="3" s="1"/>
  <c r="F3956" i="3"/>
  <c r="E3956" i="3"/>
  <c r="I3955" i="3"/>
  <c r="R3955" i="3" s="1"/>
  <c r="J3954" i="3"/>
  <c r="L3954" i="3" s="1"/>
  <c r="M3956" i="3"/>
  <c r="D3959" i="3" l="1"/>
  <c r="G3956" i="3"/>
  <c r="H3956" i="3" s="1"/>
  <c r="F3957" i="3"/>
  <c r="E3957" i="3"/>
  <c r="I3956" i="3"/>
  <c r="R3956" i="3" s="1"/>
  <c r="J3955" i="3"/>
  <c r="L3955" i="3" s="1"/>
  <c r="M3957" i="3"/>
  <c r="D3960" i="3" l="1"/>
  <c r="G3957" i="3"/>
  <c r="H3957" i="3" s="1"/>
  <c r="F3958" i="3"/>
  <c r="E3958" i="3"/>
  <c r="G3958" i="3" s="1"/>
  <c r="H3958" i="3" s="1"/>
  <c r="I3957" i="3"/>
  <c r="R3957" i="3" s="1"/>
  <c r="J3956" i="3"/>
  <c r="L3956" i="3" s="1"/>
  <c r="M3958" i="3"/>
  <c r="D3961" i="3" l="1"/>
  <c r="F3959" i="3"/>
  <c r="E3959" i="3"/>
  <c r="I3958" i="3"/>
  <c r="R3958" i="3" s="1"/>
  <c r="J3957" i="3"/>
  <c r="L3957" i="3" s="1"/>
  <c r="M3959" i="3"/>
  <c r="D3962" i="3" l="1"/>
  <c r="G3959" i="3"/>
  <c r="H3959" i="3" s="1"/>
  <c r="I3959" i="3" s="1"/>
  <c r="R3959" i="3" s="1"/>
  <c r="F3960" i="3"/>
  <c r="E3960" i="3"/>
  <c r="G3960" i="3" s="1"/>
  <c r="H3960" i="3" s="1"/>
  <c r="J3958" i="3"/>
  <c r="L3958" i="3" s="1"/>
  <c r="M3960" i="3"/>
  <c r="D3963" i="3" l="1"/>
  <c r="F3961" i="3"/>
  <c r="E3961" i="3"/>
  <c r="I3960" i="3"/>
  <c r="R3960" i="3" s="1"/>
  <c r="J3959" i="3"/>
  <c r="L3959" i="3" s="1"/>
  <c r="M3961" i="3"/>
  <c r="D3964" i="3" l="1"/>
  <c r="F3962" i="3"/>
  <c r="E3962" i="3"/>
  <c r="G3961" i="3"/>
  <c r="H3961" i="3" s="1"/>
  <c r="I3961" i="3"/>
  <c r="R3961" i="3" s="1"/>
  <c r="J3960" i="3"/>
  <c r="L3960" i="3" s="1"/>
  <c r="M3962" i="3"/>
  <c r="D3965" i="3" l="1"/>
  <c r="G3962" i="3"/>
  <c r="H3962" i="3" s="1"/>
  <c r="F3963" i="3"/>
  <c r="E3963" i="3"/>
  <c r="I3962" i="3"/>
  <c r="R3962" i="3" s="1"/>
  <c r="J3961" i="3"/>
  <c r="L3961" i="3" s="1"/>
  <c r="M3963" i="3"/>
  <c r="D3966" i="3" l="1"/>
  <c r="G3963" i="3"/>
  <c r="H3963" i="3" s="1"/>
  <c r="F3964" i="3"/>
  <c r="E3964" i="3"/>
  <c r="I3963" i="3"/>
  <c r="R3963" i="3" s="1"/>
  <c r="J3962" i="3"/>
  <c r="L3962" i="3" s="1"/>
  <c r="M3964" i="3"/>
  <c r="D3967" i="3" l="1"/>
  <c r="G3964" i="3"/>
  <c r="H3964" i="3" s="1"/>
  <c r="I3964" i="3" s="1"/>
  <c r="R3964" i="3" s="1"/>
  <c r="F3965" i="3"/>
  <c r="E3965" i="3"/>
  <c r="J3963" i="3"/>
  <c r="L3963" i="3" s="1"/>
  <c r="M3965" i="3"/>
  <c r="D3968" i="3" l="1"/>
  <c r="G3965" i="3"/>
  <c r="H3965" i="3" s="1"/>
  <c r="I3965" i="3" s="1"/>
  <c r="R3965" i="3" s="1"/>
  <c r="F3966" i="3"/>
  <c r="E3966" i="3"/>
  <c r="J3964" i="3"/>
  <c r="L3964" i="3" s="1"/>
  <c r="M3966" i="3"/>
  <c r="D3969" i="3" l="1"/>
  <c r="F3967" i="3"/>
  <c r="E3967" i="3"/>
  <c r="G3966" i="3"/>
  <c r="H3966" i="3" s="1"/>
  <c r="I3966" i="3" s="1"/>
  <c r="R3966" i="3" s="1"/>
  <c r="J3965" i="3"/>
  <c r="L3965" i="3" s="1"/>
  <c r="M3967" i="3"/>
  <c r="D3970" i="3" l="1"/>
  <c r="G3967" i="3"/>
  <c r="H3967" i="3" s="1"/>
  <c r="F3968" i="3"/>
  <c r="E3968" i="3"/>
  <c r="I3967" i="3"/>
  <c r="R3967" i="3" s="1"/>
  <c r="J3966" i="3"/>
  <c r="L3966" i="3" s="1"/>
  <c r="M3968" i="3"/>
  <c r="D3971" i="3" l="1"/>
  <c r="G3968" i="3"/>
  <c r="H3968" i="3" s="1"/>
  <c r="F3969" i="3"/>
  <c r="E3969" i="3"/>
  <c r="I3968" i="3"/>
  <c r="R3968" i="3" s="1"/>
  <c r="J3967" i="3"/>
  <c r="L3967" i="3" s="1"/>
  <c r="M3969" i="3"/>
  <c r="D3972" i="3" l="1"/>
  <c r="G3969" i="3"/>
  <c r="H3969" i="3" s="1"/>
  <c r="I3969" i="3" s="1"/>
  <c r="R3969" i="3" s="1"/>
  <c r="F3970" i="3"/>
  <c r="E3970" i="3"/>
  <c r="J3968" i="3"/>
  <c r="L3968" i="3" s="1"/>
  <c r="M3970" i="3"/>
  <c r="D3973" i="3" l="1"/>
  <c r="G3970" i="3"/>
  <c r="H3970" i="3" s="1"/>
  <c r="F3971" i="3"/>
  <c r="E3971" i="3"/>
  <c r="I3970" i="3"/>
  <c r="R3970" i="3" s="1"/>
  <c r="J3969" i="3"/>
  <c r="L3969" i="3" s="1"/>
  <c r="M3971" i="3"/>
  <c r="D3974" i="3" l="1"/>
  <c r="G3971" i="3"/>
  <c r="H3971" i="3" s="1"/>
  <c r="F3972" i="3"/>
  <c r="E3972" i="3"/>
  <c r="I3971" i="3"/>
  <c r="R3971" i="3" s="1"/>
  <c r="J3970" i="3"/>
  <c r="L3970" i="3" s="1"/>
  <c r="M3972" i="3"/>
  <c r="D3975" i="3" l="1"/>
  <c r="G3972" i="3"/>
  <c r="H3972" i="3" s="1"/>
  <c r="F3973" i="3"/>
  <c r="E3973" i="3"/>
  <c r="I3972" i="3"/>
  <c r="R3972" i="3" s="1"/>
  <c r="J3971" i="3"/>
  <c r="L3971" i="3" s="1"/>
  <c r="M3973" i="3"/>
  <c r="D3976" i="3" l="1"/>
  <c r="G3973" i="3"/>
  <c r="H3973" i="3" s="1"/>
  <c r="F3974" i="3"/>
  <c r="E3974" i="3"/>
  <c r="I3973" i="3"/>
  <c r="R3973" i="3" s="1"/>
  <c r="J3972" i="3"/>
  <c r="L3972" i="3" s="1"/>
  <c r="M3974" i="3"/>
  <c r="D3977" i="3" l="1"/>
  <c r="G3974" i="3"/>
  <c r="H3974" i="3" s="1"/>
  <c r="F3975" i="3"/>
  <c r="E3975" i="3"/>
  <c r="I3974" i="3"/>
  <c r="R3974" i="3" s="1"/>
  <c r="J3973" i="3"/>
  <c r="L3973" i="3" s="1"/>
  <c r="M3975" i="3"/>
  <c r="D3978" i="3" l="1"/>
  <c r="G3975" i="3"/>
  <c r="H3975" i="3" s="1"/>
  <c r="F3976" i="3"/>
  <c r="E3976" i="3"/>
  <c r="I3975" i="3"/>
  <c r="R3975" i="3" s="1"/>
  <c r="J3974" i="3"/>
  <c r="L3974" i="3" s="1"/>
  <c r="M3976" i="3"/>
  <c r="D3979" i="3" l="1"/>
  <c r="G3976" i="3"/>
  <c r="H3976" i="3" s="1"/>
  <c r="F3977" i="3"/>
  <c r="E3977" i="3"/>
  <c r="I3976" i="3"/>
  <c r="R3976" i="3" s="1"/>
  <c r="J3975" i="3"/>
  <c r="L3975" i="3" s="1"/>
  <c r="M3977" i="3"/>
  <c r="D3980" i="3" l="1"/>
  <c r="F3978" i="3"/>
  <c r="E3978" i="3"/>
  <c r="G3977" i="3"/>
  <c r="H3977" i="3" s="1"/>
  <c r="I3977" i="3" s="1"/>
  <c r="R3977" i="3" s="1"/>
  <c r="J3976" i="3"/>
  <c r="L3976" i="3" s="1"/>
  <c r="M3978" i="3"/>
  <c r="D3981" i="3" l="1"/>
  <c r="G3978" i="3"/>
  <c r="H3978" i="3" s="1"/>
  <c r="F3979" i="3"/>
  <c r="E3979" i="3"/>
  <c r="G3979" i="3" s="1"/>
  <c r="H3979" i="3" s="1"/>
  <c r="I3978" i="3"/>
  <c r="R3978" i="3" s="1"/>
  <c r="J3977" i="3"/>
  <c r="L3977" i="3" s="1"/>
  <c r="M3979" i="3"/>
  <c r="D3982" i="3" l="1"/>
  <c r="F3980" i="3"/>
  <c r="E3980" i="3"/>
  <c r="I3979" i="3"/>
  <c r="R3979" i="3" s="1"/>
  <c r="J3978" i="3"/>
  <c r="L3978" i="3" s="1"/>
  <c r="M3980" i="3"/>
  <c r="D3983" i="3" l="1"/>
  <c r="G3980" i="3"/>
  <c r="H3980" i="3" s="1"/>
  <c r="F3981" i="3"/>
  <c r="E3981" i="3"/>
  <c r="I3980" i="3"/>
  <c r="R3980" i="3" s="1"/>
  <c r="J3979" i="3"/>
  <c r="L3979" i="3" s="1"/>
  <c r="M3981" i="3"/>
  <c r="D3984" i="3" l="1"/>
  <c r="F3982" i="3"/>
  <c r="E3982" i="3"/>
  <c r="G3981" i="3"/>
  <c r="H3981" i="3" s="1"/>
  <c r="I3981" i="3"/>
  <c r="R3981" i="3" s="1"/>
  <c r="J3980" i="3"/>
  <c r="L3980" i="3" s="1"/>
  <c r="M3982" i="3"/>
  <c r="D3985" i="3" l="1"/>
  <c r="G3982" i="3"/>
  <c r="H3982" i="3" s="1"/>
  <c r="F3983" i="3"/>
  <c r="E3983" i="3"/>
  <c r="G3983" i="3" s="1"/>
  <c r="H3983" i="3" s="1"/>
  <c r="I3982" i="3"/>
  <c r="R3982" i="3" s="1"/>
  <c r="J3981" i="3"/>
  <c r="L3981" i="3" s="1"/>
  <c r="M3983" i="3"/>
  <c r="D3986" i="3" l="1"/>
  <c r="F3984" i="3"/>
  <c r="E3984" i="3"/>
  <c r="I3983" i="3"/>
  <c r="R3983" i="3" s="1"/>
  <c r="J3982" i="3"/>
  <c r="L3982" i="3" s="1"/>
  <c r="M3984" i="3"/>
  <c r="D3987" i="3" l="1"/>
  <c r="G3984" i="3"/>
  <c r="H3984" i="3" s="1"/>
  <c r="F3985" i="3"/>
  <c r="E3985" i="3"/>
  <c r="I3984" i="3"/>
  <c r="R3984" i="3" s="1"/>
  <c r="J3983" i="3"/>
  <c r="L3983" i="3" s="1"/>
  <c r="M3985" i="3"/>
  <c r="D3988" i="3" l="1"/>
  <c r="G3985" i="3"/>
  <c r="H3985" i="3" s="1"/>
  <c r="F3986" i="3"/>
  <c r="E3986" i="3"/>
  <c r="I3985" i="3"/>
  <c r="R3985" i="3" s="1"/>
  <c r="J3984" i="3"/>
  <c r="L3984" i="3" s="1"/>
  <c r="M3986" i="3"/>
  <c r="D3989" i="3" l="1"/>
  <c r="F3987" i="3"/>
  <c r="E3987" i="3"/>
  <c r="G3986" i="3"/>
  <c r="H3986" i="3" s="1"/>
  <c r="I3986" i="3"/>
  <c r="R3986" i="3" s="1"/>
  <c r="J3985" i="3"/>
  <c r="L3985" i="3" s="1"/>
  <c r="M3987" i="3"/>
  <c r="D3990" i="3" l="1"/>
  <c r="G3987" i="3"/>
  <c r="H3987" i="3" s="1"/>
  <c r="F3988" i="3"/>
  <c r="E3988" i="3"/>
  <c r="I3987" i="3"/>
  <c r="R3987" i="3" s="1"/>
  <c r="J3986" i="3"/>
  <c r="L3986" i="3" s="1"/>
  <c r="M3988" i="3"/>
  <c r="D3991" i="3" l="1"/>
  <c r="G3988" i="3"/>
  <c r="H3988" i="3" s="1"/>
  <c r="F3989" i="3"/>
  <c r="E3989" i="3"/>
  <c r="I3988" i="3"/>
  <c r="R3988" i="3" s="1"/>
  <c r="J3987" i="3"/>
  <c r="L3987" i="3" s="1"/>
  <c r="M3989" i="3"/>
  <c r="D3992" i="3" l="1"/>
  <c r="G3989" i="3"/>
  <c r="H3989" i="3" s="1"/>
  <c r="F3990" i="3"/>
  <c r="E3990" i="3"/>
  <c r="I3989" i="3"/>
  <c r="R3989" i="3" s="1"/>
  <c r="J3988" i="3"/>
  <c r="L3988" i="3" s="1"/>
  <c r="M3990" i="3"/>
  <c r="D3993" i="3" l="1"/>
  <c r="G3990" i="3"/>
  <c r="H3990" i="3" s="1"/>
  <c r="I3990" i="3" s="1"/>
  <c r="R3990" i="3" s="1"/>
  <c r="F3991" i="3"/>
  <c r="E3991" i="3"/>
  <c r="J3989" i="3"/>
  <c r="L3989" i="3" s="1"/>
  <c r="M3991" i="3"/>
  <c r="D3994" i="3" l="1"/>
  <c r="G3991" i="3"/>
  <c r="H3991" i="3" s="1"/>
  <c r="F3992" i="3"/>
  <c r="E3992" i="3"/>
  <c r="I3991" i="3"/>
  <c r="R3991" i="3" s="1"/>
  <c r="J3990" i="3"/>
  <c r="L3990" i="3" s="1"/>
  <c r="M3992" i="3"/>
  <c r="D3995" i="3" l="1"/>
  <c r="G3992" i="3"/>
  <c r="H3992" i="3" s="1"/>
  <c r="F3993" i="3"/>
  <c r="E3993" i="3"/>
  <c r="I3992" i="3"/>
  <c r="R3992" i="3" s="1"/>
  <c r="J3991" i="3"/>
  <c r="L3991" i="3" s="1"/>
  <c r="M3993" i="3"/>
  <c r="D3996" i="3" l="1"/>
  <c r="G3993" i="3"/>
  <c r="H3993" i="3" s="1"/>
  <c r="F3994" i="3"/>
  <c r="E3994" i="3"/>
  <c r="I3993" i="3"/>
  <c r="R3993" i="3" s="1"/>
  <c r="J3992" i="3"/>
  <c r="L3992" i="3" s="1"/>
  <c r="M3994" i="3"/>
  <c r="D3997" i="3" l="1"/>
  <c r="G3994" i="3"/>
  <c r="H3994" i="3" s="1"/>
  <c r="F3995" i="3"/>
  <c r="E3995" i="3"/>
  <c r="I3994" i="3"/>
  <c r="R3994" i="3" s="1"/>
  <c r="J3993" i="3"/>
  <c r="L3993" i="3" s="1"/>
  <c r="M3995" i="3"/>
  <c r="D3998" i="3" l="1"/>
  <c r="G3995" i="3"/>
  <c r="H3995" i="3" s="1"/>
  <c r="F3996" i="3"/>
  <c r="E3996" i="3"/>
  <c r="I3995" i="3"/>
  <c r="R3995" i="3" s="1"/>
  <c r="J3994" i="3"/>
  <c r="L3994" i="3" s="1"/>
  <c r="M3996" i="3"/>
  <c r="D3999" i="3" l="1"/>
  <c r="G3996" i="3"/>
  <c r="H3996" i="3" s="1"/>
  <c r="F3997" i="3"/>
  <c r="E3997" i="3"/>
  <c r="I3996" i="3"/>
  <c r="R3996" i="3" s="1"/>
  <c r="J3995" i="3"/>
  <c r="L3995" i="3" s="1"/>
  <c r="M3997" i="3"/>
  <c r="D4000" i="3" l="1"/>
  <c r="G3997" i="3"/>
  <c r="H3997" i="3" s="1"/>
  <c r="F3998" i="3"/>
  <c r="E3998" i="3"/>
  <c r="G3998" i="3" s="1"/>
  <c r="H3998" i="3" s="1"/>
  <c r="I3997" i="3"/>
  <c r="R3997" i="3" s="1"/>
  <c r="J3996" i="3"/>
  <c r="L3996" i="3" s="1"/>
  <c r="M3998" i="3"/>
  <c r="D4001" i="3" l="1"/>
  <c r="F3999" i="3"/>
  <c r="E3999" i="3"/>
  <c r="I3998" i="3"/>
  <c r="R3998" i="3" s="1"/>
  <c r="J3997" i="3"/>
  <c r="L3997" i="3" s="1"/>
  <c r="M3999" i="3"/>
  <c r="D4002" i="3" l="1"/>
  <c r="G3999" i="3"/>
  <c r="H3999" i="3" s="1"/>
  <c r="I3999" i="3" s="1"/>
  <c r="R3999" i="3" s="1"/>
  <c r="F4000" i="3"/>
  <c r="E4000" i="3"/>
  <c r="J3998" i="3"/>
  <c r="L3998" i="3" s="1"/>
  <c r="M4000" i="3"/>
  <c r="D4003" i="3" l="1"/>
  <c r="G4000" i="3"/>
  <c r="H4000" i="3" s="1"/>
  <c r="F4001" i="3"/>
  <c r="E4001" i="3"/>
  <c r="I4000" i="3"/>
  <c r="R4000" i="3" s="1"/>
  <c r="J3999" i="3"/>
  <c r="L3999" i="3" s="1"/>
  <c r="M4001" i="3"/>
  <c r="D4004" i="3" l="1"/>
  <c r="G4001" i="3"/>
  <c r="H4001" i="3" s="1"/>
  <c r="I4001" i="3" s="1"/>
  <c r="R4001" i="3" s="1"/>
  <c r="F4002" i="3"/>
  <c r="E4002" i="3"/>
  <c r="J4000" i="3"/>
  <c r="L4000" i="3" s="1"/>
  <c r="M4002" i="3"/>
  <c r="D4005" i="3" l="1"/>
  <c r="G4002" i="3"/>
  <c r="H4002" i="3" s="1"/>
  <c r="I4002" i="3" s="1"/>
  <c r="R4002" i="3" s="1"/>
  <c r="F4003" i="3"/>
  <c r="E4003" i="3"/>
  <c r="J4001" i="3"/>
  <c r="L4001" i="3" s="1"/>
  <c r="M4003" i="3"/>
  <c r="D4006" i="3" l="1"/>
  <c r="G4003" i="3"/>
  <c r="H4003" i="3" s="1"/>
  <c r="F4004" i="3"/>
  <c r="E4004" i="3"/>
  <c r="I4003" i="3"/>
  <c r="R4003" i="3" s="1"/>
  <c r="J4002" i="3"/>
  <c r="L4002" i="3" s="1"/>
  <c r="M4004" i="3"/>
  <c r="D4007" i="3" l="1"/>
  <c r="G4004" i="3"/>
  <c r="H4004" i="3" s="1"/>
  <c r="F4005" i="3"/>
  <c r="E4005" i="3"/>
  <c r="I4004" i="3"/>
  <c r="R4004" i="3" s="1"/>
  <c r="J4003" i="3"/>
  <c r="L4003" i="3" s="1"/>
  <c r="M4005" i="3"/>
  <c r="D4008" i="3" l="1"/>
  <c r="G4005" i="3"/>
  <c r="H4005" i="3" s="1"/>
  <c r="F4006" i="3"/>
  <c r="E4006" i="3"/>
  <c r="I4005" i="3"/>
  <c r="R4005" i="3" s="1"/>
  <c r="J4004" i="3"/>
  <c r="L4004" i="3" s="1"/>
  <c r="M4006" i="3"/>
  <c r="D4009" i="3" l="1"/>
  <c r="G4006" i="3"/>
  <c r="H4006" i="3" s="1"/>
  <c r="F4007" i="3"/>
  <c r="E4007" i="3"/>
  <c r="I4006" i="3"/>
  <c r="R4006" i="3" s="1"/>
  <c r="J4005" i="3"/>
  <c r="L4005" i="3" s="1"/>
  <c r="M4007" i="3"/>
  <c r="D4010" i="3" l="1"/>
  <c r="F4008" i="3"/>
  <c r="E4008" i="3"/>
  <c r="G4007" i="3"/>
  <c r="H4007" i="3" s="1"/>
  <c r="I4007" i="3"/>
  <c r="R4007" i="3" s="1"/>
  <c r="J4006" i="3"/>
  <c r="L4006" i="3" s="1"/>
  <c r="M4008" i="3"/>
  <c r="D4011" i="3" l="1"/>
  <c r="G4008" i="3"/>
  <c r="H4008" i="3" s="1"/>
  <c r="F4009" i="3"/>
  <c r="E4009" i="3"/>
  <c r="I4008" i="3"/>
  <c r="R4008" i="3" s="1"/>
  <c r="J4007" i="3"/>
  <c r="L4007" i="3" s="1"/>
  <c r="M4009" i="3"/>
  <c r="D4012" i="3" l="1"/>
  <c r="G4009" i="3"/>
  <c r="H4009" i="3" s="1"/>
  <c r="F4010" i="3"/>
  <c r="E4010" i="3"/>
  <c r="I4009" i="3"/>
  <c r="R4009" i="3" s="1"/>
  <c r="J4008" i="3"/>
  <c r="L4008" i="3" s="1"/>
  <c r="M4010" i="3"/>
  <c r="D4013" i="3" l="1"/>
  <c r="F4011" i="3"/>
  <c r="E4011" i="3"/>
  <c r="G4010" i="3"/>
  <c r="H4010" i="3" s="1"/>
  <c r="I4010" i="3" s="1"/>
  <c r="R4010" i="3" s="1"/>
  <c r="J4009" i="3"/>
  <c r="L4009" i="3" s="1"/>
  <c r="M4011" i="3"/>
  <c r="D4014" i="3" l="1"/>
  <c r="G4011" i="3"/>
  <c r="H4011" i="3" s="1"/>
  <c r="I4011" i="3" s="1"/>
  <c r="R4011" i="3" s="1"/>
  <c r="F4012" i="3"/>
  <c r="E4012" i="3"/>
  <c r="J4010" i="3"/>
  <c r="L4010" i="3" s="1"/>
  <c r="M4012" i="3"/>
  <c r="D4015" i="3" l="1"/>
  <c r="G4012" i="3"/>
  <c r="H4012" i="3" s="1"/>
  <c r="F4013" i="3"/>
  <c r="E4013" i="3"/>
  <c r="I4012" i="3"/>
  <c r="R4012" i="3" s="1"/>
  <c r="J4011" i="3"/>
  <c r="L4011" i="3" s="1"/>
  <c r="M4013" i="3"/>
  <c r="D4016" i="3" l="1"/>
  <c r="G4013" i="3"/>
  <c r="H4013" i="3" s="1"/>
  <c r="I4013" i="3" s="1"/>
  <c r="R4013" i="3" s="1"/>
  <c r="F4014" i="3"/>
  <c r="E4014" i="3"/>
  <c r="G4014" i="3" s="1"/>
  <c r="H4014" i="3" s="1"/>
  <c r="J4012" i="3"/>
  <c r="L4012" i="3" s="1"/>
  <c r="M4014" i="3"/>
  <c r="D4017" i="3" l="1"/>
  <c r="F4015" i="3"/>
  <c r="E4015" i="3"/>
  <c r="I4014" i="3"/>
  <c r="R4014" i="3" s="1"/>
  <c r="J4013" i="3"/>
  <c r="L4013" i="3" s="1"/>
  <c r="M4015" i="3"/>
  <c r="D4018" i="3" l="1"/>
  <c r="G4015" i="3"/>
  <c r="H4015" i="3" s="1"/>
  <c r="F4016" i="3"/>
  <c r="E4016" i="3"/>
  <c r="I4015" i="3"/>
  <c r="R4015" i="3" s="1"/>
  <c r="J4014" i="3"/>
  <c r="L4014" i="3" s="1"/>
  <c r="M4016" i="3"/>
  <c r="D4019" i="3" l="1"/>
  <c r="G4016" i="3"/>
  <c r="H4016" i="3" s="1"/>
  <c r="F4017" i="3"/>
  <c r="E4017" i="3"/>
  <c r="I4016" i="3"/>
  <c r="R4016" i="3" s="1"/>
  <c r="J4015" i="3"/>
  <c r="L4015" i="3" s="1"/>
  <c r="M4017" i="3"/>
  <c r="D4020" i="3" l="1"/>
  <c r="G4017" i="3"/>
  <c r="H4017" i="3" s="1"/>
  <c r="F4018" i="3"/>
  <c r="E4018" i="3"/>
  <c r="G4018" i="3" s="1"/>
  <c r="H4018" i="3" s="1"/>
  <c r="I4017" i="3"/>
  <c r="R4017" i="3" s="1"/>
  <c r="J4016" i="3"/>
  <c r="L4016" i="3" s="1"/>
  <c r="M4018" i="3"/>
  <c r="D4021" i="3" l="1"/>
  <c r="F4019" i="3"/>
  <c r="E4019" i="3"/>
  <c r="I4018" i="3"/>
  <c r="R4018" i="3" s="1"/>
  <c r="J4017" i="3"/>
  <c r="L4017" i="3" s="1"/>
  <c r="M4019" i="3"/>
  <c r="D4022" i="3" l="1"/>
  <c r="G4019" i="3"/>
  <c r="H4019" i="3" s="1"/>
  <c r="F4020" i="3"/>
  <c r="E4020" i="3"/>
  <c r="I4019" i="3"/>
  <c r="R4019" i="3" s="1"/>
  <c r="J4018" i="3"/>
  <c r="L4018" i="3" s="1"/>
  <c r="M4020" i="3"/>
  <c r="D4023" i="3" l="1"/>
  <c r="G4020" i="3"/>
  <c r="H4020" i="3" s="1"/>
  <c r="F4021" i="3"/>
  <c r="E4021" i="3"/>
  <c r="I4020" i="3"/>
  <c r="R4020" i="3" s="1"/>
  <c r="J4019" i="3"/>
  <c r="L4019" i="3" s="1"/>
  <c r="M4021" i="3"/>
  <c r="D4024" i="3" l="1"/>
  <c r="G4021" i="3"/>
  <c r="H4021" i="3" s="1"/>
  <c r="F4022" i="3"/>
  <c r="E4022" i="3"/>
  <c r="I4021" i="3"/>
  <c r="R4021" i="3" s="1"/>
  <c r="J4020" i="3"/>
  <c r="L4020" i="3" s="1"/>
  <c r="M4022" i="3"/>
  <c r="D4025" i="3" l="1"/>
  <c r="F4023" i="3"/>
  <c r="E4023" i="3"/>
  <c r="G4022" i="3"/>
  <c r="H4022" i="3" s="1"/>
  <c r="I4022" i="3"/>
  <c r="R4022" i="3" s="1"/>
  <c r="J4021" i="3"/>
  <c r="L4021" i="3" s="1"/>
  <c r="M4023" i="3"/>
  <c r="D4026" i="3" l="1"/>
  <c r="G4023" i="3"/>
  <c r="H4023" i="3" s="1"/>
  <c r="I4023" i="3" s="1"/>
  <c r="R4023" i="3" s="1"/>
  <c r="F4024" i="3"/>
  <c r="E4024" i="3"/>
  <c r="J4022" i="3"/>
  <c r="L4022" i="3" s="1"/>
  <c r="M4024" i="3"/>
  <c r="D4027" i="3" l="1"/>
  <c r="G4024" i="3"/>
  <c r="H4024" i="3" s="1"/>
  <c r="I4024" i="3" s="1"/>
  <c r="R4024" i="3" s="1"/>
  <c r="F4025" i="3"/>
  <c r="E4025" i="3"/>
  <c r="J4023" i="3"/>
  <c r="L4023" i="3" s="1"/>
  <c r="M4025" i="3"/>
  <c r="D4028" i="3" l="1"/>
  <c r="G4025" i="3"/>
  <c r="H4025" i="3" s="1"/>
  <c r="I4025" i="3" s="1"/>
  <c r="R4025" i="3" s="1"/>
  <c r="F4026" i="3"/>
  <c r="E4026" i="3"/>
  <c r="J4024" i="3"/>
  <c r="L4024" i="3" s="1"/>
  <c r="M4026" i="3"/>
  <c r="D4029" i="3" l="1"/>
  <c r="G4026" i="3"/>
  <c r="H4026" i="3" s="1"/>
  <c r="I4026" i="3" s="1"/>
  <c r="R4026" i="3" s="1"/>
  <c r="F4027" i="3"/>
  <c r="E4027" i="3"/>
  <c r="J4025" i="3"/>
  <c r="L4025" i="3" s="1"/>
  <c r="M4027" i="3"/>
  <c r="D4030" i="3" l="1"/>
  <c r="G4027" i="3"/>
  <c r="H4027" i="3" s="1"/>
  <c r="I4027" i="3" s="1"/>
  <c r="R4027" i="3" s="1"/>
  <c r="F4028" i="3"/>
  <c r="E4028" i="3"/>
  <c r="J4026" i="3"/>
  <c r="L4026" i="3" s="1"/>
  <c r="M4028" i="3"/>
  <c r="D4031" i="3" l="1"/>
  <c r="G4028" i="3"/>
  <c r="H4028" i="3" s="1"/>
  <c r="F4029" i="3"/>
  <c r="E4029" i="3"/>
  <c r="I4028" i="3"/>
  <c r="R4028" i="3" s="1"/>
  <c r="J4027" i="3"/>
  <c r="L4027" i="3" s="1"/>
  <c r="M4029" i="3"/>
  <c r="D4032" i="3" l="1"/>
  <c r="G4029" i="3"/>
  <c r="H4029" i="3" s="1"/>
  <c r="F4030" i="3"/>
  <c r="E4030" i="3"/>
  <c r="I4029" i="3"/>
  <c r="R4029" i="3" s="1"/>
  <c r="J4028" i="3"/>
  <c r="L4028" i="3" s="1"/>
  <c r="M4030" i="3"/>
  <c r="D4033" i="3" l="1"/>
  <c r="G4030" i="3"/>
  <c r="H4030" i="3" s="1"/>
  <c r="I4030" i="3" s="1"/>
  <c r="R4030" i="3" s="1"/>
  <c r="F4031" i="3"/>
  <c r="E4031" i="3"/>
  <c r="J4029" i="3"/>
  <c r="L4029" i="3" s="1"/>
  <c r="M4031" i="3"/>
  <c r="D4034" i="3" l="1"/>
  <c r="G4031" i="3"/>
  <c r="H4031" i="3" s="1"/>
  <c r="F4032" i="3"/>
  <c r="E4032" i="3"/>
  <c r="I4031" i="3"/>
  <c r="R4031" i="3" s="1"/>
  <c r="J4030" i="3"/>
  <c r="L4030" i="3" s="1"/>
  <c r="M4032" i="3"/>
  <c r="D4035" i="3" l="1"/>
  <c r="G4032" i="3"/>
  <c r="H4032" i="3" s="1"/>
  <c r="F4033" i="3"/>
  <c r="E4033" i="3"/>
  <c r="I4032" i="3"/>
  <c r="R4032" i="3" s="1"/>
  <c r="J4031" i="3"/>
  <c r="L4031" i="3" s="1"/>
  <c r="M4033" i="3"/>
  <c r="D4036" i="3" l="1"/>
  <c r="G4033" i="3"/>
  <c r="H4033" i="3" s="1"/>
  <c r="F4034" i="3"/>
  <c r="E4034" i="3"/>
  <c r="I4033" i="3"/>
  <c r="R4033" i="3" s="1"/>
  <c r="J4032" i="3"/>
  <c r="L4032" i="3" s="1"/>
  <c r="M4034" i="3"/>
  <c r="D4037" i="3" l="1"/>
  <c r="F4035" i="3"/>
  <c r="E4035" i="3"/>
  <c r="G4034" i="3"/>
  <c r="H4034" i="3" s="1"/>
  <c r="I4034" i="3" s="1"/>
  <c r="R4034" i="3" s="1"/>
  <c r="J4033" i="3"/>
  <c r="L4033" i="3" s="1"/>
  <c r="M4035" i="3"/>
  <c r="D4038" i="3" l="1"/>
  <c r="G4035" i="3"/>
  <c r="H4035" i="3" s="1"/>
  <c r="F4036" i="3"/>
  <c r="E4036" i="3"/>
  <c r="I4035" i="3"/>
  <c r="R4035" i="3" s="1"/>
  <c r="J4034" i="3"/>
  <c r="L4034" i="3" s="1"/>
  <c r="M4036" i="3"/>
  <c r="D4039" i="3" l="1"/>
  <c r="G4036" i="3"/>
  <c r="H4036" i="3" s="1"/>
  <c r="F4037" i="3"/>
  <c r="E4037" i="3"/>
  <c r="I4036" i="3"/>
  <c r="R4036" i="3" s="1"/>
  <c r="J4035" i="3"/>
  <c r="L4035" i="3" s="1"/>
  <c r="M4037" i="3"/>
  <c r="D4040" i="3" l="1"/>
  <c r="G4037" i="3"/>
  <c r="H4037" i="3" s="1"/>
  <c r="F4038" i="3"/>
  <c r="E4038" i="3"/>
  <c r="I4037" i="3"/>
  <c r="R4037" i="3" s="1"/>
  <c r="J4036" i="3"/>
  <c r="L4036" i="3" s="1"/>
  <c r="M4038" i="3"/>
  <c r="D4041" i="3" l="1"/>
  <c r="G4038" i="3"/>
  <c r="H4038" i="3" s="1"/>
  <c r="F4039" i="3"/>
  <c r="E4039" i="3"/>
  <c r="I4038" i="3"/>
  <c r="R4038" i="3" s="1"/>
  <c r="J4037" i="3"/>
  <c r="L4037" i="3" s="1"/>
  <c r="M4039" i="3"/>
  <c r="D4042" i="3" l="1"/>
  <c r="G4039" i="3"/>
  <c r="H4039" i="3" s="1"/>
  <c r="F4040" i="3"/>
  <c r="E4040" i="3"/>
  <c r="I4039" i="3"/>
  <c r="R4039" i="3" s="1"/>
  <c r="J4038" i="3"/>
  <c r="L4038" i="3" s="1"/>
  <c r="M4040" i="3"/>
  <c r="D4043" i="3" l="1"/>
  <c r="G4040" i="3"/>
  <c r="H4040" i="3" s="1"/>
  <c r="I4040" i="3" s="1"/>
  <c r="R4040" i="3" s="1"/>
  <c r="F4041" i="3"/>
  <c r="E4041" i="3"/>
  <c r="J4039" i="3"/>
  <c r="L4039" i="3" s="1"/>
  <c r="M4041" i="3"/>
  <c r="D4044" i="3" l="1"/>
  <c r="G4041" i="3"/>
  <c r="H4041" i="3" s="1"/>
  <c r="F4042" i="3"/>
  <c r="E4042" i="3"/>
  <c r="I4041" i="3"/>
  <c r="R4041" i="3" s="1"/>
  <c r="J4040" i="3"/>
  <c r="L4040" i="3" s="1"/>
  <c r="M4042" i="3"/>
  <c r="D4045" i="3" l="1"/>
  <c r="G4042" i="3"/>
  <c r="H4042" i="3" s="1"/>
  <c r="F4043" i="3"/>
  <c r="E4043" i="3"/>
  <c r="I4042" i="3"/>
  <c r="R4042" i="3" s="1"/>
  <c r="J4041" i="3"/>
  <c r="L4041" i="3" s="1"/>
  <c r="M4043" i="3"/>
  <c r="D4046" i="3" l="1"/>
  <c r="G4043" i="3"/>
  <c r="H4043" i="3" s="1"/>
  <c r="I4043" i="3" s="1"/>
  <c r="R4043" i="3" s="1"/>
  <c r="F4044" i="3"/>
  <c r="E4044" i="3"/>
  <c r="J4042" i="3"/>
  <c r="L4042" i="3" s="1"/>
  <c r="M4044" i="3"/>
  <c r="D4047" i="3" l="1"/>
  <c r="G4044" i="3"/>
  <c r="H4044" i="3" s="1"/>
  <c r="I4044" i="3" s="1"/>
  <c r="R4044" i="3" s="1"/>
  <c r="F4045" i="3"/>
  <c r="E4045" i="3"/>
  <c r="J4043" i="3"/>
  <c r="L4043" i="3" s="1"/>
  <c r="M4045" i="3"/>
  <c r="D4048" i="3" l="1"/>
  <c r="G4045" i="3"/>
  <c r="H4045" i="3" s="1"/>
  <c r="F4046" i="3"/>
  <c r="E4046" i="3"/>
  <c r="I4045" i="3"/>
  <c r="R4045" i="3" s="1"/>
  <c r="J4044" i="3"/>
  <c r="L4044" i="3" s="1"/>
  <c r="M4046" i="3"/>
  <c r="D4049" i="3" l="1"/>
  <c r="G4046" i="3"/>
  <c r="H4046" i="3" s="1"/>
  <c r="I4046" i="3" s="1"/>
  <c r="R4046" i="3" s="1"/>
  <c r="F4047" i="3"/>
  <c r="E4047" i="3"/>
  <c r="J4045" i="3"/>
  <c r="L4045" i="3" s="1"/>
  <c r="M4047" i="3"/>
  <c r="D4050" i="3" l="1"/>
  <c r="F4048" i="3"/>
  <c r="E4048" i="3"/>
  <c r="G4047" i="3"/>
  <c r="H4047" i="3" s="1"/>
  <c r="I4047" i="3"/>
  <c r="R4047" i="3" s="1"/>
  <c r="J4046" i="3"/>
  <c r="L4046" i="3" s="1"/>
  <c r="M4048" i="3"/>
  <c r="D4051" i="3" l="1"/>
  <c r="G4048" i="3"/>
  <c r="H4048" i="3" s="1"/>
  <c r="I4048" i="3" s="1"/>
  <c r="R4048" i="3" s="1"/>
  <c r="F4049" i="3"/>
  <c r="E4049" i="3"/>
  <c r="J4047" i="3"/>
  <c r="L4047" i="3" s="1"/>
  <c r="M4049" i="3"/>
  <c r="D4052" i="3" l="1"/>
  <c r="G4049" i="3"/>
  <c r="H4049" i="3" s="1"/>
  <c r="F4050" i="3"/>
  <c r="E4050" i="3"/>
  <c r="I4049" i="3"/>
  <c r="R4049" i="3" s="1"/>
  <c r="J4048" i="3"/>
  <c r="L4048" i="3" s="1"/>
  <c r="M4050" i="3"/>
  <c r="D4053" i="3" l="1"/>
  <c r="F4051" i="3"/>
  <c r="E4051" i="3"/>
  <c r="G4050" i="3"/>
  <c r="H4050" i="3" s="1"/>
  <c r="I4050" i="3" s="1"/>
  <c r="R4050" i="3" s="1"/>
  <c r="J4049" i="3"/>
  <c r="L4049" i="3" s="1"/>
  <c r="M4051" i="3"/>
  <c r="D4054" i="3" l="1"/>
  <c r="G4051" i="3"/>
  <c r="H4051" i="3" s="1"/>
  <c r="F4052" i="3"/>
  <c r="E4052" i="3"/>
  <c r="I4051" i="3"/>
  <c r="R4051" i="3" s="1"/>
  <c r="J4050" i="3"/>
  <c r="L4050" i="3" s="1"/>
  <c r="M4052" i="3"/>
  <c r="D4055" i="3" l="1"/>
  <c r="G4052" i="3"/>
  <c r="H4052" i="3" s="1"/>
  <c r="F4053" i="3"/>
  <c r="E4053" i="3"/>
  <c r="I4052" i="3"/>
  <c r="R4052" i="3" s="1"/>
  <c r="J4051" i="3"/>
  <c r="L4051" i="3" s="1"/>
  <c r="M4053" i="3"/>
  <c r="D4056" i="3" l="1"/>
  <c r="G4053" i="3"/>
  <c r="H4053" i="3" s="1"/>
  <c r="F4054" i="3"/>
  <c r="E4054" i="3"/>
  <c r="I4053" i="3"/>
  <c r="R4053" i="3" s="1"/>
  <c r="J4052" i="3"/>
  <c r="L4052" i="3" s="1"/>
  <c r="M4054" i="3"/>
  <c r="D4057" i="3" l="1"/>
  <c r="G4054" i="3"/>
  <c r="H4054" i="3" s="1"/>
  <c r="F4055" i="3"/>
  <c r="E4055" i="3"/>
  <c r="I4054" i="3"/>
  <c r="R4054" i="3" s="1"/>
  <c r="J4053" i="3"/>
  <c r="L4053" i="3" s="1"/>
  <c r="M4055" i="3"/>
  <c r="D4058" i="3" l="1"/>
  <c r="G4055" i="3"/>
  <c r="H4055" i="3" s="1"/>
  <c r="F4056" i="3"/>
  <c r="E4056" i="3"/>
  <c r="I4055" i="3"/>
  <c r="R4055" i="3" s="1"/>
  <c r="J4054" i="3"/>
  <c r="L4054" i="3" s="1"/>
  <c r="M4056" i="3"/>
  <c r="D4059" i="3" l="1"/>
  <c r="G4056" i="3"/>
  <c r="H4056" i="3" s="1"/>
  <c r="F4057" i="3"/>
  <c r="E4057" i="3"/>
  <c r="I4056" i="3"/>
  <c r="R4056" i="3" s="1"/>
  <c r="J4055" i="3"/>
  <c r="L4055" i="3" s="1"/>
  <c r="M4057" i="3"/>
  <c r="D4060" i="3" l="1"/>
  <c r="G4057" i="3"/>
  <c r="H4057" i="3" s="1"/>
  <c r="F4058" i="3"/>
  <c r="E4058" i="3"/>
  <c r="I4057" i="3"/>
  <c r="R4057" i="3" s="1"/>
  <c r="J4056" i="3"/>
  <c r="L4056" i="3" s="1"/>
  <c r="M4058" i="3"/>
  <c r="D4061" i="3" l="1"/>
  <c r="G4058" i="3"/>
  <c r="H4058" i="3" s="1"/>
  <c r="F4059" i="3"/>
  <c r="E4059" i="3"/>
  <c r="I4058" i="3"/>
  <c r="R4058" i="3" s="1"/>
  <c r="J4057" i="3"/>
  <c r="L4057" i="3" s="1"/>
  <c r="M4059" i="3"/>
  <c r="D4062" i="3" l="1"/>
  <c r="F4060" i="3"/>
  <c r="E4060" i="3"/>
  <c r="G4059" i="3"/>
  <c r="H4059" i="3" s="1"/>
  <c r="I4059" i="3"/>
  <c r="R4059" i="3" s="1"/>
  <c r="J4058" i="3"/>
  <c r="L4058" i="3" s="1"/>
  <c r="M4060" i="3"/>
  <c r="D4063" i="3" l="1"/>
  <c r="G4060" i="3"/>
  <c r="H4060" i="3" s="1"/>
  <c r="F4061" i="3"/>
  <c r="E4061" i="3"/>
  <c r="I4060" i="3"/>
  <c r="R4060" i="3" s="1"/>
  <c r="J4059" i="3"/>
  <c r="L4059" i="3" s="1"/>
  <c r="M4061" i="3"/>
  <c r="D4064" i="3" l="1"/>
  <c r="G4061" i="3"/>
  <c r="H4061" i="3" s="1"/>
  <c r="F4062" i="3"/>
  <c r="E4062" i="3"/>
  <c r="I4061" i="3"/>
  <c r="R4061" i="3" s="1"/>
  <c r="J4060" i="3"/>
  <c r="L4060" i="3" s="1"/>
  <c r="M4062" i="3"/>
  <c r="D4065" i="3" l="1"/>
  <c r="G4062" i="3"/>
  <c r="H4062" i="3" s="1"/>
  <c r="F4063" i="3"/>
  <c r="E4063" i="3"/>
  <c r="I4062" i="3"/>
  <c r="R4062" i="3" s="1"/>
  <c r="J4061" i="3"/>
  <c r="L4061" i="3" s="1"/>
  <c r="M4063" i="3"/>
  <c r="D4066" i="3" l="1"/>
  <c r="F4064" i="3"/>
  <c r="E4064" i="3"/>
  <c r="G4063" i="3"/>
  <c r="H4063" i="3" s="1"/>
  <c r="I4063" i="3"/>
  <c r="R4063" i="3" s="1"/>
  <c r="J4062" i="3"/>
  <c r="L4062" i="3" s="1"/>
  <c r="M4064" i="3"/>
  <c r="D4067" i="3" l="1"/>
  <c r="G4064" i="3"/>
  <c r="H4064" i="3" s="1"/>
  <c r="F4065" i="3"/>
  <c r="E4065" i="3"/>
  <c r="I4064" i="3"/>
  <c r="R4064" i="3" s="1"/>
  <c r="J4063" i="3"/>
  <c r="L4063" i="3" s="1"/>
  <c r="M4065" i="3"/>
  <c r="D4068" i="3" l="1"/>
  <c r="F4066" i="3"/>
  <c r="E4066" i="3"/>
  <c r="G4065" i="3"/>
  <c r="H4065" i="3" s="1"/>
  <c r="I4065" i="3" s="1"/>
  <c r="R4065" i="3" s="1"/>
  <c r="J4064" i="3"/>
  <c r="L4064" i="3" s="1"/>
  <c r="M4066" i="3"/>
  <c r="D4069" i="3" l="1"/>
  <c r="F4067" i="3"/>
  <c r="E4067" i="3"/>
  <c r="G4066" i="3"/>
  <c r="H4066" i="3" s="1"/>
  <c r="I4066" i="3"/>
  <c r="R4066" i="3" s="1"/>
  <c r="J4065" i="3"/>
  <c r="L4065" i="3" s="1"/>
  <c r="M4067" i="3"/>
  <c r="D4070" i="3" l="1"/>
  <c r="G4067" i="3"/>
  <c r="H4067" i="3" s="1"/>
  <c r="F4068" i="3"/>
  <c r="E4068" i="3"/>
  <c r="I4067" i="3"/>
  <c r="R4067" i="3" s="1"/>
  <c r="J4066" i="3"/>
  <c r="L4066" i="3" s="1"/>
  <c r="M4068" i="3"/>
  <c r="D4071" i="3" l="1"/>
  <c r="G4068" i="3"/>
  <c r="H4068" i="3" s="1"/>
  <c r="I4068" i="3" s="1"/>
  <c r="R4068" i="3" s="1"/>
  <c r="F4069" i="3"/>
  <c r="E4069" i="3"/>
  <c r="J4067" i="3"/>
  <c r="L4067" i="3" s="1"/>
  <c r="M4069" i="3"/>
  <c r="D4072" i="3" l="1"/>
  <c r="G4069" i="3"/>
  <c r="H4069" i="3" s="1"/>
  <c r="I4069" i="3" s="1"/>
  <c r="R4069" i="3" s="1"/>
  <c r="F4070" i="3"/>
  <c r="E4070" i="3"/>
  <c r="G4070" i="3" s="1"/>
  <c r="H4070" i="3" s="1"/>
  <c r="J4068" i="3"/>
  <c r="L4068" i="3" s="1"/>
  <c r="M4070" i="3"/>
  <c r="D4073" i="3" l="1"/>
  <c r="F4071" i="3"/>
  <c r="E4071" i="3"/>
  <c r="I4070" i="3"/>
  <c r="R4070" i="3" s="1"/>
  <c r="J4069" i="3"/>
  <c r="L4069" i="3" s="1"/>
  <c r="M4071" i="3"/>
  <c r="D4074" i="3" l="1"/>
  <c r="G4071" i="3"/>
  <c r="H4071" i="3" s="1"/>
  <c r="F4072" i="3"/>
  <c r="E4072" i="3"/>
  <c r="G4072" i="3" s="1"/>
  <c r="H4072" i="3" s="1"/>
  <c r="I4071" i="3"/>
  <c r="R4071" i="3" s="1"/>
  <c r="J4070" i="3"/>
  <c r="L4070" i="3" s="1"/>
  <c r="M4072" i="3"/>
  <c r="D4075" i="3" l="1"/>
  <c r="F4073" i="3"/>
  <c r="E4073" i="3"/>
  <c r="I4072" i="3"/>
  <c r="R4072" i="3" s="1"/>
  <c r="J4071" i="3"/>
  <c r="L4071" i="3" s="1"/>
  <c r="M4073" i="3"/>
  <c r="D4076" i="3" l="1"/>
  <c r="G4073" i="3"/>
  <c r="H4073" i="3" s="1"/>
  <c r="F4074" i="3"/>
  <c r="E4074" i="3"/>
  <c r="I4073" i="3"/>
  <c r="R4073" i="3" s="1"/>
  <c r="J4072" i="3"/>
  <c r="L4072" i="3" s="1"/>
  <c r="M4074" i="3"/>
  <c r="D4077" i="3" l="1"/>
  <c r="G4074" i="3"/>
  <c r="H4074" i="3" s="1"/>
  <c r="F4075" i="3"/>
  <c r="E4075" i="3"/>
  <c r="I4074" i="3"/>
  <c r="R4074" i="3" s="1"/>
  <c r="J4073" i="3"/>
  <c r="L4073" i="3" s="1"/>
  <c r="M4075" i="3"/>
  <c r="D4078" i="3" l="1"/>
  <c r="G4075" i="3"/>
  <c r="H4075" i="3" s="1"/>
  <c r="F4076" i="3"/>
  <c r="E4076" i="3"/>
  <c r="I4075" i="3"/>
  <c r="R4075" i="3" s="1"/>
  <c r="J4074" i="3"/>
  <c r="L4074" i="3" s="1"/>
  <c r="M4076" i="3"/>
  <c r="D4079" i="3" l="1"/>
  <c r="G4076" i="3"/>
  <c r="H4076" i="3" s="1"/>
  <c r="F4077" i="3"/>
  <c r="E4077" i="3"/>
  <c r="I4076" i="3"/>
  <c r="R4076" i="3" s="1"/>
  <c r="J4075" i="3"/>
  <c r="L4075" i="3" s="1"/>
  <c r="M4077" i="3"/>
  <c r="D4080" i="3" l="1"/>
  <c r="G4077" i="3"/>
  <c r="H4077" i="3" s="1"/>
  <c r="I4077" i="3" s="1"/>
  <c r="R4077" i="3" s="1"/>
  <c r="F4078" i="3"/>
  <c r="E4078" i="3"/>
  <c r="G4078" i="3" s="1"/>
  <c r="H4078" i="3" s="1"/>
  <c r="J4076" i="3"/>
  <c r="L4076" i="3" s="1"/>
  <c r="M4078" i="3"/>
  <c r="D4081" i="3" l="1"/>
  <c r="F4079" i="3"/>
  <c r="E4079" i="3"/>
  <c r="I4078" i="3"/>
  <c r="R4078" i="3" s="1"/>
  <c r="J4077" i="3"/>
  <c r="L4077" i="3" s="1"/>
  <c r="M4079" i="3"/>
  <c r="D4082" i="3" l="1"/>
  <c r="G4079" i="3"/>
  <c r="H4079" i="3" s="1"/>
  <c r="I4079" i="3" s="1"/>
  <c r="R4079" i="3" s="1"/>
  <c r="F4080" i="3"/>
  <c r="E4080" i="3"/>
  <c r="G4080" i="3" s="1"/>
  <c r="H4080" i="3" s="1"/>
  <c r="J4078" i="3"/>
  <c r="L4078" i="3" s="1"/>
  <c r="M4080" i="3"/>
  <c r="D4083" i="3" l="1"/>
  <c r="F4081" i="3"/>
  <c r="E4081" i="3"/>
  <c r="I4080" i="3"/>
  <c r="R4080" i="3" s="1"/>
  <c r="J4079" i="3"/>
  <c r="L4079" i="3" s="1"/>
  <c r="M4081" i="3"/>
  <c r="D4084" i="3" l="1"/>
  <c r="G4081" i="3"/>
  <c r="H4081" i="3" s="1"/>
  <c r="F4082" i="3"/>
  <c r="E4082" i="3"/>
  <c r="I4081" i="3"/>
  <c r="R4081" i="3" s="1"/>
  <c r="J4080" i="3"/>
  <c r="L4080" i="3" s="1"/>
  <c r="M4082" i="3"/>
  <c r="D4085" i="3" l="1"/>
  <c r="F4083" i="3"/>
  <c r="E4083" i="3"/>
  <c r="G4082" i="3"/>
  <c r="H4082" i="3" s="1"/>
  <c r="I4082" i="3" s="1"/>
  <c r="R4082" i="3" s="1"/>
  <c r="J4081" i="3"/>
  <c r="L4081" i="3" s="1"/>
  <c r="M4083" i="3"/>
  <c r="D4086" i="3" l="1"/>
  <c r="G4083" i="3"/>
  <c r="H4083" i="3" s="1"/>
  <c r="I4083" i="3" s="1"/>
  <c r="R4083" i="3" s="1"/>
  <c r="F4084" i="3"/>
  <c r="E4084" i="3"/>
  <c r="G4084" i="3" s="1"/>
  <c r="H4084" i="3" s="1"/>
  <c r="J4082" i="3"/>
  <c r="L4082" i="3" s="1"/>
  <c r="M4084" i="3"/>
  <c r="D4087" i="3" l="1"/>
  <c r="F4085" i="3"/>
  <c r="E4085" i="3"/>
  <c r="I4084" i="3"/>
  <c r="R4084" i="3" s="1"/>
  <c r="J4083" i="3"/>
  <c r="L4083" i="3" s="1"/>
  <c r="M4085" i="3"/>
  <c r="D4088" i="3" l="1"/>
  <c r="G4085" i="3"/>
  <c r="H4085" i="3" s="1"/>
  <c r="F4086" i="3"/>
  <c r="E4086" i="3"/>
  <c r="I4085" i="3"/>
  <c r="R4085" i="3" s="1"/>
  <c r="J4084" i="3"/>
  <c r="L4084" i="3" s="1"/>
  <c r="M4086" i="3"/>
  <c r="D4089" i="3" l="1"/>
  <c r="G4086" i="3"/>
  <c r="H4086" i="3" s="1"/>
  <c r="F4087" i="3"/>
  <c r="E4087" i="3"/>
  <c r="I4086" i="3"/>
  <c r="R4086" i="3" s="1"/>
  <c r="J4085" i="3"/>
  <c r="L4085" i="3" s="1"/>
  <c r="M4087" i="3"/>
  <c r="D4090" i="3" l="1"/>
  <c r="G4087" i="3"/>
  <c r="H4087" i="3" s="1"/>
  <c r="F4088" i="3"/>
  <c r="E4088" i="3"/>
  <c r="I4087" i="3"/>
  <c r="R4087" i="3" s="1"/>
  <c r="J4086" i="3"/>
  <c r="L4086" i="3" s="1"/>
  <c r="M4088" i="3"/>
  <c r="D4091" i="3" l="1"/>
  <c r="G4088" i="3"/>
  <c r="H4088" i="3" s="1"/>
  <c r="F4089" i="3"/>
  <c r="E4089" i="3"/>
  <c r="I4088" i="3"/>
  <c r="R4088" i="3" s="1"/>
  <c r="J4087" i="3"/>
  <c r="L4087" i="3" s="1"/>
  <c r="M4089" i="3"/>
  <c r="D4092" i="3" l="1"/>
  <c r="G4089" i="3"/>
  <c r="H4089" i="3" s="1"/>
  <c r="I4089" i="3" s="1"/>
  <c r="R4089" i="3" s="1"/>
  <c r="F4090" i="3"/>
  <c r="E4090" i="3"/>
  <c r="G4090" i="3" s="1"/>
  <c r="H4090" i="3" s="1"/>
  <c r="J4088" i="3"/>
  <c r="L4088" i="3" s="1"/>
  <c r="M4090" i="3"/>
  <c r="D4093" i="3" l="1"/>
  <c r="F4091" i="3"/>
  <c r="E4091" i="3"/>
  <c r="I4090" i="3"/>
  <c r="R4090" i="3" s="1"/>
  <c r="J4089" i="3"/>
  <c r="L4089" i="3" s="1"/>
  <c r="M4091" i="3"/>
  <c r="D4094" i="3" l="1"/>
  <c r="G4091" i="3"/>
  <c r="H4091" i="3" s="1"/>
  <c r="F4092" i="3"/>
  <c r="E4092" i="3"/>
  <c r="I4091" i="3"/>
  <c r="R4091" i="3" s="1"/>
  <c r="J4090" i="3"/>
  <c r="L4090" i="3" s="1"/>
  <c r="M4092" i="3"/>
  <c r="D4095" i="3" l="1"/>
  <c r="G4092" i="3"/>
  <c r="H4092" i="3" s="1"/>
  <c r="I4092" i="3" s="1"/>
  <c r="R4092" i="3" s="1"/>
  <c r="F4093" i="3"/>
  <c r="E4093" i="3"/>
  <c r="G4093" i="3" s="1"/>
  <c r="H4093" i="3" s="1"/>
  <c r="J4091" i="3"/>
  <c r="L4091" i="3" s="1"/>
  <c r="M4093" i="3"/>
  <c r="D4096" i="3" l="1"/>
  <c r="F4094" i="3"/>
  <c r="E4094" i="3"/>
  <c r="I4093" i="3"/>
  <c r="R4093" i="3" s="1"/>
  <c r="J4092" i="3"/>
  <c r="L4092" i="3" s="1"/>
  <c r="M4094" i="3"/>
  <c r="D4097" i="3" l="1"/>
  <c r="G4094" i="3"/>
  <c r="H4094" i="3" s="1"/>
  <c r="F4095" i="3"/>
  <c r="E4095" i="3"/>
  <c r="G4095" i="3" s="1"/>
  <c r="H4095" i="3" s="1"/>
  <c r="I4094" i="3"/>
  <c r="R4094" i="3" s="1"/>
  <c r="J4093" i="3"/>
  <c r="L4093" i="3" s="1"/>
  <c r="M4095" i="3"/>
  <c r="D4098" i="3" l="1"/>
  <c r="F4096" i="3"/>
  <c r="E4096" i="3"/>
  <c r="I4095" i="3"/>
  <c r="R4095" i="3" s="1"/>
  <c r="J4094" i="3"/>
  <c r="L4094" i="3" s="1"/>
  <c r="M4096" i="3"/>
  <c r="D4099" i="3" l="1"/>
  <c r="G4096" i="3"/>
  <c r="H4096" i="3" s="1"/>
  <c r="F4097" i="3"/>
  <c r="E4097" i="3"/>
  <c r="I4096" i="3"/>
  <c r="R4096" i="3" s="1"/>
  <c r="J4095" i="3"/>
  <c r="L4095" i="3" s="1"/>
  <c r="M4097" i="3"/>
  <c r="D4100" i="3" l="1"/>
  <c r="F4098" i="3"/>
  <c r="E4098" i="3"/>
  <c r="G4097" i="3"/>
  <c r="H4097" i="3" s="1"/>
  <c r="I4097" i="3"/>
  <c r="R4097" i="3" s="1"/>
  <c r="J4096" i="3"/>
  <c r="L4096" i="3" s="1"/>
  <c r="M4098" i="3"/>
  <c r="D4101" i="3" l="1"/>
  <c r="G4098" i="3"/>
  <c r="H4098" i="3" s="1"/>
  <c r="F4099" i="3"/>
  <c r="E4099" i="3"/>
  <c r="I4098" i="3"/>
  <c r="R4098" i="3" s="1"/>
  <c r="J4097" i="3"/>
  <c r="L4097" i="3" s="1"/>
  <c r="M4099" i="3"/>
  <c r="D4102" i="3" l="1"/>
  <c r="G4099" i="3"/>
  <c r="H4099" i="3" s="1"/>
  <c r="I4099" i="3" s="1"/>
  <c r="R4099" i="3" s="1"/>
  <c r="F4100" i="3"/>
  <c r="E4100" i="3"/>
  <c r="J4098" i="3"/>
  <c r="L4098" i="3" s="1"/>
  <c r="M4100" i="3"/>
  <c r="D4103" i="3" l="1"/>
  <c r="G4100" i="3"/>
  <c r="H4100" i="3" s="1"/>
  <c r="F4101" i="3"/>
  <c r="E4101" i="3"/>
  <c r="I4100" i="3"/>
  <c r="R4100" i="3" s="1"/>
  <c r="J4099" i="3"/>
  <c r="L4099" i="3" s="1"/>
  <c r="M4101" i="3"/>
  <c r="D4104" i="3" l="1"/>
  <c r="G4101" i="3"/>
  <c r="H4101" i="3" s="1"/>
  <c r="F4102" i="3"/>
  <c r="E4102" i="3"/>
  <c r="I4101" i="3"/>
  <c r="R4101" i="3" s="1"/>
  <c r="J4100" i="3"/>
  <c r="L4100" i="3" s="1"/>
  <c r="M4102" i="3"/>
  <c r="D4105" i="3" l="1"/>
  <c r="F4103" i="3"/>
  <c r="E4103" i="3"/>
  <c r="G4102" i="3"/>
  <c r="H4102" i="3" s="1"/>
  <c r="I4102" i="3"/>
  <c r="R4102" i="3" s="1"/>
  <c r="J4101" i="3"/>
  <c r="L4101" i="3" s="1"/>
  <c r="M4103" i="3"/>
  <c r="D4106" i="3" l="1"/>
  <c r="F4104" i="3"/>
  <c r="E4104" i="3"/>
  <c r="G4103" i="3"/>
  <c r="H4103" i="3" s="1"/>
  <c r="I4103" i="3"/>
  <c r="R4103" i="3" s="1"/>
  <c r="J4102" i="3"/>
  <c r="L4102" i="3" s="1"/>
  <c r="M4104" i="3"/>
  <c r="D4107" i="3" l="1"/>
  <c r="G4104" i="3"/>
  <c r="H4104" i="3" s="1"/>
  <c r="F4105" i="3"/>
  <c r="E4105" i="3"/>
  <c r="G4105" i="3" s="1"/>
  <c r="H4105" i="3" s="1"/>
  <c r="I4104" i="3"/>
  <c r="R4104" i="3" s="1"/>
  <c r="J4103" i="3"/>
  <c r="L4103" i="3" s="1"/>
  <c r="M4105" i="3"/>
  <c r="D4108" i="3" l="1"/>
  <c r="F4106" i="3"/>
  <c r="E4106" i="3"/>
  <c r="I4105" i="3"/>
  <c r="R4105" i="3" s="1"/>
  <c r="J4104" i="3"/>
  <c r="L4104" i="3" s="1"/>
  <c r="M4106" i="3"/>
  <c r="D4109" i="3" l="1"/>
  <c r="G4106" i="3"/>
  <c r="H4106" i="3" s="1"/>
  <c r="F4107" i="3"/>
  <c r="E4107" i="3"/>
  <c r="I4106" i="3"/>
  <c r="R4106" i="3" s="1"/>
  <c r="J4105" i="3"/>
  <c r="L4105" i="3" s="1"/>
  <c r="M4107" i="3"/>
  <c r="D4110" i="3" l="1"/>
  <c r="G4107" i="3"/>
  <c r="H4107" i="3" s="1"/>
  <c r="F4108" i="3"/>
  <c r="E4108" i="3"/>
  <c r="I4107" i="3"/>
  <c r="R4107" i="3" s="1"/>
  <c r="J4106" i="3"/>
  <c r="L4106" i="3" s="1"/>
  <c r="M4108" i="3"/>
  <c r="D4111" i="3" l="1"/>
  <c r="F4109" i="3"/>
  <c r="E4109" i="3"/>
  <c r="G4108" i="3"/>
  <c r="H4108" i="3" s="1"/>
  <c r="I4108" i="3"/>
  <c r="R4108" i="3" s="1"/>
  <c r="J4107" i="3"/>
  <c r="L4107" i="3" s="1"/>
  <c r="M4109" i="3"/>
  <c r="D4112" i="3" l="1"/>
  <c r="G4109" i="3"/>
  <c r="H4109" i="3" s="1"/>
  <c r="F4110" i="3"/>
  <c r="E4110" i="3"/>
  <c r="I4109" i="3"/>
  <c r="R4109" i="3" s="1"/>
  <c r="J4108" i="3"/>
  <c r="L4108" i="3" s="1"/>
  <c r="M4110" i="3"/>
  <c r="D4113" i="3" l="1"/>
  <c r="F4111" i="3"/>
  <c r="E4111" i="3"/>
  <c r="G4110" i="3"/>
  <c r="H4110" i="3" s="1"/>
  <c r="I4110" i="3"/>
  <c r="R4110" i="3" s="1"/>
  <c r="J4109" i="3"/>
  <c r="L4109" i="3" s="1"/>
  <c r="M4111" i="3"/>
  <c r="D4114" i="3" l="1"/>
  <c r="F4112" i="3"/>
  <c r="E4112" i="3"/>
  <c r="G4111" i="3"/>
  <c r="H4111" i="3" s="1"/>
  <c r="I4111" i="3"/>
  <c r="R4111" i="3" s="1"/>
  <c r="J4110" i="3"/>
  <c r="L4110" i="3" s="1"/>
  <c r="M4112" i="3"/>
  <c r="D4115" i="3" l="1"/>
  <c r="G4112" i="3"/>
  <c r="H4112" i="3" s="1"/>
  <c r="I4112" i="3" s="1"/>
  <c r="R4112" i="3" s="1"/>
  <c r="F4113" i="3"/>
  <c r="E4113" i="3"/>
  <c r="J4111" i="3"/>
  <c r="L4111" i="3" s="1"/>
  <c r="M4113" i="3"/>
  <c r="D4116" i="3" l="1"/>
  <c r="F4114" i="3"/>
  <c r="E4114" i="3"/>
  <c r="G4113" i="3"/>
  <c r="H4113" i="3" s="1"/>
  <c r="I4113" i="3" s="1"/>
  <c r="R4113" i="3" s="1"/>
  <c r="J4112" i="3"/>
  <c r="L4112" i="3" s="1"/>
  <c r="M4114" i="3"/>
  <c r="D4117" i="3" l="1"/>
  <c r="G4114" i="3"/>
  <c r="H4114" i="3" s="1"/>
  <c r="F4115" i="3"/>
  <c r="E4115" i="3"/>
  <c r="I4114" i="3"/>
  <c r="R4114" i="3" s="1"/>
  <c r="J4113" i="3"/>
  <c r="L4113" i="3" s="1"/>
  <c r="M4115" i="3"/>
  <c r="D4118" i="3" l="1"/>
  <c r="G4115" i="3"/>
  <c r="H4115" i="3" s="1"/>
  <c r="F4116" i="3"/>
  <c r="E4116" i="3"/>
  <c r="I4115" i="3"/>
  <c r="R4115" i="3" s="1"/>
  <c r="J4114" i="3"/>
  <c r="L4114" i="3" s="1"/>
  <c r="M4116" i="3"/>
  <c r="D4119" i="3" l="1"/>
  <c r="G4116" i="3"/>
  <c r="H4116" i="3" s="1"/>
  <c r="F4117" i="3"/>
  <c r="E4117" i="3"/>
  <c r="I4116" i="3"/>
  <c r="R4116" i="3" s="1"/>
  <c r="J4115" i="3"/>
  <c r="L4115" i="3" s="1"/>
  <c r="M4117" i="3"/>
  <c r="D4120" i="3" l="1"/>
  <c r="G4117" i="3"/>
  <c r="H4117" i="3" s="1"/>
  <c r="F4118" i="3"/>
  <c r="E4118" i="3"/>
  <c r="I4117" i="3"/>
  <c r="R4117" i="3" s="1"/>
  <c r="J4116" i="3"/>
  <c r="L4116" i="3" s="1"/>
  <c r="M4118" i="3"/>
  <c r="D4121" i="3" l="1"/>
  <c r="G4118" i="3"/>
  <c r="H4118" i="3" s="1"/>
  <c r="F4119" i="3"/>
  <c r="E4119" i="3"/>
  <c r="I4118" i="3"/>
  <c r="R4118" i="3" s="1"/>
  <c r="J4117" i="3"/>
  <c r="L4117" i="3" s="1"/>
  <c r="M4119" i="3"/>
  <c r="D4122" i="3" l="1"/>
  <c r="G4119" i="3"/>
  <c r="H4119" i="3" s="1"/>
  <c r="F4120" i="3"/>
  <c r="E4120" i="3"/>
  <c r="I4119" i="3"/>
  <c r="R4119" i="3" s="1"/>
  <c r="J4118" i="3"/>
  <c r="L4118" i="3" s="1"/>
  <c r="M4120" i="3"/>
  <c r="D4123" i="3" l="1"/>
  <c r="G4120" i="3"/>
  <c r="H4120" i="3" s="1"/>
  <c r="F4121" i="3"/>
  <c r="E4121" i="3"/>
  <c r="I4120" i="3"/>
  <c r="R4120" i="3" s="1"/>
  <c r="J4119" i="3"/>
  <c r="L4119" i="3" s="1"/>
  <c r="M4121" i="3"/>
  <c r="D4124" i="3" l="1"/>
  <c r="G4121" i="3"/>
  <c r="H4121" i="3" s="1"/>
  <c r="I4121" i="3" s="1"/>
  <c r="R4121" i="3" s="1"/>
  <c r="F4122" i="3"/>
  <c r="E4122" i="3"/>
  <c r="J4120" i="3"/>
  <c r="L4120" i="3" s="1"/>
  <c r="M4122" i="3"/>
  <c r="D4125" i="3" l="1"/>
  <c r="G4122" i="3"/>
  <c r="H4122" i="3" s="1"/>
  <c r="F4123" i="3"/>
  <c r="E4123" i="3"/>
  <c r="I4122" i="3"/>
  <c r="R4122" i="3" s="1"/>
  <c r="J4121" i="3"/>
  <c r="L4121" i="3" s="1"/>
  <c r="M4123" i="3"/>
  <c r="D4126" i="3" l="1"/>
  <c r="G4123" i="3"/>
  <c r="H4123" i="3" s="1"/>
  <c r="F4124" i="3"/>
  <c r="E4124" i="3"/>
  <c r="I4123" i="3"/>
  <c r="R4123" i="3" s="1"/>
  <c r="J4122" i="3"/>
  <c r="L4122" i="3" s="1"/>
  <c r="M4124" i="3"/>
  <c r="D4127" i="3" l="1"/>
  <c r="F4125" i="3"/>
  <c r="E4125" i="3"/>
  <c r="G4124" i="3"/>
  <c r="H4124" i="3" s="1"/>
  <c r="I4124" i="3"/>
  <c r="R4124" i="3" s="1"/>
  <c r="J4123" i="3"/>
  <c r="L4123" i="3" s="1"/>
  <c r="M4125" i="3"/>
  <c r="D4128" i="3" l="1"/>
  <c r="G4125" i="3"/>
  <c r="H4125" i="3" s="1"/>
  <c r="F4126" i="3"/>
  <c r="E4126" i="3"/>
  <c r="G4126" i="3" s="1"/>
  <c r="H4126" i="3" s="1"/>
  <c r="I4125" i="3"/>
  <c r="R4125" i="3" s="1"/>
  <c r="J4124" i="3"/>
  <c r="L4124" i="3" s="1"/>
  <c r="M4126" i="3"/>
  <c r="D4129" i="3" l="1"/>
  <c r="F4127" i="3"/>
  <c r="E4127" i="3"/>
  <c r="I4126" i="3"/>
  <c r="R4126" i="3" s="1"/>
  <c r="J4125" i="3"/>
  <c r="L4125" i="3" s="1"/>
  <c r="M4127" i="3"/>
  <c r="D4130" i="3" l="1"/>
  <c r="G4127" i="3"/>
  <c r="H4127" i="3" s="1"/>
  <c r="F4128" i="3"/>
  <c r="E4128" i="3"/>
  <c r="G4128" i="3" s="1"/>
  <c r="H4128" i="3" s="1"/>
  <c r="I4127" i="3"/>
  <c r="R4127" i="3" s="1"/>
  <c r="J4126" i="3"/>
  <c r="L4126" i="3" s="1"/>
  <c r="M4128" i="3"/>
  <c r="D4131" i="3" l="1"/>
  <c r="F4129" i="3"/>
  <c r="E4129" i="3"/>
  <c r="I4128" i="3"/>
  <c r="R4128" i="3" s="1"/>
  <c r="J4127" i="3"/>
  <c r="L4127" i="3" s="1"/>
  <c r="M4129" i="3"/>
  <c r="D4132" i="3" l="1"/>
  <c r="G4129" i="3"/>
  <c r="H4129" i="3" s="1"/>
  <c r="F4130" i="3"/>
  <c r="E4130" i="3"/>
  <c r="I4129" i="3"/>
  <c r="R4129" i="3" s="1"/>
  <c r="J4128" i="3"/>
  <c r="L4128" i="3" s="1"/>
  <c r="M4130" i="3"/>
  <c r="D4133" i="3" l="1"/>
  <c r="G4130" i="3"/>
  <c r="H4130" i="3" s="1"/>
  <c r="F4131" i="3"/>
  <c r="E4131" i="3"/>
  <c r="I4130" i="3"/>
  <c r="R4130" i="3" s="1"/>
  <c r="J4129" i="3"/>
  <c r="L4129" i="3" s="1"/>
  <c r="M4131" i="3"/>
  <c r="D4134" i="3" l="1"/>
  <c r="G4131" i="3"/>
  <c r="H4131" i="3" s="1"/>
  <c r="I4131" i="3" s="1"/>
  <c r="R4131" i="3" s="1"/>
  <c r="F4132" i="3"/>
  <c r="E4132" i="3"/>
  <c r="J4130" i="3"/>
  <c r="L4130" i="3" s="1"/>
  <c r="M4132" i="3"/>
  <c r="D4135" i="3" l="1"/>
  <c r="G4132" i="3"/>
  <c r="H4132" i="3" s="1"/>
  <c r="I4132" i="3" s="1"/>
  <c r="R4132" i="3" s="1"/>
  <c r="F4133" i="3"/>
  <c r="E4133" i="3"/>
  <c r="J4131" i="3"/>
  <c r="L4131" i="3" s="1"/>
  <c r="M4133" i="3"/>
  <c r="D4136" i="3" l="1"/>
  <c r="G4133" i="3"/>
  <c r="H4133" i="3" s="1"/>
  <c r="F4134" i="3"/>
  <c r="E4134" i="3"/>
  <c r="I4133" i="3"/>
  <c r="R4133" i="3" s="1"/>
  <c r="J4132" i="3"/>
  <c r="L4132" i="3" s="1"/>
  <c r="M4134" i="3"/>
  <c r="D4137" i="3" l="1"/>
  <c r="G4134" i="3"/>
  <c r="H4134" i="3" s="1"/>
  <c r="I4134" i="3" s="1"/>
  <c r="R4134" i="3" s="1"/>
  <c r="F4135" i="3"/>
  <c r="E4135" i="3"/>
  <c r="G4135" i="3" s="1"/>
  <c r="H4135" i="3" s="1"/>
  <c r="J4133" i="3"/>
  <c r="L4133" i="3" s="1"/>
  <c r="M4135" i="3"/>
  <c r="D4138" i="3" l="1"/>
  <c r="F4136" i="3"/>
  <c r="E4136" i="3"/>
  <c r="I4135" i="3"/>
  <c r="R4135" i="3" s="1"/>
  <c r="J4134" i="3"/>
  <c r="L4134" i="3" s="1"/>
  <c r="M4136" i="3"/>
  <c r="D4139" i="3" l="1"/>
  <c r="F4137" i="3"/>
  <c r="E4137" i="3"/>
  <c r="G4136" i="3"/>
  <c r="H4136" i="3" s="1"/>
  <c r="I4136" i="3"/>
  <c r="R4136" i="3" s="1"/>
  <c r="J4135" i="3"/>
  <c r="L4135" i="3" s="1"/>
  <c r="M4137" i="3"/>
  <c r="D4140" i="3" l="1"/>
  <c r="G4137" i="3"/>
  <c r="H4137" i="3" s="1"/>
  <c r="F4138" i="3"/>
  <c r="E4138" i="3"/>
  <c r="I4137" i="3"/>
  <c r="R4137" i="3" s="1"/>
  <c r="J4136" i="3"/>
  <c r="L4136" i="3" s="1"/>
  <c r="M4138" i="3"/>
  <c r="D4141" i="3" l="1"/>
  <c r="F4139" i="3"/>
  <c r="E4139" i="3"/>
  <c r="G4138" i="3"/>
  <c r="H4138" i="3" s="1"/>
  <c r="I4138" i="3" s="1"/>
  <c r="R4138" i="3" s="1"/>
  <c r="J4137" i="3"/>
  <c r="L4137" i="3" s="1"/>
  <c r="M4139" i="3"/>
  <c r="D4142" i="3" l="1"/>
  <c r="G4139" i="3"/>
  <c r="H4139" i="3" s="1"/>
  <c r="I4139" i="3" s="1"/>
  <c r="R4139" i="3" s="1"/>
  <c r="F4140" i="3"/>
  <c r="E4140" i="3"/>
  <c r="J4138" i="3"/>
  <c r="L4138" i="3" s="1"/>
  <c r="M4140" i="3"/>
  <c r="D4143" i="3" l="1"/>
  <c r="G4140" i="3"/>
  <c r="H4140" i="3" s="1"/>
  <c r="F4141" i="3"/>
  <c r="E4141" i="3"/>
  <c r="I4140" i="3"/>
  <c r="R4140" i="3" s="1"/>
  <c r="J4139" i="3"/>
  <c r="L4139" i="3" s="1"/>
  <c r="M4141" i="3"/>
  <c r="D4144" i="3" l="1"/>
  <c r="G4141" i="3"/>
  <c r="H4141" i="3" s="1"/>
  <c r="F4142" i="3"/>
  <c r="E4142" i="3"/>
  <c r="I4141" i="3"/>
  <c r="R4141" i="3" s="1"/>
  <c r="J4140" i="3"/>
  <c r="L4140" i="3" s="1"/>
  <c r="M4142" i="3"/>
  <c r="D4145" i="3" l="1"/>
  <c r="G4142" i="3"/>
  <c r="H4142" i="3" s="1"/>
  <c r="I4142" i="3" s="1"/>
  <c r="R4142" i="3" s="1"/>
  <c r="F4143" i="3"/>
  <c r="E4143" i="3"/>
  <c r="J4141" i="3"/>
  <c r="L4141" i="3" s="1"/>
  <c r="M4143" i="3"/>
  <c r="D4146" i="3" l="1"/>
  <c r="G4143" i="3"/>
  <c r="H4143" i="3" s="1"/>
  <c r="I4143" i="3" s="1"/>
  <c r="R4143" i="3" s="1"/>
  <c r="F4144" i="3"/>
  <c r="E4144" i="3"/>
  <c r="G4144" i="3" s="1"/>
  <c r="H4144" i="3" s="1"/>
  <c r="J4142" i="3"/>
  <c r="L4142" i="3" s="1"/>
  <c r="M4144" i="3"/>
  <c r="D4147" i="3" l="1"/>
  <c r="F4145" i="3"/>
  <c r="E4145" i="3"/>
  <c r="I4144" i="3"/>
  <c r="R4144" i="3" s="1"/>
  <c r="J4143" i="3"/>
  <c r="L4143" i="3" s="1"/>
  <c r="M4145" i="3"/>
  <c r="D4148" i="3" l="1"/>
  <c r="G4145" i="3"/>
  <c r="H4145" i="3" s="1"/>
  <c r="I4145" i="3" s="1"/>
  <c r="R4145" i="3" s="1"/>
  <c r="F4146" i="3"/>
  <c r="E4146" i="3"/>
  <c r="J4144" i="3"/>
  <c r="L4144" i="3" s="1"/>
  <c r="M4146" i="3"/>
  <c r="D4149" i="3" l="1"/>
  <c r="G4146" i="3"/>
  <c r="H4146" i="3" s="1"/>
  <c r="F4147" i="3"/>
  <c r="E4147" i="3"/>
  <c r="I4146" i="3"/>
  <c r="R4146" i="3" s="1"/>
  <c r="J4145" i="3"/>
  <c r="L4145" i="3" s="1"/>
  <c r="M4147" i="3"/>
  <c r="D4150" i="3" l="1"/>
  <c r="G4147" i="3"/>
  <c r="H4147" i="3" s="1"/>
  <c r="F4148" i="3"/>
  <c r="E4148" i="3"/>
  <c r="I4147" i="3"/>
  <c r="R4147" i="3" s="1"/>
  <c r="J4146" i="3"/>
  <c r="L4146" i="3" s="1"/>
  <c r="M4148" i="3"/>
  <c r="D4151" i="3" l="1"/>
  <c r="G4148" i="3"/>
  <c r="H4148" i="3" s="1"/>
  <c r="F4149" i="3"/>
  <c r="E4149" i="3"/>
  <c r="I4148" i="3"/>
  <c r="R4148" i="3" s="1"/>
  <c r="J4147" i="3"/>
  <c r="L4147" i="3" s="1"/>
  <c r="M4149" i="3"/>
  <c r="D4152" i="3" l="1"/>
  <c r="G4149" i="3"/>
  <c r="H4149" i="3" s="1"/>
  <c r="F4150" i="3"/>
  <c r="E4150" i="3"/>
  <c r="I4149" i="3"/>
  <c r="R4149" i="3" s="1"/>
  <c r="J4148" i="3"/>
  <c r="L4148" i="3" s="1"/>
  <c r="M4150" i="3"/>
  <c r="D4153" i="3" l="1"/>
  <c r="G4150" i="3"/>
  <c r="H4150" i="3" s="1"/>
  <c r="F4151" i="3"/>
  <c r="E4151" i="3"/>
  <c r="I4150" i="3"/>
  <c r="R4150" i="3" s="1"/>
  <c r="J4149" i="3"/>
  <c r="L4149" i="3" s="1"/>
  <c r="M4151" i="3"/>
  <c r="D4154" i="3" l="1"/>
  <c r="G4151" i="3"/>
  <c r="H4151" i="3" s="1"/>
  <c r="F4152" i="3"/>
  <c r="E4152" i="3"/>
  <c r="I4151" i="3"/>
  <c r="R4151" i="3" s="1"/>
  <c r="J4150" i="3"/>
  <c r="L4150" i="3" s="1"/>
  <c r="M4152" i="3"/>
  <c r="D4155" i="3" l="1"/>
  <c r="G4152" i="3"/>
  <c r="H4152" i="3" s="1"/>
  <c r="F4153" i="3"/>
  <c r="E4153" i="3"/>
  <c r="I4152" i="3"/>
  <c r="R4152" i="3" s="1"/>
  <c r="J4151" i="3"/>
  <c r="L4151" i="3" s="1"/>
  <c r="M4153" i="3"/>
  <c r="D4156" i="3" l="1"/>
  <c r="G4153" i="3"/>
  <c r="H4153" i="3" s="1"/>
  <c r="I4153" i="3" s="1"/>
  <c r="R4153" i="3" s="1"/>
  <c r="F4154" i="3"/>
  <c r="E4154" i="3"/>
  <c r="J4152" i="3"/>
  <c r="L4152" i="3" s="1"/>
  <c r="M4154" i="3"/>
  <c r="D4157" i="3" l="1"/>
  <c r="F4155" i="3"/>
  <c r="E4155" i="3"/>
  <c r="G4154" i="3"/>
  <c r="H4154" i="3" s="1"/>
  <c r="I4154" i="3" s="1"/>
  <c r="R4154" i="3" s="1"/>
  <c r="J4153" i="3"/>
  <c r="L4153" i="3" s="1"/>
  <c r="M4155" i="3"/>
  <c r="D4158" i="3" l="1"/>
  <c r="G4155" i="3"/>
  <c r="H4155" i="3" s="1"/>
  <c r="I4155" i="3" s="1"/>
  <c r="R4155" i="3" s="1"/>
  <c r="F4156" i="3"/>
  <c r="E4156" i="3"/>
  <c r="J4154" i="3"/>
  <c r="L4154" i="3" s="1"/>
  <c r="M4156" i="3"/>
  <c r="D4159" i="3" l="1"/>
  <c r="G4156" i="3"/>
  <c r="H4156" i="3" s="1"/>
  <c r="F4157" i="3"/>
  <c r="E4157" i="3"/>
  <c r="I4156" i="3"/>
  <c r="R4156" i="3" s="1"/>
  <c r="J4155" i="3"/>
  <c r="L4155" i="3" s="1"/>
  <c r="M4157" i="3"/>
  <c r="D4160" i="3" l="1"/>
  <c r="G4157" i="3"/>
  <c r="H4157" i="3" s="1"/>
  <c r="F4158" i="3"/>
  <c r="E4158" i="3"/>
  <c r="I4157" i="3"/>
  <c r="R4157" i="3" s="1"/>
  <c r="J4156" i="3"/>
  <c r="L4156" i="3" s="1"/>
  <c r="M4158" i="3"/>
  <c r="D4161" i="3" l="1"/>
  <c r="F4159" i="3"/>
  <c r="E4159" i="3"/>
  <c r="G4158" i="3"/>
  <c r="H4158" i="3" s="1"/>
  <c r="I4158" i="3"/>
  <c r="R4158" i="3" s="1"/>
  <c r="J4157" i="3"/>
  <c r="L4157" i="3" s="1"/>
  <c r="M4159" i="3"/>
  <c r="D4162" i="3" l="1"/>
  <c r="G4159" i="3"/>
  <c r="H4159" i="3" s="1"/>
  <c r="F4160" i="3"/>
  <c r="E4160" i="3"/>
  <c r="I4159" i="3"/>
  <c r="R4159" i="3" s="1"/>
  <c r="J4158" i="3"/>
  <c r="L4158" i="3" s="1"/>
  <c r="M4160" i="3"/>
  <c r="D4163" i="3" l="1"/>
  <c r="G4160" i="3"/>
  <c r="H4160" i="3" s="1"/>
  <c r="F4161" i="3"/>
  <c r="E4161" i="3"/>
  <c r="I4160" i="3"/>
  <c r="R4160" i="3" s="1"/>
  <c r="J4159" i="3"/>
  <c r="L4159" i="3" s="1"/>
  <c r="M4161" i="3"/>
  <c r="D4164" i="3" l="1"/>
  <c r="G4161" i="3"/>
  <c r="H4161" i="3" s="1"/>
  <c r="I4161" i="3" s="1"/>
  <c r="R4161" i="3" s="1"/>
  <c r="F4162" i="3"/>
  <c r="E4162" i="3"/>
  <c r="J4160" i="3"/>
  <c r="L4160" i="3" s="1"/>
  <c r="M4162" i="3"/>
  <c r="D4165" i="3" l="1"/>
  <c r="F4163" i="3"/>
  <c r="E4163" i="3"/>
  <c r="G4162" i="3"/>
  <c r="H4162" i="3" s="1"/>
  <c r="I4162" i="3" s="1"/>
  <c r="R4162" i="3" s="1"/>
  <c r="J4161" i="3"/>
  <c r="L4161" i="3" s="1"/>
  <c r="M4163" i="3"/>
  <c r="D4166" i="3" l="1"/>
  <c r="G4163" i="3"/>
  <c r="H4163" i="3" s="1"/>
  <c r="F4164" i="3"/>
  <c r="E4164" i="3"/>
  <c r="I4163" i="3"/>
  <c r="R4163" i="3" s="1"/>
  <c r="J4162" i="3"/>
  <c r="L4162" i="3" s="1"/>
  <c r="M4164" i="3"/>
  <c r="D4167" i="3" l="1"/>
  <c r="G4164" i="3"/>
  <c r="H4164" i="3" s="1"/>
  <c r="F4165" i="3"/>
  <c r="E4165" i="3"/>
  <c r="I4164" i="3"/>
  <c r="R4164" i="3" s="1"/>
  <c r="J4163" i="3"/>
  <c r="L4163" i="3" s="1"/>
  <c r="M4165" i="3"/>
  <c r="D4168" i="3" l="1"/>
  <c r="G4165" i="3"/>
  <c r="H4165" i="3" s="1"/>
  <c r="I4165" i="3" s="1"/>
  <c r="R4165" i="3" s="1"/>
  <c r="F4166" i="3"/>
  <c r="E4166" i="3"/>
  <c r="J4164" i="3"/>
  <c r="L4164" i="3" s="1"/>
  <c r="M4166" i="3"/>
  <c r="D4169" i="3" l="1"/>
  <c r="F4167" i="3"/>
  <c r="E4167" i="3"/>
  <c r="G4166" i="3"/>
  <c r="H4166" i="3" s="1"/>
  <c r="I4166" i="3" s="1"/>
  <c r="R4166" i="3" s="1"/>
  <c r="J4165" i="3"/>
  <c r="L4165" i="3" s="1"/>
  <c r="M4167" i="3"/>
  <c r="D4170" i="3" l="1"/>
  <c r="F4168" i="3"/>
  <c r="E4168" i="3"/>
  <c r="G4167" i="3"/>
  <c r="H4167" i="3" s="1"/>
  <c r="I4167" i="3"/>
  <c r="R4167" i="3" s="1"/>
  <c r="J4166" i="3"/>
  <c r="L4166" i="3" s="1"/>
  <c r="M4168" i="3"/>
  <c r="D4171" i="3" l="1"/>
  <c r="F4169" i="3"/>
  <c r="E4169" i="3"/>
  <c r="G4168" i="3"/>
  <c r="H4168" i="3" s="1"/>
  <c r="I4168" i="3"/>
  <c r="R4168" i="3" s="1"/>
  <c r="J4167" i="3"/>
  <c r="L4167" i="3" s="1"/>
  <c r="M4169" i="3"/>
  <c r="D4172" i="3" l="1"/>
  <c r="G4169" i="3"/>
  <c r="H4169" i="3" s="1"/>
  <c r="F4170" i="3"/>
  <c r="E4170" i="3"/>
  <c r="I4169" i="3"/>
  <c r="R4169" i="3" s="1"/>
  <c r="J4168" i="3"/>
  <c r="L4168" i="3" s="1"/>
  <c r="M4170" i="3"/>
  <c r="D4173" i="3" l="1"/>
  <c r="G4170" i="3"/>
  <c r="H4170" i="3" s="1"/>
  <c r="F4171" i="3"/>
  <c r="E4171" i="3"/>
  <c r="I4170" i="3"/>
  <c r="R4170" i="3" s="1"/>
  <c r="J4169" i="3"/>
  <c r="L4169" i="3" s="1"/>
  <c r="M4171" i="3"/>
  <c r="D4174" i="3" l="1"/>
  <c r="G4171" i="3"/>
  <c r="H4171" i="3" s="1"/>
  <c r="F4172" i="3"/>
  <c r="E4172" i="3"/>
  <c r="I4171" i="3"/>
  <c r="R4171" i="3" s="1"/>
  <c r="J4170" i="3"/>
  <c r="L4170" i="3" s="1"/>
  <c r="M4172" i="3"/>
  <c r="D4175" i="3" l="1"/>
  <c r="G4172" i="3"/>
  <c r="H4172" i="3" s="1"/>
  <c r="F4173" i="3"/>
  <c r="E4173" i="3"/>
  <c r="I4172" i="3"/>
  <c r="R4172" i="3" s="1"/>
  <c r="J4171" i="3"/>
  <c r="L4171" i="3" s="1"/>
  <c r="M4173" i="3"/>
  <c r="D4176" i="3" l="1"/>
  <c r="F4174" i="3"/>
  <c r="E4174" i="3"/>
  <c r="G4173" i="3"/>
  <c r="H4173" i="3" s="1"/>
  <c r="I4173" i="3" s="1"/>
  <c r="R4173" i="3" s="1"/>
  <c r="J4172" i="3"/>
  <c r="L4172" i="3" s="1"/>
  <c r="M4174" i="3"/>
  <c r="D4177" i="3" l="1"/>
  <c r="G4174" i="3"/>
  <c r="H4174" i="3" s="1"/>
  <c r="F4175" i="3"/>
  <c r="E4175" i="3"/>
  <c r="I4174" i="3"/>
  <c r="R4174" i="3" s="1"/>
  <c r="J4173" i="3"/>
  <c r="L4173" i="3" s="1"/>
  <c r="M4175" i="3"/>
  <c r="D4178" i="3" l="1"/>
  <c r="G4175" i="3"/>
  <c r="H4175" i="3" s="1"/>
  <c r="F4176" i="3"/>
  <c r="E4176" i="3"/>
  <c r="I4175" i="3"/>
  <c r="R4175" i="3" s="1"/>
  <c r="J4174" i="3"/>
  <c r="L4174" i="3" s="1"/>
  <c r="M4176" i="3"/>
  <c r="D4179" i="3" l="1"/>
  <c r="G4176" i="3"/>
  <c r="H4176" i="3" s="1"/>
  <c r="I4176" i="3" s="1"/>
  <c r="R4176" i="3" s="1"/>
  <c r="F4177" i="3"/>
  <c r="E4177" i="3"/>
  <c r="G4177" i="3" s="1"/>
  <c r="H4177" i="3" s="1"/>
  <c r="J4175" i="3"/>
  <c r="L4175" i="3" s="1"/>
  <c r="M4177" i="3"/>
  <c r="D4180" i="3" l="1"/>
  <c r="F4178" i="3"/>
  <c r="E4178" i="3"/>
  <c r="I4177" i="3"/>
  <c r="R4177" i="3" s="1"/>
  <c r="J4176" i="3"/>
  <c r="L4176" i="3" s="1"/>
  <c r="M4178" i="3"/>
  <c r="D4181" i="3" l="1"/>
  <c r="G4178" i="3"/>
  <c r="H4178" i="3" s="1"/>
  <c r="F4179" i="3"/>
  <c r="E4179" i="3"/>
  <c r="I4178" i="3"/>
  <c r="R4178" i="3" s="1"/>
  <c r="J4177" i="3"/>
  <c r="L4177" i="3" s="1"/>
  <c r="M4179" i="3"/>
  <c r="D4182" i="3" l="1"/>
  <c r="G4179" i="3"/>
  <c r="H4179" i="3" s="1"/>
  <c r="F4180" i="3"/>
  <c r="E4180" i="3"/>
  <c r="I4179" i="3"/>
  <c r="R4179" i="3" s="1"/>
  <c r="J4178" i="3"/>
  <c r="L4178" i="3" s="1"/>
  <c r="M4180" i="3"/>
  <c r="D4183" i="3" l="1"/>
  <c r="G4180" i="3"/>
  <c r="H4180" i="3" s="1"/>
  <c r="F4181" i="3"/>
  <c r="E4181" i="3"/>
  <c r="I4180" i="3"/>
  <c r="R4180" i="3" s="1"/>
  <c r="J4179" i="3"/>
  <c r="L4179" i="3" s="1"/>
  <c r="M4181" i="3"/>
  <c r="D4184" i="3" l="1"/>
  <c r="G4181" i="3"/>
  <c r="H4181" i="3" s="1"/>
  <c r="I4181" i="3" s="1"/>
  <c r="R4181" i="3" s="1"/>
  <c r="F4182" i="3"/>
  <c r="E4182" i="3"/>
  <c r="J4180" i="3"/>
  <c r="L4180" i="3" s="1"/>
  <c r="M4182" i="3"/>
  <c r="D4185" i="3" l="1"/>
  <c r="F4183" i="3"/>
  <c r="E4183" i="3"/>
  <c r="G4182" i="3"/>
  <c r="H4182" i="3" s="1"/>
  <c r="I4182" i="3" s="1"/>
  <c r="R4182" i="3" s="1"/>
  <c r="J4181" i="3"/>
  <c r="L4181" i="3" s="1"/>
  <c r="M4183" i="3"/>
  <c r="D4186" i="3" l="1"/>
  <c r="G4183" i="3"/>
  <c r="H4183" i="3" s="1"/>
  <c r="F4184" i="3"/>
  <c r="E4184" i="3"/>
  <c r="I4183" i="3"/>
  <c r="R4183" i="3" s="1"/>
  <c r="J4182" i="3"/>
  <c r="L4182" i="3" s="1"/>
  <c r="M4184" i="3"/>
  <c r="D4187" i="3" l="1"/>
  <c r="G4184" i="3"/>
  <c r="H4184" i="3" s="1"/>
  <c r="F4185" i="3"/>
  <c r="E4185" i="3"/>
  <c r="G4185" i="3" s="1"/>
  <c r="H4185" i="3" s="1"/>
  <c r="I4184" i="3"/>
  <c r="R4184" i="3" s="1"/>
  <c r="J4183" i="3"/>
  <c r="L4183" i="3" s="1"/>
  <c r="M4185" i="3"/>
  <c r="D4188" i="3" l="1"/>
  <c r="F4186" i="3"/>
  <c r="E4186" i="3"/>
  <c r="I4185" i="3"/>
  <c r="R4185" i="3" s="1"/>
  <c r="J4184" i="3"/>
  <c r="L4184" i="3" s="1"/>
  <c r="M4186" i="3"/>
  <c r="D4189" i="3" l="1"/>
  <c r="G4186" i="3"/>
  <c r="H4186" i="3" s="1"/>
  <c r="I4186" i="3" s="1"/>
  <c r="R4186" i="3" s="1"/>
  <c r="F4187" i="3"/>
  <c r="E4187" i="3"/>
  <c r="J4185" i="3"/>
  <c r="L4185" i="3" s="1"/>
  <c r="M4187" i="3"/>
  <c r="D4190" i="3" l="1"/>
  <c r="F4188" i="3"/>
  <c r="E4188" i="3"/>
  <c r="G4187" i="3"/>
  <c r="H4187" i="3" s="1"/>
  <c r="I4187" i="3"/>
  <c r="R4187" i="3" s="1"/>
  <c r="J4186" i="3"/>
  <c r="L4186" i="3" s="1"/>
  <c r="M4188" i="3"/>
  <c r="D4191" i="3" l="1"/>
  <c r="G4188" i="3"/>
  <c r="H4188" i="3" s="1"/>
  <c r="F4189" i="3"/>
  <c r="E4189" i="3"/>
  <c r="G4189" i="3" s="1"/>
  <c r="H4189" i="3" s="1"/>
  <c r="I4188" i="3"/>
  <c r="R4188" i="3" s="1"/>
  <c r="J4187" i="3"/>
  <c r="L4187" i="3" s="1"/>
  <c r="M4189" i="3"/>
  <c r="D4192" i="3" l="1"/>
  <c r="F4190" i="3"/>
  <c r="E4190" i="3"/>
  <c r="I4189" i="3"/>
  <c r="R4189" i="3" s="1"/>
  <c r="J4188" i="3"/>
  <c r="L4188" i="3" s="1"/>
  <c r="M4190" i="3"/>
  <c r="D4193" i="3" l="1"/>
  <c r="F4191" i="3"/>
  <c r="E4191" i="3"/>
  <c r="G4190" i="3"/>
  <c r="H4190" i="3" s="1"/>
  <c r="I4190" i="3"/>
  <c r="R4190" i="3" s="1"/>
  <c r="J4189" i="3"/>
  <c r="L4189" i="3" s="1"/>
  <c r="M4191" i="3"/>
  <c r="D4194" i="3" l="1"/>
  <c r="G4191" i="3"/>
  <c r="H4191" i="3" s="1"/>
  <c r="F4192" i="3"/>
  <c r="E4192" i="3"/>
  <c r="I4191" i="3"/>
  <c r="R4191" i="3" s="1"/>
  <c r="J4190" i="3"/>
  <c r="L4190" i="3" s="1"/>
  <c r="M4192" i="3"/>
  <c r="D4195" i="3" l="1"/>
  <c r="G4192" i="3"/>
  <c r="H4192" i="3" s="1"/>
  <c r="I4192" i="3" s="1"/>
  <c r="R4192" i="3" s="1"/>
  <c r="F4193" i="3"/>
  <c r="E4193" i="3"/>
  <c r="J4191" i="3"/>
  <c r="L4191" i="3" s="1"/>
  <c r="M4193" i="3"/>
  <c r="D4196" i="3" l="1"/>
  <c r="G4193" i="3"/>
  <c r="H4193" i="3" s="1"/>
  <c r="F4194" i="3"/>
  <c r="E4194" i="3"/>
  <c r="I4193" i="3"/>
  <c r="R4193" i="3" s="1"/>
  <c r="J4192" i="3"/>
  <c r="L4192" i="3" s="1"/>
  <c r="M4194" i="3"/>
  <c r="D4197" i="3" l="1"/>
  <c r="G4194" i="3"/>
  <c r="H4194" i="3" s="1"/>
  <c r="F4195" i="3"/>
  <c r="E4195" i="3"/>
  <c r="I4194" i="3"/>
  <c r="R4194" i="3" s="1"/>
  <c r="J4193" i="3"/>
  <c r="L4193" i="3" s="1"/>
  <c r="M4195" i="3"/>
  <c r="D4198" i="3" l="1"/>
  <c r="G4195" i="3"/>
  <c r="H4195" i="3" s="1"/>
  <c r="I4195" i="3" s="1"/>
  <c r="R4195" i="3" s="1"/>
  <c r="F4196" i="3"/>
  <c r="E4196" i="3"/>
  <c r="J4194" i="3"/>
  <c r="L4194" i="3" s="1"/>
  <c r="M4196" i="3"/>
  <c r="D4199" i="3" l="1"/>
  <c r="G4196" i="3"/>
  <c r="H4196" i="3" s="1"/>
  <c r="F4197" i="3"/>
  <c r="E4197" i="3"/>
  <c r="I4196" i="3"/>
  <c r="R4196" i="3" s="1"/>
  <c r="J4195" i="3"/>
  <c r="L4195" i="3" s="1"/>
  <c r="M4197" i="3"/>
  <c r="D4200" i="3" l="1"/>
  <c r="G4197" i="3"/>
  <c r="H4197" i="3" s="1"/>
  <c r="F4198" i="3"/>
  <c r="E4198" i="3"/>
  <c r="I4197" i="3"/>
  <c r="R4197" i="3" s="1"/>
  <c r="J4196" i="3"/>
  <c r="L4196" i="3" s="1"/>
  <c r="M4198" i="3"/>
  <c r="D4201" i="3" l="1"/>
  <c r="F4199" i="3"/>
  <c r="E4199" i="3"/>
  <c r="G4198" i="3"/>
  <c r="H4198" i="3" s="1"/>
  <c r="I4198" i="3"/>
  <c r="R4198" i="3" s="1"/>
  <c r="J4197" i="3"/>
  <c r="L4197" i="3" s="1"/>
  <c r="M4199" i="3"/>
  <c r="D4202" i="3" l="1"/>
  <c r="G4199" i="3"/>
  <c r="H4199" i="3" s="1"/>
  <c r="F4200" i="3"/>
  <c r="E4200" i="3"/>
  <c r="I4199" i="3"/>
  <c r="R4199" i="3" s="1"/>
  <c r="J4198" i="3"/>
  <c r="L4198" i="3" s="1"/>
  <c r="M4200" i="3"/>
  <c r="D4203" i="3" l="1"/>
  <c r="G4200" i="3"/>
  <c r="H4200" i="3" s="1"/>
  <c r="F4201" i="3"/>
  <c r="E4201" i="3"/>
  <c r="I4200" i="3"/>
  <c r="R4200" i="3" s="1"/>
  <c r="J4199" i="3"/>
  <c r="L4199" i="3" s="1"/>
  <c r="M4201" i="3"/>
  <c r="D4204" i="3" l="1"/>
  <c r="G4201" i="3"/>
  <c r="H4201" i="3" s="1"/>
  <c r="F4202" i="3"/>
  <c r="E4202" i="3"/>
  <c r="I4201" i="3"/>
  <c r="R4201" i="3" s="1"/>
  <c r="J4200" i="3"/>
  <c r="L4200" i="3" s="1"/>
  <c r="M4202" i="3"/>
  <c r="D4205" i="3" l="1"/>
  <c r="G4202" i="3"/>
  <c r="H4202" i="3" s="1"/>
  <c r="I4202" i="3" s="1"/>
  <c r="R4202" i="3" s="1"/>
  <c r="F4203" i="3"/>
  <c r="E4203" i="3"/>
  <c r="J4201" i="3"/>
  <c r="L4201" i="3" s="1"/>
  <c r="M4203" i="3"/>
  <c r="D4206" i="3" l="1"/>
  <c r="G4203" i="3"/>
  <c r="H4203" i="3" s="1"/>
  <c r="F4204" i="3"/>
  <c r="E4204" i="3"/>
  <c r="I4203" i="3"/>
  <c r="R4203" i="3" s="1"/>
  <c r="J4202" i="3"/>
  <c r="L4202" i="3" s="1"/>
  <c r="M4204" i="3"/>
  <c r="D4207" i="3" l="1"/>
  <c r="F4205" i="3"/>
  <c r="E4205" i="3"/>
  <c r="G4204" i="3"/>
  <c r="H4204" i="3" s="1"/>
  <c r="I4204" i="3" s="1"/>
  <c r="R4204" i="3" s="1"/>
  <c r="J4203" i="3"/>
  <c r="L4203" i="3" s="1"/>
  <c r="M4205" i="3"/>
  <c r="D4208" i="3" l="1"/>
  <c r="G4205" i="3"/>
  <c r="H4205" i="3" s="1"/>
  <c r="I4205" i="3" s="1"/>
  <c r="R4205" i="3" s="1"/>
  <c r="F4206" i="3"/>
  <c r="E4206" i="3"/>
  <c r="G4206" i="3" s="1"/>
  <c r="H4206" i="3" s="1"/>
  <c r="J4204" i="3"/>
  <c r="L4204" i="3" s="1"/>
  <c r="M4206" i="3"/>
  <c r="D4209" i="3" l="1"/>
  <c r="F4207" i="3"/>
  <c r="E4207" i="3"/>
  <c r="I4206" i="3"/>
  <c r="R4206" i="3" s="1"/>
  <c r="J4205" i="3"/>
  <c r="L4205" i="3" s="1"/>
  <c r="M4207" i="3"/>
  <c r="D4210" i="3" l="1"/>
  <c r="G4207" i="3"/>
  <c r="H4207" i="3" s="1"/>
  <c r="F4208" i="3"/>
  <c r="E4208" i="3"/>
  <c r="G4208" i="3" s="1"/>
  <c r="H4208" i="3" s="1"/>
  <c r="I4207" i="3"/>
  <c r="R4207" i="3" s="1"/>
  <c r="J4206" i="3"/>
  <c r="L4206" i="3" s="1"/>
  <c r="M4208" i="3"/>
  <c r="D4211" i="3" l="1"/>
  <c r="F4209" i="3"/>
  <c r="E4209" i="3"/>
  <c r="I4208" i="3"/>
  <c r="R4208" i="3" s="1"/>
  <c r="J4207" i="3"/>
  <c r="L4207" i="3" s="1"/>
  <c r="M4209" i="3"/>
  <c r="D4212" i="3" l="1"/>
  <c r="G4209" i="3"/>
  <c r="H4209" i="3" s="1"/>
  <c r="I4209" i="3" s="1"/>
  <c r="R4209" i="3" s="1"/>
  <c r="F4210" i="3"/>
  <c r="E4210" i="3"/>
  <c r="J4208" i="3"/>
  <c r="L4208" i="3" s="1"/>
  <c r="M4210" i="3"/>
  <c r="D4213" i="3" l="1"/>
  <c r="G4210" i="3"/>
  <c r="H4210" i="3" s="1"/>
  <c r="F4211" i="3"/>
  <c r="E4211" i="3"/>
  <c r="I4210" i="3"/>
  <c r="R4210" i="3" s="1"/>
  <c r="J4209" i="3"/>
  <c r="L4209" i="3" s="1"/>
  <c r="M4211" i="3"/>
  <c r="D4214" i="3" l="1"/>
  <c r="G4211" i="3"/>
  <c r="H4211" i="3" s="1"/>
  <c r="F4212" i="3"/>
  <c r="E4212" i="3"/>
  <c r="I4211" i="3"/>
  <c r="R4211" i="3" s="1"/>
  <c r="J4210" i="3"/>
  <c r="L4210" i="3" s="1"/>
  <c r="M4212" i="3"/>
  <c r="D4215" i="3" l="1"/>
  <c r="G4212" i="3"/>
  <c r="H4212" i="3" s="1"/>
  <c r="F4213" i="3"/>
  <c r="E4213" i="3"/>
  <c r="I4212" i="3"/>
  <c r="R4212" i="3" s="1"/>
  <c r="J4211" i="3"/>
  <c r="L4211" i="3" s="1"/>
  <c r="M4213" i="3"/>
  <c r="D4216" i="3" l="1"/>
  <c r="G4213" i="3"/>
  <c r="H4213" i="3" s="1"/>
  <c r="F4214" i="3"/>
  <c r="E4214" i="3"/>
  <c r="I4213" i="3"/>
  <c r="R4213" i="3" s="1"/>
  <c r="J4212" i="3"/>
  <c r="L4212" i="3" s="1"/>
  <c r="M4214" i="3"/>
  <c r="D4217" i="3" l="1"/>
  <c r="G4214" i="3"/>
  <c r="H4214" i="3" s="1"/>
  <c r="F4215" i="3"/>
  <c r="E4215" i="3"/>
  <c r="I4214" i="3"/>
  <c r="R4214" i="3" s="1"/>
  <c r="J4213" i="3"/>
  <c r="L4213" i="3" s="1"/>
  <c r="M4215" i="3"/>
  <c r="D4218" i="3" l="1"/>
  <c r="G4215" i="3"/>
  <c r="H4215" i="3" s="1"/>
  <c r="I4215" i="3" s="1"/>
  <c r="R4215" i="3" s="1"/>
  <c r="F4216" i="3"/>
  <c r="E4216" i="3"/>
  <c r="J4214" i="3"/>
  <c r="L4214" i="3" s="1"/>
  <c r="M4216" i="3"/>
  <c r="D4219" i="3" l="1"/>
  <c r="G4216" i="3"/>
  <c r="H4216" i="3" s="1"/>
  <c r="F4217" i="3"/>
  <c r="E4217" i="3"/>
  <c r="I4216" i="3"/>
  <c r="R4216" i="3" s="1"/>
  <c r="J4215" i="3"/>
  <c r="L4215" i="3" s="1"/>
  <c r="M4217" i="3"/>
  <c r="D4220" i="3" l="1"/>
  <c r="G4217" i="3"/>
  <c r="H4217" i="3" s="1"/>
  <c r="F4218" i="3"/>
  <c r="E4218" i="3"/>
  <c r="I4217" i="3"/>
  <c r="R4217" i="3" s="1"/>
  <c r="J4216" i="3"/>
  <c r="L4216" i="3" s="1"/>
  <c r="M4218" i="3"/>
  <c r="D4221" i="3" l="1"/>
  <c r="G4218" i="3"/>
  <c r="H4218" i="3" s="1"/>
  <c r="F4219" i="3"/>
  <c r="E4219" i="3"/>
  <c r="I4218" i="3"/>
  <c r="R4218" i="3" s="1"/>
  <c r="J4217" i="3"/>
  <c r="L4217" i="3" s="1"/>
  <c r="M4219" i="3"/>
  <c r="D4222" i="3" l="1"/>
  <c r="G4219" i="3"/>
  <c r="H4219" i="3" s="1"/>
  <c r="I4219" i="3" s="1"/>
  <c r="R4219" i="3" s="1"/>
  <c r="F4220" i="3"/>
  <c r="E4220" i="3"/>
  <c r="J4218" i="3"/>
  <c r="L4218" i="3" s="1"/>
  <c r="M4220" i="3"/>
  <c r="D4223" i="3" l="1"/>
  <c r="F4221" i="3"/>
  <c r="E4221" i="3"/>
  <c r="G4220" i="3"/>
  <c r="H4220" i="3" s="1"/>
  <c r="I4220" i="3" s="1"/>
  <c r="R4220" i="3" s="1"/>
  <c r="J4219" i="3"/>
  <c r="L4219" i="3" s="1"/>
  <c r="M4221" i="3"/>
  <c r="D4224" i="3" l="1"/>
  <c r="G4221" i="3"/>
  <c r="H4221" i="3" s="1"/>
  <c r="F4222" i="3"/>
  <c r="E4222" i="3"/>
  <c r="I4221" i="3"/>
  <c r="R4221" i="3" s="1"/>
  <c r="J4220" i="3"/>
  <c r="L4220" i="3" s="1"/>
  <c r="M4222" i="3"/>
  <c r="D4225" i="3" l="1"/>
  <c r="G4222" i="3"/>
  <c r="H4222" i="3" s="1"/>
  <c r="I4222" i="3" s="1"/>
  <c r="R4222" i="3" s="1"/>
  <c r="F4223" i="3"/>
  <c r="E4223" i="3"/>
  <c r="J4221" i="3"/>
  <c r="L4221" i="3" s="1"/>
  <c r="M4223" i="3"/>
  <c r="D4226" i="3" l="1"/>
  <c r="G4223" i="3"/>
  <c r="H4223" i="3" s="1"/>
  <c r="I4223" i="3" s="1"/>
  <c r="R4223" i="3" s="1"/>
  <c r="F4224" i="3"/>
  <c r="E4224" i="3"/>
  <c r="J4222" i="3"/>
  <c r="L4222" i="3" s="1"/>
  <c r="M4224" i="3"/>
  <c r="D4227" i="3" l="1"/>
  <c r="G4224" i="3"/>
  <c r="H4224" i="3" s="1"/>
  <c r="F4225" i="3"/>
  <c r="E4225" i="3"/>
  <c r="I4224" i="3"/>
  <c r="R4224" i="3" s="1"/>
  <c r="J4223" i="3"/>
  <c r="L4223" i="3" s="1"/>
  <c r="M4225" i="3"/>
  <c r="D4228" i="3" l="1"/>
  <c r="G4225" i="3"/>
  <c r="H4225" i="3" s="1"/>
  <c r="I4225" i="3" s="1"/>
  <c r="R4225" i="3" s="1"/>
  <c r="F4226" i="3"/>
  <c r="E4226" i="3"/>
  <c r="J4224" i="3"/>
  <c r="L4224" i="3" s="1"/>
  <c r="M4226" i="3"/>
  <c r="D4229" i="3" l="1"/>
  <c r="G4226" i="3"/>
  <c r="H4226" i="3" s="1"/>
  <c r="I4226" i="3" s="1"/>
  <c r="R4226" i="3" s="1"/>
  <c r="F4227" i="3"/>
  <c r="E4227" i="3"/>
  <c r="J4225" i="3"/>
  <c r="L4225" i="3" s="1"/>
  <c r="M4227" i="3"/>
  <c r="D4230" i="3" l="1"/>
  <c r="G4227" i="3"/>
  <c r="H4227" i="3" s="1"/>
  <c r="F4228" i="3"/>
  <c r="E4228" i="3"/>
  <c r="I4227" i="3"/>
  <c r="R4227" i="3" s="1"/>
  <c r="J4226" i="3"/>
  <c r="L4226" i="3" s="1"/>
  <c r="M4228" i="3"/>
  <c r="D4231" i="3" l="1"/>
  <c r="G4228" i="3"/>
  <c r="H4228" i="3" s="1"/>
  <c r="F4229" i="3"/>
  <c r="E4229" i="3"/>
  <c r="I4228" i="3"/>
  <c r="R4228" i="3" s="1"/>
  <c r="J4227" i="3"/>
  <c r="L4227" i="3" s="1"/>
  <c r="M4229" i="3"/>
  <c r="D4232" i="3" l="1"/>
  <c r="G4229" i="3"/>
  <c r="H4229" i="3" s="1"/>
  <c r="F4230" i="3"/>
  <c r="E4230" i="3"/>
  <c r="I4229" i="3"/>
  <c r="R4229" i="3" s="1"/>
  <c r="J4228" i="3"/>
  <c r="L4228" i="3" s="1"/>
  <c r="M4230" i="3"/>
  <c r="D4233" i="3" l="1"/>
  <c r="G4230" i="3"/>
  <c r="H4230" i="3" s="1"/>
  <c r="F4231" i="3"/>
  <c r="E4231" i="3"/>
  <c r="I4230" i="3"/>
  <c r="R4230" i="3" s="1"/>
  <c r="J4229" i="3"/>
  <c r="L4229" i="3" s="1"/>
  <c r="M4231" i="3"/>
  <c r="D4234" i="3" l="1"/>
  <c r="G4231" i="3"/>
  <c r="H4231" i="3" s="1"/>
  <c r="F4232" i="3"/>
  <c r="E4232" i="3"/>
  <c r="I4231" i="3"/>
  <c r="R4231" i="3" s="1"/>
  <c r="J4230" i="3"/>
  <c r="L4230" i="3" s="1"/>
  <c r="M4232" i="3"/>
  <c r="D4235" i="3" l="1"/>
  <c r="G4232" i="3"/>
  <c r="H4232" i="3" s="1"/>
  <c r="F4233" i="3"/>
  <c r="E4233" i="3"/>
  <c r="I4232" i="3"/>
  <c r="R4232" i="3" s="1"/>
  <c r="J4231" i="3"/>
  <c r="L4231" i="3" s="1"/>
  <c r="M4233" i="3"/>
  <c r="D4236" i="3" l="1"/>
  <c r="F4234" i="3"/>
  <c r="E4234" i="3"/>
  <c r="G4233" i="3"/>
  <c r="H4233" i="3" s="1"/>
  <c r="I4233" i="3"/>
  <c r="R4233" i="3" s="1"/>
  <c r="J4232" i="3"/>
  <c r="L4232" i="3" s="1"/>
  <c r="M4234" i="3"/>
  <c r="D4237" i="3" l="1"/>
  <c r="G4234" i="3"/>
  <c r="H4234" i="3" s="1"/>
  <c r="I4234" i="3" s="1"/>
  <c r="R4234" i="3" s="1"/>
  <c r="F4235" i="3"/>
  <c r="E4235" i="3"/>
  <c r="J4233" i="3"/>
  <c r="L4233" i="3" s="1"/>
  <c r="M4235" i="3"/>
  <c r="D4238" i="3" l="1"/>
  <c r="G4235" i="3"/>
  <c r="H4235" i="3" s="1"/>
  <c r="I4235" i="3" s="1"/>
  <c r="R4235" i="3" s="1"/>
  <c r="F4236" i="3"/>
  <c r="E4236" i="3"/>
  <c r="J4234" i="3"/>
  <c r="L4234" i="3" s="1"/>
  <c r="M4236" i="3"/>
  <c r="D4239" i="3" l="1"/>
  <c r="G4236" i="3"/>
  <c r="H4236" i="3" s="1"/>
  <c r="F4237" i="3"/>
  <c r="E4237" i="3"/>
  <c r="I4236" i="3"/>
  <c r="R4236" i="3" s="1"/>
  <c r="J4235" i="3"/>
  <c r="L4235" i="3" s="1"/>
  <c r="M4237" i="3"/>
  <c r="D4240" i="3" l="1"/>
  <c r="G4237" i="3"/>
  <c r="H4237" i="3" s="1"/>
  <c r="F4238" i="3"/>
  <c r="E4238" i="3"/>
  <c r="I4237" i="3"/>
  <c r="R4237" i="3" s="1"/>
  <c r="J4236" i="3"/>
  <c r="L4236" i="3" s="1"/>
  <c r="M4238" i="3"/>
  <c r="D4241" i="3" l="1"/>
  <c r="G4238" i="3"/>
  <c r="H4238" i="3" s="1"/>
  <c r="I4238" i="3" s="1"/>
  <c r="R4238" i="3" s="1"/>
  <c r="F4239" i="3"/>
  <c r="E4239" i="3"/>
  <c r="J4237" i="3"/>
  <c r="L4237" i="3" s="1"/>
  <c r="M4239" i="3"/>
  <c r="D4242" i="3" l="1"/>
  <c r="G4239" i="3"/>
  <c r="H4239" i="3" s="1"/>
  <c r="F4240" i="3"/>
  <c r="E4240" i="3"/>
  <c r="I4239" i="3"/>
  <c r="R4239" i="3" s="1"/>
  <c r="J4238" i="3"/>
  <c r="L4238" i="3" s="1"/>
  <c r="M4240" i="3"/>
  <c r="D4243" i="3" l="1"/>
  <c r="G4240" i="3"/>
  <c r="H4240" i="3" s="1"/>
  <c r="F4241" i="3"/>
  <c r="E4241" i="3"/>
  <c r="I4240" i="3"/>
  <c r="R4240" i="3" s="1"/>
  <c r="J4239" i="3"/>
  <c r="L4239" i="3" s="1"/>
  <c r="M4241" i="3"/>
  <c r="D4244" i="3" l="1"/>
  <c r="G4241" i="3"/>
  <c r="H4241" i="3" s="1"/>
  <c r="F4242" i="3"/>
  <c r="E4242" i="3"/>
  <c r="I4241" i="3"/>
  <c r="R4241" i="3" s="1"/>
  <c r="J4240" i="3"/>
  <c r="L4240" i="3" s="1"/>
  <c r="M4242" i="3"/>
  <c r="D4245" i="3" l="1"/>
  <c r="G4242" i="3"/>
  <c r="H4242" i="3" s="1"/>
  <c r="I4242" i="3" s="1"/>
  <c r="R4242" i="3" s="1"/>
  <c r="F4243" i="3"/>
  <c r="E4243" i="3"/>
  <c r="J4241" i="3"/>
  <c r="L4241" i="3" s="1"/>
  <c r="M4243" i="3"/>
  <c r="D4246" i="3" l="1"/>
  <c r="G4243" i="3"/>
  <c r="H4243" i="3" s="1"/>
  <c r="F4244" i="3"/>
  <c r="E4244" i="3"/>
  <c r="I4243" i="3"/>
  <c r="R4243" i="3" s="1"/>
  <c r="J4242" i="3"/>
  <c r="L4242" i="3" s="1"/>
  <c r="M4244" i="3"/>
  <c r="D4247" i="3" l="1"/>
  <c r="G4244" i="3"/>
  <c r="H4244" i="3" s="1"/>
  <c r="I4244" i="3" s="1"/>
  <c r="R4244" i="3" s="1"/>
  <c r="F4245" i="3"/>
  <c r="E4245" i="3"/>
  <c r="J4243" i="3"/>
  <c r="L4243" i="3" s="1"/>
  <c r="M4245" i="3"/>
  <c r="D4248" i="3" l="1"/>
  <c r="G4245" i="3"/>
  <c r="H4245" i="3" s="1"/>
  <c r="I4245" i="3" s="1"/>
  <c r="R4245" i="3" s="1"/>
  <c r="F4246" i="3"/>
  <c r="E4246" i="3"/>
  <c r="J4244" i="3"/>
  <c r="L4244" i="3" s="1"/>
  <c r="M4246" i="3"/>
  <c r="D4249" i="3" l="1"/>
  <c r="G4246" i="3"/>
  <c r="H4246" i="3" s="1"/>
  <c r="F4247" i="3"/>
  <c r="E4247" i="3"/>
  <c r="I4246" i="3"/>
  <c r="R4246" i="3" s="1"/>
  <c r="J4245" i="3"/>
  <c r="L4245" i="3" s="1"/>
  <c r="M4247" i="3"/>
  <c r="D4250" i="3" l="1"/>
  <c r="G4247" i="3"/>
  <c r="H4247" i="3" s="1"/>
  <c r="I4247" i="3" s="1"/>
  <c r="R4247" i="3" s="1"/>
  <c r="F4248" i="3"/>
  <c r="E4248" i="3"/>
  <c r="J4246" i="3"/>
  <c r="L4246" i="3" s="1"/>
  <c r="M4248" i="3"/>
  <c r="D4251" i="3" l="1"/>
  <c r="G4248" i="3"/>
  <c r="H4248" i="3" s="1"/>
  <c r="F4249" i="3"/>
  <c r="E4249" i="3"/>
  <c r="I4248" i="3"/>
  <c r="R4248" i="3" s="1"/>
  <c r="J4247" i="3"/>
  <c r="L4247" i="3" s="1"/>
  <c r="M4249" i="3"/>
  <c r="D4252" i="3" l="1"/>
  <c r="G4249" i="3"/>
  <c r="H4249" i="3" s="1"/>
  <c r="F4250" i="3"/>
  <c r="E4250" i="3"/>
  <c r="I4249" i="3"/>
  <c r="R4249" i="3" s="1"/>
  <c r="J4248" i="3"/>
  <c r="L4248" i="3" s="1"/>
  <c r="M4250" i="3"/>
  <c r="D4253" i="3" l="1"/>
  <c r="G4250" i="3"/>
  <c r="H4250" i="3" s="1"/>
  <c r="F4251" i="3"/>
  <c r="E4251" i="3"/>
  <c r="I4250" i="3"/>
  <c r="R4250" i="3" s="1"/>
  <c r="J4249" i="3"/>
  <c r="L4249" i="3" s="1"/>
  <c r="M4251" i="3"/>
  <c r="D4254" i="3" l="1"/>
  <c r="G4251" i="3"/>
  <c r="H4251" i="3" s="1"/>
  <c r="F4252" i="3"/>
  <c r="E4252" i="3"/>
  <c r="I4251" i="3"/>
  <c r="R4251" i="3" s="1"/>
  <c r="J4250" i="3"/>
  <c r="L4250" i="3" s="1"/>
  <c r="M4252" i="3"/>
  <c r="D4255" i="3" l="1"/>
  <c r="G4252" i="3"/>
  <c r="H4252" i="3" s="1"/>
  <c r="F4253" i="3"/>
  <c r="E4253" i="3"/>
  <c r="I4252" i="3"/>
  <c r="R4252" i="3" s="1"/>
  <c r="J4251" i="3"/>
  <c r="L4251" i="3" s="1"/>
  <c r="M4253" i="3"/>
  <c r="D4256" i="3" l="1"/>
  <c r="F4254" i="3"/>
  <c r="E4254" i="3"/>
  <c r="G4253" i="3"/>
  <c r="H4253" i="3" s="1"/>
  <c r="I4253" i="3"/>
  <c r="R4253" i="3" s="1"/>
  <c r="J4252" i="3"/>
  <c r="L4252" i="3" s="1"/>
  <c r="M4254" i="3"/>
  <c r="D4257" i="3" l="1"/>
  <c r="G4254" i="3"/>
  <c r="H4254" i="3" s="1"/>
  <c r="F4255" i="3"/>
  <c r="E4255" i="3"/>
  <c r="G4255" i="3" s="1"/>
  <c r="H4255" i="3" s="1"/>
  <c r="I4254" i="3"/>
  <c r="R4254" i="3" s="1"/>
  <c r="J4253" i="3"/>
  <c r="L4253" i="3" s="1"/>
  <c r="M4255" i="3"/>
  <c r="D4258" i="3" l="1"/>
  <c r="F4256" i="3"/>
  <c r="E4256" i="3"/>
  <c r="I4255" i="3"/>
  <c r="R4255" i="3" s="1"/>
  <c r="J4254" i="3"/>
  <c r="L4254" i="3" s="1"/>
  <c r="M4256" i="3"/>
  <c r="D4259" i="3" l="1"/>
  <c r="G4256" i="3"/>
  <c r="H4256" i="3" s="1"/>
  <c r="F4257" i="3"/>
  <c r="E4257" i="3"/>
  <c r="G4257" i="3" s="1"/>
  <c r="H4257" i="3" s="1"/>
  <c r="I4256" i="3"/>
  <c r="R4256" i="3" s="1"/>
  <c r="J4255" i="3"/>
  <c r="L4255" i="3" s="1"/>
  <c r="M4257" i="3"/>
  <c r="D4260" i="3" l="1"/>
  <c r="F4258" i="3"/>
  <c r="E4258" i="3"/>
  <c r="I4257" i="3"/>
  <c r="R4257" i="3" s="1"/>
  <c r="J4256" i="3"/>
  <c r="L4256" i="3" s="1"/>
  <c r="M4258" i="3"/>
  <c r="D4261" i="3" l="1"/>
  <c r="G4258" i="3"/>
  <c r="H4258" i="3" s="1"/>
  <c r="F4259" i="3"/>
  <c r="E4259" i="3"/>
  <c r="I4258" i="3"/>
  <c r="R4258" i="3" s="1"/>
  <c r="J4257" i="3"/>
  <c r="L4257" i="3" s="1"/>
  <c r="M4259" i="3"/>
  <c r="D4262" i="3" l="1"/>
  <c r="G4259" i="3"/>
  <c r="H4259" i="3" s="1"/>
  <c r="F4260" i="3"/>
  <c r="E4260" i="3"/>
  <c r="I4259" i="3"/>
  <c r="R4259" i="3" s="1"/>
  <c r="J4258" i="3"/>
  <c r="L4258" i="3" s="1"/>
  <c r="M4260" i="3"/>
  <c r="D4263" i="3" l="1"/>
  <c r="G4260" i="3"/>
  <c r="H4260" i="3" s="1"/>
  <c r="F4261" i="3"/>
  <c r="E4261" i="3"/>
  <c r="I4260" i="3"/>
  <c r="R4260" i="3" s="1"/>
  <c r="J4259" i="3"/>
  <c r="L4259" i="3" s="1"/>
  <c r="M4261" i="3"/>
  <c r="D4264" i="3" l="1"/>
  <c r="G4261" i="3"/>
  <c r="H4261" i="3" s="1"/>
  <c r="F4262" i="3"/>
  <c r="E4262" i="3"/>
  <c r="I4261" i="3"/>
  <c r="R4261" i="3" s="1"/>
  <c r="J4260" i="3"/>
  <c r="L4260" i="3" s="1"/>
  <c r="M4262" i="3"/>
  <c r="D4265" i="3" l="1"/>
  <c r="F4263" i="3"/>
  <c r="E4263" i="3"/>
  <c r="G4262" i="3"/>
  <c r="H4262" i="3" s="1"/>
  <c r="I4262" i="3"/>
  <c r="R4262" i="3" s="1"/>
  <c r="J4261" i="3"/>
  <c r="L4261" i="3" s="1"/>
  <c r="M4263" i="3"/>
  <c r="D4266" i="3" l="1"/>
  <c r="G4263" i="3"/>
  <c r="H4263" i="3" s="1"/>
  <c r="I4263" i="3" s="1"/>
  <c r="R4263" i="3" s="1"/>
  <c r="F4264" i="3"/>
  <c r="E4264" i="3"/>
  <c r="J4262" i="3"/>
  <c r="L4262" i="3" s="1"/>
  <c r="M4264" i="3"/>
  <c r="D4267" i="3" l="1"/>
  <c r="G4264" i="3"/>
  <c r="H4264" i="3" s="1"/>
  <c r="F4265" i="3"/>
  <c r="E4265" i="3"/>
  <c r="I4264" i="3"/>
  <c r="R4264" i="3" s="1"/>
  <c r="J4263" i="3"/>
  <c r="L4263" i="3" s="1"/>
  <c r="M4265" i="3"/>
  <c r="D4268" i="3" l="1"/>
  <c r="G4265" i="3"/>
  <c r="H4265" i="3" s="1"/>
  <c r="F4266" i="3"/>
  <c r="E4266" i="3"/>
  <c r="I4265" i="3"/>
  <c r="R4265" i="3" s="1"/>
  <c r="J4264" i="3"/>
  <c r="L4264" i="3" s="1"/>
  <c r="M4266" i="3"/>
  <c r="D4269" i="3" l="1"/>
  <c r="G4266" i="3"/>
  <c r="H4266" i="3" s="1"/>
  <c r="F4267" i="3"/>
  <c r="E4267" i="3"/>
  <c r="I4266" i="3"/>
  <c r="R4266" i="3" s="1"/>
  <c r="J4265" i="3"/>
  <c r="L4265" i="3" s="1"/>
  <c r="M4267" i="3"/>
  <c r="D4270" i="3" l="1"/>
  <c r="G4267" i="3"/>
  <c r="H4267" i="3" s="1"/>
  <c r="I4267" i="3" s="1"/>
  <c r="R4267" i="3" s="1"/>
  <c r="F4268" i="3"/>
  <c r="E4268" i="3"/>
  <c r="J4266" i="3"/>
  <c r="L4266" i="3" s="1"/>
  <c r="M4268" i="3"/>
  <c r="D4271" i="3" l="1"/>
  <c r="G4268" i="3"/>
  <c r="H4268" i="3" s="1"/>
  <c r="I4268" i="3" s="1"/>
  <c r="R4268" i="3" s="1"/>
  <c r="F4269" i="3"/>
  <c r="E4269" i="3"/>
  <c r="J4267" i="3"/>
  <c r="L4267" i="3" s="1"/>
  <c r="M4269" i="3"/>
  <c r="D4272" i="3" l="1"/>
  <c r="F4270" i="3"/>
  <c r="E4270" i="3"/>
  <c r="G4269" i="3"/>
  <c r="H4269" i="3" s="1"/>
  <c r="I4269" i="3" s="1"/>
  <c r="R4269" i="3" s="1"/>
  <c r="J4268" i="3"/>
  <c r="L4268" i="3" s="1"/>
  <c r="M4270" i="3"/>
  <c r="D4273" i="3" l="1"/>
  <c r="G4270" i="3"/>
  <c r="H4270" i="3" s="1"/>
  <c r="F4271" i="3"/>
  <c r="E4271" i="3"/>
  <c r="I4270" i="3"/>
  <c r="R4270" i="3" s="1"/>
  <c r="J4269" i="3"/>
  <c r="L4269" i="3" s="1"/>
  <c r="M4271" i="3"/>
  <c r="D4274" i="3" l="1"/>
  <c r="G4271" i="3"/>
  <c r="H4271" i="3" s="1"/>
  <c r="F4272" i="3"/>
  <c r="E4272" i="3"/>
  <c r="I4271" i="3"/>
  <c r="R4271" i="3" s="1"/>
  <c r="J4270" i="3"/>
  <c r="L4270" i="3" s="1"/>
  <c r="M4272" i="3"/>
  <c r="D4275" i="3" l="1"/>
  <c r="G4272" i="3"/>
  <c r="H4272" i="3" s="1"/>
  <c r="F4273" i="3"/>
  <c r="E4273" i="3"/>
  <c r="I4272" i="3"/>
  <c r="R4272" i="3" s="1"/>
  <c r="J4271" i="3"/>
  <c r="L4271" i="3" s="1"/>
  <c r="M4273" i="3"/>
  <c r="D4276" i="3" l="1"/>
  <c r="G4273" i="3"/>
  <c r="H4273" i="3" s="1"/>
  <c r="F4274" i="3"/>
  <c r="E4274" i="3"/>
  <c r="I4273" i="3"/>
  <c r="R4273" i="3" s="1"/>
  <c r="J4272" i="3"/>
  <c r="L4272" i="3" s="1"/>
  <c r="M4274" i="3"/>
  <c r="D4277" i="3" l="1"/>
  <c r="G4274" i="3"/>
  <c r="H4274" i="3" s="1"/>
  <c r="I4274" i="3" s="1"/>
  <c r="R4274" i="3" s="1"/>
  <c r="F4275" i="3"/>
  <c r="E4275" i="3"/>
  <c r="J4273" i="3"/>
  <c r="L4273" i="3" s="1"/>
  <c r="M4275" i="3"/>
  <c r="D4278" i="3" l="1"/>
  <c r="G4275" i="3"/>
  <c r="H4275" i="3" s="1"/>
  <c r="F4276" i="3"/>
  <c r="E4276" i="3"/>
  <c r="I4275" i="3"/>
  <c r="R4275" i="3" s="1"/>
  <c r="J4274" i="3"/>
  <c r="L4274" i="3" s="1"/>
  <c r="M4276" i="3"/>
  <c r="D4279" i="3" l="1"/>
  <c r="G4276" i="3"/>
  <c r="H4276" i="3" s="1"/>
  <c r="F4277" i="3"/>
  <c r="E4277" i="3"/>
  <c r="I4276" i="3"/>
  <c r="R4276" i="3" s="1"/>
  <c r="J4275" i="3"/>
  <c r="L4275" i="3" s="1"/>
  <c r="M4277" i="3"/>
  <c r="D4280" i="3" l="1"/>
  <c r="G4277" i="3"/>
  <c r="H4277" i="3" s="1"/>
  <c r="F4278" i="3"/>
  <c r="E4278" i="3"/>
  <c r="I4277" i="3"/>
  <c r="R4277" i="3" s="1"/>
  <c r="J4276" i="3"/>
  <c r="L4276" i="3" s="1"/>
  <c r="M4278" i="3"/>
  <c r="D4281" i="3" l="1"/>
  <c r="G4278" i="3"/>
  <c r="H4278" i="3" s="1"/>
  <c r="F4279" i="3"/>
  <c r="E4279" i="3"/>
  <c r="I4278" i="3"/>
  <c r="R4278" i="3" s="1"/>
  <c r="J4277" i="3"/>
  <c r="L4277" i="3" s="1"/>
  <c r="M4279" i="3"/>
  <c r="D4282" i="3" l="1"/>
  <c r="G4279" i="3"/>
  <c r="H4279" i="3" s="1"/>
  <c r="F4280" i="3"/>
  <c r="E4280" i="3"/>
  <c r="G4280" i="3" s="1"/>
  <c r="H4280" i="3" s="1"/>
  <c r="I4279" i="3"/>
  <c r="R4279" i="3" s="1"/>
  <c r="J4278" i="3"/>
  <c r="L4278" i="3" s="1"/>
  <c r="M4280" i="3"/>
  <c r="D4283" i="3" l="1"/>
  <c r="F4281" i="3"/>
  <c r="E4281" i="3"/>
  <c r="I4280" i="3"/>
  <c r="R4280" i="3" s="1"/>
  <c r="J4279" i="3"/>
  <c r="L4279" i="3" s="1"/>
  <c r="M4281" i="3"/>
  <c r="D4284" i="3" l="1"/>
  <c r="G4281" i="3"/>
  <c r="H4281" i="3" s="1"/>
  <c r="F4282" i="3"/>
  <c r="E4282" i="3"/>
  <c r="G4282" i="3" s="1"/>
  <c r="H4282" i="3" s="1"/>
  <c r="I4281" i="3"/>
  <c r="R4281" i="3" s="1"/>
  <c r="J4280" i="3"/>
  <c r="L4280" i="3" s="1"/>
  <c r="M4282" i="3"/>
  <c r="D4285" i="3" l="1"/>
  <c r="F4283" i="3"/>
  <c r="E4283" i="3"/>
  <c r="I4282" i="3"/>
  <c r="R4282" i="3" s="1"/>
  <c r="J4281" i="3"/>
  <c r="L4281" i="3" s="1"/>
  <c r="M4283" i="3"/>
  <c r="D4286" i="3" l="1"/>
  <c r="G4283" i="3"/>
  <c r="H4283" i="3" s="1"/>
  <c r="F4284" i="3"/>
  <c r="E4284" i="3"/>
  <c r="I4283" i="3"/>
  <c r="R4283" i="3" s="1"/>
  <c r="J4282" i="3"/>
  <c r="L4282" i="3" s="1"/>
  <c r="M4284" i="3"/>
  <c r="D4287" i="3" l="1"/>
  <c r="G4284" i="3"/>
  <c r="H4284" i="3" s="1"/>
  <c r="F4285" i="3"/>
  <c r="E4285" i="3"/>
  <c r="I4284" i="3"/>
  <c r="R4284" i="3" s="1"/>
  <c r="J4283" i="3"/>
  <c r="L4283" i="3" s="1"/>
  <c r="M4285" i="3"/>
  <c r="D4288" i="3" l="1"/>
  <c r="G4285" i="3"/>
  <c r="H4285" i="3" s="1"/>
  <c r="F4286" i="3"/>
  <c r="E4286" i="3"/>
  <c r="I4285" i="3"/>
  <c r="R4285" i="3" s="1"/>
  <c r="J4284" i="3"/>
  <c r="L4284" i="3" s="1"/>
  <c r="M4286" i="3"/>
  <c r="D4289" i="3" l="1"/>
  <c r="G4286" i="3"/>
  <c r="H4286" i="3" s="1"/>
  <c r="F4287" i="3"/>
  <c r="E4287" i="3"/>
  <c r="I4286" i="3"/>
  <c r="R4286" i="3" s="1"/>
  <c r="J4285" i="3"/>
  <c r="L4285" i="3" s="1"/>
  <c r="M4287" i="3"/>
  <c r="D4290" i="3" l="1"/>
  <c r="G4287" i="3"/>
  <c r="H4287" i="3" s="1"/>
  <c r="F4288" i="3"/>
  <c r="E4288" i="3"/>
  <c r="I4287" i="3"/>
  <c r="R4287" i="3" s="1"/>
  <c r="J4286" i="3"/>
  <c r="L4286" i="3" s="1"/>
  <c r="M4288" i="3"/>
  <c r="D4291" i="3" l="1"/>
  <c r="G4288" i="3"/>
  <c r="H4288" i="3" s="1"/>
  <c r="F4289" i="3"/>
  <c r="E4289" i="3"/>
  <c r="I4288" i="3"/>
  <c r="R4288" i="3" s="1"/>
  <c r="J4287" i="3"/>
  <c r="L4287" i="3" s="1"/>
  <c r="M4289" i="3"/>
  <c r="D4292" i="3" l="1"/>
  <c r="G4289" i="3"/>
  <c r="H4289" i="3" s="1"/>
  <c r="I4289" i="3" s="1"/>
  <c r="R4289" i="3" s="1"/>
  <c r="F4290" i="3"/>
  <c r="E4290" i="3"/>
  <c r="J4288" i="3"/>
  <c r="L4288" i="3" s="1"/>
  <c r="M4290" i="3"/>
  <c r="D4293" i="3" l="1"/>
  <c r="G4290" i="3"/>
  <c r="H4290" i="3" s="1"/>
  <c r="I4290" i="3" s="1"/>
  <c r="R4290" i="3" s="1"/>
  <c r="F4291" i="3"/>
  <c r="E4291" i="3"/>
  <c r="J4289" i="3"/>
  <c r="L4289" i="3" s="1"/>
  <c r="M4291" i="3"/>
  <c r="D4294" i="3" l="1"/>
  <c r="G4291" i="3"/>
  <c r="H4291" i="3" s="1"/>
  <c r="F4292" i="3"/>
  <c r="E4292" i="3"/>
  <c r="I4291" i="3"/>
  <c r="R4291" i="3" s="1"/>
  <c r="J4290" i="3"/>
  <c r="L4290" i="3" s="1"/>
  <c r="M4292" i="3"/>
  <c r="D4295" i="3" l="1"/>
  <c r="G4292" i="3"/>
  <c r="H4292" i="3" s="1"/>
  <c r="F4293" i="3"/>
  <c r="E4293" i="3"/>
  <c r="I4292" i="3"/>
  <c r="R4292" i="3" s="1"/>
  <c r="J4291" i="3"/>
  <c r="L4291" i="3" s="1"/>
  <c r="M4293" i="3"/>
  <c r="D4296" i="3" l="1"/>
  <c r="G4293" i="3"/>
  <c r="H4293" i="3" s="1"/>
  <c r="F4294" i="3"/>
  <c r="E4294" i="3"/>
  <c r="I4293" i="3"/>
  <c r="R4293" i="3" s="1"/>
  <c r="J4292" i="3"/>
  <c r="L4292" i="3" s="1"/>
  <c r="M4294" i="3"/>
  <c r="D4297" i="3" l="1"/>
  <c r="G4294" i="3"/>
  <c r="H4294" i="3" s="1"/>
  <c r="F4295" i="3"/>
  <c r="E4295" i="3"/>
  <c r="I4294" i="3"/>
  <c r="R4294" i="3" s="1"/>
  <c r="J4293" i="3"/>
  <c r="L4293" i="3" s="1"/>
  <c r="M4295" i="3"/>
  <c r="D4298" i="3" l="1"/>
  <c r="F4296" i="3"/>
  <c r="E4296" i="3"/>
  <c r="G4295" i="3"/>
  <c r="H4295" i="3" s="1"/>
  <c r="I4295" i="3"/>
  <c r="R4295" i="3" s="1"/>
  <c r="J4294" i="3"/>
  <c r="L4294" i="3" s="1"/>
  <c r="M4296" i="3"/>
  <c r="D4299" i="3" l="1"/>
  <c r="G4296" i="3"/>
  <c r="H4296" i="3" s="1"/>
  <c r="F4297" i="3"/>
  <c r="E4297" i="3"/>
  <c r="I4296" i="3"/>
  <c r="R4296" i="3" s="1"/>
  <c r="J4295" i="3"/>
  <c r="L4295" i="3" s="1"/>
  <c r="M4297" i="3"/>
  <c r="D4300" i="3" l="1"/>
  <c r="G4297" i="3"/>
  <c r="H4297" i="3" s="1"/>
  <c r="F4298" i="3"/>
  <c r="E4298" i="3"/>
  <c r="I4297" i="3"/>
  <c r="R4297" i="3" s="1"/>
  <c r="J4296" i="3"/>
  <c r="L4296" i="3" s="1"/>
  <c r="M4298" i="3"/>
  <c r="D4301" i="3" l="1"/>
  <c r="G4298" i="3"/>
  <c r="H4298" i="3" s="1"/>
  <c r="F4299" i="3"/>
  <c r="E4299" i="3"/>
  <c r="I4298" i="3"/>
  <c r="R4298" i="3" s="1"/>
  <c r="J4297" i="3"/>
  <c r="L4297" i="3" s="1"/>
  <c r="M4299" i="3"/>
  <c r="D4302" i="3" l="1"/>
  <c r="G4299" i="3"/>
  <c r="H4299" i="3" s="1"/>
  <c r="F4300" i="3"/>
  <c r="E4300" i="3"/>
  <c r="I4299" i="3"/>
  <c r="R4299" i="3" s="1"/>
  <c r="J4298" i="3"/>
  <c r="L4298" i="3" s="1"/>
  <c r="M4300" i="3"/>
  <c r="D4303" i="3" l="1"/>
  <c r="F4301" i="3"/>
  <c r="E4301" i="3"/>
  <c r="G4300" i="3"/>
  <c r="H4300" i="3" s="1"/>
  <c r="I4300" i="3"/>
  <c r="R4300" i="3" s="1"/>
  <c r="J4299" i="3"/>
  <c r="L4299" i="3" s="1"/>
  <c r="M4301" i="3"/>
  <c r="D4304" i="3" l="1"/>
  <c r="G4301" i="3"/>
  <c r="H4301" i="3" s="1"/>
  <c r="F4302" i="3"/>
  <c r="E4302" i="3"/>
  <c r="I4301" i="3"/>
  <c r="R4301" i="3" s="1"/>
  <c r="J4300" i="3"/>
  <c r="L4300" i="3" s="1"/>
  <c r="M4302" i="3"/>
  <c r="D4305" i="3" l="1"/>
  <c r="F4303" i="3"/>
  <c r="E4303" i="3"/>
  <c r="G4302" i="3"/>
  <c r="H4302" i="3" s="1"/>
  <c r="I4302" i="3"/>
  <c r="R4302" i="3" s="1"/>
  <c r="J4301" i="3"/>
  <c r="L4301" i="3" s="1"/>
  <c r="M4303" i="3"/>
  <c r="D4306" i="3" l="1"/>
  <c r="G4303" i="3"/>
  <c r="H4303" i="3" s="1"/>
  <c r="F4304" i="3"/>
  <c r="E4304" i="3"/>
  <c r="I4303" i="3"/>
  <c r="R4303" i="3" s="1"/>
  <c r="J4302" i="3"/>
  <c r="L4302" i="3" s="1"/>
  <c r="M4304" i="3"/>
  <c r="D4307" i="3" l="1"/>
  <c r="G4304" i="3"/>
  <c r="H4304" i="3" s="1"/>
  <c r="F4305" i="3"/>
  <c r="E4305" i="3"/>
  <c r="I4304" i="3"/>
  <c r="R4304" i="3" s="1"/>
  <c r="J4303" i="3"/>
  <c r="L4303" i="3" s="1"/>
  <c r="M4305" i="3"/>
  <c r="D4308" i="3" l="1"/>
  <c r="G4305" i="3"/>
  <c r="H4305" i="3" s="1"/>
  <c r="F4306" i="3"/>
  <c r="E4306" i="3"/>
  <c r="I4305" i="3"/>
  <c r="R4305" i="3" s="1"/>
  <c r="J4304" i="3"/>
  <c r="L4304" i="3" s="1"/>
  <c r="M4306" i="3"/>
  <c r="D4309" i="3" l="1"/>
  <c r="G4306" i="3"/>
  <c r="H4306" i="3" s="1"/>
  <c r="I4306" i="3" s="1"/>
  <c r="R4306" i="3" s="1"/>
  <c r="F4307" i="3"/>
  <c r="E4307" i="3"/>
  <c r="J4305" i="3"/>
  <c r="L4305" i="3" s="1"/>
  <c r="M4307" i="3"/>
  <c r="D4310" i="3" l="1"/>
  <c r="G4307" i="3"/>
  <c r="H4307" i="3" s="1"/>
  <c r="F4308" i="3"/>
  <c r="E4308" i="3"/>
  <c r="I4307" i="3"/>
  <c r="R4307" i="3" s="1"/>
  <c r="J4306" i="3"/>
  <c r="L4306" i="3" s="1"/>
  <c r="M4308" i="3"/>
  <c r="D4311" i="3" l="1"/>
  <c r="G4308" i="3"/>
  <c r="H4308" i="3" s="1"/>
  <c r="F4309" i="3"/>
  <c r="E4309" i="3"/>
  <c r="I4308" i="3"/>
  <c r="R4308" i="3" s="1"/>
  <c r="J4307" i="3"/>
  <c r="L4307" i="3" s="1"/>
  <c r="M4309" i="3"/>
  <c r="D4312" i="3" l="1"/>
  <c r="G4309" i="3"/>
  <c r="H4309" i="3" s="1"/>
  <c r="F4310" i="3"/>
  <c r="E4310" i="3"/>
  <c r="I4309" i="3"/>
  <c r="R4309" i="3" s="1"/>
  <c r="J4308" i="3"/>
  <c r="L4308" i="3" s="1"/>
  <c r="M4310" i="3"/>
  <c r="D4313" i="3" l="1"/>
  <c r="G4310" i="3"/>
  <c r="H4310" i="3" s="1"/>
  <c r="F4311" i="3"/>
  <c r="E4311" i="3"/>
  <c r="I4310" i="3"/>
  <c r="R4310" i="3" s="1"/>
  <c r="J4309" i="3"/>
  <c r="L4309" i="3" s="1"/>
  <c r="M4311" i="3"/>
  <c r="D4314" i="3" l="1"/>
  <c r="F4312" i="3"/>
  <c r="E4312" i="3"/>
  <c r="G4311" i="3"/>
  <c r="H4311" i="3" s="1"/>
  <c r="I4311" i="3" s="1"/>
  <c r="R4311" i="3" s="1"/>
  <c r="J4310" i="3"/>
  <c r="L4310" i="3" s="1"/>
  <c r="M4312" i="3"/>
  <c r="D4315" i="3" l="1"/>
  <c r="G4312" i="3"/>
  <c r="H4312" i="3" s="1"/>
  <c r="F4313" i="3"/>
  <c r="E4313" i="3"/>
  <c r="I4312" i="3"/>
  <c r="R4312" i="3" s="1"/>
  <c r="J4311" i="3"/>
  <c r="L4311" i="3" s="1"/>
  <c r="M4313" i="3"/>
  <c r="D4316" i="3" l="1"/>
  <c r="G4313" i="3"/>
  <c r="H4313" i="3" s="1"/>
  <c r="I4313" i="3" s="1"/>
  <c r="R4313" i="3" s="1"/>
  <c r="F4314" i="3"/>
  <c r="E4314" i="3"/>
  <c r="J4312" i="3"/>
  <c r="L4312" i="3" s="1"/>
  <c r="M4314" i="3"/>
  <c r="D4317" i="3" l="1"/>
  <c r="F4315" i="3"/>
  <c r="E4315" i="3"/>
  <c r="G4314" i="3"/>
  <c r="H4314" i="3" s="1"/>
  <c r="I4314" i="3" s="1"/>
  <c r="R4314" i="3" s="1"/>
  <c r="J4313" i="3"/>
  <c r="L4313" i="3" s="1"/>
  <c r="M4315" i="3"/>
  <c r="D4318" i="3" l="1"/>
  <c r="G4315" i="3"/>
  <c r="H4315" i="3" s="1"/>
  <c r="F4316" i="3"/>
  <c r="E4316" i="3"/>
  <c r="I4315" i="3"/>
  <c r="R4315" i="3" s="1"/>
  <c r="J4314" i="3"/>
  <c r="L4314" i="3" s="1"/>
  <c r="M4316" i="3"/>
  <c r="D4319" i="3" l="1"/>
  <c r="G4316" i="3"/>
  <c r="H4316" i="3" s="1"/>
  <c r="F4317" i="3"/>
  <c r="E4317" i="3"/>
  <c r="I4316" i="3"/>
  <c r="R4316" i="3" s="1"/>
  <c r="J4315" i="3"/>
  <c r="L4315" i="3" s="1"/>
  <c r="M4317" i="3"/>
  <c r="D4320" i="3" l="1"/>
  <c r="G4317" i="3"/>
  <c r="H4317" i="3" s="1"/>
  <c r="F4318" i="3"/>
  <c r="E4318" i="3"/>
  <c r="I4317" i="3"/>
  <c r="R4317" i="3" s="1"/>
  <c r="J4316" i="3"/>
  <c r="L4316" i="3" s="1"/>
  <c r="M4318" i="3"/>
  <c r="D4321" i="3" l="1"/>
  <c r="G4318" i="3"/>
  <c r="H4318" i="3" s="1"/>
  <c r="I4318" i="3" s="1"/>
  <c r="R4318" i="3" s="1"/>
  <c r="F4319" i="3"/>
  <c r="E4319" i="3"/>
  <c r="J4317" i="3"/>
  <c r="L4317" i="3" s="1"/>
  <c r="M4319" i="3"/>
  <c r="D4322" i="3" l="1"/>
  <c r="G4319" i="3"/>
  <c r="H4319" i="3" s="1"/>
  <c r="F4320" i="3"/>
  <c r="E4320" i="3"/>
  <c r="I4319" i="3"/>
  <c r="R4319" i="3" s="1"/>
  <c r="J4318" i="3"/>
  <c r="L4318" i="3" s="1"/>
  <c r="M4320" i="3"/>
  <c r="D4323" i="3" l="1"/>
  <c r="G4320" i="3"/>
  <c r="H4320" i="3" s="1"/>
  <c r="F4321" i="3"/>
  <c r="E4321" i="3"/>
  <c r="I4320" i="3"/>
  <c r="R4320" i="3" s="1"/>
  <c r="J4319" i="3"/>
  <c r="L4319" i="3" s="1"/>
  <c r="M4321" i="3"/>
  <c r="D4324" i="3" l="1"/>
  <c r="G4321" i="3"/>
  <c r="H4321" i="3" s="1"/>
  <c r="F4322" i="3"/>
  <c r="E4322" i="3"/>
  <c r="I4321" i="3"/>
  <c r="R4321" i="3" s="1"/>
  <c r="J4320" i="3"/>
  <c r="L4320" i="3" s="1"/>
  <c r="M4322" i="3"/>
  <c r="D4325" i="3" l="1"/>
  <c r="G4322" i="3"/>
  <c r="H4322" i="3" s="1"/>
  <c r="F4323" i="3"/>
  <c r="E4323" i="3"/>
  <c r="I4322" i="3"/>
  <c r="R4322" i="3" s="1"/>
  <c r="J4321" i="3"/>
  <c r="L4321" i="3" s="1"/>
  <c r="M4323" i="3"/>
  <c r="D4326" i="3" l="1"/>
  <c r="G4323" i="3"/>
  <c r="H4323" i="3" s="1"/>
  <c r="I4323" i="3" s="1"/>
  <c r="R4323" i="3" s="1"/>
  <c r="F4324" i="3"/>
  <c r="E4324" i="3"/>
  <c r="J4322" i="3"/>
  <c r="L4322" i="3" s="1"/>
  <c r="M4324" i="3"/>
  <c r="D4327" i="3" l="1"/>
  <c r="G4324" i="3"/>
  <c r="H4324" i="3" s="1"/>
  <c r="F4325" i="3"/>
  <c r="E4325" i="3"/>
  <c r="I4324" i="3"/>
  <c r="R4324" i="3" s="1"/>
  <c r="J4323" i="3"/>
  <c r="L4323" i="3" s="1"/>
  <c r="M4325" i="3"/>
  <c r="D4328" i="3" l="1"/>
  <c r="G4325" i="3"/>
  <c r="H4325" i="3" s="1"/>
  <c r="F4326" i="3"/>
  <c r="E4326" i="3"/>
  <c r="I4325" i="3"/>
  <c r="R4325" i="3" s="1"/>
  <c r="J4324" i="3"/>
  <c r="L4324" i="3" s="1"/>
  <c r="M4326" i="3"/>
  <c r="D4329" i="3" l="1"/>
  <c r="G4326" i="3"/>
  <c r="H4326" i="3" s="1"/>
  <c r="F4327" i="3"/>
  <c r="E4327" i="3"/>
  <c r="I4326" i="3"/>
  <c r="R4326" i="3" s="1"/>
  <c r="J4325" i="3"/>
  <c r="L4325" i="3" s="1"/>
  <c r="M4327" i="3"/>
  <c r="D4330" i="3" l="1"/>
  <c r="G4327" i="3"/>
  <c r="H4327" i="3" s="1"/>
  <c r="I4327" i="3" s="1"/>
  <c r="R4327" i="3" s="1"/>
  <c r="F4328" i="3"/>
  <c r="E4328" i="3"/>
  <c r="J4326" i="3"/>
  <c r="L4326" i="3" s="1"/>
  <c r="M4328" i="3"/>
  <c r="D4331" i="3" l="1"/>
  <c r="G4328" i="3"/>
  <c r="H4328" i="3" s="1"/>
  <c r="F4329" i="3"/>
  <c r="E4329" i="3"/>
  <c r="I4328" i="3"/>
  <c r="R4328" i="3" s="1"/>
  <c r="J4327" i="3"/>
  <c r="L4327" i="3" s="1"/>
  <c r="M4329" i="3"/>
  <c r="D4332" i="3" l="1"/>
  <c r="G4329" i="3"/>
  <c r="H4329" i="3" s="1"/>
  <c r="F4330" i="3"/>
  <c r="E4330" i="3"/>
  <c r="I4329" i="3"/>
  <c r="R4329" i="3" s="1"/>
  <c r="J4328" i="3"/>
  <c r="L4328" i="3" s="1"/>
  <c r="M4330" i="3"/>
  <c r="D4333" i="3" l="1"/>
  <c r="F4331" i="3"/>
  <c r="E4331" i="3"/>
  <c r="G4330" i="3"/>
  <c r="H4330" i="3" s="1"/>
  <c r="I4330" i="3"/>
  <c r="R4330" i="3" s="1"/>
  <c r="J4329" i="3"/>
  <c r="L4329" i="3" s="1"/>
  <c r="M4331" i="3"/>
  <c r="D4334" i="3" l="1"/>
  <c r="F4332" i="3"/>
  <c r="E4332" i="3"/>
  <c r="G4331" i="3"/>
  <c r="H4331" i="3" s="1"/>
  <c r="I4331" i="3"/>
  <c r="R4331" i="3" s="1"/>
  <c r="J4330" i="3"/>
  <c r="L4330" i="3" s="1"/>
  <c r="M4332" i="3"/>
  <c r="D4335" i="3" l="1"/>
  <c r="G4332" i="3"/>
  <c r="H4332" i="3" s="1"/>
  <c r="F4333" i="3"/>
  <c r="E4333" i="3"/>
  <c r="G4333" i="3" s="1"/>
  <c r="H4333" i="3" s="1"/>
  <c r="I4332" i="3"/>
  <c r="R4332" i="3" s="1"/>
  <c r="J4331" i="3"/>
  <c r="L4331" i="3" s="1"/>
  <c r="M4333" i="3"/>
  <c r="D4336" i="3" l="1"/>
  <c r="F4334" i="3"/>
  <c r="E4334" i="3"/>
  <c r="I4333" i="3"/>
  <c r="R4333" i="3" s="1"/>
  <c r="J4332" i="3"/>
  <c r="L4332" i="3" s="1"/>
  <c r="M4334" i="3"/>
  <c r="D4337" i="3" l="1"/>
  <c r="G4334" i="3"/>
  <c r="H4334" i="3" s="1"/>
  <c r="F4335" i="3"/>
  <c r="E4335" i="3"/>
  <c r="G4335" i="3" s="1"/>
  <c r="H4335" i="3" s="1"/>
  <c r="I4334" i="3"/>
  <c r="R4334" i="3" s="1"/>
  <c r="J4333" i="3"/>
  <c r="L4333" i="3" s="1"/>
  <c r="M4335" i="3"/>
  <c r="D4338" i="3" l="1"/>
  <c r="F4336" i="3"/>
  <c r="E4336" i="3"/>
  <c r="I4335" i="3"/>
  <c r="R4335" i="3" s="1"/>
  <c r="J4334" i="3"/>
  <c r="L4334" i="3" s="1"/>
  <c r="M4336" i="3"/>
  <c r="D4339" i="3" l="1"/>
  <c r="G4336" i="3"/>
  <c r="H4336" i="3" s="1"/>
  <c r="F4337" i="3"/>
  <c r="E4337" i="3"/>
  <c r="G4337" i="3" s="1"/>
  <c r="H4337" i="3" s="1"/>
  <c r="I4336" i="3"/>
  <c r="R4336" i="3" s="1"/>
  <c r="J4335" i="3"/>
  <c r="L4335" i="3" s="1"/>
  <c r="M4337" i="3"/>
  <c r="D4340" i="3" l="1"/>
  <c r="F4338" i="3"/>
  <c r="E4338" i="3"/>
  <c r="I4337" i="3"/>
  <c r="R4337" i="3" s="1"/>
  <c r="J4336" i="3"/>
  <c r="L4336" i="3" s="1"/>
  <c r="M4338" i="3"/>
  <c r="D4341" i="3" l="1"/>
  <c r="G4338" i="3"/>
  <c r="H4338" i="3" s="1"/>
  <c r="F4339" i="3"/>
  <c r="E4339" i="3"/>
  <c r="I4338" i="3"/>
  <c r="R4338" i="3" s="1"/>
  <c r="J4337" i="3"/>
  <c r="L4337" i="3" s="1"/>
  <c r="M4339" i="3"/>
  <c r="D4342" i="3" l="1"/>
  <c r="G4339" i="3"/>
  <c r="H4339" i="3" s="1"/>
  <c r="F4340" i="3"/>
  <c r="E4340" i="3"/>
  <c r="I4339" i="3"/>
  <c r="R4339" i="3" s="1"/>
  <c r="J4338" i="3"/>
  <c r="L4338" i="3" s="1"/>
  <c r="M4340" i="3"/>
  <c r="D4343" i="3" l="1"/>
  <c r="F4341" i="3"/>
  <c r="E4341" i="3"/>
  <c r="G4340" i="3"/>
  <c r="H4340" i="3" s="1"/>
  <c r="I4340" i="3"/>
  <c r="R4340" i="3" s="1"/>
  <c r="J4339" i="3"/>
  <c r="L4339" i="3" s="1"/>
  <c r="M4341" i="3"/>
  <c r="D4344" i="3" l="1"/>
  <c r="G4341" i="3"/>
  <c r="H4341" i="3" s="1"/>
  <c r="F4342" i="3"/>
  <c r="E4342" i="3"/>
  <c r="G4342" i="3" s="1"/>
  <c r="H4342" i="3" s="1"/>
  <c r="I4341" i="3"/>
  <c r="R4341" i="3" s="1"/>
  <c r="J4340" i="3"/>
  <c r="L4340" i="3" s="1"/>
  <c r="M4342" i="3"/>
  <c r="D4345" i="3" l="1"/>
  <c r="F4343" i="3"/>
  <c r="E4343" i="3"/>
  <c r="I4342" i="3"/>
  <c r="R4342" i="3" s="1"/>
  <c r="J4341" i="3"/>
  <c r="L4341" i="3" s="1"/>
  <c r="M4343" i="3"/>
  <c r="D4346" i="3" l="1"/>
  <c r="G4343" i="3"/>
  <c r="H4343" i="3" s="1"/>
  <c r="I4343" i="3" s="1"/>
  <c r="R4343" i="3" s="1"/>
  <c r="F4344" i="3"/>
  <c r="E4344" i="3"/>
  <c r="J4342" i="3"/>
  <c r="L4342" i="3" s="1"/>
  <c r="M4344" i="3"/>
  <c r="D4347" i="3" l="1"/>
  <c r="G4344" i="3"/>
  <c r="H4344" i="3" s="1"/>
  <c r="F4345" i="3"/>
  <c r="E4345" i="3"/>
  <c r="I4344" i="3"/>
  <c r="R4344" i="3" s="1"/>
  <c r="J4343" i="3"/>
  <c r="L4343" i="3" s="1"/>
  <c r="M4345" i="3"/>
  <c r="D4348" i="3" l="1"/>
  <c r="G4345" i="3"/>
  <c r="H4345" i="3" s="1"/>
  <c r="F4346" i="3"/>
  <c r="E4346" i="3"/>
  <c r="G4346" i="3" s="1"/>
  <c r="H4346" i="3" s="1"/>
  <c r="I4345" i="3"/>
  <c r="R4345" i="3" s="1"/>
  <c r="J4344" i="3"/>
  <c r="L4344" i="3" s="1"/>
  <c r="M4346" i="3"/>
  <c r="D4349" i="3" l="1"/>
  <c r="F4347" i="3"/>
  <c r="E4347" i="3"/>
  <c r="I4346" i="3"/>
  <c r="R4346" i="3" s="1"/>
  <c r="J4345" i="3"/>
  <c r="L4345" i="3" s="1"/>
  <c r="M4347" i="3"/>
  <c r="D4350" i="3" l="1"/>
  <c r="G4347" i="3"/>
  <c r="H4347" i="3" s="1"/>
  <c r="F4348" i="3"/>
  <c r="E4348" i="3"/>
  <c r="I4347" i="3"/>
  <c r="R4347" i="3" s="1"/>
  <c r="J4346" i="3"/>
  <c r="L4346" i="3" s="1"/>
  <c r="M4348" i="3"/>
  <c r="D4351" i="3" l="1"/>
  <c r="G4348" i="3"/>
  <c r="H4348" i="3" s="1"/>
  <c r="F4349" i="3"/>
  <c r="E4349" i="3"/>
  <c r="I4348" i="3"/>
  <c r="R4348" i="3" s="1"/>
  <c r="J4347" i="3"/>
  <c r="L4347" i="3" s="1"/>
  <c r="M4349" i="3"/>
  <c r="D4352" i="3" l="1"/>
  <c r="G4349" i="3"/>
  <c r="H4349" i="3" s="1"/>
  <c r="I4349" i="3" s="1"/>
  <c r="R4349" i="3" s="1"/>
  <c r="F4350" i="3"/>
  <c r="E4350" i="3"/>
  <c r="J4348" i="3"/>
  <c r="L4348" i="3" s="1"/>
  <c r="M4350" i="3"/>
  <c r="D4353" i="3" l="1"/>
  <c r="G4350" i="3"/>
  <c r="H4350" i="3" s="1"/>
  <c r="F4351" i="3"/>
  <c r="E4351" i="3"/>
  <c r="I4350" i="3"/>
  <c r="R4350" i="3" s="1"/>
  <c r="J4349" i="3"/>
  <c r="L4349" i="3" s="1"/>
  <c r="M4351" i="3"/>
  <c r="D4354" i="3" l="1"/>
  <c r="G4351" i="3"/>
  <c r="H4351" i="3" s="1"/>
  <c r="F4352" i="3"/>
  <c r="E4352" i="3"/>
  <c r="I4351" i="3"/>
  <c r="R4351" i="3" s="1"/>
  <c r="J4350" i="3"/>
  <c r="L4350" i="3" s="1"/>
  <c r="M4352" i="3"/>
  <c r="D4355" i="3" l="1"/>
  <c r="G4352" i="3"/>
  <c r="H4352" i="3" s="1"/>
  <c r="I4352" i="3" s="1"/>
  <c r="R4352" i="3" s="1"/>
  <c r="F4353" i="3"/>
  <c r="E4353" i="3"/>
  <c r="J4351" i="3"/>
  <c r="L4351" i="3" s="1"/>
  <c r="M4353" i="3"/>
  <c r="D4356" i="3" l="1"/>
  <c r="F4354" i="3"/>
  <c r="E4354" i="3"/>
  <c r="G4353" i="3"/>
  <c r="H4353" i="3" s="1"/>
  <c r="I4353" i="3"/>
  <c r="R4353" i="3" s="1"/>
  <c r="J4352" i="3"/>
  <c r="L4352" i="3" s="1"/>
  <c r="M4354" i="3"/>
  <c r="D4357" i="3" l="1"/>
  <c r="G4354" i="3"/>
  <c r="H4354" i="3" s="1"/>
  <c r="I4354" i="3" s="1"/>
  <c r="R4354" i="3" s="1"/>
  <c r="F4355" i="3"/>
  <c r="E4355" i="3"/>
  <c r="J4353" i="3"/>
  <c r="L4353" i="3" s="1"/>
  <c r="M4355" i="3"/>
  <c r="D4358" i="3" l="1"/>
  <c r="F4356" i="3"/>
  <c r="E4356" i="3"/>
  <c r="G4355" i="3"/>
  <c r="H4355" i="3" s="1"/>
  <c r="I4355" i="3" s="1"/>
  <c r="R4355" i="3" s="1"/>
  <c r="J4354" i="3"/>
  <c r="L4354" i="3" s="1"/>
  <c r="M4356" i="3"/>
  <c r="D4359" i="3" l="1"/>
  <c r="G4356" i="3"/>
  <c r="H4356" i="3" s="1"/>
  <c r="F4357" i="3"/>
  <c r="E4357" i="3"/>
  <c r="I4356" i="3"/>
  <c r="R4356" i="3" s="1"/>
  <c r="J4355" i="3"/>
  <c r="L4355" i="3" s="1"/>
  <c r="M4357" i="3"/>
  <c r="D4360" i="3" l="1"/>
  <c r="G4357" i="3"/>
  <c r="H4357" i="3" s="1"/>
  <c r="F4358" i="3"/>
  <c r="E4358" i="3"/>
  <c r="I4357" i="3"/>
  <c r="R4357" i="3" s="1"/>
  <c r="J4356" i="3"/>
  <c r="L4356" i="3" s="1"/>
  <c r="M4358" i="3"/>
  <c r="D4361" i="3" l="1"/>
  <c r="G4358" i="3"/>
  <c r="H4358" i="3" s="1"/>
  <c r="F4359" i="3"/>
  <c r="E4359" i="3"/>
  <c r="I4358" i="3"/>
  <c r="R4358" i="3" s="1"/>
  <c r="J4357" i="3"/>
  <c r="L4357" i="3" s="1"/>
  <c r="M4359" i="3"/>
  <c r="D4362" i="3" l="1"/>
  <c r="G4359" i="3"/>
  <c r="H4359" i="3" s="1"/>
  <c r="F4360" i="3"/>
  <c r="E4360" i="3"/>
  <c r="G4360" i="3" s="1"/>
  <c r="H4360" i="3" s="1"/>
  <c r="I4359" i="3"/>
  <c r="R4359" i="3" s="1"/>
  <c r="J4358" i="3"/>
  <c r="L4358" i="3" s="1"/>
  <c r="M4360" i="3"/>
  <c r="D4363" i="3" l="1"/>
  <c r="F4361" i="3"/>
  <c r="E4361" i="3"/>
  <c r="I4360" i="3"/>
  <c r="R4360" i="3" s="1"/>
  <c r="J4359" i="3"/>
  <c r="L4359" i="3" s="1"/>
  <c r="M4361" i="3"/>
  <c r="D4364" i="3" l="1"/>
  <c r="G4361" i="3"/>
  <c r="H4361" i="3" s="1"/>
  <c r="F4362" i="3"/>
  <c r="E4362" i="3"/>
  <c r="I4361" i="3"/>
  <c r="R4361" i="3" s="1"/>
  <c r="J4360" i="3"/>
  <c r="L4360" i="3" s="1"/>
  <c r="M4362" i="3"/>
  <c r="D4365" i="3" l="1"/>
  <c r="G4362" i="3"/>
  <c r="H4362" i="3" s="1"/>
  <c r="F4363" i="3"/>
  <c r="E4363" i="3"/>
  <c r="I4362" i="3"/>
  <c r="R4362" i="3" s="1"/>
  <c r="J4361" i="3"/>
  <c r="L4361" i="3" s="1"/>
  <c r="M4363" i="3"/>
  <c r="D4366" i="3" l="1"/>
  <c r="G4363" i="3"/>
  <c r="H4363" i="3" s="1"/>
  <c r="F4364" i="3"/>
  <c r="E4364" i="3"/>
  <c r="G4364" i="3" s="1"/>
  <c r="H4364" i="3" s="1"/>
  <c r="I4363" i="3"/>
  <c r="R4363" i="3" s="1"/>
  <c r="J4362" i="3"/>
  <c r="L4362" i="3" s="1"/>
  <c r="M4364" i="3"/>
  <c r="D4367" i="3" l="1"/>
  <c r="F4365" i="3"/>
  <c r="E4365" i="3"/>
  <c r="I4364" i="3"/>
  <c r="R4364" i="3" s="1"/>
  <c r="J4363" i="3"/>
  <c r="L4363" i="3" s="1"/>
  <c r="M4365" i="3"/>
  <c r="D4368" i="3" l="1"/>
  <c r="G4365" i="3"/>
  <c r="H4365" i="3" s="1"/>
  <c r="F4366" i="3"/>
  <c r="E4366" i="3"/>
  <c r="I4365" i="3"/>
  <c r="R4365" i="3" s="1"/>
  <c r="J4364" i="3"/>
  <c r="L4364" i="3" s="1"/>
  <c r="M4366" i="3"/>
  <c r="D4369" i="3" l="1"/>
  <c r="G4366" i="3"/>
  <c r="H4366" i="3" s="1"/>
  <c r="F4367" i="3"/>
  <c r="E4367" i="3"/>
  <c r="I4366" i="3"/>
  <c r="R4366" i="3" s="1"/>
  <c r="J4365" i="3"/>
  <c r="L4365" i="3" s="1"/>
  <c r="M4367" i="3"/>
  <c r="D4370" i="3" l="1"/>
  <c r="G4367" i="3"/>
  <c r="H4367" i="3" s="1"/>
  <c r="I4367" i="3" s="1"/>
  <c r="R4367" i="3" s="1"/>
  <c r="F4368" i="3"/>
  <c r="E4368" i="3"/>
  <c r="G4368" i="3" s="1"/>
  <c r="H4368" i="3" s="1"/>
  <c r="J4366" i="3"/>
  <c r="L4366" i="3" s="1"/>
  <c r="M4368" i="3"/>
  <c r="D4371" i="3" l="1"/>
  <c r="F4369" i="3"/>
  <c r="E4369" i="3"/>
  <c r="I4368" i="3"/>
  <c r="R4368" i="3" s="1"/>
  <c r="J4367" i="3"/>
  <c r="L4367" i="3" s="1"/>
  <c r="M4369" i="3"/>
  <c r="D4372" i="3" l="1"/>
  <c r="G4369" i="3"/>
  <c r="H4369" i="3" s="1"/>
  <c r="I4369" i="3" s="1"/>
  <c r="R4369" i="3" s="1"/>
  <c r="F4370" i="3"/>
  <c r="E4370" i="3"/>
  <c r="J4368" i="3"/>
  <c r="L4368" i="3" s="1"/>
  <c r="M4370" i="3"/>
  <c r="D4373" i="3" l="1"/>
  <c r="G4370" i="3"/>
  <c r="H4370" i="3" s="1"/>
  <c r="I4370" i="3" s="1"/>
  <c r="R4370" i="3" s="1"/>
  <c r="F4371" i="3"/>
  <c r="E4371" i="3"/>
  <c r="J4369" i="3"/>
  <c r="L4369" i="3" s="1"/>
  <c r="M4371" i="3"/>
  <c r="D4374" i="3" l="1"/>
  <c r="G4371" i="3"/>
  <c r="H4371" i="3" s="1"/>
  <c r="I4371" i="3" s="1"/>
  <c r="R4371" i="3" s="1"/>
  <c r="F4372" i="3"/>
  <c r="E4372" i="3"/>
  <c r="J4370" i="3"/>
  <c r="L4370" i="3" s="1"/>
  <c r="M4372" i="3"/>
  <c r="D4375" i="3" l="1"/>
  <c r="G4372" i="3"/>
  <c r="H4372" i="3" s="1"/>
  <c r="F4373" i="3"/>
  <c r="E4373" i="3"/>
  <c r="I4372" i="3"/>
  <c r="R4372" i="3" s="1"/>
  <c r="J4371" i="3"/>
  <c r="L4371" i="3" s="1"/>
  <c r="M4373" i="3"/>
  <c r="D4376" i="3" l="1"/>
  <c r="G4373" i="3"/>
  <c r="H4373" i="3" s="1"/>
  <c r="F4374" i="3"/>
  <c r="E4374" i="3"/>
  <c r="I4373" i="3"/>
  <c r="R4373" i="3" s="1"/>
  <c r="J4372" i="3"/>
  <c r="L4372" i="3" s="1"/>
  <c r="M4374" i="3"/>
  <c r="D4377" i="3" l="1"/>
  <c r="G4374" i="3"/>
  <c r="H4374" i="3" s="1"/>
  <c r="I4374" i="3" s="1"/>
  <c r="R4374" i="3" s="1"/>
  <c r="F4375" i="3"/>
  <c r="E4375" i="3"/>
  <c r="J4373" i="3"/>
  <c r="L4373" i="3" s="1"/>
  <c r="M4375" i="3"/>
  <c r="D4378" i="3" l="1"/>
  <c r="G4375" i="3"/>
  <c r="H4375" i="3" s="1"/>
  <c r="F4376" i="3"/>
  <c r="E4376" i="3"/>
  <c r="I4375" i="3"/>
  <c r="R4375" i="3" s="1"/>
  <c r="J4374" i="3"/>
  <c r="L4374" i="3" s="1"/>
  <c r="M4376" i="3"/>
  <c r="D4379" i="3" l="1"/>
  <c r="G4376" i="3"/>
  <c r="H4376" i="3" s="1"/>
  <c r="I4376" i="3" s="1"/>
  <c r="R4376" i="3" s="1"/>
  <c r="F4377" i="3"/>
  <c r="E4377" i="3"/>
  <c r="J4375" i="3"/>
  <c r="L4375" i="3" s="1"/>
  <c r="M4377" i="3"/>
  <c r="D4380" i="3" l="1"/>
  <c r="G4377" i="3"/>
  <c r="H4377" i="3" s="1"/>
  <c r="F4378" i="3"/>
  <c r="E4378" i="3"/>
  <c r="G4378" i="3" s="1"/>
  <c r="H4378" i="3" s="1"/>
  <c r="I4377" i="3"/>
  <c r="R4377" i="3" s="1"/>
  <c r="J4376" i="3"/>
  <c r="L4376" i="3" s="1"/>
  <c r="M4378" i="3"/>
  <c r="D4381" i="3" l="1"/>
  <c r="F4379" i="3"/>
  <c r="E4379" i="3"/>
  <c r="I4378" i="3"/>
  <c r="R4378" i="3" s="1"/>
  <c r="J4377" i="3"/>
  <c r="L4377" i="3" s="1"/>
  <c r="M4379" i="3"/>
  <c r="D4382" i="3" l="1"/>
  <c r="G4379" i="3"/>
  <c r="H4379" i="3" s="1"/>
  <c r="F4380" i="3"/>
  <c r="E4380" i="3"/>
  <c r="G4380" i="3" s="1"/>
  <c r="H4380" i="3" s="1"/>
  <c r="I4379" i="3"/>
  <c r="R4379" i="3" s="1"/>
  <c r="J4378" i="3"/>
  <c r="L4378" i="3" s="1"/>
  <c r="M4380" i="3"/>
  <c r="D4383" i="3" l="1"/>
  <c r="F4381" i="3"/>
  <c r="E4381" i="3"/>
  <c r="I4380" i="3"/>
  <c r="R4380" i="3" s="1"/>
  <c r="J4379" i="3"/>
  <c r="L4379" i="3" s="1"/>
  <c r="M4381" i="3"/>
  <c r="D4384" i="3" l="1"/>
  <c r="G4381" i="3"/>
  <c r="H4381" i="3" s="1"/>
  <c r="F4382" i="3"/>
  <c r="E4382" i="3"/>
  <c r="G4382" i="3" s="1"/>
  <c r="H4382" i="3" s="1"/>
  <c r="I4381" i="3"/>
  <c r="R4381" i="3" s="1"/>
  <c r="J4380" i="3"/>
  <c r="L4380" i="3" s="1"/>
  <c r="M4382" i="3"/>
  <c r="D4385" i="3" l="1"/>
  <c r="F4383" i="3"/>
  <c r="E4383" i="3"/>
  <c r="I4382" i="3"/>
  <c r="R4382" i="3" s="1"/>
  <c r="J4381" i="3"/>
  <c r="L4381" i="3" s="1"/>
  <c r="M4383" i="3"/>
  <c r="D4386" i="3" l="1"/>
  <c r="G4383" i="3"/>
  <c r="H4383" i="3" s="1"/>
  <c r="F4384" i="3"/>
  <c r="E4384" i="3"/>
  <c r="I4383" i="3"/>
  <c r="R4383" i="3" s="1"/>
  <c r="J4382" i="3"/>
  <c r="L4382" i="3" s="1"/>
  <c r="M4384" i="3"/>
  <c r="D4387" i="3" l="1"/>
  <c r="G4384" i="3"/>
  <c r="H4384" i="3" s="1"/>
  <c r="F4385" i="3"/>
  <c r="E4385" i="3"/>
  <c r="I4384" i="3"/>
  <c r="R4384" i="3" s="1"/>
  <c r="J4383" i="3"/>
  <c r="L4383" i="3" s="1"/>
  <c r="M4385" i="3"/>
  <c r="D4388" i="3" l="1"/>
  <c r="F4386" i="3"/>
  <c r="E4386" i="3"/>
  <c r="G4385" i="3"/>
  <c r="H4385" i="3" s="1"/>
  <c r="I4385" i="3" s="1"/>
  <c r="R4385" i="3" s="1"/>
  <c r="J4384" i="3"/>
  <c r="L4384" i="3" s="1"/>
  <c r="M4386" i="3"/>
  <c r="D4389" i="3" l="1"/>
  <c r="G4386" i="3"/>
  <c r="H4386" i="3" s="1"/>
  <c r="F4387" i="3"/>
  <c r="E4387" i="3"/>
  <c r="I4386" i="3"/>
  <c r="R4386" i="3" s="1"/>
  <c r="J4385" i="3"/>
  <c r="L4385" i="3" s="1"/>
  <c r="M4387" i="3"/>
  <c r="D4390" i="3" l="1"/>
  <c r="G4387" i="3"/>
  <c r="H4387" i="3" s="1"/>
  <c r="I4387" i="3" s="1"/>
  <c r="R4387" i="3" s="1"/>
  <c r="F4388" i="3"/>
  <c r="E4388" i="3"/>
  <c r="G4388" i="3" s="1"/>
  <c r="H4388" i="3" s="1"/>
  <c r="J4386" i="3"/>
  <c r="L4386" i="3" s="1"/>
  <c r="M4388" i="3"/>
  <c r="D4391" i="3" l="1"/>
  <c r="F4389" i="3"/>
  <c r="E4389" i="3"/>
  <c r="I4388" i="3"/>
  <c r="R4388" i="3" s="1"/>
  <c r="J4387" i="3"/>
  <c r="L4387" i="3" s="1"/>
  <c r="M4389" i="3"/>
  <c r="D4392" i="3" l="1"/>
  <c r="G4389" i="3"/>
  <c r="H4389" i="3" s="1"/>
  <c r="F4390" i="3"/>
  <c r="E4390" i="3"/>
  <c r="I4389" i="3"/>
  <c r="R4389" i="3" s="1"/>
  <c r="J4388" i="3"/>
  <c r="L4388" i="3" s="1"/>
  <c r="M4390" i="3"/>
  <c r="D4393" i="3" l="1"/>
  <c r="F4391" i="3"/>
  <c r="E4391" i="3"/>
  <c r="G4390" i="3"/>
  <c r="H4390" i="3" s="1"/>
  <c r="I4390" i="3"/>
  <c r="R4390" i="3" s="1"/>
  <c r="J4389" i="3"/>
  <c r="L4389" i="3" s="1"/>
  <c r="M4391" i="3"/>
  <c r="D4394" i="3" l="1"/>
  <c r="F4392" i="3"/>
  <c r="E4392" i="3"/>
  <c r="G4391" i="3"/>
  <c r="H4391" i="3" s="1"/>
  <c r="I4391" i="3"/>
  <c r="R4391" i="3" s="1"/>
  <c r="J4390" i="3"/>
  <c r="L4390" i="3" s="1"/>
  <c r="M4392" i="3"/>
  <c r="D4395" i="3" l="1"/>
  <c r="F4393" i="3"/>
  <c r="E4393" i="3"/>
  <c r="G4392" i="3"/>
  <c r="H4392" i="3" s="1"/>
  <c r="I4392" i="3" s="1"/>
  <c r="R4392" i="3" s="1"/>
  <c r="J4391" i="3"/>
  <c r="L4391" i="3" s="1"/>
  <c r="M4393" i="3"/>
  <c r="D4396" i="3" l="1"/>
  <c r="G4393" i="3"/>
  <c r="H4393" i="3" s="1"/>
  <c r="F4394" i="3"/>
  <c r="E4394" i="3"/>
  <c r="I4393" i="3"/>
  <c r="R4393" i="3" s="1"/>
  <c r="J4392" i="3"/>
  <c r="L4392" i="3" s="1"/>
  <c r="M4394" i="3"/>
  <c r="D4397" i="3" l="1"/>
  <c r="F4395" i="3"/>
  <c r="E4395" i="3"/>
  <c r="G4394" i="3"/>
  <c r="H4394" i="3" s="1"/>
  <c r="I4394" i="3"/>
  <c r="R4394" i="3" s="1"/>
  <c r="J4393" i="3"/>
  <c r="L4393" i="3" s="1"/>
  <c r="M4395" i="3"/>
  <c r="D4398" i="3" l="1"/>
  <c r="G4395" i="3"/>
  <c r="H4395" i="3" s="1"/>
  <c r="F4396" i="3"/>
  <c r="E4396" i="3"/>
  <c r="G4396" i="3" s="1"/>
  <c r="H4396" i="3" s="1"/>
  <c r="I4395" i="3"/>
  <c r="R4395" i="3" s="1"/>
  <c r="J4394" i="3"/>
  <c r="L4394" i="3" s="1"/>
  <c r="M4396" i="3"/>
  <c r="D4399" i="3" l="1"/>
  <c r="F4397" i="3"/>
  <c r="E4397" i="3"/>
  <c r="I4396" i="3"/>
  <c r="R4396" i="3" s="1"/>
  <c r="J4395" i="3"/>
  <c r="L4395" i="3" s="1"/>
  <c r="M4397" i="3"/>
  <c r="D4400" i="3" l="1"/>
  <c r="G4397" i="3"/>
  <c r="H4397" i="3" s="1"/>
  <c r="F4398" i="3"/>
  <c r="E4398" i="3"/>
  <c r="I4397" i="3"/>
  <c r="R4397" i="3" s="1"/>
  <c r="J4396" i="3"/>
  <c r="L4396" i="3" s="1"/>
  <c r="M4398" i="3"/>
  <c r="D4401" i="3" l="1"/>
  <c r="G4398" i="3"/>
  <c r="H4398" i="3" s="1"/>
  <c r="F4399" i="3"/>
  <c r="E4399" i="3"/>
  <c r="I4398" i="3"/>
  <c r="R4398" i="3" s="1"/>
  <c r="J4397" i="3"/>
  <c r="L4397" i="3" s="1"/>
  <c r="M4399" i="3"/>
  <c r="D4402" i="3" l="1"/>
  <c r="G4399" i="3"/>
  <c r="H4399" i="3" s="1"/>
  <c r="F4400" i="3"/>
  <c r="E4400" i="3"/>
  <c r="G4400" i="3" s="1"/>
  <c r="H4400" i="3" s="1"/>
  <c r="I4399" i="3"/>
  <c r="R4399" i="3" s="1"/>
  <c r="J4398" i="3"/>
  <c r="L4398" i="3" s="1"/>
  <c r="M4400" i="3"/>
  <c r="D4403" i="3" l="1"/>
  <c r="F4401" i="3"/>
  <c r="E4401" i="3"/>
  <c r="I4400" i="3"/>
  <c r="R4400" i="3" s="1"/>
  <c r="J4399" i="3"/>
  <c r="L4399" i="3" s="1"/>
  <c r="M4401" i="3"/>
  <c r="D4404" i="3" l="1"/>
  <c r="G4401" i="3"/>
  <c r="H4401" i="3" s="1"/>
  <c r="F4402" i="3"/>
  <c r="E4402" i="3"/>
  <c r="I4401" i="3"/>
  <c r="R4401" i="3" s="1"/>
  <c r="J4400" i="3"/>
  <c r="L4400" i="3" s="1"/>
  <c r="M4402" i="3"/>
  <c r="D4405" i="3" l="1"/>
  <c r="G4402" i="3"/>
  <c r="H4402" i="3" s="1"/>
  <c r="F4403" i="3"/>
  <c r="E4403" i="3"/>
  <c r="G4403" i="3" s="1"/>
  <c r="H4403" i="3" s="1"/>
  <c r="I4402" i="3"/>
  <c r="R4402" i="3" s="1"/>
  <c r="J4401" i="3"/>
  <c r="L4401" i="3" s="1"/>
  <c r="M4403" i="3"/>
  <c r="D4406" i="3" l="1"/>
  <c r="F4404" i="3"/>
  <c r="E4404" i="3"/>
  <c r="I4403" i="3"/>
  <c r="R4403" i="3" s="1"/>
  <c r="J4402" i="3"/>
  <c r="L4402" i="3" s="1"/>
  <c r="M4404" i="3"/>
  <c r="D4407" i="3" l="1"/>
  <c r="G4404" i="3"/>
  <c r="H4404" i="3" s="1"/>
  <c r="F4405" i="3"/>
  <c r="E4405" i="3"/>
  <c r="I4404" i="3"/>
  <c r="R4404" i="3" s="1"/>
  <c r="J4403" i="3"/>
  <c r="L4403" i="3" s="1"/>
  <c r="M4405" i="3"/>
  <c r="D4408" i="3" l="1"/>
  <c r="G4405" i="3"/>
  <c r="H4405" i="3" s="1"/>
  <c r="I4405" i="3" s="1"/>
  <c r="R4405" i="3" s="1"/>
  <c r="F4406" i="3"/>
  <c r="E4406" i="3"/>
  <c r="J4404" i="3"/>
  <c r="L4404" i="3" s="1"/>
  <c r="M4406" i="3"/>
  <c r="D4409" i="3" l="1"/>
  <c r="G4406" i="3"/>
  <c r="H4406" i="3" s="1"/>
  <c r="F4407" i="3"/>
  <c r="E4407" i="3"/>
  <c r="G4407" i="3" s="1"/>
  <c r="H4407" i="3" s="1"/>
  <c r="I4406" i="3"/>
  <c r="R4406" i="3" s="1"/>
  <c r="J4405" i="3"/>
  <c r="L4405" i="3" s="1"/>
  <c r="M4407" i="3"/>
  <c r="D4410" i="3" l="1"/>
  <c r="F4408" i="3"/>
  <c r="E4408" i="3"/>
  <c r="I4407" i="3"/>
  <c r="R4407" i="3" s="1"/>
  <c r="J4406" i="3"/>
  <c r="L4406" i="3" s="1"/>
  <c r="M4408" i="3"/>
  <c r="D4411" i="3" l="1"/>
  <c r="G4408" i="3"/>
  <c r="H4408" i="3" s="1"/>
  <c r="I4408" i="3" s="1"/>
  <c r="R4408" i="3" s="1"/>
  <c r="F4409" i="3"/>
  <c r="E4409" i="3"/>
  <c r="G4409" i="3" s="1"/>
  <c r="H4409" i="3" s="1"/>
  <c r="J4407" i="3"/>
  <c r="L4407" i="3" s="1"/>
  <c r="M4409" i="3"/>
  <c r="D4412" i="3" l="1"/>
  <c r="F4410" i="3"/>
  <c r="E4410" i="3"/>
  <c r="I4409" i="3"/>
  <c r="R4409" i="3" s="1"/>
  <c r="J4408" i="3"/>
  <c r="L4408" i="3" s="1"/>
  <c r="M4410" i="3"/>
  <c r="D4413" i="3" l="1"/>
  <c r="G4410" i="3"/>
  <c r="H4410" i="3" s="1"/>
  <c r="F4411" i="3"/>
  <c r="E4411" i="3"/>
  <c r="I4410" i="3"/>
  <c r="R4410" i="3" s="1"/>
  <c r="J4409" i="3"/>
  <c r="L4409" i="3" s="1"/>
  <c r="M4411" i="3"/>
  <c r="D4414" i="3" l="1"/>
  <c r="G4411" i="3"/>
  <c r="H4411" i="3" s="1"/>
  <c r="F4412" i="3"/>
  <c r="E4412" i="3"/>
  <c r="I4411" i="3"/>
  <c r="R4411" i="3" s="1"/>
  <c r="J4410" i="3"/>
  <c r="L4410" i="3" s="1"/>
  <c r="M4412" i="3"/>
  <c r="D4415" i="3" l="1"/>
  <c r="G4412" i="3"/>
  <c r="H4412" i="3" s="1"/>
  <c r="F4413" i="3"/>
  <c r="E4413" i="3"/>
  <c r="I4412" i="3"/>
  <c r="R4412" i="3" s="1"/>
  <c r="J4411" i="3"/>
  <c r="L4411" i="3" s="1"/>
  <c r="M4413" i="3"/>
  <c r="D4416" i="3" l="1"/>
  <c r="G4413" i="3"/>
  <c r="H4413" i="3" s="1"/>
  <c r="I4413" i="3" s="1"/>
  <c r="R4413" i="3" s="1"/>
  <c r="F4414" i="3"/>
  <c r="E4414" i="3"/>
  <c r="G4414" i="3" s="1"/>
  <c r="H4414" i="3" s="1"/>
  <c r="J4412" i="3"/>
  <c r="L4412" i="3" s="1"/>
  <c r="M4414" i="3"/>
  <c r="D4417" i="3" l="1"/>
  <c r="F4415" i="3"/>
  <c r="E4415" i="3"/>
  <c r="I4414" i="3"/>
  <c r="R4414" i="3" s="1"/>
  <c r="J4413" i="3"/>
  <c r="L4413" i="3" s="1"/>
  <c r="M4415" i="3"/>
  <c r="D4418" i="3" l="1"/>
  <c r="G4415" i="3"/>
  <c r="H4415" i="3" s="1"/>
  <c r="I4415" i="3" s="1"/>
  <c r="R4415" i="3" s="1"/>
  <c r="F4416" i="3"/>
  <c r="E4416" i="3"/>
  <c r="J4414" i="3"/>
  <c r="L4414" i="3" s="1"/>
  <c r="M4416" i="3"/>
  <c r="D4419" i="3" l="1"/>
  <c r="F4417" i="3"/>
  <c r="E4417" i="3"/>
  <c r="G4416" i="3"/>
  <c r="H4416" i="3" s="1"/>
  <c r="I4416" i="3" s="1"/>
  <c r="R4416" i="3" s="1"/>
  <c r="J4415" i="3"/>
  <c r="L4415" i="3" s="1"/>
  <c r="M4417" i="3"/>
  <c r="D4420" i="3" l="1"/>
  <c r="F4418" i="3"/>
  <c r="E4418" i="3"/>
  <c r="G4417" i="3"/>
  <c r="H4417" i="3" s="1"/>
  <c r="I4417" i="3"/>
  <c r="R4417" i="3" s="1"/>
  <c r="J4416" i="3"/>
  <c r="L4416" i="3" s="1"/>
  <c r="M4418" i="3"/>
  <c r="D4421" i="3" l="1"/>
  <c r="G4418" i="3"/>
  <c r="H4418" i="3" s="1"/>
  <c r="F4419" i="3"/>
  <c r="E4419" i="3"/>
  <c r="G4419" i="3" s="1"/>
  <c r="H4419" i="3" s="1"/>
  <c r="I4418" i="3"/>
  <c r="R4418" i="3" s="1"/>
  <c r="J4417" i="3"/>
  <c r="L4417" i="3" s="1"/>
  <c r="M4419" i="3"/>
  <c r="D4422" i="3" l="1"/>
  <c r="F4420" i="3"/>
  <c r="E4420" i="3"/>
  <c r="I4419" i="3"/>
  <c r="R4419" i="3" s="1"/>
  <c r="J4418" i="3"/>
  <c r="L4418" i="3" s="1"/>
  <c r="M4420" i="3"/>
  <c r="D4423" i="3" l="1"/>
  <c r="G4420" i="3"/>
  <c r="H4420" i="3" s="1"/>
  <c r="F4421" i="3"/>
  <c r="E4421" i="3"/>
  <c r="I4420" i="3"/>
  <c r="R4420" i="3" s="1"/>
  <c r="J4419" i="3"/>
  <c r="L4419" i="3" s="1"/>
  <c r="M4421" i="3"/>
  <c r="D4424" i="3" l="1"/>
  <c r="F4422" i="3"/>
  <c r="E4422" i="3"/>
  <c r="G4421" i="3"/>
  <c r="H4421" i="3" s="1"/>
  <c r="I4421" i="3"/>
  <c r="R4421" i="3" s="1"/>
  <c r="J4420" i="3"/>
  <c r="L4420" i="3" s="1"/>
  <c r="M4422" i="3"/>
  <c r="D4425" i="3" l="1"/>
  <c r="F4423" i="3"/>
  <c r="E4423" i="3"/>
  <c r="G4422" i="3"/>
  <c r="H4422" i="3" s="1"/>
  <c r="I4422" i="3" s="1"/>
  <c r="R4422" i="3" s="1"/>
  <c r="J4421" i="3"/>
  <c r="L4421" i="3" s="1"/>
  <c r="M4423" i="3"/>
  <c r="D4426" i="3" l="1"/>
  <c r="G4423" i="3"/>
  <c r="H4423" i="3" s="1"/>
  <c r="F4424" i="3"/>
  <c r="E4424" i="3"/>
  <c r="G4424" i="3" s="1"/>
  <c r="H4424" i="3" s="1"/>
  <c r="I4423" i="3"/>
  <c r="R4423" i="3" s="1"/>
  <c r="J4422" i="3"/>
  <c r="L4422" i="3" s="1"/>
  <c r="M4424" i="3"/>
  <c r="D4427" i="3" l="1"/>
  <c r="F4425" i="3"/>
  <c r="E4425" i="3"/>
  <c r="I4424" i="3"/>
  <c r="R4424" i="3" s="1"/>
  <c r="J4423" i="3"/>
  <c r="L4423" i="3" s="1"/>
  <c r="M4425" i="3"/>
  <c r="D4428" i="3" l="1"/>
  <c r="G4425" i="3"/>
  <c r="H4425" i="3" s="1"/>
  <c r="I4425" i="3" s="1"/>
  <c r="R4425" i="3" s="1"/>
  <c r="F4426" i="3"/>
  <c r="E4426" i="3"/>
  <c r="J4424" i="3"/>
  <c r="L4424" i="3" s="1"/>
  <c r="M4426" i="3"/>
  <c r="D4429" i="3" l="1"/>
  <c r="G4426" i="3"/>
  <c r="H4426" i="3" s="1"/>
  <c r="I4426" i="3" s="1"/>
  <c r="R4426" i="3" s="1"/>
  <c r="F4427" i="3"/>
  <c r="E4427" i="3"/>
  <c r="J4425" i="3"/>
  <c r="L4425" i="3" s="1"/>
  <c r="M4427" i="3"/>
  <c r="D4430" i="3" l="1"/>
  <c r="G4427" i="3"/>
  <c r="H4427" i="3" s="1"/>
  <c r="F4428" i="3"/>
  <c r="E4428" i="3"/>
  <c r="G4428" i="3" s="1"/>
  <c r="H4428" i="3" s="1"/>
  <c r="I4427" i="3"/>
  <c r="R4427" i="3" s="1"/>
  <c r="J4426" i="3"/>
  <c r="L4426" i="3" s="1"/>
  <c r="M4428" i="3"/>
  <c r="D4431" i="3" l="1"/>
  <c r="F4429" i="3"/>
  <c r="E4429" i="3"/>
  <c r="I4428" i="3"/>
  <c r="R4428" i="3" s="1"/>
  <c r="J4427" i="3"/>
  <c r="L4427" i="3" s="1"/>
  <c r="M4429" i="3"/>
  <c r="D4432" i="3" l="1"/>
  <c r="G4429" i="3"/>
  <c r="H4429" i="3" s="1"/>
  <c r="F4430" i="3"/>
  <c r="E4430" i="3"/>
  <c r="I4429" i="3"/>
  <c r="R4429" i="3" s="1"/>
  <c r="J4428" i="3"/>
  <c r="L4428" i="3" s="1"/>
  <c r="M4430" i="3"/>
  <c r="D4433" i="3" l="1"/>
  <c r="G4430" i="3"/>
  <c r="H4430" i="3" s="1"/>
  <c r="F4431" i="3"/>
  <c r="E4431" i="3"/>
  <c r="I4430" i="3"/>
  <c r="R4430" i="3" s="1"/>
  <c r="J4429" i="3"/>
  <c r="L4429" i="3" s="1"/>
  <c r="M4431" i="3"/>
  <c r="D4434" i="3" l="1"/>
  <c r="G4431" i="3"/>
  <c r="H4431" i="3" s="1"/>
  <c r="F4432" i="3"/>
  <c r="E4432" i="3"/>
  <c r="I4431" i="3"/>
  <c r="R4431" i="3" s="1"/>
  <c r="J4430" i="3"/>
  <c r="L4430" i="3" s="1"/>
  <c r="M4432" i="3"/>
  <c r="D4435" i="3" l="1"/>
  <c r="G4432" i="3"/>
  <c r="H4432" i="3" s="1"/>
  <c r="F4433" i="3"/>
  <c r="E4433" i="3"/>
  <c r="G4433" i="3" s="1"/>
  <c r="H4433" i="3" s="1"/>
  <c r="I4432" i="3"/>
  <c r="R4432" i="3" s="1"/>
  <c r="J4431" i="3"/>
  <c r="L4431" i="3" s="1"/>
  <c r="M4433" i="3"/>
  <c r="D4436" i="3" l="1"/>
  <c r="F4434" i="3"/>
  <c r="E4434" i="3"/>
  <c r="I4433" i="3"/>
  <c r="R4433" i="3" s="1"/>
  <c r="J4432" i="3"/>
  <c r="L4432" i="3" s="1"/>
  <c r="M4434" i="3"/>
  <c r="D4437" i="3" l="1"/>
  <c r="G4434" i="3"/>
  <c r="H4434" i="3" s="1"/>
  <c r="I4434" i="3" s="1"/>
  <c r="R4434" i="3" s="1"/>
  <c r="F4435" i="3"/>
  <c r="E4435" i="3"/>
  <c r="G4435" i="3" s="1"/>
  <c r="H4435" i="3" s="1"/>
  <c r="J4433" i="3"/>
  <c r="L4433" i="3" s="1"/>
  <c r="M4435" i="3"/>
  <c r="D4438" i="3" l="1"/>
  <c r="F4436" i="3"/>
  <c r="E4436" i="3"/>
  <c r="I4435" i="3"/>
  <c r="R4435" i="3" s="1"/>
  <c r="J4434" i="3"/>
  <c r="L4434" i="3" s="1"/>
  <c r="M4436" i="3"/>
  <c r="D4439" i="3" l="1"/>
  <c r="G4436" i="3"/>
  <c r="H4436" i="3" s="1"/>
  <c r="F4437" i="3"/>
  <c r="E4437" i="3"/>
  <c r="I4436" i="3"/>
  <c r="R4436" i="3" s="1"/>
  <c r="J4435" i="3"/>
  <c r="L4435" i="3" s="1"/>
  <c r="M4437" i="3"/>
  <c r="D4440" i="3" l="1"/>
  <c r="F4438" i="3"/>
  <c r="E4438" i="3"/>
  <c r="G4437" i="3"/>
  <c r="H4437" i="3" s="1"/>
  <c r="I4437" i="3"/>
  <c r="R4437" i="3" s="1"/>
  <c r="J4436" i="3"/>
  <c r="L4436" i="3" s="1"/>
  <c r="M4438" i="3"/>
  <c r="D4441" i="3" l="1"/>
  <c r="G4438" i="3"/>
  <c r="H4438" i="3" s="1"/>
  <c r="F4439" i="3"/>
  <c r="E4439" i="3"/>
  <c r="G4439" i="3" s="1"/>
  <c r="H4439" i="3" s="1"/>
  <c r="I4438" i="3"/>
  <c r="R4438" i="3" s="1"/>
  <c r="J4437" i="3"/>
  <c r="L4437" i="3" s="1"/>
  <c r="M4439" i="3"/>
  <c r="D4442" i="3" l="1"/>
  <c r="F4440" i="3"/>
  <c r="E4440" i="3"/>
  <c r="I4439" i="3"/>
  <c r="R4439" i="3" s="1"/>
  <c r="J4438" i="3"/>
  <c r="L4438" i="3" s="1"/>
  <c r="M4440" i="3"/>
  <c r="D4443" i="3" l="1"/>
  <c r="G4440" i="3"/>
  <c r="H4440" i="3" s="1"/>
  <c r="F4441" i="3"/>
  <c r="E4441" i="3"/>
  <c r="I4440" i="3"/>
  <c r="R4440" i="3" s="1"/>
  <c r="J4439" i="3"/>
  <c r="L4439" i="3" s="1"/>
  <c r="M4441" i="3"/>
  <c r="D4444" i="3" l="1"/>
  <c r="G4441" i="3"/>
  <c r="H4441" i="3" s="1"/>
  <c r="F4442" i="3"/>
  <c r="E4442" i="3"/>
  <c r="I4441" i="3"/>
  <c r="R4441" i="3" s="1"/>
  <c r="J4440" i="3"/>
  <c r="L4440" i="3" s="1"/>
  <c r="M4442" i="3"/>
  <c r="D4445" i="3" l="1"/>
  <c r="G4442" i="3"/>
  <c r="H4442" i="3" s="1"/>
  <c r="F4443" i="3"/>
  <c r="E4443" i="3"/>
  <c r="I4442" i="3"/>
  <c r="R4442" i="3" s="1"/>
  <c r="J4441" i="3"/>
  <c r="L4441" i="3" s="1"/>
  <c r="M4443" i="3"/>
  <c r="D4446" i="3" l="1"/>
  <c r="G4443" i="3"/>
  <c r="H4443" i="3" s="1"/>
  <c r="F4444" i="3"/>
  <c r="E4444" i="3"/>
  <c r="I4443" i="3"/>
  <c r="R4443" i="3" s="1"/>
  <c r="J4442" i="3"/>
  <c r="L4442" i="3" s="1"/>
  <c r="M4444" i="3"/>
  <c r="D4447" i="3" l="1"/>
  <c r="F4445" i="3"/>
  <c r="E4445" i="3"/>
  <c r="G4444" i="3"/>
  <c r="H4444" i="3" s="1"/>
  <c r="I4444" i="3"/>
  <c r="R4444" i="3" s="1"/>
  <c r="J4443" i="3"/>
  <c r="L4443" i="3" s="1"/>
  <c r="M4445" i="3"/>
  <c r="D4448" i="3" l="1"/>
  <c r="F4446" i="3"/>
  <c r="E4446" i="3"/>
  <c r="G4445" i="3"/>
  <c r="H4445" i="3" s="1"/>
  <c r="I4445" i="3" s="1"/>
  <c r="R4445" i="3" s="1"/>
  <c r="J4444" i="3"/>
  <c r="L4444" i="3" s="1"/>
  <c r="M4446" i="3"/>
  <c r="D4449" i="3" l="1"/>
  <c r="G4446" i="3"/>
  <c r="H4446" i="3" s="1"/>
  <c r="F4447" i="3"/>
  <c r="E4447" i="3"/>
  <c r="I4446" i="3"/>
  <c r="R4446" i="3" s="1"/>
  <c r="J4445" i="3"/>
  <c r="L4445" i="3" s="1"/>
  <c r="M4447" i="3"/>
  <c r="D4450" i="3" l="1"/>
  <c r="G4447" i="3"/>
  <c r="H4447" i="3" s="1"/>
  <c r="I4447" i="3" s="1"/>
  <c r="R4447" i="3" s="1"/>
  <c r="F4448" i="3"/>
  <c r="E4448" i="3"/>
  <c r="J4446" i="3"/>
  <c r="L4446" i="3" s="1"/>
  <c r="M4448" i="3"/>
  <c r="D4451" i="3" l="1"/>
  <c r="G4448" i="3"/>
  <c r="H4448" i="3" s="1"/>
  <c r="F4449" i="3"/>
  <c r="E4449" i="3"/>
  <c r="I4448" i="3"/>
  <c r="R4448" i="3" s="1"/>
  <c r="J4447" i="3"/>
  <c r="L4447" i="3" s="1"/>
  <c r="M4449" i="3"/>
  <c r="D4452" i="3" l="1"/>
  <c r="G4449" i="3"/>
  <c r="H4449" i="3" s="1"/>
  <c r="F4450" i="3"/>
  <c r="E4450" i="3"/>
  <c r="I4449" i="3"/>
  <c r="R4449" i="3" s="1"/>
  <c r="J4448" i="3"/>
  <c r="L4448" i="3" s="1"/>
  <c r="M4450" i="3"/>
  <c r="D4453" i="3" l="1"/>
  <c r="F4451" i="3"/>
  <c r="E4451" i="3"/>
  <c r="G4450" i="3"/>
  <c r="H4450" i="3" s="1"/>
  <c r="I4450" i="3"/>
  <c r="R4450" i="3" s="1"/>
  <c r="J4449" i="3"/>
  <c r="L4449" i="3" s="1"/>
  <c r="M4451" i="3"/>
  <c r="D4454" i="3" l="1"/>
  <c r="G4451" i="3"/>
  <c r="H4451" i="3" s="1"/>
  <c r="I4451" i="3" s="1"/>
  <c r="R4451" i="3" s="1"/>
  <c r="F4452" i="3"/>
  <c r="E4452" i="3"/>
  <c r="G4452" i="3" s="1"/>
  <c r="H4452" i="3" s="1"/>
  <c r="J4450" i="3"/>
  <c r="L4450" i="3" s="1"/>
  <c r="M4452" i="3"/>
  <c r="D4455" i="3" l="1"/>
  <c r="F4453" i="3"/>
  <c r="E4453" i="3"/>
  <c r="I4452" i="3"/>
  <c r="R4452" i="3" s="1"/>
  <c r="J4451" i="3"/>
  <c r="L4451" i="3" s="1"/>
  <c r="M4453" i="3"/>
  <c r="D4456" i="3" l="1"/>
  <c r="G4453" i="3"/>
  <c r="H4453" i="3" s="1"/>
  <c r="I4453" i="3" s="1"/>
  <c r="R4453" i="3" s="1"/>
  <c r="F4454" i="3"/>
  <c r="E4454" i="3"/>
  <c r="G4454" i="3" s="1"/>
  <c r="H4454" i="3" s="1"/>
  <c r="J4452" i="3"/>
  <c r="L4452" i="3" s="1"/>
  <c r="M4454" i="3"/>
  <c r="D4457" i="3" l="1"/>
  <c r="F4455" i="3"/>
  <c r="E4455" i="3"/>
  <c r="I4454" i="3"/>
  <c r="R4454" i="3" s="1"/>
  <c r="J4453" i="3"/>
  <c r="L4453" i="3" s="1"/>
  <c r="M4455" i="3"/>
  <c r="D4458" i="3" l="1"/>
  <c r="G4455" i="3"/>
  <c r="H4455" i="3" s="1"/>
  <c r="I4455" i="3" s="1"/>
  <c r="R4455" i="3" s="1"/>
  <c r="F4456" i="3"/>
  <c r="E4456" i="3"/>
  <c r="J4454" i="3"/>
  <c r="L4454" i="3" s="1"/>
  <c r="M4456" i="3"/>
  <c r="D4459" i="3" l="1"/>
  <c r="G4456" i="3"/>
  <c r="H4456" i="3" s="1"/>
  <c r="F4457" i="3"/>
  <c r="E4457" i="3"/>
  <c r="I4456" i="3"/>
  <c r="R4456" i="3" s="1"/>
  <c r="J4455" i="3"/>
  <c r="L4455" i="3" s="1"/>
  <c r="M4457" i="3"/>
  <c r="D4460" i="3" l="1"/>
  <c r="G4457" i="3"/>
  <c r="H4457" i="3" s="1"/>
  <c r="F4458" i="3"/>
  <c r="E4458" i="3"/>
  <c r="I4457" i="3"/>
  <c r="R4457" i="3" s="1"/>
  <c r="J4456" i="3"/>
  <c r="L4456" i="3" s="1"/>
  <c r="M4458" i="3"/>
  <c r="D4461" i="3" l="1"/>
  <c r="F4459" i="3"/>
  <c r="E4459" i="3"/>
  <c r="G4458" i="3"/>
  <c r="H4458" i="3" s="1"/>
  <c r="I4458" i="3" s="1"/>
  <c r="R4458" i="3" s="1"/>
  <c r="J4457" i="3"/>
  <c r="L4457" i="3" s="1"/>
  <c r="M4459" i="3"/>
  <c r="D4462" i="3" l="1"/>
  <c r="G4459" i="3"/>
  <c r="H4459" i="3" s="1"/>
  <c r="F4460" i="3"/>
  <c r="E4460" i="3"/>
  <c r="I4459" i="3"/>
  <c r="R4459" i="3" s="1"/>
  <c r="J4458" i="3"/>
  <c r="L4458" i="3" s="1"/>
  <c r="M4460" i="3"/>
  <c r="D4463" i="3" l="1"/>
  <c r="G4460" i="3"/>
  <c r="H4460" i="3" s="1"/>
  <c r="F4461" i="3"/>
  <c r="E4461" i="3"/>
  <c r="I4460" i="3"/>
  <c r="R4460" i="3" s="1"/>
  <c r="J4459" i="3"/>
  <c r="L4459" i="3" s="1"/>
  <c r="M4461" i="3"/>
  <c r="D4464" i="3" l="1"/>
  <c r="G4461" i="3"/>
  <c r="H4461" i="3" s="1"/>
  <c r="I4461" i="3" s="1"/>
  <c r="R4461" i="3" s="1"/>
  <c r="F4462" i="3"/>
  <c r="E4462" i="3"/>
  <c r="G4462" i="3" s="1"/>
  <c r="H4462" i="3" s="1"/>
  <c r="J4460" i="3"/>
  <c r="L4460" i="3" s="1"/>
  <c r="M4462" i="3"/>
  <c r="D4465" i="3" l="1"/>
  <c r="F4463" i="3"/>
  <c r="E4463" i="3"/>
  <c r="I4462" i="3"/>
  <c r="R4462" i="3" s="1"/>
  <c r="J4461" i="3"/>
  <c r="L4461" i="3" s="1"/>
  <c r="M4463" i="3"/>
  <c r="D4466" i="3" l="1"/>
  <c r="G4463" i="3"/>
  <c r="H4463" i="3" s="1"/>
  <c r="F4464" i="3"/>
  <c r="E4464" i="3"/>
  <c r="I4463" i="3"/>
  <c r="R4463" i="3" s="1"/>
  <c r="J4462" i="3"/>
  <c r="L4462" i="3" s="1"/>
  <c r="M4464" i="3"/>
  <c r="D4467" i="3" l="1"/>
  <c r="G4464" i="3"/>
  <c r="H4464" i="3" s="1"/>
  <c r="F4465" i="3"/>
  <c r="E4465" i="3"/>
  <c r="I4464" i="3"/>
  <c r="R4464" i="3" s="1"/>
  <c r="J4463" i="3"/>
  <c r="L4463" i="3" s="1"/>
  <c r="M4465" i="3"/>
  <c r="D4468" i="3" l="1"/>
  <c r="G4465" i="3"/>
  <c r="H4465" i="3" s="1"/>
  <c r="F4466" i="3"/>
  <c r="E4466" i="3"/>
  <c r="G4466" i="3" s="1"/>
  <c r="H4466" i="3" s="1"/>
  <c r="I4465" i="3"/>
  <c r="R4465" i="3" s="1"/>
  <c r="J4464" i="3"/>
  <c r="L4464" i="3" s="1"/>
  <c r="M4466" i="3"/>
  <c r="D4469" i="3" l="1"/>
  <c r="F4467" i="3"/>
  <c r="E4467" i="3"/>
  <c r="I4466" i="3"/>
  <c r="R4466" i="3" s="1"/>
  <c r="J4465" i="3"/>
  <c r="L4465" i="3" s="1"/>
  <c r="M4467" i="3"/>
  <c r="D4470" i="3" l="1"/>
  <c r="F4468" i="3"/>
  <c r="E4468" i="3"/>
  <c r="G4467" i="3"/>
  <c r="H4467" i="3" s="1"/>
  <c r="I4467" i="3"/>
  <c r="R4467" i="3" s="1"/>
  <c r="J4466" i="3"/>
  <c r="L4466" i="3" s="1"/>
  <c r="M4468" i="3"/>
  <c r="D4471" i="3" l="1"/>
  <c r="G4468" i="3"/>
  <c r="H4468" i="3" s="1"/>
  <c r="I4468" i="3" s="1"/>
  <c r="R4468" i="3" s="1"/>
  <c r="F4469" i="3"/>
  <c r="E4469" i="3"/>
  <c r="G4469" i="3" s="1"/>
  <c r="H4469" i="3" s="1"/>
  <c r="J4467" i="3"/>
  <c r="L4467" i="3" s="1"/>
  <c r="M4469" i="3"/>
  <c r="D4472" i="3" l="1"/>
  <c r="F4470" i="3"/>
  <c r="E4470" i="3"/>
  <c r="I4469" i="3"/>
  <c r="R4469" i="3" s="1"/>
  <c r="J4468" i="3"/>
  <c r="L4468" i="3" s="1"/>
  <c r="M4470" i="3"/>
  <c r="D4473" i="3" l="1"/>
  <c r="G4470" i="3"/>
  <c r="H4470" i="3" s="1"/>
  <c r="F4471" i="3"/>
  <c r="E4471" i="3"/>
  <c r="I4470" i="3"/>
  <c r="R4470" i="3" s="1"/>
  <c r="J4469" i="3"/>
  <c r="L4469" i="3" s="1"/>
  <c r="M4471" i="3"/>
  <c r="D4474" i="3" l="1"/>
  <c r="G4471" i="3"/>
  <c r="H4471" i="3" s="1"/>
  <c r="I4471" i="3" s="1"/>
  <c r="R4471" i="3" s="1"/>
  <c r="F4472" i="3"/>
  <c r="E4472" i="3"/>
  <c r="G4472" i="3" s="1"/>
  <c r="H4472" i="3" s="1"/>
  <c r="J4470" i="3"/>
  <c r="L4470" i="3" s="1"/>
  <c r="M4472" i="3"/>
  <c r="D4475" i="3" l="1"/>
  <c r="F4473" i="3"/>
  <c r="E4473" i="3"/>
  <c r="I4472" i="3"/>
  <c r="R4472" i="3" s="1"/>
  <c r="J4471" i="3"/>
  <c r="L4471" i="3" s="1"/>
  <c r="M4473" i="3"/>
  <c r="D4476" i="3" l="1"/>
  <c r="G4473" i="3"/>
  <c r="H4473" i="3" s="1"/>
  <c r="F4474" i="3"/>
  <c r="E4474" i="3"/>
  <c r="I4473" i="3"/>
  <c r="R4473" i="3" s="1"/>
  <c r="J4472" i="3"/>
  <c r="L4472" i="3" s="1"/>
  <c r="M4474" i="3"/>
  <c r="D4477" i="3" l="1"/>
  <c r="G4474" i="3"/>
  <c r="H4474" i="3" s="1"/>
  <c r="I4474" i="3" s="1"/>
  <c r="R4474" i="3" s="1"/>
  <c r="F4475" i="3"/>
  <c r="E4475" i="3"/>
  <c r="J4473" i="3"/>
  <c r="L4473" i="3" s="1"/>
  <c r="M4475" i="3"/>
  <c r="D4478" i="3" l="1"/>
  <c r="G4475" i="3"/>
  <c r="H4475" i="3" s="1"/>
  <c r="I4475" i="3" s="1"/>
  <c r="R4475" i="3" s="1"/>
  <c r="F4476" i="3"/>
  <c r="E4476" i="3"/>
  <c r="J4474" i="3"/>
  <c r="L4474" i="3" s="1"/>
  <c r="M4476" i="3"/>
  <c r="D4479" i="3" l="1"/>
  <c r="G4476" i="3"/>
  <c r="H4476" i="3" s="1"/>
  <c r="I4476" i="3" s="1"/>
  <c r="R4476" i="3" s="1"/>
  <c r="F4477" i="3"/>
  <c r="E4477" i="3"/>
  <c r="J4475" i="3"/>
  <c r="L4475" i="3" s="1"/>
  <c r="M4477" i="3"/>
  <c r="D4480" i="3" l="1"/>
  <c r="G4477" i="3"/>
  <c r="H4477" i="3" s="1"/>
  <c r="F4478" i="3"/>
  <c r="E4478" i="3"/>
  <c r="I4477" i="3"/>
  <c r="R4477" i="3" s="1"/>
  <c r="J4476" i="3"/>
  <c r="L4476" i="3" s="1"/>
  <c r="M4478" i="3"/>
  <c r="D4481" i="3" l="1"/>
  <c r="G4478" i="3"/>
  <c r="H4478" i="3" s="1"/>
  <c r="F4479" i="3"/>
  <c r="E4479" i="3"/>
  <c r="G4479" i="3" s="1"/>
  <c r="H4479" i="3" s="1"/>
  <c r="I4478" i="3"/>
  <c r="R4478" i="3" s="1"/>
  <c r="J4477" i="3"/>
  <c r="L4477" i="3" s="1"/>
  <c r="M4479" i="3"/>
  <c r="D4482" i="3" l="1"/>
  <c r="F4480" i="3"/>
  <c r="E4480" i="3"/>
  <c r="I4479" i="3"/>
  <c r="R4479" i="3" s="1"/>
  <c r="J4478" i="3"/>
  <c r="L4478" i="3" s="1"/>
  <c r="M4480" i="3"/>
  <c r="D4483" i="3" l="1"/>
  <c r="F4481" i="3"/>
  <c r="E4481" i="3"/>
  <c r="G4480" i="3"/>
  <c r="H4480" i="3" s="1"/>
  <c r="I4480" i="3"/>
  <c r="R4480" i="3" s="1"/>
  <c r="J4479" i="3"/>
  <c r="L4479" i="3" s="1"/>
  <c r="M4481" i="3"/>
  <c r="D4484" i="3" l="1"/>
  <c r="G4481" i="3"/>
  <c r="H4481" i="3" s="1"/>
  <c r="F4482" i="3"/>
  <c r="E4482" i="3"/>
  <c r="I4481" i="3"/>
  <c r="R4481" i="3" s="1"/>
  <c r="J4480" i="3"/>
  <c r="L4480" i="3" s="1"/>
  <c r="M4482" i="3"/>
  <c r="D4485" i="3" l="1"/>
  <c r="G4482" i="3"/>
  <c r="H4482" i="3" s="1"/>
  <c r="F4483" i="3"/>
  <c r="E4483" i="3"/>
  <c r="I4482" i="3"/>
  <c r="R4482" i="3" s="1"/>
  <c r="J4481" i="3"/>
  <c r="L4481" i="3" s="1"/>
  <c r="M4483" i="3"/>
  <c r="D4486" i="3" l="1"/>
  <c r="G4483" i="3"/>
  <c r="H4483" i="3" s="1"/>
  <c r="I4483" i="3" s="1"/>
  <c r="R4483" i="3" s="1"/>
  <c r="F4484" i="3"/>
  <c r="E4484" i="3"/>
  <c r="J4482" i="3"/>
  <c r="L4482" i="3" s="1"/>
  <c r="M4484" i="3"/>
  <c r="D4487" i="3" l="1"/>
  <c r="G4484" i="3"/>
  <c r="H4484" i="3" s="1"/>
  <c r="F4485" i="3"/>
  <c r="E4485" i="3"/>
  <c r="I4484" i="3"/>
  <c r="R4484" i="3" s="1"/>
  <c r="J4483" i="3"/>
  <c r="L4483" i="3" s="1"/>
  <c r="M4485" i="3"/>
  <c r="D4488" i="3" l="1"/>
  <c r="G4485" i="3"/>
  <c r="H4485" i="3" s="1"/>
  <c r="I4485" i="3" s="1"/>
  <c r="R4485" i="3" s="1"/>
  <c r="F4486" i="3"/>
  <c r="E4486" i="3"/>
  <c r="J4484" i="3"/>
  <c r="L4484" i="3" s="1"/>
  <c r="M4486" i="3"/>
  <c r="D4489" i="3" l="1"/>
  <c r="F4487" i="3"/>
  <c r="E4487" i="3"/>
  <c r="G4486" i="3"/>
  <c r="H4486" i="3" s="1"/>
  <c r="I4486" i="3"/>
  <c r="R4486" i="3" s="1"/>
  <c r="J4485" i="3"/>
  <c r="L4485" i="3" s="1"/>
  <c r="M4487" i="3"/>
  <c r="D4490" i="3" l="1"/>
  <c r="F4488" i="3"/>
  <c r="E4488" i="3"/>
  <c r="G4487" i="3"/>
  <c r="H4487" i="3" s="1"/>
  <c r="I4487" i="3"/>
  <c r="R4487" i="3" s="1"/>
  <c r="J4486" i="3"/>
  <c r="L4486" i="3" s="1"/>
  <c r="M4488" i="3"/>
  <c r="D4491" i="3" l="1"/>
  <c r="G4488" i="3"/>
  <c r="H4488" i="3" s="1"/>
  <c r="F4489" i="3"/>
  <c r="E4489" i="3"/>
  <c r="I4488" i="3"/>
  <c r="R4488" i="3" s="1"/>
  <c r="J4487" i="3"/>
  <c r="L4487" i="3" s="1"/>
  <c r="M4489" i="3"/>
  <c r="D4492" i="3" l="1"/>
  <c r="G4489" i="3"/>
  <c r="H4489" i="3" s="1"/>
  <c r="F4490" i="3"/>
  <c r="E4490" i="3"/>
  <c r="I4489" i="3"/>
  <c r="R4489" i="3" s="1"/>
  <c r="J4488" i="3"/>
  <c r="L4488" i="3" s="1"/>
  <c r="M4490" i="3"/>
  <c r="D4493" i="3" l="1"/>
  <c r="G4490" i="3"/>
  <c r="H4490" i="3" s="1"/>
  <c r="F4491" i="3"/>
  <c r="E4491" i="3"/>
  <c r="I4490" i="3"/>
  <c r="R4490" i="3" s="1"/>
  <c r="J4489" i="3"/>
  <c r="L4489" i="3" s="1"/>
  <c r="M4491" i="3"/>
  <c r="D4494" i="3" l="1"/>
  <c r="G4491" i="3"/>
  <c r="H4491" i="3" s="1"/>
  <c r="I4491" i="3" s="1"/>
  <c r="R4491" i="3" s="1"/>
  <c r="F4492" i="3"/>
  <c r="E4492" i="3"/>
  <c r="J4490" i="3"/>
  <c r="L4490" i="3" s="1"/>
  <c r="M4492" i="3"/>
  <c r="D4495" i="3" l="1"/>
  <c r="F4493" i="3"/>
  <c r="E4493" i="3"/>
  <c r="G4492" i="3"/>
  <c r="H4492" i="3" s="1"/>
  <c r="I4492" i="3"/>
  <c r="R4492" i="3" s="1"/>
  <c r="J4491" i="3"/>
  <c r="L4491" i="3" s="1"/>
  <c r="M4493" i="3"/>
  <c r="D4496" i="3" l="1"/>
  <c r="G4493" i="3"/>
  <c r="H4493" i="3" s="1"/>
  <c r="F4494" i="3"/>
  <c r="E4494" i="3"/>
  <c r="I4493" i="3"/>
  <c r="R4493" i="3" s="1"/>
  <c r="J4492" i="3"/>
  <c r="L4492" i="3" s="1"/>
  <c r="M4494" i="3"/>
  <c r="D4497" i="3" l="1"/>
  <c r="G4494" i="3"/>
  <c r="H4494" i="3" s="1"/>
  <c r="I4494" i="3" s="1"/>
  <c r="R4494" i="3" s="1"/>
  <c r="F4495" i="3"/>
  <c r="E4495" i="3"/>
  <c r="J4493" i="3"/>
  <c r="L4493" i="3" s="1"/>
  <c r="M4495" i="3"/>
  <c r="D4498" i="3" l="1"/>
  <c r="G4495" i="3"/>
  <c r="H4495" i="3" s="1"/>
  <c r="F4496" i="3"/>
  <c r="E4496" i="3"/>
  <c r="G4496" i="3" s="1"/>
  <c r="H4496" i="3" s="1"/>
  <c r="I4495" i="3"/>
  <c r="R4495" i="3" s="1"/>
  <c r="J4494" i="3"/>
  <c r="L4494" i="3" s="1"/>
  <c r="M4496" i="3"/>
  <c r="D4499" i="3" l="1"/>
  <c r="F4497" i="3"/>
  <c r="E4497" i="3"/>
  <c r="I4496" i="3"/>
  <c r="R4496" i="3" s="1"/>
  <c r="J4495" i="3"/>
  <c r="L4495" i="3" s="1"/>
  <c r="M4497" i="3"/>
  <c r="D4500" i="3" l="1"/>
  <c r="G4497" i="3"/>
  <c r="H4497" i="3" s="1"/>
  <c r="F4498" i="3"/>
  <c r="E4498" i="3"/>
  <c r="I4497" i="3"/>
  <c r="R4497" i="3" s="1"/>
  <c r="J4496" i="3"/>
  <c r="L4496" i="3" s="1"/>
  <c r="M4498" i="3"/>
  <c r="D4501" i="3" l="1"/>
  <c r="G4498" i="3"/>
  <c r="H4498" i="3" s="1"/>
  <c r="F4499" i="3"/>
  <c r="E4499" i="3"/>
  <c r="G4499" i="3" s="1"/>
  <c r="H4499" i="3" s="1"/>
  <c r="I4498" i="3"/>
  <c r="R4498" i="3" s="1"/>
  <c r="J4497" i="3"/>
  <c r="L4497" i="3" s="1"/>
  <c r="M4499" i="3"/>
  <c r="D4502" i="3" l="1"/>
  <c r="F4500" i="3"/>
  <c r="E4500" i="3"/>
  <c r="I4499" i="3"/>
  <c r="R4499" i="3" s="1"/>
  <c r="J4498" i="3"/>
  <c r="L4498" i="3" s="1"/>
  <c r="M4500" i="3"/>
  <c r="D4503" i="3" l="1"/>
  <c r="G4500" i="3"/>
  <c r="H4500" i="3" s="1"/>
  <c r="F4501" i="3"/>
  <c r="E4501" i="3"/>
  <c r="G4501" i="3" s="1"/>
  <c r="H4501" i="3" s="1"/>
  <c r="I4500" i="3"/>
  <c r="R4500" i="3" s="1"/>
  <c r="J4499" i="3"/>
  <c r="L4499" i="3" s="1"/>
  <c r="M4501" i="3"/>
  <c r="D4504" i="3" l="1"/>
  <c r="F4502" i="3"/>
  <c r="E4502" i="3"/>
  <c r="I4501" i="3"/>
  <c r="R4501" i="3" s="1"/>
  <c r="J4500" i="3"/>
  <c r="L4500" i="3" s="1"/>
  <c r="M4502" i="3"/>
  <c r="D4505" i="3" l="1"/>
  <c r="G4502" i="3"/>
  <c r="H4502" i="3" s="1"/>
  <c r="F4503" i="3"/>
  <c r="E4503" i="3"/>
  <c r="I4502" i="3"/>
  <c r="R4502" i="3" s="1"/>
  <c r="J4501" i="3"/>
  <c r="L4501" i="3" s="1"/>
  <c r="M4503" i="3"/>
  <c r="D4506" i="3" l="1"/>
  <c r="G4503" i="3"/>
  <c r="H4503" i="3" s="1"/>
  <c r="F4504" i="3"/>
  <c r="E4504" i="3"/>
  <c r="G4504" i="3" s="1"/>
  <c r="H4504" i="3" s="1"/>
  <c r="I4503" i="3"/>
  <c r="R4503" i="3" s="1"/>
  <c r="J4502" i="3"/>
  <c r="L4502" i="3" s="1"/>
  <c r="M4504" i="3"/>
  <c r="D4507" i="3" l="1"/>
  <c r="F4505" i="3"/>
  <c r="E4505" i="3"/>
  <c r="I4504" i="3"/>
  <c r="R4504" i="3" s="1"/>
  <c r="J4503" i="3"/>
  <c r="L4503" i="3" s="1"/>
  <c r="M4505" i="3"/>
  <c r="D4508" i="3" l="1"/>
  <c r="G4505" i="3"/>
  <c r="H4505" i="3" s="1"/>
  <c r="F4506" i="3"/>
  <c r="E4506" i="3"/>
  <c r="I4505" i="3"/>
  <c r="R4505" i="3" s="1"/>
  <c r="J4504" i="3"/>
  <c r="L4504" i="3" s="1"/>
  <c r="M4506" i="3"/>
  <c r="D4509" i="3" l="1"/>
  <c r="G4506" i="3"/>
  <c r="H4506" i="3" s="1"/>
  <c r="I4506" i="3" s="1"/>
  <c r="R4506" i="3" s="1"/>
  <c r="F4507" i="3"/>
  <c r="E4507" i="3"/>
  <c r="J4505" i="3"/>
  <c r="L4505" i="3" s="1"/>
  <c r="M4507" i="3"/>
  <c r="D4510" i="3" l="1"/>
  <c r="G4507" i="3"/>
  <c r="H4507" i="3" s="1"/>
  <c r="I4507" i="3" s="1"/>
  <c r="R4507" i="3" s="1"/>
  <c r="F4508" i="3"/>
  <c r="E4508" i="3"/>
  <c r="J4506" i="3"/>
  <c r="L4506" i="3" s="1"/>
  <c r="M4508" i="3"/>
  <c r="D4511" i="3" l="1"/>
  <c r="F4509" i="3"/>
  <c r="E4509" i="3"/>
  <c r="G4508" i="3"/>
  <c r="H4508" i="3" s="1"/>
  <c r="I4508" i="3" s="1"/>
  <c r="R4508" i="3" s="1"/>
  <c r="J4507" i="3"/>
  <c r="L4507" i="3" s="1"/>
  <c r="M4509" i="3"/>
  <c r="D4512" i="3" l="1"/>
  <c r="G4509" i="3"/>
  <c r="H4509" i="3" s="1"/>
  <c r="I4509" i="3" s="1"/>
  <c r="R4509" i="3" s="1"/>
  <c r="F4510" i="3"/>
  <c r="E4510" i="3"/>
  <c r="J4508" i="3"/>
  <c r="L4508" i="3" s="1"/>
  <c r="M4510" i="3"/>
  <c r="D4513" i="3" l="1"/>
  <c r="G4510" i="3"/>
  <c r="H4510" i="3" s="1"/>
  <c r="F4511" i="3"/>
  <c r="E4511" i="3"/>
  <c r="I4510" i="3"/>
  <c r="R4510" i="3" s="1"/>
  <c r="J4509" i="3"/>
  <c r="L4509" i="3" s="1"/>
  <c r="M4511" i="3"/>
  <c r="D4514" i="3" l="1"/>
  <c r="G4511" i="3"/>
  <c r="H4511" i="3" s="1"/>
  <c r="F4512" i="3"/>
  <c r="E4512" i="3"/>
  <c r="I4511" i="3"/>
  <c r="R4511" i="3" s="1"/>
  <c r="J4510" i="3"/>
  <c r="L4510" i="3" s="1"/>
  <c r="M4512" i="3"/>
  <c r="D4515" i="3" l="1"/>
  <c r="F4513" i="3"/>
  <c r="E4513" i="3"/>
  <c r="G4512" i="3"/>
  <c r="H4512" i="3" s="1"/>
  <c r="I4512" i="3" s="1"/>
  <c r="R4512" i="3" s="1"/>
  <c r="J4511" i="3"/>
  <c r="L4511" i="3" s="1"/>
  <c r="M4513" i="3"/>
  <c r="D4516" i="3" l="1"/>
  <c r="F4514" i="3"/>
  <c r="E4514" i="3"/>
  <c r="G4513" i="3"/>
  <c r="H4513" i="3" s="1"/>
  <c r="I4513" i="3"/>
  <c r="R4513" i="3" s="1"/>
  <c r="J4512" i="3"/>
  <c r="L4512" i="3" s="1"/>
  <c r="M4514" i="3"/>
  <c r="D4517" i="3" l="1"/>
  <c r="G4514" i="3"/>
  <c r="H4514" i="3" s="1"/>
  <c r="F4515" i="3"/>
  <c r="E4515" i="3"/>
  <c r="I4514" i="3"/>
  <c r="R4514" i="3" s="1"/>
  <c r="J4513" i="3"/>
  <c r="L4513" i="3" s="1"/>
  <c r="M4515" i="3"/>
  <c r="D4518" i="3" l="1"/>
  <c r="G4515" i="3"/>
  <c r="H4515" i="3" s="1"/>
  <c r="F4516" i="3"/>
  <c r="E4516" i="3"/>
  <c r="I4515" i="3"/>
  <c r="R4515" i="3" s="1"/>
  <c r="J4514" i="3"/>
  <c r="L4514" i="3" s="1"/>
  <c r="M4516" i="3"/>
  <c r="D4519" i="3" l="1"/>
  <c r="G4516" i="3"/>
  <c r="H4516" i="3" s="1"/>
  <c r="I4516" i="3" s="1"/>
  <c r="R4516" i="3" s="1"/>
  <c r="F4517" i="3"/>
  <c r="E4517" i="3"/>
  <c r="J4515" i="3"/>
  <c r="L4515" i="3" s="1"/>
  <c r="M4517" i="3"/>
  <c r="D4520" i="3" l="1"/>
  <c r="F4518" i="3"/>
  <c r="E4518" i="3"/>
  <c r="G4517" i="3"/>
  <c r="H4517" i="3" s="1"/>
  <c r="I4517" i="3" s="1"/>
  <c r="R4517" i="3" s="1"/>
  <c r="J4516" i="3"/>
  <c r="L4516" i="3" s="1"/>
  <c r="M4518" i="3"/>
  <c r="D4521" i="3" l="1"/>
  <c r="F4519" i="3"/>
  <c r="E4519" i="3"/>
  <c r="G4518" i="3"/>
  <c r="H4518" i="3" s="1"/>
  <c r="I4518" i="3"/>
  <c r="R4518" i="3" s="1"/>
  <c r="J4517" i="3"/>
  <c r="L4517" i="3" s="1"/>
  <c r="M4519" i="3"/>
  <c r="D4522" i="3" l="1"/>
  <c r="G4519" i="3"/>
  <c r="H4519" i="3" s="1"/>
  <c r="F4520" i="3"/>
  <c r="E4520" i="3"/>
  <c r="G4520" i="3" s="1"/>
  <c r="H4520" i="3" s="1"/>
  <c r="I4519" i="3"/>
  <c r="R4519" i="3" s="1"/>
  <c r="J4518" i="3"/>
  <c r="L4518" i="3" s="1"/>
  <c r="M4520" i="3"/>
  <c r="D4523" i="3" l="1"/>
  <c r="F4521" i="3"/>
  <c r="E4521" i="3"/>
  <c r="I4520" i="3"/>
  <c r="R4520" i="3" s="1"/>
  <c r="J4519" i="3"/>
  <c r="L4519" i="3" s="1"/>
  <c r="M4521" i="3"/>
  <c r="D4524" i="3" l="1"/>
  <c r="G4521" i="3"/>
  <c r="H4521" i="3" s="1"/>
  <c r="F4522" i="3"/>
  <c r="E4522" i="3"/>
  <c r="I4521" i="3"/>
  <c r="R4521" i="3" s="1"/>
  <c r="J4520" i="3"/>
  <c r="L4520" i="3" s="1"/>
  <c r="M4522" i="3"/>
  <c r="D4525" i="3" l="1"/>
  <c r="G4522" i="3"/>
  <c r="H4522" i="3" s="1"/>
  <c r="I4522" i="3" s="1"/>
  <c r="R4522" i="3" s="1"/>
  <c r="F4523" i="3"/>
  <c r="E4523" i="3"/>
  <c r="J4521" i="3"/>
  <c r="L4521" i="3" s="1"/>
  <c r="M4523" i="3"/>
  <c r="D4526" i="3" l="1"/>
  <c r="F4524" i="3"/>
  <c r="E4524" i="3"/>
  <c r="G4523" i="3"/>
  <c r="H4523" i="3" s="1"/>
  <c r="I4523" i="3"/>
  <c r="R4523" i="3" s="1"/>
  <c r="J4522" i="3"/>
  <c r="L4522" i="3" s="1"/>
  <c r="M4524" i="3"/>
  <c r="D4527" i="3" l="1"/>
  <c r="G4524" i="3"/>
  <c r="H4524" i="3" s="1"/>
  <c r="I4524" i="3" s="1"/>
  <c r="R4524" i="3" s="1"/>
  <c r="F4525" i="3"/>
  <c r="E4525" i="3"/>
  <c r="G4525" i="3" s="1"/>
  <c r="H4525" i="3" s="1"/>
  <c r="J4523" i="3"/>
  <c r="L4523" i="3" s="1"/>
  <c r="M4525" i="3"/>
  <c r="D4528" i="3" l="1"/>
  <c r="F4526" i="3"/>
  <c r="E4526" i="3"/>
  <c r="I4525" i="3"/>
  <c r="R4525" i="3" s="1"/>
  <c r="J4524" i="3"/>
  <c r="L4524" i="3" s="1"/>
  <c r="M4526" i="3"/>
  <c r="D4529" i="3" l="1"/>
  <c r="G4526" i="3"/>
  <c r="H4526" i="3" s="1"/>
  <c r="I4526" i="3" s="1"/>
  <c r="R4526" i="3" s="1"/>
  <c r="F4527" i="3"/>
  <c r="E4527" i="3"/>
  <c r="J4525" i="3"/>
  <c r="L4525" i="3" s="1"/>
  <c r="M4527" i="3"/>
  <c r="D4530" i="3" l="1"/>
  <c r="G4527" i="3"/>
  <c r="H4527" i="3" s="1"/>
  <c r="F4528" i="3"/>
  <c r="E4528" i="3"/>
  <c r="I4527" i="3"/>
  <c r="R4527" i="3" s="1"/>
  <c r="J4526" i="3"/>
  <c r="L4526" i="3" s="1"/>
  <c r="M4528" i="3"/>
  <c r="D4531" i="3" l="1"/>
  <c r="G4528" i="3"/>
  <c r="H4528" i="3" s="1"/>
  <c r="I4528" i="3" s="1"/>
  <c r="R4528" i="3" s="1"/>
  <c r="F4529" i="3"/>
  <c r="E4529" i="3"/>
  <c r="J4527" i="3"/>
  <c r="L4527" i="3" s="1"/>
  <c r="M4529" i="3"/>
  <c r="D4532" i="3" l="1"/>
  <c r="G4529" i="3"/>
  <c r="H4529" i="3" s="1"/>
  <c r="F4530" i="3"/>
  <c r="E4530" i="3"/>
  <c r="I4529" i="3"/>
  <c r="R4529" i="3" s="1"/>
  <c r="J4528" i="3"/>
  <c r="L4528" i="3" s="1"/>
  <c r="M4530" i="3"/>
  <c r="D4533" i="3" l="1"/>
  <c r="F4531" i="3"/>
  <c r="E4531" i="3"/>
  <c r="G4530" i="3"/>
  <c r="H4530" i="3" s="1"/>
  <c r="I4530" i="3" s="1"/>
  <c r="R4530" i="3" s="1"/>
  <c r="J4529" i="3"/>
  <c r="L4529" i="3" s="1"/>
  <c r="M4531" i="3"/>
  <c r="D4534" i="3" l="1"/>
  <c r="G4531" i="3"/>
  <c r="H4531" i="3" s="1"/>
  <c r="F4532" i="3"/>
  <c r="E4532" i="3"/>
  <c r="I4531" i="3"/>
  <c r="R4531" i="3" s="1"/>
  <c r="J4530" i="3"/>
  <c r="L4530" i="3" s="1"/>
  <c r="M4532" i="3"/>
  <c r="D4535" i="3" l="1"/>
  <c r="G4532" i="3"/>
  <c r="H4532" i="3" s="1"/>
  <c r="I4532" i="3" s="1"/>
  <c r="R4532" i="3" s="1"/>
  <c r="F4533" i="3"/>
  <c r="E4533" i="3"/>
  <c r="J4531" i="3"/>
  <c r="L4531" i="3" s="1"/>
  <c r="M4533" i="3"/>
  <c r="D4536" i="3" l="1"/>
  <c r="G4533" i="3"/>
  <c r="H4533" i="3" s="1"/>
  <c r="I4533" i="3" s="1"/>
  <c r="R4533" i="3" s="1"/>
  <c r="F4534" i="3"/>
  <c r="E4534" i="3"/>
  <c r="J4532" i="3"/>
  <c r="L4532" i="3" s="1"/>
  <c r="M4534" i="3"/>
  <c r="D4537" i="3" l="1"/>
  <c r="G4534" i="3"/>
  <c r="H4534" i="3" s="1"/>
  <c r="F4535" i="3"/>
  <c r="E4535" i="3"/>
  <c r="I4534" i="3"/>
  <c r="R4534" i="3" s="1"/>
  <c r="J4533" i="3"/>
  <c r="L4533" i="3" s="1"/>
  <c r="M4535" i="3"/>
  <c r="D4538" i="3" l="1"/>
  <c r="G4535" i="3"/>
  <c r="H4535" i="3" s="1"/>
  <c r="I4535" i="3" s="1"/>
  <c r="R4535" i="3" s="1"/>
  <c r="F4536" i="3"/>
  <c r="E4536" i="3"/>
  <c r="J4534" i="3"/>
  <c r="L4534" i="3" s="1"/>
  <c r="M4536" i="3"/>
  <c r="D4539" i="3" l="1"/>
  <c r="G4536" i="3"/>
  <c r="H4536" i="3" s="1"/>
  <c r="F4537" i="3"/>
  <c r="E4537" i="3"/>
  <c r="G4537" i="3" s="1"/>
  <c r="H4537" i="3" s="1"/>
  <c r="I4536" i="3"/>
  <c r="R4536" i="3" s="1"/>
  <c r="J4535" i="3"/>
  <c r="L4535" i="3" s="1"/>
  <c r="M4537" i="3"/>
  <c r="D4540" i="3" l="1"/>
  <c r="F4538" i="3"/>
  <c r="E4538" i="3"/>
  <c r="I4537" i="3"/>
  <c r="R4537" i="3" s="1"/>
  <c r="J4536" i="3"/>
  <c r="L4536" i="3" s="1"/>
  <c r="M4538" i="3"/>
  <c r="D4541" i="3" l="1"/>
  <c r="G4538" i="3"/>
  <c r="H4538" i="3" s="1"/>
  <c r="F4539" i="3"/>
  <c r="E4539" i="3"/>
  <c r="I4538" i="3"/>
  <c r="R4538" i="3" s="1"/>
  <c r="J4537" i="3"/>
  <c r="L4537" i="3" s="1"/>
  <c r="M4539" i="3"/>
  <c r="D4542" i="3" l="1"/>
  <c r="G4539" i="3"/>
  <c r="H4539" i="3" s="1"/>
  <c r="F4540" i="3"/>
  <c r="E4540" i="3"/>
  <c r="I4539" i="3"/>
  <c r="R4539" i="3" s="1"/>
  <c r="J4538" i="3"/>
  <c r="L4538" i="3" s="1"/>
  <c r="M4540" i="3"/>
  <c r="D4543" i="3" l="1"/>
  <c r="G4540" i="3"/>
  <c r="H4540" i="3" s="1"/>
  <c r="F4541" i="3"/>
  <c r="E4541" i="3"/>
  <c r="I4540" i="3"/>
  <c r="R4540" i="3" s="1"/>
  <c r="J4539" i="3"/>
  <c r="L4539" i="3" s="1"/>
  <c r="M4541" i="3"/>
  <c r="D4544" i="3" l="1"/>
  <c r="G4541" i="3"/>
  <c r="H4541" i="3" s="1"/>
  <c r="F4542" i="3"/>
  <c r="E4542" i="3"/>
  <c r="I4541" i="3"/>
  <c r="R4541" i="3" s="1"/>
  <c r="J4540" i="3"/>
  <c r="L4540" i="3" s="1"/>
  <c r="M4542" i="3"/>
  <c r="D4545" i="3" l="1"/>
  <c r="G4542" i="3"/>
  <c r="H4542" i="3" s="1"/>
  <c r="F4543" i="3"/>
  <c r="E4543" i="3"/>
  <c r="I4542" i="3"/>
  <c r="R4542" i="3" s="1"/>
  <c r="J4541" i="3"/>
  <c r="L4541" i="3" s="1"/>
  <c r="M4543" i="3"/>
  <c r="D4546" i="3" l="1"/>
  <c r="G4543" i="3"/>
  <c r="H4543" i="3" s="1"/>
  <c r="I4543" i="3" s="1"/>
  <c r="R4543" i="3" s="1"/>
  <c r="F4544" i="3"/>
  <c r="E4544" i="3"/>
  <c r="G4544" i="3" s="1"/>
  <c r="H4544" i="3" s="1"/>
  <c r="J4542" i="3"/>
  <c r="L4542" i="3" s="1"/>
  <c r="M4544" i="3"/>
  <c r="D4547" i="3" l="1"/>
  <c r="F4545" i="3"/>
  <c r="E4545" i="3"/>
  <c r="I4544" i="3"/>
  <c r="R4544" i="3" s="1"/>
  <c r="J4543" i="3"/>
  <c r="L4543" i="3" s="1"/>
  <c r="M4545" i="3"/>
  <c r="D4548" i="3" l="1"/>
  <c r="G4545" i="3"/>
  <c r="H4545" i="3" s="1"/>
  <c r="I4545" i="3" s="1"/>
  <c r="R4545" i="3" s="1"/>
  <c r="F4546" i="3"/>
  <c r="E4546" i="3"/>
  <c r="G4546" i="3" s="1"/>
  <c r="H4546" i="3" s="1"/>
  <c r="J4544" i="3"/>
  <c r="L4544" i="3" s="1"/>
  <c r="M4546" i="3"/>
  <c r="D4549" i="3" l="1"/>
  <c r="F4547" i="3"/>
  <c r="E4547" i="3"/>
  <c r="I4546" i="3"/>
  <c r="R4546" i="3" s="1"/>
  <c r="J4545" i="3"/>
  <c r="L4545" i="3" s="1"/>
  <c r="M4547" i="3"/>
  <c r="D4550" i="3" l="1"/>
  <c r="G4547" i="3"/>
  <c r="H4547" i="3" s="1"/>
  <c r="F4548" i="3"/>
  <c r="E4548" i="3"/>
  <c r="G4548" i="3" s="1"/>
  <c r="H4548" i="3" s="1"/>
  <c r="I4547" i="3"/>
  <c r="R4547" i="3" s="1"/>
  <c r="J4546" i="3"/>
  <c r="L4546" i="3" s="1"/>
  <c r="M4548" i="3"/>
  <c r="D4551" i="3" l="1"/>
  <c r="F4549" i="3"/>
  <c r="E4549" i="3"/>
  <c r="I4548" i="3"/>
  <c r="R4548" i="3" s="1"/>
  <c r="J4547" i="3"/>
  <c r="L4547" i="3" s="1"/>
  <c r="M4549" i="3"/>
  <c r="D4552" i="3" l="1"/>
  <c r="G4549" i="3"/>
  <c r="H4549" i="3" s="1"/>
  <c r="F4550" i="3"/>
  <c r="E4550" i="3"/>
  <c r="I4549" i="3"/>
  <c r="R4549" i="3" s="1"/>
  <c r="J4548" i="3"/>
  <c r="L4548" i="3" s="1"/>
  <c r="M4550" i="3"/>
  <c r="D4553" i="3" l="1"/>
  <c r="F4551" i="3"/>
  <c r="E4551" i="3"/>
  <c r="G4550" i="3"/>
  <c r="H4550" i="3" s="1"/>
  <c r="I4550" i="3" s="1"/>
  <c r="R4550" i="3" s="1"/>
  <c r="J4549" i="3"/>
  <c r="L4549" i="3" s="1"/>
  <c r="M4551" i="3"/>
  <c r="D4554" i="3" l="1"/>
  <c r="G4551" i="3"/>
  <c r="H4551" i="3" s="1"/>
  <c r="F4552" i="3"/>
  <c r="E4552" i="3"/>
  <c r="G4552" i="3" s="1"/>
  <c r="H4552" i="3" s="1"/>
  <c r="I4551" i="3"/>
  <c r="R4551" i="3" s="1"/>
  <c r="J4550" i="3"/>
  <c r="L4550" i="3" s="1"/>
  <c r="M4552" i="3"/>
  <c r="D4555" i="3" l="1"/>
  <c r="F4553" i="3"/>
  <c r="E4553" i="3"/>
  <c r="I4552" i="3"/>
  <c r="R4552" i="3" s="1"/>
  <c r="J4551" i="3"/>
  <c r="L4551" i="3" s="1"/>
  <c r="M4553" i="3"/>
  <c r="D4556" i="3" l="1"/>
  <c r="G4553" i="3"/>
  <c r="H4553" i="3" s="1"/>
  <c r="I4553" i="3" s="1"/>
  <c r="R4553" i="3" s="1"/>
  <c r="F4554" i="3"/>
  <c r="E4554" i="3"/>
  <c r="J4552" i="3"/>
  <c r="L4552" i="3" s="1"/>
  <c r="M4554" i="3"/>
  <c r="D4557" i="3" l="1"/>
  <c r="G4554" i="3"/>
  <c r="H4554" i="3" s="1"/>
  <c r="I4554" i="3" s="1"/>
  <c r="R4554" i="3" s="1"/>
  <c r="F4555" i="3"/>
  <c r="E4555" i="3"/>
  <c r="J4553" i="3"/>
  <c r="L4553" i="3" s="1"/>
  <c r="M4555" i="3"/>
  <c r="D4558" i="3" l="1"/>
  <c r="G4555" i="3"/>
  <c r="H4555" i="3" s="1"/>
  <c r="F4556" i="3"/>
  <c r="E4556" i="3"/>
  <c r="I4555" i="3"/>
  <c r="R4555" i="3" s="1"/>
  <c r="J4554" i="3"/>
  <c r="L4554" i="3" s="1"/>
  <c r="M4556" i="3"/>
  <c r="D4559" i="3" l="1"/>
  <c r="G4556" i="3"/>
  <c r="H4556" i="3" s="1"/>
  <c r="I4556" i="3" s="1"/>
  <c r="R4556" i="3" s="1"/>
  <c r="F4557" i="3"/>
  <c r="E4557" i="3"/>
  <c r="G4557" i="3" s="1"/>
  <c r="H4557" i="3" s="1"/>
  <c r="J4555" i="3"/>
  <c r="L4555" i="3" s="1"/>
  <c r="M4557" i="3"/>
  <c r="D4560" i="3" l="1"/>
  <c r="F4558" i="3"/>
  <c r="E4558" i="3"/>
  <c r="I4557" i="3"/>
  <c r="R4557" i="3" s="1"/>
  <c r="J4556" i="3"/>
  <c r="L4556" i="3" s="1"/>
  <c r="M4558" i="3"/>
  <c r="D4561" i="3" l="1"/>
  <c r="G4558" i="3"/>
  <c r="H4558" i="3" s="1"/>
  <c r="F4559" i="3"/>
  <c r="E4559" i="3"/>
  <c r="I4558" i="3"/>
  <c r="R4558" i="3" s="1"/>
  <c r="J4557" i="3"/>
  <c r="L4557" i="3" s="1"/>
  <c r="M4559" i="3"/>
  <c r="D4562" i="3" l="1"/>
  <c r="G4559" i="3"/>
  <c r="H4559" i="3" s="1"/>
  <c r="F4560" i="3"/>
  <c r="E4560" i="3"/>
  <c r="I4559" i="3"/>
  <c r="R4559" i="3" s="1"/>
  <c r="J4558" i="3"/>
  <c r="L4558" i="3" s="1"/>
  <c r="M4560" i="3"/>
  <c r="D4563" i="3" l="1"/>
  <c r="G4560" i="3"/>
  <c r="H4560" i="3" s="1"/>
  <c r="I4560" i="3" s="1"/>
  <c r="R4560" i="3" s="1"/>
  <c r="F4561" i="3"/>
  <c r="E4561" i="3"/>
  <c r="J4559" i="3"/>
  <c r="L4559" i="3" s="1"/>
  <c r="M4561" i="3"/>
  <c r="D4564" i="3" l="1"/>
  <c r="G4561" i="3"/>
  <c r="H4561" i="3" s="1"/>
  <c r="I4561" i="3" s="1"/>
  <c r="R4561" i="3" s="1"/>
  <c r="F4562" i="3"/>
  <c r="E4562" i="3"/>
  <c r="G4562" i="3" s="1"/>
  <c r="H4562" i="3" s="1"/>
  <c r="J4560" i="3"/>
  <c r="L4560" i="3" s="1"/>
  <c r="M4562" i="3"/>
  <c r="D4565" i="3" l="1"/>
  <c r="F4563" i="3"/>
  <c r="E4563" i="3"/>
  <c r="I4562" i="3"/>
  <c r="R4562" i="3" s="1"/>
  <c r="J4561" i="3"/>
  <c r="L4561" i="3" s="1"/>
  <c r="M4563" i="3"/>
  <c r="D4566" i="3" l="1"/>
  <c r="F4564" i="3"/>
  <c r="E4564" i="3"/>
  <c r="G4563" i="3"/>
  <c r="H4563" i="3" s="1"/>
  <c r="I4563" i="3"/>
  <c r="R4563" i="3" s="1"/>
  <c r="J4562" i="3"/>
  <c r="L4562" i="3" s="1"/>
  <c r="M4564" i="3"/>
  <c r="D4567" i="3" l="1"/>
  <c r="G4564" i="3"/>
  <c r="H4564" i="3" s="1"/>
  <c r="F4565" i="3"/>
  <c r="E4565" i="3"/>
  <c r="I4564" i="3"/>
  <c r="R4564" i="3" s="1"/>
  <c r="J4563" i="3"/>
  <c r="L4563" i="3" s="1"/>
  <c r="M4565" i="3"/>
  <c r="D4568" i="3" l="1"/>
  <c r="G4565" i="3"/>
  <c r="H4565" i="3" s="1"/>
  <c r="F4566" i="3"/>
  <c r="E4566" i="3"/>
  <c r="I4565" i="3"/>
  <c r="R4565" i="3" s="1"/>
  <c r="J4564" i="3"/>
  <c r="L4564" i="3" s="1"/>
  <c r="M4566" i="3"/>
  <c r="D4569" i="3" l="1"/>
  <c r="G4566" i="3"/>
  <c r="H4566" i="3" s="1"/>
  <c r="I4566" i="3" s="1"/>
  <c r="R4566" i="3" s="1"/>
  <c r="F4567" i="3"/>
  <c r="E4567" i="3"/>
  <c r="G4567" i="3" s="1"/>
  <c r="H4567" i="3" s="1"/>
  <c r="J4565" i="3"/>
  <c r="L4565" i="3" s="1"/>
  <c r="M4567" i="3"/>
  <c r="D4570" i="3" l="1"/>
  <c r="F4568" i="3"/>
  <c r="E4568" i="3"/>
  <c r="I4567" i="3"/>
  <c r="R4567" i="3" s="1"/>
  <c r="J4566" i="3"/>
  <c r="L4566" i="3" s="1"/>
  <c r="M4568" i="3"/>
  <c r="D4571" i="3" l="1"/>
  <c r="G4568" i="3"/>
  <c r="H4568" i="3" s="1"/>
  <c r="I4568" i="3" s="1"/>
  <c r="R4568" i="3" s="1"/>
  <c r="F4569" i="3"/>
  <c r="E4569" i="3"/>
  <c r="J4567" i="3"/>
  <c r="L4567" i="3" s="1"/>
  <c r="M4569" i="3"/>
  <c r="D4572" i="3" l="1"/>
  <c r="G4569" i="3"/>
  <c r="H4569" i="3" s="1"/>
  <c r="F4570" i="3"/>
  <c r="E4570" i="3"/>
  <c r="I4569" i="3"/>
  <c r="R4569" i="3" s="1"/>
  <c r="J4568" i="3"/>
  <c r="L4568" i="3" s="1"/>
  <c r="M4570" i="3"/>
  <c r="D4573" i="3" l="1"/>
  <c r="G4570" i="3"/>
  <c r="H4570" i="3" s="1"/>
  <c r="I4570" i="3" s="1"/>
  <c r="R4570" i="3" s="1"/>
  <c r="F4571" i="3"/>
  <c r="E4571" i="3"/>
  <c r="J4569" i="3"/>
  <c r="L4569" i="3" s="1"/>
  <c r="M4571" i="3"/>
  <c r="D4574" i="3" l="1"/>
  <c r="F4572" i="3"/>
  <c r="E4572" i="3"/>
  <c r="G4571" i="3"/>
  <c r="H4571" i="3" s="1"/>
  <c r="I4571" i="3" s="1"/>
  <c r="R4571" i="3" s="1"/>
  <c r="J4570" i="3"/>
  <c r="L4570" i="3" s="1"/>
  <c r="M4572" i="3"/>
  <c r="D4575" i="3" l="1"/>
  <c r="G4572" i="3"/>
  <c r="H4572" i="3" s="1"/>
  <c r="F4573" i="3"/>
  <c r="E4573" i="3"/>
  <c r="I4572" i="3"/>
  <c r="R4572" i="3" s="1"/>
  <c r="J4571" i="3"/>
  <c r="L4571" i="3" s="1"/>
  <c r="M4573" i="3"/>
  <c r="D4576" i="3" l="1"/>
  <c r="G4573" i="3"/>
  <c r="H4573" i="3" s="1"/>
  <c r="F4574" i="3"/>
  <c r="E4574" i="3"/>
  <c r="I4573" i="3"/>
  <c r="R4573" i="3" s="1"/>
  <c r="J4572" i="3"/>
  <c r="L4572" i="3" s="1"/>
  <c r="M4574" i="3"/>
  <c r="D4577" i="3" l="1"/>
  <c r="G4574" i="3"/>
  <c r="H4574" i="3" s="1"/>
  <c r="F4575" i="3"/>
  <c r="E4575" i="3"/>
  <c r="I4574" i="3"/>
  <c r="R4574" i="3" s="1"/>
  <c r="J4573" i="3"/>
  <c r="L4573" i="3" s="1"/>
  <c r="M4575" i="3"/>
  <c r="D4578" i="3" l="1"/>
  <c r="G4575" i="3"/>
  <c r="H4575" i="3" s="1"/>
  <c r="F4576" i="3"/>
  <c r="E4576" i="3"/>
  <c r="I4575" i="3"/>
  <c r="R4575" i="3" s="1"/>
  <c r="J4574" i="3"/>
  <c r="L4574" i="3" s="1"/>
  <c r="M4576" i="3"/>
  <c r="D4579" i="3" l="1"/>
  <c r="G4576" i="3"/>
  <c r="H4576" i="3" s="1"/>
  <c r="I4576" i="3" s="1"/>
  <c r="R4576" i="3" s="1"/>
  <c r="F4577" i="3"/>
  <c r="E4577" i="3"/>
  <c r="J4575" i="3"/>
  <c r="L4575" i="3" s="1"/>
  <c r="M4577" i="3"/>
  <c r="D4580" i="3" l="1"/>
  <c r="F4578" i="3"/>
  <c r="E4578" i="3"/>
  <c r="G4577" i="3"/>
  <c r="H4577" i="3" s="1"/>
  <c r="I4577" i="3"/>
  <c r="R4577" i="3" s="1"/>
  <c r="J4576" i="3"/>
  <c r="L4576" i="3" s="1"/>
  <c r="M4578" i="3"/>
  <c r="D4581" i="3" l="1"/>
  <c r="F4579" i="3"/>
  <c r="E4579" i="3"/>
  <c r="G4578" i="3"/>
  <c r="H4578" i="3" s="1"/>
  <c r="I4578" i="3" s="1"/>
  <c r="R4578" i="3" s="1"/>
  <c r="J4577" i="3"/>
  <c r="L4577" i="3" s="1"/>
  <c r="M4579" i="3"/>
  <c r="D4582" i="3" l="1"/>
  <c r="G4579" i="3"/>
  <c r="H4579" i="3" s="1"/>
  <c r="F4580" i="3"/>
  <c r="E4580" i="3"/>
  <c r="G4580" i="3" s="1"/>
  <c r="H4580" i="3" s="1"/>
  <c r="I4579" i="3"/>
  <c r="R4579" i="3" s="1"/>
  <c r="J4578" i="3"/>
  <c r="L4578" i="3" s="1"/>
  <c r="M4580" i="3"/>
  <c r="D4583" i="3" l="1"/>
  <c r="F4581" i="3"/>
  <c r="E4581" i="3"/>
  <c r="I4580" i="3"/>
  <c r="R4580" i="3" s="1"/>
  <c r="J4579" i="3"/>
  <c r="L4579" i="3" s="1"/>
  <c r="M4581" i="3"/>
  <c r="D4584" i="3" l="1"/>
  <c r="G4581" i="3"/>
  <c r="H4581" i="3" s="1"/>
  <c r="F4582" i="3"/>
  <c r="E4582" i="3"/>
  <c r="I4581" i="3"/>
  <c r="R4581" i="3" s="1"/>
  <c r="J4580" i="3"/>
  <c r="L4580" i="3" s="1"/>
  <c r="M4582" i="3"/>
  <c r="D4585" i="3" l="1"/>
  <c r="G4582" i="3"/>
  <c r="H4582" i="3" s="1"/>
  <c r="F4583" i="3"/>
  <c r="E4583" i="3"/>
  <c r="I4582" i="3"/>
  <c r="R4582" i="3" s="1"/>
  <c r="J4581" i="3"/>
  <c r="L4581" i="3" s="1"/>
  <c r="M4583" i="3"/>
  <c r="D4586" i="3" l="1"/>
  <c r="G4583" i="3"/>
  <c r="H4583" i="3" s="1"/>
  <c r="F4584" i="3"/>
  <c r="E4584" i="3"/>
  <c r="G4584" i="3" s="1"/>
  <c r="H4584" i="3" s="1"/>
  <c r="I4583" i="3"/>
  <c r="R4583" i="3" s="1"/>
  <c r="J4582" i="3"/>
  <c r="L4582" i="3" s="1"/>
  <c r="M4584" i="3"/>
  <c r="D4587" i="3" l="1"/>
  <c r="F4585" i="3"/>
  <c r="E4585" i="3"/>
  <c r="I4584" i="3"/>
  <c r="R4584" i="3" s="1"/>
  <c r="J4583" i="3"/>
  <c r="L4583" i="3" s="1"/>
  <c r="M4585" i="3"/>
  <c r="D4588" i="3" l="1"/>
  <c r="G4585" i="3"/>
  <c r="H4585" i="3" s="1"/>
  <c r="F4586" i="3"/>
  <c r="E4586" i="3"/>
  <c r="I4585" i="3"/>
  <c r="R4585" i="3" s="1"/>
  <c r="J4584" i="3"/>
  <c r="L4584" i="3" s="1"/>
  <c r="M4586" i="3"/>
  <c r="D4589" i="3" l="1"/>
  <c r="G4586" i="3"/>
  <c r="H4586" i="3" s="1"/>
  <c r="I4586" i="3" s="1"/>
  <c r="R4586" i="3" s="1"/>
  <c r="F4587" i="3"/>
  <c r="E4587" i="3"/>
  <c r="J4585" i="3"/>
  <c r="L4585" i="3" s="1"/>
  <c r="M4587" i="3"/>
  <c r="D4590" i="3" l="1"/>
  <c r="G4587" i="3"/>
  <c r="H4587" i="3" s="1"/>
  <c r="I4587" i="3" s="1"/>
  <c r="R4587" i="3" s="1"/>
  <c r="F4588" i="3"/>
  <c r="E4588" i="3"/>
  <c r="G4588" i="3" s="1"/>
  <c r="H4588" i="3" s="1"/>
  <c r="J4586" i="3"/>
  <c r="L4586" i="3" s="1"/>
  <c r="M4588" i="3"/>
  <c r="D4591" i="3" l="1"/>
  <c r="F4589" i="3"/>
  <c r="E4589" i="3"/>
  <c r="I4588" i="3"/>
  <c r="R4588" i="3" s="1"/>
  <c r="J4587" i="3"/>
  <c r="L4587" i="3" s="1"/>
  <c r="M4589" i="3"/>
  <c r="D4592" i="3" l="1"/>
  <c r="G4589" i="3"/>
  <c r="H4589" i="3" s="1"/>
  <c r="F4590" i="3"/>
  <c r="E4590" i="3"/>
  <c r="I4589" i="3"/>
  <c r="R4589" i="3" s="1"/>
  <c r="J4588" i="3"/>
  <c r="L4588" i="3" s="1"/>
  <c r="M4590" i="3"/>
  <c r="D4593" i="3" l="1"/>
  <c r="G4590" i="3"/>
  <c r="H4590" i="3" s="1"/>
  <c r="I4590" i="3" s="1"/>
  <c r="R4590" i="3" s="1"/>
  <c r="F4591" i="3"/>
  <c r="E4591" i="3"/>
  <c r="J4589" i="3"/>
  <c r="L4589" i="3" s="1"/>
  <c r="M4591" i="3"/>
  <c r="D4594" i="3" l="1"/>
  <c r="G4591" i="3"/>
  <c r="H4591" i="3" s="1"/>
  <c r="F4592" i="3"/>
  <c r="E4592" i="3"/>
  <c r="I4591" i="3"/>
  <c r="R4591" i="3" s="1"/>
  <c r="J4590" i="3"/>
  <c r="L4590" i="3" s="1"/>
  <c r="M4592" i="3"/>
  <c r="D4595" i="3" l="1"/>
  <c r="G4592" i="3"/>
  <c r="H4592" i="3" s="1"/>
  <c r="I4592" i="3" s="1"/>
  <c r="R4592" i="3" s="1"/>
  <c r="F4593" i="3"/>
  <c r="E4593" i="3"/>
  <c r="J4591" i="3"/>
  <c r="L4591" i="3" s="1"/>
  <c r="M4593" i="3"/>
  <c r="D4596" i="3" l="1"/>
  <c r="G4593" i="3"/>
  <c r="H4593" i="3" s="1"/>
  <c r="F4594" i="3"/>
  <c r="E4594" i="3"/>
  <c r="I4593" i="3"/>
  <c r="R4593" i="3" s="1"/>
  <c r="J4592" i="3"/>
  <c r="L4592" i="3" s="1"/>
  <c r="M4594" i="3"/>
  <c r="D4597" i="3" l="1"/>
  <c r="G4594" i="3"/>
  <c r="H4594" i="3" s="1"/>
  <c r="I4594" i="3" s="1"/>
  <c r="R4594" i="3" s="1"/>
  <c r="F4595" i="3"/>
  <c r="E4595" i="3"/>
  <c r="J4593" i="3"/>
  <c r="L4593" i="3" s="1"/>
  <c r="M4595" i="3"/>
  <c r="D4598" i="3" l="1"/>
  <c r="G4595" i="3"/>
  <c r="H4595" i="3" s="1"/>
  <c r="F4596" i="3"/>
  <c r="E4596" i="3"/>
  <c r="G4596" i="3" s="1"/>
  <c r="H4596" i="3" s="1"/>
  <c r="I4595" i="3"/>
  <c r="R4595" i="3" s="1"/>
  <c r="J4594" i="3"/>
  <c r="L4594" i="3" s="1"/>
  <c r="M4596" i="3"/>
  <c r="D4599" i="3" l="1"/>
  <c r="F4597" i="3"/>
  <c r="E4597" i="3"/>
  <c r="I4596" i="3"/>
  <c r="R4596" i="3" s="1"/>
  <c r="J4595" i="3"/>
  <c r="L4595" i="3" s="1"/>
  <c r="M4597" i="3"/>
  <c r="D4600" i="3" l="1"/>
  <c r="G4597" i="3"/>
  <c r="H4597" i="3" s="1"/>
  <c r="F4598" i="3"/>
  <c r="E4598" i="3"/>
  <c r="I4597" i="3"/>
  <c r="R4597" i="3" s="1"/>
  <c r="J4596" i="3"/>
  <c r="L4596" i="3" s="1"/>
  <c r="M4598" i="3"/>
  <c r="D4601" i="3" l="1"/>
  <c r="G4598" i="3"/>
  <c r="H4598" i="3" s="1"/>
  <c r="F4599" i="3"/>
  <c r="E4599" i="3"/>
  <c r="I4598" i="3"/>
  <c r="R4598" i="3" s="1"/>
  <c r="J4597" i="3"/>
  <c r="L4597" i="3" s="1"/>
  <c r="M4599" i="3"/>
  <c r="D4602" i="3" l="1"/>
  <c r="G4599" i="3"/>
  <c r="H4599" i="3" s="1"/>
  <c r="F4600" i="3"/>
  <c r="E4600" i="3"/>
  <c r="I4599" i="3"/>
  <c r="R4599" i="3" s="1"/>
  <c r="J4598" i="3"/>
  <c r="L4598" i="3" s="1"/>
  <c r="M4600" i="3"/>
  <c r="D4603" i="3" l="1"/>
  <c r="G4600" i="3"/>
  <c r="H4600" i="3" s="1"/>
  <c r="F4601" i="3"/>
  <c r="E4601" i="3"/>
  <c r="I4600" i="3"/>
  <c r="R4600" i="3" s="1"/>
  <c r="J4599" i="3"/>
  <c r="L4599" i="3" s="1"/>
  <c r="M4601" i="3"/>
  <c r="D4604" i="3" l="1"/>
  <c r="G4601" i="3"/>
  <c r="H4601" i="3" s="1"/>
  <c r="F4602" i="3"/>
  <c r="E4602" i="3"/>
  <c r="I4601" i="3"/>
  <c r="R4601" i="3" s="1"/>
  <c r="J4600" i="3"/>
  <c r="L4600" i="3" s="1"/>
  <c r="M4602" i="3"/>
  <c r="D4605" i="3" l="1"/>
  <c r="F4603" i="3"/>
  <c r="E4603" i="3"/>
  <c r="G4602" i="3"/>
  <c r="H4602" i="3" s="1"/>
  <c r="I4602" i="3"/>
  <c r="R4602" i="3" s="1"/>
  <c r="J4601" i="3"/>
  <c r="L4601" i="3" s="1"/>
  <c r="M4603" i="3"/>
  <c r="D4606" i="3" l="1"/>
  <c r="F4604" i="3"/>
  <c r="E4604" i="3"/>
  <c r="G4603" i="3"/>
  <c r="H4603" i="3" s="1"/>
  <c r="I4603" i="3" s="1"/>
  <c r="R4603" i="3" s="1"/>
  <c r="J4602" i="3"/>
  <c r="L4602" i="3" s="1"/>
  <c r="M4604" i="3"/>
  <c r="D4607" i="3" l="1"/>
  <c r="G4604" i="3"/>
  <c r="H4604" i="3" s="1"/>
  <c r="F4605" i="3"/>
  <c r="E4605" i="3"/>
  <c r="I4604" i="3"/>
  <c r="R4604" i="3" s="1"/>
  <c r="J4603" i="3"/>
  <c r="L4603" i="3" s="1"/>
  <c r="M4605" i="3"/>
  <c r="D4608" i="3" l="1"/>
  <c r="G4605" i="3"/>
  <c r="H4605" i="3" s="1"/>
  <c r="F4606" i="3"/>
  <c r="E4606" i="3"/>
  <c r="I4605" i="3"/>
  <c r="R4605" i="3" s="1"/>
  <c r="J4604" i="3"/>
  <c r="L4604" i="3" s="1"/>
  <c r="M4606" i="3"/>
  <c r="D4609" i="3" l="1"/>
  <c r="G4606" i="3"/>
  <c r="H4606" i="3" s="1"/>
  <c r="F4607" i="3"/>
  <c r="E4607" i="3"/>
  <c r="I4606" i="3"/>
  <c r="R4606" i="3" s="1"/>
  <c r="J4605" i="3"/>
  <c r="L4605" i="3" s="1"/>
  <c r="M4607" i="3"/>
  <c r="D4610" i="3" l="1"/>
  <c r="G4607" i="3"/>
  <c r="H4607" i="3" s="1"/>
  <c r="F4608" i="3"/>
  <c r="E4608" i="3"/>
  <c r="I4607" i="3"/>
  <c r="R4607" i="3" s="1"/>
  <c r="J4606" i="3"/>
  <c r="L4606" i="3" s="1"/>
  <c r="M4608" i="3"/>
  <c r="D4611" i="3" l="1"/>
  <c r="G4608" i="3"/>
  <c r="H4608" i="3" s="1"/>
  <c r="F4609" i="3"/>
  <c r="E4609" i="3"/>
  <c r="I4608" i="3"/>
  <c r="R4608" i="3" s="1"/>
  <c r="J4607" i="3"/>
  <c r="L4607" i="3" s="1"/>
  <c r="M4609" i="3"/>
  <c r="D4612" i="3" l="1"/>
  <c r="G4609" i="3"/>
  <c r="H4609" i="3" s="1"/>
  <c r="F4610" i="3"/>
  <c r="E4610" i="3"/>
  <c r="I4609" i="3"/>
  <c r="R4609" i="3" s="1"/>
  <c r="J4608" i="3"/>
  <c r="L4608" i="3" s="1"/>
  <c r="M4610" i="3"/>
  <c r="D4613" i="3" l="1"/>
  <c r="G4610" i="3"/>
  <c r="H4610" i="3" s="1"/>
  <c r="F4611" i="3"/>
  <c r="E4611" i="3"/>
  <c r="I4610" i="3"/>
  <c r="R4610" i="3" s="1"/>
  <c r="J4609" i="3"/>
  <c r="L4609" i="3" s="1"/>
  <c r="M4611" i="3"/>
  <c r="D4614" i="3" l="1"/>
  <c r="G4611" i="3"/>
  <c r="H4611" i="3" s="1"/>
  <c r="F4612" i="3"/>
  <c r="E4612" i="3"/>
  <c r="I4611" i="3"/>
  <c r="R4611" i="3" s="1"/>
  <c r="J4610" i="3"/>
  <c r="L4610" i="3" s="1"/>
  <c r="M4612" i="3"/>
  <c r="D4615" i="3" l="1"/>
  <c r="G4612" i="3"/>
  <c r="H4612" i="3" s="1"/>
  <c r="I4612" i="3" s="1"/>
  <c r="R4612" i="3" s="1"/>
  <c r="F4613" i="3"/>
  <c r="E4613" i="3"/>
  <c r="J4611" i="3"/>
  <c r="L4611" i="3" s="1"/>
  <c r="M4613" i="3"/>
  <c r="D4616" i="3" l="1"/>
  <c r="G4613" i="3"/>
  <c r="H4613" i="3" s="1"/>
  <c r="F4614" i="3"/>
  <c r="E4614" i="3"/>
  <c r="I4613" i="3"/>
  <c r="R4613" i="3" s="1"/>
  <c r="J4612" i="3"/>
  <c r="L4612" i="3" s="1"/>
  <c r="M4614" i="3"/>
  <c r="D4617" i="3" l="1"/>
  <c r="G4614" i="3"/>
  <c r="H4614" i="3" s="1"/>
  <c r="I4614" i="3" s="1"/>
  <c r="R4614" i="3" s="1"/>
  <c r="F4615" i="3"/>
  <c r="E4615" i="3"/>
  <c r="J4613" i="3"/>
  <c r="L4613" i="3" s="1"/>
  <c r="M4615" i="3"/>
  <c r="D4618" i="3" l="1"/>
  <c r="G4615" i="3"/>
  <c r="H4615" i="3" s="1"/>
  <c r="F4616" i="3"/>
  <c r="E4616" i="3"/>
  <c r="I4615" i="3"/>
  <c r="R4615" i="3" s="1"/>
  <c r="J4614" i="3"/>
  <c r="L4614" i="3" s="1"/>
  <c r="M4616" i="3"/>
  <c r="D4619" i="3" l="1"/>
  <c r="G4616" i="3"/>
  <c r="H4616" i="3" s="1"/>
  <c r="I4616" i="3" s="1"/>
  <c r="R4616" i="3" s="1"/>
  <c r="F4617" i="3"/>
  <c r="E4617" i="3"/>
  <c r="J4615" i="3"/>
  <c r="L4615" i="3" s="1"/>
  <c r="M4617" i="3"/>
  <c r="D4620" i="3" l="1"/>
  <c r="G4617" i="3"/>
  <c r="H4617" i="3" s="1"/>
  <c r="F4618" i="3"/>
  <c r="E4618" i="3"/>
  <c r="I4617" i="3"/>
  <c r="R4617" i="3" s="1"/>
  <c r="J4616" i="3"/>
  <c r="L4616" i="3" s="1"/>
  <c r="M4618" i="3"/>
  <c r="D4621" i="3" l="1"/>
  <c r="G4618" i="3"/>
  <c r="H4618" i="3" s="1"/>
  <c r="F4619" i="3"/>
  <c r="E4619" i="3"/>
  <c r="I4618" i="3"/>
  <c r="R4618" i="3" s="1"/>
  <c r="J4617" i="3"/>
  <c r="L4617" i="3" s="1"/>
  <c r="M4619" i="3"/>
  <c r="D4622" i="3" l="1"/>
  <c r="G4619" i="3"/>
  <c r="H4619" i="3" s="1"/>
  <c r="F4620" i="3"/>
  <c r="E4620" i="3"/>
  <c r="I4619" i="3"/>
  <c r="R4619" i="3" s="1"/>
  <c r="J4618" i="3"/>
  <c r="L4618" i="3" s="1"/>
  <c r="M4620" i="3"/>
  <c r="D4623" i="3" l="1"/>
  <c r="G4620" i="3"/>
  <c r="H4620" i="3" s="1"/>
  <c r="F4621" i="3"/>
  <c r="E4621" i="3"/>
  <c r="I4620" i="3"/>
  <c r="R4620" i="3" s="1"/>
  <c r="J4619" i="3"/>
  <c r="L4619" i="3" s="1"/>
  <c r="M4621" i="3"/>
  <c r="D4624" i="3" l="1"/>
  <c r="G4621" i="3"/>
  <c r="H4621" i="3" s="1"/>
  <c r="F4622" i="3"/>
  <c r="E4622" i="3"/>
  <c r="I4621" i="3"/>
  <c r="R4621" i="3" s="1"/>
  <c r="J4620" i="3"/>
  <c r="L4620" i="3" s="1"/>
  <c r="M4622" i="3"/>
  <c r="D4625" i="3" l="1"/>
  <c r="G4622" i="3"/>
  <c r="H4622" i="3" s="1"/>
  <c r="F4623" i="3"/>
  <c r="E4623" i="3"/>
  <c r="I4622" i="3"/>
  <c r="R4622" i="3" s="1"/>
  <c r="J4621" i="3"/>
  <c r="L4621" i="3" s="1"/>
  <c r="M4623" i="3"/>
  <c r="D4626" i="3" l="1"/>
  <c r="G4623" i="3"/>
  <c r="H4623" i="3" s="1"/>
  <c r="F4624" i="3"/>
  <c r="E4624" i="3"/>
  <c r="I4623" i="3"/>
  <c r="R4623" i="3" s="1"/>
  <c r="J4622" i="3"/>
  <c r="L4622" i="3" s="1"/>
  <c r="M4624" i="3"/>
  <c r="D4627" i="3" l="1"/>
  <c r="G4624" i="3"/>
  <c r="H4624" i="3" s="1"/>
  <c r="F4625" i="3"/>
  <c r="E4625" i="3"/>
  <c r="I4624" i="3"/>
  <c r="R4624" i="3" s="1"/>
  <c r="J4623" i="3"/>
  <c r="L4623" i="3" s="1"/>
  <c r="M4625" i="3"/>
  <c r="D4628" i="3" l="1"/>
  <c r="G4625" i="3"/>
  <c r="H4625" i="3" s="1"/>
  <c r="F4626" i="3"/>
  <c r="E4626" i="3"/>
  <c r="I4625" i="3"/>
  <c r="R4625" i="3" s="1"/>
  <c r="J4624" i="3"/>
  <c r="L4624" i="3" s="1"/>
  <c r="M4626" i="3"/>
  <c r="D4629" i="3" l="1"/>
  <c r="G4626" i="3"/>
  <c r="H4626" i="3" s="1"/>
  <c r="I4626" i="3" s="1"/>
  <c r="R4626" i="3" s="1"/>
  <c r="F4627" i="3"/>
  <c r="E4627" i="3"/>
  <c r="J4625" i="3"/>
  <c r="L4625" i="3" s="1"/>
  <c r="M4627" i="3"/>
  <c r="D4630" i="3" l="1"/>
  <c r="G4627" i="3"/>
  <c r="H4627" i="3" s="1"/>
  <c r="F4628" i="3"/>
  <c r="E4628" i="3"/>
  <c r="I4627" i="3"/>
  <c r="R4627" i="3" s="1"/>
  <c r="J4626" i="3"/>
  <c r="L4626" i="3" s="1"/>
  <c r="M4628" i="3"/>
  <c r="D4631" i="3" l="1"/>
  <c r="G4628" i="3"/>
  <c r="H4628" i="3" s="1"/>
  <c r="F4629" i="3"/>
  <c r="E4629" i="3"/>
  <c r="I4628" i="3"/>
  <c r="R4628" i="3" s="1"/>
  <c r="J4627" i="3"/>
  <c r="L4627" i="3" s="1"/>
  <c r="M4629" i="3"/>
  <c r="D4632" i="3" l="1"/>
  <c r="G4629" i="3"/>
  <c r="H4629" i="3" s="1"/>
  <c r="I4629" i="3" s="1"/>
  <c r="R4629" i="3" s="1"/>
  <c r="F4630" i="3"/>
  <c r="E4630" i="3"/>
  <c r="J4628" i="3"/>
  <c r="L4628" i="3" s="1"/>
  <c r="M4630" i="3"/>
  <c r="D4633" i="3" l="1"/>
  <c r="G4630" i="3"/>
  <c r="H4630" i="3" s="1"/>
  <c r="F4631" i="3"/>
  <c r="E4631" i="3"/>
  <c r="I4630" i="3"/>
  <c r="R4630" i="3" s="1"/>
  <c r="J4629" i="3"/>
  <c r="L4629" i="3" s="1"/>
  <c r="M4631" i="3"/>
  <c r="D4634" i="3" l="1"/>
  <c r="G4631" i="3"/>
  <c r="H4631" i="3" s="1"/>
  <c r="F4632" i="3"/>
  <c r="E4632" i="3"/>
  <c r="I4631" i="3"/>
  <c r="R4631" i="3" s="1"/>
  <c r="J4630" i="3"/>
  <c r="L4630" i="3" s="1"/>
  <c r="M4632" i="3"/>
  <c r="D4635" i="3" l="1"/>
  <c r="G4632" i="3"/>
  <c r="H4632" i="3" s="1"/>
  <c r="F4633" i="3"/>
  <c r="E4633" i="3"/>
  <c r="I4632" i="3"/>
  <c r="R4632" i="3" s="1"/>
  <c r="J4631" i="3"/>
  <c r="L4631" i="3" s="1"/>
  <c r="M4633" i="3"/>
  <c r="D4636" i="3" l="1"/>
  <c r="G4633" i="3"/>
  <c r="H4633" i="3" s="1"/>
  <c r="F4634" i="3"/>
  <c r="E4634" i="3"/>
  <c r="I4633" i="3"/>
  <c r="R4633" i="3" s="1"/>
  <c r="J4632" i="3"/>
  <c r="L4632" i="3" s="1"/>
  <c r="M4634" i="3"/>
  <c r="D4637" i="3" l="1"/>
  <c r="F4635" i="3"/>
  <c r="E4635" i="3"/>
  <c r="G4634" i="3"/>
  <c r="H4634" i="3" s="1"/>
  <c r="I4634" i="3"/>
  <c r="R4634" i="3" s="1"/>
  <c r="J4633" i="3"/>
  <c r="L4633" i="3" s="1"/>
  <c r="M4635" i="3"/>
  <c r="D4638" i="3" l="1"/>
  <c r="F4636" i="3"/>
  <c r="E4636" i="3"/>
  <c r="G4635" i="3"/>
  <c r="H4635" i="3" s="1"/>
  <c r="I4635" i="3" s="1"/>
  <c r="R4635" i="3" s="1"/>
  <c r="J4634" i="3"/>
  <c r="L4634" i="3" s="1"/>
  <c r="M4636" i="3"/>
  <c r="D4639" i="3" l="1"/>
  <c r="G4636" i="3"/>
  <c r="H4636" i="3" s="1"/>
  <c r="F4637" i="3"/>
  <c r="E4637" i="3"/>
  <c r="I4636" i="3"/>
  <c r="R4636" i="3" s="1"/>
  <c r="J4635" i="3"/>
  <c r="L4635" i="3" s="1"/>
  <c r="M4637" i="3"/>
  <c r="D4640" i="3" l="1"/>
  <c r="G4637" i="3"/>
  <c r="H4637" i="3" s="1"/>
  <c r="F4638" i="3"/>
  <c r="E4638" i="3"/>
  <c r="I4637" i="3"/>
  <c r="R4637" i="3" s="1"/>
  <c r="J4636" i="3"/>
  <c r="L4636" i="3" s="1"/>
  <c r="M4638" i="3"/>
  <c r="D4641" i="3" l="1"/>
  <c r="G4638" i="3"/>
  <c r="H4638" i="3" s="1"/>
  <c r="F4639" i="3"/>
  <c r="E4639" i="3"/>
  <c r="I4638" i="3"/>
  <c r="R4638" i="3" s="1"/>
  <c r="J4637" i="3"/>
  <c r="L4637" i="3" s="1"/>
  <c r="M4639" i="3"/>
  <c r="D4642" i="3" l="1"/>
  <c r="G4639" i="3"/>
  <c r="H4639" i="3" s="1"/>
  <c r="F4640" i="3"/>
  <c r="E4640" i="3"/>
  <c r="I4639" i="3"/>
  <c r="R4639" i="3" s="1"/>
  <c r="J4638" i="3"/>
  <c r="L4638" i="3" s="1"/>
  <c r="M4640" i="3"/>
  <c r="D4643" i="3" l="1"/>
  <c r="F4641" i="3"/>
  <c r="E4641" i="3"/>
  <c r="G4640" i="3"/>
  <c r="H4640" i="3" s="1"/>
  <c r="I4640" i="3"/>
  <c r="R4640" i="3" s="1"/>
  <c r="J4639" i="3"/>
  <c r="L4639" i="3" s="1"/>
  <c r="M4641" i="3"/>
  <c r="D4644" i="3" l="1"/>
  <c r="G4641" i="3"/>
  <c r="H4641" i="3" s="1"/>
  <c r="I4641" i="3" s="1"/>
  <c r="R4641" i="3" s="1"/>
  <c r="F4642" i="3"/>
  <c r="E4642" i="3"/>
  <c r="G4642" i="3" s="1"/>
  <c r="H4642" i="3" s="1"/>
  <c r="J4640" i="3"/>
  <c r="L4640" i="3" s="1"/>
  <c r="M4642" i="3"/>
  <c r="D4645" i="3" l="1"/>
  <c r="F4643" i="3"/>
  <c r="E4643" i="3"/>
  <c r="I4642" i="3"/>
  <c r="R4642" i="3" s="1"/>
  <c r="J4641" i="3"/>
  <c r="L4641" i="3" s="1"/>
  <c r="M4643" i="3"/>
  <c r="D4646" i="3" l="1"/>
  <c r="G4643" i="3"/>
  <c r="H4643" i="3" s="1"/>
  <c r="I4643" i="3" s="1"/>
  <c r="R4643" i="3" s="1"/>
  <c r="F4644" i="3"/>
  <c r="E4644" i="3"/>
  <c r="J4642" i="3"/>
  <c r="L4642" i="3" s="1"/>
  <c r="M4644" i="3"/>
  <c r="D4647" i="3" l="1"/>
  <c r="G4644" i="3"/>
  <c r="H4644" i="3" s="1"/>
  <c r="F4645" i="3"/>
  <c r="E4645" i="3"/>
  <c r="I4644" i="3"/>
  <c r="R4644" i="3" s="1"/>
  <c r="J4643" i="3"/>
  <c r="L4643" i="3" s="1"/>
  <c r="M4645" i="3"/>
  <c r="D4648" i="3" l="1"/>
  <c r="G4645" i="3"/>
  <c r="H4645" i="3" s="1"/>
  <c r="I4645" i="3" s="1"/>
  <c r="R4645" i="3" s="1"/>
  <c r="F4646" i="3"/>
  <c r="E4646" i="3"/>
  <c r="J4644" i="3"/>
  <c r="L4644" i="3" s="1"/>
  <c r="M4646" i="3"/>
  <c r="D4649" i="3" l="1"/>
  <c r="G4646" i="3"/>
  <c r="H4646" i="3" s="1"/>
  <c r="I4646" i="3" s="1"/>
  <c r="R4646" i="3" s="1"/>
  <c r="F4647" i="3"/>
  <c r="E4647" i="3"/>
  <c r="J4645" i="3"/>
  <c r="L4645" i="3" s="1"/>
  <c r="M4647" i="3"/>
  <c r="D4650" i="3" l="1"/>
  <c r="F4648" i="3"/>
  <c r="E4648" i="3"/>
  <c r="G4647" i="3"/>
  <c r="H4647" i="3" s="1"/>
  <c r="I4647" i="3"/>
  <c r="R4647" i="3" s="1"/>
  <c r="J4646" i="3"/>
  <c r="L4646" i="3" s="1"/>
  <c r="M4648" i="3"/>
  <c r="D4651" i="3" l="1"/>
  <c r="G4648" i="3"/>
  <c r="H4648" i="3" s="1"/>
  <c r="F4649" i="3"/>
  <c r="E4649" i="3"/>
  <c r="I4648" i="3"/>
  <c r="R4648" i="3" s="1"/>
  <c r="J4647" i="3"/>
  <c r="L4647" i="3" s="1"/>
  <c r="M4649" i="3"/>
  <c r="D4652" i="3" l="1"/>
  <c r="G4649" i="3"/>
  <c r="H4649" i="3" s="1"/>
  <c r="F4650" i="3"/>
  <c r="E4650" i="3"/>
  <c r="I4649" i="3"/>
  <c r="R4649" i="3" s="1"/>
  <c r="J4648" i="3"/>
  <c r="L4648" i="3" s="1"/>
  <c r="M4650" i="3"/>
  <c r="D4653" i="3" l="1"/>
  <c r="G4650" i="3"/>
  <c r="H4650" i="3" s="1"/>
  <c r="F4651" i="3"/>
  <c r="E4651" i="3"/>
  <c r="I4650" i="3"/>
  <c r="R4650" i="3" s="1"/>
  <c r="J4649" i="3"/>
  <c r="L4649" i="3" s="1"/>
  <c r="M4651" i="3"/>
  <c r="D4654" i="3" l="1"/>
  <c r="G4651" i="3"/>
  <c r="H4651" i="3" s="1"/>
  <c r="I4651" i="3" s="1"/>
  <c r="R4651" i="3" s="1"/>
  <c r="F4652" i="3"/>
  <c r="E4652" i="3"/>
  <c r="J4650" i="3"/>
  <c r="L4650" i="3" s="1"/>
  <c r="M4652" i="3"/>
  <c r="D4655" i="3" l="1"/>
  <c r="G4652" i="3"/>
  <c r="H4652" i="3" s="1"/>
  <c r="I4652" i="3" s="1"/>
  <c r="R4652" i="3" s="1"/>
  <c r="F4653" i="3"/>
  <c r="E4653" i="3"/>
  <c r="J4651" i="3"/>
  <c r="L4651" i="3" s="1"/>
  <c r="M4653" i="3"/>
  <c r="D4656" i="3" l="1"/>
  <c r="G4653" i="3"/>
  <c r="H4653" i="3" s="1"/>
  <c r="F4654" i="3"/>
  <c r="E4654" i="3"/>
  <c r="I4653" i="3"/>
  <c r="R4653" i="3" s="1"/>
  <c r="J4652" i="3"/>
  <c r="L4652" i="3" s="1"/>
  <c r="M4654" i="3"/>
  <c r="D4657" i="3" l="1"/>
  <c r="G4654" i="3"/>
  <c r="H4654" i="3" s="1"/>
  <c r="F4655" i="3"/>
  <c r="E4655" i="3"/>
  <c r="I4654" i="3"/>
  <c r="R4654" i="3" s="1"/>
  <c r="J4653" i="3"/>
  <c r="L4653" i="3" s="1"/>
  <c r="M4655" i="3"/>
  <c r="D4658" i="3" l="1"/>
  <c r="G4655" i="3"/>
  <c r="H4655" i="3" s="1"/>
  <c r="F4656" i="3"/>
  <c r="E4656" i="3"/>
  <c r="I4655" i="3"/>
  <c r="R4655" i="3" s="1"/>
  <c r="J4654" i="3"/>
  <c r="L4654" i="3" s="1"/>
  <c r="M4656" i="3"/>
  <c r="D4659" i="3" l="1"/>
  <c r="G4656" i="3"/>
  <c r="H4656" i="3" s="1"/>
  <c r="F4657" i="3"/>
  <c r="E4657" i="3"/>
  <c r="I4656" i="3"/>
  <c r="R4656" i="3" s="1"/>
  <c r="J4655" i="3"/>
  <c r="L4655" i="3" s="1"/>
  <c r="M4657" i="3"/>
  <c r="D4660" i="3" l="1"/>
  <c r="G4657" i="3"/>
  <c r="H4657" i="3" s="1"/>
  <c r="F4658" i="3"/>
  <c r="E4658" i="3"/>
  <c r="I4657" i="3"/>
  <c r="R4657" i="3" s="1"/>
  <c r="J4656" i="3"/>
  <c r="L4656" i="3" s="1"/>
  <c r="M4658" i="3"/>
  <c r="D4661" i="3" l="1"/>
  <c r="G4658" i="3"/>
  <c r="H4658" i="3" s="1"/>
  <c r="F4659" i="3"/>
  <c r="E4659" i="3"/>
  <c r="I4658" i="3"/>
  <c r="R4658" i="3" s="1"/>
  <c r="J4657" i="3"/>
  <c r="L4657" i="3" s="1"/>
  <c r="M4659" i="3"/>
  <c r="D4662" i="3" l="1"/>
  <c r="F4660" i="3"/>
  <c r="E4660" i="3"/>
  <c r="G4659" i="3"/>
  <c r="H4659" i="3" s="1"/>
  <c r="I4659" i="3"/>
  <c r="R4659" i="3" s="1"/>
  <c r="J4658" i="3"/>
  <c r="L4658" i="3" s="1"/>
  <c r="M4660" i="3"/>
  <c r="D4663" i="3" l="1"/>
  <c r="G4660" i="3"/>
  <c r="H4660" i="3" s="1"/>
  <c r="F4661" i="3"/>
  <c r="E4661" i="3"/>
  <c r="I4660" i="3"/>
  <c r="R4660" i="3" s="1"/>
  <c r="J4659" i="3"/>
  <c r="L4659" i="3" s="1"/>
  <c r="M4661" i="3"/>
  <c r="D4664" i="3" l="1"/>
  <c r="G4661" i="3"/>
  <c r="H4661" i="3" s="1"/>
  <c r="I4661" i="3" s="1"/>
  <c r="R4661" i="3" s="1"/>
  <c r="F4662" i="3"/>
  <c r="E4662" i="3"/>
  <c r="J4660" i="3"/>
  <c r="L4660" i="3" s="1"/>
  <c r="M4662" i="3"/>
  <c r="D4665" i="3" l="1"/>
  <c r="G4662" i="3"/>
  <c r="H4662" i="3" s="1"/>
  <c r="F4663" i="3"/>
  <c r="E4663" i="3"/>
  <c r="G4663" i="3" s="1"/>
  <c r="H4663" i="3" s="1"/>
  <c r="I4662" i="3"/>
  <c r="R4662" i="3" s="1"/>
  <c r="J4661" i="3"/>
  <c r="L4661" i="3" s="1"/>
  <c r="M4663" i="3"/>
  <c r="D4666" i="3" l="1"/>
  <c r="F4664" i="3"/>
  <c r="E4664" i="3"/>
  <c r="I4663" i="3"/>
  <c r="R4663" i="3" s="1"/>
  <c r="J4662" i="3"/>
  <c r="L4662" i="3" s="1"/>
  <c r="M4664" i="3"/>
  <c r="D4667" i="3" l="1"/>
  <c r="G4664" i="3"/>
  <c r="H4664" i="3" s="1"/>
  <c r="F4665" i="3"/>
  <c r="E4665" i="3"/>
  <c r="I4664" i="3"/>
  <c r="R4664" i="3" s="1"/>
  <c r="J4663" i="3"/>
  <c r="L4663" i="3" s="1"/>
  <c r="M4665" i="3"/>
  <c r="D4668" i="3" l="1"/>
  <c r="G4665" i="3"/>
  <c r="H4665" i="3" s="1"/>
  <c r="F4666" i="3"/>
  <c r="E4666" i="3"/>
  <c r="I4665" i="3"/>
  <c r="R4665" i="3" s="1"/>
  <c r="J4664" i="3"/>
  <c r="L4664" i="3" s="1"/>
  <c r="M4666" i="3"/>
  <c r="D4669" i="3" l="1"/>
  <c r="G4666" i="3"/>
  <c r="H4666" i="3" s="1"/>
  <c r="I4666" i="3" s="1"/>
  <c r="R4666" i="3" s="1"/>
  <c r="F4667" i="3"/>
  <c r="E4667" i="3"/>
  <c r="J4665" i="3"/>
  <c r="L4665" i="3" s="1"/>
  <c r="M4667" i="3"/>
  <c r="D4670" i="3" l="1"/>
  <c r="G4667" i="3"/>
  <c r="H4667" i="3" s="1"/>
  <c r="I4667" i="3" s="1"/>
  <c r="R4667" i="3" s="1"/>
  <c r="F4668" i="3"/>
  <c r="E4668" i="3"/>
  <c r="J4666" i="3"/>
  <c r="L4666" i="3" s="1"/>
  <c r="M4668" i="3"/>
  <c r="D4671" i="3" l="1"/>
  <c r="G4668" i="3"/>
  <c r="H4668" i="3" s="1"/>
  <c r="F4669" i="3"/>
  <c r="E4669" i="3"/>
  <c r="G4669" i="3" s="1"/>
  <c r="H4669" i="3" s="1"/>
  <c r="I4668" i="3"/>
  <c r="R4668" i="3" s="1"/>
  <c r="J4667" i="3"/>
  <c r="L4667" i="3" s="1"/>
  <c r="M4669" i="3"/>
  <c r="D4672" i="3" l="1"/>
  <c r="F4670" i="3"/>
  <c r="E4670" i="3"/>
  <c r="I4669" i="3"/>
  <c r="R4669" i="3" s="1"/>
  <c r="J4668" i="3"/>
  <c r="L4668" i="3" s="1"/>
  <c r="M4670" i="3"/>
  <c r="D4673" i="3" l="1"/>
  <c r="G4670" i="3"/>
  <c r="H4670" i="3" s="1"/>
  <c r="F4671" i="3"/>
  <c r="E4671" i="3"/>
  <c r="G4671" i="3" s="1"/>
  <c r="H4671" i="3" s="1"/>
  <c r="I4670" i="3"/>
  <c r="R4670" i="3" s="1"/>
  <c r="J4669" i="3"/>
  <c r="L4669" i="3" s="1"/>
  <c r="M4671" i="3"/>
  <c r="D4674" i="3" l="1"/>
  <c r="F4672" i="3"/>
  <c r="E4672" i="3"/>
  <c r="I4671" i="3"/>
  <c r="R4671" i="3" s="1"/>
  <c r="J4670" i="3"/>
  <c r="L4670" i="3" s="1"/>
  <c r="M4672" i="3"/>
  <c r="D4675" i="3" l="1"/>
  <c r="G4672" i="3"/>
  <c r="H4672" i="3" s="1"/>
  <c r="F4673" i="3"/>
  <c r="E4673" i="3"/>
  <c r="G4673" i="3" s="1"/>
  <c r="H4673" i="3" s="1"/>
  <c r="I4672" i="3"/>
  <c r="R4672" i="3" s="1"/>
  <c r="J4671" i="3"/>
  <c r="L4671" i="3" s="1"/>
  <c r="M4673" i="3"/>
  <c r="D4676" i="3" l="1"/>
  <c r="F4674" i="3"/>
  <c r="E4674" i="3"/>
  <c r="I4673" i="3"/>
  <c r="R4673" i="3" s="1"/>
  <c r="J4672" i="3"/>
  <c r="L4672" i="3" s="1"/>
  <c r="M4674" i="3"/>
  <c r="D4677" i="3" l="1"/>
  <c r="F4675" i="3"/>
  <c r="E4675" i="3"/>
  <c r="G4674" i="3"/>
  <c r="H4674" i="3" s="1"/>
  <c r="I4674" i="3"/>
  <c r="R4674" i="3" s="1"/>
  <c r="J4673" i="3"/>
  <c r="L4673" i="3" s="1"/>
  <c r="M4675" i="3"/>
  <c r="D4678" i="3" l="1"/>
  <c r="F4676" i="3"/>
  <c r="E4676" i="3"/>
  <c r="G4675" i="3"/>
  <c r="H4675" i="3" s="1"/>
  <c r="I4675" i="3" s="1"/>
  <c r="R4675" i="3" s="1"/>
  <c r="J4674" i="3"/>
  <c r="L4674" i="3" s="1"/>
  <c r="M4676" i="3"/>
  <c r="D4679" i="3" l="1"/>
  <c r="G4676" i="3"/>
  <c r="H4676" i="3" s="1"/>
  <c r="F4677" i="3"/>
  <c r="E4677" i="3"/>
  <c r="I4676" i="3"/>
  <c r="R4676" i="3" s="1"/>
  <c r="J4675" i="3"/>
  <c r="L4675" i="3" s="1"/>
  <c r="M4677" i="3"/>
  <c r="D4680" i="3" l="1"/>
  <c r="G4677" i="3"/>
  <c r="H4677" i="3" s="1"/>
  <c r="F4678" i="3"/>
  <c r="E4678" i="3"/>
  <c r="I4677" i="3"/>
  <c r="R4677" i="3" s="1"/>
  <c r="J4676" i="3"/>
  <c r="L4676" i="3" s="1"/>
  <c r="M4678" i="3"/>
  <c r="D4681" i="3" l="1"/>
  <c r="G4678" i="3"/>
  <c r="H4678" i="3" s="1"/>
  <c r="F4679" i="3"/>
  <c r="E4679" i="3"/>
  <c r="G4679" i="3" s="1"/>
  <c r="H4679" i="3" s="1"/>
  <c r="I4678" i="3"/>
  <c r="R4678" i="3" s="1"/>
  <c r="J4677" i="3"/>
  <c r="L4677" i="3" s="1"/>
  <c r="M4679" i="3"/>
  <c r="D4682" i="3" l="1"/>
  <c r="F4680" i="3"/>
  <c r="E4680" i="3"/>
  <c r="I4679" i="3"/>
  <c r="R4679" i="3" s="1"/>
  <c r="J4678" i="3"/>
  <c r="L4678" i="3" s="1"/>
  <c r="M4680" i="3"/>
  <c r="D4683" i="3" l="1"/>
  <c r="G4680" i="3"/>
  <c r="H4680" i="3" s="1"/>
  <c r="I4680" i="3" s="1"/>
  <c r="R4680" i="3" s="1"/>
  <c r="F4681" i="3"/>
  <c r="E4681" i="3"/>
  <c r="J4679" i="3"/>
  <c r="L4679" i="3" s="1"/>
  <c r="M4681" i="3"/>
  <c r="D4684" i="3" l="1"/>
  <c r="F4682" i="3"/>
  <c r="E4682" i="3"/>
  <c r="G4681" i="3"/>
  <c r="H4681" i="3" s="1"/>
  <c r="I4681" i="3" s="1"/>
  <c r="R4681" i="3" s="1"/>
  <c r="J4680" i="3"/>
  <c r="L4680" i="3" s="1"/>
  <c r="M4682" i="3"/>
  <c r="D4685" i="3" l="1"/>
  <c r="G4682" i="3"/>
  <c r="H4682" i="3" s="1"/>
  <c r="F4683" i="3"/>
  <c r="E4683" i="3"/>
  <c r="G4683" i="3" s="1"/>
  <c r="H4683" i="3" s="1"/>
  <c r="I4682" i="3"/>
  <c r="R4682" i="3" s="1"/>
  <c r="J4681" i="3"/>
  <c r="L4681" i="3" s="1"/>
  <c r="M4683" i="3"/>
  <c r="D4686" i="3" l="1"/>
  <c r="F4684" i="3"/>
  <c r="E4684" i="3"/>
  <c r="I4683" i="3"/>
  <c r="R4683" i="3" s="1"/>
  <c r="J4682" i="3"/>
  <c r="L4682" i="3" s="1"/>
  <c r="M4684" i="3"/>
  <c r="D4687" i="3" l="1"/>
  <c r="F4685" i="3"/>
  <c r="E4685" i="3"/>
  <c r="G4684" i="3"/>
  <c r="H4684" i="3" s="1"/>
  <c r="I4684" i="3"/>
  <c r="R4684" i="3" s="1"/>
  <c r="J4683" i="3"/>
  <c r="L4683" i="3" s="1"/>
  <c r="M4685" i="3"/>
  <c r="D4688" i="3" l="1"/>
  <c r="G4685" i="3"/>
  <c r="H4685" i="3" s="1"/>
  <c r="I4685" i="3" s="1"/>
  <c r="R4685" i="3" s="1"/>
  <c r="F4686" i="3"/>
  <c r="E4686" i="3"/>
  <c r="G4686" i="3" s="1"/>
  <c r="H4686" i="3" s="1"/>
  <c r="J4684" i="3"/>
  <c r="L4684" i="3" s="1"/>
  <c r="M4686" i="3"/>
  <c r="D4689" i="3" l="1"/>
  <c r="F4687" i="3"/>
  <c r="E4687" i="3"/>
  <c r="I4686" i="3"/>
  <c r="R4686" i="3" s="1"/>
  <c r="J4685" i="3"/>
  <c r="L4685" i="3" s="1"/>
  <c r="M4687" i="3"/>
  <c r="D4690" i="3" l="1"/>
  <c r="G4687" i="3"/>
  <c r="H4687" i="3" s="1"/>
  <c r="F4688" i="3"/>
  <c r="E4688" i="3"/>
  <c r="I4687" i="3"/>
  <c r="R4687" i="3" s="1"/>
  <c r="J4686" i="3"/>
  <c r="L4686" i="3" s="1"/>
  <c r="M4688" i="3"/>
  <c r="D4691" i="3" l="1"/>
  <c r="G4688" i="3"/>
  <c r="H4688" i="3" s="1"/>
  <c r="F4689" i="3"/>
  <c r="E4689" i="3"/>
  <c r="I4688" i="3"/>
  <c r="R4688" i="3" s="1"/>
  <c r="J4687" i="3"/>
  <c r="L4687" i="3" s="1"/>
  <c r="M4689" i="3"/>
  <c r="D4692" i="3" l="1"/>
  <c r="G4689" i="3"/>
  <c r="H4689" i="3" s="1"/>
  <c r="F4690" i="3"/>
  <c r="E4690" i="3"/>
  <c r="I4689" i="3"/>
  <c r="R4689" i="3" s="1"/>
  <c r="J4688" i="3"/>
  <c r="L4688" i="3" s="1"/>
  <c r="M4690" i="3"/>
  <c r="D4693" i="3" l="1"/>
  <c r="G4690" i="3"/>
  <c r="H4690" i="3" s="1"/>
  <c r="F4691" i="3"/>
  <c r="E4691" i="3"/>
  <c r="G4691" i="3" s="1"/>
  <c r="H4691" i="3" s="1"/>
  <c r="I4690" i="3"/>
  <c r="R4690" i="3" s="1"/>
  <c r="J4689" i="3"/>
  <c r="L4689" i="3" s="1"/>
  <c r="M4691" i="3"/>
  <c r="D4694" i="3" l="1"/>
  <c r="F4692" i="3"/>
  <c r="E4692" i="3"/>
  <c r="I4691" i="3"/>
  <c r="R4691" i="3" s="1"/>
  <c r="J4690" i="3"/>
  <c r="L4690" i="3" s="1"/>
  <c r="M4692" i="3"/>
  <c r="D4695" i="3" l="1"/>
  <c r="G4692" i="3"/>
  <c r="H4692" i="3" s="1"/>
  <c r="F4693" i="3"/>
  <c r="E4693" i="3"/>
  <c r="I4692" i="3"/>
  <c r="R4692" i="3" s="1"/>
  <c r="J4691" i="3"/>
  <c r="L4691" i="3" s="1"/>
  <c r="M4693" i="3"/>
  <c r="D4696" i="3" l="1"/>
  <c r="G4693" i="3"/>
  <c r="H4693" i="3" s="1"/>
  <c r="F4694" i="3"/>
  <c r="E4694" i="3"/>
  <c r="I4693" i="3"/>
  <c r="R4693" i="3" s="1"/>
  <c r="J4692" i="3"/>
  <c r="L4692" i="3" s="1"/>
  <c r="M4694" i="3"/>
  <c r="D4697" i="3" l="1"/>
  <c r="G4694" i="3"/>
  <c r="H4694" i="3" s="1"/>
  <c r="F4695" i="3"/>
  <c r="E4695" i="3"/>
  <c r="I4694" i="3"/>
  <c r="R4694" i="3" s="1"/>
  <c r="J4693" i="3"/>
  <c r="L4693" i="3" s="1"/>
  <c r="M4695" i="3"/>
  <c r="D4698" i="3" l="1"/>
  <c r="G4695" i="3"/>
  <c r="H4695" i="3" s="1"/>
  <c r="F4696" i="3"/>
  <c r="E4696" i="3"/>
  <c r="G4696" i="3" s="1"/>
  <c r="H4696" i="3" s="1"/>
  <c r="I4695" i="3"/>
  <c r="R4695" i="3" s="1"/>
  <c r="J4694" i="3"/>
  <c r="L4694" i="3" s="1"/>
  <c r="M4696" i="3"/>
  <c r="D4699" i="3" l="1"/>
  <c r="F4697" i="3"/>
  <c r="E4697" i="3"/>
  <c r="I4696" i="3"/>
  <c r="R4696" i="3" s="1"/>
  <c r="J4695" i="3"/>
  <c r="L4695" i="3" s="1"/>
  <c r="M4697" i="3"/>
  <c r="D4700" i="3" l="1"/>
  <c r="G4697" i="3"/>
  <c r="H4697" i="3" s="1"/>
  <c r="I4697" i="3" s="1"/>
  <c r="R4697" i="3" s="1"/>
  <c r="F4698" i="3"/>
  <c r="E4698" i="3"/>
  <c r="J4696" i="3"/>
  <c r="L4696" i="3" s="1"/>
  <c r="M4698" i="3"/>
  <c r="D4701" i="3" l="1"/>
  <c r="G4698" i="3"/>
  <c r="H4698" i="3" s="1"/>
  <c r="F4699" i="3"/>
  <c r="E4699" i="3"/>
  <c r="I4698" i="3"/>
  <c r="R4698" i="3" s="1"/>
  <c r="J4697" i="3"/>
  <c r="L4697" i="3" s="1"/>
  <c r="M4699" i="3"/>
  <c r="D4702" i="3" l="1"/>
  <c r="G4699" i="3"/>
  <c r="H4699" i="3" s="1"/>
  <c r="F4700" i="3"/>
  <c r="E4700" i="3"/>
  <c r="G4700" i="3" s="1"/>
  <c r="H4700" i="3" s="1"/>
  <c r="I4699" i="3"/>
  <c r="R4699" i="3" s="1"/>
  <c r="J4698" i="3"/>
  <c r="L4698" i="3" s="1"/>
  <c r="M4700" i="3"/>
  <c r="D4703" i="3" l="1"/>
  <c r="F4701" i="3"/>
  <c r="E4701" i="3"/>
  <c r="I4700" i="3"/>
  <c r="R4700" i="3" s="1"/>
  <c r="J4699" i="3"/>
  <c r="L4699" i="3" s="1"/>
  <c r="M4701" i="3"/>
  <c r="D4704" i="3" l="1"/>
  <c r="G4701" i="3"/>
  <c r="H4701" i="3" s="1"/>
  <c r="F4702" i="3"/>
  <c r="E4702" i="3"/>
  <c r="G4702" i="3" s="1"/>
  <c r="H4702" i="3" s="1"/>
  <c r="I4701" i="3"/>
  <c r="R4701" i="3" s="1"/>
  <c r="J4700" i="3"/>
  <c r="L4700" i="3" s="1"/>
  <c r="M4702" i="3"/>
  <c r="D4705" i="3" l="1"/>
  <c r="F4703" i="3"/>
  <c r="E4703" i="3"/>
  <c r="I4702" i="3"/>
  <c r="R4702" i="3" s="1"/>
  <c r="J4701" i="3"/>
  <c r="L4701" i="3" s="1"/>
  <c r="M4703" i="3"/>
  <c r="D4706" i="3" l="1"/>
  <c r="G4703" i="3"/>
  <c r="H4703" i="3" s="1"/>
  <c r="F4704" i="3"/>
  <c r="E4704" i="3"/>
  <c r="I4703" i="3"/>
  <c r="R4703" i="3" s="1"/>
  <c r="J4702" i="3"/>
  <c r="L4702" i="3" s="1"/>
  <c r="M4704" i="3"/>
  <c r="D4707" i="3" l="1"/>
  <c r="G4704" i="3"/>
  <c r="H4704" i="3" s="1"/>
  <c r="F4705" i="3"/>
  <c r="E4705" i="3"/>
  <c r="I4704" i="3"/>
  <c r="R4704" i="3" s="1"/>
  <c r="J4703" i="3"/>
  <c r="L4703" i="3" s="1"/>
  <c r="M4705" i="3"/>
  <c r="D4708" i="3" l="1"/>
  <c r="G4705" i="3"/>
  <c r="H4705" i="3" s="1"/>
  <c r="F4706" i="3"/>
  <c r="E4706" i="3"/>
  <c r="I4705" i="3"/>
  <c r="R4705" i="3" s="1"/>
  <c r="J4704" i="3"/>
  <c r="L4704" i="3" s="1"/>
  <c r="M4706" i="3"/>
  <c r="D4709" i="3" l="1"/>
  <c r="F4707" i="3"/>
  <c r="E4707" i="3"/>
  <c r="G4706" i="3"/>
  <c r="H4706" i="3" s="1"/>
  <c r="I4706" i="3"/>
  <c r="R4706" i="3" s="1"/>
  <c r="J4705" i="3"/>
  <c r="L4705" i="3" s="1"/>
  <c r="M4707" i="3"/>
  <c r="D4710" i="3" l="1"/>
  <c r="F4708" i="3"/>
  <c r="E4708" i="3"/>
  <c r="G4707" i="3"/>
  <c r="H4707" i="3" s="1"/>
  <c r="I4707" i="3" s="1"/>
  <c r="R4707" i="3" s="1"/>
  <c r="J4706" i="3"/>
  <c r="L4706" i="3" s="1"/>
  <c r="M4708" i="3"/>
  <c r="D4711" i="3" l="1"/>
  <c r="G4708" i="3"/>
  <c r="H4708" i="3" s="1"/>
  <c r="F4709" i="3"/>
  <c r="E4709" i="3"/>
  <c r="I4708" i="3"/>
  <c r="R4708" i="3" s="1"/>
  <c r="J4707" i="3"/>
  <c r="L4707" i="3" s="1"/>
  <c r="M4709" i="3"/>
  <c r="D4712" i="3" l="1"/>
  <c r="G4709" i="3"/>
  <c r="H4709" i="3" s="1"/>
  <c r="F4710" i="3"/>
  <c r="E4710" i="3"/>
  <c r="I4709" i="3"/>
  <c r="R4709" i="3" s="1"/>
  <c r="J4708" i="3"/>
  <c r="L4708" i="3" s="1"/>
  <c r="M4710" i="3"/>
  <c r="D4713" i="3" l="1"/>
  <c r="G4710" i="3"/>
  <c r="H4710" i="3" s="1"/>
  <c r="F4711" i="3"/>
  <c r="E4711" i="3"/>
  <c r="G4711" i="3" s="1"/>
  <c r="H4711" i="3" s="1"/>
  <c r="I4710" i="3"/>
  <c r="R4710" i="3" s="1"/>
  <c r="J4709" i="3"/>
  <c r="L4709" i="3" s="1"/>
  <c r="M4711" i="3"/>
  <c r="D4714" i="3" l="1"/>
  <c r="F4712" i="3"/>
  <c r="E4712" i="3"/>
  <c r="I4711" i="3"/>
  <c r="R4711" i="3" s="1"/>
  <c r="J4710" i="3"/>
  <c r="L4710" i="3" s="1"/>
  <c r="M4712" i="3"/>
  <c r="D4715" i="3" l="1"/>
  <c r="G4712" i="3"/>
  <c r="H4712" i="3" s="1"/>
  <c r="I4712" i="3" s="1"/>
  <c r="R4712" i="3" s="1"/>
  <c r="F4713" i="3"/>
  <c r="E4713" i="3"/>
  <c r="G4713" i="3" s="1"/>
  <c r="H4713" i="3" s="1"/>
  <c r="J4711" i="3"/>
  <c r="L4711" i="3" s="1"/>
  <c r="M4713" i="3"/>
  <c r="D4716" i="3" l="1"/>
  <c r="F4714" i="3"/>
  <c r="E4714" i="3"/>
  <c r="I4713" i="3"/>
  <c r="R4713" i="3" s="1"/>
  <c r="J4712" i="3"/>
  <c r="L4712" i="3" s="1"/>
  <c r="M4714" i="3"/>
  <c r="D4717" i="3" l="1"/>
  <c r="G4714" i="3"/>
  <c r="H4714" i="3" s="1"/>
  <c r="F4715" i="3"/>
  <c r="E4715" i="3"/>
  <c r="I4714" i="3"/>
  <c r="R4714" i="3" s="1"/>
  <c r="J4713" i="3"/>
  <c r="L4713" i="3" s="1"/>
  <c r="M4715" i="3"/>
  <c r="D4718" i="3" l="1"/>
  <c r="G4715" i="3"/>
  <c r="H4715" i="3" s="1"/>
  <c r="F4716" i="3"/>
  <c r="E4716" i="3"/>
  <c r="I4715" i="3"/>
  <c r="R4715" i="3" s="1"/>
  <c r="J4714" i="3"/>
  <c r="L4714" i="3" s="1"/>
  <c r="M4716" i="3"/>
  <c r="D4719" i="3" l="1"/>
  <c r="F4717" i="3"/>
  <c r="E4717" i="3"/>
  <c r="G4716" i="3"/>
  <c r="H4716" i="3" s="1"/>
  <c r="I4716" i="3"/>
  <c r="R4716" i="3" s="1"/>
  <c r="J4715" i="3"/>
  <c r="L4715" i="3" s="1"/>
  <c r="M4717" i="3"/>
  <c r="D4720" i="3" l="1"/>
  <c r="G4717" i="3"/>
  <c r="H4717" i="3" s="1"/>
  <c r="F4718" i="3"/>
  <c r="E4718" i="3"/>
  <c r="I4717" i="3"/>
  <c r="R4717" i="3" s="1"/>
  <c r="J4716" i="3"/>
  <c r="L4716" i="3" s="1"/>
  <c r="M4718" i="3"/>
  <c r="D4721" i="3" l="1"/>
  <c r="G4718" i="3"/>
  <c r="H4718" i="3" s="1"/>
  <c r="I4718" i="3" s="1"/>
  <c r="R4718" i="3" s="1"/>
  <c r="F4719" i="3"/>
  <c r="E4719" i="3"/>
  <c r="J4717" i="3"/>
  <c r="L4717" i="3" s="1"/>
  <c r="M4719" i="3"/>
  <c r="D4722" i="3" l="1"/>
  <c r="F4720" i="3"/>
  <c r="E4720" i="3"/>
  <c r="G4719" i="3"/>
  <c r="H4719" i="3" s="1"/>
  <c r="I4719" i="3" s="1"/>
  <c r="R4719" i="3" s="1"/>
  <c r="J4718" i="3"/>
  <c r="L4718" i="3" s="1"/>
  <c r="M4720" i="3"/>
  <c r="D4723" i="3" l="1"/>
  <c r="G4720" i="3"/>
  <c r="H4720" i="3" s="1"/>
  <c r="F4721" i="3"/>
  <c r="E4721" i="3"/>
  <c r="I4720" i="3"/>
  <c r="R4720" i="3" s="1"/>
  <c r="J4719" i="3"/>
  <c r="L4719" i="3" s="1"/>
  <c r="M4721" i="3"/>
  <c r="D4724" i="3" l="1"/>
  <c r="G4721" i="3"/>
  <c r="H4721" i="3" s="1"/>
  <c r="F4722" i="3"/>
  <c r="E4722" i="3"/>
  <c r="I4721" i="3"/>
  <c r="R4721" i="3" s="1"/>
  <c r="J4720" i="3"/>
  <c r="L4720" i="3" s="1"/>
  <c r="M4722" i="3"/>
  <c r="D4725" i="3" l="1"/>
  <c r="F4723" i="3"/>
  <c r="E4723" i="3"/>
  <c r="G4722" i="3"/>
  <c r="H4722" i="3" s="1"/>
  <c r="I4722" i="3" s="1"/>
  <c r="R4722" i="3" s="1"/>
  <c r="J4721" i="3"/>
  <c r="L4721" i="3" s="1"/>
  <c r="M4723" i="3"/>
  <c r="D4726" i="3" l="1"/>
  <c r="F4724" i="3"/>
  <c r="E4724" i="3"/>
  <c r="G4723" i="3"/>
  <c r="H4723" i="3" s="1"/>
  <c r="I4723" i="3" s="1"/>
  <c r="R4723" i="3" s="1"/>
  <c r="J4722" i="3"/>
  <c r="L4722" i="3" s="1"/>
  <c r="M4724" i="3"/>
  <c r="D4727" i="3" l="1"/>
  <c r="G4724" i="3"/>
  <c r="H4724" i="3" s="1"/>
  <c r="F4725" i="3"/>
  <c r="E4725" i="3"/>
  <c r="I4724" i="3"/>
  <c r="R4724" i="3" s="1"/>
  <c r="J4723" i="3"/>
  <c r="L4723" i="3" s="1"/>
  <c r="M4725" i="3"/>
  <c r="D4728" i="3" l="1"/>
  <c r="G4725" i="3"/>
  <c r="H4725" i="3" s="1"/>
  <c r="F4726" i="3"/>
  <c r="E4726" i="3"/>
  <c r="I4725" i="3"/>
  <c r="R4725" i="3" s="1"/>
  <c r="J4724" i="3"/>
  <c r="L4724" i="3" s="1"/>
  <c r="M4726" i="3"/>
  <c r="D4729" i="3" l="1"/>
  <c r="G4726" i="3"/>
  <c r="H4726" i="3" s="1"/>
  <c r="F4727" i="3"/>
  <c r="E4727" i="3"/>
  <c r="I4726" i="3"/>
  <c r="R4726" i="3" s="1"/>
  <c r="J4725" i="3"/>
  <c r="L4725" i="3" s="1"/>
  <c r="M4727" i="3"/>
  <c r="D4730" i="3" l="1"/>
  <c r="G4727" i="3"/>
  <c r="H4727" i="3" s="1"/>
  <c r="F4728" i="3"/>
  <c r="E4728" i="3"/>
  <c r="I4727" i="3"/>
  <c r="R4727" i="3" s="1"/>
  <c r="J4726" i="3"/>
  <c r="L4726" i="3" s="1"/>
  <c r="M4728" i="3"/>
  <c r="D4731" i="3" l="1"/>
  <c r="G4728" i="3"/>
  <c r="H4728" i="3" s="1"/>
  <c r="I4728" i="3" s="1"/>
  <c r="R4728" i="3" s="1"/>
  <c r="F4729" i="3"/>
  <c r="E4729" i="3"/>
  <c r="G4729" i="3" s="1"/>
  <c r="H4729" i="3" s="1"/>
  <c r="J4727" i="3"/>
  <c r="L4727" i="3" s="1"/>
  <c r="M4729" i="3"/>
  <c r="D4732" i="3" l="1"/>
  <c r="F4730" i="3"/>
  <c r="E4730" i="3"/>
  <c r="I4729" i="3"/>
  <c r="R4729" i="3" s="1"/>
  <c r="J4728" i="3"/>
  <c r="L4728" i="3" s="1"/>
  <c r="M4730" i="3"/>
  <c r="D4733" i="3" l="1"/>
  <c r="G4730" i="3"/>
  <c r="H4730" i="3" s="1"/>
  <c r="F4731" i="3"/>
  <c r="E4731" i="3"/>
  <c r="I4730" i="3"/>
  <c r="R4730" i="3" s="1"/>
  <c r="J4729" i="3"/>
  <c r="L4729" i="3" s="1"/>
  <c r="M4731" i="3"/>
  <c r="D4734" i="3" l="1"/>
  <c r="G4731" i="3"/>
  <c r="H4731" i="3" s="1"/>
  <c r="F4732" i="3"/>
  <c r="E4732" i="3"/>
  <c r="I4731" i="3"/>
  <c r="R4731" i="3" s="1"/>
  <c r="J4730" i="3"/>
  <c r="L4730" i="3" s="1"/>
  <c r="M4732" i="3"/>
  <c r="D4735" i="3" l="1"/>
  <c r="F4733" i="3"/>
  <c r="E4733" i="3"/>
  <c r="G4732" i="3"/>
  <c r="H4732" i="3" s="1"/>
  <c r="I4732" i="3" s="1"/>
  <c r="R4732" i="3" s="1"/>
  <c r="J4731" i="3"/>
  <c r="L4731" i="3" s="1"/>
  <c r="M4733" i="3"/>
  <c r="D4736" i="3" l="1"/>
  <c r="G4733" i="3"/>
  <c r="H4733" i="3" s="1"/>
  <c r="I4733" i="3" s="1"/>
  <c r="R4733" i="3" s="1"/>
  <c r="F4734" i="3"/>
  <c r="E4734" i="3"/>
  <c r="J4732" i="3"/>
  <c r="L4732" i="3" s="1"/>
  <c r="M4734" i="3"/>
  <c r="D4737" i="3" l="1"/>
  <c r="G4734" i="3"/>
  <c r="H4734" i="3" s="1"/>
  <c r="F4735" i="3"/>
  <c r="E4735" i="3"/>
  <c r="I4734" i="3"/>
  <c r="R4734" i="3" s="1"/>
  <c r="J4733" i="3"/>
  <c r="L4733" i="3" s="1"/>
  <c r="M4735" i="3"/>
  <c r="D4738" i="3" l="1"/>
  <c r="G4735" i="3"/>
  <c r="H4735" i="3" s="1"/>
  <c r="I4735" i="3" s="1"/>
  <c r="R4735" i="3" s="1"/>
  <c r="F4736" i="3"/>
  <c r="E4736" i="3"/>
  <c r="J4734" i="3"/>
  <c r="L4734" i="3" s="1"/>
  <c r="M4736" i="3"/>
  <c r="D4739" i="3" l="1"/>
  <c r="G4736" i="3"/>
  <c r="H4736" i="3" s="1"/>
  <c r="I4736" i="3" s="1"/>
  <c r="R4736" i="3" s="1"/>
  <c r="F4737" i="3"/>
  <c r="E4737" i="3"/>
  <c r="G4737" i="3" s="1"/>
  <c r="H4737" i="3" s="1"/>
  <c r="J4735" i="3"/>
  <c r="L4735" i="3" s="1"/>
  <c r="M4737" i="3"/>
  <c r="D4740" i="3" l="1"/>
  <c r="F4738" i="3"/>
  <c r="E4738" i="3"/>
  <c r="I4737" i="3"/>
  <c r="R4737" i="3" s="1"/>
  <c r="J4736" i="3"/>
  <c r="L4736" i="3" s="1"/>
  <c r="M4738" i="3"/>
  <c r="D4741" i="3" l="1"/>
  <c r="G4738" i="3"/>
  <c r="H4738" i="3" s="1"/>
  <c r="F4739" i="3"/>
  <c r="E4739" i="3"/>
  <c r="I4738" i="3"/>
  <c r="R4738" i="3" s="1"/>
  <c r="J4737" i="3"/>
  <c r="L4737" i="3" s="1"/>
  <c r="M4739" i="3"/>
  <c r="D4742" i="3" l="1"/>
  <c r="G4739" i="3"/>
  <c r="H4739" i="3" s="1"/>
  <c r="F4740" i="3"/>
  <c r="E4740" i="3"/>
  <c r="I4739" i="3"/>
  <c r="R4739" i="3" s="1"/>
  <c r="J4738" i="3"/>
  <c r="L4738" i="3" s="1"/>
  <c r="M4740" i="3"/>
  <c r="D4743" i="3" l="1"/>
  <c r="G4740" i="3"/>
  <c r="H4740" i="3" s="1"/>
  <c r="F4741" i="3"/>
  <c r="E4741" i="3"/>
  <c r="G4741" i="3" s="1"/>
  <c r="H4741" i="3" s="1"/>
  <c r="I4740" i="3"/>
  <c r="R4740" i="3" s="1"/>
  <c r="J4739" i="3"/>
  <c r="L4739" i="3" s="1"/>
  <c r="M4741" i="3"/>
  <c r="D4744" i="3" l="1"/>
  <c r="F4742" i="3"/>
  <c r="E4742" i="3"/>
  <c r="I4741" i="3"/>
  <c r="R4741" i="3" s="1"/>
  <c r="J4740" i="3"/>
  <c r="L4740" i="3" s="1"/>
  <c r="M4742" i="3"/>
  <c r="D4745" i="3" l="1"/>
  <c r="G4742" i="3"/>
  <c r="H4742" i="3" s="1"/>
  <c r="F4743" i="3"/>
  <c r="E4743" i="3"/>
  <c r="G4743" i="3" s="1"/>
  <c r="H4743" i="3" s="1"/>
  <c r="I4742" i="3"/>
  <c r="R4742" i="3" s="1"/>
  <c r="J4741" i="3"/>
  <c r="L4741" i="3" s="1"/>
  <c r="M4743" i="3"/>
  <c r="D4746" i="3" l="1"/>
  <c r="F4744" i="3"/>
  <c r="E4744" i="3"/>
  <c r="I4743" i="3"/>
  <c r="R4743" i="3" s="1"/>
  <c r="J4742" i="3"/>
  <c r="L4742" i="3" s="1"/>
  <c r="M4744" i="3"/>
  <c r="D4747" i="3" l="1"/>
  <c r="G4744" i="3"/>
  <c r="H4744" i="3" s="1"/>
  <c r="F4745" i="3"/>
  <c r="E4745" i="3"/>
  <c r="G4745" i="3" s="1"/>
  <c r="H4745" i="3" s="1"/>
  <c r="I4744" i="3"/>
  <c r="R4744" i="3" s="1"/>
  <c r="J4743" i="3"/>
  <c r="L4743" i="3" s="1"/>
  <c r="M4745" i="3"/>
  <c r="D4748" i="3" l="1"/>
  <c r="F4746" i="3"/>
  <c r="E4746" i="3"/>
  <c r="I4745" i="3"/>
  <c r="R4745" i="3" s="1"/>
  <c r="J4744" i="3"/>
  <c r="L4744" i="3" s="1"/>
  <c r="M4746" i="3"/>
  <c r="D4749" i="3" l="1"/>
  <c r="F4747" i="3"/>
  <c r="E4747" i="3"/>
  <c r="G4746" i="3"/>
  <c r="H4746" i="3" s="1"/>
  <c r="I4746" i="3"/>
  <c r="R4746" i="3" s="1"/>
  <c r="J4745" i="3"/>
  <c r="L4745" i="3" s="1"/>
  <c r="M4747" i="3"/>
  <c r="D4750" i="3" l="1"/>
  <c r="G4747" i="3"/>
  <c r="H4747" i="3" s="1"/>
  <c r="I4747" i="3" s="1"/>
  <c r="R4747" i="3" s="1"/>
  <c r="F4748" i="3"/>
  <c r="E4748" i="3"/>
  <c r="G4748" i="3" s="1"/>
  <c r="H4748" i="3" s="1"/>
  <c r="J4746" i="3"/>
  <c r="L4746" i="3" s="1"/>
  <c r="M4748" i="3"/>
  <c r="D4751" i="3" l="1"/>
  <c r="F4749" i="3"/>
  <c r="E4749" i="3"/>
  <c r="I4748" i="3"/>
  <c r="R4748" i="3" s="1"/>
  <c r="J4747" i="3"/>
  <c r="L4747" i="3" s="1"/>
  <c r="M4749" i="3"/>
  <c r="D4752" i="3" l="1"/>
  <c r="G4749" i="3"/>
  <c r="H4749" i="3" s="1"/>
  <c r="F4750" i="3"/>
  <c r="E4750" i="3"/>
  <c r="I4749" i="3"/>
  <c r="R4749" i="3" s="1"/>
  <c r="J4748" i="3"/>
  <c r="L4748" i="3" s="1"/>
  <c r="M4750" i="3"/>
  <c r="D4753" i="3" l="1"/>
  <c r="G4750" i="3"/>
  <c r="H4750" i="3" s="1"/>
  <c r="F4751" i="3"/>
  <c r="E4751" i="3"/>
  <c r="I4750" i="3"/>
  <c r="R4750" i="3" s="1"/>
  <c r="J4749" i="3"/>
  <c r="L4749" i="3" s="1"/>
  <c r="M4751" i="3"/>
  <c r="D4754" i="3" l="1"/>
  <c r="G4751" i="3"/>
  <c r="H4751" i="3" s="1"/>
  <c r="I4751" i="3" s="1"/>
  <c r="R4751" i="3" s="1"/>
  <c r="F4752" i="3"/>
  <c r="E4752" i="3"/>
  <c r="J4750" i="3"/>
  <c r="L4750" i="3" s="1"/>
  <c r="M4752" i="3"/>
  <c r="D4755" i="3" l="1"/>
  <c r="G4752" i="3"/>
  <c r="H4752" i="3" s="1"/>
  <c r="I4752" i="3" s="1"/>
  <c r="R4752" i="3" s="1"/>
  <c r="F4753" i="3"/>
  <c r="E4753" i="3"/>
  <c r="J4751" i="3"/>
  <c r="L4751" i="3" s="1"/>
  <c r="M4753" i="3"/>
  <c r="D4756" i="3" l="1"/>
  <c r="G4753" i="3"/>
  <c r="H4753" i="3" s="1"/>
  <c r="F4754" i="3"/>
  <c r="E4754" i="3"/>
  <c r="I4753" i="3"/>
  <c r="R4753" i="3" s="1"/>
  <c r="J4752" i="3"/>
  <c r="L4752" i="3" s="1"/>
  <c r="M4754" i="3"/>
  <c r="D4757" i="3" l="1"/>
  <c r="G4754" i="3"/>
  <c r="H4754" i="3" s="1"/>
  <c r="F4755" i="3"/>
  <c r="E4755" i="3"/>
  <c r="G4755" i="3" s="1"/>
  <c r="H4755" i="3" s="1"/>
  <c r="I4754" i="3"/>
  <c r="R4754" i="3" s="1"/>
  <c r="J4753" i="3"/>
  <c r="L4753" i="3" s="1"/>
  <c r="M4755" i="3"/>
  <c r="D4758" i="3" l="1"/>
  <c r="F4756" i="3"/>
  <c r="E4756" i="3"/>
  <c r="I4755" i="3"/>
  <c r="R4755" i="3" s="1"/>
  <c r="J4754" i="3"/>
  <c r="L4754" i="3" s="1"/>
  <c r="M4756" i="3"/>
  <c r="D4759" i="3" l="1"/>
  <c r="G4756" i="3"/>
  <c r="H4756" i="3" s="1"/>
  <c r="F4757" i="3"/>
  <c r="E4757" i="3"/>
  <c r="I4756" i="3"/>
  <c r="R4756" i="3" s="1"/>
  <c r="J4755" i="3"/>
  <c r="L4755" i="3" s="1"/>
  <c r="M4757" i="3"/>
  <c r="D4760" i="3" l="1"/>
  <c r="G4757" i="3"/>
  <c r="H4757" i="3" s="1"/>
  <c r="F4758" i="3"/>
  <c r="E4758" i="3"/>
  <c r="G4758" i="3" s="1"/>
  <c r="H4758" i="3" s="1"/>
  <c r="I4757" i="3"/>
  <c r="R4757" i="3" s="1"/>
  <c r="J4756" i="3"/>
  <c r="L4756" i="3" s="1"/>
  <c r="M4758" i="3"/>
  <c r="D4761" i="3" l="1"/>
  <c r="F4759" i="3"/>
  <c r="E4759" i="3"/>
  <c r="I4758" i="3"/>
  <c r="R4758" i="3" s="1"/>
  <c r="J4757" i="3"/>
  <c r="L4757" i="3" s="1"/>
  <c r="M4759" i="3"/>
  <c r="D4762" i="3" l="1"/>
  <c r="G4759" i="3"/>
  <c r="H4759" i="3" s="1"/>
  <c r="F4760" i="3"/>
  <c r="E4760" i="3"/>
  <c r="G4760" i="3" s="1"/>
  <c r="H4760" i="3" s="1"/>
  <c r="I4759" i="3"/>
  <c r="R4759" i="3" s="1"/>
  <c r="J4758" i="3"/>
  <c r="L4758" i="3" s="1"/>
  <c r="M4760" i="3"/>
  <c r="D4763" i="3" l="1"/>
  <c r="F4761" i="3"/>
  <c r="E4761" i="3"/>
  <c r="I4760" i="3"/>
  <c r="R4760" i="3" s="1"/>
  <c r="J4759" i="3"/>
  <c r="L4759" i="3" s="1"/>
  <c r="M4761" i="3"/>
  <c r="D4764" i="3" l="1"/>
  <c r="G4761" i="3"/>
  <c r="H4761" i="3" s="1"/>
  <c r="I4761" i="3" s="1"/>
  <c r="R4761" i="3" s="1"/>
  <c r="F4762" i="3"/>
  <c r="E4762" i="3"/>
  <c r="J4760" i="3"/>
  <c r="L4760" i="3" s="1"/>
  <c r="M4762" i="3"/>
  <c r="D4765" i="3" l="1"/>
  <c r="G4762" i="3"/>
  <c r="H4762" i="3" s="1"/>
  <c r="F4763" i="3"/>
  <c r="E4763" i="3"/>
  <c r="I4762" i="3"/>
  <c r="R4762" i="3" s="1"/>
  <c r="J4761" i="3"/>
  <c r="L4761" i="3" s="1"/>
  <c r="M4763" i="3"/>
  <c r="D4766" i="3" l="1"/>
  <c r="G4763" i="3"/>
  <c r="H4763" i="3" s="1"/>
  <c r="I4763" i="3" s="1"/>
  <c r="R4763" i="3" s="1"/>
  <c r="F4764" i="3"/>
  <c r="E4764" i="3"/>
  <c r="J4762" i="3"/>
  <c r="L4762" i="3" s="1"/>
  <c r="M4764" i="3"/>
  <c r="D4767" i="3" l="1"/>
  <c r="G4764" i="3"/>
  <c r="H4764" i="3" s="1"/>
  <c r="I4764" i="3" s="1"/>
  <c r="R4764" i="3" s="1"/>
  <c r="F4765" i="3"/>
  <c r="E4765" i="3"/>
  <c r="J4763" i="3"/>
  <c r="L4763" i="3" s="1"/>
  <c r="M4765" i="3"/>
  <c r="D4768" i="3" l="1"/>
  <c r="G4765" i="3"/>
  <c r="H4765" i="3" s="1"/>
  <c r="I4765" i="3" s="1"/>
  <c r="R4765" i="3" s="1"/>
  <c r="F4766" i="3"/>
  <c r="E4766" i="3"/>
  <c r="J4764" i="3"/>
  <c r="L4764" i="3" s="1"/>
  <c r="M4766" i="3"/>
  <c r="D4769" i="3" l="1"/>
  <c r="G4766" i="3"/>
  <c r="H4766" i="3" s="1"/>
  <c r="F4767" i="3"/>
  <c r="E4767" i="3"/>
  <c r="G4767" i="3" s="1"/>
  <c r="H4767" i="3" s="1"/>
  <c r="I4766" i="3"/>
  <c r="R4766" i="3" s="1"/>
  <c r="J4765" i="3"/>
  <c r="L4765" i="3" s="1"/>
  <c r="M4767" i="3"/>
  <c r="D4770" i="3" l="1"/>
  <c r="F4768" i="3"/>
  <c r="E4768" i="3"/>
  <c r="I4767" i="3"/>
  <c r="R4767" i="3" s="1"/>
  <c r="J4766" i="3"/>
  <c r="L4766" i="3" s="1"/>
  <c r="M4768" i="3"/>
  <c r="D4771" i="3" l="1"/>
  <c r="G4768" i="3"/>
  <c r="H4768" i="3" s="1"/>
  <c r="F4769" i="3"/>
  <c r="E4769" i="3"/>
  <c r="G4769" i="3" s="1"/>
  <c r="H4769" i="3" s="1"/>
  <c r="I4768" i="3"/>
  <c r="R4768" i="3" s="1"/>
  <c r="J4767" i="3"/>
  <c r="L4767" i="3" s="1"/>
  <c r="M4769" i="3"/>
  <c r="D4772" i="3" l="1"/>
  <c r="F4770" i="3"/>
  <c r="E4770" i="3"/>
  <c r="I4769" i="3"/>
  <c r="R4769" i="3" s="1"/>
  <c r="J4768" i="3"/>
  <c r="L4768" i="3" s="1"/>
  <c r="M4770" i="3"/>
  <c r="D4773" i="3" l="1"/>
  <c r="G4770" i="3"/>
  <c r="H4770" i="3" s="1"/>
  <c r="F4771" i="3"/>
  <c r="E4771" i="3"/>
  <c r="G4771" i="3" s="1"/>
  <c r="H4771" i="3" s="1"/>
  <c r="I4770" i="3"/>
  <c r="R4770" i="3" s="1"/>
  <c r="J4769" i="3"/>
  <c r="L4769" i="3" s="1"/>
  <c r="M4771" i="3"/>
  <c r="D4774" i="3" l="1"/>
  <c r="F4772" i="3"/>
  <c r="E4772" i="3"/>
  <c r="I4771" i="3"/>
  <c r="R4771" i="3" s="1"/>
  <c r="J4770" i="3"/>
  <c r="L4770" i="3" s="1"/>
  <c r="M4772" i="3"/>
  <c r="D4775" i="3" l="1"/>
  <c r="G4772" i="3"/>
  <c r="H4772" i="3" s="1"/>
  <c r="F4773" i="3"/>
  <c r="E4773" i="3"/>
  <c r="I4772" i="3"/>
  <c r="R4772" i="3" s="1"/>
  <c r="J4771" i="3"/>
  <c r="L4771" i="3" s="1"/>
  <c r="M4773" i="3"/>
  <c r="D4776" i="3" l="1"/>
  <c r="G4773" i="3"/>
  <c r="H4773" i="3" s="1"/>
  <c r="F4774" i="3"/>
  <c r="E4774" i="3"/>
  <c r="I4773" i="3"/>
  <c r="R4773" i="3" s="1"/>
  <c r="J4772" i="3"/>
  <c r="L4772" i="3" s="1"/>
  <c r="M4774" i="3"/>
  <c r="D4777" i="3" l="1"/>
  <c r="F4775" i="3"/>
  <c r="E4775" i="3"/>
  <c r="G4774" i="3"/>
  <c r="H4774" i="3" s="1"/>
  <c r="I4774" i="3"/>
  <c r="R4774" i="3" s="1"/>
  <c r="J4773" i="3"/>
  <c r="L4773" i="3" s="1"/>
  <c r="M4775" i="3"/>
  <c r="D4778" i="3" l="1"/>
  <c r="G4775" i="3"/>
  <c r="H4775" i="3" s="1"/>
  <c r="F4776" i="3"/>
  <c r="E4776" i="3"/>
  <c r="I4775" i="3"/>
  <c r="R4775" i="3" s="1"/>
  <c r="J4774" i="3"/>
  <c r="L4774" i="3" s="1"/>
  <c r="M4776" i="3"/>
  <c r="D4779" i="3" l="1"/>
  <c r="G4776" i="3"/>
  <c r="H4776" i="3" s="1"/>
  <c r="I4776" i="3" s="1"/>
  <c r="R4776" i="3" s="1"/>
  <c r="F4777" i="3"/>
  <c r="E4777" i="3"/>
  <c r="J4775" i="3"/>
  <c r="L4775" i="3" s="1"/>
  <c r="M4777" i="3"/>
  <c r="D4780" i="3" l="1"/>
  <c r="G4777" i="3"/>
  <c r="H4777" i="3" s="1"/>
  <c r="F4778" i="3"/>
  <c r="E4778" i="3"/>
  <c r="I4777" i="3"/>
  <c r="R4777" i="3" s="1"/>
  <c r="J4776" i="3"/>
  <c r="L4776" i="3" s="1"/>
  <c r="M4778" i="3"/>
  <c r="D4781" i="3" l="1"/>
  <c r="G4778" i="3"/>
  <c r="H4778" i="3" s="1"/>
  <c r="F4779" i="3"/>
  <c r="E4779" i="3"/>
  <c r="I4778" i="3"/>
  <c r="R4778" i="3" s="1"/>
  <c r="J4777" i="3"/>
  <c r="L4777" i="3" s="1"/>
  <c r="M4779" i="3"/>
  <c r="D4782" i="3" l="1"/>
  <c r="G4779" i="3"/>
  <c r="H4779" i="3" s="1"/>
  <c r="I4779" i="3" s="1"/>
  <c r="R4779" i="3" s="1"/>
  <c r="F4780" i="3"/>
  <c r="E4780" i="3"/>
  <c r="J4778" i="3"/>
  <c r="L4778" i="3" s="1"/>
  <c r="M4780" i="3"/>
  <c r="D4783" i="3" l="1"/>
  <c r="F4781" i="3"/>
  <c r="E4781" i="3"/>
  <c r="G4780" i="3"/>
  <c r="H4780" i="3" s="1"/>
  <c r="I4780" i="3" s="1"/>
  <c r="R4780" i="3" s="1"/>
  <c r="J4779" i="3"/>
  <c r="L4779" i="3" s="1"/>
  <c r="M4781" i="3"/>
  <c r="D4784" i="3" l="1"/>
  <c r="G4781" i="3"/>
  <c r="H4781" i="3" s="1"/>
  <c r="F4782" i="3"/>
  <c r="E4782" i="3"/>
  <c r="G4782" i="3" s="1"/>
  <c r="H4782" i="3" s="1"/>
  <c r="I4781" i="3"/>
  <c r="R4781" i="3" s="1"/>
  <c r="J4780" i="3"/>
  <c r="L4780" i="3" s="1"/>
  <c r="M4782" i="3"/>
  <c r="D4785" i="3" l="1"/>
  <c r="F4783" i="3"/>
  <c r="E4783" i="3"/>
  <c r="I4782" i="3"/>
  <c r="R4782" i="3" s="1"/>
  <c r="J4781" i="3"/>
  <c r="L4781" i="3" s="1"/>
  <c r="M4783" i="3"/>
  <c r="D4786" i="3" l="1"/>
  <c r="F4784" i="3"/>
  <c r="E4784" i="3"/>
  <c r="G4783" i="3"/>
  <c r="H4783" i="3" s="1"/>
  <c r="I4783" i="3" s="1"/>
  <c r="R4783" i="3" s="1"/>
  <c r="J4782" i="3"/>
  <c r="L4782" i="3" s="1"/>
  <c r="M4784" i="3"/>
  <c r="D4787" i="3" l="1"/>
  <c r="G4784" i="3"/>
  <c r="H4784" i="3" s="1"/>
  <c r="F4785" i="3"/>
  <c r="E4785" i="3"/>
  <c r="I4784" i="3"/>
  <c r="R4784" i="3" s="1"/>
  <c r="J4783" i="3"/>
  <c r="L4783" i="3" s="1"/>
  <c r="M4785" i="3"/>
  <c r="D4788" i="3" l="1"/>
  <c r="F4786" i="3"/>
  <c r="E4786" i="3"/>
  <c r="G4785" i="3"/>
  <c r="H4785" i="3" s="1"/>
  <c r="I4785" i="3" s="1"/>
  <c r="R4785" i="3" s="1"/>
  <c r="J4784" i="3"/>
  <c r="L4784" i="3" s="1"/>
  <c r="M4786" i="3"/>
  <c r="D4789" i="3" l="1"/>
  <c r="G4786" i="3"/>
  <c r="H4786" i="3" s="1"/>
  <c r="F4787" i="3"/>
  <c r="E4787" i="3"/>
  <c r="I4786" i="3"/>
  <c r="R4786" i="3" s="1"/>
  <c r="J4785" i="3"/>
  <c r="L4785" i="3" s="1"/>
  <c r="M4787" i="3"/>
  <c r="D4790" i="3" l="1"/>
  <c r="G4787" i="3"/>
  <c r="H4787" i="3" s="1"/>
  <c r="F4788" i="3"/>
  <c r="E4788" i="3"/>
  <c r="I4787" i="3"/>
  <c r="R4787" i="3" s="1"/>
  <c r="J4786" i="3"/>
  <c r="L4786" i="3" s="1"/>
  <c r="M4788" i="3"/>
  <c r="D4791" i="3" l="1"/>
  <c r="G4788" i="3"/>
  <c r="H4788" i="3" s="1"/>
  <c r="F4789" i="3"/>
  <c r="E4789" i="3"/>
  <c r="G4789" i="3" s="1"/>
  <c r="H4789" i="3" s="1"/>
  <c r="I4788" i="3"/>
  <c r="R4788" i="3" s="1"/>
  <c r="J4787" i="3"/>
  <c r="L4787" i="3" s="1"/>
  <c r="M4789" i="3"/>
  <c r="D4792" i="3" l="1"/>
  <c r="F4790" i="3"/>
  <c r="E4790" i="3"/>
  <c r="I4789" i="3"/>
  <c r="R4789" i="3" s="1"/>
  <c r="J4788" i="3"/>
  <c r="L4788" i="3" s="1"/>
  <c r="M4790" i="3"/>
  <c r="D4793" i="3" l="1"/>
  <c r="G4790" i="3"/>
  <c r="H4790" i="3" s="1"/>
  <c r="F4791" i="3"/>
  <c r="E4791" i="3"/>
  <c r="I4790" i="3"/>
  <c r="R4790" i="3" s="1"/>
  <c r="J4789" i="3"/>
  <c r="L4789" i="3" s="1"/>
  <c r="M4791" i="3"/>
  <c r="D4794" i="3" l="1"/>
  <c r="F4792" i="3"/>
  <c r="E4792" i="3"/>
  <c r="G4791" i="3"/>
  <c r="H4791" i="3" s="1"/>
  <c r="I4791" i="3"/>
  <c r="R4791" i="3" s="1"/>
  <c r="J4790" i="3"/>
  <c r="L4790" i="3" s="1"/>
  <c r="M4792" i="3"/>
  <c r="D4795" i="3" l="1"/>
  <c r="G4792" i="3"/>
  <c r="H4792" i="3" s="1"/>
  <c r="F4793" i="3"/>
  <c r="E4793" i="3"/>
  <c r="G4793" i="3" s="1"/>
  <c r="H4793" i="3" s="1"/>
  <c r="I4792" i="3"/>
  <c r="R4792" i="3" s="1"/>
  <c r="J4791" i="3"/>
  <c r="L4791" i="3" s="1"/>
  <c r="M4793" i="3"/>
  <c r="D4796" i="3" l="1"/>
  <c r="F4794" i="3"/>
  <c r="E4794" i="3"/>
  <c r="I4793" i="3"/>
  <c r="R4793" i="3" s="1"/>
  <c r="J4792" i="3"/>
  <c r="L4792" i="3" s="1"/>
  <c r="M4794" i="3"/>
  <c r="D4797" i="3" l="1"/>
  <c r="G4794" i="3"/>
  <c r="H4794" i="3" s="1"/>
  <c r="F4795" i="3"/>
  <c r="E4795" i="3"/>
  <c r="I4794" i="3"/>
  <c r="R4794" i="3" s="1"/>
  <c r="J4793" i="3"/>
  <c r="L4793" i="3" s="1"/>
  <c r="M4795" i="3"/>
  <c r="D4798" i="3" l="1"/>
  <c r="G4795" i="3"/>
  <c r="H4795" i="3" s="1"/>
  <c r="I4795" i="3" s="1"/>
  <c r="R4795" i="3" s="1"/>
  <c r="F4796" i="3"/>
  <c r="E4796" i="3"/>
  <c r="J4794" i="3"/>
  <c r="L4794" i="3" s="1"/>
  <c r="M4796" i="3"/>
  <c r="D4799" i="3" l="1"/>
  <c r="G4796" i="3"/>
  <c r="H4796" i="3" s="1"/>
  <c r="F4797" i="3"/>
  <c r="E4797" i="3"/>
  <c r="I4796" i="3"/>
  <c r="R4796" i="3" s="1"/>
  <c r="J4795" i="3"/>
  <c r="L4795" i="3" s="1"/>
  <c r="M4797" i="3"/>
  <c r="D4800" i="3" l="1"/>
  <c r="G4797" i="3"/>
  <c r="H4797" i="3" s="1"/>
  <c r="F4798" i="3"/>
  <c r="E4798" i="3"/>
  <c r="I4797" i="3"/>
  <c r="R4797" i="3" s="1"/>
  <c r="J4796" i="3"/>
  <c r="L4796" i="3" s="1"/>
  <c r="M4798" i="3"/>
  <c r="D4801" i="3" l="1"/>
  <c r="F4799" i="3"/>
  <c r="E4799" i="3"/>
  <c r="G4798" i="3"/>
  <c r="H4798" i="3" s="1"/>
  <c r="I4798" i="3"/>
  <c r="R4798" i="3" s="1"/>
  <c r="J4797" i="3"/>
  <c r="L4797" i="3" s="1"/>
  <c r="M4799" i="3"/>
  <c r="D4802" i="3" l="1"/>
  <c r="G4799" i="3"/>
  <c r="H4799" i="3" s="1"/>
  <c r="F4800" i="3"/>
  <c r="E4800" i="3"/>
  <c r="I4799" i="3"/>
  <c r="R4799" i="3" s="1"/>
  <c r="J4798" i="3"/>
  <c r="L4798" i="3" s="1"/>
  <c r="M4800" i="3"/>
  <c r="D4803" i="3" l="1"/>
  <c r="G4800" i="3"/>
  <c r="H4800" i="3" s="1"/>
  <c r="F4801" i="3"/>
  <c r="E4801" i="3"/>
  <c r="I4800" i="3"/>
  <c r="R4800" i="3" s="1"/>
  <c r="J4799" i="3"/>
  <c r="L4799" i="3" s="1"/>
  <c r="M4801" i="3"/>
  <c r="D4804" i="3" l="1"/>
  <c r="G4801" i="3"/>
  <c r="H4801" i="3" s="1"/>
  <c r="F4802" i="3"/>
  <c r="E4802" i="3"/>
  <c r="G4802" i="3" s="1"/>
  <c r="H4802" i="3" s="1"/>
  <c r="I4801" i="3"/>
  <c r="R4801" i="3" s="1"/>
  <c r="J4800" i="3"/>
  <c r="L4800" i="3" s="1"/>
  <c r="M4802" i="3"/>
  <c r="D4805" i="3" l="1"/>
  <c r="F4803" i="3"/>
  <c r="E4803" i="3"/>
  <c r="I4802" i="3"/>
  <c r="R4802" i="3" s="1"/>
  <c r="J4801" i="3"/>
  <c r="L4801" i="3" s="1"/>
  <c r="M4803" i="3"/>
  <c r="D4806" i="3" l="1"/>
  <c r="G4803" i="3"/>
  <c r="H4803" i="3" s="1"/>
  <c r="F4804" i="3"/>
  <c r="E4804" i="3"/>
  <c r="I4803" i="3"/>
  <c r="R4803" i="3" s="1"/>
  <c r="J4802" i="3"/>
  <c r="L4802" i="3" s="1"/>
  <c r="M4804" i="3"/>
  <c r="D4807" i="3" l="1"/>
  <c r="G4804" i="3"/>
  <c r="H4804" i="3" s="1"/>
  <c r="F4805" i="3"/>
  <c r="E4805" i="3"/>
  <c r="I4804" i="3"/>
  <c r="R4804" i="3" s="1"/>
  <c r="J4803" i="3"/>
  <c r="L4803" i="3" s="1"/>
  <c r="M4805" i="3"/>
  <c r="D4808" i="3" l="1"/>
  <c r="G4805" i="3"/>
  <c r="H4805" i="3" s="1"/>
  <c r="F4806" i="3"/>
  <c r="E4806" i="3"/>
  <c r="I4805" i="3"/>
  <c r="R4805" i="3" s="1"/>
  <c r="J4804" i="3"/>
  <c r="L4804" i="3" s="1"/>
  <c r="M4806" i="3"/>
  <c r="D4809" i="3" l="1"/>
  <c r="G4806" i="3"/>
  <c r="H4806" i="3" s="1"/>
  <c r="F4807" i="3"/>
  <c r="E4807" i="3"/>
  <c r="G4807" i="3" s="1"/>
  <c r="H4807" i="3" s="1"/>
  <c r="I4806" i="3"/>
  <c r="R4806" i="3" s="1"/>
  <c r="J4805" i="3"/>
  <c r="L4805" i="3" s="1"/>
  <c r="M4807" i="3"/>
  <c r="D4810" i="3" l="1"/>
  <c r="F4808" i="3"/>
  <c r="E4808" i="3"/>
  <c r="I4807" i="3"/>
  <c r="R4807" i="3" s="1"/>
  <c r="J4806" i="3"/>
  <c r="L4806" i="3" s="1"/>
  <c r="M4808" i="3"/>
  <c r="D4811" i="3" l="1"/>
  <c r="G4808" i="3"/>
  <c r="H4808" i="3" s="1"/>
  <c r="F4809" i="3"/>
  <c r="E4809" i="3"/>
  <c r="I4808" i="3"/>
  <c r="R4808" i="3" s="1"/>
  <c r="J4807" i="3"/>
  <c r="L4807" i="3" s="1"/>
  <c r="M4809" i="3"/>
  <c r="D4812" i="3" l="1"/>
  <c r="F4810" i="3"/>
  <c r="E4810" i="3"/>
  <c r="G4809" i="3"/>
  <c r="H4809" i="3" s="1"/>
  <c r="I4809" i="3"/>
  <c r="R4809" i="3" s="1"/>
  <c r="J4808" i="3"/>
  <c r="L4808" i="3" s="1"/>
  <c r="M4810" i="3"/>
  <c r="D4813" i="3" l="1"/>
  <c r="G4810" i="3"/>
  <c r="H4810" i="3" s="1"/>
  <c r="F4811" i="3"/>
  <c r="E4811" i="3"/>
  <c r="G4811" i="3" s="1"/>
  <c r="H4811" i="3" s="1"/>
  <c r="I4810" i="3"/>
  <c r="R4810" i="3" s="1"/>
  <c r="J4809" i="3"/>
  <c r="L4809" i="3" s="1"/>
  <c r="M4811" i="3"/>
  <c r="D4814" i="3" l="1"/>
  <c r="F4812" i="3"/>
  <c r="E4812" i="3"/>
  <c r="I4811" i="3"/>
  <c r="R4811" i="3" s="1"/>
  <c r="J4810" i="3"/>
  <c r="L4810" i="3" s="1"/>
  <c r="M4812" i="3"/>
  <c r="D4815" i="3" l="1"/>
  <c r="G4812" i="3"/>
  <c r="H4812" i="3" s="1"/>
  <c r="I4812" i="3" s="1"/>
  <c r="R4812" i="3" s="1"/>
  <c r="F4813" i="3"/>
  <c r="E4813" i="3"/>
  <c r="G4813" i="3" s="1"/>
  <c r="H4813" i="3" s="1"/>
  <c r="J4811" i="3"/>
  <c r="L4811" i="3" s="1"/>
  <c r="M4813" i="3"/>
  <c r="D4816" i="3" l="1"/>
  <c r="F4814" i="3"/>
  <c r="E4814" i="3"/>
  <c r="I4813" i="3"/>
  <c r="R4813" i="3" s="1"/>
  <c r="J4812" i="3"/>
  <c r="L4812" i="3" s="1"/>
  <c r="M4814" i="3"/>
  <c r="D4817" i="3" l="1"/>
  <c r="G4814" i="3"/>
  <c r="H4814" i="3" s="1"/>
  <c r="F4815" i="3"/>
  <c r="E4815" i="3"/>
  <c r="I4814" i="3"/>
  <c r="R4814" i="3" s="1"/>
  <c r="J4813" i="3"/>
  <c r="L4813" i="3" s="1"/>
  <c r="M4815" i="3"/>
  <c r="D4818" i="3" l="1"/>
  <c r="G4815" i="3"/>
  <c r="H4815" i="3" s="1"/>
  <c r="F4816" i="3"/>
  <c r="E4816" i="3"/>
  <c r="I4815" i="3"/>
  <c r="R4815" i="3" s="1"/>
  <c r="J4814" i="3"/>
  <c r="L4814" i="3" s="1"/>
  <c r="M4816" i="3"/>
  <c r="D4819" i="3" l="1"/>
  <c r="G4816" i="3"/>
  <c r="H4816" i="3" s="1"/>
  <c r="I4816" i="3" s="1"/>
  <c r="R4816" i="3" s="1"/>
  <c r="F4817" i="3"/>
  <c r="E4817" i="3"/>
  <c r="J4815" i="3"/>
  <c r="L4815" i="3" s="1"/>
  <c r="M4817" i="3"/>
  <c r="D4820" i="3" l="1"/>
  <c r="F4818" i="3"/>
  <c r="E4818" i="3"/>
  <c r="G4817" i="3"/>
  <c r="H4817" i="3" s="1"/>
  <c r="I4817" i="3" s="1"/>
  <c r="R4817" i="3" s="1"/>
  <c r="J4816" i="3"/>
  <c r="L4816" i="3" s="1"/>
  <c r="M4818" i="3"/>
  <c r="D4821" i="3" l="1"/>
  <c r="G4818" i="3"/>
  <c r="H4818" i="3" s="1"/>
  <c r="F4819" i="3"/>
  <c r="E4819" i="3"/>
  <c r="I4818" i="3"/>
  <c r="R4818" i="3" s="1"/>
  <c r="J4817" i="3"/>
  <c r="L4817" i="3" s="1"/>
  <c r="M4819" i="3"/>
  <c r="D4822" i="3" l="1"/>
  <c r="G4819" i="3"/>
  <c r="H4819" i="3" s="1"/>
  <c r="F4820" i="3"/>
  <c r="E4820" i="3"/>
  <c r="I4819" i="3"/>
  <c r="R4819" i="3" s="1"/>
  <c r="J4818" i="3"/>
  <c r="L4818" i="3" s="1"/>
  <c r="M4820" i="3"/>
  <c r="D4823" i="3" l="1"/>
  <c r="G4820" i="3"/>
  <c r="H4820" i="3" s="1"/>
  <c r="F4821" i="3"/>
  <c r="E4821" i="3"/>
  <c r="I4820" i="3"/>
  <c r="R4820" i="3" s="1"/>
  <c r="J4819" i="3"/>
  <c r="L4819" i="3" s="1"/>
  <c r="M4821" i="3"/>
  <c r="D4824" i="3" l="1"/>
  <c r="G4821" i="3"/>
  <c r="H4821" i="3" s="1"/>
  <c r="I4821" i="3" s="1"/>
  <c r="R4821" i="3" s="1"/>
  <c r="F4822" i="3"/>
  <c r="E4822" i="3"/>
  <c r="J4820" i="3"/>
  <c r="L4820" i="3" s="1"/>
  <c r="M4822" i="3"/>
  <c r="D4825" i="3" l="1"/>
  <c r="F4823" i="3"/>
  <c r="E4823" i="3"/>
  <c r="G4822" i="3"/>
  <c r="H4822" i="3" s="1"/>
  <c r="I4822" i="3" s="1"/>
  <c r="R4822" i="3" s="1"/>
  <c r="J4821" i="3"/>
  <c r="L4821" i="3" s="1"/>
  <c r="M4823" i="3"/>
  <c r="D4826" i="3" l="1"/>
  <c r="G4823" i="3"/>
  <c r="H4823" i="3" s="1"/>
  <c r="F4824" i="3"/>
  <c r="E4824" i="3"/>
  <c r="I4823" i="3"/>
  <c r="R4823" i="3" s="1"/>
  <c r="J4822" i="3"/>
  <c r="L4822" i="3" s="1"/>
  <c r="M4824" i="3"/>
  <c r="D4827" i="3" l="1"/>
  <c r="G4824" i="3"/>
  <c r="H4824" i="3" s="1"/>
  <c r="F4825" i="3"/>
  <c r="E4825" i="3"/>
  <c r="I4824" i="3"/>
  <c r="R4824" i="3" s="1"/>
  <c r="J4823" i="3"/>
  <c r="L4823" i="3" s="1"/>
  <c r="M4825" i="3"/>
  <c r="D4828" i="3" l="1"/>
  <c r="G4825" i="3"/>
  <c r="H4825" i="3" s="1"/>
  <c r="F4826" i="3"/>
  <c r="E4826" i="3"/>
  <c r="I4825" i="3"/>
  <c r="R4825" i="3" s="1"/>
  <c r="J4824" i="3"/>
  <c r="L4824" i="3" s="1"/>
  <c r="M4826" i="3"/>
  <c r="D4829" i="3" l="1"/>
  <c r="G4826" i="3"/>
  <c r="H4826" i="3" s="1"/>
  <c r="I4826" i="3" s="1"/>
  <c r="R4826" i="3" s="1"/>
  <c r="F4827" i="3"/>
  <c r="E4827" i="3"/>
  <c r="J4825" i="3"/>
  <c r="L4825" i="3" s="1"/>
  <c r="M4827" i="3"/>
  <c r="D4830" i="3" l="1"/>
  <c r="G4827" i="3"/>
  <c r="H4827" i="3" s="1"/>
  <c r="F4828" i="3"/>
  <c r="E4828" i="3"/>
  <c r="I4827" i="3"/>
  <c r="R4827" i="3" s="1"/>
  <c r="J4826" i="3"/>
  <c r="L4826" i="3" s="1"/>
  <c r="M4828" i="3"/>
  <c r="D4831" i="3" l="1"/>
  <c r="F4829" i="3"/>
  <c r="E4829" i="3"/>
  <c r="G4828" i="3"/>
  <c r="H4828" i="3" s="1"/>
  <c r="I4828" i="3"/>
  <c r="R4828" i="3" s="1"/>
  <c r="J4827" i="3"/>
  <c r="L4827" i="3" s="1"/>
  <c r="M4829" i="3"/>
  <c r="D4832" i="3" l="1"/>
  <c r="F4830" i="3"/>
  <c r="E4830" i="3"/>
  <c r="G4829" i="3"/>
  <c r="H4829" i="3" s="1"/>
  <c r="I4829" i="3"/>
  <c r="R4829" i="3" s="1"/>
  <c r="J4828" i="3"/>
  <c r="L4828" i="3" s="1"/>
  <c r="M4830" i="3"/>
  <c r="D4833" i="3" l="1"/>
  <c r="G4830" i="3"/>
  <c r="H4830" i="3" s="1"/>
  <c r="F4831" i="3"/>
  <c r="E4831" i="3"/>
  <c r="I4830" i="3"/>
  <c r="R4830" i="3" s="1"/>
  <c r="J4829" i="3"/>
  <c r="L4829" i="3" s="1"/>
  <c r="M4831" i="3"/>
  <c r="D4834" i="3" l="1"/>
  <c r="G4831" i="3"/>
  <c r="H4831" i="3" s="1"/>
  <c r="F4832" i="3"/>
  <c r="E4832" i="3"/>
  <c r="I4831" i="3"/>
  <c r="R4831" i="3" s="1"/>
  <c r="J4830" i="3"/>
  <c r="L4830" i="3" s="1"/>
  <c r="M4832" i="3"/>
  <c r="D4835" i="3" l="1"/>
  <c r="G4832" i="3"/>
  <c r="H4832" i="3" s="1"/>
  <c r="I4832" i="3" s="1"/>
  <c r="R4832" i="3" s="1"/>
  <c r="F4833" i="3"/>
  <c r="E4833" i="3"/>
  <c r="J4831" i="3"/>
  <c r="L4831" i="3" s="1"/>
  <c r="M4833" i="3"/>
  <c r="D4836" i="3" l="1"/>
  <c r="G4833" i="3"/>
  <c r="H4833" i="3" s="1"/>
  <c r="F4834" i="3"/>
  <c r="E4834" i="3"/>
  <c r="I4833" i="3"/>
  <c r="R4833" i="3" s="1"/>
  <c r="J4832" i="3"/>
  <c r="L4832" i="3" s="1"/>
  <c r="M4834" i="3"/>
  <c r="D4837" i="3" l="1"/>
  <c r="G4834" i="3"/>
  <c r="H4834" i="3" s="1"/>
  <c r="F4835" i="3"/>
  <c r="E4835" i="3"/>
  <c r="I4834" i="3"/>
  <c r="R4834" i="3" s="1"/>
  <c r="J4833" i="3"/>
  <c r="L4833" i="3" s="1"/>
  <c r="M4835" i="3"/>
  <c r="D4838" i="3" l="1"/>
  <c r="G4835" i="3"/>
  <c r="H4835" i="3" s="1"/>
  <c r="F4836" i="3"/>
  <c r="E4836" i="3"/>
  <c r="G4836" i="3" s="1"/>
  <c r="H4836" i="3" s="1"/>
  <c r="I4835" i="3"/>
  <c r="R4835" i="3" s="1"/>
  <c r="J4834" i="3"/>
  <c r="L4834" i="3" s="1"/>
  <c r="M4836" i="3"/>
  <c r="D4839" i="3" l="1"/>
  <c r="F4837" i="3"/>
  <c r="E4837" i="3"/>
  <c r="I4836" i="3"/>
  <c r="R4836" i="3" s="1"/>
  <c r="J4835" i="3"/>
  <c r="L4835" i="3" s="1"/>
  <c r="M4837" i="3"/>
  <c r="D4840" i="3" l="1"/>
  <c r="G4837" i="3"/>
  <c r="H4837" i="3" s="1"/>
  <c r="I4837" i="3" s="1"/>
  <c r="R4837" i="3" s="1"/>
  <c r="F4838" i="3"/>
  <c r="E4838" i="3"/>
  <c r="J4836" i="3"/>
  <c r="L4836" i="3" s="1"/>
  <c r="M4838" i="3"/>
  <c r="D4841" i="3" l="1"/>
  <c r="G4838" i="3"/>
  <c r="H4838" i="3" s="1"/>
  <c r="F4839" i="3"/>
  <c r="E4839" i="3"/>
  <c r="I4838" i="3"/>
  <c r="R4838" i="3" s="1"/>
  <c r="J4837" i="3"/>
  <c r="L4837" i="3" s="1"/>
  <c r="M4839" i="3"/>
  <c r="D4842" i="3" l="1"/>
  <c r="G4839" i="3"/>
  <c r="H4839" i="3" s="1"/>
  <c r="F4840" i="3"/>
  <c r="E4840" i="3"/>
  <c r="I4839" i="3"/>
  <c r="R4839" i="3" s="1"/>
  <c r="J4838" i="3"/>
  <c r="L4838" i="3" s="1"/>
  <c r="M4840" i="3"/>
  <c r="D4843" i="3" l="1"/>
  <c r="G4840" i="3"/>
  <c r="H4840" i="3" s="1"/>
  <c r="F4841" i="3"/>
  <c r="E4841" i="3"/>
  <c r="I4840" i="3"/>
  <c r="R4840" i="3" s="1"/>
  <c r="J4839" i="3"/>
  <c r="L4839" i="3" s="1"/>
  <c r="M4841" i="3"/>
  <c r="D4844" i="3" l="1"/>
  <c r="G4841" i="3"/>
  <c r="H4841" i="3" s="1"/>
  <c r="F4842" i="3"/>
  <c r="E4842" i="3"/>
  <c r="I4841" i="3"/>
  <c r="R4841" i="3" s="1"/>
  <c r="J4840" i="3"/>
  <c r="L4840" i="3" s="1"/>
  <c r="M4842" i="3"/>
  <c r="D4845" i="3" l="1"/>
  <c r="G4842" i="3"/>
  <c r="H4842" i="3" s="1"/>
  <c r="F4843" i="3"/>
  <c r="E4843" i="3"/>
  <c r="I4842" i="3"/>
  <c r="R4842" i="3" s="1"/>
  <c r="J4841" i="3"/>
  <c r="L4841" i="3" s="1"/>
  <c r="M4843" i="3"/>
  <c r="D4846" i="3" l="1"/>
  <c r="G4843" i="3"/>
  <c r="H4843" i="3" s="1"/>
  <c r="F4844" i="3"/>
  <c r="E4844" i="3"/>
  <c r="I4843" i="3"/>
  <c r="R4843" i="3" s="1"/>
  <c r="J4842" i="3"/>
  <c r="L4842" i="3" s="1"/>
  <c r="M4844" i="3"/>
  <c r="D4847" i="3" l="1"/>
  <c r="G4844" i="3"/>
  <c r="H4844" i="3" s="1"/>
  <c r="F4845" i="3"/>
  <c r="E4845" i="3"/>
  <c r="I4844" i="3"/>
  <c r="R4844" i="3" s="1"/>
  <c r="J4843" i="3"/>
  <c r="L4843" i="3" s="1"/>
  <c r="M4845" i="3"/>
  <c r="D4848" i="3" l="1"/>
  <c r="G4845" i="3"/>
  <c r="H4845" i="3" s="1"/>
  <c r="F4846" i="3"/>
  <c r="E4846" i="3"/>
  <c r="I4845" i="3"/>
  <c r="R4845" i="3" s="1"/>
  <c r="J4844" i="3"/>
  <c r="L4844" i="3" s="1"/>
  <c r="M4846" i="3"/>
  <c r="D4849" i="3" l="1"/>
  <c r="G4846" i="3"/>
  <c r="H4846" i="3" s="1"/>
  <c r="I4846" i="3" s="1"/>
  <c r="R4846" i="3" s="1"/>
  <c r="F4847" i="3"/>
  <c r="E4847" i="3"/>
  <c r="J4845" i="3"/>
  <c r="L4845" i="3" s="1"/>
  <c r="M4847" i="3"/>
  <c r="D4850" i="3" l="1"/>
  <c r="G4847" i="3"/>
  <c r="H4847" i="3" s="1"/>
  <c r="F4848" i="3"/>
  <c r="E4848" i="3"/>
  <c r="I4847" i="3"/>
  <c r="R4847" i="3" s="1"/>
  <c r="J4846" i="3"/>
  <c r="L4846" i="3" s="1"/>
  <c r="M4848" i="3"/>
  <c r="D4851" i="3" l="1"/>
  <c r="G4848" i="3"/>
  <c r="H4848" i="3" s="1"/>
  <c r="F4849" i="3"/>
  <c r="E4849" i="3"/>
  <c r="I4848" i="3"/>
  <c r="R4848" i="3" s="1"/>
  <c r="J4847" i="3"/>
  <c r="L4847" i="3" s="1"/>
  <c r="M4849" i="3"/>
  <c r="D4852" i="3" l="1"/>
  <c r="G4849" i="3"/>
  <c r="H4849" i="3" s="1"/>
  <c r="F4850" i="3"/>
  <c r="E4850" i="3"/>
  <c r="I4849" i="3"/>
  <c r="R4849" i="3" s="1"/>
  <c r="J4848" i="3"/>
  <c r="L4848" i="3" s="1"/>
  <c r="M4850" i="3"/>
  <c r="D4853" i="3" l="1"/>
  <c r="G4850" i="3"/>
  <c r="H4850" i="3" s="1"/>
  <c r="I4850" i="3" s="1"/>
  <c r="R4850" i="3" s="1"/>
  <c r="F4851" i="3"/>
  <c r="E4851" i="3"/>
  <c r="J4849" i="3"/>
  <c r="L4849" i="3" s="1"/>
  <c r="M4851" i="3"/>
  <c r="D4854" i="3" l="1"/>
  <c r="G4851" i="3"/>
  <c r="H4851" i="3" s="1"/>
  <c r="F4852" i="3"/>
  <c r="E4852" i="3"/>
  <c r="G4852" i="3" s="1"/>
  <c r="H4852" i="3" s="1"/>
  <c r="I4851" i="3"/>
  <c r="R4851" i="3" s="1"/>
  <c r="J4850" i="3"/>
  <c r="L4850" i="3" s="1"/>
  <c r="M4852" i="3"/>
  <c r="D4855" i="3" l="1"/>
  <c r="F4853" i="3"/>
  <c r="E4853" i="3"/>
  <c r="I4852" i="3"/>
  <c r="R4852" i="3" s="1"/>
  <c r="J4851" i="3"/>
  <c r="L4851" i="3" s="1"/>
  <c r="M4853" i="3"/>
  <c r="D4856" i="3" l="1"/>
  <c r="G4853" i="3"/>
  <c r="H4853" i="3" s="1"/>
  <c r="F4854" i="3"/>
  <c r="E4854" i="3"/>
  <c r="I4853" i="3"/>
  <c r="R4853" i="3" s="1"/>
  <c r="J4852" i="3"/>
  <c r="L4852" i="3" s="1"/>
  <c r="M4854" i="3"/>
  <c r="D4857" i="3" l="1"/>
  <c r="G4854" i="3"/>
  <c r="H4854" i="3" s="1"/>
  <c r="F4855" i="3"/>
  <c r="E4855" i="3"/>
  <c r="I4854" i="3"/>
  <c r="R4854" i="3" s="1"/>
  <c r="J4853" i="3"/>
  <c r="L4853" i="3" s="1"/>
  <c r="M4855" i="3"/>
  <c r="D4858" i="3" l="1"/>
  <c r="F4856" i="3"/>
  <c r="E4856" i="3"/>
  <c r="G4855" i="3"/>
  <c r="H4855" i="3" s="1"/>
  <c r="I4855" i="3"/>
  <c r="R4855" i="3" s="1"/>
  <c r="J4854" i="3"/>
  <c r="L4854" i="3" s="1"/>
  <c r="M4856" i="3"/>
  <c r="D4859" i="3" l="1"/>
  <c r="G4856" i="3"/>
  <c r="H4856" i="3" s="1"/>
  <c r="F4857" i="3"/>
  <c r="E4857" i="3"/>
  <c r="G4857" i="3" s="1"/>
  <c r="H4857" i="3" s="1"/>
  <c r="I4856" i="3"/>
  <c r="R4856" i="3" s="1"/>
  <c r="J4855" i="3"/>
  <c r="L4855" i="3" s="1"/>
  <c r="M4857" i="3"/>
  <c r="D4860" i="3" l="1"/>
  <c r="F4858" i="3"/>
  <c r="E4858" i="3"/>
  <c r="I4857" i="3"/>
  <c r="R4857" i="3" s="1"/>
  <c r="J4856" i="3"/>
  <c r="L4856" i="3" s="1"/>
  <c r="M4858" i="3"/>
  <c r="D4861" i="3" l="1"/>
  <c r="G4858" i="3"/>
  <c r="H4858" i="3" s="1"/>
  <c r="F4859" i="3"/>
  <c r="E4859" i="3"/>
  <c r="I4858" i="3"/>
  <c r="R4858" i="3" s="1"/>
  <c r="J4857" i="3"/>
  <c r="L4857" i="3" s="1"/>
  <c r="M4859" i="3"/>
  <c r="D4862" i="3" l="1"/>
  <c r="G4859" i="3"/>
  <c r="H4859" i="3" s="1"/>
  <c r="I4859" i="3" s="1"/>
  <c r="R4859" i="3" s="1"/>
  <c r="F4860" i="3"/>
  <c r="E4860" i="3"/>
  <c r="J4858" i="3"/>
  <c r="L4858" i="3" s="1"/>
  <c r="M4860" i="3"/>
  <c r="D4863" i="3" l="1"/>
  <c r="G4860" i="3"/>
  <c r="H4860" i="3" s="1"/>
  <c r="I4860" i="3" s="1"/>
  <c r="R4860" i="3" s="1"/>
  <c r="F4861" i="3"/>
  <c r="E4861" i="3"/>
  <c r="J4859" i="3"/>
  <c r="L4859" i="3" s="1"/>
  <c r="M4861" i="3"/>
  <c r="D4864" i="3" l="1"/>
  <c r="G4861" i="3"/>
  <c r="H4861" i="3" s="1"/>
  <c r="F4862" i="3"/>
  <c r="E4862" i="3"/>
  <c r="I4861" i="3"/>
  <c r="R4861" i="3" s="1"/>
  <c r="J4860" i="3"/>
  <c r="L4860" i="3" s="1"/>
  <c r="M4862" i="3"/>
  <c r="D4865" i="3" l="1"/>
  <c r="G4862" i="3"/>
  <c r="H4862" i="3" s="1"/>
  <c r="F4863" i="3"/>
  <c r="E4863" i="3"/>
  <c r="G4863" i="3" s="1"/>
  <c r="H4863" i="3" s="1"/>
  <c r="I4862" i="3"/>
  <c r="R4862" i="3" s="1"/>
  <c r="J4861" i="3"/>
  <c r="L4861" i="3" s="1"/>
  <c r="M4863" i="3"/>
  <c r="D4866" i="3" l="1"/>
  <c r="F4864" i="3"/>
  <c r="E4864" i="3"/>
  <c r="I4863" i="3"/>
  <c r="R4863" i="3" s="1"/>
  <c r="J4862" i="3"/>
  <c r="L4862" i="3" s="1"/>
  <c r="M4864" i="3"/>
  <c r="D4867" i="3" l="1"/>
  <c r="G4864" i="3"/>
  <c r="H4864" i="3" s="1"/>
  <c r="F4865" i="3"/>
  <c r="E4865" i="3"/>
  <c r="I4864" i="3"/>
  <c r="R4864" i="3" s="1"/>
  <c r="J4863" i="3"/>
  <c r="L4863" i="3" s="1"/>
  <c r="M4865" i="3"/>
  <c r="D4868" i="3" l="1"/>
  <c r="G4865" i="3"/>
  <c r="H4865" i="3" s="1"/>
  <c r="F4866" i="3"/>
  <c r="E4866" i="3"/>
  <c r="I4865" i="3"/>
  <c r="R4865" i="3" s="1"/>
  <c r="J4864" i="3"/>
  <c r="L4864" i="3" s="1"/>
  <c r="M4866" i="3"/>
  <c r="D4869" i="3" l="1"/>
  <c r="G4866" i="3"/>
  <c r="H4866" i="3" s="1"/>
  <c r="F4867" i="3"/>
  <c r="E4867" i="3"/>
  <c r="I4866" i="3"/>
  <c r="R4866" i="3" s="1"/>
  <c r="J4865" i="3"/>
  <c r="L4865" i="3" s="1"/>
  <c r="M4867" i="3"/>
  <c r="D4870" i="3" l="1"/>
  <c r="G4867" i="3"/>
  <c r="H4867" i="3" s="1"/>
  <c r="F4868" i="3"/>
  <c r="E4868" i="3"/>
  <c r="G4868" i="3" s="1"/>
  <c r="H4868" i="3" s="1"/>
  <c r="I4867" i="3"/>
  <c r="R4867" i="3" s="1"/>
  <c r="J4866" i="3"/>
  <c r="L4866" i="3" s="1"/>
  <c r="M4868" i="3"/>
  <c r="D4871" i="3" l="1"/>
  <c r="F4869" i="3"/>
  <c r="E4869" i="3"/>
  <c r="I4868" i="3"/>
  <c r="R4868" i="3" s="1"/>
  <c r="J4867" i="3"/>
  <c r="L4867" i="3" s="1"/>
  <c r="M4869" i="3"/>
  <c r="D4872" i="3" l="1"/>
  <c r="G4869" i="3"/>
  <c r="H4869" i="3" s="1"/>
  <c r="I4869" i="3" s="1"/>
  <c r="R4869" i="3" s="1"/>
  <c r="F4870" i="3"/>
  <c r="E4870" i="3"/>
  <c r="G4870" i="3" s="1"/>
  <c r="H4870" i="3" s="1"/>
  <c r="J4868" i="3"/>
  <c r="L4868" i="3" s="1"/>
  <c r="M4870" i="3"/>
  <c r="D4873" i="3" l="1"/>
  <c r="F4871" i="3"/>
  <c r="E4871" i="3"/>
  <c r="I4870" i="3"/>
  <c r="R4870" i="3" s="1"/>
  <c r="J4869" i="3"/>
  <c r="L4869" i="3" s="1"/>
  <c r="M4871" i="3"/>
  <c r="D4874" i="3" l="1"/>
  <c r="G4871" i="3"/>
  <c r="H4871" i="3" s="1"/>
  <c r="F4872" i="3"/>
  <c r="E4872" i="3"/>
  <c r="G4872" i="3" s="1"/>
  <c r="H4872" i="3" s="1"/>
  <c r="I4871" i="3"/>
  <c r="R4871" i="3" s="1"/>
  <c r="J4870" i="3"/>
  <c r="L4870" i="3" s="1"/>
  <c r="M4872" i="3"/>
  <c r="D4875" i="3" l="1"/>
  <c r="F4873" i="3"/>
  <c r="E4873" i="3"/>
  <c r="I4872" i="3"/>
  <c r="R4872" i="3" s="1"/>
  <c r="J4871" i="3"/>
  <c r="L4871" i="3" s="1"/>
  <c r="M4873" i="3"/>
  <c r="D4876" i="3" l="1"/>
  <c r="G4873" i="3"/>
  <c r="H4873" i="3" s="1"/>
  <c r="F4874" i="3"/>
  <c r="E4874" i="3"/>
  <c r="I4873" i="3"/>
  <c r="R4873" i="3" s="1"/>
  <c r="J4872" i="3"/>
  <c r="L4872" i="3" s="1"/>
  <c r="M4874" i="3"/>
  <c r="D4877" i="3" l="1"/>
  <c r="F4875" i="3"/>
  <c r="E4875" i="3"/>
  <c r="G4874" i="3"/>
  <c r="H4874" i="3" s="1"/>
  <c r="I4874" i="3"/>
  <c r="R4874" i="3" s="1"/>
  <c r="J4873" i="3"/>
  <c r="L4873" i="3" s="1"/>
  <c r="M4875" i="3"/>
  <c r="D4878" i="3" l="1"/>
  <c r="F4876" i="3"/>
  <c r="E4876" i="3"/>
  <c r="G4875" i="3"/>
  <c r="H4875" i="3" s="1"/>
  <c r="I4875" i="3"/>
  <c r="R4875" i="3" s="1"/>
  <c r="J4874" i="3"/>
  <c r="L4874" i="3" s="1"/>
  <c r="M4876" i="3"/>
  <c r="D4879" i="3" l="1"/>
  <c r="G4876" i="3"/>
  <c r="H4876" i="3" s="1"/>
  <c r="F4877" i="3"/>
  <c r="E4877" i="3"/>
  <c r="G4877" i="3" s="1"/>
  <c r="H4877" i="3" s="1"/>
  <c r="I4876" i="3"/>
  <c r="R4876" i="3" s="1"/>
  <c r="J4875" i="3"/>
  <c r="L4875" i="3" s="1"/>
  <c r="M4877" i="3"/>
  <c r="D4880" i="3" l="1"/>
  <c r="F4878" i="3"/>
  <c r="E4878" i="3"/>
  <c r="I4877" i="3"/>
  <c r="R4877" i="3" s="1"/>
  <c r="J4876" i="3"/>
  <c r="L4876" i="3" s="1"/>
  <c r="M4878" i="3"/>
  <c r="D4881" i="3" l="1"/>
  <c r="G4878" i="3"/>
  <c r="H4878" i="3" s="1"/>
  <c r="I4878" i="3" s="1"/>
  <c r="R4878" i="3" s="1"/>
  <c r="F4879" i="3"/>
  <c r="E4879" i="3"/>
  <c r="J4877" i="3"/>
  <c r="L4877" i="3" s="1"/>
  <c r="M4879" i="3"/>
  <c r="D4882" i="3" l="1"/>
  <c r="G4879" i="3"/>
  <c r="H4879" i="3" s="1"/>
  <c r="F4880" i="3"/>
  <c r="E4880" i="3"/>
  <c r="I4879" i="3"/>
  <c r="R4879" i="3" s="1"/>
  <c r="J4878" i="3"/>
  <c r="L4878" i="3" s="1"/>
  <c r="M4880" i="3"/>
  <c r="D4883" i="3" l="1"/>
  <c r="G4880" i="3"/>
  <c r="H4880" i="3" s="1"/>
  <c r="I4880" i="3" s="1"/>
  <c r="R4880" i="3" s="1"/>
  <c r="F4881" i="3"/>
  <c r="E4881" i="3"/>
  <c r="J4879" i="3"/>
  <c r="L4879" i="3" s="1"/>
  <c r="M4881" i="3"/>
  <c r="D4884" i="3" l="1"/>
  <c r="G4881" i="3"/>
  <c r="H4881" i="3" s="1"/>
  <c r="I4881" i="3" s="1"/>
  <c r="R4881" i="3" s="1"/>
  <c r="F4882" i="3"/>
  <c r="E4882" i="3"/>
  <c r="J4880" i="3"/>
  <c r="L4880" i="3" s="1"/>
  <c r="M4882" i="3"/>
  <c r="D4885" i="3" l="1"/>
  <c r="G4882" i="3"/>
  <c r="H4882" i="3" s="1"/>
  <c r="F4883" i="3"/>
  <c r="E4883" i="3"/>
  <c r="I4882" i="3"/>
  <c r="R4882" i="3" s="1"/>
  <c r="J4881" i="3"/>
  <c r="L4881" i="3" s="1"/>
  <c r="M4883" i="3"/>
  <c r="D4886" i="3" l="1"/>
  <c r="G4883" i="3"/>
  <c r="H4883" i="3" s="1"/>
  <c r="I4883" i="3" s="1"/>
  <c r="R4883" i="3" s="1"/>
  <c r="F4884" i="3"/>
  <c r="E4884" i="3"/>
  <c r="G4884" i="3" s="1"/>
  <c r="H4884" i="3" s="1"/>
  <c r="J4882" i="3"/>
  <c r="L4882" i="3" s="1"/>
  <c r="M4884" i="3"/>
  <c r="D4887" i="3" l="1"/>
  <c r="F4885" i="3"/>
  <c r="E4885" i="3"/>
  <c r="I4884" i="3"/>
  <c r="R4884" i="3" s="1"/>
  <c r="J4883" i="3"/>
  <c r="L4883" i="3" s="1"/>
  <c r="M4885" i="3"/>
  <c r="D4888" i="3" l="1"/>
  <c r="G4885" i="3"/>
  <c r="H4885" i="3" s="1"/>
  <c r="I4885" i="3" s="1"/>
  <c r="R4885" i="3" s="1"/>
  <c r="F4886" i="3"/>
  <c r="E4886" i="3"/>
  <c r="G4886" i="3" s="1"/>
  <c r="H4886" i="3" s="1"/>
  <c r="J4884" i="3"/>
  <c r="L4884" i="3" s="1"/>
  <c r="M4886" i="3"/>
  <c r="D4889" i="3" l="1"/>
  <c r="F4887" i="3"/>
  <c r="E4887" i="3"/>
  <c r="I4886" i="3"/>
  <c r="R4886" i="3" s="1"/>
  <c r="J4885" i="3"/>
  <c r="L4885" i="3" s="1"/>
  <c r="M4887" i="3"/>
  <c r="D4890" i="3" l="1"/>
  <c r="G4887" i="3"/>
  <c r="H4887" i="3" s="1"/>
  <c r="F4888" i="3"/>
  <c r="E4888" i="3"/>
  <c r="I4887" i="3"/>
  <c r="R4887" i="3" s="1"/>
  <c r="J4886" i="3"/>
  <c r="L4886" i="3" s="1"/>
  <c r="M4888" i="3"/>
  <c r="D4891" i="3" l="1"/>
  <c r="F4889" i="3"/>
  <c r="E4889" i="3"/>
  <c r="G4888" i="3"/>
  <c r="H4888" i="3" s="1"/>
  <c r="I4888" i="3" s="1"/>
  <c r="R4888" i="3" s="1"/>
  <c r="J4887" i="3"/>
  <c r="L4887" i="3" s="1"/>
  <c r="M4889" i="3"/>
  <c r="D4892" i="3" l="1"/>
  <c r="F4890" i="3"/>
  <c r="E4890" i="3"/>
  <c r="G4889" i="3"/>
  <c r="H4889" i="3" s="1"/>
  <c r="I4889" i="3" s="1"/>
  <c r="R4889" i="3" s="1"/>
  <c r="J4888" i="3"/>
  <c r="L4888" i="3" s="1"/>
  <c r="M4890" i="3"/>
  <c r="D4893" i="3" l="1"/>
  <c r="G4890" i="3"/>
  <c r="H4890" i="3" s="1"/>
  <c r="F4891" i="3"/>
  <c r="E4891" i="3"/>
  <c r="G4891" i="3" s="1"/>
  <c r="H4891" i="3" s="1"/>
  <c r="I4890" i="3"/>
  <c r="R4890" i="3" s="1"/>
  <c r="J4889" i="3"/>
  <c r="L4889" i="3" s="1"/>
  <c r="M4891" i="3"/>
  <c r="D4894" i="3" l="1"/>
  <c r="F4892" i="3"/>
  <c r="E4892" i="3"/>
  <c r="I4891" i="3"/>
  <c r="R4891" i="3" s="1"/>
  <c r="J4890" i="3"/>
  <c r="L4890" i="3" s="1"/>
  <c r="M4892" i="3"/>
  <c r="D4895" i="3" l="1"/>
  <c r="G4892" i="3"/>
  <c r="H4892" i="3" s="1"/>
  <c r="F4893" i="3"/>
  <c r="E4893" i="3"/>
  <c r="I4892" i="3"/>
  <c r="R4892" i="3" s="1"/>
  <c r="J4891" i="3"/>
  <c r="L4891" i="3" s="1"/>
  <c r="M4893" i="3"/>
  <c r="D4896" i="3" l="1"/>
  <c r="G4893" i="3"/>
  <c r="H4893" i="3" s="1"/>
  <c r="F4894" i="3"/>
  <c r="E4894" i="3"/>
  <c r="I4893" i="3"/>
  <c r="R4893" i="3" s="1"/>
  <c r="J4892" i="3"/>
  <c r="L4892" i="3" s="1"/>
  <c r="M4894" i="3"/>
  <c r="D4897" i="3" l="1"/>
  <c r="F4895" i="3"/>
  <c r="E4895" i="3"/>
  <c r="G4894" i="3"/>
  <c r="H4894" i="3" s="1"/>
  <c r="I4894" i="3" s="1"/>
  <c r="R4894" i="3" s="1"/>
  <c r="J4893" i="3"/>
  <c r="L4893" i="3" s="1"/>
  <c r="M4895" i="3"/>
  <c r="D4898" i="3" l="1"/>
  <c r="G4895" i="3"/>
  <c r="H4895" i="3" s="1"/>
  <c r="I4895" i="3" s="1"/>
  <c r="R4895" i="3" s="1"/>
  <c r="F4896" i="3"/>
  <c r="E4896" i="3"/>
  <c r="G4896" i="3" s="1"/>
  <c r="H4896" i="3" s="1"/>
  <c r="J4894" i="3"/>
  <c r="L4894" i="3" s="1"/>
  <c r="M4896" i="3"/>
  <c r="D4899" i="3" l="1"/>
  <c r="F4897" i="3"/>
  <c r="E4897" i="3"/>
  <c r="I4896" i="3"/>
  <c r="R4896" i="3" s="1"/>
  <c r="J4895" i="3"/>
  <c r="L4895" i="3" s="1"/>
  <c r="M4897" i="3"/>
  <c r="D4900" i="3" l="1"/>
  <c r="F4898" i="3"/>
  <c r="E4898" i="3"/>
  <c r="G4897" i="3"/>
  <c r="H4897" i="3" s="1"/>
  <c r="I4897" i="3" s="1"/>
  <c r="R4897" i="3" s="1"/>
  <c r="J4896" i="3"/>
  <c r="L4896" i="3" s="1"/>
  <c r="M4898" i="3"/>
  <c r="D4901" i="3" l="1"/>
  <c r="G4898" i="3"/>
  <c r="H4898" i="3" s="1"/>
  <c r="F4899" i="3"/>
  <c r="E4899" i="3"/>
  <c r="I4898" i="3"/>
  <c r="R4898" i="3" s="1"/>
  <c r="J4897" i="3"/>
  <c r="L4897" i="3" s="1"/>
  <c r="M4899" i="3"/>
  <c r="D4902" i="3" l="1"/>
  <c r="G4899" i="3"/>
  <c r="H4899" i="3" s="1"/>
  <c r="I4899" i="3" s="1"/>
  <c r="R4899" i="3" s="1"/>
  <c r="F4900" i="3"/>
  <c r="E4900" i="3"/>
  <c r="J4898" i="3"/>
  <c r="L4898" i="3" s="1"/>
  <c r="M4900" i="3"/>
  <c r="D4903" i="3" l="1"/>
  <c r="G4900" i="3"/>
  <c r="H4900" i="3" s="1"/>
  <c r="F4901" i="3"/>
  <c r="E4901" i="3"/>
  <c r="I4900" i="3"/>
  <c r="R4900" i="3" s="1"/>
  <c r="J4899" i="3"/>
  <c r="L4899" i="3" s="1"/>
  <c r="M4901" i="3"/>
  <c r="D4904" i="3" l="1"/>
  <c r="G4901" i="3"/>
  <c r="H4901" i="3" s="1"/>
  <c r="F4902" i="3"/>
  <c r="E4902" i="3"/>
  <c r="I4901" i="3"/>
  <c r="R4901" i="3" s="1"/>
  <c r="J4900" i="3"/>
  <c r="L4900" i="3" s="1"/>
  <c r="M4902" i="3"/>
  <c r="D4905" i="3" l="1"/>
  <c r="F4903" i="3"/>
  <c r="E4903" i="3"/>
  <c r="G4902" i="3"/>
  <c r="H4902" i="3" s="1"/>
  <c r="I4902" i="3" s="1"/>
  <c r="R4902" i="3" s="1"/>
  <c r="J4901" i="3"/>
  <c r="L4901" i="3" s="1"/>
  <c r="M4903" i="3"/>
  <c r="D4906" i="3" l="1"/>
  <c r="F4904" i="3"/>
  <c r="E4904" i="3"/>
  <c r="G4903" i="3"/>
  <c r="H4903" i="3" s="1"/>
  <c r="I4903" i="3" s="1"/>
  <c r="R4903" i="3" s="1"/>
  <c r="J4902" i="3"/>
  <c r="L4902" i="3" s="1"/>
  <c r="M4904" i="3"/>
  <c r="D4907" i="3" l="1"/>
  <c r="G4904" i="3"/>
  <c r="H4904" i="3" s="1"/>
  <c r="F4905" i="3"/>
  <c r="E4905" i="3"/>
  <c r="I4904" i="3"/>
  <c r="R4904" i="3" s="1"/>
  <c r="J4903" i="3"/>
  <c r="L4903" i="3" s="1"/>
  <c r="M4905" i="3"/>
  <c r="D4908" i="3" l="1"/>
  <c r="G4905" i="3"/>
  <c r="H4905" i="3" s="1"/>
  <c r="I4905" i="3" s="1"/>
  <c r="R4905" i="3" s="1"/>
  <c r="F4906" i="3"/>
  <c r="E4906" i="3"/>
  <c r="J4904" i="3"/>
  <c r="L4904" i="3" s="1"/>
  <c r="M4906" i="3"/>
  <c r="D4909" i="3" l="1"/>
  <c r="G4906" i="3"/>
  <c r="H4906" i="3" s="1"/>
  <c r="F4907" i="3"/>
  <c r="E4907" i="3"/>
  <c r="I4906" i="3"/>
  <c r="R4906" i="3" s="1"/>
  <c r="J4905" i="3"/>
  <c r="L4905" i="3" s="1"/>
  <c r="M4907" i="3"/>
  <c r="D4910" i="3" l="1"/>
  <c r="G4907" i="3"/>
  <c r="H4907" i="3" s="1"/>
  <c r="I4907" i="3" s="1"/>
  <c r="R4907" i="3" s="1"/>
  <c r="F4908" i="3"/>
  <c r="E4908" i="3"/>
  <c r="J4906" i="3"/>
  <c r="L4906" i="3" s="1"/>
  <c r="M4908" i="3"/>
  <c r="D4911" i="3" l="1"/>
  <c r="G4908" i="3"/>
  <c r="H4908" i="3" s="1"/>
  <c r="I4908" i="3" s="1"/>
  <c r="R4908" i="3" s="1"/>
  <c r="F4909" i="3"/>
  <c r="E4909" i="3"/>
  <c r="J4907" i="3"/>
  <c r="L4907" i="3" s="1"/>
  <c r="M4909" i="3"/>
  <c r="D4912" i="3" l="1"/>
  <c r="G4909" i="3"/>
  <c r="H4909" i="3" s="1"/>
  <c r="F4910" i="3"/>
  <c r="E4910" i="3"/>
  <c r="I4909" i="3"/>
  <c r="R4909" i="3" s="1"/>
  <c r="J4908" i="3"/>
  <c r="L4908" i="3" s="1"/>
  <c r="M4910" i="3"/>
  <c r="D4913" i="3" l="1"/>
  <c r="F4911" i="3"/>
  <c r="E4911" i="3"/>
  <c r="G4910" i="3"/>
  <c r="H4910" i="3" s="1"/>
  <c r="I4910" i="3" s="1"/>
  <c r="R4910" i="3" s="1"/>
  <c r="J4909" i="3"/>
  <c r="L4909" i="3" s="1"/>
  <c r="M4911" i="3"/>
  <c r="D4914" i="3" l="1"/>
  <c r="G4911" i="3"/>
  <c r="H4911" i="3" s="1"/>
  <c r="F4912" i="3"/>
  <c r="E4912" i="3"/>
  <c r="I4911" i="3"/>
  <c r="R4911" i="3" s="1"/>
  <c r="J4910" i="3"/>
  <c r="L4910" i="3" s="1"/>
  <c r="M4912" i="3"/>
  <c r="D4915" i="3" l="1"/>
  <c r="F4913" i="3"/>
  <c r="E4913" i="3"/>
  <c r="G4912" i="3"/>
  <c r="H4912" i="3" s="1"/>
  <c r="I4912" i="3" s="1"/>
  <c r="R4912" i="3" s="1"/>
  <c r="J4911" i="3"/>
  <c r="L4911" i="3" s="1"/>
  <c r="M4913" i="3"/>
  <c r="D4916" i="3" l="1"/>
  <c r="F4914" i="3"/>
  <c r="E4914" i="3"/>
  <c r="G4913" i="3"/>
  <c r="H4913" i="3" s="1"/>
  <c r="I4913" i="3" s="1"/>
  <c r="R4913" i="3" s="1"/>
  <c r="J4912" i="3"/>
  <c r="L4912" i="3" s="1"/>
  <c r="M4914" i="3"/>
  <c r="D4917" i="3" l="1"/>
  <c r="G4914" i="3"/>
  <c r="H4914" i="3" s="1"/>
  <c r="F4915" i="3"/>
  <c r="E4915" i="3"/>
  <c r="I4914" i="3"/>
  <c r="R4914" i="3" s="1"/>
  <c r="J4913" i="3"/>
  <c r="L4913" i="3" s="1"/>
  <c r="M4915" i="3"/>
  <c r="D4918" i="3" l="1"/>
  <c r="G4915" i="3"/>
  <c r="H4915" i="3" s="1"/>
  <c r="I4915" i="3" s="1"/>
  <c r="R4915" i="3" s="1"/>
  <c r="F4916" i="3"/>
  <c r="E4916" i="3"/>
  <c r="J4914" i="3"/>
  <c r="L4914" i="3" s="1"/>
  <c r="M4916" i="3"/>
  <c r="D4919" i="3" l="1"/>
  <c r="G4916" i="3"/>
  <c r="H4916" i="3" s="1"/>
  <c r="F4917" i="3"/>
  <c r="E4917" i="3"/>
  <c r="I4916" i="3"/>
  <c r="R4916" i="3" s="1"/>
  <c r="J4915" i="3"/>
  <c r="L4915" i="3" s="1"/>
  <c r="M4917" i="3"/>
  <c r="D4920" i="3" l="1"/>
  <c r="F4918" i="3"/>
  <c r="E4918" i="3"/>
  <c r="G4917" i="3"/>
  <c r="H4917" i="3" s="1"/>
  <c r="I4917" i="3"/>
  <c r="R4917" i="3" s="1"/>
  <c r="J4916" i="3"/>
  <c r="L4916" i="3" s="1"/>
  <c r="M4918" i="3"/>
  <c r="D4921" i="3" l="1"/>
  <c r="G4918" i="3"/>
  <c r="H4918" i="3" s="1"/>
  <c r="F4919" i="3"/>
  <c r="E4919" i="3"/>
  <c r="I4918" i="3"/>
  <c r="R4918" i="3" s="1"/>
  <c r="J4917" i="3"/>
  <c r="L4917" i="3" s="1"/>
  <c r="M4919" i="3"/>
  <c r="D4922" i="3" l="1"/>
  <c r="G4919" i="3"/>
  <c r="H4919" i="3" s="1"/>
  <c r="F4920" i="3"/>
  <c r="E4920" i="3"/>
  <c r="I4919" i="3"/>
  <c r="R4919" i="3" s="1"/>
  <c r="J4918" i="3"/>
  <c r="L4918" i="3" s="1"/>
  <c r="M4920" i="3"/>
  <c r="D4923" i="3" l="1"/>
  <c r="F4921" i="3"/>
  <c r="E4921" i="3"/>
  <c r="G4920" i="3"/>
  <c r="H4920" i="3" s="1"/>
  <c r="I4920" i="3"/>
  <c r="R4920" i="3" s="1"/>
  <c r="J4919" i="3"/>
  <c r="L4919" i="3" s="1"/>
  <c r="M4921" i="3"/>
  <c r="D4924" i="3" l="1"/>
  <c r="G4921" i="3"/>
  <c r="H4921" i="3" s="1"/>
  <c r="F4922" i="3"/>
  <c r="E4922" i="3"/>
  <c r="I4921" i="3"/>
  <c r="R4921" i="3" s="1"/>
  <c r="J4920" i="3"/>
  <c r="L4920" i="3" s="1"/>
  <c r="M4922" i="3"/>
  <c r="D4925" i="3" l="1"/>
  <c r="G4922" i="3"/>
  <c r="H4922" i="3" s="1"/>
  <c r="F4923" i="3"/>
  <c r="E4923" i="3"/>
  <c r="I4922" i="3"/>
  <c r="R4922" i="3" s="1"/>
  <c r="J4921" i="3"/>
  <c r="L4921" i="3" s="1"/>
  <c r="M4923" i="3"/>
  <c r="D4926" i="3" l="1"/>
  <c r="G4923" i="3"/>
  <c r="H4923" i="3" s="1"/>
  <c r="F4924" i="3"/>
  <c r="E4924" i="3"/>
  <c r="I4923" i="3"/>
  <c r="R4923" i="3" s="1"/>
  <c r="J4922" i="3"/>
  <c r="L4922" i="3" s="1"/>
  <c r="M4924" i="3"/>
  <c r="D4927" i="3" l="1"/>
  <c r="G4924" i="3"/>
  <c r="H4924" i="3" s="1"/>
  <c r="I4924" i="3" s="1"/>
  <c r="R4924" i="3" s="1"/>
  <c r="F4925" i="3"/>
  <c r="E4925" i="3"/>
  <c r="J4923" i="3"/>
  <c r="L4923" i="3" s="1"/>
  <c r="M4925" i="3"/>
  <c r="D4928" i="3" l="1"/>
  <c r="F4926" i="3"/>
  <c r="E4926" i="3"/>
  <c r="G4925" i="3"/>
  <c r="H4925" i="3" s="1"/>
  <c r="I4925" i="3" s="1"/>
  <c r="R4925" i="3" s="1"/>
  <c r="J4924" i="3"/>
  <c r="L4924" i="3" s="1"/>
  <c r="M4926" i="3"/>
  <c r="D4929" i="3" l="1"/>
  <c r="G4926" i="3"/>
  <c r="H4926" i="3" s="1"/>
  <c r="F4927" i="3"/>
  <c r="E4927" i="3"/>
  <c r="I4926" i="3"/>
  <c r="R4926" i="3" s="1"/>
  <c r="J4925" i="3"/>
  <c r="L4925" i="3" s="1"/>
  <c r="M4927" i="3"/>
  <c r="D4930" i="3" l="1"/>
  <c r="G4927" i="3"/>
  <c r="H4927" i="3" s="1"/>
  <c r="F4928" i="3"/>
  <c r="E4928" i="3"/>
  <c r="I4927" i="3"/>
  <c r="R4927" i="3" s="1"/>
  <c r="J4926" i="3"/>
  <c r="L4926" i="3" s="1"/>
  <c r="M4928" i="3"/>
  <c r="D4931" i="3" l="1"/>
  <c r="G4928" i="3"/>
  <c r="H4928" i="3" s="1"/>
  <c r="F4929" i="3"/>
  <c r="E4929" i="3"/>
  <c r="I4928" i="3"/>
  <c r="R4928" i="3" s="1"/>
  <c r="J4927" i="3"/>
  <c r="L4927" i="3" s="1"/>
  <c r="M4929" i="3"/>
  <c r="D4932" i="3" l="1"/>
  <c r="G4929" i="3"/>
  <c r="H4929" i="3" s="1"/>
  <c r="F4930" i="3"/>
  <c r="E4930" i="3"/>
  <c r="I4929" i="3"/>
  <c r="R4929" i="3" s="1"/>
  <c r="J4928" i="3"/>
  <c r="L4928" i="3" s="1"/>
  <c r="M4930" i="3"/>
  <c r="D4933" i="3" l="1"/>
  <c r="G4930" i="3"/>
  <c r="H4930" i="3" s="1"/>
  <c r="F4931" i="3"/>
  <c r="E4931" i="3"/>
  <c r="I4930" i="3"/>
  <c r="R4930" i="3" s="1"/>
  <c r="J4929" i="3"/>
  <c r="L4929" i="3" s="1"/>
  <c r="M4931" i="3"/>
  <c r="D4934" i="3" l="1"/>
  <c r="G4931" i="3"/>
  <c r="H4931" i="3" s="1"/>
  <c r="F4932" i="3"/>
  <c r="E4932" i="3"/>
  <c r="I4931" i="3"/>
  <c r="R4931" i="3" s="1"/>
  <c r="J4930" i="3"/>
  <c r="L4930" i="3" s="1"/>
  <c r="M4932" i="3"/>
  <c r="D4935" i="3" l="1"/>
  <c r="G4932" i="3"/>
  <c r="H4932" i="3" s="1"/>
  <c r="F4933" i="3"/>
  <c r="E4933" i="3"/>
  <c r="I4932" i="3"/>
  <c r="R4932" i="3" s="1"/>
  <c r="J4931" i="3"/>
  <c r="L4931" i="3" s="1"/>
  <c r="M4933" i="3"/>
  <c r="D4936" i="3" l="1"/>
  <c r="G4933" i="3"/>
  <c r="H4933" i="3" s="1"/>
  <c r="I4933" i="3" s="1"/>
  <c r="R4933" i="3" s="1"/>
  <c r="F4934" i="3"/>
  <c r="E4934" i="3"/>
  <c r="J4932" i="3"/>
  <c r="L4932" i="3" s="1"/>
  <c r="M4934" i="3"/>
  <c r="D4937" i="3" l="1"/>
  <c r="G4934" i="3"/>
  <c r="H4934" i="3" s="1"/>
  <c r="I4934" i="3" s="1"/>
  <c r="R4934" i="3" s="1"/>
  <c r="F4935" i="3"/>
  <c r="E4935" i="3"/>
  <c r="J4933" i="3"/>
  <c r="L4933" i="3" s="1"/>
  <c r="M4935" i="3"/>
  <c r="D4938" i="3" l="1"/>
  <c r="G4935" i="3"/>
  <c r="H4935" i="3" s="1"/>
  <c r="F4936" i="3"/>
  <c r="E4936" i="3"/>
  <c r="I4935" i="3"/>
  <c r="R4935" i="3" s="1"/>
  <c r="J4934" i="3"/>
  <c r="L4934" i="3" s="1"/>
  <c r="M4936" i="3"/>
  <c r="D4939" i="3" l="1"/>
  <c r="G4936" i="3"/>
  <c r="H4936" i="3" s="1"/>
  <c r="F4937" i="3"/>
  <c r="E4937" i="3"/>
  <c r="I4936" i="3"/>
  <c r="R4936" i="3" s="1"/>
  <c r="J4935" i="3"/>
  <c r="L4935" i="3" s="1"/>
  <c r="M4937" i="3"/>
  <c r="D4940" i="3" l="1"/>
  <c r="G4937" i="3"/>
  <c r="H4937" i="3" s="1"/>
  <c r="I4937" i="3" s="1"/>
  <c r="R4937" i="3" s="1"/>
  <c r="F4938" i="3"/>
  <c r="E4938" i="3"/>
  <c r="J4936" i="3"/>
  <c r="L4936" i="3" s="1"/>
  <c r="M4938" i="3"/>
  <c r="D4941" i="3" l="1"/>
  <c r="F4939" i="3"/>
  <c r="E4939" i="3"/>
  <c r="G4938" i="3"/>
  <c r="H4938" i="3" s="1"/>
  <c r="I4938" i="3"/>
  <c r="R4938" i="3" s="1"/>
  <c r="J4937" i="3"/>
  <c r="L4937" i="3" s="1"/>
  <c r="M4939" i="3"/>
  <c r="D4942" i="3" l="1"/>
  <c r="G4939" i="3"/>
  <c r="H4939" i="3" s="1"/>
  <c r="F4940" i="3"/>
  <c r="E4940" i="3"/>
  <c r="I4939" i="3"/>
  <c r="R4939" i="3" s="1"/>
  <c r="J4938" i="3"/>
  <c r="L4938" i="3" s="1"/>
  <c r="M4940" i="3"/>
  <c r="D4943" i="3" l="1"/>
  <c r="G4940" i="3"/>
  <c r="H4940" i="3" s="1"/>
  <c r="F4941" i="3"/>
  <c r="E4941" i="3"/>
  <c r="I4940" i="3"/>
  <c r="R4940" i="3" s="1"/>
  <c r="J4939" i="3"/>
  <c r="L4939" i="3" s="1"/>
  <c r="M4941" i="3"/>
  <c r="D4944" i="3" l="1"/>
  <c r="G4941" i="3"/>
  <c r="H4941" i="3" s="1"/>
  <c r="I4941" i="3" s="1"/>
  <c r="R4941" i="3" s="1"/>
  <c r="F4942" i="3"/>
  <c r="E4942" i="3"/>
  <c r="J4940" i="3"/>
  <c r="L4940" i="3" s="1"/>
  <c r="M4942" i="3"/>
  <c r="D4945" i="3" l="1"/>
  <c r="G4942" i="3"/>
  <c r="H4942" i="3" s="1"/>
  <c r="F4943" i="3"/>
  <c r="E4943" i="3"/>
  <c r="I4942" i="3"/>
  <c r="R4942" i="3" s="1"/>
  <c r="J4941" i="3"/>
  <c r="L4941" i="3" s="1"/>
  <c r="M4943" i="3"/>
  <c r="D4946" i="3" l="1"/>
  <c r="G4943" i="3"/>
  <c r="H4943" i="3" s="1"/>
  <c r="F4944" i="3"/>
  <c r="E4944" i="3"/>
  <c r="I4943" i="3"/>
  <c r="R4943" i="3" s="1"/>
  <c r="J4942" i="3"/>
  <c r="L4942" i="3" s="1"/>
  <c r="M4944" i="3"/>
  <c r="D4947" i="3" l="1"/>
  <c r="G4944" i="3"/>
  <c r="H4944" i="3" s="1"/>
  <c r="I4944" i="3" s="1"/>
  <c r="R4944" i="3" s="1"/>
  <c r="F4945" i="3"/>
  <c r="E4945" i="3"/>
  <c r="J4943" i="3"/>
  <c r="L4943" i="3" s="1"/>
  <c r="M4945" i="3"/>
  <c r="D4948" i="3" l="1"/>
  <c r="G4945" i="3"/>
  <c r="H4945" i="3" s="1"/>
  <c r="F4946" i="3"/>
  <c r="E4946" i="3"/>
  <c r="I4945" i="3"/>
  <c r="R4945" i="3" s="1"/>
  <c r="J4944" i="3"/>
  <c r="L4944" i="3" s="1"/>
  <c r="M4946" i="3"/>
  <c r="D4949" i="3" l="1"/>
  <c r="G4946" i="3"/>
  <c r="H4946" i="3" s="1"/>
  <c r="I4946" i="3" s="1"/>
  <c r="R4946" i="3" s="1"/>
  <c r="F4947" i="3"/>
  <c r="E4947" i="3"/>
  <c r="J4945" i="3"/>
  <c r="L4945" i="3" s="1"/>
  <c r="M4947" i="3"/>
  <c r="D4950" i="3" l="1"/>
  <c r="G4947" i="3"/>
  <c r="H4947" i="3" s="1"/>
  <c r="F4948" i="3"/>
  <c r="E4948" i="3"/>
  <c r="I4947" i="3"/>
  <c r="R4947" i="3" s="1"/>
  <c r="J4946" i="3"/>
  <c r="L4946" i="3" s="1"/>
  <c r="M4948" i="3"/>
  <c r="D4951" i="3" l="1"/>
  <c r="G4948" i="3"/>
  <c r="H4948" i="3" s="1"/>
  <c r="F4949" i="3"/>
  <c r="E4949" i="3"/>
  <c r="I4948" i="3"/>
  <c r="R4948" i="3" s="1"/>
  <c r="J4947" i="3"/>
  <c r="L4947" i="3" s="1"/>
  <c r="M4949" i="3"/>
  <c r="D4952" i="3" l="1"/>
  <c r="G4949" i="3"/>
  <c r="H4949" i="3" s="1"/>
  <c r="F4950" i="3"/>
  <c r="E4950" i="3"/>
  <c r="I4949" i="3"/>
  <c r="R4949" i="3" s="1"/>
  <c r="J4948" i="3"/>
  <c r="L4948" i="3" s="1"/>
  <c r="M4950" i="3"/>
  <c r="D4953" i="3" l="1"/>
  <c r="G4950" i="3"/>
  <c r="H4950" i="3" s="1"/>
  <c r="F4951" i="3"/>
  <c r="E4951" i="3"/>
  <c r="I4950" i="3"/>
  <c r="R4950" i="3" s="1"/>
  <c r="J4949" i="3"/>
  <c r="L4949" i="3" s="1"/>
  <c r="M4951" i="3"/>
  <c r="D4954" i="3" l="1"/>
  <c r="G4951" i="3"/>
  <c r="H4951" i="3" s="1"/>
  <c r="F4952" i="3"/>
  <c r="E4952" i="3"/>
  <c r="I4951" i="3"/>
  <c r="R4951" i="3" s="1"/>
  <c r="J4950" i="3"/>
  <c r="L4950" i="3" s="1"/>
  <c r="M4952" i="3"/>
  <c r="D4955" i="3" l="1"/>
  <c r="G4952" i="3"/>
  <c r="H4952" i="3" s="1"/>
  <c r="F4953" i="3"/>
  <c r="E4953" i="3"/>
  <c r="I4952" i="3"/>
  <c r="R4952" i="3" s="1"/>
  <c r="J4951" i="3"/>
  <c r="L4951" i="3" s="1"/>
  <c r="M4953" i="3"/>
  <c r="D4956" i="3" l="1"/>
  <c r="G4953" i="3"/>
  <c r="H4953" i="3" s="1"/>
  <c r="F4954" i="3"/>
  <c r="E4954" i="3"/>
  <c r="I4953" i="3"/>
  <c r="R4953" i="3" s="1"/>
  <c r="J4952" i="3"/>
  <c r="L4952" i="3" s="1"/>
  <c r="M4954" i="3"/>
  <c r="D4957" i="3" l="1"/>
  <c r="G4954" i="3"/>
  <c r="H4954" i="3" s="1"/>
  <c r="F4955" i="3"/>
  <c r="E4955" i="3"/>
  <c r="I4954" i="3"/>
  <c r="R4954" i="3" s="1"/>
  <c r="J4953" i="3"/>
  <c r="L4953" i="3" s="1"/>
  <c r="M4955" i="3"/>
  <c r="D4958" i="3" l="1"/>
  <c r="G4955" i="3"/>
  <c r="H4955" i="3" s="1"/>
  <c r="F4956" i="3"/>
  <c r="E4956" i="3"/>
  <c r="I4955" i="3"/>
  <c r="R4955" i="3" s="1"/>
  <c r="J4954" i="3"/>
  <c r="L4954" i="3" s="1"/>
  <c r="M4956" i="3"/>
  <c r="D4959" i="3" l="1"/>
  <c r="F4957" i="3"/>
  <c r="E4957" i="3"/>
  <c r="G4956" i="3"/>
  <c r="H4956" i="3" s="1"/>
  <c r="I4956" i="3"/>
  <c r="R4956" i="3" s="1"/>
  <c r="J4955" i="3"/>
  <c r="L4955" i="3" s="1"/>
  <c r="M4957" i="3"/>
  <c r="D4960" i="3" l="1"/>
  <c r="G4957" i="3"/>
  <c r="H4957" i="3" s="1"/>
  <c r="F4958" i="3"/>
  <c r="E4958" i="3"/>
  <c r="I4957" i="3"/>
  <c r="R4957" i="3" s="1"/>
  <c r="J4956" i="3"/>
  <c r="L4956" i="3" s="1"/>
  <c r="M4958" i="3"/>
  <c r="D4961" i="3" l="1"/>
  <c r="G4958" i="3"/>
  <c r="H4958" i="3" s="1"/>
  <c r="F4959" i="3"/>
  <c r="E4959" i="3"/>
  <c r="I4958" i="3"/>
  <c r="R4958" i="3" s="1"/>
  <c r="J4957" i="3"/>
  <c r="L4957" i="3" s="1"/>
  <c r="M4959" i="3"/>
  <c r="D4962" i="3" l="1"/>
  <c r="G4959" i="3"/>
  <c r="H4959" i="3" s="1"/>
  <c r="F4960" i="3"/>
  <c r="E4960" i="3"/>
  <c r="I4959" i="3"/>
  <c r="R4959" i="3" s="1"/>
  <c r="J4958" i="3"/>
  <c r="L4958" i="3" s="1"/>
  <c r="M4960" i="3"/>
  <c r="D4963" i="3" l="1"/>
  <c r="G4960" i="3"/>
  <c r="H4960" i="3" s="1"/>
  <c r="F4961" i="3"/>
  <c r="E4961" i="3"/>
  <c r="I4960" i="3"/>
  <c r="R4960" i="3" s="1"/>
  <c r="J4959" i="3"/>
  <c r="L4959" i="3" s="1"/>
  <c r="M4961" i="3"/>
  <c r="D4964" i="3" l="1"/>
  <c r="G4961" i="3"/>
  <c r="H4961" i="3" s="1"/>
  <c r="F4962" i="3"/>
  <c r="E4962" i="3"/>
  <c r="I4961" i="3"/>
  <c r="R4961" i="3" s="1"/>
  <c r="J4960" i="3"/>
  <c r="L4960" i="3" s="1"/>
  <c r="M4962" i="3"/>
  <c r="D4965" i="3" l="1"/>
  <c r="F4963" i="3"/>
  <c r="E4963" i="3"/>
  <c r="G4962" i="3"/>
  <c r="H4962" i="3" s="1"/>
  <c r="I4962" i="3"/>
  <c r="R4962" i="3" s="1"/>
  <c r="J4961" i="3"/>
  <c r="L4961" i="3" s="1"/>
  <c r="M4963" i="3"/>
  <c r="D4966" i="3" l="1"/>
  <c r="G4963" i="3"/>
  <c r="H4963" i="3" s="1"/>
  <c r="F4964" i="3"/>
  <c r="E4964" i="3"/>
  <c r="I4963" i="3"/>
  <c r="R4963" i="3" s="1"/>
  <c r="J4962" i="3"/>
  <c r="L4962" i="3" s="1"/>
  <c r="M4964" i="3"/>
  <c r="D4967" i="3" l="1"/>
  <c r="G4964" i="3"/>
  <c r="H4964" i="3" s="1"/>
  <c r="F4965" i="3"/>
  <c r="E4965" i="3"/>
  <c r="I4964" i="3"/>
  <c r="R4964" i="3" s="1"/>
  <c r="J4963" i="3"/>
  <c r="L4963" i="3" s="1"/>
  <c r="M4965" i="3"/>
  <c r="D4968" i="3" l="1"/>
  <c r="G4965" i="3"/>
  <c r="H4965" i="3" s="1"/>
  <c r="F4966" i="3"/>
  <c r="E4966" i="3"/>
  <c r="I4965" i="3"/>
  <c r="R4965" i="3" s="1"/>
  <c r="J4964" i="3"/>
  <c r="L4964" i="3" s="1"/>
  <c r="M4966" i="3"/>
  <c r="D4969" i="3" l="1"/>
  <c r="G4966" i="3"/>
  <c r="H4966" i="3" s="1"/>
  <c r="F4967" i="3"/>
  <c r="E4967" i="3"/>
  <c r="I4966" i="3"/>
  <c r="R4966" i="3" s="1"/>
  <c r="J4965" i="3"/>
  <c r="L4965" i="3" s="1"/>
  <c r="M4967" i="3"/>
  <c r="D4970" i="3" l="1"/>
  <c r="G4967" i="3"/>
  <c r="H4967" i="3" s="1"/>
  <c r="F4968" i="3"/>
  <c r="E4968" i="3"/>
  <c r="I4967" i="3"/>
  <c r="R4967" i="3" s="1"/>
  <c r="J4966" i="3"/>
  <c r="L4966" i="3" s="1"/>
  <c r="M4968" i="3"/>
  <c r="D4971" i="3" l="1"/>
  <c r="G4968" i="3"/>
  <c r="H4968" i="3" s="1"/>
  <c r="I4968" i="3" s="1"/>
  <c r="R4968" i="3" s="1"/>
  <c r="F4969" i="3"/>
  <c r="E4969" i="3"/>
  <c r="J4967" i="3"/>
  <c r="L4967" i="3" s="1"/>
  <c r="M4969" i="3"/>
  <c r="D4972" i="3" l="1"/>
  <c r="G4969" i="3"/>
  <c r="H4969" i="3" s="1"/>
  <c r="F4970" i="3"/>
  <c r="E4970" i="3"/>
  <c r="I4969" i="3"/>
  <c r="R4969" i="3" s="1"/>
  <c r="J4968" i="3"/>
  <c r="L4968" i="3" s="1"/>
  <c r="M4970" i="3"/>
  <c r="D4973" i="3" l="1"/>
  <c r="G4970" i="3"/>
  <c r="H4970" i="3" s="1"/>
  <c r="I4970" i="3" s="1"/>
  <c r="R4970" i="3" s="1"/>
  <c r="F4971" i="3"/>
  <c r="E4971" i="3"/>
  <c r="J4969" i="3"/>
  <c r="L4969" i="3" s="1"/>
  <c r="M4971" i="3"/>
  <c r="D4974" i="3" l="1"/>
  <c r="F4972" i="3"/>
  <c r="E4972" i="3"/>
  <c r="G4971" i="3"/>
  <c r="H4971" i="3" s="1"/>
  <c r="I4971" i="3" s="1"/>
  <c r="R4971" i="3" s="1"/>
  <c r="J4970" i="3"/>
  <c r="L4970" i="3" s="1"/>
  <c r="M4972" i="3"/>
  <c r="D4975" i="3" l="1"/>
  <c r="G4972" i="3"/>
  <c r="H4972" i="3" s="1"/>
  <c r="F4973" i="3"/>
  <c r="E4973" i="3"/>
  <c r="I4972" i="3"/>
  <c r="R4972" i="3" s="1"/>
  <c r="J4971" i="3"/>
  <c r="L4971" i="3" s="1"/>
  <c r="M4973" i="3"/>
  <c r="D4976" i="3" l="1"/>
  <c r="G4973" i="3"/>
  <c r="H4973" i="3" s="1"/>
  <c r="F4974" i="3"/>
  <c r="E4974" i="3"/>
  <c r="I4973" i="3"/>
  <c r="R4973" i="3" s="1"/>
  <c r="J4972" i="3"/>
  <c r="L4972" i="3" s="1"/>
  <c r="M4974" i="3"/>
  <c r="D4977" i="3" l="1"/>
  <c r="G4974" i="3"/>
  <c r="H4974" i="3" s="1"/>
  <c r="F4975" i="3"/>
  <c r="E4975" i="3"/>
  <c r="I4974" i="3"/>
  <c r="R4974" i="3" s="1"/>
  <c r="J4973" i="3"/>
  <c r="L4973" i="3" s="1"/>
  <c r="M4975" i="3"/>
  <c r="D4978" i="3" l="1"/>
  <c r="G4975" i="3"/>
  <c r="H4975" i="3" s="1"/>
  <c r="F4976" i="3"/>
  <c r="E4976" i="3"/>
  <c r="I4975" i="3"/>
  <c r="R4975" i="3" s="1"/>
  <c r="J4974" i="3"/>
  <c r="L4974" i="3" s="1"/>
  <c r="M4976" i="3"/>
  <c r="D4979" i="3" l="1"/>
  <c r="G4976" i="3"/>
  <c r="H4976" i="3" s="1"/>
  <c r="F4977" i="3"/>
  <c r="E4977" i="3"/>
  <c r="I4976" i="3"/>
  <c r="R4976" i="3" s="1"/>
  <c r="J4975" i="3"/>
  <c r="L4975" i="3" s="1"/>
  <c r="M4977" i="3"/>
  <c r="D4980" i="3" l="1"/>
  <c r="G4977" i="3"/>
  <c r="H4977" i="3" s="1"/>
  <c r="F4978" i="3"/>
  <c r="E4978" i="3"/>
  <c r="I4977" i="3"/>
  <c r="R4977" i="3" s="1"/>
  <c r="J4976" i="3"/>
  <c r="L4976" i="3" s="1"/>
  <c r="M4978" i="3"/>
  <c r="D4981" i="3" l="1"/>
  <c r="F4979" i="3"/>
  <c r="E4979" i="3"/>
  <c r="G4978" i="3"/>
  <c r="H4978" i="3" s="1"/>
  <c r="I4978" i="3"/>
  <c r="R4978" i="3" s="1"/>
  <c r="J4977" i="3"/>
  <c r="L4977" i="3" s="1"/>
  <c r="M4979" i="3"/>
  <c r="D4982" i="3" l="1"/>
  <c r="G4979" i="3"/>
  <c r="H4979" i="3" s="1"/>
  <c r="F4980" i="3"/>
  <c r="E4980" i="3"/>
  <c r="I4979" i="3"/>
  <c r="R4979" i="3" s="1"/>
  <c r="J4978" i="3"/>
  <c r="L4978" i="3" s="1"/>
  <c r="M4980" i="3"/>
  <c r="D4983" i="3" l="1"/>
  <c r="G4980" i="3"/>
  <c r="H4980" i="3" s="1"/>
  <c r="I4980" i="3" s="1"/>
  <c r="R4980" i="3" s="1"/>
  <c r="F4981" i="3"/>
  <c r="E4981" i="3"/>
  <c r="J4979" i="3"/>
  <c r="L4979" i="3" s="1"/>
  <c r="M4981" i="3"/>
  <c r="D4984" i="3" l="1"/>
  <c r="G4981" i="3"/>
  <c r="H4981" i="3" s="1"/>
  <c r="F4982" i="3"/>
  <c r="E4982" i="3"/>
  <c r="I4981" i="3"/>
  <c r="R4981" i="3" s="1"/>
  <c r="J4980" i="3"/>
  <c r="L4980" i="3" s="1"/>
  <c r="M4982" i="3"/>
  <c r="D4985" i="3" l="1"/>
  <c r="G4982" i="3"/>
  <c r="H4982" i="3" s="1"/>
  <c r="F4983" i="3"/>
  <c r="E4983" i="3"/>
  <c r="I4982" i="3"/>
  <c r="R4982" i="3" s="1"/>
  <c r="J4981" i="3"/>
  <c r="L4981" i="3" s="1"/>
  <c r="M4983" i="3"/>
  <c r="D4986" i="3" l="1"/>
  <c r="G4983" i="3"/>
  <c r="H4983" i="3" s="1"/>
  <c r="F4984" i="3"/>
  <c r="E4984" i="3"/>
  <c r="I4983" i="3"/>
  <c r="R4983" i="3" s="1"/>
  <c r="J4982" i="3"/>
  <c r="L4982" i="3" s="1"/>
  <c r="M4984" i="3"/>
  <c r="D4987" i="3" l="1"/>
  <c r="G4984" i="3"/>
  <c r="H4984" i="3" s="1"/>
  <c r="F4985" i="3"/>
  <c r="E4985" i="3"/>
  <c r="I4984" i="3"/>
  <c r="R4984" i="3" s="1"/>
  <c r="J4983" i="3"/>
  <c r="L4983" i="3" s="1"/>
  <c r="M4985" i="3"/>
  <c r="D4988" i="3" l="1"/>
  <c r="G4985" i="3"/>
  <c r="H4985" i="3" s="1"/>
  <c r="I4985" i="3" s="1"/>
  <c r="R4985" i="3" s="1"/>
  <c r="F4986" i="3"/>
  <c r="E4986" i="3"/>
  <c r="J4984" i="3"/>
  <c r="L4984" i="3" s="1"/>
  <c r="M4986" i="3"/>
  <c r="D4989" i="3" l="1"/>
  <c r="G4986" i="3"/>
  <c r="H4986" i="3" s="1"/>
  <c r="I4986" i="3" s="1"/>
  <c r="R4986" i="3" s="1"/>
  <c r="F4987" i="3"/>
  <c r="E4987" i="3"/>
  <c r="J4985" i="3"/>
  <c r="L4985" i="3" s="1"/>
  <c r="M4987" i="3"/>
  <c r="D4990" i="3" l="1"/>
  <c r="G4987" i="3"/>
  <c r="H4987" i="3" s="1"/>
  <c r="F4988" i="3"/>
  <c r="E4988" i="3"/>
  <c r="I4987" i="3"/>
  <c r="R4987" i="3" s="1"/>
  <c r="J4986" i="3"/>
  <c r="L4986" i="3" s="1"/>
  <c r="M4988" i="3"/>
  <c r="D4991" i="3" l="1"/>
  <c r="G4988" i="3"/>
  <c r="H4988" i="3" s="1"/>
  <c r="F4989" i="3"/>
  <c r="E4989" i="3"/>
  <c r="I4988" i="3"/>
  <c r="R4988" i="3" s="1"/>
  <c r="J4987" i="3"/>
  <c r="L4987" i="3" s="1"/>
  <c r="M4989" i="3"/>
  <c r="D4992" i="3" l="1"/>
  <c r="G4989" i="3"/>
  <c r="H4989" i="3" s="1"/>
  <c r="F4990" i="3"/>
  <c r="E4990" i="3"/>
  <c r="I4989" i="3"/>
  <c r="R4989" i="3" s="1"/>
  <c r="J4988" i="3"/>
  <c r="L4988" i="3" s="1"/>
  <c r="M4990" i="3"/>
  <c r="D4993" i="3" l="1"/>
  <c r="F4991" i="3"/>
  <c r="E4991" i="3"/>
  <c r="G4990" i="3"/>
  <c r="H4990" i="3" s="1"/>
  <c r="I4990" i="3"/>
  <c r="R4990" i="3" s="1"/>
  <c r="J4989" i="3"/>
  <c r="L4989" i="3" s="1"/>
  <c r="M4991" i="3"/>
  <c r="D4994" i="3" l="1"/>
  <c r="G4991" i="3"/>
  <c r="H4991" i="3" s="1"/>
  <c r="F4992" i="3"/>
  <c r="E4992" i="3"/>
  <c r="I4991" i="3"/>
  <c r="R4991" i="3" s="1"/>
  <c r="J4990" i="3"/>
  <c r="L4990" i="3" s="1"/>
  <c r="M4992" i="3"/>
  <c r="D4995" i="3" l="1"/>
  <c r="G4992" i="3"/>
  <c r="H4992" i="3" s="1"/>
  <c r="I4992" i="3" s="1"/>
  <c r="R4992" i="3" s="1"/>
  <c r="F4993" i="3"/>
  <c r="E4993" i="3"/>
  <c r="J4991" i="3"/>
  <c r="L4991" i="3" s="1"/>
  <c r="M4993" i="3"/>
  <c r="D4996" i="3" l="1"/>
  <c r="G4993" i="3"/>
  <c r="H4993" i="3" s="1"/>
  <c r="F4994" i="3"/>
  <c r="E4994" i="3"/>
  <c r="I4993" i="3"/>
  <c r="R4993" i="3" s="1"/>
  <c r="J4992" i="3"/>
  <c r="L4992" i="3" s="1"/>
  <c r="M4994" i="3"/>
  <c r="D4997" i="3" l="1"/>
  <c r="G4994" i="3"/>
  <c r="H4994" i="3" s="1"/>
  <c r="F4995" i="3"/>
  <c r="E4995" i="3"/>
  <c r="I4994" i="3"/>
  <c r="R4994" i="3" s="1"/>
  <c r="J4993" i="3"/>
  <c r="L4993" i="3" s="1"/>
  <c r="M4995" i="3"/>
  <c r="D4998" i="3" l="1"/>
  <c r="G4995" i="3"/>
  <c r="H4995" i="3" s="1"/>
  <c r="F4996" i="3"/>
  <c r="E4996" i="3"/>
  <c r="I4995" i="3"/>
  <c r="R4995" i="3" s="1"/>
  <c r="J4994" i="3"/>
  <c r="L4994" i="3" s="1"/>
  <c r="M4996" i="3"/>
  <c r="D4999" i="3" l="1"/>
  <c r="G4996" i="3"/>
  <c r="H4996" i="3" s="1"/>
  <c r="F4997" i="3"/>
  <c r="E4997" i="3"/>
  <c r="I4996" i="3"/>
  <c r="R4996" i="3" s="1"/>
  <c r="J4995" i="3"/>
  <c r="L4995" i="3" s="1"/>
  <c r="M4997" i="3"/>
  <c r="D5000" i="3" l="1"/>
  <c r="G4997" i="3"/>
  <c r="H4997" i="3" s="1"/>
  <c r="F4998" i="3"/>
  <c r="E4998" i="3"/>
  <c r="I4997" i="3"/>
  <c r="R4997" i="3" s="1"/>
  <c r="J4996" i="3"/>
  <c r="L4996" i="3" s="1"/>
  <c r="M4998" i="3"/>
  <c r="D5001" i="3" l="1"/>
  <c r="G4998" i="3"/>
  <c r="H4998" i="3" s="1"/>
  <c r="F4999" i="3"/>
  <c r="E4999" i="3"/>
  <c r="I4998" i="3"/>
  <c r="R4998" i="3" s="1"/>
  <c r="J4997" i="3"/>
  <c r="L4997" i="3" s="1"/>
  <c r="M4999" i="3"/>
  <c r="D5002" i="3" l="1"/>
  <c r="G4999" i="3"/>
  <c r="H4999" i="3" s="1"/>
  <c r="F5000" i="3"/>
  <c r="E5000" i="3"/>
  <c r="I4999" i="3"/>
  <c r="R4999" i="3" s="1"/>
  <c r="J4998" i="3"/>
  <c r="L4998" i="3" s="1"/>
  <c r="M5000" i="3"/>
  <c r="D5003" i="3" l="1"/>
  <c r="G5000" i="3"/>
  <c r="H5000" i="3" s="1"/>
  <c r="I5000" i="3" s="1"/>
  <c r="R5000" i="3" s="1"/>
  <c r="F5001" i="3"/>
  <c r="E5001" i="3"/>
  <c r="J4999" i="3"/>
  <c r="L4999" i="3" s="1"/>
  <c r="M5001" i="3"/>
  <c r="D5004" i="3" l="1"/>
  <c r="G5001" i="3"/>
  <c r="H5001" i="3" s="1"/>
  <c r="F5002" i="3"/>
  <c r="E5002" i="3"/>
  <c r="I5001" i="3"/>
  <c r="R5001" i="3" s="1"/>
  <c r="J5000" i="3"/>
  <c r="L5000" i="3" s="1"/>
  <c r="M5002" i="3"/>
  <c r="D5005" i="3" l="1"/>
  <c r="F5003" i="3"/>
  <c r="E5003" i="3"/>
  <c r="G5002" i="3"/>
  <c r="H5002" i="3" s="1"/>
  <c r="I5002" i="3" s="1"/>
  <c r="R5002" i="3" s="1"/>
  <c r="J5001" i="3"/>
  <c r="L5001" i="3" s="1"/>
  <c r="M5003" i="3"/>
  <c r="D5006" i="3" l="1"/>
  <c r="G5003" i="3"/>
  <c r="H5003" i="3" s="1"/>
  <c r="F5004" i="3"/>
  <c r="E5004" i="3"/>
  <c r="I5003" i="3"/>
  <c r="R5003" i="3" s="1"/>
  <c r="J5002" i="3"/>
  <c r="L5002" i="3" s="1"/>
  <c r="M5004" i="3"/>
  <c r="D5007" i="3" l="1"/>
  <c r="G5004" i="3"/>
  <c r="H5004" i="3" s="1"/>
  <c r="F5005" i="3"/>
  <c r="E5005" i="3"/>
  <c r="I5004" i="3"/>
  <c r="R5004" i="3" s="1"/>
  <c r="J5003" i="3"/>
  <c r="L5003" i="3" s="1"/>
  <c r="M5005" i="3"/>
  <c r="D5008" i="3" l="1"/>
  <c r="G5005" i="3"/>
  <c r="H5005" i="3" s="1"/>
  <c r="F5006" i="3"/>
  <c r="E5006" i="3"/>
  <c r="I5005" i="3"/>
  <c r="R5005" i="3" s="1"/>
  <c r="J5004" i="3"/>
  <c r="L5004" i="3" s="1"/>
  <c r="M5006" i="3"/>
  <c r="D5009" i="3" l="1"/>
  <c r="G5006" i="3"/>
  <c r="H5006" i="3" s="1"/>
  <c r="F5007" i="3"/>
  <c r="E5007" i="3"/>
  <c r="I5006" i="3"/>
  <c r="R5006" i="3" s="1"/>
  <c r="J5005" i="3"/>
  <c r="L5005" i="3" s="1"/>
  <c r="M5007" i="3"/>
  <c r="D5010" i="3" l="1"/>
  <c r="G5007" i="3"/>
  <c r="H5007" i="3" s="1"/>
  <c r="F5008" i="3"/>
  <c r="E5008" i="3"/>
  <c r="I5007" i="3"/>
  <c r="R5007" i="3" s="1"/>
  <c r="J5006" i="3"/>
  <c r="L5006" i="3" s="1"/>
  <c r="M5008" i="3"/>
  <c r="D5011" i="3" l="1"/>
  <c r="F5009" i="3"/>
  <c r="E5009" i="3"/>
  <c r="G5008" i="3"/>
  <c r="H5008" i="3" s="1"/>
  <c r="I5008" i="3"/>
  <c r="R5008" i="3" s="1"/>
  <c r="J5007" i="3"/>
  <c r="L5007" i="3" s="1"/>
  <c r="M5009" i="3"/>
  <c r="D5012" i="3" l="1"/>
  <c r="F5010" i="3"/>
  <c r="E5010" i="3"/>
  <c r="G5009" i="3"/>
  <c r="H5009" i="3" s="1"/>
  <c r="I5009" i="3"/>
  <c r="R5009" i="3" s="1"/>
  <c r="J5008" i="3"/>
  <c r="L5008" i="3" s="1"/>
  <c r="M5010" i="3"/>
  <c r="D5013" i="3" l="1"/>
  <c r="G5010" i="3"/>
  <c r="H5010" i="3" s="1"/>
  <c r="F5011" i="3"/>
  <c r="E5011" i="3"/>
  <c r="I5010" i="3"/>
  <c r="R5010" i="3" s="1"/>
  <c r="J5009" i="3"/>
  <c r="L5009" i="3" s="1"/>
  <c r="M5011" i="3"/>
  <c r="D5014" i="3" l="1"/>
  <c r="F5012" i="3"/>
  <c r="E5012" i="3"/>
  <c r="G5011" i="3"/>
  <c r="H5011" i="3" s="1"/>
  <c r="I5011" i="3"/>
  <c r="R5011" i="3" s="1"/>
  <c r="J5010" i="3"/>
  <c r="L5010" i="3" s="1"/>
  <c r="M5012" i="3"/>
  <c r="D5015" i="3" l="1"/>
  <c r="G5012" i="3"/>
  <c r="H5012" i="3" s="1"/>
  <c r="F5013" i="3"/>
  <c r="E5013" i="3"/>
  <c r="I5012" i="3"/>
  <c r="R5012" i="3" s="1"/>
  <c r="J5011" i="3"/>
  <c r="L5011" i="3" s="1"/>
  <c r="M5013" i="3"/>
  <c r="D5016" i="3" l="1"/>
  <c r="G5013" i="3"/>
  <c r="H5013" i="3" s="1"/>
  <c r="F5014" i="3"/>
  <c r="E5014" i="3"/>
  <c r="I5013" i="3"/>
  <c r="R5013" i="3" s="1"/>
  <c r="J5012" i="3"/>
  <c r="L5012" i="3" s="1"/>
  <c r="M5014" i="3"/>
  <c r="D5017" i="3" l="1"/>
  <c r="F5015" i="3"/>
  <c r="E5015" i="3"/>
  <c r="G5014" i="3"/>
  <c r="H5014" i="3" s="1"/>
  <c r="I5014" i="3" s="1"/>
  <c r="R5014" i="3" s="1"/>
  <c r="J5013" i="3"/>
  <c r="L5013" i="3" s="1"/>
  <c r="M5015" i="3"/>
  <c r="D5018" i="3" l="1"/>
  <c r="F5016" i="3"/>
  <c r="E5016" i="3"/>
  <c r="G5015" i="3"/>
  <c r="H5015" i="3" s="1"/>
  <c r="I5015" i="3"/>
  <c r="R5015" i="3" s="1"/>
  <c r="J5014" i="3"/>
  <c r="L5014" i="3" s="1"/>
  <c r="M5016" i="3"/>
  <c r="D5019" i="3" l="1"/>
  <c r="F5017" i="3"/>
  <c r="E5017" i="3"/>
  <c r="G5016" i="3"/>
  <c r="H5016" i="3" s="1"/>
  <c r="I5016" i="3"/>
  <c r="R5016" i="3" s="1"/>
  <c r="J5015" i="3"/>
  <c r="L5015" i="3" s="1"/>
  <c r="M5017" i="3"/>
  <c r="D5020" i="3" l="1"/>
  <c r="G5017" i="3"/>
  <c r="H5017" i="3" s="1"/>
  <c r="F5018" i="3"/>
  <c r="E5018" i="3"/>
  <c r="G5018" i="3" s="1"/>
  <c r="H5018" i="3" s="1"/>
  <c r="I5017" i="3"/>
  <c r="R5017" i="3" s="1"/>
  <c r="J5016" i="3"/>
  <c r="L5016" i="3" s="1"/>
  <c r="M5018" i="3"/>
  <c r="D5021" i="3" l="1"/>
  <c r="F5019" i="3"/>
  <c r="E5019" i="3"/>
  <c r="I5018" i="3"/>
  <c r="R5018" i="3" s="1"/>
  <c r="J5017" i="3"/>
  <c r="L5017" i="3" s="1"/>
  <c r="M5019" i="3"/>
  <c r="D5022" i="3" l="1"/>
  <c r="F5020" i="3"/>
  <c r="E5020" i="3"/>
  <c r="G5019" i="3"/>
  <c r="H5019" i="3" s="1"/>
  <c r="I5019" i="3"/>
  <c r="R5019" i="3" s="1"/>
  <c r="J5018" i="3"/>
  <c r="L5018" i="3" s="1"/>
  <c r="M5020" i="3"/>
  <c r="D5023" i="3" l="1"/>
  <c r="G5020" i="3"/>
  <c r="H5020" i="3" s="1"/>
  <c r="F5021" i="3"/>
  <c r="E5021" i="3"/>
  <c r="I5020" i="3"/>
  <c r="R5020" i="3" s="1"/>
  <c r="J5019" i="3"/>
  <c r="L5019" i="3" s="1"/>
  <c r="M5021" i="3"/>
  <c r="D5024" i="3" l="1"/>
  <c r="G5021" i="3"/>
  <c r="H5021" i="3" s="1"/>
  <c r="F5022" i="3"/>
  <c r="E5022" i="3"/>
  <c r="I5021" i="3"/>
  <c r="R5021" i="3" s="1"/>
  <c r="J5020" i="3"/>
  <c r="L5020" i="3" s="1"/>
  <c r="M5022" i="3"/>
  <c r="D5025" i="3" l="1"/>
  <c r="G5022" i="3"/>
  <c r="H5022" i="3" s="1"/>
  <c r="F5023" i="3"/>
  <c r="E5023" i="3"/>
  <c r="G5023" i="3" s="1"/>
  <c r="H5023" i="3" s="1"/>
  <c r="I5022" i="3"/>
  <c r="R5022" i="3" s="1"/>
  <c r="J5021" i="3"/>
  <c r="L5021" i="3" s="1"/>
  <c r="M5023" i="3"/>
  <c r="D5026" i="3" l="1"/>
  <c r="F5024" i="3"/>
  <c r="E5024" i="3"/>
  <c r="I5023" i="3"/>
  <c r="R5023" i="3" s="1"/>
  <c r="J5022" i="3"/>
  <c r="L5022" i="3" s="1"/>
  <c r="M5024" i="3"/>
  <c r="D5027" i="3" l="1"/>
  <c r="G5024" i="3"/>
  <c r="H5024" i="3" s="1"/>
  <c r="F5025" i="3"/>
  <c r="E5025" i="3"/>
  <c r="I5024" i="3"/>
  <c r="R5024" i="3" s="1"/>
  <c r="J5023" i="3"/>
  <c r="L5023" i="3" s="1"/>
  <c r="M5025" i="3"/>
  <c r="D5028" i="3" l="1"/>
  <c r="G5025" i="3"/>
  <c r="H5025" i="3" s="1"/>
  <c r="I5025" i="3" s="1"/>
  <c r="R5025" i="3" s="1"/>
  <c r="F5026" i="3"/>
  <c r="E5026" i="3"/>
  <c r="J5024" i="3"/>
  <c r="L5024" i="3" s="1"/>
  <c r="M5026" i="3"/>
  <c r="D5029" i="3" l="1"/>
  <c r="G5026" i="3"/>
  <c r="H5026" i="3" s="1"/>
  <c r="I5026" i="3" s="1"/>
  <c r="R5026" i="3" s="1"/>
  <c r="F5027" i="3"/>
  <c r="E5027" i="3"/>
  <c r="J5025" i="3"/>
  <c r="L5025" i="3" s="1"/>
  <c r="M5027" i="3"/>
  <c r="D5030" i="3" l="1"/>
  <c r="G5027" i="3"/>
  <c r="H5027" i="3" s="1"/>
  <c r="F5028" i="3"/>
  <c r="E5028" i="3"/>
  <c r="G5028" i="3" s="1"/>
  <c r="H5028" i="3" s="1"/>
  <c r="I5027" i="3"/>
  <c r="R5027" i="3" s="1"/>
  <c r="J5026" i="3"/>
  <c r="L5026" i="3" s="1"/>
  <c r="M5028" i="3"/>
  <c r="D5031" i="3" l="1"/>
  <c r="F5029" i="3"/>
  <c r="E5029" i="3"/>
  <c r="I5028" i="3"/>
  <c r="R5028" i="3" s="1"/>
  <c r="J5027" i="3"/>
  <c r="L5027" i="3" s="1"/>
  <c r="M5029" i="3"/>
  <c r="D5032" i="3" l="1"/>
  <c r="G5029" i="3"/>
  <c r="H5029" i="3" s="1"/>
  <c r="F5030" i="3"/>
  <c r="E5030" i="3"/>
  <c r="I5029" i="3"/>
  <c r="R5029" i="3" s="1"/>
  <c r="J5028" i="3"/>
  <c r="L5028" i="3" s="1"/>
  <c r="M5030" i="3"/>
  <c r="D5033" i="3" l="1"/>
  <c r="G5030" i="3"/>
  <c r="H5030" i="3" s="1"/>
  <c r="F5031" i="3"/>
  <c r="E5031" i="3"/>
  <c r="I5030" i="3"/>
  <c r="R5030" i="3" s="1"/>
  <c r="J5029" i="3"/>
  <c r="L5029" i="3" s="1"/>
  <c r="M5031" i="3"/>
  <c r="D5034" i="3" l="1"/>
  <c r="F5032" i="3"/>
  <c r="E5032" i="3"/>
  <c r="G5031" i="3"/>
  <c r="H5031" i="3" s="1"/>
  <c r="I5031" i="3"/>
  <c r="R5031" i="3" s="1"/>
  <c r="J5030" i="3"/>
  <c r="L5030" i="3" s="1"/>
  <c r="M5032" i="3"/>
  <c r="D5035" i="3" l="1"/>
  <c r="G5032" i="3"/>
  <c r="H5032" i="3" s="1"/>
  <c r="F5033" i="3"/>
  <c r="E5033" i="3"/>
  <c r="G5033" i="3" s="1"/>
  <c r="H5033" i="3" s="1"/>
  <c r="I5032" i="3"/>
  <c r="R5032" i="3" s="1"/>
  <c r="J5031" i="3"/>
  <c r="L5031" i="3" s="1"/>
  <c r="M5033" i="3"/>
  <c r="D5036" i="3" l="1"/>
  <c r="F5034" i="3"/>
  <c r="E5034" i="3"/>
  <c r="I5033" i="3"/>
  <c r="R5033" i="3" s="1"/>
  <c r="J5032" i="3"/>
  <c r="L5032" i="3" s="1"/>
  <c r="M5034" i="3"/>
  <c r="D5037" i="3" l="1"/>
  <c r="G5034" i="3"/>
  <c r="H5034" i="3" s="1"/>
  <c r="F5035" i="3"/>
  <c r="E5035" i="3"/>
  <c r="I5034" i="3"/>
  <c r="R5034" i="3" s="1"/>
  <c r="J5033" i="3"/>
  <c r="L5033" i="3" s="1"/>
  <c r="M5035" i="3"/>
  <c r="D5038" i="3" l="1"/>
  <c r="F5036" i="3"/>
  <c r="E5036" i="3"/>
  <c r="G5035" i="3"/>
  <c r="H5035" i="3" s="1"/>
  <c r="I5035" i="3"/>
  <c r="R5035" i="3" s="1"/>
  <c r="J5034" i="3"/>
  <c r="L5034" i="3" s="1"/>
  <c r="M5036" i="3"/>
  <c r="D5039" i="3" l="1"/>
  <c r="G5036" i="3"/>
  <c r="H5036" i="3" s="1"/>
  <c r="F5037" i="3"/>
  <c r="E5037" i="3"/>
  <c r="G5037" i="3" s="1"/>
  <c r="H5037" i="3" s="1"/>
  <c r="I5036" i="3"/>
  <c r="R5036" i="3" s="1"/>
  <c r="J5035" i="3"/>
  <c r="L5035" i="3" s="1"/>
  <c r="M5037" i="3"/>
  <c r="D5040" i="3" l="1"/>
  <c r="F5038" i="3"/>
  <c r="E5038" i="3"/>
  <c r="I5037" i="3"/>
  <c r="R5037" i="3" s="1"/>
  <c r="J5036" i="3"/>
  <c r="L5036" i="3" s="1"/>
  <c r="M5038" i="3"/>
  <c r="D5041" i="3" l="1"/>
  <c r="G5038" i="3"/>
  <c r="H5038" i="3" s="1"/>
  <c r="F5039" i="3"/>
  <c r="E5039" i="3"/>
  <c r="I5038" i="3"/>
  <c r="R5038" i="3" s="1"/>
  <c r="J5037" i="3"/>
  <c r="L5037" i="3" s="1"/>
  <c r="M5039" i="3"/>
  <c r="D5042" i="3" l="1"/>
  <c r="G5039" i="3"/>
  <c r="H5039" i="3" s="1"/>
  <c r="F5040" i="3"/>
  <c r="E5040" i="3"/>
  <c r="I5039" i="3"/>
  <c r="R5039" i="3" s="1"/>
  <c r="J5038" i="3"/>
  <c r="L5038" i="3" s="1"/>
  <c r="M5040" i="3"/>
  <c r="D5043" i="3" l="1"/>
  <c r="F5041" i="3"/>
  <c r="E5041" i="3"/>
  <c r="G5040" i="3"/>
  <c r="H5040" i="3" s="1"/>
  <c r="I5040" i="3"/>
  <c r="R5040" i="3" s="1"/>
  <c r="J5039" i="3"/>
  <c r="L5039" i="3" s="1"/>
  <c r="M5041" i="3"/>
  <c r="D5044" i="3" l="1"/>
  <c r="F5042" i="3"/>
  <c r="E5042" i="3"/>
  <c r="G5041" i="3"/>
  <c r="H5041" i="3" s="1"/>
  <c r="I5041" i="3"/>
  <c r="R5041" i="3" s="1"/>
  <c r="J5040" i="3"/>
  <c r="L5040" i="3" s="1"/>
  <c r="M5042" i="3"/>
  <c r="D5045" i="3" l="1"/>
  <c r="F5043" i="3"/>
  <c r="E5043" i="3"/>
  <c r="G5042" i="3"/>
  <c r="H5042" i="3" s="1"/>
  <c r="I5042" i="3"/>
  <c r="R5042" i="3" s="1"/>
  <c r="J5041" i="3"/>
  <c r="L5041" i="3" s="1"/>
  <c r="M5043" i="3"/>
  <c r="D5046" i="3" l="1"/>
  <c r="G5043" i="3"/>
  <c r="H5043" i="3" s="1"/>
  <c r="F5044" i="3"/>
  <c r="E5044" i="3"/>
  <c r="I5043" i="3"/>
  <c r="R5043" i="3" s="1"/>
  <c r="J5042" i="3"/>
  <c r="L5042" i="3" s="1"/>
  <c r="M5044" i="3"/>
  <c r="D5047" i="3" l="1"/>
  <c r="G5044" i="3"/>
  <c r="H5044" i="3" s="1"/>
  <c r="F5045" i="3"/>
  <c r="E5045" i="3"/>
  <c r="I5044" i="3"/>
  <c r="R5044" i="3" s="1"/>
  <c r="J5043" i="3"/>
  <c r="L5043" i="3" s="1"/>
  <c r="M5045" i="3"/>
  <c r="D5048" i="3" l="1"/>
  <c r="G5045" i="3"/>
  <c r="H5045" i="3" s="1"/>
  <c r="I5045" i="3" s="1"/>
  <c r="R5045" i="3" s="1"/>
  <c r="F5046" i="3"/>
  <c r="E5046" i="3"/>
  <c r="G5046" i="3" s="1"/>
  <c r="H5046" i="3" s="1"/>
  <c r="J5044" i="3"/>
  <c r="L5044" i="3" s="1"/>
  <c r="M5046" i="3"/>
  <c r="D5049" i="3" l="1"/>
  <c r="F5047" i="3"/>
  <c r="E5047" i="3"/>
  <c r="I5046" i="3"/>
  <c r="R5046" i="3" s="1"/>
  <c r="J5045" i="3"/>
  <c r="L5045" i="3" s="1"/>
  <c r="M5047" i="3"/>
  <c r="D5050" i="3" l="1"/>
  <c r="G5047" i="3"/>
  <c r="H5047" i="3" s="1"/>
  <c r="I5047" i="3" s="1"/>
  <c r="R5047" i="3" s="1"/>
  <c r="F5048" i="3"/>
  <c r="E5048" i="3"/>
  <c r="G5048" i="3" s="1"/>
  <c r="H5048" i="3" s="1"/>
  <c r="J5046" i="3"/>
  <c r="L5046" i="3" s="1"/>
  <c r="M5048" i="3"/>
  <c r="D5051" i="3" l="1"/>
  <c r="F5049" i="3"/>
  <c r="E5049" i="3"/>
  <c r="I5048" i="3"/>
  <c r="R5048" i="3" s="1"/>
  <c r="J5047" i="3"/>
  <c r="L5047" i="3" s="1"/>
  <c r="M5049" i="3"/>
  <c r="D5052" i="3" l="1"/>
  <c r="G5049" i="3"/>
  <c r="H5049" i="3" s="1"/>
  <c r="I5049" i="3" s="1"/>
  <c r="R5049" i="3" s="1"/>
  <c r="F5050" i="3"/>
  <c r="E5050" i="3"/>
  <c r="J5048" i="3"/>
  <c r="L5048" i="3" s="1"/>
  <c r="M5050" i="3"/>
  <c r="D5053" i="3" l="1"/>
  <c r="G5050" i="3"/>
  <c r="H5050" i="3" s="1"/>
  <c r="F5051" i="3"/>
  <c r="E5051" i="3"/>
  <c r="G5051" i="3" s="1"/>
  <c r="H5051" i="3" s="1"/>
  <c r="I5050" i="3"/>
  <c r="R5050" i="3" s="1"/>
  <c r="J5049" i="3"/>
  <c r="L5049" i="3" s="1"/>
  <c r="M5051" i="3"/>
  <c r="D5054" i="3" l="1"/>
  <c r="F5052" i="3"/>
  <c r="E5052" i="3"/>
  <c r="I5051" i="3"/>
  <c r="R5051" i="3" s="1"/>
  <c r="J5050" i="3"/>
  <c r="L5050" i="3" s="1"/>
  <c r="M5052" i="3"/>
  <c r="D5055" i="3" l="1"/>
  <c r="F5053" i="3"/>
  <c r="E5053" i="3"/>
  <c r="G5052" i="3"/>
  <c r="H5052" i="3" s="1"/>
  <c r="I5052" i="3" s="1"/>
  <c r="R5052" i="3" s="1"/>
  <c r="J5051" i="3"/>
  <c r="L5051" i="3" s="1"/>
  <c r="M5053" i="3"/>
  <c r="D5056" i="3" l="1"/>
  <c r="G5053" i="3"/>
  <c r="H5053" i="3" s="1"/>
  <c r="F5054" i="3"/>
  <c r="E5054" i="3"/>
  <c r="G5054" i="3" s="1"/>
  <c r="H5054" i="3" s="1"/>
  <c r="I5053" i="3"/>
  <c r="R5053" i="3" s="1"/>
  <c r="J5052" i="3"/>
  <c r="L5052" i="3" s="1"/>
  <c r="M5054" i="3"/>
  <c r="D5057" i="3" l="1"/>
  <c r="F5055" i="3"/>
  <c r="E5055" i="3"/>
  <c r="I5054" i="3"/>
  <c r="R5054" i="3" s="1"/>
  <c r="J5053" i="3"/>
  <c r="L5053" i="3" s="1"/>
  <c r="M5055" i="3"/>
  <c r="D5058" i="3" l="1"/>
  <c r="G5055" i="3"/>
  <c r="H5055" i="3" s="1"/>
  <c r="F5056" i="3"/>
  <c r="E5056" i="3"/>
  <c r="I5055" i="3"/>
  <c r="R5055" i="3" s="1"/>
  <c r="J5054" i="3"/>
  <c r="L5054" i="3" s="1"/>
  <c r="M5056" i="3"/>
  <c r="D5059" i="3" l="1"/>
  <c r="G5056" i="3"/>
  <c r="H5056" i="3" s="1"/>
  <c r="I5056" i="3" s="1"/>
  <c r="R5056" i="3" s="1"/>
  <c r="F5057" i="3"/>
  <c r="E5057" i="3"/>
  <c r="J5055" i="3"/>
  <c r="L5055" i="3" s="1"/>
  <c r="M5057" i="3"/>
  <c r="D5060" i="3" l="1"/>
  <c r="F5058" i="3"/>
  <c r="E5058" i="3"/>
  <c r="G5057" i="3"/>
  <c r="H5057" i="3" s="1"/>
  <c r="I5057" i="3"/>
  <c r="R5057" i="3" s="1"/>
  <c r="J5056" i="3"/>
  <c r="L5056" i="3" s="1"/>
  <c r="M5058" i="3"/>
  <c r="D5061" i="3" l="1"/>
  <c r="F5059" i="3"/>
  <c r="E5059" i="3"/>
  <c r="G5058" i="3"/>
  <c r="H5058" i="3" s="1"/>
  <c r="I5058" i="3"/>
  <c r="R5058" i="3" s="1"/>
  <c r="J5057" i="3"/>
  <c r="L5057" i="3" s="1"/>
  <c r="M5059" i="3"/>
  <c r="D5062" i="3" l="1"/>
  <c r="G5059" i="3"/>
  <c r="H5059" i="3" s="1"/>
  <c r="F5060" i="3"/>
  <c r="E5060" i="3"/>
  <c r="I5059" i="3"/>
  <c r="R5059" i="3" s="1"/>
  <c r="J5058" i="3"/>
  <c r="L5058" i="3" s="1"/>
  <c r="M5060" i="3"/>
  <c r="D5063" i="3" l="1"/>
  <c r="G5060" i="3"/>
  <c r="H5060" i="3" s="1"/>
  <c r="F5061" i="3"/>
  <c r="E5061" i="3"/>
  <c r="I5060" i="3"/>
  <c r="R5060" i="3" s="1"/>
  <c r="J5059" i="3"/>
  <c r="L5059" i="3" s="1"/>
  <c r="M5061" i="3"/>
  <c r="D5064" i="3" l="1"/>
  <c r="G5061" i="3"/>
  <c r="H5061" i="3" s="1"/>
  <c r="I5061" i="3" s="1"/>
  <c r="R5061" i="3" s="1"/>
  <c r="F5062" i="3"/>
  <c r="E5062" i="3"/>
  <c r="G5062" i="3" s="1"/>
  <c r="H5062" i="3" s="1"/>
  <c r="J5060" i="3"/>
  <c r="L5060" i="3" s="1"/>
  <c r="M5062" i="3"/>
  <c r="D5065" i="3" l="1"/>
  <c r="F5063" i="3"/>
  <c r="E5063" i="3"/>
  <c r="I5062" i="3"/>
  <c r="R5062" i="3" s="1"/>
  <c r="J5061" i="3"/>
  <c r="L5061" i="3" s="1"/>
  <c r="M5063" i="3"/>
  <c r="D5066" i="3" l="1"/>
  <c r="F5064" i="3"/>
  <c r="E5064" i="3"/>
  <c r="G5063" i="3"/>
  <c r="H5063" i="3" s="1"/>
  <c r="I5063" i="3"/>
  <c r="R5063" i="3" s="1"/>
  <c r="J5062" i="3"/>
  <c r="L5062" i="3" s="1"/>
  <c r="M5064" i="3"/>
  <c r="D5067" i="3" l="1"/>
  <c r="G5064" i="3"/>
  <c r="H5064" i="3" s="1"/>
  <c r="F5065" i="3"/>
  <c r="E5065" i="3"/>
  <c r="I5064" i="3"/>
  <c r="R5064" i="3" s="1"/>
  <c r="J5063" i="3"/>
  <c r="L5063" i="3" s="1"/>
  <c r="M5065" i="3"/>
  <c r="D5068" i="3" l="1"/>
  <c r="G5065" i="3"/>
  <c r="H5065" i="3" s="1"/>
  <c r="I5065" i="3" s="1"/>
  <c r="R5065" i="3" s="1"/>
  <c r="F5066" i="3"/>
  <c r="E5066" i="3"/>
  <c r="J5064" i="3"/>
  <c r="L5064" i="3" s="1"/>
  <c r="M5066" i="3"/>
  <c r="D5069" i="3" l="1"/>
  <c r="G5066" i="3"/>
  <c r="H5066" i="3" s="1"/>
  <c r="I5066" i="3" s="1"/>
  <c r="R5066" i="3" s="1"/>
  <c r="F5067" i="3"/>
  <c r="E5067" i="3"/>
  <c r="J5065" i="3"/>
  <c r="L5065" i="3" s="1"/>
  <c r="M5067" i="3"/>
  <c r="D5070" i="3" l="1"/>
  <c r="G5067" i="3"/>
  <c r="H5067" i="3" s="1"/>
  <c r="I5067" i="3" s="1"/>
  <c r="R5067" i="3" s="1"/>
  <c r="F5068" i="3"/>
  <c r="E5068" i="3"/>
  <c r="J5066" i="3"/>
  <c r="L5066" i="3" s="1"/>
  <c r="M5068" i="3"/>
  <c r="D5071" i="3" l="1"/>
  <c r="G5068" i="3"/>
  <c r="H5068" i="3" s="1"/>
  <c r="F5069" i="3"/>
  <c r="E5069" i="3"/>
  <c r="G5069" i="3" s="1"/>
  <c r="H5069" i="3" s="1"/>
  <c r="I5068" i="3"/>
  <c r="R5068" i="3" s="1"/>
  <c r="J5067" i="3"/>
  <c r="L5067" i="3" s="1"/>
  <c r="M5069" i="3"/>
  <c r="D5072" i="3" l="1"/>
  <c r="F5070" i="3"/>
  <c r="E5070" i="3"/>
  <c r="I5069" i="3"/>
  <c r="R5069" i="3" s="1"/>
  <c r="J5068" i="3"/>
  <c r="L5068" i="3" s="1"/>
  <c r="M5070" i="3"/>
  <c r="D5073" i="3" l="1"/>
  <c r="G5070" i="3"/>
  <c r="H5070" i="3" s="1"/>
  <c r="F5071" i="3"/>
  <c r="E5071" i="3"/>
  <c r="I5070" i="3"/>
  <c r="R5070" i="3" s="1"/>
  <c r="J5069" i="3"/>
  <c r="L5069" i="3" s="1"/>
  <c r="M5071" i="3"/>
  <c r="D5074" i="3" l="1"/>
  <c r="G5071" i="3"/>
  <c r="H5071" i="3" s="1"/>
  <c r="I5071" i="3" s="1"/>
  <c r="R5071" i="3" s="1"/>
  <c r="F5072" i="3"/>
  <c r="E5072" i="3"/>
  <c r="J5070" i="3"/>
  <c r="L5070" i="3" s="1"/>
  <c r="M5072" i="3"/>
  <c r="D5075" i="3" l="1"/>
  <c r="G5072" i="3"/>
  <c r="H5072" i="3" s="1"/>
  <c r="I5072" i="3" s="1"/>
  <c r="R5072" i="3" s="1"/>
  <c r="F5073" i="3"/>
  <c r="E5073" i="3"/>
  <c r="J5071" i="3"/>
  <c r="L5071" i="3" s="1"/>
  <c r="M5073" i="3"/>
  <c r="D5076" i="3" l="1"/>
  <c r="G5073" i="3"/>
  <c r="H5073" i="3" s="1"/>
  <c r="I5073" i="3" s="1"/>
  <c r="R5073" i="3" s="1"/>
  <c r="F5074" i="3"/>
  <c r="E5074" i="3"/>
  <c r="J5072" i="3"/>
  <c r="L5072" i="3" s="1"/>
  <c r="M5074" i="3"/>
  <c r="D5077" i="3" l="1"/>
  <c r="G5074" i="3"/>
  <c r="H5074" i="3" s="1"/>
  <c r="I5074" i="3" s="1"/>
  <c r="R5074" i="3" s="1"/>
  <c r="F5075" i="3"/>
  <c r="E5075" i="3"/>
  <c r="J5073" i="3"/>
  <c r="L5073" i="3" s="1"/>
  <c r="M5075" i="3"/>
  <c r="D5078" i="3" l="1"/>
  <c r="G5075" i="3"/>
  <c r="H5075" i="3" s="1"/>
  <c r="I5075" i="3" s="1"/>
  <c r="R5075" i="3" s="1"/>
  <c r="F5076" i="3"/>
  <c r="E5076" i="3"/>
  <c r="G5076" i="3" s="1"/>
  <c r="H5076" i="3" s="1"/>
  <c r="J5074" i="3"/>
  <c r="L5074" i="3" s="1"/>
  <c r="M5076" i="3"/>
  <c r="D5079" i="3" l="1"/>
  <c r="F5077" i="3"/>
  <c r="E5077" i="3"/>
  <c r="I5076" i="3"/>
  <c r="R5076" i="3" s="1"/>
  <c r="J5075" i="3"/>
  <c r="L5075" i="3" s="1"/>
  <c r="M5077" i="3"/>
  <c r="D5080" i="3" l="1"/>
  <c r="G5077" i="3"/>
  <c r="H5077" i="3" s="1"/>
  <c r="F5078" i="3"/>
  <c r="E5078" i="3"/>
  <c r="G5078" i="3" s="1"/>
  <c r="H5078" i="3" s="1"/>
  <c r="I5077" i="3"/>
  <c r="R5077" i="3" s="1"/>
  <c r="J5076" i="3"/>
  <c r="L5076" i="3" s="1"/>
  <c r="M5078" i="3"/>
  <c r="D5081" i="3" l="1"/>
  <c r="F5079" i="3"/>
  <c r="E5079" i="3"/>
  <c r="I5078" i="3"/>
  <c r="R5078" i="3" s="1"/>
  <c r="J5077" i="3"/>
  <c r="L5077" i="3" s="1"/>
  <c r="M5079" i="3"/>
  <c r="D5082" i="3" l="1"/>
  <c r="G5079" i="3"/>
  <c r="H5079" i="3" s="1"/>
  <c r="F5080" i="3"/>
  <c r="E5080" i="3"/>
  <c r="G5080" i="3" s="1"/>
  <c r="H5080" i="3" s="1"/>
  <c r="I5079" i="3"/>
  <c r="R5079" i="3" s="1"/>
  <c r="J5078" i="3"/>
  <c r="L5078" i="3" s="1"/>
  <c r="M5080" i="3"/>
  <c r="D5083" i="3" l="1"/>
  <c r="F5081" i="3"/>
  <c r="E5081" i="3"/>
  <c r="I5080" i="3"/>
  <c r="R5080" i="3" s="1"/>
  <c r="J5079" i="3"/>
  <c r="L5079" i="3" s="1"/>
  <c r="M5081" i="3"/>
  <c r="D5084" i="3" l="1"/>
  <c r="G5081" i="3"/>
  <c r="H5081" i="3" s="1"/>
  <c r="F5082" i="3"/>
  <c r="E5082" i="3"/>
  <c r="I5081" i="3"/>
  <c r="R5081" i="3" s="1"/>
  <c r="J5080" i="3"/>
  <c r="L5080" i="3" s="1"/>
  <c r="M5082" i="3"/>
  <c r="D5085" i="3" l="1"/>
  <c r="G5082" i="3"/>
  <c r="H5082" i="3" s="1"/>
  <c r="I5082" i="3" s="1"/>
  <c r="R5082" i="3" s="1"/>
  <c r="F5083" i="3"/>
  <c r="E5083" i="3"/>
  <c r="J5081" i="3"/>
  <c r="L5081" i="3" s="1"/>
  <c r="M5083" i="3"/>
  <c r="D5086" i="3" l="1"/>
  <c r="F5084" i="3"/>
  <c r="E5084" i="3"/>
  <c r="G5083" i="3"/>
  <c r="H5083" i="3" s="1"/>
  <c r="I5083" i="3" s="1"/>
  <c r="R5083" i="3" s="1"/>
  <c r="J5082" i="3"/>
  <c r="L5082" i="3" s="1"/>
  <c r="M5084" i="3"/>
  <c r="D5087" i="3" l="1"/>
  <c r="G5084" i="3"/>
  <c r="H5084" i="3" s="1"/>
  <c r="F5085" i="3"/>
  <c r="E5085" i="3"/>
  <c r="I5084" i="3"/>
  <c r="R5084" i="3" s="1"/>
  <c r="J5083" i="3"/>
  <c r="L5083" i="3" s="1"/>
  <c r="M5085" i="3"/>
  <c r="D5088" i="3" l="1"/>
  <c r="G5085" i="3"/>
  <c r="H5085" i="3" s="1"/>
  <c r="F5086" i="3"/>
  <c r="E5086" i="3"/>
  <c r="I5085" i="3"/>
  <c r="R5085" i="3" s="1"/>
  <c r="J5084" i="3"/>
  <c r="L5084" i="3" s="1"/>
  <c r="M5086" i="3"/>
  <c r="D5089" i="3" l="1"/>
  <c r="G5086" i="3"/>
  <c r="H5086" i="3" s="1"/>
  <c r="I5086" i="3" s="1"/>
  <c r="R5086" i="3" s="1"/>
  <c r="F5087" i="3"/>
  <c r="E5087" i="3"/>
  <c r="J5085" i="3"/>
  <c r="L5085" i="3" s="1"/>
  <c r="M5087" i="3"/>
  <c r="D5090" i="3" l="1"/>
  <c r="G5087" i="3"/>
  <c r="H5087" i="3" s="1"/>
  <c r="I5087" i="3" s="1"/>
  <c r="R5087" i="3" s="1"/>
  <c r="F5088" i="3"/>
  <c r="E5088" i="3"/>
  <c r="G5088" i="3" s="1"/>
  <c r="H5088" i="3" s="1"/>
  <c r="J5086" i="3"/>
  <c r="L5086" i="3" s="1"/>
  <c r="M5088" i="3"/>
  <c r="D5091" i="3" l="1"/>
  <c r="F5089" i="3"/>
  <c r="E5089" i="3"/>
  <c r="I5088" i="3"/>
  <c r="R5088" i="3" s="1"/>
  <c r="J5087" i="3"/>
  <c r="L5087" i="3" s="1"/>
  <c r="M5089" i="3"/>
  <c r="D5092" i="3" l="1"/>
  <c r="G5089" i="3"/>
  <c r="H5089" i="3" s="1"/>
  <c r="I5089" i="3" s="1"/>
  <c r="R5089" i="3" s="1"/>
  <c r="F5090" i="3"/>
  <c r="E5090" i="3"/>
  <c r="J5088" i="3"/>
  <c r="L5088" i="3" s="1"/>
  <c r="M5090" i="3"/>
  <c r="D5093" i="3" l="1"/>
  <c r="G5090" i="3"/>
  <c r="H5090" i="3" s="1"/>
  <c r="I5090" i="3" s="1"/>
  <c r="R5090" i="3" s="1"/>
  <c r="F5091" i="3"/>
  <c r="E5091" i="3"/>
  <c r="G5091" i="3" s="1"/>
  <c r="H5091" i="3" s="1"/>
  <c r="J5089" i="3"/>
  <c r="L5089" i="3" s="1"/>
  <c r="M5091" i="3"/>
  <c r="D5094" i="3" l="1"/>
  <c r="F5092" i="3"/>
  <c r="E5092" i="3"/>
  <c r="I5091" i="3"/>
  <c r="R5091" i="3" s="1"/>
  <c r="J5090" i="3"/>
  <c r="L5090" i="3" s="1"/>
  <c r="M5092" i="3"/>
  <c r="D5095" i="3" l="1"/>
  <c r="G5092" i="3"/>
  <c r="H5092" i="3" s="1"/>
  <c r="F5093" i="3"/>
  <c r="E5093" i="3"/>
  <c r="I5092" i="3"/>
  <c r="R5092" i="3" s="1"/>
  <c r="J5091" i="3"/>
  <c r="L5091" i="3" s="1"/>
  <c r="M5093" i="3"/>
  <c r="D5096" i="3" l="1"/>
  <c r="G5093" i="3"/>
  <c r="H5093" i="3" s="1"/>
  <c r="I5093" i="3" s="1"/>
  <c r="R5093" i="3" s="1"/>
  <c r="F5094" i="3"/>
  <c r="E5094" i="3"/>
  <c r="G5094" i="3" s="1"/>
  <c r="H5094" i="3" s="1"/>
  <c r="J5092" i="3"/>
  <c r="L5092" i="3" s="1"/>
  <c r="M5094" i="3"/>
  <c r="D5097" i="3" l="1"/>
  <c r="F5095" i="3"/>
  <c r="E5095" i="3"/>
  <c r="I5094" i="3"/>
  <c r="R5094" i="3" s="1"/>
  <c r="J5093" i="3"/>
  <c r="L5093" i="3" s="1"/>
  <c r="M5095" i="3"/>
  <c r="D5098" i="3" l="1"/>
  <c r="G5095" i="3"/>
  <c r="H5095" i="3" s="1"/>
  <c r="F5096" i="3"/>
  <c r="E5096" i="3"/>
  <c r="G5096" i="3" s="1"/>
  <c r="H5096" i="3" s="1"/>
  <c r="I5095" i="3"/>
  <c r="R5095" i="3" s="1"/>
  <c r="J5094" i="3"/>
  <c r="L5094" i="3" s="1"/>
  <c r="M5096" i="3"/>
  <c r="D5099" i="3" l="1"/>
  <c r="F5097" i="3"/>
  <c r="E5097" i="3"/>
  <c r="I5096" i="3"/>
  <c r="R5096" i="3" s="1"/>
  <c r="J5095" i="3"/>
  <c r="L5095" i="3" s="1"/>
  <c r="M5097" i="3"/>
  <c r="D5100" i="3" l="1"/>
  <c r="G5097" i="3"/>
  <c r="H5097" i="3" s="1"/>
  <c r="F5098" i="3"/>
  <c r="E5098" i="3"/>
  <c r="I5097" i="3"/>
  <c r="R5097" i="3" s="1"/>
  <c r="J5096" i="3"/>
  <c r="L5096" i="3" s="1"/>
  <c r="M5098" i="3"/>
  <c r="D5101" i="3" l="1"/>
  <c r="G5098" i="3"/>
  <c r="H5098" i="3" s="1"/>
  <c r="F5099" i="3"/>
  <c r="E5099" i="3"/>
  <c r="I5098" i="3"/>
  <c r="R5098" i="3" s="1"/>
  <c r="J5097" i="3"/>
  <c r="L5097" i="3" s="1"/>
  <c r="M5099" i="3"/>
  <c r="D5102" i="3" l="1"/>
  <c r="F5100" i="3"/>
  <c r="E5100" i="3"/>
  <c r="G5099" i="3"/>
  <c r="H5099" i="3" s="1"/>
  <c r="I5099" i="3" s="1"/>
  <c r="R5099" i="3" s="1"/>
  <c r="J5098" i="3"/>
  <c r="L5098" i="3" s="1"/>
  <c r="M5100" i="3"/>
  <c r="D5103" i="3" l="1"/>
  <c r="F5101" i="3"/>
  <c r="E5101" i="3"/>
  <c r="G5100" i="3"/>
  <c r="H5100" i="3" s="1"/>
  <c r="I5100" i="3"/>
  <c r="R5100" i="3" s="1"/>
  <c r="J5099" i="3"/>
  <c r="L5099" i="3" s="1"/>
  <c r="M5101" i="3"/>
  <c r="D5104" i="3" l="1"/>
  <c r="G5101" i="3"/>
  <c r="H5101" i="3" s="1"/>
  <c r="F5102" i="3"/>
  <c r="E5102" i="3"/>
  <c r="G5102" i="3" s="1"/>
  <c r="H5102" i="3" s="1"/>
  <c r="I5101" i="3"/>
  <c r="R5101" i="3" s="1"/>
  <c r="J5100" i="3"/>
  <c r="L5100" i="3" s="1"/>
  <c r="M5102" i="3"/>
  <c r="D5105" i="3" l="1"/>
  <c r="F5103" i="3"/>
  <c r="E5103" i="3"/>
  <c r="I5102" i="3"/>
  <c r="R5102" i="3" s="1"/>
  <c r="J5101" i="3"/>
  <c r="L5101" i="3" s="1"/>
  <c r="M5103" i="3"/>
  <c r="D5106" i="3" l="1"/>
  <c r="G5103" i="3"/>
  <c r="H5103" i="3" s="1"/>
  <c r="F5104" i="3"/>
  <c r="E5104" i="3"/>
  <c r="I5103" i="3"/>
  <c r="R5103" i="3" s="1"/>
  <c r="J5102" i="3"/>
  <c r="L5102" i="3" s="1"/>
  <c r="M5104" i="3"/>
  <c r="D5107" i="3" l="1"/>
  <c r="G5104" i="3"/>
  <c r="H5104" i="3" s="1"/>
  <c r="F5105" i="3"/>
  <c r="E5105" i="3"/>
  <c r="I5104" i="3"/>
  <c r="R5104" i="3" s="1"/>
  <c r="J5103" i="3"/>
  <c r="L5103" i="3" s="1"/>
  <c r="M5105" i="3"/>
  <c r="D5108" i="3" l="1"/>
  <c r="G5105" i="3"/>
  <c r="H5105" i="3" s="1"/>
  <c r="F5106" i="3"/>
  <c r="E5106" i="3"/>
  <c r="I5105" i="3"/>
  <c r="R5105" i="3" s="1"/>
  <c r="J5104" i="3"/>
  <c r="L5104" i="3" s="1"/>
  <c r="M5106" i="3"/>
  <c r="D5109" i="3" l="1"/>
  <c r="G5106" i="3"/>
  <c r="H5106" i="3" s="1"/>
  <c r="F5107" i="3"/>
  <c r="E5107" i="3"/>
  <c r="I5106" i="3"/>
  <c r="R5106" i="3" s="1"/>
  <c r="J5105" i="3"/>
  <c r="L5105" i="3" s="1"/>
  <c r="M5107" i="3"/>
  <c r="D5110" i="3" l="1"/>
  <c r="G5107" i="3"/>
  <c r="H5107" i="3" s="1"/>
  <c r="F5108" i="3"/>
  <c r="E5108" i="3"/>
  <c r="I5107" i="3"/>
  <c r="R5107" i="3" s="1"/>
  <c r="J5106" i="3"/>
  <c r="L5106" i="3" s="1"/>
  <c r="M5108" i="3"/>
  <c r="D5111" i="3" l="1"/>
  <c r="G5108" i="3"/>
  <c r="H5108" i="3" s="1"/>
  <c r="F5109" i="3"/>
  <c r="E5109" i="3"/>
  <c r="I5108" i="3"/>
  <c r="R5108" i="3" s="1"/>
  <c r="J5107" i="3"/>
  <c r="L5107" i="3" s="1"/>
  <c r="M5109" i="3"/>
  <c r="D5112" i="3" l="1"/>
  <c r="G5109" i="3"/>
  <c r="H5109" i="3" s="1"/>
  <c r="F5110" i="3"/>
  <c r="E5110" i="3"/>
  <c r="I5109" i="3"/>
  <c r="R5109" i="3" s="1"/>
  <c r="J5108" i="3"/>
  <c r="L5108" i="3" s="1"/>
  <c r="M5110" i="3"/>
  <c r="D5113" i="3" l="1"/>
  <c r="G5110" i="3"/>
  <c r="H5110" i="3" s="1"/>
  <c r="F5111" i="3"/>
  <c r="E5111" i="3"/>
  <c r="I5110" i="3"/>
  <c r="R5110" i="3" s="1"/>
  <c r="J5109" i="3"/>
  <c r="L5109" i="3" s="1"/>
  <c r="M5111" i="3"/>
  <c r="D5114" i="3" l="1"/>
  <c r="G5111" i="3"/>
  <c r="H5111" i="3" s="1"/>
  <c r="F5112" i="3"/>
  <c r="E5112" i="3"/>
  <c r="I5111" i="3"/>
  <c r="R5111" i="3" s="1"/>
  <c r="J5110" i="3"/>
  <c r="L5110" i="3" s="1"/>
  <c r="M5112" i="3"/>
  <c r="D5115" i="3" l="1"/>
  <c r="G5112" i="3"/>
  <c r="H5112" i="3" s="1"/>
  <c r="F5113" i="3"/>
  <c r="E5113" i="3"/>
  <c r="I5112" i="3"/>
  <c r="R5112" i="3" s="1"/>
  <c r="J5111" i="3"/>
  <c r="L5111" i="3" s="1"/>
  <c r="M5113" i="3"/>
  <c r="D5116" i="3" l="1"/>
  <c r="G5113" i="3"/>
  <c r="H5113" i="3" s="1"/>
  <c r="F5114" i="3"/>
  <c r="E5114" i="3"/>
  <c r="I5113" i="3"/>
  <c r="R5113" i="3" s="1"/>
  <c r="J5112" i="3"/>
  <c r="L5112" i="3" s="1"/>
  <c r="M5114" i="3"/>
  <c r="D5117" i="3" l="1"/>
  <c r="F5115" i="3"/>
  <c r="E5115" i="3"/>
  <c r="G5114" i="3"/>
  <c r="H5114" i="3" s="1"/>
  <c r="I5114" i="3" s="1"/>
  <c r="R5114" i="3" s="1"/>
  <c r="J5113" i="3"/>
  <c r="L5113" i="3" s="1"/>
  <c r="M5115" i="3"/>
  <c r="D5118" i="3" l="1"/>
  <c r="G5115" i="3"/>
  <c r="H5115" i="3" s="1"/>
  <c r="F5116" i="3"/>
  <c r="E5116" i="3"/>
  <c r="G5116" i="3" s="1"/>
  <c r="H5116" i="3" s="1"/>
  <c r="I5115" i="3"/>
  <c r="R5115" i="3" s="1"/>
  <c r="J5114" i="3"/>
  <c r="L5114" i="3" s="1"/>
  <c r="M5116" i="3"/>
  <c r="D5119" i="3" l="1"/>
  <c r="F5117" i="3"/>
  <c r="E5117" i="3"/>
  <c r="I5116" i="3"/>
  <c r="R5116" i="3" s="1"/>
  <c r="J5115" i="3"/>
  <c r="L5115" i="3" s="1"/>
  <c r="M5117" i="3"/>
  <c r="D5120" i="3" l="1"/>
  <c r="G5117" i="3"/>
  <c r="H5117" i="3" s="1"/>
  <c r="F5118" i="3"/>
  <c r="E5118" i="3"/>
  <c r="I5117" i="3"/>
  <c r="R5117" i="3" s="1"/>
  <c r="J5116" i="3"/>
  <c r="L5116" i="3" s="1"/>
  <c r="M5118" i="3"/>
  <c r="D5121" i="3" l="1"/>
  <c r="G5118" i="3"/>
  <c r="H5118" i="3" s="1"/>
  <c r="F5119" i="3"/>
  <c r="E5119" i="3"/>
  <c r="I5118" i="3"/>
  <c r="R5118" i="3" s="1"/>
  <c r="J5117" i="3"/>
  <c r="L5117" i="3" s="1"/>
  <c r="M5119" i="3"/>
  <c r="D5122" i="3" l="1"/>
  <c r="G5119" i="3"/>
  <c r="H5119" i="3" s="1"/>
  <c r="I5119" i="3" s="1"/>
  <c r="R5119" i="3" s="1"/>
  <c r="F5120" i="3"/>
  <c r="E5120" i="3"/>
  <c r="J5118" i="3"/>
  <c r="L5118" i="3" s="1"/>
  <c r="M5120" i="3"/>
  <c r="D5123" i="3" l="1"/>
  <c r="G5120" i="3"/>
  <c r="H5120" i="3" s="1"/>
  <c r="I5120" i="3" s="1"/>
  <c r="R5120" i="3" s="1"/>
  <c r="F5121" i="3"/>
  <c r="E5121" i="3"/>
  <c r="J5119" i="3"/>
  <c r="L5119" i="3" s="1"/>
  <c r="M5121" i="3"/>
  <c r="D5124" i="3" l="1"/>
  <c r="G5121" i="3"/>
  <c r="H5121" i="3" s="1"/>
  <c r="F5122" i="3"/>
  <c r="E5122" i="3"/>
  <c r="G5122" i="3" s="1"/>
  <c r="H5122" i="3" s="1"/>
  <c r="I5121" i="3"/>
  <c r="R5121" i="3" s="1"/>
  <c r="J5120" i="3"/>
  <c r="L5120" i="3" s="1"/>
  <c r="M5122" i="3"/>
  <c r="D5125" i="3" l="1"/>
  <c r="F5123" i="3"/>
  <c r="E5123" i="3"/>
  <c r="I5122" i="3"/>
  <c r="R5122" i="3" s="1"/>
  <c r="J5121" i="3"/>
  <c r="L5121" i="3" s="1"/>
  <c r="M5123" i="3"/>
  <c r="D5126" i="3" l="1"/>
  <c r="G5123" i="3"/>
  <c r="H5123" i="3" s="1"/>
  <c r="I5123" i="3" s="1"/>
  <c r="R5123" i="3" s="1"/>
  <c r="F5124" i="3"/>
  <c r="E5124" i="3"/>
  <c r="G5124" i="3" s="1"/>
  <c r="H5124" i="3" s="1"/>
  <c r="J5122" i="3"/>
  <c r="L5122" i="3" s="1"/>
  <c r="M5124" i="3"/>
  <c r="D5127" i="3" l="1"/>
  <c r="F5125" i="3"/>
  <c r="E5125" i="3"/>
  <c r="I5124" i="3"/>
  <c r="R5124" i="3" s="1"/>
  <c r="J5123" i="3"/>
  <c r="L5123" i="3" s="1"/>
  <c r="M5125" i="3"/>
  <c r="D5128" i="3" l="1"/>
  <c r="G5125" i="3"/>
  <c r="H5125" i="3" s="1"/>
  <c r="I5125" i="3" s="1"/>
  <c r="R5125" i="3" s="1"/>
  <c r="F5126" i="3"/>
  <c r="E5126" i="3"/>
  <c r="J5124" i="3"/>
  <c r="L5124" i="3" s="1"/>
  <c r="M5126" i="3"/>
  <c r="D5129" i="3" l="1"/>
  <c r="G5126" i="3"/>
  <c r="H5126" i="3" s="1"/>
  <c r="I5126" i="3" s="1"/>
  <c r="R5126" i="3" s="1"/>
  <c r="F5127" i="3"/>
  <c r="E5127" i="3"/>
  <c r="J5125" i="3"/>
  <c r="L5125" i="3" s="1"/>
  <c r="M5127" i="3"/>
  <c r="D5130" i="3" l="1"/>
  <c r="G5127" i="3"/>
  <c r="H5127" i="3" s="1"/>
  <c r="I5127" i="3" s="1"/>
  <c r="R5127" i="3" s="1"/>
  <c r="F5128" i="3"/>
  <c r="E5128" i="3"/>
  <c r="G5128" i="3" s="1"/>
  <c r="H5128" i="3" s="1"/>
  <c r="J5126" i="3"/>
  <c r="L5126" i="3" s="1"/>
  <c r="M5128" i="3"/>
  <c r="D5131" i="3" l="1"/>
  <c r="F5129" i="3"/>
  <c r="E5129" i="3"/>
  <c r="I5128" i="3"/>
  <c r="R5128" i="3" s="1"/>
  <c r="J5127" i="3"/>
  <c r="L5127" i="3" s="1"/>
  <c r="M5129" i="3"/>
  <c r="D5132" i="3" l="1"/>
  <c r="G5129" i="3"/>
  <c r="H5129" i="3" s="1"/>
  <c r="F5130" i="3"/>
  <c r="E5130" i="3"/>
  <c r="I5129" i="3"/>
  <c r="R5129" i="3" s="1"/>
  <c r="J5128" i="3"/>
  <c r="L5128" i="3" s="1"/>
  <c r="M5130" i="3"/>
  <c r="D5133" i="3" l="1"/>
  <c r="F5131" i="3"/>
  <c r="E5131" i="3"/>
  <c r="G5130" i="3"/>
  <c r="H5130" i="3" s="1"/>
  <c r="I5130" i="3" s="1"/>
  <c r="R5130" i="3" s="1"/>
  <c r="J5129" i="3"/>
  <c r="L5129" i="3" s="1"/>
  <c r="M5131" i="3"/>
  <c r="D5134" i="3" l="1"/>
  <c r="G5131" i="3"/>
  <c r="H5131" i="3" s="1"/>
  <c r="F5132" i="3"/>
  <c r="E5132" i="3"/>
  <c r="I5131" i="3"/>
  <c r="R5131" i="3" s="1"/>
  <c r="J5130" i="3"/>
  <c r="L5130" i="3" s="1"/>
  <c r="M5132" i="3"/>
  <c r="D5135" i="3" l="1"/>
  <c r="G5132" i="3"/>
  <c r="H5132" i="3" s="1"/>
  <c r="F5133" i="3"/>
  <c r="E5133" i="3"/>
  <c r="I5132" i="3"/>
  <c r="R5132" i="3" s="1"/>
  <c r="J5131" i="3"/>
  <c r="L5131" i="3" s="1"/>
  <c r="M5133" i="3"/>
  <c r="D5136" i="3" l="1"/>
  <c r="G5133" i="3"/>
  <c r="H5133" i="3" s="1"/>
  <c r="F5134" i="3"/>
  <c r="E5134" i="3"/>
  <c r="I5133" i="3"/>
  <c r="R5133" i="3" s="1"/>
  <c r="J5132" i="3"/>
  <c r="L5132" i="3" s="1"/>
  <c r="M5134" i="3"/>
  <c r="D5137" i="3" l="1"/>
  <c r="G5134" i="3"/>
  <c r="H5134" i="3" s="1"/>
  <c r="I5134" i="3" s="1"/>
  <c r="R5134" i="3" s="1"/>
  <c r="F5135" i="3"/>
  <c r="E5135" i="3"/>
  <c r="J5133" i="3"/>
  <c r="L5133" i="3" s="1"/>
  <c r="M5135" i="3"/>
  <c r="D5138" i="3" l="1"/>
  <c r="G5135" i="3"/>
  <c r="H5135" i="3" s="1"/>
  <c r="F5136" i="3"/>
  <c r="E5136" i="3"/>
  <c r="I5135" i="3"/>
  <c r="R5135" i="3" s="1"/>
  <c r="J5134" i="3"/>
  <c r="L5134" i="3" s="1"/>
  <c r="M5136" i="3"/>
  <c r="D5139" i="3" l="1"/>
  <c r="G5136" i="3"/>
  <c r="H5136" i="3" s="1"/>
  <c r="I5136" i="3" s="1"/>
  <c r="R5136" i="3" s="1"/>
  <c r="F5137" i="3"/>
  <c r="E5137" i="3"/>
  <c r="G5137" i="3" s="1"/>
  <c r="H5137" i="3" s="1"/>
  <c r="J5135" i="3"/>
  <c r="L5135" i="3" s="1"/>
  <c r="M5137" i="3"/>
  <c r="D5140" i="3" l="1"/>
  <c r="F5138" i="3"/>
  <c r="E5138" i="3"/>
  <c r="I5137" i="3"/>
  <c r="R5137" i="3" s="1"/>
  <c r="J5136" i="3"/>
  <c r="L5136" i="3" s="1"/>
  <c r="M5138" i="3"/>
  <c r="D5141" i="3" l="1"/>
  <c r="G5138" i="3"/>
  <c r="H5138" i="3" s="1"/>
  <c r="F5139" i="3"/>
  <c r="E5139" i="3"/>
  <c r="G5139" i="3" s="1"/>
  <c r="H5139" i="3" s="1"/>
  <c r="I5138" i="3"/>
  <c r="R5138" i="3" s="1"/>
  <c r="J5137" i="3"/>
  <c r="L5137" i="3" s="1"/>
  <c r="M5139" i="3"/>
  <c r="D5142" i="3" l="1"/>
  <c r="F5140" i="3"/>
  <c r="E5140" i="3"/>
  <c r="I5139" i="3"/>
  <c r="R5139" i="3" s="1"/>
  <c r="J5138" i="3"/>
  <c r="L5138" i="3" s="1"/>
  <c r="M5140" i="3"/>
  <c r="D5143" i="3" l="1"/>
  <c r="G5140" i="3"/>
  <c r="H5140" i="3" s="1"/>
  <c r="F5141" i="3"/>
  <c r="E5141" i="3"/>
  <c r="I5140" i="3"/>
  <c r="R5140" i="3" s="1"/>
  <c r="J5139" i="3"/>
  <c r="L5139" i="3" s="1"/>
  <c r="M5141" i="3"/>
  <c r="D5144" i="3" l="1"/>
  <c r="F5142" i="3"/>
  <c r="E5142" i="3"/>
  <c r="G5141" i="3"/>
  <c r="H5141" i="3" s="1"/>
  <c r="I5141" i="3" s="1"/>
  <c r="R5141" i="3" s="1"/>
  <c r="J5140" i="3"/>
  <c r="L5140" i="3" s="1"/>
  <c r="M5142" i="3"/>
  <c r="D5145" i="3" l="1"/>
  <c r="F5143" i="3"/>
  <c r="E5143" i="3"/>
  <c r="G5142" i="3"/>
  <c r="H5142" i="3" s="1"/>
  <c r="I5142" i="3"/>
  <c r="R5142" i="3" s="1"/>
  <c r="J5141" i="3"/>
  <c r="L5141" i="3" s="1"/>
  <c r="M5143" i="3"/>
  <c r="D5146" i="3" l="1"/>
  <c r="G5143" i="3"/>
  <c r="H5143" i="3" s="1"/>
  <c r="F5144" i="3"/>
  <c r="E5144" i="3"/>
  <c r="G5144" i="3" s="1"/>
  <c r="H5144" i="3" s="1"/>
  <c r="I5143" i="3"/>
  <c r="R5143" i="3" s="1"/>
  <c r="J5142" i="3"/>
  <c r="L5142" i="3" s="1"/>
  <c r="M5144" i="3"/>
  <c r="D5147" i="3" l="1"/>
  <c r="F5145" i="3"/>
  <c r="E5145" i="3"/>
  <c r="I5144" i="3"/>
  <c r="R5144" i="3" s="1"/>
  <c r="J5143" i="3"/>
  <c r="L5143" i="3" s="1"/>
  <c r="M5145" i="3"/>
  <c r="D5148" i="3" l="1"/>
  <c r="G5145" i="3"/>
  <c r="H5145" i="3" s="1"/>
  <c r="F5146" i="3"/>
  <c r="E5146" i="3"/>
  <c r="I5145" i="3"/>
  <c r="R5145" i="3" s="1"/>
  <c r="J5144" i="3"/>
  <c r="L5144" i="3" s="1"/>
  <c r="M5146" i="3"/>
  <c r="D5149" i="3" l="1"/>
  <c r="G5146" i="3"/>
  <c r="H5146" i="3" s="1"/>
  <c r="F5147" i="3"/>
  <c r="E5147" i="3"/>
  <c r="I5146" i="3"/>
  <c r="R5146" i="3" s="1"/>
  <c r="J5145" i="3"/>
  <c r="L5145" i="3" s="1"/>
  <c r="M5147" i="3"/>
  <c r="D5150" i="3" l="1"/>
  <c r="G5147" i="3"/>
  <c r="H5147" i="3" s="1"/>
  <c r="F5148" i="3"/>
  <c r="E5148" i="3"/>
  <c r="I5147" i="3"/>
  <c r="R5147" i="3" s="1"/>
  <c r="J5146" i="3"/>
  <c r="L5146" i="3" s="1"/>
  <c r="M5148" i="3"/>
  <c r="D5151" i="3" l="1"/>
  <c r="G5148" i="3"/>
  <c r="H5148" i="3" s="1"/>
  <c r="F5149" i="3"/>
  <c r="E5149" i="3"/>
  <c r="I5148" i="3"/>
  <c r="R5148" i="3" s="1"/>
  <c r="J5147" i="3"/>
  <c r="L5147" i="3" s="1"/>
  <c r="M5149" i="3"/>
  <c r="D5152" i="3" l="1"/>
  <c r="G5149" i="3"/>
  <c r="H5149" i="3" s="1"/>
  <c r="I5149" i="3" s="1"/>
  <c r="R5149" i="3" s="1"/>
  <c r="F5150" i="3"/>
  <c r="E5150" i="3"/>
  <c r="J5148" i="3"/>
  <c r="L5148" i="3" s="1"/>
  <c r="M5150" i="3"/>
  <c r="D5153" i="3" l="1"/>
  <c r="G5150" i="3"/>
  <c r="H5150" i="3" s="1"/>
  <c r="F5151" i="3"/>
  <c r="E5151" i="3"/>
  <c r="I5150" i="3"/>
  <c r="R5150" i="3" s="1"/>
  <c r="J5149" i="3"/>
  <c r="L5149" i="3" s="1"/>
  <c r="M5151" i="3"/>
  <c r="D5154" i="3" l="1"/>
  <c r="G5151" i="3"/>
  <c r="H5151" i="3" s="1"/>
  <c r="F5152" i="3"/>
  <c r="E5152" i="3"/>
  <c r="I5151" i="3"/>
  <c r="R5151" i="3" s="1"/>
  <c r="J5150" i="3"/>
  <c r="L5150" i="3" s="1"/>
  <c r="M5152" i="3"/>
  <c r="D5155" i="3" l="1"/>
  <c r="G5152" i="3"/>
  <c r="H5152" i="3" s="1"/>
  <c r="I5152" i="3" s="1"/>
  <c r="R5152" i="3" s="1"/>
  <c r="F5153" i="3"/>
  <c r="E5153" i="3"/>
  <c r="J5151" i="3"/>
  <c r="L5151" i="3" s="1"/>
  <c r="M5153" i="3"/>
  <c r="D5156" i="3" l="1"/>
  <c r="G5153" i="3"/>
  <c r="H5153" i="3" s="1"/>
  <c r="F5154" i="3"/>
  <c r="E5154" i="3"/>
  <c r="G5154" i="3" s="1"/>
  <c r="H5154" i="3" s="1"/>
  <c r="I5153" i="3"/>
  <c r="R5153" i="3" s="1"/>
  <c r="J5152" i="3"/>
  <c r="L5152" i="3" s="1"/>
  <c r="M5154" i="3"/>
  <c r="D5157" i="3" l="1"/>
  <c r="F5155" i="3"/>
  <c r="E5155" i="3"/>
  <c r="I5154" i="3"/>
  <c r="R5154" i="3" s="1"/>
  <c r="J5153" i="3"/>
  <c r="L5153" i="3" s="1"/>
  <c r="M5155" i="3"/>
  <c r="D5158" i="3" l="1"/>
  <c r="G5155" i="3"/>
  <c r="H5155" i="3" s="1"/>
  <c r="F5156" i="3"/>
  <c r="E5156" i="3"/>
  <c r="I5155" i="3"/>
  <c r="R5155" i="3" s="1"/>
  <c r="J5154" i="3"/>
  <c r="L5154" i="3" s="1"/>
  <c r="M5156" i="3"/>
  <c r="D5159" i="3" l="1"/>
  <c r="G5156" i="3"/>
  <c r="H5156" i="3" s="1"/>
  <c r="F5157" i="3"/>
  <c r="E5157" i="3"/>
  <c r="I5156" i="3"/>
  <c r="R5156" i="3" s="1"/>
  <c r="J5155" i="3"/>
  <c r="L5155" i="3" s="1"/>
  <c r="M5157" i="3"/>
  <c r="D5160" i="3" l="1"/>
  <c r="G5157" i="3"/>
  <c r="H5157" i="3" s="1"/>
  <c r="F5158" i="3"/>
  <c r="E5158" i="3"/>
  <c r="I5157" i="3"/>
  <c r="R5157" i="3" s="1"/>
  <c r="J5156" i="3"/>
  <c r="L5156" i="3" s="1"/>
  <c r="M5158" i="3"/>
  <c r="D5161" i="3" l="1"/>
  <c r="G5158" i="3"/>
  <c r="H5158" i="3" s="1"/>
  <c r="F5159" i="3"/>
  <c r="E5159" i="3"/>
  <c r="I5158" i="3"/>
  <c r="R5158" i="3" s="1"/>
  <c r="J5157" i="3"/>
  <c r="L5157" i="3" s="1"/>
  <c r="M5159" i="3"/>
  <c r="D5162" i="3" l="1"/>
  <c r="G5159" i="3"/>
  <c r="H5159" i="3" s="1"/>
  <c r="F5160" i="3"/>
  <c r="E5160" i="3"/>
  <c r="G5160" i="3" s="1"/>
  <c r="H5160" i="3" s="1"/>
  <c r="I5159" i="3"/>
  <c r="R5159" i="3" s="1"/>
  <c r="J5158" i="3"/>
  <c r="L5158" i="3" s="1"/>
  <c r="M5160" i="3"/>
  <c r="D5163" i="3" l="1"/>
  <c r="F5161" i="3"/>
  <c r="E5161" i="3"/>
  <c r="I5160" i="3"/>
  <c r="R5160" i="3" s="1"/>
  <c r="J5159" i="3"/>
  <c r="L5159" i="3" s="1"/>
  <c r="M5161" i="3"/>
  <c r="D5164" i="3" l="1"/>
  <c r="G5161" i="3"/>
  <c r="H5161" i="3" s="1"/>
  <c r="I5161" i="3" s="1"/>
  <c r="R5161" i="3" s="1"/>
  <c r="F5162" i="3"/>
  <c r="E5162" i="3"/>
  <c r="J5160" i="3"/>
  <c r="L5160" i="3" s="1"/>
  <c r="M5162" i="3"/>
  <c r="D5165" i="3" l="1"/>
  <c r="G5162" i="3"/>
  <c r="H5162" i="3" s="1"/>
  <c r="I5162" i="3" s="1"/>
  <c r="R5162" i="3" s="1"/>
  <c r="F5163" i="3"/>
  <c r="E5163" i="3"/>
  <c r="J5161" i="3"/>
  <c r="L5161" i="3" s="1"/>
  <c r="M5163" i="3"/>
  <c r="D5166" i="3" l="1"/>
  <c r="G5163" i="3"/>
  <c r="H5163" i="3" s="1"/>
  <c r="F5164" i="3"/>
  <c r="E5164" i="3"/>
  <c r="I5163" i="3"/>
  <c r="R5163" i="3" s="1"/>
  <c r="J5162" i="3"/>
  <c r="L5162" i="3" s="1"/>
  <c r="M5164" i="3"/>
  <c r="D5167" i="3" l="1"/>
  <c r="G5164" i="3"/>
  <c r="H5164" i="3" s="1"/>
  <c r="I5164" i="3" s="1"/>
  <c r="R5164" i="3" s="1"/>
  <c r="F5165" i="3"/>
  <c r="E5165" i="3"/>
  <c r="J5163" i="3"/>
  <c r="L5163" i="3" s="1"/>
  <c r="M5165" i="3"/>
  <c r="D5168" i="3" l="1"/>
  <c r="G5165" i="3"/>
  <c r="H5165" i="3" s="1"/>
  <c r="I5165" i="3" s="1"/>
  <c r="R5165" i="3" s="1"/>
  <c r="F5166" i="3"/>
  <c r="E5166" i="3"/>
  <c r="G5166" i="3" s="1"/>
  <c r="H5166" i="3" s="1"/>
  <c r="J5164" i="3"/>
  <c r="L5164" i="3" s="1"/>
  <c r="M5166" i="3"/>
  <c r="D5169" i="3" l="1"/>
  <c r="F5167" i="3"/>
  <c r="E5167" i="3"/>
  <c r="I5166" i="3"/>
  <c r="R5166" i="3" s="1"/>
  <c r="J5165" i="3"/>
  <c r="L5165" i="3" s="1"/>
  <c r="M5167" i="3"/>
  <c r="D5170" i="3" l="1"/>
  <c r="G5167" i="3"/>
  <c r="H5167" i="3" s="1"/>
  <c r="I5167" i="3" s="1"/>
  <c r="R5167" i="3" s="1"/>
  <c r="F5168" i="3"/>
  <c r="E5168" i="3"/>
  <c r="J5166" i="3"/>
  <c r="L5166" i="3" s="1"/>
  <c r="M5168" i="3"/>
  <c r="D5171" i="3" l="1"/>
  <c r="G5168" i="3"/>
  <c r="H5168" i="3" s="1"/>
  <c r="I5168" i="3" s="1"/>
  <c r="R5168" i="3" s="1"/>
  <c r="F5169" i="3"/>
  <c r="E5169" i="3"/>
  <c r="J5167" i="3"/>
  <c r="L5167" i="3" s="1"/>
  <c r="M5169" i="3"/>
  <c r="D5172" i="3" l="1"/>
  <c r="G5169" i="3"/>
  <c r="H5169" i="3" s="1"/>
  <c r="F5170" i="3"/>
  <c r="E5170" i="3"/>
  <c r="I5169" i="3"/>
  <c r="R5169" i="3" s="1"/>
  <c r="J5168" i="3"/>
  <c r="L5168" i="3" s="1"/>
  <c r="M5170" i="3"/>
  <c r="D5173" i="3" l="1"/>
  <c r="G5170" i="3"/>
  <c r="H5170" i="3" s="1"/>
  <c r="F5171" i="3"/>
  <c r="E5171" i="3"/>
  <c r="I5170" i="3"/>
  <c r="R5170" i="3" s="1"/>
  <c r="J5169" i="3"/>
  <c r="L5169" i="3" s="1"/>
  <c r="M5171" i="3"/>
  <c r="D5174" i="3" l="1"/>
  <c r="G5171" i="3"/>
  <c r="H5171" i="3" s="1"/>
  <c r="F5172" i="3"/>
  <c r="E5172" i="3"/>
  <c r="I5171" i="3"/>
  <c r="R5171" i="3" s="1"/>
  <c r="J5170" i="3"/>
  <c r="L5170" i="3" s="1"/>
  <c r="M5172" i="3"/>
  <c r="D5175" i="3" l="1"/>
  <c r="G5172" i="3"/>
  <c r="H5172" i="3" s="1"/>
  <c r="F5173" i="3"/>
  <c r="E5173" i="3"/>
  <c r="I5172" i="3"/>
  <c r="R5172" i="3" s="1"/>
  <c r="J5171" i="3"/>
  <c r="L5171" i="3" s="1"/>
  <c r="M5173" i="3"/>
  <c r="D5176" i="3" l="1"/>
  <c r="G5173" i="3"/>
  <c r="H5173" i="3" s="1"/>
  <c r="F5174" i="3"/>
  <c r="E5174" i="3"/>
  <c r="I5173" i="3"/>
  <c r="R5173" i="3" s="1"/>
  <c r="J5172" i="3"/>
  <c r="L5172" i="3" s="1"/>
  <c r="M5174" i="3"/>
  <c r="D5177" i="3" l="1"/>
  <c r="G5174" i="3"/>
  <c r="H5174" i="3" s="1"/>
  <c r="F5175" i="3"/>
  <c r="E5175" i="3"/>
  <c r="I5174" i="3"/>
  <c r="R5174" i="3" s="1"/>
  <c r="J5173" i="3"/>
  <c r="L5173" i="3" s="1"/>
  <c r="M5175" i="3"/>
  <c r="D5178" i="3" l="1"/>
  <c r="G5175" i="3"/>
  <c r="H5175" i="3" s="1"/>
  <c r="I5175" i="3" s="1"/>
  <c r="R5175" i="3" s="1"/>
  <c r="F5176" i="3"/>
  <c r="E5176" i="3"/>
  <c r="G5176" i="3" s="1"/>
  <c r="H5176" i="3" s="1"/>
  <c r="J5174" i="3"/>
  <c r="L5174" i="3" s="1"/>
  <c r="M5176" i="3"/>
  <c r="D5179" i="3" l="1"/>
  <c r="F5177" i="3"/>
  <c r="E5177" i="3"/>
  <c r="I5176" i="3"/>
  <c r="R5176" i="3" s="1"/>
  <c r="J5175" i="3"/>
  <c r="L5175" i="3" s="1"/>
  <c r="M5177" i="3"/>
  <c r="D5180" i="3" l="1"/>
  <c r="G5177" i="3"/>
  <c r="H5177" i="3" s="1"/>
  <c r="F5178" i="3"/>
  <c r="E5178" i="3"/>
  <c r="I5177" i="3"/>
  <c r="R5177" i="3" s="1"/>
  <c r="J5176" i="3"/>
  <c r="L5176" i="3" s="1"/>
  <c r="M5178" i="3"/>
  <c r="D5181" i="3" l="1"/>
  <c r="G5178" i="3"/>
  <c r="H5178" i="3" s="1"/>
  <c r="F5179" i="3"/>
  <c r="E5179" i="3"/>
  <c r="G5179" i="3" s="1"/>
  <c r="H5179" i="3" s="1"/>
  <c r="I5178" i="3"/>
  <c r="R5178" i="3" s="1"/>
  <c r="J5177" i="3"/>
  <c r="L5177" i="3" s="1"/>
  <c r="M5179" i="3"/>
  <c r="D5182" i="3" l="1"/>
  <c r="F5180" i="3"/>
  <c r="E5180" i="3"/>
  <c r="I5179" i="3"/>
  <c r="R5179" i="3" s="1"/>
  <c r="J5178" i="3"/>
  <c r="L5178" i="3" s="1"/>
  <c r="M5180" i="3"/>
  <c r="D5183" i="3" l="1"/>
  <c r="G5180" i="3"/>
  <c r="H5180" i="3" s="1"/>
  <c r="F5181" i="3"/>
  <c r="E5181" i="3"/>
  <c r="I5180" i="3"/>
  <c r="R5180" i="3" s="1"/>
  <c r="J5179" i="3"/>
  <c r="L5179" i="3" s="1"/>
  <c r="M5181" i="3"/>
  <c r="D5184" i="3" l="1"/>
  <c r="G5181" i="3"/>
  <c r="H5181" i="3" s="1"/>
  <c r="F5182" i="3"/>
  <c r="E5182" i="3"/>
  <c r="G5182" i="3" s="1"/>
  <c r="H5182" i="3" s="1"/>
  <c r="I5181" i="3"/>
  <c r="R5181" i="3" s="1"/>
  <c r="J5180" i="3"/>
  <c r="L5180" i="3" s="1"/>
  <c r="M5182" i="3"/>
  <c r="D5185" i="3" l="1"/>
  <c r="F5183" i="3"/>
  <c r="E5183" i="3"/>
  <c r="I5182" i="3"/>
  <c r="R5182" i="3" s="1"/>
  <c r="J5181" i="3"/>
  <c r="L5181" i="3" s="1"/>
  <c r="M5183" i="3"/>
  <c r="D5186" i="3" l="1"/>
  <c r="G5183" i="3"/>
  <c r="H5183" i="3" s="1"/>
  <c r="F5184" i="3"/>
  <c r="E5184" i="3"/>
  <c r="G5184" i="3" s="1"/>
  <c r="H5184" i="3" s="1"/>
  <c r="I5183" i="3"/>
  <c r="R5183" i="3" s="1"/>
  <c r="J5182" i="3"/>
  <c r="L5182" i="3" s="1"/>
  <c r="M5184" i="3"/>
  <c r="D5187" i="3" l="1"/>
  <c r="F5185" i="3"/>
  <c r="E5185" i="3"/>
  <c r="I5184" i="3"/>
  <c r="R5184" i="3" s="1"/>
  <c r="J5183" i="3"/>
  <c r="L5183" i="3" s="1"/>
  <c r="M5185" i="3"/>
  <c r="D5188" i="3" l="1"/>
  <c r="G5185" i="3"/>
  <c r="H5185" i="3" s="1"/>
  <c r="F5186" i="3"/>
  <c r="E5186" i="3"/>
  <c r="I5185" i="3"/>
  <c r="R5185" i="3" s="1"/>
  <c r="J5184" i="3"/>
  <c r="L5184" i="3" s="1"/>
  <c r="M5186" i="3"/>
  <c r="D5189" i="3" l="1"/>
  <c r="G5186" i="3"/>
  <c r="H5186" i="3" s="1"/>
  <c r="F5187" i="3"/>
  <c r="E5187" i="3"/>
  <c r="I5186" i="3"/>
  <c r="R5186" i="3" s="1"/>
  <c r="J5185" i="3"/>
  <c r="L5185" i="3" s="1"/>
  <c r="M5187" i="3"/>
  <c r="D5190" i="3" l="1"/>
  <c r="G5187" i="3"/>
  <c r="H5187" i="3" s="1"/>
  <c r="F5188" i="3"/>
  <c r="E5188" i="3"/>
  <c r="I5187" i="3"/>
  <c r="R5187" i="3" s="1"/>
  <c r="J5186" i="3"/>
  <c r="L5186" i="3" s="1"/>
  <c r="M5188" i="3"/>
  <c r="D5191" i="3" l="1"/>
  <c r="G5188" i="3"/>
  <c r="H5188" i="3" s="1"/>
  <c r="F5189" i="3"/>
  <c r="E5189" i="3"/>
  <c r="I5188" i="3"/>
  <c r="R5188" i="3" s="1"/>
  <c r="J5187" i="3"/>
  <c r="L5187" i="3" s="1"/>
  <c r="M5189" i="3"/>
  <c r="D5192" i="3" l="1"/>
  <c r="G5189" i="3"/>
  <c r="H5189" i="3" s="1"/>
  <c r="F5190" i="3"/>
  <c r="E5190" i="3"/>
  <c r="I5189" i="3"/>
  <c r="R5189" i="3" s="1"/>
  <c r="J5188" i="3"/>
  <c r="L5188" i="3" s="1"/>
  <c r="M5190" i="3"/>
  <c r="D5193" i="3" l="1"/>
  <c r="G5190" i="3"/>
  <c r="H5190" i="3" s="1"/>
  <c r="I5190" i="3" s="1"/>
  <c r="R5190" i="3" s="1"/>
  <c r="F5191" i="3"/>
  <c r="E5191" i="3"/>
  <c r="G5191" i="3" s="1"/>
  <c r="H5191" i="3" s="1"/>
  <c r="J5189" i="3"/>
  <c r="L5189" i="3" s="1"/>
  <c r="M5191" i="3"/>
  <c r="D5194" i="3" l="1"/>
  <c r="F5192" i="3"/>
  <c r="E5192" i="3"/>
  <c r="I5191" i="3"/>
  <c r="R5191" i="3" s="1"/>
  <c r="J5190" i="3"/>
  <c r="L5190" i="3" s="1"/>
  <c r="M5192" i="3"/>
  <c r="D5195" i="3" l="1"/>
  <c r="F5193" i="3"/>
  <c r="E5193" i="3"/>
  <c r="G5192" i="3"/>
  <c r="H5192" i="3" s="1"/>
  <c r="I5192" i="3"/>
  <c r="R5192" i="3" s="1"/>
  <c r="J5191" i="3"/>
  <c r="L5191" i="3" s="1"/>
  <c r="M5193" i="3"/>
  <c r="D5196" i="3" l="1"/>
  <c r="G5193" i="3"/>
  <c r="H5193" i="3" s="1"/>
  <c r="F5194" i="3"/>
  <c r="E5194" i="3"/>
  <c r="G5194" i="3" s="1"/>
  <c r="H5194" i="3" s="1"/>
  <c r="I5193" i="3"/>
  <c r="R5193" i="3" s="1"/>
  <c r="J5192" i="3"/>
  <c r="L5192" i="3" s="1"/>
  <c r="M5194" i="3"/>
  <c r="D5197" i="3" l="1"/>
  <c r="F5195" i="3"/>
  <c r="E5195" i="3"/>
  <c r="I5194" i="3"/>
  <c r="R5194" i="3" s="1"/>
  <c r="J5193" i="3"/>
  <c r="L5193" i="3" s="1"/>
  <c r="M5195" i="3"/>
  <c r="D5198" i="3" l="1"/>
  <c r="G5195" i="3"/>
  <c r="H5195" i="3" s="1"/>
  <c r="F5196" i="3"/>
  <c r="E5196" i="3"/>
  <c r="I5195" i="3"/>
  <c r="R5195" i="3" s="1"/>
  <c r="J5194" i="3"/>
  <c r="L5194" i="3" s="1"/>
  <c r="M5196" i="3"/>
  <c r="D5199" i="3" l="1"/>
  <c r="G5196" i="3"/>
  <c r="H5196" i="3" s="1"/>
  <c r="F5197" i="3"/>
  <c r="E5197" i="3"/>
  <c r="I5196" i="3"/>
  <c r="R5196" i="3" s="1"/>
  <c r="J5195" i="3"/>
  <c r="L5195" i="3" s="1"/>
  <c r="M5197" i="3"/>
  <c r="D5200" i="3" l="1"/>
  <c r="G5197" i="3"/>
  <c r="H5197" i="3" s="1"/>
  <c r="I5197" i="3" s="1"/>
  <c r="R5197" i="3" s="1"/>
  <c r="F5198" i="3"/>
  <c r="E5198" i="3"/>
  <c r="J5196" i="3"/>
  <c r="L5196" i="3" s="1"/>
  <c r="M5198" i="3"/>
  <c r="D5201" i="3" l="1"/>
  <c r="G5198" i="3"/>
  <c r="H5198" i="3" s="1"/>
  <c r="I5198" i="3" s="1"/>
  <c r="R5198" i="3" s="1"/>
  <c r="F5199" i="3"/>
  <c r="E5199" i="3"/>
  <c r="J5197" i="3"/>
  <c r="L5197" i="3" s="1"/>
  <c r="M5199" i="3"/>
  <c r="D5202" i="3" l="1"/>
  <c r="G5199" i="3"/>
  <c r="H5199" i="3" s="1"/>
  <c r="F5200" i="3"/>
  <c r="E5200" i="3"/>
  <c r="I5199" i="3"/>
  <c r="R5199" i="3" s="1"/>
  <c r="J5198" i="3"/>
  <c r="L5198" i="3" s="1"/>
  <c r="M5200" i="3"/>
  <c r="D5203" i="3" l="1"/>
  <c r="G5200" i="3"/>
  <c r="H5200" i="3" s="1"/>
  <c r="F5201" i="3"/>
  <c r="E5201" i="3"/>
  <c r="I5200" i="3"/>
  <c r="R5200" i="3" s="1"/>
  <c r="J5199" i="3"/>
  <c r="L5199" i="3" s="1"/>
  <c r="M5201" i="3"/>
  <c r="D5204" i="3" l="1"/>
  <c r="G5201" i="3"/>
  <c r="H5201" i="3" s="1"/>
  <c r="F5202" i="3"/>
  <c r="E5202" i="3"/>
  <c r="I5201" i="3"/>
  <c r="R5201" i="3" s="1"/>
  <c r="J5200" i="3"/>
  <c r="L5200" i="3" s="1"/>
  <c r="M5202" i="3"/>
  <c r="D5205" i="3" l="1"/>
  <c r="G5202" i="3"/>
  <c r="H5202" i="3" s="1"/>
  <c r="I5202" i="3" s="1"/>
  <c r="R5202" i="3" s="1"/>
  <c r="F5203" i="3"/>
  <c r="E5203" i="3"/>
  <c r="J5201" i="3"/>
  <c r="L5201" i="3" s="1"/>
  <c r="M5203" i="3"/>
  <c r="D5206" i="3" l="1"/>
  <c r="G5203" i="3"/>
  <c r="H5203" i="3" s="1"/>
  <c r="I5203" i="3" s="1"/>
  <c r="R5203" i="3" s="1"/>
  <c r="F5204" i="3"/>
  <c r="E5204" i="3"/>
  <c r="J5202" i="3"/>
  <c r="L5202" i="3" s="1"/>
  <c r="M5204" i="3"/>
  <c r="D5207" i="3" l="1"/>
  <c r="G5204" i="3"/>
  <c r="H5204" i="3" s="1"/>
  <c r="I5204" i="3" s="1"/>
  <c r="R5204" i="3" s="1"/>
  <c r="F5205" i="3"/>
  <c r="E5205" i="3"/>
  <c r="J5203" i="3"/>
  <c r="L5203" i="3" s="1"/>
  <c r="M5205" i="3"/>
  <c r="D5208" i="3" l="1"/>
  <c r="F5206" i="3"/>
  <c r="E5206" i="3"/>
  <c r="G5205" i="3"/>
  <c r="H5205" i="3" s="1"/>
  <c r="I5205" i="3"/>
  <c r="R5205" i="3" s="1"/>
  <c r="J5204" i="3"/>
  <c r="L5204" i="3" s="1"/>
  <c r="M5206" i="3"/>
  <c r="D5209" i="3" l="1"/>
  <c r="F5207" i="3"/>
  <c r="E5207" i="3"/>
  <c r="G5206" i="3"/>
  <c r="H5206" i="3" s="1"/>
  <c r="I5206" i="3"/>
  <c r="R5206" i="3" s="1"/>
  <c r="J5205" i="3"/>
  <c r="L5205" i="3" s="1"/>
  <c r="M5207" i="3"/>
  <c r="D5210" i="3" l="1"/>
  <c r="G5207" i="3"/>
  <c r="H5207" i="3" s="1"/>
  <c r="F5208" i="3"/>
  <c r="E5208" i="3"/>
  <c r="I5207" i="3"/>
  <c r="R5207" i="3" s="1"/>
  <c r="J5206" i="3"/>
  <c r="L5206" i="3" s="1"/>
  <c r="M5208" i="3"/>
  <c r="D5211" i="3" l="1"/>
  <c r="G5208" i="3"/>
  <c r="H5208" i="3" s="1"/>
  <c r="F5209" i="3"/>
  <c r="E5209" i="3"/>
  <c r="I5208" i="3"/>
  <c r="R5208" i="3" s="1"/>
  <c r="J5207" i="3"/>
  <c r="L5207" i="3" s="1"/>
  <c r="M5209" i="3"/>
  <c r="D5212" i="3" l="1"/>
  <c r="G5209" i="3"/>
  <c r="H5209" i="3" s="1"/>
  <c r="F5210" i="3"/>
  <c r="E5210" i="3"/>
  <c r="I5209" i="3"/>
  <c r="R5209" i="3" s="1"/>
  <c r="J5208" i="3"/>
  <c r="L5208" i="3" s="1"/>
  <c r="M5210" i="3"/>
  <c r="D5213" i="3" l="1"/>
  <c r="F5211" i="3"/>
  <c r="E5211" i="3"/>
  <c r="G5210" i="3"/>
  <c r="H5210" i="3" s="1"/>
  <c r="I5210" i="3"/>
  <c r="R5210" i="3" s="1"/>
  <c r="J5209" i="3"/>
  <c r="L5209" i="3" s="1"/>
  <c r="M5211" i="3"/>
  <c r="D5214" i="3" l="1"/>
  <c r="G5211" i="3"/>
  <c r="H5211" i="3" s="1"/>
  <c r="F5212" i="3"/>
  <c r="E5212" i="3"/>
  <c r="I5211" i="3"/>
  <c r="R5211" i="3" s="1"/>
  <c r="J5210" i="3"/>
  <c r="L5210" i="3" s="1"/>
  <c r="M5212" i="3"/>
  <c r="D5215" i="3" l="1"/>
  <c r="G5212" i="3"/>
  <c r="H5212" i="3" s="1"/>
  <c r="F5213" i="3"/>
  <c r="E5213" i="3"/>
  <c r="I5212" i="3"/>
  <c r="R5212" i="3" s="1"/>
  <c r="J5211" i="3"/>
  <c r="L5211" i="3" s="1"/>
  <c r="M5213" i="3"/>
  <c r="D5216" i="3" l="1"/>
  <c r="F5214" i="3"/>
  <c r="E5214" i="3"/>
  <c r="G5213" i="3"/>
  <c r="H5213" i="3" s="1"/>
  <c r="I5213" i="3" s="1"/>
  <c r="R5213" i="3" s="1"/>
  <c r="J5212" i="3"/>
  <c r="L5212" i="3" s="1"/>
  <c r="M5214" i="3"/>
  <c r="D5217" i="3" l="1"/>
  <c r="G5214" i="3"/>
  <c r="H5214" i="3" s="1"/>
  <c r="F5215" i="3"/>
  <c r="E5215" i="3"/>
  <c r="G5215" i="3" s="1"/>
  <c r="H5215" i="3" s="1"/>
  <c r="I5214" i="3"/>
  <c r="R5214" i="3" s="1"/>
  <c r="J5213" i="3"/>
  <c r="L5213" i="3" s="1"/>
  <c r="M5215" i="3"/>
  <c r="D5218" i="3" l="1"/>
  <c r="F5216" i="3"/>
  <c r="E5216" i="3"/>
  <c r="I5215" i="3"/>
  <c r="R5215" i="3" s="1"/>
  <c r="J5214" i="3"/>
  <c r="L5214" i="3" s="1"/>
  <c r="M5216" i="3"/>
  <c r="D5219" i="3" l="1"/>
  <c r="G5216" i="3"/>
  <c r="H5216" i="3" s="1"/>
  <c r="F5217" i="3"/>
  <c r="E5217" i="3"/>
  <c r="G5217" i="3" s="1"/>
  <c r="H5217" i="3" s="1"/>
  <c r="I5216" i="3"/>
  <c r="R5216" i="3" s="1"/>
  <c r="J5215" i="3"/>
  <c r="L5215" i="3" s="1"/>
  <c r="M5217" i="3"/>
  <c r="D5220" i="3" l="1"/>
  <c r="F5218" i="3"/>
  <c r="E5218" i="3"/>
  <c r="I5217" i="3"/>
  <c r="R5217" i="3" s="1"/>
  <c r="J5216" i="3"/>
  <c r="L5216" i="3" s="1"/>
  <c r="M5218" i="3"/>
  <c r="D5221" i="3" l="1"/>
  <c r="G5218" i="3"/>
  <c r="H5218" i="3" s="1"/>
  <c r="I5218" i="3" s="1"/>
  <c r="R5218" i="3" s="1"/>
  <c r="F5219" i="3"/>
  <c r="E5219" i="3"/>
  <c r="G5219" i="3" s="1"/>
  <c r="H5219" i="3" s="1"/>
  <c r="J5217" i="3"/>
  <c r="L5217" i="3" s="1"/>
  <c r="M5219" i="3"/>
  <c r="D5222" i="3" l="1"/>
  <c r="F5220" i="3"/>
  <c r="E5220" i="3"/>
  <c r="I5219" i="3"/>
  <c r="R5219" i="3" s="1"/>
  <c r="J5218" i="3"/>
  <c r="L5218" i="3" s="1"/>
  <c r="M5220" i="3"/>
  <c r="D5223" i="3" l="1"/>
  <c r="G5220" i="3"/>
  <c r="H5220" i="3" s="1"/>
  <c r="F5221" i="3"/>
  <c r="E5221" i="3"/>
  <c r="I5220" i="3"/>
  <c r="R5220" i="3" s="1"/>
  <c r="J5219" i="3"/>
  <c r="L5219" i="3" s="1"/>
  <c r="M5221" i="3"/>
  <c r="D5224" i="3" l="1"/>
  <c r="F5222" i="3"/>
  <c r="E5222" i="3"/>
  <c r="G5221" i="3"/>
  <c r="H5221" i="3" s="1"/>
  <c r="I5221" i="3" s="1"/>
  <c r="R5221" i="3" s="1"/>
  <c r="J5220" i="3"/>
  <c r="L5220" i="3" s="1"/>
  <c r="M5222" i="3"/>
  <c r="D5225" i="3" l="1"/>
  <c r="G5222" i="3"/>
  <c r="H5222" i="3" s="1"/>
  <c r="F5223" i="3"/>
  <c r="E5223" i="3"/>
  <c r="I5222" i="3"/>
  <c r="R5222" i="3" s="1"/>
  <c r="J5221" i="3"/>
  <c r="L5221" i="3" s="1"/>
  <c r="M5223" i="3"/>
  <c r="D5226" i="3" l="1"/>
  <c r="G5223" i="3"/>
  <c r="H5223" i="3" s="1"/>
  <c r="I5223" i="3" s="1"/>
  <c r="R5223" i="3" s="1"/>
  <c r="F5224" i="3"/>
  <c r="E5224" i="3"/>
  <c r="J5222" i="3"/>
  <c r="L5222" i="3" s="1"/>
  <c r="M5224" i="3"/>
  <c r="D5227" i="3" l="1"/>
  <c r="G5224" i="3"/>
  <c r="H5224" i="3" s="1"/>
  <c r="F5225" i="3"/>
  <c r="E5225" i="3"/>
  <c r="I5224" i="3"/>
  <c r="R5224" i="3" s="1"/>
  <c r="J5223" i="3"/>
  <c r="L5223" i="3" s="1"/>
  <c r="M5225" i="3"/>
  <c r="D5228" i="3" l="1"/>
  <c r="G5225" i="3"/>
  <c r="H5225" i="3" s="1"/>
  <c r="F5226" i="3"/>
  <c r="E5226" i="3"/>
  <c r="I5225" i="3"/>
  <c r="R5225" i="3" s="1"/>
  <c r="J5224" i="3"/>
  <c r="L5224" i="3" s="1"/>
  <c r="M5226" i="3"/>
  <c r="D5229" i="3" l="1"/>
  <c r="F5227" i="3"/>
  <c r="E5227" i="3"/>
  <c r="G5226" i="3"/>
  <c r="H5226" i="3" s="1"/>
  <c r="I5226" i="3"/>
  <c r="R5226" i="3" s="1"/>
  <c r="J5225" i="3"/>
  <c r="L5225" i="3" s="1"/>
  <c r="M5227" i="3"/>
  <c r="D5230" i="3" l="1"/>
  <c r="G5227" i="3"/>
  <c r="H5227" i="3" s="1"/>
  <c r="F5228" i="3"/>
  <c r="E5228" i="3"/>
  <c r="I5227" i="3"/>
  <c r="R5227" i="3" s="1"/>
  <c r="J5226" i="3"/>
  <c r="L5226" i="3" s="1"/>
  <c r="M5228" i="3"/>
  <c r="D5231" i="3" l="1"/>
  <c r="G5228" i="3"/>
  <c r="H5228" i="3" s="1"/>
  <c r="F5229" i="3"/>
  <c r="E5229" i="3"/>
  <c r="I5228" i="3"/>
  <c r="R5228" i="3" s="1"/>
  <c r="J5227" i="3"/>
  <c r="L5227" i="3" s="1"/>
  <c r="M5229" i="3"/>
  <c r="D5232" i="3" l="1"/>
  <c r="G5229" i="3"/>
  <c r="H5229" i="3" s="1"/>
  <c r="F5230" i="3"/>
  <c r="E5230" i="3"/>
  <c r="I5229" i="3"/>
  <c r="R5229" i="3" s="1"/>
  <c r="J5228" i="3"/>
  <c r="L5228" i="3" s="1"/>
  <c r="M5230" i="3"/>
  <c r="D5233" i="3" l="1"/>
  <c r="G5230" i="3"/>
  <c r="H5230" i="3" s="1"/>
  <c r="I5230" i="3" s="1"/>
  <c r="R5230" i="3" s="1"/>
  <c r="F5231" i="3"/>
  <c r="E5231" i="3"/>
  <c r="G5231" i="3" s="1"/>
  <c r="H5231" i="3" s="1"/>
  <c r="J5229" i="3"/>
  <c r="L5229" i="3" s="1"/>
  <c r="M5231" i="3"/>
  <c r="D5234" i="3" l="1"/>
  <c r="F5232" i="3"/>
  <c r="E5232" i="3"/>
  <c r="I5231" i="3"/>
  <c r="R5231" i="3" s="1"/>
  <c r="J5230" i="3"/>
  <c r="L5230" i="3" s="1"/>
  <c r="M5232" i="3"/>
  <c r="D5235" i="3" l="1"/>
  <c r="G5232" i="3"/>
  <c r="H5232" i="3" s="1"/>
  <c r="F5233" i="3"/>
  <c r="E5233" i="3"/>
  <c r="I5232" i="3"/>
  <c r="R5232" i="3" s="1"/>
  <c r="J5231" i="3"/>
  <c r="L5231" i="3" s="1"/>
  <c r="M5233" i="3"/>
  <c r="D5236" i="3" l="1"/>
  <c r="G5233" i="3"/>
  <c r="H5233" i="3" s="1"/>
  <c r="F5234" i="3"/>
  <c r="E5234" i="3"/>
  <c r="I5233" i="3"/>
  <c r="R5233" i="3" s="1"/>
  <c r="J5232" i="3"/>
  <c r="L5232" i="3" s="1"/>
  <c r="M5234" i="3"/>
  <c r="D5237" i="3" l="1"/>
  <c r="G5234" i="3"/>
  <c r="H5234" i="3" s="1"/>
  <c r="F5235" i="3"/>
  <c r="E5235" i="3"/>
  <c r="I5234" i="3"/>
  <c r="R5234" i="3" s="1"/>
  <c r="J5233" i="3"/>
  <c r="L5233" i="3" s="1"/>
  <c r="M5235" i="3"/>
  <c r="D5238" i="3" l="1"/>
  <c r="G5235" i="3"/>
  <c r="H5235" i="3" s="1"/>
  <c r="F5236" i="3"/>
  <c r="E5236" i="3"/>
  <c r="I5235" i="3"/>
  <c r="R5235" i="3" s="1"/>
  <c r="J5234" i="3"/>
  <c r="L5234" i="3" s="1"/>
  <c r="M5236" i="3"/>
  <c r="D5239" i="3" l="1"/>
  <c r="G5236" i="3"/>
  <c r="H5236" i="3" s="1"/>
  <c r="I5236" i="3" s="1"/>
  <c r="R5236" i="3" s="1"/>
  <c r="F5237" i="3"/>
  <c r="E5237" i="3"/>
  <c r="J5235" i="3"/>
  <c r="L5235" i="3" s="1"/>
  <c r="M5237" i="3"/>
  <c r="D5240" i="3" l="1"/>
  <c r="G5237" i="3"/>
  <c r="H5237" i="3" s="1"/>
  <c r="F5238" i="3"/>
  <c r="E5238" i="3"/>
  <c r="I5237" i="3"/>
  <c r="R5237" i="3" s="1"/>
  <c r="J5236" i="3"/>
  <c r="L5236" i="3" s="1"/>
  <c r="M5238" i="3"/>
  <c r="D5241" i="3" l="1"/>
  <c r="G5238" i="3"/>
  <c r="H5238" i="3" s="1"/>
  <c r="I5238" i="3" s="1"/>
  <c r="R5238" i="3" s="1"/>
  <c r="F5239" i="3"/>
  <c r="E5239" i="3"/>
  <c r="J5237" i="3"/>
  <c r="L5237" i="3" s="1"/>
  <c r="M5239" i="3"/>
  <c r="D5242" i="3" l="1"/>
  <c r="G5239" i="3"/>
  <c r="H5239" i="3" s="1"/>
  <c r="F5240" i="3"/>
  <c r="E5240" i="3"/>
  <c r="I5239" i="3"/>
  <c r="R5239" i="3" s="1"/>
  <c r="J5238" i="3"/>
  <c r="L5238" i="3" s="1"/>
  <c r="M5240" i="3"/>
  <c r="D5243" i="3" l="1"/>
  <c r="G5240" i="3"/>
  <c r="H5240" i="3" s="1"/>
  <c r="F5241" i="3"/>
  <c r="E5241" i="3"/>
  <c r="I5240" i="3"/>
  <c r="R5240" i="3" s="1"/>
  <c r="J5239" i="3"/>
  <c r="L5239" i="3" s="1"/>
  <c r="M5241" i="3"/>
  <c r="D5244" i="3" l="1"/>
  <c r="G5241" i="3"/>
  <c r="H5241" i="3" s="1"/>
  <c r="I5241" i="3" s="1"/>
  <c r="R5241" i="3" s="1"/>
  <c r="F5242" i="3"/>
  <c r="E5242" i="3"/>
  <c r="J5240" i="3"/>
  <c r="L5240" i="3" s="1"/>
  <c r="M5242" i="3"/>
  <c r="D5245" i="3" l="1"/>
  <c r="G5242" i="3"/>
  <c r="H5242" i="3" s="1"/>
  <c r="F5243" i="3"/>
  <c r="E5243" i="3"/>
  <c r="I5242" i="3"/>
  <c r="R5242" i="3" s="1"/>
  <c r="J5241" i="3"/>
  <c r="L5241" i="3" s="1"/>
  <c r="M5243" i="3"/>
  <c r="D5246" i="3" l="1"/>
  <c r="G5243" i="3"/>
  <c r="H5243" i="3" s="1"/>
  <c r="F5244" i="3"/>
  <c r="E5244" i="3"/>
  <c r="I5243" i="3"/>
  <c r="R5243" i="3" s="1"/>
  <c r="J5242" i="3"/>
  <c r="L5242" i="3" s="1"/>
  <c r="M5244" i="3"/>
  <c r="D5247" i="3" l="1"/>
  <c r="G5244" i="3"/>
  <c r="H5244" i="3" s="1"/>
  <c r="I5244" i="3" s="1"/>
  <c r="R5244" i="3" s="1"/>
  <c r="F5245" i="3"/>
  <c r="E5245" i="3"/>
  <c r="J5243" i="3"/>
  <c r="L5243" i="3" s="1"/>
  <c r="M5245" i="3"/>
  <c r="D5248" i="3" l="1"/>
  <c r="G5245" i="3"/>
  <c r="H5245" i="3" s="1"/>
  <c r="F5246" i="3"/>
  <c r="E5246" i="3"/>
  <c r="I5245" i="3"/>
  <c r="R5245" i="3" s="1"/>
  <c r="J5244" i="3"/>
  <c r="L5244" i="3" s="1"/>
  <c r="M5246" i="3"/>
  <c r="D5249" i="3" l="1"/>
  <c r="F5247" i="3"/>
  <c r="E5247" i="3"/>
  <c r="G5246" i="3"/>
  <c r="H5246" i="3" s="1"/>
  <c r="I5246" i="3"/>
  <c r="R5246" i="3" s="1"/>
  <c r="J5245" i="3"/>
  <c r="L5245" i="3" s="1"/>
  <c r="M5247" i="3"/>
  <c r="D5250" i="3" l="1"/>
  <c r="G5247" i="3"/>
  <c r="H5247" i="3" s="1"/>
  <c r="I5247" i="3" s="1"/>
  <c r="R5247" i="3" s="1"/>
  <c r="F5248" i="3"/>
  <c r="E5248" i="3"/>
  <c r="J5246" i="3"/>
  <c r="L5246" i="3" s="1"/>
  <c r="M5248" i="3"/>
  <c r="D5251" i="3" l="1"/>
  <c r="G5248" i="3"/>
  <c r="H5248" i="3" s="1"/>
  <c r="F5249" i="3"/>
  <c r="E5249" i="3"/>
  <c r="G5249" i="3" s="1"/>
  <c r="H5249" i="3" s="1"/>
  <c r="I5248" i="3"/>
  <c r="R5248" i="3" s="1"/>
  <c r="J5247" i="3"/>
  <c r="L5247" i="3" s="1"/>
  <c r="M5249" i="3"/>
  <c r="D5252" i="3" l="1"/>
  <c r="F5250" i="3"/>
  <c r="E5250" i="3"/>
  <c r="I5249" i="3"/>
  <c r="R5249" i="3" s="1"/>
  <c r="J5248" i="3"/>
  <c r="L5248" i="3" s="1"/>
  <c r="M5250" i="3"/>
  <c r="D5253" i="3" l="1"/>
  <c r="F5251" i="3"/>
  <c r="E5251" i="3"/>
  <c r="G5250" i="3"/>
  <c r="H5250" i="3" s="1"/>
  <c r="I5250" i="3" s="1"/>
  <c r="R5250" i="3" s="1"/>
  <c r="J5249" i="3"/>
  <c r="L5249" i="3" s="1"/>
  <c r="M5251" i="3"/>
  <c r="D5254" i="3" l="1"/>
  <c r="G5251" i="3"/>
  <c r="H5251" i="3" s="1"/>
  <c r="F5252" i="3"/>
  <c r="E5252" i="3"/>
  <c r="I5251" i="3"/>
  <c r="R5251" i="3" s="1"/>
  <c r="J5250" i="3"/>
  <c r="L5250" i="3" s="1"/>
  <c r="M5252" i="3"/>
  <c r="D5255" i="3" l="1"/>
  <c r="G5252" i="3"/>
  <c r="H5252" i="3" s="1"/>
  <c r="I5252" i="3" s="1"/>
  <c r="R5252" i="3" s="1"/>
  <c r="F5253" i="3"/>
  <c r="E5253" i="3"/>
  <c r="J5251" i="3"/>
  <c r="L5251" i="3" s="1"/>
  <c r="M5253" i="3"/>
  <c r="D5256" i="3" l="1"/>
  <c r="G5253" i="3"/>
  <c r="H5253" i="3" s="1"/>
  <c r="F5254" i="3"/>
  <c r="E5254" i="3"/>
  <c r="G5254" i="3" s="1"/>
  <c r="H5254" i="3" s="1"/>
  <c r="I5253" i="3"/>
  <c r="R5253" i="3" s="1"/>
  <c r="J5252" i="3"/>
  <c r="L5252" i="3" s="1"/>
  <c r="M5254" i="3"/>
  <c r="D5257" i="3" l="1"/>
  <c r="F5255" i="3"/>
  <c r="E5255" i="3"/>
  <c r="I5254" i="3"/>
  <c r="R5254" i="3" s="1"/>
  <c r="J5253" i="3"/>
  <c r="L5253" i="3" s="1"/>
  <c r="M5255" i="3"/>
  <c r="D5258" i="3" l="1"/>
  <c r="G5255" i="3"/>
  <c r="H5255" i="3" s="1"/>
  <c r="F5256" i="3"/>
  <c r="E5256" i="3"/>
  <c r="I5255" i="3"/>
  <c r="R5255" i="3" s="1"/>
  <c r="J5254" i="3"/>
  <c r="L5254" i="3" s="1"/>
  <c r="M5256" i="3"/>
  <c r="D5259" i="3" l="1"/>
  <c r="G5256" i="3"/>
  <c r="H5256" i="3" s="1"/>
  <c r="F5257" i="3"/>
  <c r="E5257" i="3"/>
  <c r="I5256" i="3"/>
  <c r="R5256" i="3" s="1"/>
  <c r="J5255" i="3"/>
  <c r="L5255" i="3" s="1"/>
  <c r="M5257" i="3"/>
  <c r="D5260" i="3" l="1"/>
  <c r="G5257" i="3"/>
  <c r="H5257" i="3" s="1"/>
  <c r="F5258" i="3"/>
  <c r="E5258" i="3"/>
  <c r="I5257" i="3"/>
  <c r="R5257" i="3" s="1"/>
  <c r="J5256" i="3"/>
  <c r="L5256" i="3" s="1"/>
  <c r="M5258" i="3"/>
  <c r="D5261" i="3" l="1"/>
  <c r="G5258" i="3"/>
  <c r="H5258" i="3" s="1"/>
  <c r="F5259" i="3"/>
  <c r="E5259" i="3"/>
  <c r="I5258" i="3"/>
  <c r="R5258" i="3" s="1"/>
  <c r="J5257" i="3"/>
  <c r="L5257" i="3" s="1"/>
  <c r="M5259" i="3"/>
  <c r="D5262" i="3" l="1"/>
  <c r="G5259" i="3"/>
  <c r="H5259" i="3" s="1"/>
  <c r="F5260" i="3"/>
  <c r="E5260" i="3"/>
  <c r="I5259" i="3"/>
  <c r="R5259" i="3" s="1"/>
  <c r="J5258" i="3"/>
  <c r="L5258" i="3" s="1"/>
  <c r="M5260" i="3"/>
  <c r="D5263" i="3" l="1"/>
  <c r="G5260" i="3"/>
  <c r="H5260" i="3" s="1"/>
  <c r="F5261" i="3"/>
  <c r="E5261" i="3"/>
  <c r="I5260" i="3"/>
  <c r="R5260" i="3" s="1"/>
  <c r="J5259" i="3"/>
  <c r="L5259" i="3" s="1"/>
  <c r="M5261" i="3"/>
  <c r="D5264" i="3" l="1"/>
  <c r="G5261" i="3"/>
  <c r="H5261" i="3" s="1"/>
  <c r="I5261" i="3" s="1"/>
  <c r="R5261" i="3" s="1"/>
  <c r="F5262" i="3"/>
  <c r="E5262" i="3"/>
  <c r="G5262" i="3" s="1"/>
  <c r="H5262" i="3" s="1"/>
  <c r="J5260" i="3"/>
  <c r="L5260" i="3" s="1"/>
  <c r="M5262" i="3"/>
  <c r="D5265" i="3" l="1"/>
  <c r="F5263" i="3"/>
  <c r="E5263" i="3"/>
  <c r="I5262" i="3"/>
  <c r="R5262" i="3" s="1"/>
  <c r="J5261" i="3"/>
  <c r="L5261" i="3" s="1"/>
  <c r="M5263" i="3"/>
  <c r="D5266" i="3" l="1"/>
  <c r="G5263" i="3"/>
  <c r="H5263" i="3" s="1"/>
  <c r="F5264" i="3"/>
  <c r="E5264" i="3"/>
  <c r="I5263" i="3"/>
  <c r="R5263" i="3" s="1"/>
  <c r="J5262" i="3"/>
  <c r="L5262" i="3" s="1"/>
  <c r="M5264" i="3"/>
  <c r="D5267" i="3" l="1"/>
  <c r="G5264" i="3"/>
  <c r="H5264" i="3" s="1"/>
  <c r="F5265" i="3"/>
  <c r="E5265" i="3"/>
  <c r="I5264" i="3"/>
  <c r="R5264" i="3" s="1"/>
  <c r="J5263" i="3"/>
  <c r="L5263" i="3" s="1"/>
  <c r="M5265" i="3"/>
  <c r="D5268" i="3" l="1"/>
  <c r="G5265" i="3"/>
  <c r="H5265" i="3" s="1"/>
  <c r="I5265" i="3" s="1"/>
  <c r="R5265" i="3" s="1"/>
  <c r="F5266" i="3"/>
  <c r="E5266" i="3"/>
  <c r="J5264" i="3"/>
  <c r="L5264" i="3" s="1"/>
  <c r="M5266" i="3"/>
  <c r="D5269" i="3" l="1"/>
  <c r="F5267" i="3"/>
  <c r="E5267" i="3"/>
  <c r="G5266" i="3"/>
  <c r="H5266" i="3" s="1"/>
  <c r="I5266" i="3" s="1"/>
  <c r="R5266" i="3" s="1"/>
  <c r="J5265" i="3"/>
  <c r="L5265" i="3" s="1"/>
  <c r="M5267" i="3"/>
  <c r="D5270" i="3" l="1"/>
  <c r="G5267" i="3"/>
  <c r="H5267" i="3" s="1"/>
  <c r="F5268" i="3"/>
  <c r="E5268" i="3"/>
  <c r="G5268" i="3" s="1"/>
  <c r="H5268" i="3" s="1"/>
  <c r="I5267" i="3"/>
  <c r="R5267" i="3" s="1"/>
  <c r="J5266" i="3"/>
  <c r="L5266" i="3" s="1"/>
  <c r="M5268" i="3"/>
  <c r="D5271" i="3" l="1"/>
  <c r="F5269" i="3"/>
  <c r="E5269" i="3"/>
  <c r="I5268" i="3"/>
  <c r="R5268" i="3" s="1"/>
  <c r="J5267" i="3"/>
  <c r="L5267" i="3" s="1"/>
  <c r="M5269" i="3"/>
  <c r="D5272" i="3" l="1"/>
  <c r="G5269" i="3"/>
  <c r="H5269" i="3" s="1"/>
  <c r="F5270" i="3"/>
  <c r="E5270" i="3"/>
  <c r="I5269" i="3"/>
  <c r="R5269" i="3" s="1"/>
  <c r="J5268" i="3"/>
  <c r="L5268" i="3" s="1"/>
  <c r="M5270" i="3"/>
  <c r="D5273" i="3" l="1"/>
  <c r="G5270" i="3"/>
  <c r="H5270" i="3" s="1"/>
  <c r="F5271" i="3"/>
  <c r="E5271" i="3"/>
  <c r="I5270" i="3"/>
  <c r="R5270" i="3" s="1"/>
  <c r="J5269" i="3"/>
  <c r="L5269" i="3" s="1"/>
  <c r="M5271" i="3"/>
  <c r="D5274" i="3" l="1"/>
  <c r="G5271" i="3"/>
  <c r="H5271" i="3" s="1"/>
  <c r="F5272" i="3"/>
  <c r="E5272" i="3"/>
  <c r="G5272" i="3" s="1"/>
  <c r="H5272" i="3" s="1"/>
  <c r="I5271" i="3"/>
  <c r="R5271" i="3" s="1"/>
  <c r="J5270" i="3"/>
  <c r="L5270" i="3" s="1"/>
  <c r="M5272" i="3"/>
  <c r="D5275" i="3" l="1"/>
  <c r="F5273" i="3"/>
  <c r="E5273" i="3"/>
  <c r="I5272" i="3"/>
  <c r="R5272" i="3" s="1"/>
  <c r="J5271" i="3"/>
  <c r="L5271" i="3" s="1"/>
  <c r="M5273" i="3"/>
  <c r="D5276" i="3" l="1"/>
  <c r="G5273" i="3"/>
  <c r="H5273" i="3" s="1"/>
  <c r="F5274" i="3"/>
  <c r="E5274" i="3"/>
  <c r="I5273" i="3"/>
  <c r="R5273" i="3" s="1"/>
  <c r="J5272" i="3"/>
  <c r="L5272" i="3" s="1"/>
  <c r="M5274" i="3"/>
  <c r="D5277" i="3" l="1"/>
  <c r="G5274" i="3"/>
  <c r="H5274" i="3" s="1"/>
  <c r="F5275" i="3"/>
  <c r="E5275" i="3"/>
  <c r="I5274" i="3"/>
  <c r="R5274" i="3" s="1"/>
  <c r="J5273" i="3"/>
  <c r="L5273" i="3" s="1"/>
  <c r="M5275" i="3"/>
  <c r="D5278" i="3" l="1"/>
  <c r="G5275" i="3"/>
  <c r="H5275" i="3" s="1"/>
  <c r="F5276" i="3"/>
  <c r="E5276" i="3"/>
  <c r="I5275" i="3"/>
  <c r="R5275" i="3" s="1"/>
  <c r="J5274" i="3"/>
  <c r="L5274" i="3" s="1"/>
  <c r="M5276" i="3"/>
  <c r="D5279" i="3" l="1"/>
  <c r="G5276" i="3"/>
  <c r="H5276" i="3" s="1"/>
  <c r="F5277" i="3"/>
  <c r="E5277" i="3"/>
  <c r="I5276" i="3"/>
  <c r="R5276" i="3" s="1"/>
  <c r="J5275" i="3"/>
  <c r="L5275" i="3" s="1"/>
  <c r="M5277" i="3"/>
  <c r="D5280" i="3" l="1"/>
  <c r="G5277" i="3"/>
  <c r="H5277" i="3" s="1"/>
  <c r="F5278" i="3"/>
  <c r="E5278" i="3"/>
  <c r="I5277" i="3"/>
  <c r="R5277" i="3" s="1"/>
  <c r="J5276" i="3"/>
  <c r="L5276" i="3" s="1"/>
  <c r="M5278" i="3"/>
  <c r="D5281" i="3" l="1"/>
  <c r="G5278" i="3"/>
  <c r="H5278" i="3" s="1"/>
  <c r="F5279" i="3"/>
  <c r="E5279" i="3"/>
  <c r="G5279" i="3" s="1"/>
  <c r="H5279" i="3" s="1"/>
  <c r="I5278" i="3"/>
  <c r="R5278" i="3" s="1"/>
  <c r="J5277" i="3"/>
  <c r="L5277" i="3" s="1"/>
  <c r="M5279" i="3"/>
  <c r="D5282" i="3" l="1"/>
  <c r="F5280" i="3"/>
  <c r="E5280" i="3"/>
  <c r="I5279" i="3"/>
  <c r="R5279" i="3" s="1"/>
  <c r="J5278" i="3"/>
  <c r="L5278" i="3" s="1"/>
  <c r="M5280" i="3"/>
  <c r="D5283" i="3" l="1"/>
  <c r="F5281" i="3"/>
  <c r="E5281" i="3"/>
  <c r="G5280" i="3"/>
  <c r="H5280" i="3" s="1"/>
  <c r="I5280" i="3"/>
  <c r="R5280" i="3" s="1"/>
  <c r="J5279" i="3"/>
  <c r="L5279" i="3" s="1"/>
  <c r="M5281" i="3"/>
  <c r="D5284" i="3" l="1"/>
  <c r="F5282" i="3"/>
  <c r="E5282" i="3"/>
  <c r="G5281" i="3"/>
  <c r="H5281" i="3" s="1"/>
  <c r="I5281" i="3"/>
  <c r="R5281" i="3" s="1"/>
  <c r="J5280" i="3"/>
  <c r="L5280" i="3" s="1"/>
  <c r="M5282" i="3"/>
  <c r="D5285" i="3" l="1"/>
  <c r="G5282" i="3"/>
  <c r="H5282" i="3" s="1"/>
  <c r="F5283" i="3"/>
  <c r="E5283" i="3"/>
  <c r="G5283" i="3" s="1"/>
  <c r="H5283" i="3" s="1"/>
  <c r="I5282" i="3"/>
  <c r="R5282" i="3" s="1"/>
  <c r="J5281" i="3"/>
  <c r="L5281" i="3" s="1"/>
  <c r="M5283" i="3"/>
  <c r="D5286" i="3" l="1"/>
  <c r="F5284" i="3"/>
  <c r="E5284" i="3"/>
  <c r="I5283" i="3"/>
  <c r="R5283" i="3" s="1"/>
  <c r="J5282" i="3"/>
  <c r="L5282" i="3" s="1"/>
  <c r="M5284" i="3"/>
  <c r="D5287" i="3" l="1"/>
  <c r="G5284" i="3"/>
  <c r="H5284" i="3" s="1"/>
  <c r="F5285" i="3"/>
  <c r="E5285" i="3"/>
  <c r="I5284" i="3"/>
  <c r="R5284" i="3" s="1"/>
  <c r="J5283" i="3"/>
  <c r="L5283" i="3" s="1"/>
  <c r="M5285" i="3"/>
  <c r="D5288" i="3" l="1"/>
  <c r="F5286" i="3"/>
  <c r="E5286" i="3"/>
  <c r="G5285" i="3"/>
  <c r="H5285" i="3" s="1"/>
  <c r="I5285" i="3"/>
  <c r="R5285" i="3" s="1"/>
  <c r="J5284" i="3"/>
  <c r="L5284" i="3" s="1"/>
  <c r="M5286" i="3"/>
  <c r="D5289" i="3" l="1"/>
  <c r="F5287" i="3"/>
  <c r="E5287" i="3"/>
  <c r="G5286" i="3"/>
  <c r="H5286" i="3" s="1"/>
  <c r="I5286" i="3"/>
  <c r="R5286" i="3" s="1"/>
  <c r="J5285" i="3"/>
  <c r="L5285" i="3" s="1"/>
  <c r="M5287" i="3"/>
  <c r="D5290" i="3" l="1"/>
  <c r="G5287" i="3"/>
  <c r="H5287" i="3" s="1"/>
  <c r="F5288" i="3"/>
  <c r="E5288" i="3"/>
  <c r="I5287" i="3"/>
  <c r="R5287" i="3" s="1"/>
  <c r="J5286" i="3"/>
  <c r="L5286" i="3" s="1"/>
  <c r="M5288" i="3"/>
  <c r="D5291" i="3" l="1"/>
  <c r="G5288" i="3"/>
  <c r="H5288" i="3" s="1"/>
  <c r="I5288" i="3" s="1"/>
  <c r="R5288" i="3" s="1"/>
  <c r="F5289" i="3"/>
  <c r="E5289" i="3"/>
  <c r="J5287" i="3"/>
  <c r="L5287" i="3" s="1"/>
  <c r="M5289" i="3"/>
  <c r="D5292" i="3" l="1"/>
  <c r="G5289" i="3"/>
  <c r="H5289" i="3" s="1"/>
  <c r="F5290" i="3"/>
  <c r="E5290" i="3"/>
  <c r="I5289" i="3"/>
  <c r="R5289" i="3" s="1"/>
  <c r="J5288" i="3"/>
  <c r="L5288" i="3" s="1"/>
  <c r="M5290" i="3"/>
  <c r="D5293" i="3" l="1"/>
  <c r="G5290" i="3"/>
  <c r="H5290" i="3" s="1"/>
  <c r="F5291" i="3"/>
  <c r="E5291" i="3"/>
  <c r="I5290" i="3"/>
  <c r="R5290" i="3" s="1"/>
  <c r="J5289" i="3"/>
  <c r="L5289" i="3" s="1"/>
  <c r="M5291" i="3"/>
  <c r="D5294" i="3" l="1"/>
  <c r="G5291" i="3"/>
  <c r="H5291" i="3" s="1"/>
  <c r="F5292" i="3"/>
  <c r="E5292" i="3"/>
  <c r="I5291" i="3"/>
  <c r="R5291" i="3" s="1"/>
  <c r="J5290" i="3"/>
  <c r="L5290" i="3" s="1"/>
  <c r="M5292" i="3"/>
  <c r="D5295" i="3" l="1"/>
  <c r="F5293" i="3"/>
  <c r="E5293" i="3"/>
  <c r="G5292" i="3"/>
  <c r="H5292" i="3" s="1"/>
  <c r="I5292" i="3" s="1"/>
  <c r="R5292" i="3" s="1"/>
  <c r="J5291" i="3"/>
  <c r="L5291" i="3" s="1"/>
  <c r="M5293" i="3"/>
  <c r="D5296" i="3" l="1"/>
  <c r="G5293" i="3"/>
  <c r="H5293" i="3" s="1"/>
  <c r="F5294" i="3"/>
  <c r="E5294" i="3"/>
  <c r="G5294" i="3" s="1"/>
  <c r="H5294" i="3" s="1"/>
  <c r="I5293" i="3"/>
  <c r="R5293" i="3" s="1"/>
  <c r="J5292" i="3"/>
  <c r="L5292" i="3" s="1"/>
  <c r="M5294" i="3"/>
  <c r="D5297" i="3" l="1"/>
  <c r="F5295" i="3"/>
  <c r="E5295" i="3"/>
  <c r="I5294" i="3"/>
  <c r="R5294" i="3" s="1"/>
  <c r="J5293" i="3"/>
  <c r="L5293" i="3" s="1"/>
  <c r="M5295" i="3"/>
  <c r="D5298" i="3" l="1"/>
  <c r="G5295" i="3"/>
  <c r="H5295" i="3" s="1"/>
  <c r="F5296" i="3"/>
  <c r="E5296" i="3"/>
  <c r="I5295" i="3"/>
  <c r="R5295" i="3" s="1"/>
  <c r="J5294" i="3"/>
  <c r="L5294" i="3" s="1"/>
  <c r="M5296" i="3"/>
  <c r="D5299" i="3" l="1"/>
  <c r="G5296" i="3"/>
  <c r="H5296" i="3" s="1"/>
  <c r="F5297" i="3"/>
  <c r="E5297" i="3"/>
  <c r="G5297" i="3" s="1"/>
  <c r="H5297" i="3" s="1"/>
  <c r="I5296" i="3"/>
  <c r="R5296" i="3" s="1"/>
  <c r="J5295" i="3"/>
  <c r="L5295" i="3" s="1"/>
  <c r="M5297" i="3"/>
  <c r="D5300" i="3" l="1"/>
  <c r="F5298" i="3"/>
  <c r="E5298" i="3"/>
  <c r="I5297" i="3"/>
  <c r="R5297" i="3" s="1"/>
  <c r="J5296" i="3"/>
  <c r="L5296" i="3" s="1"/>
  <c r="M5298" i="3"/>
  <c r="D5301" i="3" l="1"/>
  <c r="G5298" i="3"/>
  <c r="H5298" i="3" s="1"/>
  <c r="I5298" i="3" s="1"/>
  <c r="R5298" i="3" s="1"/>
  <c r="F5299" i="3"/>
  <c r="E5299" i="3"/>
  <c r="G5299" i="3" s="1"/>
  <c r="H5299" i="3" s="1"/>
  <c r="J5297" i="3"/>
  <c r="L5297" i="3" s="1"/>
  <c r="M5299" i="3"/>
  <c r="D5302" i="3" l="1"/>
  <c r="F5300" i="3"/>
  <c r="E5300" i="3"/>
  <c r="I5299" i="3"/>
  <c r="R5299" i="3" s="1"/>
  <c r="J5298" i="3"/>
  <c r="L5298" i="3" s="1"/>
  <c r="M5300" i="3"/>
  <c r="D5303" i="3" l="1"/>
  <c r="G5300" i="3"/>
  <c r="H5300" i="3" s="1"/>
  <c r="F5301" i="3"/>
  <c r="E5301" i="3"/>
  <c r="I5300" i="3"/>
  <c r="R5300" i="3" s="1"/>
  <c r="J5299" i="3"/>
  <c r="L5299" i="3" s="1"/>
  <c r="M5301" i="3"/>
  <c r="D5304" i="3" l="1"/>
  <c r="G5301" i="3"/>
  <c r="H5301" i="3" s="1"/>
  <c r="F5302" i="3"/>
  <c r="E5302" i="3"/>
  <c r="I5301" i="3"/>
  <c r="R5301" i="3" s="1"/>
  <c r="J5300" i="3"/>
  <c r="L5300" i="3" s="1"/>
  <c r="M5302" i="3"/>
  <c r="D5305" i="3" l="1"/>
  <c r="G5302" i="3"/>
  <c r="H5302" i="3" s="1"/>
  <c r="F5303" i="3"/>
  <c r="E5303" i="3"/>
  <c r="I5302" i="3"/>
  <c r="R5302" i="3" s="1"/>
  <c r="J5301" i="3"/>
  <c r="L5301" i="3" s="1"/>
  <c r="M5303" i="3"/>
  <c r="D5306" i="3" l="1"/>
  <c r="G5303" i="3"/>
  <c r="H5303" i="3" s="1"/>
  <c r="I5303" i="3" s="1"/>
  <c r="R5303" i="3" s="1"/>
  <c r="F5304" i="3"/>
  <c r="E5304" i="3"/>
  <c r="J5302" i="3"/>
  <c r="L5302" i="3" s="1"/>
  <c r="M5304" i="3"/>
  <c r="D5307" i="3" l="1"/>
  <c r="G5304" i="3"/>
  <c r="H5304" i="3" s="1"/>
  <c r="I5304" i="3" s="1"/>
  <c r="R5304" i="3" s="1"/>
  <c r="F5305" i="3"/>
  <c r="E5305" i="3"/>
  <c r="J5303" i="3"/>
  <c r="L5303" i="3" s="1"/>
  <c r="M5305" i="3"/>
  <c r="D5308" i="3" l="1"/>
  <c r="G5305" i="3"/>
  <c r="H5305" i="3" s="1"/>
  <c r="F5306" i="3"/>
  <c r="E5306" i="3"/>
  <c r="I5305" i="3"/>
  <c r="R5305" i="3" s="1"/>
  <c r="J5304" i="3"/>
  <c r="L5304" i="3" s="1"/>
  <c r="M5306" i="3"/>
  <c r="D5309" i="3" l="1"/>
  <c r="G5306" i="3"/>
  <c r="H5306" i="3" s="1"/>
  <c r="F5307" i="3"/>
  <c r="E5307" i="3"/>
  <c r="I5306" i="3"/>
  <c r="R5306" i="3" s="1"/>
  <c r="J5305" i="3"/>
  <c r="L5305" i="3" s="1"/>
  <c r="M5307" i="3"/>
  <c r="D5310" i="3" l="1"/>
  <c r="G5307" i="3"/>
  <c r="H5307" i="3" s="1"/>
  <c r="I5307" i="3" s="1"/>
  <c r="R5307" i="3" s="1"/>
  <c r="F5308" i="3"/>
  <c r="E5308" i="3"/>
  <c r="G5308" i="3" s="1"/>
  <c r="H5308" i="3" s="1"/>
  <c r="J5306" i="3"/>
  <c r="L5306" i="3" s="1"/>
  <c r="M5308" i="3"/>
  <c r="D5311" i="3" l="1"/>
  <c r="F5309" i="3"/>
  <c r="E5309" i="3"/>
  <c r="I5308" i="3"/>
  <c r="R5308" i="3" s="1"/>
  <c r="J5307" i="3"/>
  <c r="L5307" i="3" s="1"/>
  <c r="M5309" i="3"/>
  <c r="D5312" i="3" l="1"/>
  <c r="G5309" i="3"/>
  <c r="H5309" i="3" s="1"/>
  <c r="F5310" i="3"/>
  <c r="E5310" i="3"/>
  <c r="I5309" i="3"/>
  <c r="R5309" i="3" s="1"/>
  <c r="J5308" i="3"/>
  <c r="L5308" i="3" s="1"/>
  <c r="M5310" i="3"/>
  <c r="D5313" i="3" l="1"/>
  <c r="G5310" i="3"/>
  <c r="H5310" i="3" s="1"/>
  <c r="F5311" i="3"/>
  <c r="E5311" i="3"/>
  <c r="I5310" i="3"/>
  <c r="R5310" i="3" s="1"/>
  <c r="J5309" i="3"/>
  <c r="L5309" i="3" s="1"/>
  <c r="M5311" i="3"/>
  <c r="D5314" i="3" l="1"/>
  <c r="G5311" i="3"/>
  <c r="H5311" i="3" s="1"/>
  <c r="F5312" i="3"/>
  <c r="E5312" i="3"/>
  <c r="I5311" i="3"/>
  <c r="R5311" i="3" s="1"/>
  <c r="J5310" i="3"/>
  <c r="L5310" i="3" s="1"/>
  <c r="M5312" i="3"/>
  <c r="D5315" i="3" l="1"/>
  <c r="G5312" i="3"/>
  <c r="H5312" i="3" s="1"/>
  <c r="F5313" i="3"/>
  <c r="E5313" i="3"/>
  <c r="I5312" i="3"/>
  <c r="R5312" i="3" s="1"/>
  <c r="J5311" i="3"/>
  <c r="L5311" i="3" s="1"/>
  <c r="M5313" i="3"/>
  <c r="D5316" i="3" l="1"/>
  <c r="G5313" i="3"/>
  <c r="H5313" i="3" s="1"/>
  <c r="F5314" i="3"/>
  <c r="E5314" i="3"/>
  <c r="I5313" i="3"/>
  <c r="R5313" i="3" s="1"/>
  <c r="J5312" i="3"/>
  <c r="L5312" i="3" s="1"/>
  <c r="M5314" i="3"/>
  <c r="D5317" i="3" l="1"/>
  <c r="G5314" i="3"/>
  <c r="H5314" i="3" s="1"/>
  <c r="I5314" i="3" s="1"/>
  <c r="R5314" i="3" s="1"/>
  <c r="F5315" i="3"/>
  <c r="E5315" i="3"/>
  <c r="J5313" i="3"/>
  <c r="L5313" i="3" s="1"/>
  <c r="M5315" i="3"/>
  <c r="D5318" i="3" l="1"/>
  <c r="G5315" i="3"/>
  <c r="H5315" i="3" s="1"/>
  <c r="F5316" i="3"/>
  <c r="E5316" i="3"/>
  <c r="I5315" i="3"/>
  <c r="R5315" i="3" s="1"/>
  <c r="J5314" i="3"/>
  <c r="L5314" i="3" s="1"/>
  <c r="M5316" i="3"/>
  <c r="D5319" i="3" l="1"/>
  <c r="F5317" i="3"/>
  <c r="E5317" i="3"/>
  <c r="G5316" i="3"/>
  <c r="H5316" i="3" s="1"/>
  <c r="I5316" i="3"/>
  <c r="R5316" i="3" s="1"/>
  <c r="J5315" i="3"/>
  <c r="L5315" i="3" s="1"/>
  <c r="M5317" i="3"/>
  <c r="D5320" i="3" l="1"/>
  <c r="G5317" i="3"/>
  <c r="H5317" i="3" s="1"/>
  <c r="F5318" i="3"/>
  <c r="E5318" i="3"/>
  <c r="I5317" i="3"/>
  <c r="R5317" i="3" s="1"/>
  <c r="J5316" i="3"/>
  <c r="L5316" i="3" s="1"/>
  <c r="M5318" i="3"/>
  <c r="D5321" i="3" l="1"/>
  <c r="G5318" i="3"/>
  <c r="H5318" i="3" s="1"/>
  <c r="F5319" i="3"/>
  <c r="E5319" i="3"/>
  <c r="I5318" i="3"/>
  <c r="R5318" i="3" s="1"/>
  <c r="J5317" i="3"/>
  <c r="L5317" i="3" s="1"/>
  <c r="M5319" i="3"/>
  <c r="D5322" i="3" l="1"/>
  <c r="G5319" i="3"/>
  <c r="H5319" i="3" s="1"/>
  <c r="I5319" i="3" s="1"/>
  <c r="R5319" i="3" s="1"/>
  <c r="F5320" i="3"/>
  <c r="E5320" i="3"/>
  <c r="G5320" i="3" s="1"/>
  <c r="H5320" i="3" s="1"/>
  <c r="J5318" i="3"/>
  <c r="L5318" i="3" s="1"/>
  <c r="M5320" i="3"/>
  <c r="D5323" i="3" l="1"/>
  <c r="F5321" i="3"/>
  <c r="E5321" i="3"/>
  <c r="I5320" i="3"/>
  <c r="R5320" i="3" s="1"/>
  <c r="J5319" i="3"/>
  <c r="L5319" i="3" s="1"/>
  <c r="M5321" i="3"/>
  <c r="D5324" i="3" l="1"/>
  <c r="G5321" i="3"/>
  <c r="H5321" i="3" s="1"/>
  <c r="F5322" i="3"/>
  <c r="E5322" i="3"/>
  <c r="I5321" i="3"/>
  <c r="R5321" i="3" s="1"/>
  <c r="J5320" i="3"/>
  <c r="L5320" i="3" s="1"/>
  <c r="M5322" i="3"/>
  <c r="D5325" i="3" l="1"/>
  <c r="F5323" i="3"/>
  <c r="E5323" i="3"/>
  <c r="G5322" i="3"/>
  <c r="H5322" i="3" s="1"/>
  <c r="I5322" i="3" s="1"/>
  <c r="R5322" i="3" s="1"/>
  <c r="J5321" i="3"/>
  <c r="L5321" i="3" s="1"/>
  <c r="M5323" i="3"/>
  <c r="D5326" i="3" l="1"/>
  <c r="G5323" i="3"/>
  <c r="H5323" i="3" s="1"/>
  <c r="F5324" i="3"/>
  <c r="E5324" i="3"/>
  <c r="I5323" i="3"/>
  <c r="R5323" i="3" s="1"/>
  <c r="J5322" i="3"/>
  <c r="L5322" i="3" s="1"/>
  <c r="M5324" i="3"/>
  <c r="D5327" i="3" l="1"/>
  <c r="G5324" i="3"/>
  <c r="H5324" i="3" s="1"/>
  <c r="I5324" i="3" s="1"/>
  <c r="R5324" i="3" s="1"/>
  <c r="F5325" i="3"/>
  <c r="E5325" i="3"/>
  <c r="J5323" i="3"/>
  <c r="L5323" i="3" s="1"/>
  <c r="M5325" i="3"/>
  <c r="D5328" i="3" l="1"/>
  <c r="G5325" i="3"/>
  <c r="H5325" i="3" s="1"/>
  <c r="F5326" i="3"/>
  <c r="E5326" i="3"/>
  <c r="G5326" i="3" s="1"/>
  <c r="H5326" i="3" s="1"/>
  <c r="I5325" i="3"/>
  <c r="R5325" i="3" s="1"/>
  <c r="J5324" i="3"/>
  <c r="L5324" i="3" s="1"/>
  <c r="M5326" i="3"/>
  <c r="D5329" i="3" l="1"/>
  <c r="F5327" i="3"/>
  <c r="E5327" i="3"/>
  <c r="I5326" i="3"/>
  <c r="R5326" i="3" s="1"/>
  <c r="J5325" i="3"/>
  <c r="L5325" i="3" s="1"/>
  <c r="M5327" i="3"/>
  <c r="D5330" i="3" l="1"/>
  <c r="G5327" i="3"/>
  <c r="H5327" i="3" s="1"/>
  <c r="I5327" i="3" s="1"/>
  <c r="R5327" i="3" s="1"/>
  <c r="F5328" i="3"/>
  <c r="E5328" i="3"/>
  <c r="J5326" i="3"/>
  <c r="L5326" i="3" s="1"/>
  <c r="M5328" i="3"/>
  <c r="D5331" i="3" l="1"/>
  <c r="G5328" i="3"/>
  <c r="H5328" i="3" s="1"/>
  <c r="F5329" i="3"/>
  <c r="E5329" i="3"/>
  <c r="I5328" i="3"/>
  <c r="R5328" i="3" s="1"/>
  <c r="J5327" i="3"/>
  <c r="L5327" i="3" s="1"/>
  <c r="M5329" i="3"/>
  <c r="D5332" i="3" l="1"/>
  <c r="G5329" i="3"/>
  <c r="H5329" i="3" s="1"/>
  <c r="I5329" i="3" s="1"/>
  <c r="R5329" i="3" s="1"/>
  <c r="F5330" i="3"/>
  <c r="E5330" i="3"/>
  <c r="J5328" i="3"/>
  <c r="L5328" i="3" s="1"/>
  <c r="M5330" i="3"/>
  <c r="D5333" i="3" l="1"/>
  <c r="G5330" i="3"/>
  <c r="H5330" i="3" s="1"/>
  <c r="F5331" i="3"/>
  <c r="E5331" i="3"/>
  <c r="G5331" i="3" s="1"/>
  <c r="H5331" i="3" s="1"/>
  <c r="I5330" i="3"/>
  <c r="R5330" i="3" s="1"/>
  <c r="J5329" i="3"/>
  <c r="L5329" i="3" s="1"/>
  <c r="M5331" i="3"/>
  <c r="D5334" i="3" l="1"/>
  <c r="F5332" i="3"/>
  <c r="E5332" i="3"/>
  <c r="I5331" i="3"/>
  <c r="R5331" i="3" s="1"/>
  <c r="J5330" i="3"/>
  <c r="L5330" i="3" s="1"/>
  <c r="M5332" i="3"/>
  <c r="D5335" i="3" l="1"/>
  <c r="G5332" i="3"/>
  <c r="H5332" i="3" s="1"/>
  <c r="F5333" i="3"/>
  <c r="E5333" i="3"/>
  <c r="I5332" i="3"/>
  <c r="R5332" i="3" s="1"/>
  <c r="J5331" i="3"/>
  <c r="L5331" i="3" s="1"/>
  <c r="M5333" i="3"/>
  <c r="D5336" i="3" l="1"/>
  <c r="G5333" i="3"/>
  <c r="H5333" i="3" s="1"/>
  <c r="F5334" i="3"/>
  <c r="E5334" i="3"/>
  <c r="I5333" i="3"/>
  <c r="R5333" i="3" s="1"/>
  <c r="J5332" i="3"/>
  <c r="L5332" i="3" s="1"/>
  <c r="M5334" i="3"/>
  <c r="D5337" i="3" l="1"/>
  <c r="G5334" i="3"/>
  <c r="H5334" i="3" s="1"/>
  <c r="F5335" i="3"/>
  <c r="E5335" i="3"/>
  <c r="I5334" i="3"/>
  <c r="R5334" i="3" s="1"/>
  <c r="J5333" i="3"/>
  <c r="L5333" i="3" s="1"/>
  <c r="M5335" i="3"/>
  <c r="D5338" i="3" l="1"/>
  <c r="G5335" i="3"/>
  <c r="H5335" i="3" s="1"/>
  <c r="I5335" i="3" s="1"/>
  <c r="R5335" i="3" s="1"/>
  <c r="F5336" i="3"/>
  <c r="E5336" i="3"/>
  <c r="G5336" i="3" s="1"/>
  <c r="H5336" i="3" s="1"/>
  <c r="J5334" i="3"/>
  <c r="L5334" i="3" s="1"/>
  <c r="M5336" i="3"/>
  <c r="D5339" i="3" l="1"/>
  <c r="F5337" i="3"/>
  <c r="E5337" i="3"/>
  <c r="I5336" i="3"/>
  <c r="R5336" i="3" s="1"/>
  <c r="J5335" i="3"/>
  <c r="L5335" i="3" s="1"/>
  <c r="M5337" i="3"/>
  <c r="D5340" i="3" l="1"/>
  <c r="G5337" i="3"/>
  <c r="H5337" i="3" s="1"/>
  <c r="I5337" i="3" s="1"/>
  <c r="R5337" i="3" s="1"/>
  <c r="F5338" i="3"/>
  <c r="E5338" i="3"/>
  <c r="J5336" i="3"/>
  <c r="L5336" i="3" s="1"/>
  <c r="M5338" i="3"/>
  <c r="D5341" i="3" l="1"/>
  <c r="G5338" i="3"/>
  <c r="H5338" i="3" s="1"/>
  <c r="I5338" i="3" s="1"/>
  <c r="R5338" i="3" s="1"/>
  <c r="F5339" i="3"/>
  <c r="E5339" i="3"/>
  <c r="J5337" i="3"/>
  <c r="L5337" i="3" s="1"/>
  <c r="M5339" i="3"/>
  <c r="D5342" i="3" l="1"/>
  <c r="G5339" i="3"/>
  <c r="H5339" i="3" s="1"/>
  <c r="F5340" i="3"/>
  <c r="E5340" i="3"/>
  <c r="I5339" i="3"/>
  <c r="R5339" i="3" s="1"/>
  <c r="J5338" i="3"/>
  <c r="L5338" i="3" s="1"/>
  <c r="M5340" i="3"/>
  <c r="D5343" i="3" l="1"/>
  <c r="G5340" i="3"/>
  <c r="H5340" i="3" s="1"/>
  <c r="F5341" i="3"/>
  <c r="E5341" i="3"/>
  <c r="I5340" i="3"/>
  <c r="R5340" i="3" s="1"/>
  <c r="J5339" i="3"/>
  <c r="L5339" i="3" s="1"/>
  <c r="M5341" i="3"/>
  <c r="D5344" i="3" l="1"/>
  <c r="G5341" i="3"/>
  <c r="H5341" i="3" s="1"/>
  <c r="F5342" i="3"/>
  <c r="E5342" i="3"/>
  <c r="G5342" i="3" s="1"/>
  <c r="H5342" i="3" s="1"/>
  <c r="I5341" i="3"/>
  <c r="R5341" i="3" s="1"/>
  <c r="J5340" i="3"/>
  <c r="L5340" i="3" s="1"/>
  <c r="M5342" i="3"/>
  <c r="D5345" i="3" l="1"/>
  <c r="F5343" i="3"/>
  <c r="E5343" i="3"/>
  <c r="I5342" i="3"/>
  <c r="R5342" i="3" s="1"/>
  <c r="J5341" i="3"/>
  <c r="L5341" i="3" s="1"/>
  <c r="M5343" i="3"/>
  <c r="D5346" i="3" l="1"/>
  <c r="G5343" i="3"/>
  <c r="H5343" i="3" s="1"/>
  <c r="F5344" i="3"/>
  <c r="E5344" i="3"/>
  <c r="I5343" i="3"/>
  <c r="R5343" i="3" s="1"/>
  <c r="J5342" i="3"/>
  <c r="L5342" i="3" s="1"/>
  <c r="M5344" i="3"/>
  <c r="D5347" i="3" l="1"/>
  <c r="G5344" i="3"/>
  <c r="H5344" i="3" s="1"/>
  <c r="F5345" i="3"/>
  <c r="E5345" i="3"/>
  <c r="I5344" i="3"/>
  <c r="R5344" i="3" s="1"/>
  <c r="J5343" i="3"/>
  <c r="L5343" i="3" s="1"/>
  <c r="M5345" i="3"/>
  <c r="D5348" i="3" l="1"/>
  <c r="G5345" i="3"/>
  <c r="H5345" i="3" s="1"/>
  <c r="F5346" i="3"/>
  <c r="E5346" i="3"/>
  <c r="I5345" i="3"/>
  <c r="R5345" i="3" s="1"/>
  <c r="J5344" i="3"/>
  <c r="L5344" i="3" s="1"/>
  <c r="M5346" i="3"/>
  <c r="D5349" i="3" l="1"/>
  <c r="F5347" i="3"/>
  <c r="E5347" i="3"/>
  <c r="G5346" i="3"/>
  <c r="H5346" i="3" s="1"/>
  <c r="I5346" i="3"/>
  <c r="R5346" i="3" s="1"/>
  <c r="J5345" i="3"/>
  <c r="L5345" i="3" s="1"/>
  <c r="M5347" i="3"/>
  <c r="D5350" i="3" l="1"/>
  <c r="G5347" i="3"/>
  <c r="H5347" i="3" s="1"/>
  <c r="F5348" i="3"/>
  <c r="E5348" i="3"/>
  <c r="I5347" i="3"/>
  <c r="R5347" i="3" s="1"/>
  <c r="J5346" i="3"/>
  <c r="L5346" i="3" s="1"/>
  <c r="M5348" i="3"/>
  <c r="D5351" i="3" l="1"/>
  <c r="G5348" i="3"/>
  <c r="H5348" i="3" s="1"/>
  <c r="I5348" i="3" s="1"/>
  <c r="R5348" i="3" s="1"/>
  <c r="F5349" i="3"/>
  <c r="E5349" i="3"/>
  <c r="G5349" i="3" s="1"/>
  <c r="H5349" i="3" s="1"/>
  <c r="J5347" i="3"/>
  <c r="L5347" i="3" s="1"/>
  <c r="M5349" i="3"/>
  <c r="D5352" i="3" l="1"/>
  <c r="F5350" i="3"/>
  <c r="E5350" i="3"/>
  <c r="I5349" i="3"/>
  <c r="R5349" i="3" s="1"/>
  <c r="J5348" i="3"/>
  <c r="L5348" i="3" s="1"/>
  <c r="M5350" i="3"/>
  <c r="D5353" i="3" l="1"/>
  <c r="F5351" i="3"/>
  <c r="E5351" i="3"/>
  <c r="G5350" i="3"/>
  <c r="H5350" i="3" s="1"/>
  <c r="I5350" i="3"/>
  <c r="R5350" i="3" s="1"/>
  <c r="J5349" i="3"/>
  <c r="L5349" i="3" s="1"/>
  <c r="M5351" i="3"/>
  <c r="D5354" i="3" l="1"/>
  <c r="G5351" i="3"/>
  <c r="H5351" i="3" s="1"/>
  <c r="I5351" i="3" s="1"/>
  <c r="R5351" i="3" s="1"/>
  <c r="F5352" i="3"/>
  <c r="E5352" i="3"/>
  <c r="J5350" i="3"/>
  <c r="L5350" i="3" s="1"/>
  <c r="M5352" i="3"/>
  <c r="D5355" i="3" l="1"/>
  <c r="G5352" i="3"/>
  <c r="H5352" i="3" s="1"/>
  <c r="F5353" i="3"/>
  <c r="E5353" i="3"/>
  <c r="G5353" i="3" s="1"/>
  <c r="H5353" i="3" s="1"/>
  <c r="I5352" i="3"/>
  <c r="R5352" i="3" s="1"/>
  <c r="J5351" i="3"/>
  <c r="L5351" i="3" s="1"/>
  <c r="M5353" i="3"/>
  <c r="D5356" i="3" l="1"/>
  <c r="F5354" i="3"/>
  <c r="E5354" i="3"/>
  <c r="I5353" i="3"/>
  <c r="R5353" i="3" s="1"/>
  <c r="J5352" i="3"/>
  <c r="L5352" i="3" s="1"/>
  <c r="M5354" i="3"/>
  <c r="D5357" i="3" l="1"/>
  <c r="G5354" i="3"/>
  <c r="H5354" i="3" s="1"/>
  <c r="F5355" i="3"/>
  <c r="E5355" i="3"/>
  <c r="I5354" i="3"/>
  <c r="R5354" i="3" s="1"/>
  <c r="J5353" i="3"/>
  <c r="L5353" i="3" s="1"/>
  <c r="M5355" i="3"/>
  <c r="D5358" i="3" l="1"/>
  <c r="G5355" i="3"/>
  <c r="H5355" i="3" s="1"/>
  <c r="F5356" i="3"/>
  <c r="E5356" i="3"/>
  <c r="G5356" i="3" s="1"/>
  <c r="H5356" i="3" s="1"/>
  <c r="I5355" i="3"/>
  <c r="R5355" i="3" s="1"/>
  <c r="J5354" i="3"/>
  <c r="L5354" i="3" s="1"/>
  <c r="M5356" i="3"/>
  <c r="D5359" i="3" l="1"/>
  <c r="F5357" i="3"/>
  <c r="E5357" i="3"/>
  <c r="I5356" i="3"/>
  <c r="R5356" i="3" s="1"/>
  <c r="J5355" i="3"/>
  <c r="L5355" i="3" s="1"/>
  <c r="M5357" i="3"/>
  <c r="D5360" i="3" l="1"/>
  <c r="G5357" i="3"/>
  <c r="H5357" i="3" s="1"/>
  <c r="F5358" i="3"/>
  <c r="E5358" i="3"/>
  <c r="G5358" i="3" s="1"/>
  <c r="H5358" i="3" s="1"/>
  <c r="I5357" i="3"/>
  <c r="R5357" i="3" s="1"/>
  <c r="J5356" i="3"/>
  <c r="L5356" i="3" s="1"/>
  <c r="M5358" i="3"/>
  <c r="D5361" i="3" l="1"/>
  <c r="F5359" i="3"/>
  <c r="E5359" i="3"/>
  <c r="I5358" i="3"/>
  <c r="R5358" i="3" s="1"/>
  <c r="J5357" i="3"/>
  <c r="L5357" i="3" s="1"/>
  <c r="M5359" i="3"/>
  <c r="D5362" i="3" l="1"/>
  <c r="G5359" i="3"/>
  <c r="H5359" i="3" s="1"/>
  <c r="F5360" i="3"/>
  <c r="E5360" i="3"/>
  <c r="G5360" i="3" s="1"/>
  <c r="H5360" i="3" s="1"/>
  <c r="I5359" i="3"/>
  <c r="R5359" i="3" s="1"/>
  <c r="J5358" i="3"/>
  <c r="L5358" i="3" s="1"/>
  <c r="M5360" i="3"/>
  <c r="D5363" i="3" l="1"/>
  <c r="F5361" i="3"/>
  <c r="E5361" i="3"/>
  <c r="I5360" i="3"/>
  <c r="R5360" i="3" s="1"/>
  <c r="J5359" i="3"/>
  <c r="L5359" i="3" s="1"/>
  <c r="M5361" i="3"/>
  <c r="D5364" i="3" l="1"/>
  <c r="G5361" i="3"/>
  <c r="H5361" i="3" s="1"/>
  <c r="F5362" i="3"/>
  <c r="E5362" i="3"/>
  <c r="G5362" i="3" s="1"/>
  <c r="H5362" i="3" s="1"/>
  <c r="I5361" i="3"/>
  <c r="R5361" i="3" s="1"/>
  <c r="J5360" i="3"/>
  <c r="L5360" i="3" s="1"/>
  <c r="M5362" i="3"/>
  <c r="D5365" i="3" l="1"/>
  <c r="F5363" i="3"/>
  <c r="E5363" i="3"/>
  <c r="I5362" i="3"/>
  <c r="R5362" i="3" s="1"/>
  <c r="J5361" i="3"/>
  <c r="L5361" i="3" s="1"/>
  <c r="M5363" i="3"/>
  <c r="D5366" i="3" l="1"/>
  <c r="G5363" i="3"/>
  <c r="H5363" i="3" s="1"/>
  <c r="F5364" i="3"/>
  <c r="E5364" i="3"/>
  <c r="G5364" i="3" s="1"/>
  <c r="H5364" i="3" s="1"/>
  <c r="I5363" i="3"/>
  <c r="R5363" i="3" s="1"/>
  <c r="J5362" i="3"/>
  <c r="L5362" i="3" s="1"/>
  <c r="M5364" i="3"/>
  <c r="D5367" i="3" l="1"/>
  <c r="F5365" i="3"/>
  <c r="E5365" i="3"/>
  <c r="I5364" i="3"/>
  <c r="R5364" i="3" s="1"/>
  <c r="J5363" i="3"/>
  <c r="L5363" i="3" s="1"/>
  <c r="M5365" i="3"/>
  <c r="D5368" i="3" l="1"/>
  <c r="G5365" i="3"/>
  <c r="H5365" i="3" s="1"/>
  <c r="F5366" i="3"/>
  <c r="E5366" i="3"/>
  <c r="I5365" i="3"/>
  <c r="R5365" i="3" s="1"/>
  <c r="J5364" i="3"/>
  <c r="L5364" i="3" s="1"/>
  <c r="M5366" i="3"/>
  <c r="D5369" i="3" l="1"/>
  <c r="G5366" i="3"/>
  <c r="H5366" i="3" s="1"/>
  <c r="F5367" i="3"/>
  <c r="E5367" i="3"/>
  <c r="I5366" i="3"/>
  <c r="R5366" i="3" s="1"/>
  <c r="J5365" i="3"/>
  <c r="L5365" i="3" s="1"/>
  <c r="M5367" i="3"/>
  <c r="D5370" i="3" l="1"/>
  <c r="F5368" i="3"/>
  <c r="E5368" i="3"/>
  <c r="G5367" i="3"/>
  <c r="H5367" i="3" s="1"/>
  <c r="I5367" i="3"/>
  <c r="R5367" i="3" s="1"/>
  <c r="J5366" i="3"/>
  <c r="L5366" i="3" s="1"/>
  <c r="M5368" i="3"/>
  <c r="D5371" i="3" l="1"/>
  <c r="G5368" i="3"/>
  <c r="H5368" i="3" s="1"/>
  <c r="F5369" i="3"/>
  <c r="E5369" i="3"/>
  <c r="I5368" i="3"/>
  <c r="R5368" i="3" s="1"/>
  <c r="J5367" i="3"/>
  <c r="L5367" i="3" s="1"/>
  <c r="M5369" i="3"/>
  <c r="D5372" i="3" l="1"/>
  <c r="G5369" i="3"/>
  <c r="H5369" i="3" s="1"/>
  <c r="F5370" i="3"/>
  <c r="E5370" i="3"/>
  <c r="I5369" i="3"/>
  <c r="R5369" i="3" s="1"/>
  <c r="J5368" i="3"/>
  <c r="L5368" i="3" s="1"/>
  <c r="M5370" i="3"/>
  <c r="D5373" i="3" l="1"/>
  <c r="F5371" i="3"/>
  <c r="E5371" i="3"/>
  <c r="G5370" i="3"/>
  <c r="H5370" i="3" s="1"/>
  <c r="I5370" i="3" s="1"/>
  <c r="R5370" i="3" s="1"/>
  <c r="J5369" i="3"/>
  <c r="L5369" i="3" s="1"/>
  <c r="M5371" i="3"/>
  <c r="D5374" i="3" l="1"/>
  <c r="G5371" i="3"/>
  <c r="H5371" i="3" s="1"/>
  <c r="F5372" i="3"/>
  <c r="E5372" i="3"/>
  <c r="G5372" i="3" s="1"/>
  <c r="H5372" i="3" s="1"/>
  <c r="I5371" i="3"/>
  <c r="R5371" i="3" s="1"/>
  <c r="J5370" i="3"/>
  <c r="L5370" i="3" s="1"/>
  <c r="M5372" i="3"/>
  <c r="D5375" i="3" l="1"/>
  <c r="F5373" i="3"/>
  <c r="E5373" i="3"/>
  <c r="I5372" i="3"/>
  <c r="R5372" i="3" s="1"/>
  <c r="J5371" i="3"/>
  <c r="L5371" i="3" s="1"/>
  <c r="M5373" i="3"/>
  <c r="D5376" i="3" l="1"/>
  <c r="F5374" i="3"/>
  <c r="E5374" i="3"/>
  <c r="G5373" i="3"/>
  <c r="H5373" i="3" s="1"/>
  <c r="I5373" i="3" s="1"/>
  <c r="R5373" i="3" s="1"/>
  <c r="J5372" i="3"/>
  <c r="L5372" i="3" s="1"/>
  <c r="M5374" i="3"/>
  <c r="D5377" i="3" l="1"/>
  <c r="G5374" i="3"/>
  <c r="H5374" i="3" s="1"/>
  <c r="F5375" i="3"/>
  <c r="E5375" i="3"/>
  <c r="I5374" i="3"/>
  <c r="R5374" i="3" s="1"/>
  <c r="J5373" i="3"/>
  <c r="L5373" i="3" s="1"/>
  <c r="M5375" i="3"/>
  <c r="D5378" i="3" l="1"/>
  <c r="G5375" i="3"/>
  <c r="H5375" i="3" s="1"/>
  <c r="F5376" i="3"/>
  <c r="E5376" i="3"/>
  <c r="I5375" i="3"/>
  <c r="R5375" i="3" s="1"/>
  <c r="J5374" i="3"/>
  <c r="L5374" i="3" s="1"/>
  <c r="M5376" i="3"/>
  <c r="D5379" i="3" l="1"/>
  <c r="G5376" i="3"/>
  <c r="H5376" i="3" s="1"/>
  <c r="F5377" i="3"/>
  <c r="E5377" i="3"/>
  <c r="G5377" i="3" s="1"/>
  <c r="H5377" i="3" s="1"/>
  <c r="I5376" i="3"/>
  <c r="R5376" i="3" s="1"/>
  <c r="J5375" i="3"/>
  <c r="L5375" i="3" s="1"/>
  <c r="M5377" i="3"/>
  <c r="D5380" i="3" l="1"/>
  <c r="F5378" i="3"/>
  <c r="E5378" i="3"/>
  <c r="I5377" i="3"/>
  <c r="R5377" i="3" s="1"/>
  <c r="J5376" i="3"/>
  <c r="L5376" i="3" s="1"/>
  <c r="M5378" i="3"/>
  <c r="D5381" i="3" l="1"/>
  <c r="F5379" i="3"/>
  <c r="E5379" i="3"/>
  <c r="G5378" i="3"/>
  <c r="H5378" i="3" s="1"/>
  <c r="I5378" i="3"/>
  <c r="R5378" i="3" s="1"/>
  <c r="J5377" i="3"/>
  <c r="L5377" i="3" s="1"/>
  <c r="M5379" i="3"/>
  <c r="D5382" i="3" l="1"/>
  <c r="G5379" i="3"/>
  <c r="H5379" i="3" s="1"/>
  <c r="F5380" i="3"/>
  <c r="E5380" i="3"/>
  <c r="I5379" i="3"/>
  <c r="R5379" i="3" s="1"/>
  <c r="J5378" i="3"/>
  <c r="L5378" i="3" s="1"/>
  <c r="M5380" i="3"/>
  <c r="D5383" i="3" l="1"/>
  <c r="G5380" i="3"/>
  <c r="H5380" i="3" s="1"/>
  <c r="F5381" i="3"/>
  <c r="E5381" i="3"/>
  <c r="I5380" i="3"/>
  <c r="R5380" i="3" s="1"/>
  <c r="J5379" i="3"/>
  <c r="L5379" i="3" s="1"/>
  <c r="M5381" i="3"/>
  <c r="D5384" i="3" l="1"/>
  <c r="G5381" i="3"/>
  <c r="H5381" i="3" s="1"/>
  <c r="F5382" i="3"/>
  <c r="E5382" i="3"/>
  <c r="G5382" i="3" s="1"/>
  <c r="H5382" i="3" s="1"/>
  <c r="I5381" i="3"/>
  <c r="R5381" i="3" s="1"/>
  <c r="J5380" i="3"/>
  <c r="L5380" i="3" s="1"/>
  <c r="M5382" i="3"/>
  <c r="D5385" i="3" l="1"/>
  <c r="F5383" i="3"/>
  <c r="E5383" i="3"/>
  <c r="I5382" i="3"/>
  <c r="R5382" i="3" s="1"/>
  <c r="J5381" i="3"/>
  <c r="L5381" i="3" s="1"/>
  <c r="M5383" i="3"/>
  <c r="D5386" i="3" l="1"/>
  <c r="G5383" i="3"/>
  <c r="H5383" i="3" s="1"/>
  <c r="F5384" i="3"/>
  <c r="E5384" i="3"/>
  <c r="I5383" i="3"/>
  <c r="R5383" i="3" s="1"/>
  <c r="J5382" i="3"/>
  <c r="L5382" i="3" s="1"/>
  <c r="M5384" i="3"/>
  <c r="D5387" i="3" l="1"/>
  <c r="G5384" i="3"/>
  <c r="H5384" i="3" s="1"/>
  <c r="F5385" i="3"/>
  <c r="E5385" i="3"/>
  <c r="I5384" i="3"/>
  <c r="R5384" i="3" s="1"/>
  <c r="J5383" i="3"/>
  <c r="L5383" i="3" s="1"/>
  <c r="M5385" i="3"/>
  <c r="D5388" i="3" l="1"/>
  <c r="G5385" i="3"/>
  <c r="H5385" i="3" s="1"/>
  <c r="I5385" i="3" s="1"/>
  <c r="R5385" i="3" s="1"/>
  <c r="F5386" i="3"/>
  <c r="E5386" i="3"/>
  <c r="J5384" i="3"/>
  <c r="L5384" i="3" s="1"/>
  <c r="M5386" i="3"/>
  <c r="D5389" i="3" l="1"/>
  <c r="G5386" i="3"/>
  <c r="H5386" i="3" s="1"/>
  <c r="F5387" i="3"/>
  <c r="E5387" i="3"/>
  <c r="I5386" i="3"/>
  <c r="R5386" i="3" s="1"/>
  <c r="J5385" i="3"/>
  <c r="L5385" i="3" s="1"/>
  <c r="M5387" i="3"/>
  <c r="D5390" i="3" l="1"/>
  <c r="G5387" i="3"/>
  <c r="H5387" i="3" s="1"/>
  <c r="I5387" i="3" s="1"/>
  <c r="R5387" i="3" s="1"/>
  <c r="F5388" i="3"/>
  <c r="E5388" i="3"/>
  <c r="J5386" i="3"/>
  <c r="L5386" i="3" s="1"/>
  <c r="M5388" i="3"/>
  <c r="D5391" i="3" l="1"/>
  <c r="G5388" i="3"/>
  <c r="H5388" i="3" s="1"/>
  <c r="I5388" i="3" s="1"/>
  <c r="R5388" i="3" s="1"/>
  <c r="F5389" i="3"/>
  <c r="E5389" i="3"/>
  <c r="J5387" i="3"/>
  <c r="L5387" i="3" s="1"/>
  <c r="M5389" i="3"/>
  <c r="D5392" i="3" l="1"/>
  <c r="F5390" i="3"/>
  <c r="E5390" i="3"/>
  <c r="G5389" i="3"/>
  <c r="H5389" i="3" s="1"/>
  <c r="I5389" i="3" s="1"/>
  <c r="R5389" i="3" s="1"/>
  <c r="J5388" i="3"/>
  <c r="L5388" i="3" s="1"/>
  <c r="M5390" i="3"/>
  <c r="D5393" i="3" l="1"/>
  <c r="G5390" i="3"/>
  <c r="H5390" i="3" s="1"/>
  <c r="F5391" i="3"/>
  <c r="E5391" i="3"/>
  <c r="I5390" i="3"/>
  <c r="R5390" i="3" s="1"/>
  <c r="J5389" i="3"/>
  <c r="L5389" i="3" s="1"/>
  <c r="M5391" i="3"/>
  <c r="D5394" i="3" l="1"/>
  <c r="G5391" i="3"/>
  <c r="H5391" i="3" s="1"/>
  <c r="F5392" i="3"/>
  <c r="E5392" i="3"/>
  <c r="I5391" i="3"/>
  <c r="R5391" i="3" s="1"/>
  <c r="J5390" i="3"/>
  <c r="L5390" i="3" s="1"/>
  <c r="M5392" i="3"/>
  <c r="D5395" i="3" l="1"/>
  <c r="G5392" i="3"/>
  <c r="H5392" i="3" s="1"/>
  <c r="F5393" i="3"/>
  <c r="E5393" i="3"/>
  <c r="I5392" i="3"/>
  <c r="R5392" i="3" s="1"/>
  <c r="J5391" i="3"/>
  <c r="L5391" i="3" s="1"/>
  <c r="M5393" i="3"/>
  <c r="D5396" i="3" l="1"/>
  <c r="G5393" i="3"/>
  <c r="H5393" i="3" s="1"/>
  <c r="I5393" i="3" s="1"/>
  <c r="R5393" i="3" s="1"/>
  <c r="F5394" i="3"/>
  <c r="E5394" i="3"/>
  <c r="J5392" i="3"/>
  <c r="L5392" i="3" s="1"/>
  <c r="M5394" i="3"/>
  <c r="D5397" i="3" l="1"/>
  <c r="F5395" i="3"/>
  <c r="E5395" i="3"/>
  <c r="G5394" i="3"/>
  <c r="H5394" i="3" s="1"/>
  <c r="I5394" i="3" s="1"/>
  <c r="R5394" i="3" s="1"/>
  <c r="J5393" i="3"/>
  <c r="L5393" i="3" s="1"/>
  <c r="M5395" i="3"/>
  <c r="D5398" i="3" l="1"/>
  <c r="G5395" i="3"/>
  <c r="H5395" i="3" s="1"/>
  <c r="F5396" i="3"/>
  <c r="E5396" i="3"/>
  <c r="I5395" i="3"/>
  <c r="R5395" i="3" s="1"/>
  <c r="J5394" i="3"/>
  <c r="L5394" i="3" s="1"/>
  <c r="M5396" i="3"/>
  <c r="D5399" i="3" l="1"/>
  <c r="G5396" i="3"/>
  <c r="H5396" i="3" s="1"/>
  <c r="F5397" i="3"/>
  <c r="E5397" i="3"/>
  <c r="I5396" i="3"/>
  <c r="R5396" i="3" s="1"/>
  <c r="J5395" i="3"/>
  <c r="L5395" i="3" s="1"/>
  <c r="M5397" i="3"/>
  <c r="D5400" i="3" l="1"/>
  <c r="F5398" i="3"/>
  <c r="E5398" i="3"/>
  <c r="G5397" i="3"/>
  <c r="H5397" i="3" s="1"/>
  <c r="I5397" i="3"/>
  <c r="R5397" i="3" s="1"/>
  <c r="J5396" i="3"/>
  <c r="L5396" i="3" s="1"/>
  <c r="M5398" i="3"/>
  <c r="D5401" i="3" l="1"/>
  <c r="G5398" i="3"/>
  <c r="H5398" i="3" s="1"/>
  <c r="F5399" i="3"/>
  <c r="E5399" i="3"/>
  <c r="G5399" i="3" s="1"/>
  <c r="H5399" i="3" s="1"/>
  <c r="I5398" i="3"/>
  <c r="R5398" i="3" s="1"/>
  <c r="J5397" i="3"/>
  <c r="L5397" i="3" s="1"/>
  <c r="M5399" i="3"/>
  <c r="D5402" i="3" l="1"/>
  <c r="F5400" i="3"/>
  <c r="E5400" i="3"/>
  <c r="I5399" i="3"/>
  <c r="R5399" i="3" s="1"/>
  <c r="J5398" i="3"/>
  <c r="L5398" i="3" s="1"/>
  <c r="M5400" i="3"/>
  <c r="D5403" i="3" l="1"/>
  <c r="G5400" i="3"/>
  <c r="H5400" i="3" s="1"/>
  <c r="F5401" i="3"/>
  <c r="E5401" i="3"/>
  <c r="G5401" i="3" s="1"/>
  <c r="H5401" i="3" s="1"/>
  <c r="I5400" i="3"/>
  <c r="R5400" i="3" s="1"/>
  <c r="J5399" i="3"/>
  <c r="L5399" i="3" s="1"/>
  <c r="M5401" i="3"/>
  <c r="D5404" i="3" l="1"/>
  <c r="F5402" i="3"/>
  <c r="E5402" i="3"/>
  <c r="I5401" i="3"/>
  <c r="R5401" i="3" s="1"/>
  <c r="J5400" i="3"/>
  <c r="L5400" i="3" s="1"/>
  <c r="M5402" i="3"/>
  <c r="D5405" i="3" l="1"/>
  <c r="G5402" i="3"/>
  <c r="H5402" i="3" s="1"/>
  <c r="F5403" i="3"/>
  <c r="E5403" i="3"/>
  <c r="G5403" i="3" s="1"/>
  <c r="H5403" i="3" s="1"/>
  <c r="I5402" i="3"/>
  <c r="R5402" i="3" s="1"/>
  <c r="J5401" i="3"/>
  <c r="L5401" i="3" s="1"/>
  <c r="M5403" i="3"/>
  <c r="D5406" i="3" l="1"/>
  <c r="F5404" i="3"/>
  <c r="E5404" i="3"/>
  <c r="I5403" i="3"/>
  <c r="R5403" i="3" s="1"/>
  <c r="J5402" i="3"/>
  <c r="L5402" i="3" s="1"/>
  <c r="M5404" i="3"/>
  <c r="D5407" i="3" l="1"/>
  <c r="G5404" i="3"/>
  <c r="H5404" i="3" s="1"/>
  <c r="F5405" i="3"/>
  <c r="E5405" i="3"/>
  <c r="I5404" i="3"/>
  <c r="R5404" i="3" s="1"/>
  <c r="J5403" i="3"/>
  <c r="L5403" i="3" s="1"/>
  <c r="M5405" i="3"/>
  <c r="D5408" i="3" l="1"/>
  <c r="F5406" i="3"/>
  <c r="E5406" i="3"/>
  <c r="G5405" i="3"/>
  <c r="H5405" i="3" s="1"/>
  <c r="I5405" i="3"/>
  <c r="R5405" i="3" s="1"/>
  <c r="J5404" i="3"/>
  <c r="L5404" i="3" s="1"/>
  <c r="M5406" i="3"/>
  <c r="D5409" i="3" l="1"/>
  <c r="G5406" i="3"/>
  <c r="H5406" i="3" s="1"/>
  <c r="F5407" i="3"/>
  <c r="E5407" i="3"/>
  <c r="I5406" i="3"/>
  <c r="R5406" i="3" s="1"/>
  <c r="J5405" i="3"/>
  <c r="L5405" i="3" s="1"/>
  <c r="M5407" i="3"/>
  <c r="D5410" i="3" l="1"/>
  <c r="G5407" i="3"/>
  <c r="H5407" i="3" s="1"/>
  <c r="F5408" i="3"/>
  <c r="E5408" i="3"/>
  <c r="I5407" i="3"/>
  <c r="R5407" i="3" s="1"/>
  <c r="J5406" i="3"/>
  <c r="L5406" i="3" s="1"/>
  <c r="M5408" i="3"/>
  <c r="D5411" i="3" l="1"/>
  <c r="G5408" i="3"/>
  <c r="H5408" i="3" s="1"/>
  <c r="F5409" i="3"/>
  <c r="E5409" i="3"/>
  <c r="I5408" i="3"/>
  <c r="R5408" i="3" s="1"/>
  <c r="J5407" i="3"/>
  <c r="L5407" i="3" s="1"/>
  <c r="M5409" i="3"/>
  <c r="D5412" i="3" l="1"/>
  <c r="G5409" i="3"/>
  <c r="H5409" i="3" s="1"/>
  <c r="F5410" i="3"/>
  <c r="E5410" i="3"/>
  <c r="G5410" i="3" s="1"/>
  <c r="H5410" i="3" s="1"/>
  <c r="I5409" i="3"/>
  <c r="R5409" i="3" s="1"/>
  <c r="J5408" i="3"/>
  <c r="L5408" i="3" s="1"/>
  <c r="M5410" i="3"/>
  <c r="D5413" i="3" l="1"/>
  <c r="F5411" i="3"/>
  <c r="E5411" i="3"/>
  <c r="I5410" i="3"/>
  <c r="R5410" i="3" s="1"/>
  <c r="J5409" i="3"/>
  <c r="L5409" i="3" s="1"/>
  <c r="M5411" i="3"/>
  <c r="D5414" i="3" l="1"/>
  <c r="G5411" i="3"/>
  <c r="H5411" i="3" s="1"/>
  <c r="I5411" i="3" s="1"/>
  <c r="R5411" i="3" s="1"/>
  <c r="F5412" i="3"/>
  <c r="E5412" i="3"/>
  <c r="G5412" i="3" s="1"/>
  <c r="H5412" i="3" s="1"/>
  <c r="J5410" i="3"/>
  <c r="L5410" i="3" s="1"/>
  <c r="M5412" i="3"/>
  <c r="D5415" i="3" l="1"/>
  <c r="F5413" i="3"/>
  <c r="E5413" i="3"/>
  <c r="I5412" i="3"/>
  <c r="R5412" i="3" s="1"/>
  <c r="J5411" i="3"/>
  <c r="L5411" i="3" s="1"/>
  <c r="M5413" i="3"/>
  <c r="D5416" i="3" l="1"/>
  <c r="G5413" i="3"/>
  <c r="H5413" i="3" s="1"/>
  <c r="F5414" i="3"/>
  <c r="E5414" i="3"/>
  <c r="I5413" i="3"/>
  <c r="R5413" i="3" s="1"/>
  <c r="J5412" i="3"/>
  <c r="L5412" i="3" s="1"/>
  <c r="M5414" i="3"/>
  <c r="D5417" i="3" l="1"/>
  <c r="G5414" i="3"/>
  <c r="H5414" i="3" s="1"/>
  <c r="F5415" i="3"/>
  <c r="E5415" i="3"/>
  <c r="I5414" i="3"/>
  <c r="R5414" i="3" s="1"/>
  <c r="J5413" i="3"/>
  <c r="L5413" i="3" s="1"/>
  <c r="M5415" i="3"/>
  <c r="D5418" i="3" l="1"/>
  <c r="G5415" i="3"/>
  <c r="H5415" i="3" s="1"/>
  <c r="F5416" i="3"/>
  <c r="E5416" i="3"/>
  <c r="I5415" i="3"/>
  <c r="R5415" i="3" s="1"/>
  <c r="J5414" i="3"/>
  <c r="L5414" i="3" s="1"/>
  <c r="M5416" i="3"/>
  <c r="D5419" i="3" l="1"/>
  <c r="G5416" i="3"/>
  <c r="H5416" i="3" s="1"/>
  <c r="F5417" i="3"/>
  <c r="E5417" i="3"/>
  <c r="I5416" i="3"/>
  <c r="R5416" i="3" s="1"/>
  <c r="J5415" i="3"/>
  <c r="L5415" i="3" s="1"/>
  <c r="M5417" i="3"/>
  <c r="D5420" i="3" l="1"/>
  <c r="G5417" i="3"/>
  <c r="H5417" i="3" s="1"/>
  <c r="F5418" i="3"/>
  <c r="E5418" i="3"/>
  <c r="I5417" i="3"/>
  <c r="R5417" i="3" s="1"/>
  <c r="J5416" i="3"/>
  <c r="L5416" i="3" s="1"/>
  <c r="M5418" i="3"/>
  <c r="D5421" i="3" l="1"/>
  <c r="F5419" i="3"/>
  <c r="E5419" i="3"/>
  <c r="G5418" i="3"/>
  <c r="H5418" i="3" s="1"/>
  <c r="I5418" i="3"/>
  <c r="R5418" i="3" s="1"/>
  <c r="J5417" i="3"/>
  <c r="L5417" i="3" s="1"/>
  <c r="M5419" i="3"/>
  <c r="D5422" i="3" l="1"/>
  <c r="G5419" i="3"/>
  <c r="H5419" i="3" s="1"/>
  <c r="F5420" i="3"/>
  <c r="E5420" i="3"/>
  <c r="I5419" i="3"/>
  <c r="R5419" i="3" s="1"/>
  <c r="J5418" i="3"/>
  <c r="L5418" i="3" s="1"/>
  <c r="M5420" i="3"/>
  <c r="D5423" i="3" l="1"/>
  <c r="G5420" i="3"/>
  <c r="H5420" i="3" s="1"/>
  <c r="F5421" i="3"/>
  <c r="E5421" i="3"/>
  <c r="I5420" i="3"/>
  <c r="R5420" i="3" s="1"/>
  <c r="J5419" i="3"/>
  <c r="L5419" i="3" s="1"/>
  <c r="M5421" i="3"/>
  <c r="D5424" i="3" l="1"/>
  <c r="G5421" i="3"/>
  <c r="H5421" i="3" s="1"/>
  <c r="F5422" i="3"/>
  <c r="E5422" i="3"/>
  <c r="G5422" i="3" s="1"/>
  <c r="H5422" i="3" s="1"/>
  <c r="I5421" i="3"/>
  <c r="R5421" i="3" s="1"/>
  <c r="J5420" i="3"/>
  <c r="L5420" i="3" s="1"/>
  <c r="M5422" i="3"/>
  <c r="D5425" i="3" l="1"/>
  <c r="F5423" i="3"/>
  <c r="E5423" i="3"/>
  <c r="I5422" i="3"/>
  <c r="R5422" i="3" s="1"/>
  <c r="J5421" i="3"/>
  <c r="L5421" i="3" s="1"/>
  <c r="M5423" i="3"/>
  <c r="D5426" i="3" l="1"/>
  <c r="G5423" i="3"/>
  <c r="H5423" i="3" s="1"/>
  <c r="I5423" i="3" s="1"/>
  <c r="R5423" i="3" s="1"/>
  <c r="F5424" i="3"/>
  <c r="E5424" i="3"/>
  <c r="J5422" i="3"/>
  <c r="L5422" i="3" s="1"/>
  <c r="M5424" i="3"/>
  <c r="D5427" i="3" l="1"/>
  <c r="G5424" i="3"/>
  <c r="H5424" i="3" s="1"/>
  <c r="F5425" i="3"/>
  <c r="E5425" i="3"/>
  <c r="I5424" i="3"/>
  <c r="R5424" i="3" s="1"/>
  <c r="J5423" i="3"/>
  <c r="L5423" i="3" s="1"/>
  <c r="M5425" i="3"/>
  <c r="D5428" i="3" l="1"/>
  <c r="G5425" i="3"/>
  <c r="H5425" i="3" s="1"/>
  <c r="I5425" i="3" s="1"/>
  <c r="R5425" i="3" s="1"/>
  <c r="F5426" i="3"/>
  <c r="E5426" i="3"/>
  <c r="J5424" i="3"/>
  <c r="L5424" i="3" s="1"/>
  <c r="M5426" i="3"/>
  <c r="D5429" i="3" l="1"/>
  <c r="G5426" i="3"/>
  <c r="H5426" i="3" s="1"/>
  <c r="F5427" i="3"/>
  <c r="E5427" i="3"/>
  <c r="G5427" i="3" s="1"/>
  <c r="H5427" i="3" s="1"/>
  <c r="I5426" i="3"/>
  <c r="R5426" i="3" s="1"/>
  <c r="J5425" i="3"/>
  <c r="L5425" i="3" s="1"/>
  <c r="M5427" i="3"/>
  <c r="D5430" i="3" l="1"/>
  <c r="F5428" i="3"/>
  <c r="E5428" i="3"/>
  <c r="I5427" i="3"/>
  <c r="R5427" i="3" s="1"/>
  <c r="J5426" i="3"/>
  <c r="L5426" i="3" s="1"/>
  <c r="M5428" i="3"/>
  <c r="D5431" i="3" l="1"/>
  <c r="G5428" i="3"/>
  <c r="H5428" i="3" s="1"/>
  <c r="F5429" i="3"/>
  <c r="E5429" i="3"/>
  <c r="G5429" i="3" s="1"/>
  <c r="H5429" i="3" s="1"/>
  <c r="I5428" i="3"/>
  <c r="R5428" i="3" s="1"/>
  <c r="J5427" i="3"/>
  <c r="L5427" i="3" s="1"/>
  <c r="M5429" i="3"/>
  <c r="D5432" i="3" l="1"/>
  <c r="F5430" i="3"/>
  <c r="E5430" i="3"/>
  <c r="I5429" i="3"/>
  <c r="R5429" i="3" s="1"/>
  <c r="J5428" i="3"/>
  <c r="L5428" i="3" s="1"/>
  <c r="M5430" i="3"/>
  <c r="D5433" i="3" l="1"/>
  <c r="G5430" i="3"/>
  <c r="H5430" i="3" s="1"/>
  <c r="F5431" i="3"/>
  <c r="E5431" i="3"/>
  <c r="I5430" i="3"/>
  <c r="R5430" i="3" s="1"/>
  <c r="J5429" i="3"/>
  <c r="L5429" i="3" s="1"/>
  <c r="M5431" i="3"/>
  <c r="D5434" i="3" l="1"/>
  <c r="G5431" i="3"/>
  <c r="H5431" i="3" s="1"/>
  <c r="I5431" i="3" s="1"/>
  <c r="R5431" i="3" s="1"/>
  <c r="F5432" i="3"/>
  <c r="E5432" i="3"/>
  <c r="J5430" i="3"/>
  <c r="L5430" i="3" s="1"/>
  <c r="M5432" i="3"/>
  <c r="D5435" i="3" l="1"/>
  <c r="G5432" i="3"/>
  <c r="H5432" i="3" s="1"/>
  <c r="F5433" i="3"/>
  <c r="E5433" i="3"/>
  <c r="I5432" i="3"/>
  <c r="R5432" i="3" s="1"/>
  <c r="J5431" i="3"/>
  <c r="L5431" i="3" s="1"/>
  <c r="M5433" i="3"/>
  <c r="D5436" i="3" l="1"/>
  <c r="F5434" i="3"/>
  <c r="E5434" i="3"/>
  <c r="G5433" i="3"/>
  <c r="H5433" i="3" s="1"/>
  <c r="I5433" i="3" s="1"/>
  <c r="R5433" i="3" s="1"/>
  <c r="J5432" i="3"/>
  <c r="L5432" i="3" s="1"/>
  <c r="M5434" i="3"/>
  <c r="D5437" i="3" l="1"/>
  <c r="G5434" i="3"/>
  <c r="H5434" i="3" s="1"/>
  <c r="F5435" i="3"/>
  <c r="E5435" i="3"/>
  <c r="I5434" i="3"/>
  <c r="R5434" i="3" s="1"/>
  <c r="J5433" i="3"/>
  <c r="L5433" i="3" s="1"/>
  <c r="M5435" i="3"/>
  <c r="D5438" i="3" l="1"/>
  <c r="G5435" i="3"/>
  <c r="H5435" i="3" s="1"/>
  <c r="F5436" i="3"/>
  <c r="E5436" i="3"/>
  <c r="I5435" i="3"/>
  <c r="R5435" i="3" s="1"/>
  <c r="J5434" i="3"/>
  <c r="L5434" i="3" s="1"/>
  <c r="M5436" i="3"/>
  <c r="D5439" i="3" l="1"/>
  <c r="G5436" i="3"/>
  <c r="H5436" i="3" s="1"/>
  <c r="I5436" i="3" s="1"/>
  <c r="R5436" i="3" s="1"/>
  <c r="F5437" i="3"/>
  <c r="E5437" i="3"/>
  <c r="J5435" i="3"/>
  <c r="L5435" i="3" s="1"/>
  <c r="M5437" i="3"/>
  <c r="D5440" i="3" l="1"/>
  <c r="G5437" i="3"/>
  <c r="H5437" i="3" s="1"/>
  <c r="F5438" i="3"/>
  <c r="E5438" i="3"/>
  <c r="I5437" i="3"/>
  <c r="R5437" i="3" s="1"/>
  <c r="J5436" i="3"/>
  <c r="L5436" i="3" s="1"/>
  <c r="M5438" i="3"/>
  <c r="D5441" i="3" l="1"/>
  <c r="G5438" i="3"/>
  <c r="H5438" i="3" s="1"/>
  <c r="F5439" i="3"/>
  <c r="E5439" i="3"/>
  <c r="I5438" i="3"/>
  <c r="R5438" i="3" s="1"/>
  <c r="J5437" i="3"/>
  <c r="L5437" i="3" s="1"/>
  <c r="M5439" i="3"/>
  <c r="D5442" i="3" l="1"/>
  <c r="G5439" i="3"/>
  <c r="H5439" i="3" s="1"/>
  <c r="I5439" i="3" s="1"/>
  <c r="R5439" i="3" s="1"/>
  <c r="F5440" i="3"/>
  <c r="E5440" i="3"/>
  <c r="J5438" i="3"/>
  <c r="L5438" i="3" s="1"/>
  <c r="M5440" i="3"/>
  <c r="D5443" i="3" l="1"/>
  <c r="F5441" i="3"/>
  <c r="E5441" i="3"/>
  <c r="G5440" i="3"/>
  <c r="H5440" i="3" s="1"/>
  <c r="I5440" i="3" s="1"/>
  <c r="R5440" i="3" s="1"/>
  <c r="J5439" i="3"/>
  <c r="L5439" i="3" s="1"/>
  <c r="M5441" i="3"/>
  <c r="D5444" i="3" l="1"/>
  <c r="G5441" i="3"/>
  <c r="H5441" i="3" s="1"/>
  <c r="F5442" i="3"/>
  <c r="E5442" i="3"/>
  <c r="G5442" i="3" s="1"/>
  <c r="H5442" i="3" s="1"/>
  <c r="I5441" i="3"/>
  <c r="R5441" i="3" s="1"/>
  <c r="J5440" i="3"/>
  <c r="L5440" i="3" s="1"/>
  <c r="M5442" i="3"/>
  <c r="D5445" i="3" l="1"/>
  <c r="F5443" i="3"/>
  <c r="E5443" i="3"/>
  <c r="I5442" i="3"/>
  <c r="R5442" i="3" s="1"/>
  <c r="J5441" i="3"/>
  <c r="L5441" i="3" s="1"/>
  <c r="M5443" i="3"/>
  <c r="D5446" i="3" l="1"/>
  <c r="G5443" i="3"/>
  <c r="H5443" i="3" s="1"/>
  <c r="F5444" i="3"/>
  <c r="E5444" i="3"/>
  <c r="I5443" i="3"/>
  <c r="R5443" i="3" s="1"/>
  <c r="J5442" i="3"/>
  <c r="L5442" i="3" s="1"/>
  <c r="M5444" i="3"/>
  <c r="D5447" i="3" l="1"/>
  <c r="G5444" i="3"/>
  <c r="H5444" i="3" s="1"/>
  <c r="F5445" i="3"/>
  <c r="E5445" i="3"/>
  <c r="I5444" i="3"/>
  <c r="R5444" i="3" s="1"/>
  <c r="J5443" i="3"/>
  <c r="L5443" i="3" s="1"/>
  <c r="M5445" i="3"/>
  <c r="D5448" i="3" l="1"/>
  <c r="G5445" i="3"/>
  <c r="H5445" i="3" s="1"/>
  <c r="F5446" i="3"/>
  <c r="E5446" i="3"/>
  <c r="I5445" i="3"/>
  <c r="R5445" i="3" s="1"/>
  <c r="J5444" i="3"/>
  <c r="L5444" i="3" s="1"/>
  <c r="M5446" i="3"/>
  <c r="D5449" i="3" l="1"/>
  <c r="G5446" i="3"/>
  <c r="H5446" i="3" s="1"/>
  <c r="F5447" i="3"/>
  <c r="E5447" i="3"/>
  <c r="I5446" i="3"/>
  <c r="R5446" i="3" s="1"/>
  <c r="J5445" i="3"/>
  <c r="L5445" i="3" s="1"/>
  <c r="M5447" i="3"/>
  <c r="D5450" i="3" l="1"/>
  <c r="G5447" i="3"/>
  <c r="H5447" i="3" s="1"/>
  <c r="I5447" i="3" s="1"/>
  <c r="R5447" i="3" s="1"/>
  <c r="F5448" i="3"/>
  <c r="E5448" i="3"/>
  <c r="G5448" i="3" s="1"/>
  <c r="H5448" i="3" s="1"/>
  <c r="J5446" i="3"/>
  <c r="L5446" i="3" s="1"/>
  <c r="M5448" i="3"/>
  <c r="D5451" i="3" l="1"/>
  <c r="F5449" i="3"/>
  <c r="E5449" i="3"/>
  <c r="I5448" i="3"/>
  <c r="R5448" i="3" s="1"/>
  <c r="J5447" i="3"/>
  <c r="L5447" i="3" s="1"/>
  <c r="M5449" i="3"/>
  <c r="D5452" i="3" l="1"/>
  <c r="G5449" i="3"/>
  <c r="H5449" i="3" s="1"/>
  <c r="I5449" i="3" s="1"/>
  <c r="R5449" i="3" s="1"/>
  <c r="F5450" i="3"/>
  <c r="E5450" i="3"/>
  <c r="J5448" i="3"/>
  <c r="L5448" i="3" s="1"/>
  <c r="M5450" i="3"/>
  <c r="D5453" i="3" l="1"/>
  <c r="F5451" i="3"/>
  <c r="E5451" i="3"/>
  <c r="G5450" i="3"/>
  <c r="H5450" i="3" s="1"/>
  <c r="I5450" i="3" s="1"/>
  <c r="R5450" i="3" s="1"/>
  <c r="J5449" i="3"/>
  <c r="L5449" i="3" s="1"/>
  <c r="M5451" i="3"/>
  <c r="D5454" i="3" l="1"/>
  <c r="G5451" i="3"/>
  <c r="H5451" i="3" s="1"/>
  <c r="I5451" i="3" s="1"/>
  <c r="R5451" i="3" s="1"/>
  <c r="F5452" i="3"/>
  <c r="E5452" i="3"/>
  <c r="J5450" i="3"/>
  <c r="L5450" i="3" s="1"/>
  <c r="M5452" i="3"/>
  <c r="D5455" i="3" l="1"/>
  <c r="G5452" i="3"/>
  <c r="H5452" i="3" s="1"/>
  <c r="F5453" i="3"/>
  <c r="E5453" i="3"/>
  <c r="I5452" i="3"/>
  <c r="R5452" i="3" s="1"/>
  <c r="J5451" i="3"/>
  <c r="L5451" i="3" s="1"/>
  <c r="M5453" i="3"/>
  <c r="D5456" i="3" l="1"/>
  <c r="G5453" i="3"/>
  <c r="H5453" i="3" s="1"/>
  <c r="F5454" i="3"/>
  <c r="E5454" i="3"/>
  <c r="G5454" i="3" s="1"/>
  <c r="H5454" i="3" s="1"/>
  <c r="I5453" i="3"/>
  <c r="R5453" i="3" s="1"/>
  <c r="J5452" i="3"/>
  <c r="L5452" i="3" s="1"/>
  <c r="M5454" i="3"/>
  <c r="D5457" i="3" l="1"/>
  <c r="F5455" i="3"/>
  <c r="E5455" i="3"/>
  <c r="I5454" i="3"/>
  <c r="R5454" i="3" s="1"/>
  <c r="J5453" i="3"/>
  <c r="L5453" i="3" s="1"/>
  <c r="M5455" i="3"/>
  <c r="D5458" i="3" l="1"/>
  <c r="G5455" i="3"/>
  <c r="H5455" i="3" s="1"/>
  <c r="F5456" i="3"/>
  <c r="E5456" i="3"/>
  <c r="I5455" i="3"/>
  <c r="R5455" i="3" s="1"/>
  <c r="J5454" i="3"/>
  <c r="L5454" i="3" s="1"/>
  <c r="M5456" i="3"/>
  <c r="D5459" i="3" l="1"/>
  <c r="G5456" i="3"/>
  <c r="H5456" i="3" s="1"/>
  <c r="F5457" i="3"/>
  <c r="E5457" i="3"/>
  <c r="I5456" i="3"/>
  <c r="R5456" i="3" s="1"/>
  <c r="J5455" i="3"/>
  <c r="L5455" i="3" s="1"/>
  <c r="M5457" i="3"/>
  <c r="D5460" i="3" l="1"/>
  <c r="G5457" i="3"/>
  <c r="H5457" i="3" s="1"/>
  <c r="F5458" i="3"/>
  <c r="E5458" i="3"/>
  <c r="I5457" i="3"/>
  <c r="R5457" i="3" s="1"/>
  <c r="J5456" i="3"/>
  <c r="L5456" i="3" s="1"/>
  <c r="M5458" i="3"/>
  <c r="D5461" i="3" l="1"/>
  <c r="G5458" i="3"/>
  <c r="H5458" i="3" s="1"/>
  <c r="F5459" i="3"/>
  <c r="E5459" i="3"/>
  <c r="I5458" i="3"/>
  <c r="R5458" i="3" s="1"/>
  <c r="J5457" i="3"/>
  <c r="L5457" i="3" s="1"/>
  <c r="M5459" i="3"/>
  <c r="D5462" i="3" l="1"/>
  <c r="G5459" i="3"/>
  <c r="H5459" i="3" s="1"/>
  <c r="F5460" i="3"/>
  <c r="E5460" i="3"/>
  <c r="G5460" i="3" s="1"/>
  <c r="H5460" i="3" s="1"/>
  <c r="I5459" i="3"/>
  <c r="R5459" i="3" s="1"/>
  <c r="J5458" i="3"/>
  <c r="L5458" i="3" s="1"/>
  <c r="M5460" i="3"/>
  <c r="D5463" i="3" l="1"/>
  <c r="F5461" i="3"/>
  <c r="E5461" i="3"/>
  <c r="I5460" i="3"/>
  <c r="R5460" i="3" s="1"/>
  <c r="J5459" i="3"/>
  <c r="L5459" i="3" s="1"/>
  <c r="M5461" i="3"/>
  <c r="D5464" i="3" l="1"/>
  <c r="G5461" i="3"/>
  <c r="H5461" i="3" s="1"/>
  <c r="F5462" i="3"/>
  <c r="E5462" i="3"/>
  <c r="I5461" i="3"/>
  <c r="R5461" i="3" s="1"/>
  <c r="J5460" i="3"/>
  <c r="L5460" i="3" s="1"/>
  <c r="M5462" i="3"/>
  <c r="D5465" i="3" l="1"/>
  <c r="G5462" i="3"/>
  <c r="H5462" i="3" s="1"/>
  <c r="F5463" i="3"/>
  <c r="E5463" i="3"/>
  <c r="I5462" i="3"/>
  <c r="R5462" i="3" s="1"/>
  <c r="J5461" i="3"/>
  <c r="L5461" i="3" s="1"/>
  <c r="M5463" i="3"/>
  <c r="D5466" i="3" l="1"/>
  <c r="G5463" i="3"/>
  <c r="H5463" i="3" s="1"/>
  <c r="F5464" i="3"/>
  <c r="E5464" i="3"/>
  <c r="I5463" i="3"/>
  <c r="R5463" i="3" s="1"/>
  <c r="J5462" i="3"/>
  <c r="L5462" i="3" s="1"/>
  <c r="M5464" i="3"/>
  <c r="D5467" i="3" l="1"/>
  <c r="G5464" i="3"/>
  <c r="H5464" i="3" s="1"/>
  <c r="F5465" i="3"/>
  <c r="E5465" i="3"/>
  <c r="I5464" i="3"/>
  <c r="R5464" i="3" s="1"/>
  <c r="J5463" i="3"/>
  <c r="L5463" i="3" s="1"/>
  <c r="M5465" i="3"/>
  <c r="D5468" i="3" l="1"/>
  <c r="G5465" i="3"/>
  <c r="H5465" i="3" s="1"/>
  <c r="I5465" i="3" s="1"/>
  <c r="R5465" i="3" s="1"/>
  <c r="F5466" i="3"/>
  <c r="E5466" i="3"/>
  <c r="J5464" i="3"/>
  <c r="L5464" i="3" s="1"/>
  <c r="M5466" i="3"/>
  <c r="D5469" i="3" l="1"/>
  <c r="G5466" i="3"/>
  <c r="H5466" i="3" s="1"/>
  <c r="F5467" i="3"/>
  <c r="E5467" i="3"/>
  <c r="I5466" i="3"/>
  <c r="R5466" i="3" s="1"/>
  <c r="J5465" i="3"/>
  <c r="L5465" i="3" s="1"/>
  <c r="M5467" i="3"/>
  <c r="D5470" i="3" l="1"/>
  <c r="F5468" i="3"/>
  <c r="E5468" i="3"/>
  <c r="G5467" i="3"/>
  <c r="H5467" i="3" s="1"/>
  <c r="I5467" i="3"/>
  <c r="R5467" i="3" s="1"/>
  <c r="J5466" i="3"/>
  <c r="L5466" i="3" s="1"/>
  <c r="M5468" i="3"/>
  <c r="D5471" i="3" l="1"/>
  <c r="F5469" i="3"/>
  <c r="E5469" i="3"/>
  <c r="G5468" i="3"/>
  <c r="H5468" i="3" s="1"/>
  <c r="I5468" i="3" s="1"/>
  <c r="R5468" i="3" s="1"/>
  <c r="J5467" i="3"/>
  <c r="L5467" i="3" s="1"/>
  <c r="M5469" i="3"/>
  <c r="D5472" i="3" l="1"/>
  <c r="G5469" i="3"/>
  <c r="H5469" i="3" s="1"/>
  <c r="I5469" i="3" s="1"/>
  <c r="R5469" i="3" s="1"/>
  <c r="F5470" i="3"/>
  <c r="E5470" i="3"/>
  <c r="G5470" i="3" s="1"/>
  <c r="H5470" i="3" s="1"/>
  <c r="J5468" i="3"/>
  <c r="L5468" i="3" s="1"/>
  <c r="M5470" i="3"/>
  <c r="D5473" i="3" l="1"/>
  <c r="F5471" i="3"/>
  <c r="E5471" i="3"/>
  <c r="I5470" i="3"/>
  <c r="R5470" i="3" s="1"/>
  <c r="J5469" i="3"/>
  <c r="L5469" i="3" s="1"/>
  <c r="M5471" i="3"/>
  <c r="D5474" i="3" l="1"/>
  <c r="G5471" i="3"/>
  <c r="H5471" i="3" s="1"/>
  <c r="I5471" i="3" s="1"/>
  <c r="R5471" i="3" s="1"/>
  <c r="F5472" i="3"/>
  <c r="E5472" i="3"/>
  <c r="J5470" i="3"/>
  <c r="L5470" i="3" s="1"/>
  <c r="M5472" i="3"/>
  <c r="D5475" i="3" l="1"/>
  <c r="G5472" i="3"/>
  <c r="H5472" i="3" s="1"/>
  <c r="F5473" i="3"/>
  <c r="E5473" i="3"/>
  <c r="I5472" i="3"/>
  <c r="R5472" i="3" s="1"/>
  <c r="J5471" i="3"/>
  <c r="L5471" i="3" s="1"/>
  <c r="M5473" i="3"/>
  <c r="D5476" i="3" l="1"/>
  <c r="G5473" i="3"/>
  <c r="H5473" i="3" s="1"/>
  <c r="F5474" i="3"/>
  <c r="E5474" i="3"/>
  <c r="I5473" i="3"/>
  <c r="R5473" i="3" s="1"/>
  <c r="J5472" i="3"/>
  <c r="L5472" i="3" s="1"/>
  <c r="M5474" i="3"/>
  <c r="D5477" i="3" l="1"/>
  <c r="G5474" i="3"/>
  <c r="H5474" i="3" s="1"/>
  <c r="I5474" i="3" s="1"/>
  <c r="R5474" i="3" s="1"/>
  <c r="F5475" i="3"/>
  <c r="E5475" i="3"/>
  <c r="J5473" i="3"/>
  <c r="L5473" i="3" s="1"/>
  <c r="M5475" i="3"/>
  <c r="D5478" i="3" l="1"/>
  <c r="F5476" i="3"/>
  <c r="E5476" i="3"/>
  <c r="G5475" i="3"/>
  <c r="H5475" i="3" s="1"/>
  <c r="I5475" i="3" s="1"/>
  <c r="R5475" i="3" s="1"/>
  <c r="J5474" i="3"/>
  <c r="L5474" i="3" s="1"/>
  <c r="M5476" i="3"/>
  <c r="D5479" i="3" l="1"/>
  <c r="G5476" i="3"/>
  <c r="H5476" i="3" s="1"/>
  <c r="F5477" i="3"/>
  <c r="E5477" i="3"/>
  <c r="I5476" i="3"/>
  <c r="R5476" i="3" s="1"/>
  <c r="J5475" i="3"/>
  <c r="L5475" i="3" s="1"/>
  <c r="M5477" i="3"/>
  <c r="D5480" i="3" l="1"/>
  <c r="F5478" i="3"/>
  <c r="E5478" i="3"/>
  <c r="G5477" i="3"/>
  <c r="H5477" i="3" s="1"/>
  <c r="I5477" i="3"/>
  <c r="R5477" i="3" s="1"/>
  <c r="J5476" i="3"/>
  <c r="L5476" i="3" s="1"/>
  <c r="M5478" i="3"/>
  <c r="D5481" i="3" l="1"/>
  <c r="G5478" i="3"/>
  <c r="H5478" i="3" s="1"/>
  <c r="F5479" i="3"/>
  <c r="E5479" i="3"/>
  <c r="I5478" i="3"/>
  <c r="R5478" i="3" s="1"/>
  <c r="J5477" i="3"/>
  <c r="L5477" i="3" s="1"/>
  <c r="M5479" i="3"/>
  <c r="D5482" i="3" l="1"/>
  <c r="F5480" i="3"/>
  <c r="E5480" i="3"/>
  <c r="G5479" i="3"/>
  <c r="H5479" i="3" s="1"/>
  <c r="I5479" i="3" s="1"/>
  <c r="R5479" i="3" s="1"/>
  <c r="J5478" i="3"/>
  <c r="L5478" i="3" s="1"/>
  <c r="M5480" i="3"/>
  <c r="D5483" i="3" l="1"/>
  <c r="F5481" i="3"/>
  <c r="E5481" i="3"/>
  <c r="G5480" i="3"/>
  <c r="H5480" i="3" s="1"/>
  <c r="I5480" i="3"/>
  <c r="R5480" i="3" s="1"/>
  <c r="J5479" i="3"/>
  <c r="L5479" i="3" s="1"/>
  <c r="M5481" i="3"/>
  <c r="D5484" i="3" l="1"/>
  <c r="G5481" i="3"/>
  <c r="H5481" i="3" s="1"/>
  <c r="F5482" i="3"/>
  <c r="E5482" i="3"/>
  <c r="I5481" i="3"/>
  <c r="R5481" i="3" s="1"/>
  <c r="J5480" i="3"/>
  <c r="L5480" i="3" s="1"/>
  <c r="M5482" i="3"/>
  <c r="D5485" i="3" l="1"/>
  <c r="F5483" i="3"/>
  <c r="E5483" i="3"/>
  <c r="G5482" i="3"/>
  <c r="H5482" i="3" s="1"/>
  <c r="I5482" i="3" s="1"/>
  <c r="R5482" i="3" s="1"/>
  <c r="J5481" i="3"/>
  <c r="L5481" i="3" s="1"/>
  <c r="M5483" i="3"/>
  <c r="D5486" i="3" l="1"/>
  <c r="G5483" i="3"/>
  <c r="H5483" i="3" s="1"/>
  <c r="F5484" i="3"/>
  <c r="E5484" i="3"/>
  <c r="I5483" i="3"/>
  <c r="R5483" i="3" s="1"/>
  <c r="J5482" i="3"/>
  <c r="L5482" i="3" s="1"/>
  <c r="M5484" i="3"/>
  <c r="D5487" i="3" l="1"/>
  <c r="G5484" i="3"/>
  <c r="H5484" i="3" s="1"/>
  <c r="F5485" i="3"/>
  <c r="E5485" i="3"/>
  <c r="I5484" i="3"/>
  <c r="R5484" i="3" s="1"/>
  <c r="J5483" i="3"/>
  <c r="L5483" i="3" s="1"/>
  <c r="M5485" i="3"/>
  <c r="D5488" i="3" l="1"/>
  <c r="G5485" i="3"/>
  <c r="H5485" i="3" s="1"/>
  <c r="F5486" i="3"/>
  <c r="E5486" i="3"/>
  <c r="I5485" i="3"/>
  <c r="R5485" i="3" s="1"/>
  <c r="J5484" i="3"/>
  <c r="L5484" i="3" s="1"/>
  <c r="M5486" i="3"/>
  <c r="D5489" i="3" l="1"/>
  <c r="G5486" i="3"/>
  <c r="H5486" i="3" s="1"/>
  <c r="F5487" i="3"/>
  <c r="E5487" i="3"/>
  <c r="G5487" i="3" s="1"/>
  <c r="H5487" i="3" s="1"/>
  <c r="I5486" i="3"/>
  <c r="R5486" i="3" s="1"/>
  <c r="J5485" i="3"/>
  <c r="L5485" i="3" s="1"/>
  <c r="M5487" i="3"/>
  <c r="D5490" i="3" l="1"/>
  <c r="F5488" i="3"/>
  <c r="E5488" i="3"/>
  <c r="I5487" i="3"/>
  <c r="R5487" i="3" s="1"/>
  <c r="J5486" i="3"/>
  <c r="L5486" i="3" s="1"/>
  <c r="M5488" i="3"/>
  <c r="D5491" i="3" l="1"/>
  <c r="G5488" i="3"/>
  <c r="H5488" i="3" s="1"/>
  <c r="F5489" i="3"/>
  <c r="E5489" i="3"/>
  <c r="I5488" i="3"/>
  <c r="R5488" i="3" s="1"/>
  <c r="J5487" i="3"/>
  <c r="L5487" i="3" s="1"/>
  <c r="M5489" i="3"/>
  <c r="D5492" i="3" l="1"/>
  <c r="G5489" i="3"/>
  <c r="H5489" i="3" s="1"/>
  <c r="F5490" i="3"/>
  <c r="E5490" i="3"/>
  <c r="I5489" i="3"/>
  <c r="R5489" i="3" s="1"/>
  <c r="J5488" i="3"/>
  <c r="L5488" i="3" s="1"/>
  <c r="M5490" i="3"/>
  <c r="D5493" i="3" l="1"/>
  <c r="G5490" i="3"/>
  <c r="H5490" i="3" s="1"/>
  <c r="I5490" i="3" s="1"/>
  <c r="R5490" i="3" s="1"/>
  <c r="F5491" i="3"/>
  <c r="E5491" i="3"/>
  <c r="J5489" i="3"/>
  <c r="L5489" i="3" s="1"/>
  <c r="M5491" i="3"/>
  <c r="D5494" i="3" l="1"/>
  <c r="G5491" i="3"/>
  <c r="H5491" i="3" s="1"/>
  <c r="I5491" i="3" s="1"/>
  <c r="R5491" i="3" s="1"/>
  <c r="F5492" i="3"/>
  <c r="E5492" i="3"/>
  <c r="J5490" i="3"/>
  <c r="L5490" i="3" s="1"/>
  <c r="M5492" i="3"/>
  <c r="D5495" i="3" l="1"/>
  <c r="G5492" i="3"/>
  <c r="H5492" i="3" s="1"/>
  <c r="F5493" i="3"/>
  <c r="E5493" i="3"/>
  <c r="I5492" i="3"/>
  <c r="R5492" i="3" s="1"/>
  <c r="J5491" i="3"/>
  <c r="L5491" i="3" s="1"/>
  <c r="M5493" i="3"/>
  <c r="D5496" i="3" l="1"/>
  <c r="G5493" i="3"/>
  <c r="H5493" i="3" s="1"/>
  <c r="F5494" i="3"/>
  <c r="E5494" i="3"/>
  <c r="I5493" i="3"/>
  <c r="R5493" i="3" s="1"/>
  <c r="J5492" i="3"/>
  <c r="L5492" i="3" s="1"/>
  <c r="M5494" i="3"/>
  <c r="D5497" i="3" l="1"/>
  <c r="G5494" i="3"/>
  <c r="H5494" i="3" s="1"/>
  <c r="F5495" i="3"/>
  <c r="E5495" i="3"/>
  <c r="I5494" i="3"/>
  <c r="R5494" i="3" s="1"/>
  <c r="J5493" i="3"/>
  <c r="L5493" i="3" s="1"/>
  <c r="M5495" i="3"/>
  <c r="D5498" i="3" l="1"/>
  <c r="G5495" i="3"/>
  <c r="H5495" i="3" s="1"/>
  <c r="F5496" i="3"/>
  <c r="E5496" i="3"/>
  <c r="I5495" i="3"/>
  <c r="R5495" i="3" s="1"/>
  <c r="J5494" i="3"/>
  <c r="L5494" i="3" s="1"/>
  <c r="M5496" i="3"/>
  <c r="D5499" i="3" l="1"/>
  <c r="G5496" i="3"/>
  <c r="H5496" i="3" s="1"/>
  <c r="F5497" i="3"/>
  <c r="E5497" i="3"/>
  <c r="I5496" i="3"/>
  <c r="R5496" i="3" s="1"/>
  <c r="J5495" i="3"/>
  <c r="L5495" i="3" s="1"/>
  <c r="M5497" i="3"/>
  <c r="D5500" i="3" l="1"/>
  <c r="G5497" i="3"/>
  <c r="H5497" i="3" s="1"/>
  <c r="F5498" i="3"/>
  <c r="E5498" i="3"/>
  <c r="I5497" i="3"/>
  <c r="R5497" i="3" s="1"/>
  <c r="J5496" i="3"/>
  <c r="L5496" i="3" s="1"/>
  <c r="M5498" i="3"/>
  <c r="D5501" i="3" l="1"/>
  <c r="F5499" i="3"/>
  <c r="E5499" i="3"/>
  <c r="G5498" i="3"/>
  <c r="H5498" i="3" s="1"/>
  <c r="I5498" i="3"/>
  <c r="R5498" i="3" s="1"/>
  <c r="J5497" i="3"/>
  <c r="L5497" i="3" s="1"/>
  <c r="M5499" i="3"/>
  <c r="D5502" i="3" l="1"/>
  <c r="G5499" i="3"/>
  <c r="H5499" i="3" s="1"/>
  <c r="F5500" i="3"/>
  <c r="E5500" i="3"/>
  <c r="G5500" i="3" s="1"/>
  <c r="H5500" i="3" s="1"/>
  <c r="I5499" i="3"/>
  <c r="R5499" i="3" s="1"/>
  <c r="J5498" i="3"/>
  <c r="L5498" i="3" s="1"/>
  <c r="M5500" i="3"/>
  <c r="D5503" i="3" l="1"/>
  <c r="F5501" i="3"/>
  <c r="E5501" i="3"/>
  <c r="I5500" i="3"/>
  <c r="R5500" i="3" s="1"/>
  <c r="J5499" i="3"/>
  <c r="L5499" i="3" s="1"/>
  <c r="M5501" i="3"/>
  <c r="D5504" i="3" l="1"/>
  <c r="G5501" i="3"/>
  <c r="H5501" i="3" s="1"/>
  <c r="F5502" i="3"/>
  <c r="E5502" i="3"/>
  <c r="I5501" i="3"/>
  <c r="R5501" i="3" s="1"/>
  <c r="J5500" i="3"/>
  <c r="L5500" i="3" s="1"/>
  <c r="M5502" i="3"/>
  <c r="D5505" i="3" l="1"/>
  <c r="G5502" i="3"/>
  <c r="H5502" i="3" s="1"/>
  <c r="F5503" i="3"/>
  <c r="E5503" i="3"/>
  <c r="G5503" i="3" s="1"/>
  <c r="H5503" i="3" s="1"/>
  <c r="I5502" i="3"/>
  <c r="R5502" i="3" s="1"/>
  <c r="J5501" i="3"/>
  <c r="L5501" i="3" s="1"/>
  <c r="M5503" i="3"/>
  <c r="D5506" i="3" l="1"/>
  <c r="F5504" i="3"/>
  <c r="E5504" i="3"/>
  <c r="I5503" i="3"/>
  <c r="R5503" i="3" s="1"/>
  <c r="J5502" i="3"/>
  <c r="L5502" i="3" s="1"/>
  <c r="M5504" i="3"/>
  <c r="D5507" i="3" l="1"/>
  <c r="G5504" i="3"/>
  <c r="H5504" i="3" s="1"/>
  <c r="F5505" i="3"/>
  <c r="E5505" i="3"/>
  <c r="I5504" i="3"/>
  <c r="R5504" i="3" s="1"/>
  <c r="J5503" i="3"/>
  <c r="L5503" i="3" s="1"/>
  <c r="M5505" i="3"/>
  <c r="D5508" i="3" l="1"/>
  <c r="G5505" i="3"/>
  <c r="H5505" i="3" s="1"/>
  <c r="F5506" i="3"/>
  <c r="E5506" i="3"/>
  <c r="I5505" i="3"/>
  <c r="R5505" i="3" s="1"/>
  <c r="J5504" i="3"/>
  <c r="L5504" i="3" s="1"/>
  <c r="M5506" i="3"/>
  <c r="D5509" i="3" l="1"/>
  <c r="G5506" i="3"/>
  <c r="H5506" i="3" s="1"/>
  <c r="I5506" i="3" s="1"/>
  <c r="R5506" i="3" s="1"/>
  <c r="F5507" i="3"/>
  <c r="E5507" i="3"/>
  <c r="G5507" i="3" s="1"/>
  <c r="H5507" i="3" s="1"/>
  <c r="J5505" i="3"/>
  <c r="L5505" i="3" s="1"/>
  <c r="M5507" i="3"/>
  <c r="D5510" i="3" l="1"/>
  <c r="F5508" i="3"/>
  <c r="E5508" i="3"/>
  <c r="I5507" i="3"/>
  <c r="R5507" i="3" s="1"/>
  <c r="J5506" i="3"/>
  <c r="L5506" i="3" s="1"/>
  <c r="M5508" i="3"/>
  <c r="D5511" i="3" l="1"/>
  <c r="G5508" i="3"/>
  <c r="H5508" i="3" s="1"/>
  <c r="F5509" i="3"/>
  <c r="E5509" i="3"/>
  <c r="I5508" i="3"/>
  <c r="R5508" i="3" s="1"/>
  <c r="J5507" i="3"/>
  <c r="L5507" i="3" s="1"/>
  <c r="M5509" i="3"/>
  <c r="D5512" i="3" l="1"/>
  <c r="F5510" i="3"/>
  <c r="E5510" i="3"/>
  <c r="G5509" i="3"/>
  <c r="H5509" i="3" s="1"/>
  <c r="I5509" i="3"/>
  <c r="R5509" i="3" s="1"/>
  <c r="J5508" i="3"/>
  <c r="L5508" i="3" s="1"/>
  <c r="M5510" i="3"/>
  <c r="D5513" i="3" l="1"/>
  <c r="G5510" i="3"/>
  <c r="H5510" i="3" s="1"/>
  <c r="F5511" i="3"/>
  <c r="E5511" i="3"/>
  <c r="G5511" i="3" s="1"/>
  <c r="H5511" i="3" s="1"/>
  <c r="I5510" i="3"/>
  <c r="R5510" i="3" s="1"/>
  <c r="J5509" i="3"/>
  <c r="L5509" i="3" s="1"/>
  <c r="M5511" i="3"/>
  <c r="D5514" i="3" l="1"/>
  <c r="F5512" i="3"/>
  <c r="E5512" i="3"/>
  <c r="I5511" i="3"/>
  <c r="R5511" i="3" s="1"/>
  <c r="J5510" i="3"/>
  <c r="L5510" i="3" s="1"/>
  <c r="M5512" i="3"/>
  <c r="D5515" i="3" l="1"/>
  <c r="G5512" i="3"/>
  <c r="H5512" i="3" s="1"/>
  <c r="F5513" i="3"/>
  <c r="E5513" i="3"/>
  <c r="I5512" i="3"/>
  <c r="R5512" i="3" s="1"/>
  <c r="J5511" i="3"/>
  <c r="L5511" i="3" s="1"/>
  <c r="M5513" i="3"/>
  <c r="D5516" i="3" l="1"/>
  <c r="G5513" i="3"/>
  <c r="H5513" i="3" s="1"/>
  <c r="F5514" i="3"/>
  <c r="E5514" i="3"/>
  <c r="I5513" i="3"/>
  <c r="R5513" i="3" s="1"/>
  <c r="J5512" i="3"/>
  <c r="L5512" i="3" s="1"/>
  <c r="M5514" i="3"/>
  <c r="D5517" i="3" l="1"/>
  <c r="G5514" i="3"/>
  <c r="H5514" i="3" s="1"/>
  <c r="F5515" i="3"/>
  <c r="E5515" i="3"/>
  <c r="I5514" i="3"/>
  <c r="R5514" i="3" s="1"/>
  <c r="J5513" i="3"/>
  <c r="L5513" i="3" s="1"/>
  <c r="M5515" i="3"/>
  <c r="D5518" i="3" l="1"/>
  <c r="G5515" i="3"/>
  <c r="H5515" i="3" s="1"/>
  <c r="F5516" i="3"/>
  <c r="E5516" i="3"/>
  <c r="I5515" i="3"/>
  <c r="R5515" i="3" s="1"/>
  <c r="J5514" i="3"/>
  <c r="L5514" i="3" s="1"/>
  <c r="M5516" i="3"/>
  <c r="D5519" i="3" l="1"/>
  <c r="G5516" i="3"/>
  <c r="H5516" i="3" s="1"/>
  <c r="F5517" i="3"/>
  <c r="E5517" i="3"/>
  <c r="I5516" i="3"/>
  <c r="R5516" i="3" s="1"/>
  <c r="J5515" i="3"/>
  <c r="L5515" i="3" s="1"/>
  <c r="M5517" i="3"/>
  <c r="D5520" i="3" l="1"/>
  <c r="F5518" i="3"/>
  <c r="E5518" i="3"/>
  <c r="G5517" i="3"/>
  <c r="H5517" i="3" s="1"/>
  <c r="I5517" i="3"/>
  <c r="R5517" i="3" s="1"/>
  <c r="J5516" i="3"/>
  <c r="L5516" i="3" s="1"/>
  <c r="M5518" i="3"/>
  <c r="D5521" i="3" l="1"/>
  <c r="G5518" i="3"/>
  <c r="H5518" i="3" s="1"/>
  <c r="F5519" i="3"/>
  <c r="E5519" i="3"/>
  <c r="I5518" i="3"/>
  <c r="R5518" i="3" s="1"/>
  <c r="J5517" i="3"/>
  <c r="L5517" i="3" s="1"/>
  <c r="M5519" i="3"/>
  <c r="D5522" i="3" l="1"/>
  <c r="G5519" i="3"/>
  <c r="H5519" i="3" s="1"/>
  <c r="F5520" i="3"/>
  <c r="E5520" i="3"/>
  <c r="I5519" i="3"/>
  <c r="R5519" i="3" s="1"/>
  <c r="J5518" i="3"/>
  <c r="L5518" i="3" s="1"/>
  <c r="M5520" i="3"/>
  <c r="D5523" i="3" l="1"/>
  <c r="G5520" i="3"/>
  <c r="H5520" i="3" s="1"/>
  <c r="F5521" i="3"/>
  <c r="E5521" i="3"/>
  <c r="I5520" i="3"/>
  <c r="R5520" i="3" s="1"/>
  <c r="J5519" i="3"/>
  <c r="L5519" i="3" s="1"/>
  <c r="M5521" i="3"/>
  <c r="D5524" i="3" l="1"/>
  <c r="G5521" i="3"/>
  <c r="H5521" i="3" s="1"/>
  <c r="F5522" i="3"/>
  <c r="E5522" i="3"/>
  <c r="I5521" i="3"/>
  <c r="R5521" i="3" s="1"/>
  <c r="J5520" i="3"/>
  <c r="L5520" i="3" s="1"/>
  <c r="M5522" i="3"/>
  <c r="D5525" i="3" l="1"/>
  <c r="F5523" i="3"/>
  <c r="E5523" i="3"/>
  <c r="G5522" i="3"/>
  <c r="H5522" i="3" s="1"/>
  <c r="I5522" i="3"/>
  <c r="R5522" i="3" s="1"/>
  <c r="J5521" i="3"/>
  <c r="L5521" i="3" s="1"/>
  <c r="M5523" i="3"/>
  <c r="D5526" i="3" l="1"/>
  <c r="F5524" i="3"/>
  <c r="E5524" i="3"/>
  <c r="G5523" i="3"/>
  <c r="H5523" i="3" s="1"/>
  <c r="I5523" i="3"/>
  <c r="R5523" i="3" s="1"/>
  <c r="J5522" i="3"/>
  <c r="L5522" i="3" s="1"/>
  <c r="M5524" i="3"/>
  <c r="D5527" i="3" l="1"/>
  <c r="G5524" i="3"/>
  <c r="H5524" i="3" s="1"/>
  <c r="F5525" i="3"/>
  <c r="E5525" i="3"/>
  <c r="I5524" i="3"/>
  <c r="R5524" i="3" s="1"/>
  <c r="J5523" i="3"/>
  <c r="L5523" i="3" s="1"/>
  <c r="M5525" i="3"/>
  <c r="D5528" i="3" l="1"/>
  <c r="G5525" i="3"/>
  <c r="H5525" i="3" s="1"/>
  <c r="F5526" i="3"/>
  <c r="E5526" i="3"/>
  <c r="I5525" i="3"/>
  <c r="R5525" i="3" s="1"/>
  <c r="J5524" i="3"/>
  <c r="L5524" i="3" s="1"/>
  <c r="M5526" i="3"/>
  <c r="D5529" i="3" l="1"/>
  <c r="G5526" i="3"/>
  <c r="H5526" i="3" s="1"/>
  <c r="F5527" i="3"/>
  <c r="E5527" i="3"/>
  <c r="I5526" i="3"/>
  <c r="R5526" i="3" s="1"/>
  <c r="J5525" i="3"/>
  <c r="L5525" i="3" s="1"/>
  <c r="M5527" i="3"/>
  <c r="D5530" i="3" l="1"/>
  <c r="G5527" i="3"/>
  <c r="H5527" i="3" s="1"/>
  <c r="I5527" i="3" s="1"/>
  <c r="R5527" i="3" s="1"/>
  <c r="F5528" i="3"/>
  <c r="E5528" i="3"/>
  <c r="J5526" i="3"/>
  <c r="L5526" i="3" s="1"/>
  <c r="M5528" i="3"/>
  <c r="D5531" i="3" l="1"/>
  <c r="G5528" i="3"/>
  <c r="H5528" i="3" s="1"/>
  <c r="F5529" i="3"/>
  <c r="E5529" i="3"/>
  <c r="I5528" i="3"/>
  <c r="R5528" i="3" s="1"/>
  <c r="J5527" i="3"/>
  <c r="L5527" i="3" s="1"/>
  <c r="M5529" i="3"/>
  <c r="D5532" i="3" l="1"/>
  <c r="G5529" i="3"/>
  <c r="H5529" i="3" s="1"/>
  <c r="F5530" i="3"/>
  <c r="E5530" i="3"/>
  <c r="I5529" i="3"/>
  <c r="R5529" i="3" s="1"/>
  <c r="J5528" i="3"/>
  <c r="L5528" i="3" s="1"/>
  <c r="M5530" i="3"/>
  <c r="D5533" i="3" l="1"/>
  <c r="G5530" i="3"/>
  <c r="H5530" i="3" s="1"/>
  <c r="I5530" i="3" s="1"/>
  <c r="R5530" i="3" s="1"/>
  <c r="F5531" i="3"/>
  <c r="E5531" i="3"/>
  <c r="J5529" i="3"/>
  <c r="L5529" i="3" s="1"/>
  <c r="M5531" i="3"/>
  <c r="D5534" i="3" l="1"/>
  <c r="G5531" i="3"/>
  <c r="H5531" i="3" s="1"/>
  <c r="F5532" i="3"/>
  <c r="E5532" i="3"/>
  <c r="I5531" i="3"/>
  <c r="R5531" i="3" s="1"/>
  <c r="J5530" i="3"/>
  <c r="L5530" i="3" s="1"/>
  <c r="M5532" i="3"/>
  <c r="D5535" i="3" l="1"/>
  <c r="G5532" i="3"/>
  <c r="H5532" i="3" s="1"/>
  <c r="I5532" i="3" s="1"/>
  <c r="R5532" i="3" s="1"/>
  <c r="F5533" i="3"/>
  <c r="E5533" i="3"/>
  <c r="G5533" i="3" s="1"/>
  <c r="H5533" i="3" s="1"/>
  <c r="J5531" i="3"/>
  <c r="L5531" i="3" s="1"/>
  <c r="M5533" i="3"/>
  <c r="D5536" i="3" l="1"/>
  <c r="F5534" i="3"/>
  <c r="E5534" i="3"/>
  <c r="I5533" i="3"/>
  <c r="R5533" i="3" s="1"/>
  <c r="J5532" i="3"/>
  <c r="L5532" i="3" s="1"/>
  <c r="M5534" i="3"/>
  <c r="D5537" i="3" l="1"/>
  <c r="G5534" i="3"/>
  <c r="H5534" i="3" s="1"/>
  <c r="I5534" i="3" s="1"/>
  <c r="R5534" i="3" s="1"/>
  <c r="F5535" i="3"/>
  <c r="E5535" i="3"/>
  <c r="G5535" i="3" s="1"/>
  <c r="H5535" i="3" s="1"/>
  <c r="J5533" i="3"/>
  <c r="L5533" i="3" s="1"/>
  <c r="M5535" i="3"/>
  <c r="D5538" i="3" l="1"/>
  <c r="F5536" i="3"/>
  <c r="E5536" i="3"/>
  <c r="I5535" i="3"/>
  <c r="R5535" i="3" s="1"/>
  <c r="J5534" i="3"/>
  <c r="L5534" i="3" s="1"/>
  <c r="M5536" i="3"/>
  <c r="D5539" i="3" l="1"/>
  <c r="G5536" i="3"/>
  <c r="H5536" i="3" s="1"/>
  <c r="F5537" i="3"/>
  <c r="E5537" i="3"/>
  <c r="G5537" i="3" s="1"/>
  <c r="H5537" i="3" s="1"/>
  <c r="I5536" i="3"/>
  <c r="R5536" i="3" s="1"/>
  <c r="J5535" i="3"/>
  <c r="L5535" i="3" s="1"/>
  <c r="M5537" i="3"/>
  <c r="D5540" i="3" l="1"/>
  <c r="F5538" i="3"/>
  <c r="E5538" i="3"/>
  <c r="I5537" i="3"/>
  <c r="R5537" i="3" s="1"/>
  <c r="J5536" i="3"/>
  <c r="L5536" i="3" s="1"/>
  <c r="M5538" i="3"/>
  <c r="D5541" i="3" l="1"/>
  <c r="G5538" i="3"/>
  <c r="H5538" i="3" s="1"/>
  <c r="F5539" i="3"/>
  <c r="E5539" i="3"/>
  <c r="I5538" i="3"/>
  <c r="R5538" i="3" s="1"/>
  <c r="J5537" i="3"/>
  <c r="L5537" i="3" s="1"/>
  <c r="M5539" i="3"/>
  <c r="D5542" i="3" l="1"/>
  <c r="G5539" i="3"/>
  <c r="H5539" i="3" s="1"/>
  <c r="F5540" i="3"/>
  <c r="E5540" i="3"/>
  <c r="I5539" i="3"/>
  <c r="R5539" i="3" s="1"/>
  <c r="J5538" i="3"/>
  <c r="L5538" i="3" s="1"/>
  <c r="M5540" i="3"/>
  <c r="D5543" i="3" l="1"/>
  <c r="G5540" i="3"/>
  <c r="H5540" i="3" s="1"/>
  <c r="F5541" i="3"/>
  <c r="E5541" i="3"/>
  <c r="I5540" i="3"/>
  <c r="R5540" i="3" s="1"/>
  <c r="J5539" i="3"/>
  <c r="L5539" i="3" s="1"/>
  <c r="M5541" i="3"/>
  <c r="D5544" i="3" l="1"/>
  <c r="G5541" i="3"/>
  <c r="H5541" i="3" s="1"/>
  <c r="F5542" i="3"/>
  <c r="E5542" i="3"/>
  <c r="I5541" i="3"/>
  <c r="R5541" i="3" s="1"/>
  <c r="J5540" i="3"/>
  <c r="L5540" i="3" s="1"/>
  <c r="M5542" i="3"/>
  <c r="D5545" i="3" l="1"/>
  <c r="G5542" i="3"/>
  <c r="H5542" i="3" s="1"/>
  <c r="F5543" i="3"/>
  <c r="E5543" i="3"/>
  <c r="I5542" i="3"/>
  <c r="R5542" i="3" s="1"/>
  <c r="J5541" i="3"/>
  <c r="L5541" i="3" s="1"/>
  <c r="M5543" i="3"/>
  <c r="D5546" i="3" l="1"/>
  <c r="G5543" i="3"/>
  <c r="H5543" i="3" s="1"/>
  <c r="F5544" i="3"/>
  <c r="E5544" i="3"/>
  <c r="I5543" i="3"/>
  <c r="R5543" i="3" s="1"/>
  <c r="J5542" i="3"/>
  <c r="L5542" i="3" s="1"/>
  <c r="M5544" i="3"/>
  <c r="D5547" i="3" l="1"/>
  <c r="G5544" i="3"/>
  <c r="H5544" i="3" s="1"/>
  <c r="I5544" i="3" s="1"/>
  <c r="R5544" i="3" s="1"/>
  <c r="F5545" i="3"/>
  <c r="E5545" i="3"/>
  <c r="J5543" i="3"/>
  <c r="L5543" i="3" s="1"/>
  <c r="M5545" i="3"/>
  <c r="D5548" i="3" l="1"/>
  <c r="F5546" i="3"/>
  <c r="E5546" i="3"/>
  <c r="G5545" i="3"/>
  <c r="H5545" i="3" s="1"/>
  <c r="I5545" i="3"/>
  <c r="R5545" i="3" s="1"/>
  <c r="J5544" i="3"/>
  <c r="L5544" i="3" s="1"/>
  <c r="M5546" i="3"/>
  <c r="D5549" i="3" l="1"/>
  <c r="F5547" i="3"/>
  <c r="E5547" i="3"/>
  <c r="G5546" i="3"/>
  <c r="H5546" i="3" s="1"/>
  <c r="I5546" i="3"/>
  <c r="R5546" i="3" s="1"/>
  <c r="J5545" i="3"/>
  <c r="L5545" i="3" s="1"/>
  <c r="M5547" i="3"/>
  <c r="D5550" i="3" l="1"/>
  <c r="G5547" i="3"/>
  <c r="H5547" i="3" s="1"/>
  <c r="F5548" i="3"/>
  <c r="E5548" i="3"/>
  <c r="I5547" i="3"/>
  <c r="R5547" i="3" s="1"/>
  <c r="J5546" i="3"/>
  <c r="L5546" i="3" s="1"/>
  <c r="M5548" i="3"/>
  <c r="D5551" i="3" l="1"/>
  <c r="G5548" i="3"/>
  <c r="H5548" i="3" s="1"/>
  <c r="I5548" i="3" s="1"/>
  <c r="R5548" i="3" s="1"/>
  <c r="F5549" i="3"/>
  <c r="E5549" i="3"/>
  <c r="J5547" i="3"/>
  <c r="L5547" i="3" s="1"/>
  <c r="M5549" i="3"/>
  <c r="D5552" i="3" l="1"/>
  <c r="G5549" i="3"/>
  <c r="H5549" i="3" s="1"/>
  <c r="I5549" i="3" s="1"/>
  <c r="R5549" i="3" s="1"/>
  <c r="F5550" i="3"/>
  <c r="E5550" i="3"/>
  <c r="J5548" i="3"/>
  <c r="L5548" i="3" s="1"/>
  <c r="M5550" i="3"/>
  <c r="D5553" i="3" l="1"/>
  <c r="F5551" i="3"/>
  <c r="E5551" i="3"/>
  <c r="G5550" i="3"/>
  <c r="H5550" i="3" s="1"/>
  <c r="I5550" i="3" s="1"/>
  <c r="R5550" i="3" s="1"/>
  <c r="J5549" i="3"/>
  <c r="L5549" i="3" s="1"/>
  <c r="M5551" i="3"/>
  <c r="D5554" i="3" l="1"/>
  <c r="G5551" i="3"/>
  <c r="H5551" i="3" s="1"/>
  <c r="F5552" i="3"/>
  <c r="E5552" i="3"/>
  <c r="I5551" i="3"/>
  <c r="R5551" i="3" s="1"/>
  <c r="J5550" i="3"/>
  <c r="L5550" i="3" s="1"/>
  <c r="M5552" i="3"/>
  <c r="D5555" i="3" l="1"/>
  <c r="G5552" i="3"/>
  <c r="H5552" i="3" s="1"/>
  <c r="I5552" i="3" s="1"/>
  <c r="R5552" i="3" s="1"/>
  <c r="F5553" i="3"/>
  <c r="E5553" i="3"/>
  <c r="J5551" i="3"/>
  <c r="L5551" i="3" s="1"/>
  <c r="M5553" i="3"/>
  <c r="D5556" i="3" l="1"/>
  <c r="F5554" i="3"/>
  <c r="E5554" i="3"/>
  <c r="G5553" i="3"/>
  <c r="H5553" i="3" s="1"/>
  <c r="I5553" i="3" s="1"/>
  <c r="R5553" i="3" s="1"/>
  <c r="J5552" i="3"/>
  <c r="L5552" i="3" s="1"/>
  <c r="M5554" i="3"/>
  <c r="D5557" i="3" l="1"/>
  <c r="F5555" i="3"/>
  <c r="E5555" i="3"/>
  <c r="G5554" i="3"/>
  <c r="H5554" i="3" s="1"/>
  <c r="I5554" i="3"/>
  <c r="R5554" i="3" s="1"/>
  <c r="J5553" i="3"/>
  <c r="L5553" i="3" s="1"/>
  <c r="M5555" i="3"/>
  <c r="D5558" i="3" l="1"/>
  <c r="F5556" i="3"/>
  <c r="E5556" i="3"/>
  <c r="G5555" i="3"/>
  <c r="H5555" i="3" s="1"/>
  <c r="I5555" i="3" s="1"/>
  <c r="R5555" i="3" s="1"/>
  <c r="J5554" i="3"/>
  <c r="L5554" i="3" s="1"/>
  <c r="M5556" i="3"/>
  <c r="D5559" i="3" l="1"/>
  <c r="G5556" i="3"/>
  <c r="H5556" i="3" s="1"/>
  <c r="I5556" i="3" s="1"/>
  <c r="R5556" i="3" s="1"/>
  <c r="F5557" i="3"/>
  <c r="E5557" i="3"/>
  <c r="G5557" i="3" s="1"/>
  <c r="H5557" i="3" s="1"/>
  <c r="J5555" i="3"/>
  <c r="L5555" i="3" s="1"/>
  <c r="M5557" i="3"/>
  <c r="D5560" i="3" l="1"/>
  <c r="F5558" i="3"/>
  <c r="E5558" i="3"/>
  <c r="I5557" i="3"/>
  <c r="R5557" i="3" s="1"/>
  <c r="J5556" i="3"/>
  <c r="L5556" i="3" s="1"/>
  <c r="M5558" i="3"/>
  <c r="D5561" i="3" l="1"/>
  <c r="G5558" i="3"/>
  <c r="H5558" i="3" s="1"/>
  <c r="I5558" i="3" s="1"/>
  <c r="R5558" i="3" s="1"/>
  <c r="F5559" i="3"/>
  <c r="E5559" i="3"/>
  <c r="G5559" i="3" s="1"/>
  <c r="H5559" i="3" s="1"/>
  <c r="J5557" i="3"/>
  <c r="L5557" i="3" s="1"/>
  <c r="M5559" i="3"/>
  <c r="D5562" i="3" l="1"/>
  <c r="F5560" i="3"/>
  <c r="E5560" i="3"/>
  <c r="I5559" i="3"/>
  <c r="R5559" i="3" s="1"/>
  <c r="J5558" i="3"/>
  <c r="L5558" i="3" s="1"/>
  <c r="M5560" i="3"/>
  <c r="D5563" i="3" l="1"/>
  <c r="G5560" i="3"/>
  <c r="H5560" i="3" s="1"/>
  <c r="F5561" i="3"/>
  <c r="E5561" i="3"/>
  <c r="G5561" i="3" s="1"/>
  <c r="H5561" i="3" s="1"/>
  <c r="I5560" i="3"/>
  <c r="R5560" i="3" s="1"/>
  <c r="J5559" i="3"/>
  <c r="L5559" i="3" s="1"/>
  <c r="M5561" i="3"/>
  <c r="D5564" i="3" l="1"/>
  <c r="F5562" i="3"/>
  <c r="E5562" i="3"/>
  <c r="I5561" i="3"/>
  <c r="R5561" i="3" s="1"/>
  <c r="J5560" i="3"/>
  <c r="L5560" i="3" s="1"/>
  <c r="M5562" i="3"/>
  <c r="D5565" i="3" l="1"/>
  <c r="G5562" i="3"/>
  <c r="H5562" i="3" s="1"/>
  <c r="F5563" i="3"/>
  <c r="E5563" i="3"/>
  <c r="I5562" i="3"/>
  <c r="R5562" i="3" s="1"/>
  <c r="J5561" i="3"/>
  <c r="L5561" i="3" s="1"/>
  <c r="M5563" i="3"/>
  <c r="D5566" i="3" l="1"/>
  <c r="G5563" i="3"/>
  <c r="H5563" i="3" s="1"/>
  <c r="I5563" i="3" s="1"/>
  <c r="R5563" i="3" s="1"/>
  <c r="F5564" i="3"/>
  <c r="E5564" i="3"/>
  <c r="J5562" i="3"/>
  <c r="L5562" i="3" s="1"/>
  <c r="M5564" i="3"/>
  <c r="D5567" i="3" l="1"/>
  <c r="G5564" i="3"/>
  <c r="H5564" i="3" s="1"/>
  <c r="F5565" i="3"/>
  <c r="E5565" i="3"/>
  <c r="I5564" i="3"/>
  <c r="R5564" i="3" s="1"/>
  <c r="J5563" i="3"/>
  <c r="L5563" i="3" s="1"/>
  <c r="M5565" i="3"/>
  <c r="D5568" i="3" l="1"/>
  <c r="G5565" i="3"/>
  <c r="H5565" i="3" s="1"/>
  <c r="F5566" i="3"/>
  <c r="E5566" i="3"/>
  <c r="I5565" i="3"/>
  <c r="R5565" i="3" s="1"/>
  <c r="J5564" i="3"/>
  <c r="L5564" i="3" s="1"/>
  <c r="M5566" i="3"/>
  <c r="D5569" i="3" l="1"/>
  <c r="G5566" i="3"/>
  <c r="H5566" i="3" s="1"/>
  <c r="F5567" i="3"/>
  <c r="E5567" i="3"/>
  <c r="I5566" i="3"/>
  <c r="R5566" i="3" s="1"/>
  <c r="J5565" i="3"/>
  <c r="L5565" i="3" s="1"/>
  <c r="M5567" i="3"/>
  <c r="D5570" i="3" l="1"/>
  <c r="G5567" i="3"/>
  <c r="H5567" i="3" s="1"/>
  <c r="F5568" i="3"/>
  <c r="E5568" i="3"/>
  <c r="G5568" i="3" s="1"/>
  <c r="H5568" i="3" s="1"/>
  <c r="I5567" i="3"/>
  <c r="R5567" i="3" s="1"/>
  <c r="J5566" i="3"/>
  <c r="L5566" i="3" s="1"/>
  <c r="M5568" i="3"/>
  <c r="D5571" i="3" l="1"/>
  <c r="F5569" i="3"/>
  <c r="E5569" i="3"/>
  <c r="I5568" i="3"/>
  <c r="R5568" i="3" s="1"/>
  <c r="J5567" i="3"/>
  <c r="L5567" i="3" s="1"/>
  <c r="M5569" i="3"/>
  <c r="D5572" i="3" l="1"/>
  <c r="G5569" i="3"/>
  <c r="H5569" i="3" s="1"/>
  <c r="F5570" i="3"/>
  <c r="E5570" i="3"/>
  <c r="G5570" i="3" s="1"/>
  <c r="H5570" i="3" s="1"/>
  <c r="I5569" i="3"/>
  <c r="R5569" i="3" s="1"/>
  <c r="J5568" i="3"/>
  <c r="L5568" i="3" s="1"/>
  <c r="M5570" i="3"/>
  <c r="D5573" i="3" l="1"/>
  <c r="F5571" i="3"/>
  <c r="E5571" i="3"/>
  <c r="I5570" i="3"/>
  <c r="R5570" i="3" s="1"/>
  <c r="J5569" i="3"/>
  <c r="L5569" i="3" s="1"/>
  <c r="M5571" i="3"/>
  <c r="D5574" i="3" l="1"/>
  <c r="G5571" i="3"/>
  <c r="H5571" i="3" s="1"/>
  <c r="F5572" i="3"/>
  <c r="E5572" i="3"/>
  <c r="I5571" i="3"/>
  <c r="R5571" i="3" s="1"/>
  <c r="J5570" i="3"/>
  <c r="L5570" i="3" s="1"/>
  <c r="M5572" i="3"/>
  <c r="D5575" i="3" l="1"/>
  <c r="G5572" i="3"/>
  <c r="H5572" i="3" s="1"/>
  <c r="F5573" i="3"/>
  <c r="E5573" i="3"/>
  <c r="I5572" i="3"/>
  <c r="R5572" i="3" s="1"/>
  <c r="J5571" i="3"/>
  <c r="L5571" i="3" s="1"/>
  <c r="M5573" i="3"/>
  <c r="D5576" i="3" l="1"/>
  <c r="G5573" i="3"/>
  <c r="H5573" i="3" s="1"/>
  <c r="F5574" i="3"/>
  <c r="E5574" i="3"/>
  <c r="G5574" i="3" s="1"/>
  <c r="H5574" i="3" s="1"/>
  <c r="I5573" i="3"/>
  <c r="R5573" i="3" s="1"/>
  <c r="J5572" i="3"/>
  <c r="L5572" i="3" s="1"/>
  <c r="M5574" i="3"/>
  <c r="D5577" i="3" l="1"/>
  <c r="F5575" i="3"/>
  <c r="E5575" i="3"/>
  <c r="I5574" i="3"/>
  <c r="R5574" i="3" s="1"/>
  <c r="J5573" i="3"/>
  <c r="L5573" i="3" s="1"/>
  <c r="M5575" i="3"/>
  <c r="D5578" i="3" l="1"/>
  <c r="G5575" i="3"/>
  <c r="H5575" i="3" s="1"/>
  <c r="F5576" i="3"/>
  <c r="E5576" i="3"/>
  <c r="G5576" i="3" s="1"/>
  <c r="H5576" i="3" s="1"/>
  <c r="I5575" i="3"/>
  <c r="R5575" i="3" s="1"/>
  <c r="J5574" i="3"/>
  <c r="L5574" i="3" s="1"/>
  <c r="M5576" i="3"/>
  <c r="D5579" i="3" l="1"/>
  <c r="F5577" i="3"/>
  <c r="E5577" i="3"/>
  <c r="I5576" i="3"/>
  <c r="R5576" i="3" s="1"/>
  <c r="J5575" i="3"/>
  <c r="L5575" i="3" s="1"/>
  <c r="M5577" i="3"/>
  <c r="D5580" i="3" l="1"/>
  <c r="G5577" i="3"/>
  <c r="H5577" i="3" s="1"/>
  <c r="F5578" i="3"/>
  <c r="E5578" i="3"/>
  <c r="I5577" i="3"/>
  <c r="R5577" i="3" s="1"/>
  <c r="J5576" i="3"/>
  <c r="L5576" i="3" s="1"/>
  <c r="M5578" i="3"/>
  <c r="D5581" i="3" l="1"/>
  <c r="G5578" i="3"/>
  <c r="H5578" i="3" s="1"/>
  <c r="I5578" i="3" s="1"/>
  <c r="R5578" i="3" s="1"/>
  <c r="F5579" i="3"/>
  <c r="E5579" i="3"/>
  <c r="J5577" i="3"/>
  <c r="L5577" i="3" s="1"/>
  <c r="M5579" i="3"/>
  <c r="D5582" i="3" l="1"/>
  <c r="F5580" i="3"/>
  <c r="E5580" i="3"/>
  <c r="G5579" i="3"/>
  <c r="H5579" i="3" s="1"/>
  <c r="I5579" i="3" s="1"/>
  <c r="R5579" i="3" s="1"/>
  <c r="J5578" i="3"/>
  <c r="L5578" i="3" s="1"/>
  <c r="M5580" i="3"/>
  <c r="D5583" i="3" l="1"/>
  <c r="G5580" i="3"/>
  <c r="H5580" i="3" s="1"/>
  <c r="F5581" i="3"/>
  <c r="E5581" i="3"/>
  <c r="G5581" i="3" s="1"/>
  <c r="H5581" i="3" s="1"/>
  <c r="I5580" i="3"/>
  <c r="R5580" i="3" s="1"/>
  <c r="J5579" i="3"/>
  <c r="L5579" i="3" s="1"/>
  <c r="M5581" i="3"/>
  <c r="D5584" i="3" l="1"/>
  <c r="F5582" i="3"/>
  <c r="E5582" i="3"/>
  <c r="I5581" i="3"/>
  <c r="R5581" i="3" s="1"/>
  <c r="J5580" i="3"/>
  <c r="L5580" i="3" s="1"/>
  <c r="M5582" i="3"/>
  <c r="D5585" i="3" l="1"/>
  <c r="F5583" i="3"/>
  <c r="E5583" i="3"/>
  <c r="G5582" i="3"/>
  <c r="H5582" i="3" s="1"/>
  <c r="I5582" i="3"/>
  <c r="R5582" i="3" s="1"/>
  <c r="J5581" i="3"/>
  <c r="L5581" i="3" s="1"/>
  <c r="M5583" i="3"/>
  <c r="D5586" i="3" l="1"/>
  <c r="F5584" i="3"/>
  <c r="E5584" i="3"/>
  <c r="G5583" i="3"/>
  <c r="H5583" i="3" s="1"/>
  <c r="I5583" i="3" s="1"/>
  <c r="R5583" i="3" s="1"/>
  <c r="J5582" i="3"/>
  <c r="L5582" i="3" s="1"/>
  <c r="M5584" i="3"/>
  <c r="D5587" i="3" l="1"/>
  <c r="G5584" i="3"/>
  <c r="H5584" i="3" s="1"/>
  <c r="F5585" i="3"/>
  <c r="E5585" i="3"/>
  <c r="I5584" i="3"/>
  <c r="R5584" i="3" s="1"/>
  <c r="J5583" i="3"/>
  <c r="L5583" i="3" s="1"/>
  <c r="M5585" i="3"/>
  <c r="D5588" i="3" l="1"/>
  <c r="G5585" i="3"/>
  <c r="H5585" i="3" s="1"/>
  <c r="F5586" i="3"/>
  <c r="E5586" i="3"/>
  <c r="G5586" i="3" s="1"/>
  <c r="H5586" i="3" s="1"/>
  <c r="I5585" i="3"/>
  <c r="R5585" i="3" s="1"/>
  <c r="J5584" i="3"/>
  <c r="L5584" i="3" s="1"/>
  <c r="M5586" i="3"/>
  <c r="D5589" i="3" l="1"/>
  <c r="F5587" i="3"/>
  <c r="E5587" i="3"/>
  <c r="I5586" i="3"/>
  <c r="R5586" i="3" s="1"/>
  <c r="J5585" i="3"/>
  <c r="L5585" i="3" s="1"/>
  <c r="M5587" i="3"/>
  <c r="D5590" i="3" l="1"/>
  <c r="G5587" i="3"/>
  <c r="H5587" i="3" s="1"/>
  <c r="F5588" i="3"/>
  <c r="E5588" i="3"/>
  <c r="I5587" i="3"/>
  <c r="R5587" i="3" s="1"/>
  <c r="J5586" i="3"/>
  <c r="L5586" i="3" s="1"/>
  <c r="M5588" i="3"/>
  <c r="D5591" i="3" l="1"/>
  <c r="G5588" i="3"/>
  <c r="H5588" i="3" s="1"/>
  <c r="F5589" i="3"/>
  <c r="E5589" i="3"/>
  <c r="I5588" i="3"/>
  <c r="R5588" i="3" s="1"/>
  <c r="J5587" i="3"/>
  <c r="L5587" i="3" s="1"/>
  <c r="M5589" i="3"/>
  <c r="D5592" i="3" l="1"/>
  <c r="G5589" i="3"/>
  <c r="H5589" i="3" s="1"/>
  <c r="F5590" i="3"/>
  <c r="E5590" i="3"/>
  <c r="I5589" i="3"/>
  <c r="R5589" i="3" s="1"/>
  <c r="J5588" i="3"/>
  <c r="L5588" i="3" s="1"/>
  <c r="M5590" i="3"/>
  <c r="D5593" i="3" l="1"/>
  <c r="F5591" i="3"/>
  <c r="E5591" i="3"/>
  <c r="G5590" i="3"/>
  <c r="H5590" i="3" s="1"/>
  <c r="I5590" i="3" s="1"/>
  <c r="R5590" i="3" s="1"/>
  <c r="J5589" i="3"/>
  <c r="L5589" i="3" s="1"/>
  <c r="M5591" i="3"/>
  <c r="D5594" i="3" l="1"/>
  <c r="G5591" i="3"/>
  <c r="H5591" i="3" s="1"/>
  <c r="F5592" i="3"/>
  <c r="E5592" i="3"/>
  <c r="I5591" i="3"/>
  <c r="R5591" i="3" s="1"/>
  <c r="J5590" i="3"/>
  <c r="L5590" i="3" s="1"/>
  <c r="M5592" i="3"/>
  <c r="D5595" i="3" l="1"/>
  <c r="G5592" i="3"/>
  <c r="H5592" i="3" s="1"/>
  <c r="I5592" i="3" s="1"/>
  <c r="R5592" i="3" s="1"/>
  <c r="F5593" i="3"/>
  <c r="E5593" i="3"/>
  <c r="J5591" i="3"/>
  <c r="L5591" i="3" s="1"/>
  <c r="M5593" i="3"/>
  <c r="D5596" i="3" l="1"/>
  <c r="F5594" i="3"/>
  <c r="E5594" i="3"/>
  <c r="G5593" i="3"/>
  <c r="H5593" i="3" s="1"/>
  <c r="I5593" i="3"/>
  <c r="R5593" i="3" s="1"/>
  <c r="J5592" i="3"/>
  <c r="L5592" i="3" s="1"/>
  <c r="M5594" i="3"/>
  <c r="D5597" i="3" l="1"/>
  <c r="F5595" i="3"/>
  <c r="E5595" i="3"/>
  <c r="G5594" i="3"/>
  <c r="H5594" i="3" s="1"/>
  <c r="I5594" i="3"/>
  <c r="R5594" i="3" s="1"/>
  <c r="J5593" i="3"/>
  <c r="L5593" i="3" s="1"/>
  <c r="M5595" i="3"/>
  <c r="D5598" i="3" l="1"/>
  <c r="G5595" i="3"/>
  <c r="H5595" i="3" s="1"/>
  <c r="F5596" i="3"/>
  <c r="E5596" i="3"/>
  <c r="I5595" i="3"/>
  <c r="R5595" i="3" s="1"/>
  <c r="J5594" i="3"/>
  <c r="L5594" i="3" s="1"/>
  <c r="M5596" i="3"/>
  <c r="D5599" i="3" l="1"/>
  <c r="G5596" i="3"/>
  <c r="H5596" i="3" s="1"/>
  <c r="F5597" i="3"/>
  <c r="E5597" i="3"/>
  <c r="I5596" i="3"/>
  <c r="R5596" i="3" s="1"/>
  <c r="J5595" i="3"/>
  <c r="L5595" i="3" s="1"/>
  <c r="M5597" i="3"/>
  <c r="D5600" i="3" l="1"/>
  <c r="F5598" i="3"/>
  <c r="E5598" i="3"/>
  <c r="G5597" i="3"/>
  <c r="H5597" i="3" s="1"/>
  <c r="I5597" i="3" s="1"/>
  <c r="R5597" i="3" s="1"/>
  <c r="J5596" i="3"/>
  <c r="L5596" i="3" s="1"/>
  <c r="M5598" i="3"/>
  <c r="D5601" i="3" l="1"/>
  <c r="F5599" i="3"/>
  <c r="E5599" i="3"/>
  <c r="G5598" i="3"/>
  <c r="H5598" i="3" s="1"/>
  <c r="I5598" i="3"/>
  <c r="R5598" i="3" s="1"/>
  <c r="J5597" i="3"/>
  <c r="L5597" i="3" s="1"/>
  <c r="M5599" i="3"/>
  <c r="D5602" i="3" l="1"/>
  <c r="F5600" i="3"/>
  <c r="E5600" i="3"/>
  <c r="G5599" i="3"/>
  <c r="H5599" i="3" s="1"/>
  <c r="I5599" i="3" s="1"/>
  <c r="R5599" i="3" s="1"/>
  <c r="J5598" i="3"/>
  <c r="L5598" i="3" s="1"/>
  <c r="M5600" i="3"/>
  <c r="D5603" i="3" l="1"/>
  <c r="G5600" i="3"/>
  <c r="H5600" i="3" s="1"/>
  <c r="F5601" i="3"/>
  <c r="E5601" i="3"/>
  <c r="G5601" i="3" s="1"/>
  <c r="H5601" i="3" s="1"/>
  <c r="I5600" i="3"/>
  <c r="R5600" i="3" s="1"/>
  <c r="J5599" i="3"/>
  <c r="L5599" i="3" s="1"/>
  <c r="M5601" i="3"/>
  <c r="D5604" i="3" l="1"/>
  <c r="F5602" i="3"/>
  <c r="E5602" i="3"/>
  <c r="I5601" i="3"/>
  <c r="R5601" i="3" s="1"/>
  <c r="J5600" i="3"/>
  <c r="L5600" i="3" s="1"/>
  <c r="M5602" i="3"/>
  <c r="D5605" i="3" l="1"/>
  <c r="G5602" i="3"/>
  <c r="H5602" i="3" s="1"/>
  <c r="F5603" i="3"/>
  <c r="E5603" i="3"/>
  <c r="I5602" i="3"/>
  <c r="R5602" i="3" s="1"/>
  <c r="J5601" i="3"/>
  <c r="L5601" i="3" s="1"/>
  <c r="M5603" i="3"/>
  <c r="D5606" i="3" l="1"/>
  <c r="G5603" i="3"/>
  <c r="H5603" i="3" s="1"/>
  <c r="F5604" i="3"/>
  <c r="E5604" i="3"/>
  <c r="I5603" i="3"/>
  <c r="R5603" i="3" s="1"/>
  <c r="J5602" i="3"/>
  <c r="L5602" i="3" s="1"/>
  <c r="M5604" i="3"/>
  <c r="D5607" i="3" l="1"/>
  <c r="G5604" i="3"/>
  <c r="H5604" i="3" s="1"/>
  <c r="F5605" i="3"/>
  <c r="E5605" i="3"/>
  <c r="I5604" i="3"/>
  <c r="R5604" i="3" s="1"/>
  <c r="J5603" i="3"/>
  <c r="L5603" i="3" s="1"/>
  <c r="M5605" i="3"/>
  <c r="D5608" i="3" l="1"/>
  <c r="G5605" i="3"/>
  <c r="H5605" i="3" s="1"/>
  <c r="F5606" i="3"/>
  <c r="E5606" i="3"/>
  <c r="G5606" i="3" s="1"/>
  <c r="H5606" i="3" s="1"/>
  <c r="I5605" i="3"/>
  <c r="R5605" i="3" s="1"/>
  <c r="J5604" i="3"/>
  <c r="L5604" i="3" s="1"/>
  <c r="M5606" i="3"/>
  <c r="D5609" i="3" l="1"/>
  <c r="F5607" i="3"/>
  <c r="E5607" i="3"/>
  <c r="I5606" i="3"/>
  <c r="R5606" i="3" s="1"/>
  <c r="J5605" i="3"/>
  <c r="L5605" i="3" s="1"/>
  <c r="M5607" i="3"/>
  <c r="D5610" i="3" l="1"/>
  <c r="G5607" i="3"/>
  <c r="H5607" i="3" s="1"/>
  <c r="F5608" i="3"/>
  <c r="E5608" i="3"/>
  <c r="I5607" i="3"/>
  <c r="R5607" i="3" s="1"/>
  <c r="J5606" i="3"/>
  <c r="L5606" i="3" s="1"/>
  <c r="M5608" i="3"/>
  <c r="D5611" i="3" l="1"/>
  <c r="G5608" i="3"/>
  <c r="H5608" i="3" s="1"/>
  <c r="F5609" i="3"/>
  <c r="E5609" i="3"/>
  <c r="G5609" i="3" s="1"/>
  <c r="H5609" i="3" s="1"/>
  <c r="I5608" i="3"/>
  <c r="R5608" i="3" s="1"/>
  <c r="J5607" i="3"/>
  <c r="L5607" i="3" s="1"/>
  <c r="M5609" i="3"/>
  <c r="D5612" i="3" l="1"/>
  <c r="F5610" i="3"/>
  <c r="E5610" i="3"/>
  <c r="I5609" i="3"/>
  <c r="R5609" i="3" s="1"/>
  <c r="J5608" i="3"/>
  <c r="L5608" i="3" s="1"/>
  <c r="M5610" i="3"/>
  <c r="D5613" i="3" l="1"/>
  <c r="G5610" i="3"/>
  <c r="H5610" i="3" s="1"/>
  <c r="I5610" i="3" s="1"/>
  <c r="R5610" i="3" s="1"/>
  <c r="F5611" i="3"/>
  <c r="E5611" i="3"/>
  <c r="G5611" i="3" s="1"/>
  <c r="H5611" i="3" s="1"/>
  <c r="J5609" i="3"/>
  <c r="L5609" i="3" s="1"/>
  <c r="M5611" i="3"/>
  <c r="D5614" i="3" l="1"/>
  <c r="F5612" i="3"/>
  <c r="E5612" i="3"/>
  <c r="I5611" i="3"/>
  <c r="R5611" i="3" s="1"/>
  <c r="J5610" i="3"/>
  <c r="L5610" i="3" s="1"/>
  <c r="M5612" i="3"/>
  <c r="D5615" i="3" l="1"/>
  <c r="G5612" i="3"/>
  <c r="H5612" i="3" s="1"/>
  <c r="F5613" i="3"/>
  <c r="E5613" i="3"/>
  <c r="I5612" i="3"/>
  <c r="R5612" i="3" s="1"/>
  <c r="J5611" i="3"/>
  <c r="L5611" i="3" s="1"/>
  <c r="M5613" i="3"/>
  <c r="D5616" i="3" l="1"/>
  <c r="G5613" i="3"/>
  <c r="H5613" i="3" s="1"/>
  <c r="F5614" i="3"/>
  <c r="E5614" i="3"/>
  <c r="I5613" i="3"/>
  <c r="R5613" i="3" s="1"/>
  <c r="J5612" i="3"/>
  <c r="L5612" i="3" s="1"/>
  <c r="M5614" i="3"/>
  <c r="D5617" i="3" l="1"/>
  <c r="G5614" i="3"/>
  <c r="H5614" i="3" s="1"/>
  <c r="F5615" i="3"/>
  <c r="E5615" i="3"/>
  <c r="I5614" i="3"/>
  <c r="R5614" i="3" s="1"/>
  <c r="J5613" i="3"/>
  <c r="L5613" i="3" s="1"/>
  <c r="M5615" i="3"/>
  <c r="D5618" i="3" l="1"/>
  <c r="G5615" i="3"/>
  <c r="H5615" i="3" s="1"/>
  <c r="F5616" i="3"/>
  <c r="E5616" i="3"/>
  <c r="I5615" i="3"/>
  <c r="R5615" i="3" s="1"/>
  <c r="J5614" i="3"/>
  <c r="L5614" i="3" s="1"/>
  <c r="M5616" i="3"/>
  <c r="D5619" i="3" l="1"/>
  <c r="G5616" i="3"/>
  <c r="H5616" i="3" s="1"/>
  <c r="F5617" i="3"/>
  <c r="E5617" i="3"/>
  <c r="I5616" i="3"/>
  <c r="R5616" i="3" s="1"/>
  <c r="J5615" i="3"/>
  <c r="L5615" i="3" s="1"/>
  <c r="M5617" i="3"/>
  <c r="D5620" i="3" l="1"/>
  <c r="F5618" i="3"/>
  <c r="E5618" i="3"/>
  <c r="G5617" i="3"/>
  <c r="H5617" i="3" s="1"/>
  <c r="I5617" i="3"/>
  <c r="R5617" i="3" s="1"/>
  <c r="J5616" i="3"/>
  <c r="L5616" i="3" s="1"/>
  <c r="M5618" i="3"/>
  <c r="D5621" i="3" l="1"/>
  <c r="G5618" i="3"/>
  <c r="H5618" i="3" s="1"/>
  <c r="F5619" i="3"/>
  <c r="E5619" i="3"/>
  <c r="I5618" i="3"/>
  <c r="R5618" i="3" s="1"/>
  <c r="J5617" i="3"/>
  <c r="L5617" i="3" s="1"/>
  <c r="M5619" i="3"/>
  <c r="D5622" i="3" l="1"/>
  <c r="G5619" i="3"/>
  <c r="H5619" i="3" s="1"/>
  <c r="F5620" i="3"/>
  <c r="E5620" i="3"/>
  <c r="I5619" i="3"/>
  <c r="R5619" i="3" s="1"/>
  <c r="J5618" i="3"/>
  <c r="L5618" i="3" s="1"/>
  <c r="M5620" i="3"/>
  <c r="D5623" i="3" l="1"/>
  <c r="G5620" i="3"/>
  <c r="H5620" i="3" s="1"/>
  <c r="F5621" i="3"/>
  <c r="E5621" i="3"/>
  <c r="I5620" i="3"/>
  <c r="R5620" i="3" s="1"/>
  <c r="J5619" i="3"/>
  <c r="L5619" i="3" s="1"/>
  <c r="M5621" i="3"/>
  <c r="D5624" i="3" l="1"/>
  <c r="F5622" i="3"/>
  <c r="E5622" i="3"/>
  <c r="G5621" i="3"/>
  <c r="H5621" i="3" s="1"/>
  <c r="I5621" i="3"/>
  <c r="R5621" i="3" s="1"/>
  <c r="J5620" i="3"/>
  <c r="L5620" i="3" s="1"/>
  <c r="M5622" i="3"/>
  <c r="D5625" i="3" l="1"/>
  <c r="G5622" i="3"/>
  <c r="H5622" i="3" s="1"/>
  <c r="F5623" i="3"/>
  <c r="E5623" i="3"/>
  <c r="G5623" i="3" s="1"/>
  <c r="H5623" i="3" s="1"/>
  <c r="I5622" i="3"/>
  <c r="R5622" i="3" s="1"/>
  <c r="J5621" i="3"/>
  <c r="L5621" i="3" s="1"/>
  <c r="M5623" i="3"/>
  <c r="D5626" i="3" l="1"/>
  <c r="F5624" i="3"/>
  <c r="E5624" i="3"/>
  <c r="I5623" i="3"/>
  <c r="R5623" i="3" s="1"/>
  <c r="J5622" i="3"/>
  <c r="L5622" i="3" s="1"/>
  <c r="M5624" i="3"/>
  <c r="D5627" i="3" l="1"/>
  <c r="G5624" i="3"/>
  <c r="H5624" i="3" s="1"/>
  <c r="F5625" i="3"/>
  <c r="E5625" i="3"/>
  <c r="I5624" i="3"/>
  <c r="R5624" i="3" s="1"/>
  <c r="J5623" i="3"/>
  <c r="L5623" i="3" s="1"/>
  <c r="M5625" i="3"/>
  <c r="D5628" i="3" l="1"/>
  <c r="G5625" i="3"/>
  <c r="H5625" i="3" s="1"/>
  <c r="I5625" i="3" s="1"/>
  <c r="R5625" i="3" s="1"/>
  <c r="F5626" i="3"/>
  <c r="E5626" i="3"/>
  <c r="J5624" i="3"/>
  <c r="L5624" i="3" s="1"/>
  <c r="M5626" i="3"/>
  <c r="D5629" i="3" l="1"/>
  <c r="G5626" i="3"/>
  <c r="H5626" i="3" s="1"/>
  <c r="I5626" i="3" s="1"/>
  <c r="R5626" i="3" s="1"/>
  <c r="F5627" i="3"/>
  <c r="E5627" i="3"/>
  <c r="J5625" i="3"/>
  <c r="L5625" i="3" s="1"/>
  <c r="M5627" i="3"/>
  <c r="D5630" i="3" l="1"/>
  <c r="G5627" i="3"/>
  <c r="H5627" i="3" s="1"/>
  <c r="F5628" i="3"/>
  <c r="E5628" i="3"/>
  <c r="I5627" i="3"/>
  <c r="R5627" i="3" s="1"/>
  <c r="J5626" i="3"/>
  <c r="L5626" i="3" s="1"/>
  <c r="M5628" i="3"/>
  <c r="D5631" i="3" l="1"/>
  <c r="G5628" i="3"/>
  <c r="H5628" i="3" s="1"/>
  <c r="F5629" i="3"/>
  <c r="E5629" i="3"/>
  <c r="I5628" i="3"/>
  <c r="R5628" i="3" s="1"/>
  <c r="J5627" i="3"/>
  <c r="L5627" i="3" s="1"/>
  <c r="M5629" i="3"/>
  <c r="D5632" i="3" l="1"/>
  <c r="F5630" i="3"/>
  <c r="E5630" i="3"/>
  <c r="G5629" i="3"/>
  <c r="H5629" i="3" s="1"/>
  <c r="I5629" i="3"/>
  <c r="R5629" i="3" s="1"/>
  <c r="J5628" i="3"/>
  <c r="L5628" i="3" s="1"/>
  <c r="M5630" i="3"/>
  <c r="D5633" i="3" l="1"/>
  <c r="G5630" i="3"/>
  <c r="H5630" i="3" s="1"/>
  <c r="F5631" i="3"/>
  <c r="E5631" i="3"/>
  <c r="I5630" i="3"/>
  <c r="R5630" i="3" s="1"/>
  <c r="J5629" i="3"/>
  <c r="L5629" i="3" s="1"/>
  <c r="M5631" i="3"/>
  <c r="D5634" i="3" l="1"/>
  <c r="G5631" i="3"/>
  <c r="H5631" i="3" s="1"/>
  <c r="I5631" i="3" s="1"/>
  <c r="R5631" i="3" s="1"/>
  <c r="F5632" i="3"/>
  <c r="E5632" i="3"/>
  <c r="J5630" i="3"/>
  <c r="L5630" i="3" s="1"/>
  <c r="M5632" i="3"/>
  <c r="D5635" i="3" l="1"/>
  <c r="G5632" i="3"/>
  <c r="H5632" i="3" s="1"/>
  <c r="F5633" i="3"/>
  <c r="E5633" i="3"/>
  <c r="I5632" i="3"/>
  <c r="R5632" i="3" s="1"/>
  <c r="J5631" i="3"/>
  <c r="L5631" i="3" s="1"/>
  <c r="M5633" i="3"/>
  <c r="D5636" i="3" l="1"/>
  <c r="F5634" i="3"/>
  <c r="E5634" i="3"/>
  <c r="G5633" i="3"/>
  <c r="H5633" i="3" s="1"/>
  <c r="I5633" i="3" s="1"/>
  <c r="R5633" i="3" s="1"/>
  <c r="J5632" i="3"/>
  <c r="L5632" i="3" s="1"/>
  <c r="M5634" i="3"/>
  <c r="D5637" i="3" l="1"/>
  <c r="F5635" i="3"/>
  <c r="E5635" i="3"/>
  <c r="G5634" i="3"/>
  <c r="H5634" i="3" s="1"/>
  <c r="I5634" i="3"/>
  <c r="R5634" i="3" s="1"/>
  <c r="J5633" i="3"/>
  <c r="L5633" i="3" s="1"/>
  <c r="M5635" i="3"/>
  <c r="D5638" i="3" l="1"/>
  <c r="G5635" i="3"/>
  <c r="H5635" i="3" s="1"/>
  <c r="I5635" i="3" s="1"/>
  <c r="R5635" i="3" s="1"/>
  <c r="F5636" i="3"/>
  <c r="E5636" i="3"/>
  <c r="J5634" i="3"/>
  <c r="L5634" i="3" s="1"/>
  <c r="M5636" i="3"/>
  <c r="D5639" i="3" l="1"/>
  <c r="G5636" i="3"/>
  <c r="H5636" i="3" s="1"/>
  <c r="F5637" i="3"/>
  <c r="E5637" i="3"/>
  <c r="I5636" i="3"/>
  <c r="R5636" i="3" s="1"/>
  <c r="J5635" i="3"/>
  <c r="L5635" i="3" s="1"/>
  <c r="M5637" i="3"/>
  <c r="D5640" i="3" l="1"/>
  <c r="G5637" i="3"/>
  <c r="H5637" i="3" s="1"/>
  <c r="F5638" i="3"/>
  <c r="E5638" i="3"/>
  <c r="I5637" i="3"/>
  <c r="R5637" i="3" s="1"/>
  <c r="J5636" i="3"/>
  <c r="L5636" i="3" s="1"/>
  <c r="M5638" i="3"/>
  <c r="D5641" i="3" l="1"/>
  <c r="G5638" i="3"/>
  <c r="H5638" i="3" s="1"/>
  <c r="I5638" i="3" s="1"/>
  <c r="R5638" i="3" s="1"/>
  <c r="F5639" i="3"/>
  <c r="E5639" i="3"/>
  <c r="J5637" i="3"/>
  <c r="L5637" i="3" s="1"/>
  <c r="M5639" i="3"/>
  <c r="D5642" i="3" l="1"/>
  <c r="G5639" i="3"/>
  <c r="H5639" i="3" s="1"/>
  <c r="I5639" i="3" s="1"/>
  <c r="R5639" i="3" s="1"/>
  <c r="F5640" i="3"/>
  <c r="E5640" i="3"/>
  <c r="J5638" i="3"/>
  <c r="L5638" i="3" s="1"/>
  <c r="M5640" i="3"/>
  <c r="D5643" i="3" l="1"/>
  <c r="G5640" i="3"/>
  <c r="H5640" i="3" s="1"/>
  <c r="F5641" i="3"/>
  <c r="E5641" i="3"/>
  <c r="I5640" i="3"/>
  <c r="R5640" i="3" s="1"/>
  <c r="J5639" i="3"/>
  <c r="L5639" i="3" s="1"/>
  <c r="M5641" i="3"/>
  <c r="D5644" i="3" l="1"/>
  <c r="G5641" i="3"/>
  <c r="H5641" i="3" s="1"/>
  <c r="I5641" i="3" s="1"/>
  <c r="R5641" i="3" s="1"/>
  <c r="F5642" i="3"/>
  <c r="E5642" i="3"/>
  <c r="J5640" i="3"/>
  <c r="L5640" i="3" s="1"/>
  <c r="M5642" i="3"/>
  <c r="D5645" i="3" l="1"/>
  <c r="G5642" i="3"/>
  <c r="H5642" i="3" s="1"/>
  <c r="F5643" i="3"/>
  <c r="E5643" i="3"/>
  <c r="I5642" i="3"/>
  <c r="R5642" i="3" s="1"/>
  <c r="J5641" i="3"/>
  <c r="L5641" i="3" s="1"/>
  <c r="M5643" i="3"/>
  <c r="D5646" i="3" l="1"/>
  <c r="G5643" i="3"/>
  <c r="H5643" i="3" s="1"/>
  <c r="F5644" i="3"/>
  <c r="E5644" i="3"/>
  <c r="I5643" i="3"/>
  <c r="R5643" i="3" s="1"/>
  <c r="J5642" i="3"/>
  <c r="L5642" i="3" s="1"/>
  <c r="M5644" i="3"/>
  <c r="D5647" i="3" l="1"/>
  <c r="G5644" i="3"/>
  <c r="H5644" i="3" s="1"/>
  <c r="F5645" i="3"/>
  <c r="E5645" i="3"/>
  <c r="I5644" i="3"/>
  <c r="R5644" i="3" s="1"/>
  <c r="J5643" i="3"/>
  <c r="L5643" i="3" s="1"/>
  <c r="M5645" i="3"/>
  <c r="D5648" i="3" l="1"/>
  <c r="G5645" i="3"/>
  <c r="H5645" i="3" s="1"/>
  <c r="I5645" i="3" s="1"/>
  <c r="R5645" i="3" s="1"/>
  <c r="F5646" i="3"/>
  <c r="E5646" i="3"/>
  <c r="J5644" i="3"/>
  <c r="L5644" i="3" s="1"/>
  <c r="M5646" i="3"/>
  <c r="D5649" i="3" l="1"/>
  <c r="G5646" i="3"/>
  <c r="H5646" i="3" s="1"/>
  <c r="I5646" i="3" s="1"/>
  <c r="R5646" i="3" s="1"/>
  <c r="F5647" i="3"/>
  <c r="E5647" i="3"/>
  <c r="G5647" i="3" s="1"/>
  <c r="H5647" i="3" s="1"/>
  <c r="J5645" i="3"/>
  <c r="L5645" i="3" s="1"/>
  <c r="M5647" i="3"/>
  <c r="D5650" i="3" l="1"/>
  <c r="F5648" i="3"/>
  <c r="E5648" i="3"/>
  <c r="I5647" i="3"/>
  <c r="R5647" i="3" s="1"/>
  <c r="J5646" i="3"/>
  <c r="L5646" i="3" s="1"/>
  <c r="M5648" i="3"/>
  <c r="D5651" i="3" l="1"/>
  <c r="G5648" i="3"/>
  <c r="H5648" i="3" s="1"/>
  <c r="I5648" i="3" s="1"/>
  <c r="R5648" i="3" s="1"/>
  <c r="F5649" i="3"/>
  <c r="E5649" i="3"/>
  <c r="G5649" i="3" s="1"/>
  <c r="H5649" i="3" s="1"/>
  <c r="J5647" i="3"/>
  <c r="L5647" i="3" s="1"/>
  <c r="M5649" i="3"/>
  <c r="D5652" i="3" l="1"/>
  <c r="F5650" i="3"/>
  <c r="E5650" i="3"/>
  <c r="I5649" i="3"/>
  <c r="R5649" i="3" s="1"/>
  <c r="J5648" i="3"/>
  <c r="L5648" i="3" s="1"/>
  <c r="M5650" i="3"/>
  <c r="D5653" i="3" l="1"/>
  <c r="G5650" i="3"/>
  <c r="H5650" i="3" s="1"/>
  <c r="F5651" i="3"/>
  <c r="E5651" i="3"/>
  <c r="G5651" i="3" s="1"/>
  <c r="H5651" i="3" s="1"/>
  <c r="I5650" i="3"/>
  <c r="R5650" i="3" s="1"/>
  <c r="J5649" i="3"/>
  <c r="L5649" i="3" s="1"/>
  <c r="M5651" i="3"/>
  <c r="D5654" i="3" l="1"/>
  <c r="F5652" i="3"/>
  <c r="E5652" i="3"/>
  <c r="I5651" i="3"/>
  <c r="R5651" i="3" s="1"/>
  <c r="J5650" i="3"/>
  <c r="L5650" i="3" s="1"/>
  <c r="M5652" i="3"/>
  <c r="D5655" i="3" l="1"/>
  <c r="G5652" i="3"/>
  <c r="H5652" i="3" s="1"/>
  <c r="I5652" i="3" s="1"/>
  <c r="R5652" i="3" s="1"/>
  <c r="F5653" i="3"/>
  <c r="E5653" i="3"/>
  <c r="J5651" i="3"/>
  <c r="L5651" i="3" s="1"/>
  <c r="M5653" i="3"/>
  <c r="D5656" i="3" l="1"/>
  <c r="G5653" i="3"/>
  <c r="H5653" i="3" s="1"/>
  <c r="F5654" i="3"/>
  <c r="E5654" i="3"/>
  <c r="I5653" i="3"/>
  <c r="R5653" i="3" s="1"/>
  <c r="J5652" i="3"/>
  <c r="L5652" i="3" s="1"/>
  <c r="M5654" i="3"/>
  <c r="D5657" i="3" l="1"/>
  <c r="G5654" i="3"/>
  <c r="H5654" i="3" s="1"/>
  <c r="F5655" i="3"/>
  <c r="E5655" i="3"/>
  <c r="I5654" i="3"/>
  <c r="R5654" i="3" s="1"/>
  <c r="J5653" i="3"/>
  <c r="L5653" i="3" s="1"/>
  <c r="M5655" i="3"/>
  <c r="D5658" i="3" l="1"/>
  <c r="G5655" i="3"/>
  <c r="H5655" i="3" s="1"/>
  <c r="F5656" i="3"/>
  <c r="E5656" i="3"/>
  <c r="I5655" i="3"/>
  <c r="R5655" i="3" s="1"/>
  <c r="J5654" i="3"/>
  <c r="L5654" i="3" s="1"/>
  <c r="M5656" i="3"/>
  <c r="D5659" i="3" l="1"/>
  <c r="G5656" i="3"/>
  <c r="H5656" i="3" s="1"/>
  <c r="F5657" i="3"/>
  <c r="E5657" i="3"/>
  <c r="I5656" i="3"/>
  <c r="R5656" i="3" s="1"/>
  <c r="J5655" i="3"/>
  <c r="L5655" i="3" s="1"/>
  <c r="M5657" i="3"/>
  <c r="D5660" i="3" l="1"/>
  <c r="F5658" i="3"/>
  <c r="E5658" i="3"/>
  <c r="G5657" i="3"/>
  <c r="H5657" i="3" s="1"/>
  <c r="I5657" i="3" s="1"/>
  <c r="R5657" i="3" s="1"/>
  <c r="J5656" i="3"/>
  <c r="L5656" i="3" s="1"/>
  <c r="M5658" i="3"/>
  <c r="D5661" i="3" l="1"/>
  <c r="F5659" i="3"/>
  <c r="E5659" i="3"/>
  <c r="G5658" i="3"/>
  <c r="H5658" i="3" s="1"/>
  <c r="I5658" i="3" s="1"/>
  <c r="R5658" i="3" s="1"/>
  <c r="J5657" i="3"/>
  <c r="L5657" i="3" s="1"/>
  <c r="M5659" i="3"/>
  <c r="D5662" i="3" l="1"/>
  <c r="G5659" i="3"/>
  <c r="H5659" i="3" s="1"/>
  <c r="I5659" i="3" s="1"/>
  <c r="R5659" i="3" s="1"/>
  <c r="F5660" i="3"/>
  <c r="E5660" i="3"/>
  <c r="G5660" i="3" s="1"/>
  <c r="H5660" i="3" s="1"/>
  <c r="J5658" i="3"/>
  <c r="L5658" i="3" s="1"/>
  <c r="M5660" i="3"/>
  <c r="D5663" i="3" l="1"/>
  <c r="F5661" i="3"/>
  <c r="E5661" i="3"/>
  <c r="I5660" i="3"/>
  <c r="R5660" i="3" s="1"/>
  <c r="J5659" i="3"/>
  <c r="L5659" i="3" s="1"/>
  <c r="M5661" i="3"/>
  <c r="D5664" i="3" l="1"/>
  <c r="G5661" i="3"/>
  <c r="H5661" i="3" s="1"/>
  <c r="F5662" i="3"/>
  <c r="E5662" i="3"/>
  <c r="I5661" i="3"/>
  <c r="R5661" i="3" s="1"/>
  <c r="J5660" i="3"/>
  <c r="L5660" i="3" s="1"/>
  <c r="M5662" i="3"/>
  <c r="D5665" i="3" l="1"/>
  <c r="G5662" i="3"/>
  <c r="H5662" i="3" s="1"/>
  <c r="F5663" i="3"/>
  <c r="E5663" i="3"/>
  <c r="I5662" i="3"/>
  <c r="R5662" i="3" s="1"/>
  <c r="J5661" i="3"/>
  <c r="L5661" i="3" s="1"/>
  <c r="M5663" i="3"/>
  <c r="D5666" i="3" l="1"/>
  <c r="G5663" i="3"/>
  <c r="H5663" i="3" s="1"/>
  <c r="F5664" i="3"/>
  <c r="E5664" i="3"/>
  <c r="G5664" i="3" s="1"/>
  <c r="H5664" i="3" s="1"/>
  <c r="I5663" i="3"/>
  <c r="R5663" i="3" s="1"/>
  <c r="J5662" i="3"/>
  <c r="L5662" i="3" s="1"/>
  <c r="M5664" i="3"/>
  <c r="D5667" i="3" l="1"/>
  <c r="F5665" i="3"/>
  <c r="E5665" i="3"/>
  <c r="I5664" i="3"/>
  <c r="R5664" i="3" s="1"/>
  <c r="J5663" i="3"/>
  <c r="L5663" i="3" s="1"/>
  <c r="M5665" i="3"/>
  <c r="D5668" i="3" l="1"/>
  <c r="G5665" i="3"/>
  <c r="H5665" i="3" s="1"/>
  <c r="I5665" i="3" s="1"/>
  <c r="R5665" i="3" s="1"/>
  <c r="F5666" i="3"/>
  <c r="E5666" i="3"/>
  <c r="J5664" i="3"/>
  <c r="L5664" i="3" s="1"/>
  <c r="M5666" i="3"/>
  <c r="D5669" i="3" l="1"/>
  <c r="G5666" i="3"/>
  <c r="H5666" i="3" s="1"/>
  <c r="F5667" i="3"/>
  <c r="E5667" i="3"/>
  <c r="I5666" i="3"/>
  <c r="R5666" i="3" s="1"/>
  <c r="J5665" i="3"/>
  <c r="L5665" i="3" s="1"/>
  <c r="M5667" i="3"/>
  <c r="D5670" i="3" l="1"/>
  <c r="G5667" i="3"/>
  <c r="H5667" i="3" s="1"/>
  <c r="F5668" i="3"/>
  <c r="E5668" i="3"/>
  <c r="I5667" i="3"/>
  <c r="R5667" i="3" s="1"/>
  <c r="J5666" i="3"/>
  <c r="L5666" i="3" s="1"/>
  <c r="M5668" i="3"/>
  <c r="D5671" i="3" l="1"/>
  <c r="G5668" i="3"/>
  <c r="H5668" i="3" s="1"/>
  <c r="F5669" i="3"/>
  <c r="E5669" i="3"/>
  <c r="I5668" i="3"/>
  <c r="R5668" i="3" s="1"/>
  <c r="J5667" i="3"/>
  <c r="L5667" i="3" s="1"/>
  <c r="M5669" i="3"/>
  <c r="D5672" i="3" l="1"/>
  <c r="G5669" i="3"/>
  <c r="H5669" i="3" s="1"/>
  <c r="F5670" i="3"/>
  <c r="E5670" i="3"/>
  <c r="I5669" i="3"/>
  <c r="R5669" i="3" s="1"/>
  <c r="J5668" i="3"/>
  <c r="L5668" i="3" s="1"/>
  <c r="M5670" i="3"/>
  <c r="D5673" i="3" l="1"/>
  <c r="F5671" i="3"/>
  <c r="E5671" i="3"/>
  <c r="G5670" i="3"/>
  <c r="H5670" i="3" s="1"/>
  <c r="I5670" i="3" s="1"/>
  <c r="R5670" i="3" s="1"/>
  <c r="J5669" i="3"/>
  <c r="L5669" i="3" s="1"/>
  <c r="M5671" i="3"/>
  <c r="D5674" i="3" l="1"/>
  <c r="G5671" i="3"/>
  <c r="H5671" i="3" s="1"/>
  <c r="F5672" i="3"/>
  <c r="E5672" i="3"/>
  <c r="I5671" i="3"/>
  <c r="R5671" i="3" s="1"/>
  <c r="J5670" i="3"/>
  <c r="L5670" i="3" s="1"/>
  <c r="M5672" i="3"/>
  <c r="D5675" i="3" l="1"/>
  <c r="G5672" i="3"/>
  <c r="H5672" i="3" s="1"/>
  <c r="I5672" i="3" s="1"/>
  <c r="R5672" i="3" s="1"/>
  <c r="F5673" i="3"/>
  <c r="E5673" i="3"/>
  <c r="J5671" i="3"/>
  <c r="L5671" i="3" s="1"/>
  <c r="M5673" i="3"/>
  <c r="D5676" i="3" l="1"/>
  <c r="G5673" i="3"/>
  <c r="H5673" i="3" s="1"/>
  <c r="F5674" i="3"/>
  <c r="E5674" i="3"/>
  <c r="I5673" i="3"/>
  <c r="R5673" i="3" s="1"/>
  <c r="J5672" i="3"/>
  <c r="L5672" i="3" s="1"/>
  <c r="M5674" i="3"/>
  <c r="D5677" i="3" l="1"/>
  <c r="G5674" i="3"/>
  <c r="H5674" i="3" s="1"/>
  <c r="I5674" i="3" s="1"/>
  <c r="R5674" i="3" s="1"/>
  <c r="F5675" i="3"/>
  <c r="E5675" i="3"/>
  <c r="J5673" i="3"/>
  <c r="L5673" i="3" s="1"/>
  <c r="M5675" i="3"/>
  <c r="D5678" i="3" l="1"/>
  <c r="G5675" i="3"/>
  <c r="H5675" i="3" s="1"/>
  <c r="F5676" i="3"/>
  <c r="E5676" i="3"/>
  <c r="I5675" i="3"/>
  <c r="R5675" i="3" s="1"/>
  <c r="J5674" i="3"/>
  <c r="L5674" i="3" s="1"/>
  <c r="M5676" i="3"/>
  <c r="D5679" i="3" l="1"/>
  <c r="G5676" i="3"/>
  <c r="H5676" i="3" s="1"/>
  <c r="F5677" i="3"/>
  <c r="E5677" i="3"/>
  <c r="I5676" i="3"/>
  <c r="R5676" i="3" s="1"/>
  <c r="J5675" i="3"/>
  <c r="L5675" i="3" s="1"/>
  <c r="M5677" i="3"/>
  <c r="D5680" i="3" l="1"/>
  <c r="G5677" i="3"/>
  <c r="H5677" i="3" s="1"/>
  <c r="I5677" i="3" s="1"/>
  <c r="R5677" i="3" s="1"/>
  <c r="F5678" i="3"/>
  <c r="E5678" i="3"/>
  <c r="J5676" i="3"/>
  <c r="L5676" i="3" s="1"/>
  <c r="M5678" i="3"/>
  <c r="D5681" i="3" l="1"/>
  <c r="F5679" i="3"/>
  <c r="E5679" i="3"/>
  <c r="G5678" i="3"/>
  <c r="H5678" i="3" s="1"/>
  <c r="I5678" i="3" s="1"/>
  <c r="R5678" i="3" s="1"/>
  <c r="J5677" i="3"/>
  <c r="L5677" i="3" s="1"/>
  <c r="M5679" i="3"/>
  <c r="D5682" i="3" l="1"/>
  <c r="G5679" i="3"/>
  <c r="H5679" i="3" s="1"/>
  <c r="F5680" i="3"/>
  <c r="E5680" i="3"/>
  <c r="I5679" i="3"/>
  <c r="R5679" i="3" s="1"/>
  <c r="J5678" i="3"/>
  <c r="L5678" i="3" s="1"/>
  <c r="M5680" i="3"/>
  <c r="D5683" i="3" l="1"/>
  <c r="G5680" i="3"/>
  <c r="H5680" i="3" s="1"/>
  <c r="F5681" i="3"/>
  <c r="E5681" i="3"/>
  <c r="I5680" i="3"/>
  <c r="R5680" i="3" s="1"/>
  <c r="J5679" i="3"/>
  <c r="L5679" i="3" s="1"/>
  <c r="M5681" i="3"/>
  <c r="D5684" i="3" l="1"/>
  <c r="F5682" i="3"/>
  <c r="E5682" i="3"/>
  <c r="G5681" i="3"/>
  <c r="H5681" i="3" s="1"/>
  <c r="I5681" i="3" s="1"/>
  <c r="R5681" i="3" s="1"/>
  <c r="J5680" i="3"/>
  <c r="L5680" i="3" s="1"/>
  <c r="M5682" i="3"/>
  <c r="D5685" i="3" l="1"/>
  <c r="G5682" i="3"/>
  <c r="H5682" i="3" s="1"/>
  <c r="F5683" i="3"/>
  <c r="E5683" i="3"/>
  <c r="G5683" i="3" s="1"/>
  <c r="H5683" i="3" s="1"/>
  <c r="I5682" i="3"/>
  <c r="R5682" i="3" s="1"/>
  <c r="J5681" i="3"/>
  <c r="L5681" i="3" s="1"/>
  <c r="M5683" i="3"/>
  <c r="D5686" i="3" l="1"/>
  <c r="F5684" i="3"/>
  <c r="E5684" i="3"/>
  <c r="I5683" i="3"/>
  <c r="R5683" i="3" s="1"/>
  <c r="J5682" i="3"/>
  <c r="L5682" i="3" s="1"/>
  <c r="M5684" i="3"/>
  <c r="D5687" i="3" l="1"/>
  <c r="G5684" i="3"/>
  <c r="H5684" i="3" s="1"/>
  <c r="F5685" i="3"/>
  <c r="E5685" i="3"/>
  <c r="I5684" i="3"/>
  <c r="R5684" i="3" s="1"/>
  <c r="J5683" i="3"/>
  <c r="L5683" i="3" s="1"/>
  <c r="M5685" i="3"/>
  <c r="D5688" i="3" l="1"/>
  <c r="G5685" i="3"/>
  <c r="H5685" i="3" s="1"/>
  <c r="F5686" i="3"/>
  <c r="E5686" i="3"/>
  <c r="I5685" i="3"/>
  <c r="R5685" i="3" s="1"/>
  <c r="J5684" i="3"/>
  <c r="L5684" i="3" s="1"/>
  <c r="M5686" i="3"/>
  <c r="D5689" i="3" l="1"/>
  <c r="G5686" i="3"/>
  <c r="H5686" i="3" s="1"/>
  <c r="F5687" i="3"/>
  <c r="E5687" i="3"/>
  <c r="I5686" i="3"/>
  <c r="R5686" i="3" s="1"/>
  <c r="J5685" i="3"/>
  <c r="L5685" i="3" s="1"/>
  <c r="M5687" i="3"/>
  <c r="D5690" i="3" l="1"/>
  <c r="G5687" i="3"/>
  <c r="H5687" i="3" s="1"/>
  <c r="F5688" i="3"/>
  <c r="E5688" i="3"/>
  <c r="I5687" i="3"/>
  <c r="R5687" i="3" s="1"/>
  <c r="J5686" i="3"/>
  <c r="L5686" i="3" s="1"/>
  <c r="M5688" i="3"/>
  <c r="D5691" i="3" l="1"/>
  <c r="G5688" i="3"/>
  <c r="H5688" i="3" s="1"/>
  <c r="F5689" i="3"/>
  <c r="E5689" i="3"/>
  <c r="I5688" i="3"/>
  <c r="R5688" i="3" s="1"/>
  <c r="J5687" i="3"/>
  <c r="L5687" i="3" s="1"/>
  <c r="M5689" i="3"/>
  <c r="D5692" i="3" l="1"/>
  <c r="G5689" i="3"/>
  <c r="H5689" i="3" s="1"/>
  <c r="I5689" i="3" s="1"/>
  <c r="R5689" i="3" s="1"/>
  <c r="F5690" i="3"/>
  <c r="E5690" i="3"/>
  <c r="J5688" i="3"/>
  <c r="L5688" i="3" s="1"/>
  <c r="M5690" i="3"/>
  <c r="D5693" i="3" l="1"/>
  <c r="G5690" i="3"/>
  <c r="H5690" i="3" s="1"/>
  <c r="F5691" i="3"/>
  <c r="E5691" i="3"/>
  <c r="I5690" i="3"/>
  <c r="R5690" i="3" s="1"/>
  <c r="J5689" i="3"/>
  <c r="L5689" i="3" s="1"/>
  <c r="M5691" i="3"/>
  <c r="D5694" i="3" l="1"/>
  <c r="G5691" i="3"/>
  <c r="H5691" i="3" s="1"/>
  <c r="I5691" i="3" s="1"/>
  <c r="R5691" i="3" s="1"/>
  <c r="F5692" i="3"/>
  <c r="E5692" i="3"/>
  <c r="J5690" i="3"/>
  <c r="L5690" i="3" s="1"/>
  <c r="M5692" i="3"/>
  <c r="D5695" i="3" l="1"/>
  <c r="G5692" i="3"/>
  <c r="H5692" i="3" s="1"/>
  <c r="I5692" i="3" s="1"/>
  <c r="R5692" i="3" s="1"/>
  <c r="F5693" i="3"/>
  <c r="E5693" i="3"/>
  <c r="J5691" i="3"/>
  <c r="L5691" i="3" s="1"/>
  <c r="M5693" i="3"/>
  <c r="D5696" i="3" l="1"/>
  <c r="F5694" i="3"/>
  <c r="E5694" i="3"/>
  <c r="G5693" i="3"/>
  <c r="H5693" i="3" s="1"/>
  <c r="I5693" i="3" s="1"/>
  <c r="R5693" i="3" s="1"/>
  <c r="J5692" i="3"/>
  <c r="L5692" i="3" s="1"/>
  <c r="M5694" i="3"/>
  <c r="D5697" i="3" l="1"/>
  <c r="F5695" i="3"/>
  <c r="E5695" i="3"/>
  <c r="G5694" i="3"/>
  <c r="H5694" i="3" s="1"/>
  <c r="I5694" i="3" s="1"/>
  <c r="R5694" i="3" s="1"/>
  <c r="J5693" i="3"/>
  <c r="L5693" i="3" s="1"/>
  <c r="M5695" i="3"/>
  <c r="D5698" i="3" l="1"/>
  <c r="G5695" i="3"/>
  <c r="H5695" i="3" s="1"/>
  <c r="F5696" i="3"/>
  <c r="E5696" i="3"/>
  <c r="G5696" i="3" s="1"/>
  <c r="H5696" i="3" s="1"/>
  <c r="I5695" i="3"/>
  <c r="R5695" i="3" s="1"/>
  <c r="J5694" i="3"/>
  <c r="L5694" i="3" s="1"/>
  <c r="M5696" i="3"/>
  <c r="D5699" i="3" l="1"/>
  <c r="F5697" i="3"/>
  <c r="E5697" i="3"/>
  <c r="I5696" i="3"/>
  <c r="R5696" i="3" s="1"/>
  <c r="J5695" i="3"/>
  <c r="L5695" i="3" s="1"/>
  <c r="M5697" i="3"/>
  <c r="D5700" i="3" l="1"/>
  <c r="G5697" i="3"/>
  <c r="H5697" i="3" s="1"/>
  <c r="F5698" i="3"/>
  <c r="E5698" i="3"/>
  <c r="G5698" i="3" s="1"/>
  <c r="H5698" i="3" s="1"/>
  <c r="I5697" i="3"/>
  <c r="R5697" i="3" s="1"/>
  <c r="J5696" i="3"/>
  <c r="L5696" i="3" s="1"/>
  <c r="M5698" i="3"/>
  <c r="D5701" i="3" l="1"/>
  <c r="F5699" i="3"/>
  <c r="E5699" i="3"/>
  <c r="I5698" i="3"/>
  <c r="R5698" i="3" s="1"/>
  <c r="J5697" i="3"/>
  <c r="L5697" i="3" s="1"/>
  <c r="M5699" i="3"/>
  <c r="D5702" i="3" l="1"/>
  <c r="G5699" i="3"/>
  <c r="H5699" i="3" s="1"/>
  <c r="I5699" i="3" s="1"/>
  <c r="R5699" i="3" s="1"/>
  <c r="F5700" i="3"/>
  <c r="E5700" i="3"/>
  <c r="J5698" i="3"/>
  <c r="L5698" i="3" s="1"/>
  <c r="M5700" i="3"/>
  <c r="D5703" i="3" l="1"/>
  <c r="G5700" i="3"/>
  <c r="H5700" i="3" s="1"/>
  <c r="F5701" i="3"/>
  <c r="E5701" i="3"/>
  <c r="I5700" i="3"/>
  <c r="R5700" i="3" s="1"/>
  <c r="J5699" i="3"/>
  <c r="L5699" i="3" s="1"/>
  <c r="M5701" i="3"/>
  <c r="D5704" i="3" l="1"/>
  <c r="G5701" i="3"/>
  <c r="H5701" i="3" s="1"/>
  <c r="F5702" i="3"/>
  <c r="E5702" i="3"/>
  <c r="I5701" i="3"/>
  <c r="R5701" i="3" s="1"/>
  <c r="J5700" i="3"/>
  <c r="L5700" i="3" s="1"/>
  <c r="M5702" i="3"/>
  <c r="D5705" i="3" l="1"/>
  <c r="G5702" i="3"/>
  <c r="H5702" i="3" s="1"/>
  <c r="F5703" i="3"/>
  <c r="E5703" i="3"/>
  <c r="I5702" i="3"/>
  <c r="R5702" i="3" s="1"/>
  <c r="J5701" i="3"/>
  <c r="L5701" i="3" s="1"/>
  <c r="M5703" i="3"/>
  <c r="D5706" i="3" l="1"/>
  <c r="G5703" i="3"/>
  <c r="H5703" i="3" s="1"/>
  <c r="F5704" i="3"/>
  <c r="E5704" i="3"/>
  <c r="I5703" i="3"/>
  <c r="R5703" i="3" s="1"/>
  <c r="J5702" i="3"/>
  <c r="L5702" i="3" s="1"/>
  <c r="M5704" i="3"/>
  <c r="D5707" i="3" l="1"/>
  <c r="F5705" i="3"/>
  <c r="E5705" i="3"/>
  <c r="G5704" i="3"/>
  <c r="H5704" i="3" s="1"/>
  <c r="I5704" i="3"/>
  <c r="R5704" i="3" s="1"/>
  <c r="J5703" i="3"/>
  <c r="L5703" i="3" s="1"/>
  <c r="M5705" i="3"/>
  <c r="D5708" i="3" l="1"/>
  <c r="G5705" i="3"/>
  <c r="H5705" i="3" s="1"/>
  <c r="F5706" i="3"/>
  <c r="E5706" i="3"/>
  <c r="I5705" i="3"/>
  <c r="R5705" i="3" s="1"/>
  <c r="J5704" i="3"/>
  <c r="L5704" i="3" s="1"/>
  <c r="M5706" i="3"/>
  <c r="D5709" i="3" l="1"/>
  <c r="F5707" i="3"/>
  <c r="E5707" i="3"/>
  <c r="G5706" i="3"/>
  <c r="H5706" i="3" s="1"/>
  <c r="I5706" i="3"/>
  <c r="R5706" i="3" s="1"/>
  <c r="J5705" i="3"/>
  <c r="L5705" i="3" s="1"/>
  <c r="M5707" i="3"/>
  <c r="D5710" i="3" l="1"/>
  <c r="G5707" i="3"/>
  <c r="H5707" i="3" s="1"/>
  <c r="F5708" i="3"/>
  <c r="E5708" i="3"/>
  <c r="I5707" i="3"/>
  <c r="R5707" i="3" s="1"/>
  <c r="J5706" i="3"/>
  <c r="L5706" i="3" s="1"/>
  <c r="M5708" i="3"/>
  <c r="D5711" i="3" l="1"/>
  <c r="F5709" i="3"/>
  <c r="E5709" i="3"/>
  <c r="G5708" i="3"/>
  <c r="H5708" i="3" s="1"/>
  <c r="I5708" i="3" s="1"/>
  <c r="R5708" i="3" s="1"/>
  <c r="J5707" i="3"/>
  <c r="L5707" i="3" s="1"/>
  <c r="M5709" i="3"/>
  <c r="D5712" i="3" l="1"/>
  <c r="G5709" i="3"/>
  <c r="H5709" i="3" s="1"/>
  <c r="I5709" i="3" s="1"/>
  <c r="R5709" i="3" s="1"/>
  <c r="F5710" i="3"/>
  <c r="E5710" i="3"/>
  <c r="G5710" i="3" s="1"/>
  <c r="H5710" i="3" s="1"/>
  <c r="J5708" i="3"/>
  <c r="L5708" i="3" s="1"/>
  <c r="M5710" i="3"/>
  <c r="D5713" i="3" l="1"/>
  <c r="F5711" i="3"/>
  <c r="E5711" i="3"/>
  <c r="I5710" i="3"/>
  <c r="R5710" i="3" s="1"/>
  <c r="J5709" i="3"/>
  <c r="L5709" i="3" s="1"/>
  <c r="M5711" i="3"/>
  <c r="D5714" i="3" l="1"/>
  <c r="G5711" i="3"/>
  <c r="H5711" i="3" s="1"/>
  <c r="F5712" i="3"/>
  <c r="E5712" i="3"/>
  <c r="I5711" i="3"/>
  <c r="R5711" i="3" s="1"/>
  <c r="J5710" i="3"/>
  <c r="L5710" i="3" s="1"/>
  <c r="M5712" i="3"/>
  <c r="D5715" i="3" l="1"/>
  <c r="G5712" i="3"/>
  <c r="H5712" i="3" s="1"/>
  <c r="F5713" i="3"/>
  <c r="E5713" i="3"/>
  <c r="I5712" i="3"/>
  <c r="R5712" i="3" s="1"/>
  <c r="J5711" i="3"/>
  <c r="L5711" i="3" s="1"/>
  <c r="M5713" i="3"/>
  <c r="D5716" i="3" l="1"/>
  <c r="F5714" i="3"/>
  <c r="E5714" i="3"/>
  <c r="G5713" i="3"/>
  <c r="H5713" i="3" s="1"/>
  <c r="I5713" i="3" s="1"/>
  <c r="R5713" i="3" s="1"/>
  <c r="J5712" i="3"/>
  <c r="L5712" i="3" s="1"/>
  <c r="M5714" i="3"/>
  <c r="D5717" i="3" l="1"/>
  <c r="G5714" i="3"/>
  <c r="H5714" i="3" s="1"/>
  <c r="F5715" i="3"/>
  <c r="E5715" i="3"/>
  <c r="I5714" i="3"/>
  <c r="R5714" i="3" s="1"/>
  <c r="J5713" i="3"/>
  <c r="L5713" i="3" s="1"/>
  <c r="M5715" i="3"/>
  <c r="D5718" i="3" l="1"/>
  <c r="G5715" i="3"/>
  <c r="H5715" i="3" s="1"/>
  <c r="I5715" i="3" s="1"/>
  <c r="R5715" i="3" s="1"/>
  <c r="F5716" i="3"/>
  <c r="E5716" i="3"/>
  <c r="J5714" i="3"/>
  <c r="L5714" i="3" s="1"/>
  <c r="M5716" i="3"/>
  <c r="D5719" i="3" l="1"/>
  <c r="G5716" i="3"/>
  <c r="H5716" i="3" s="1"/>
  <c r="F5717" i="3"/>
  <c r="E5717" i="3"/>
  <c r="I5716" i="3"/>
  <c r="R5716" i="3" s="1"/>
  <c r="J5715" i="3"/>
  <c r="L5715" i="3" s="1"/>
  <c r="M5717" i="3"/>
  <c r="D5720" i="3" l="1"/>
  <c r="G5717" i="3"/>
  <c r="H5717" i="3" s="1"/>
  <c r="F5718" i="3"/>
  <c r="E5718" i="3"/>
  <c r="I5717" i="3"/>
  <c r="R5717" i="3" s="1"/>
  <c r="J5716" i="3"/>
  <c r="L5716" i="3" s="1"/>
  <c r="M5718" i="3"/>
  <c r="D5721" i="3" l="1"/>
  <c r="G5718" i="3"/>
  <c r="H5718" i="3" s="1"/>
  <c r="I5718" i="3" s="1"/>
  <c r="R5718" i="3" s="1"/>
  <c r="F5719" i="3"/>
  <c r="E5719" i="3"/>
  <c r="G5719" i="3" s="1"/>
  <c r="H5719" i="3" s="1"/>
  <c r="J5717" i="3"/>
  <c r="L5717" i="3" s="1"/>
  <c r="M5719" i="3"/>
  <c r="D5722" i="3" l="1"/>
  <c r="F5720" i="3"/>
  <c r="E5720" i="3"/>
  <c r="I5719" i="3"/>
  <c r="R5719" i="3" s="1"/>
  <c r="J5718" i="3"/>
  <c r="L5718" i="3" s="1"/>
  <c r="M5720" i="3"/>
  <c r="D5723" i="3" l="1"/>
  <c r="F5721" i="3"/>
  <c r="E5721" i="3"/>
  <c r="G5720" i="3"/>
  <c r="H5720" i="3" s="1"/>
  <c r="I5720" i="3"/>
  <c r="R5720" i="3" s="1"/>
  <c r="J5719" i="3"/>
  <c r="L5719" i="3" s="1"/>
  <c r="M5721" i="3"/>
  <c r="D5724" i="3" l="1"/>
  <c r="G5721" i="3"/>
  <c r="H5721" i="3" s="1"/>
  <c r="F5722" i="3"/>
  <c r="E5722" i="3"/>
  <c r="I5721" i="3"/>
  <c r="R5721" i="3" s="1"/>
  <c r="J5720" i="3"/>
  <c r="L5720" i="3" s="1"/>
  <c r="M5722" i="3"/>
  <c r="D5725" i="3" l="1"/>
  <c r="G5722" i="3"/>
  <c r="H5722" i="3" s="1"/>
  <c r="I5722" i="3" s="1"/>
  <c r="R5722" i="3" s="1"/>
  <c r="F5723" i="3"/>
  <c r="E5723" i="3"/>
  <c r="J5721" i="3"/>
  <c r="L5721" i="3" s="1"/>
  <c r="M5723" i="3"/>
  <c r="D5726" i="3" l="1"/>
  <c r="G5723" i="3"/>
  <c r="H5723" i="3" s="1"/>
  <c r="F5724" i="3"/>
  <c r="E5724" i="3"/>
  <c r="G5724" i="3" s="1"/>
  <c r="H5724" i="3" s="1"/>
  <c r="I5723" i="3"/>
  <c r="R5723" i="3" s="1"/>
  <c r="J5722" i="3"/>
  <c r="L5722" i="3" s="1"/>
  <c r="M5724" i="3"/>
  <c r="D5727" i="3" l="1"/>
  <c r="F5725" i="3"/>
  <c r="E5725" i="3"/>
  <c r="I5724" i="3"/>
  <c r="R5724" i="3" s="1"/>
  <c r="J5723" i="3"/>
  <c r="L5723" i="3" s="1"/>
  <c r="M5725" i="3"/>
  <c r="D5728" i="3" l="1"/>
  <c r="G5725" i="3"/>
  <c r="H5725" i="3" s="1"/>
  <c r="I5725" i="3" s="1"/>
  <c r="R5725" i="3" s="1"/>
  <c r="F5726" i="3"/>
  <c r="E5726" i="3"/>
  <c r="J5724" i="3"/>
  <c r="L5724" i="3" s="1"/>
  <c r="M5726" i="3"/>
  <c r="D5729" i="3" l="1"/>
  <c r="G5726" i="3"/>
  <c r="H5726" i="3" s="1"/>
  <c r="F5727" i="3"/>
  <c r="E5727" i="3"/>
  <c r="I5726" i="3"/>
  <c r="R5726" i="3" s="1"/>
  <c r="J5725" i="3"/>
  <c r="L5725" i="3" s="1"/>
  <c r="M5727" i="3"/>
  <c r="D5730" i="3" l="1"/>
  <c r="G5727" i="3"/>
  <c r="H5727" i="3" s="1"/>
  <c r="I5727" i="3" s="1"/>
  <c r="R5727" i="3" s="1"/>
  <c r="F5728" i="3"/>
  <c r="E5728" i="3"/>
  <c r="J5726" i="3"/>
  <c r="L5726" i="3" s="1"/>
  <c r="M5728" i="3"/>
  <c r="D5731" i="3" l="1"/>
  <c r="G5728" i="3"/>
  <c r="H5728" i="3" s="1"/>
  <c r="F5729" i="3"/>
  <c r="E5729" i="3"/>
  <c r="I5728" i="3"/>
  <c r="R5728" i="3" s="1"/>
  <c r="J5727" i="3"/>
  <c r="L5727" i="3" s="1"/>
  <c r="M5729" i="3"/>
  <c r="D5732" i="3" l="1"/>
  <c r="G5729" i="3"/>
  <c r="H5729" i="3" s="1"/>
  <c r="I5729" i="3" s="1"/>
  <c r="R5729" i="3" s="1"/>
  <c r="F5730" i="3"/>
  <c r="E5730" i="3"/>
  <c r="G5730" i="3" s="1"/>
  <c r="H5730" i="3" s="1"/>
  <c r="J5728" i="3"/>
  <c r="L5728" i="3" s="1"/>
  <c r="M5730" i="3"/>
  <c r="D5733" i="3" l="1"/>
  <c r="F5731" i="3"/>
  <c r="E5731" i="3"/>
  <c r="I5730" i="3"/>
  <c r="R5730" i="3" s="1"/>
  <c r="J5729" i="3"/>
  <c r="L5729" i="3" s="1"/>
  <c r="M5731" i="3"/>
  <c r="D5734" i="3" l="1"/>
  <c r="G5731" i="3"/>
  <c r="H5731" i="3" s="1"/>
  <c r="F5732" i="3"/>
  <c r="E5732" i="3"/>
  <c r="I5731" i="3"/>
  <c r="R5731" i="3" s="1"/>
  <c r="J5730" i="3"/>
  <c r="L5730" i="3" s="1"/>
  <c r="M5732" i="3"/>
  <c r="D5735" i="3" l="1"/>
  <c r="G5732" i="3"/>
  <c r="H5732" i="3" s="1"/>
  <c r="F5733" i="3"/>
  <c r="E5733" i="3"/>
  <c r="I5732" i="3"/>
  <c r="R5732" i="3" s="1"/>
  <c r="J5731" i="3"/>
  <c r="L5731" i="3" s="1"/>
  <c r="M5733" i="3"/>
  <c r="D5736" i="3" l="1"/>
  <c r="G5733" i="3"/>
  <c r="H5733" i="3" s="1"/>
  <c r="F5734" i="3"/>
  <c r="E5734" i="3"/>
  <c r="I5733" i="3"/>
  <c r="R5733" i="3" s="1"/>
  <c r="J5732" i="3"/>
  <c r="L5732" i="3" s="1"/>
  <c r="M5734" i="3"/>
  <c r="D5737" i="3" l="1"/>
  <c r="G5734" i="3"/>
  <c r="H5734" i="3" s="1"/>
  <c r="I5734" i="3" s="1"/>
  <c r="R5734" i="3" s="1"/>
  <c r="F5735" i="3"/>
  <c r="E5735" i="3"/>
  <c r="G5735" i="3" s="1"/>
  <c r="H5735" i="3" s="1"/>
  <c r="J5733" i="3"/>
  <c r="L5733" i="3" s="1"/>
  <c r="M5735" i="3"/>
  <c r="D5738" i="3" l="1"/>
  <c r="F5736" i="3"/>
  <c r="E5736" i="3"/>
  <c r="I5735" i="3"/>
  <c r="R5735" i="3" s="1"/>
  <c r="J5734" i="3"/>
  <c r="L5734" i="3" s="1"/>
  <c r="M5736" i="3"/>
  <c r="D5739" i="3" l="1"/>
  <c r="G5736" i="3"/>
  <c r="H5736" i="3" s="1"/>
  <c r="F5737" i="3"/>
  <c r="E5737" i="3"/>
  <c r="I5736" i="3"/>
  <c r="R5736" i="3" s="1"/>
  <c r="J5735" i="3"/>
  <c r="L5735" i="3" s="1"/>
  <c r="M5737" i="3"/>
  <c r="D5740" i="3" l="1"/>
  <c r="G5737" i="3"/>
  <c r="H5737" i="3" s="1"/>
  <c r="F5738" i="3"/>
  <c r="E5738" i="3"/>
  <c r="I5737" i="3"/>
  <c r="R5737" i="3" s="1"/>
  <c r="J5736" i="3"/>
  <c r="L5736" i="3" s="1"/>
  <c r="M5738" i="3"/>
  <c r="D5741" i="3" l="1"/>
  <c r="G5738" i="3"/>
  <c r="H5738" i="3" s="1"/>
  <c r="F5739" i="3"/>
  <c r="E5739" i="3"/>
  <c r="I5738" i="3"/>
  <c r="R5738" i="3" s="1"/>
  <c r="J5737" i="3"/>
  <c r="L5737" i="3" s="1"/>
  <c r="M5739" i="3"/>
  <c r="D5742" i="3" l="1"/>
  <c r="G5739" i="3"/>
  <c r="H5739" i="3" s="1"/>
  <c r="I5739" i="3" s="1"/>
  <c r="R5739" i="3" s="1"/>
  <c r="F5740" i="3"/>
  <c r="E5740" i="3"/>
  <c r="J5738" i="3"/>
  <c r="L5738" i="3" s="1"/>
  <c r="M5740" i="3"/>
  <c r="D5743" i="3" l="1"/>
  <c r="G5740" i="3"/>
  <c r="H5740" i="3" s="1"/>
  <c r="F5741" i="3"/>
  <c r="E5741" i="3"/>
  <c r="I5740" i="3"/>
  <c r="R5740" i="3" s="1"/>
  <c r="J5739" i="3"/>
  <c r="L5739" i="3" s="1"/>
  <c r="M5741" i="3"/>
  <c r="D5744" i="3" l="1"/>
  <c r="G5741" i="3"/>
  <c r="H5741" i="3" s="1"/>
  <c r="I5741" i="3" s="1"/>
  <c r="R5741" i="3" s="1"/>
  <c r="F5742" i="3"/>
  <c r="E5742" i="3"/>
  <c r="J5740" i="3"/>
  <c r="L5740" i="3" s="1"/>
  <c r="M5742" i="3"/>
  <c r="D5745" i="3" l="1"/>
  <c r="G5742" i="3"/>
  <c r="H5742" i="3" s="1"/>
  <c r="F5743" i="3"/>
  <c r="E5743" i="3"/>
  <c r="I5742" i="3"/>
  <c r="R5742" i="3" s="1"/>
  <c r="J5741" i="3"/>
  <c r="L5741" i="3" s="1"/>
  <c r="M5743" i="3"/>
  <c r="D5746" i="3" l="1"/>
  <c r="G5743" i="3"/>
  <c r="H5743" i="3" s="1"/>
  <c r="F5744" i="3"/>
  <c r="E5744" i="3"/>
  <c r="I5743" i="3"/>
  <c r="R5743" i="3" s="1"/>
  <c r="J5742" i="3"/>
  <c r="L5742" i="3" s="1"/>
  <c r="M5744" i="3"/>
  <c r="D5747" i="3" l="1"/>
  <c r="G5744" i="3"/>
  <c r="H5744" i="3" s="1"/>
  <c r="I5744" i="3" s="1"/>
  <c r="R5744" i="3" s="1"/>
  <c r="F5745" i="3"/>
  <c r="E5745" i="3"/>
  <c r="G5745" i="3" s="1"/>
  <c r="H5745" i="3" s="1"/>
  <c r="J5743" i="3"/>
  <c r="L5743" i="3" s="1"/>
  <c r="M5745" i="3"/>
  <c r="D5748" i="3" l="1"/>
  <c r="F5746" i="3"/>
  <c r="E5746" i="3"/>
  <c r="I5745" i="3"/>
  <c r="R5745" i="3" s="1"/>
  <c r="J5744" i="3"/>
  <c r="L5744" i="3" s="1"/>
  <c r="M5746" i="3"/>
  <c r="D5749" i="3" l="1"/>
  <c r="G5746" i="3"/>
  <c r="H5746" i="3" s="1"/>
  <c r="F5747" i="3"/>
  <c r="E5747" i="3"/>
  <c r="I5746" i="3"/>
  <c r="R5746" i="3" s="1"/>
  <c r="J5745" i="3"/>
  <c r="L5745" i="3" s="1"/>
  <c r="M5747" i="3"/>
  <c r="D5750" i="3" l="1"/>
  <c r="G5747" i="3"/>
  <c r="H5747" i="3" s="1"/>
  <c r="I5747" i="3" s="1"/>
  <c r="R5747" i="3" s="1"/>
  <c r="F5748" i="3"/>
  <c r="E5748" i="3"/>
  <c r="J5746" i="3"/>
  <c r="L5746" i="3" s="1"/>
  <c r="M5748" i="3"/>
  <c r="D5751" i="3" l="1"/>
  <c r="G5748" i="3"/>
  <c r="H5748" i="3" s="1"/>
  <c r="I5748" i="3" s="1"/>
  <c r="R5748" i="3" s="1"/>
  <c r="F5749" i="3"/>
  <c r="E5749" i="3"/>
  <c r="J5747" i="3"/>
  <c r="L5747" i="3" s="1"/>
  <c r="M5749" i="3"/>
  <c r="D5752" i="3" l="1"/>
  <c r="G5749" i="3"/>
  <c r="H5749" i="3" s="1"/>
  <c r="F5750" i="3"/>
  <c r="E5750" i="3"/>
  <c r="I5749" i="3"/>
  <c r="R5749" i="3" s="1"/>
  <c r="J5748" i="3"/>
  <c r="L5748" i="3" s="1"/>
  <c r="M5750" i="3"/>
  <c r="D5753" i="3" l="1"/>
  <c r="G5750" i="3"/>
  <c r="H5750" i="3" s="1"/>
  <c r="F5751" i="3"/>
  <c r="E5751" i="3"/>
  <c r="I5750" i="3"/>
  <c r="R5750" i="3" s="1"/>
  <c r="J5749" i="3"/>
  <c r="L5749" i="3" s="1"/>
  <c r="M5751" i="3"/>
  <c r="D5754" i="3" l="1"/>
  <c r="F5752" i="3"/>
  <c r="E5752" i="3"/>
  <c r="G5751" i="3"/>
  <c r="H5751" i="3" s="1"/>
  <c r="I5751" i="3"/>
  <c r="R5751" i="3" s="1"/>
  <c r="J5750" i="3"/>
  <c r="L5750" i="3" s="1"/>
  <c r="M5752" i="3"/>
  <c r="D5755" i="3" l="1"/>
  <c r="G5752" i="3"/>
  <c r="H5752" i="3" s="1"/>
  <c r="F5753" i="3"/>
  <c r="E5753" i="3"/>
  <c r="I5752" i="3"/>
  <c r="R5752" i="3" s="1"/>
  <c r="J5751" i="3"/>
  <c r="L5751" i="3" s="1"/>
  <c r="M5753" i="3"/>
  <c r="D5756" i="3" l="1"/>
  <c r="G5753" i="3"/>
  <c r="H5753" i="3" s="1"/>
  <c r="F5754" i="3"/>
  <c r="E5754" i="3"/>
  <c r="I5753" i="3"/>
  <c r="R5753" i="3" s="1"/>
  <c r="J5752" i="3"/>
  <c r="L5752" i="3" s="1"/>
  <c r="M5754" i="3"/>
  <c r="D5757" i="3" l="1"/>
  <c r="G5754" i="3"/>
  <c r="H5754" i="3" s="1"/>
  <c r="F5755" i="3"/>
  <c r="E5755" i="3"/>
  <c r="I5754" i="3"/>
  <c r="R5754" i="3" s="1"/>
  <c r="J5753" i="3"/>
  <c r="L5753" i="3" s="1"/>
  <c r="M5755" i="3"/>
  <c r="D5758" i="3" l="1"/>
  <c r="G5755" i="3"/>
  <c r="H5755" i="3" s="1"/>
  <c r="I5755" i="3" s="1"/>
  <c r="R5755" i="3" s="1"/>
  <c r="F5756" i="3"/>
  <c r="E5756" i="3"/>
  <c r="G5756" i="3" s="1"/>
  <c r="H5756" i="3" s="1"/>
  <c r="J5754" i="3"/>
  <c r="L5754" i="3" s="1"/>
  <c r="M5756" i="3"/>
  <c r="D5759" i="3" l="1"/>
  <c r="F5757" i="3"/>
  <c r="E5757" i="3"/>
  <c r="I5756" i="3"/>
  <c r="R5756" i="3" s="1"/>
  <c r="J5755" i="3"/>
  <c r="L5755" i="3" s="1"/>
  <c r="M5757" i="3"/>
  <c r="D5760" i="3" l="1"/>
  <c r="G5757" i="3"/>
  <c r="H5757" i="3" s="1"/>
  <c r="F5758" i="3"/>
  <c r="E5758" i="3"/>
  <c r="I5757" i="3"/>
  <c r="R5757" i="3" s="1"/>
  <c r="J5756" i="3"/>
  <c r="L5756" i="3" s="1"/>
  <c r="M5758" i="3"/>
  <c r="D5761" i="3" l="1"/>
  <c r="G5758" i="3"/>
  <c r="H5758" i="3" s="1"/>
  <c r="F5759" i="3"/>
  <c r="E5759" i="3"/>
  <c r="I5758" i="3"/>
  <c r="R5758" i="3" s="1"/>
  <c r="J5757" i="3"/>
  <c r="L5757" i="3" s="1"/>
  <c r="M5759" i="3"/>
  <c r="D5762" i="3" l="1"/>
  <c r="G5759" i="3"/>
  <c r="H5759" i="3" s="1"/>
  <c r="F5760" i="3"/>
  <c r="E5760" i="3"/>
  <c r="I5759" i="3"/>
  <c r="R5759" i="3" s="1"/>
  <c r="J5758" i="3"/>
  <c r="L5758" i="3" s="1"/>
  <c r="M5760" i="3"/>
  <c r="D5763" i="3" l="1"/>
  <c r="G5760" i="3"/>
  <c r="H5760" i="3" s="1"/>
  <c r="F5761" i="3"/>
  <c r="E5761" i="3"/>
  <c r="I5760" i="3"/>
  <c r="R5760" i="3" s="1"/>
  <c r="J5759" i="3"/>
  <c r="L5759" i="3" s="1"/>
  <c r="M5761" i="3"/>
  <c r="D5764" i="3" l="1"/>
  <c r="G5761" i="3"/>
  <c r="H5761" i="3" s="1"/>
  <c r="F5762" i="3"/>
  <c r="E5762" i="3"/>
  <c r="I5761" i="3"/>
  <c r="R5761" i="3" s="1"/>
  <c r="J5760" i="3"/>
  <c r="L5760" i="3" s="1"/>
  <c r="M5762" i="3"/>
  <c r="D5765" i="3" l="1"/>
  <c r="F5763" i="3"/>
  <c r="E5763" i="3"/>
  <c r="G5762" i="3"/>
  <c r="H5762" i="3" s="1"/>
  <c r="I5762" i="3"/>
  <c r="R5762" i="3" s="1"/>
  <c r="J5761" i="3"/>
  <c r="L5761" i="3" s="1"/>
  <c r="M5763" i="3"/>
  <c r="D5766" i="3" l="1"/>
  <c r="G5763" i="3"/>
  <c r="H5763" i="3" s="1"/>
  <c r="I5763" i="3" s="1"/>
  <c r="R5763" i="3" s="1"/>
  <c r="F5764" i="3"/>
  <c r="E5764" i="3"/>
  <c r="J5762" i="3"/>
  <c r="L5762" i="3" s="1"/>
  <c r="M5764" i="3"/>
  <c r="D5767" i="3" l="1"/>
  <c r="G5764" i="3"/>
  <c r="H5764" i="3" s="1"/>
  <c r="I5764" i="3" s="1"/>
  <c r="R5764" i="3" s="1"/>
  <c r="F5765" i="3"/>
  <c r="E5765" i="3"/>
  <c r="J5763" i="3"/>
  <c r="L5763" i="3" s="1"/>
  <c r="M5765" i="3"/>
  <c r="D5768" i="3" l="1"/>
  <c r="F5766" i="3"/>
  <c r="E5766" i="3"/>
  <c r="G5765" i="3"/>
  <c r="H5765" i="3" s="1"/>
  <c r="I5765" i="3" s="1"/>
  <c r="R5765" i="3" s="1"/>
  <c r="J5764" i="3"/>
  <c r="L5764" i="3" s="1"/>
  <c r="M5766" i="3"/>
  <c r="D5769" i="3" l="1"/>
  <c r="G5766" i="3"/>
  <c r="H5766" i="3" s="1"/>
  <c r="F5767" i="3"/>
  <c r="E5767" i="3"/>
  <c r="I5766" i="3"/>
  <c r="R5766" i="3" s="1"/>
  <c r="J5765" i="3"/>
  <c r="L5765" i="3" s="1"/>
  <c r="M5767" i="3"/>
  <c r="D5770" i="3" l="1"/>
  <c r="G5767" i="3"/>
  <c r="H5767" i="3" s="1"/>
  <c r="F5768" i="3"/>
  <c r="E5768" i="3"/>
  <c r="I5767" i="3"/>
  <c r="R5767" i="3" s="1"/>
  <c r="J5766" i="3"/>
  <c r="L5766" i="3" s="1"/>
  <c r="M5768" i="3"/>
  <c r="D5771" i="3" l="1"/>
  <c r="G5768" i="3"/>
  <c r="H5768" i="3" s="1"/>
  <c r="I5768" i="3" s="1"/>
  <c r="R5768" i="3" s="1"/>
  <c r="F5769" i="3"/>
  <c r="E5769" i="3"/>
  <c r="J5767" i="3"/>
  <c r="L5767" i="3" s="1"/>
  <c r="M5769" i="3"/>
  <c r="D5772" i="3" l="1"/>
  <c r="G5769" i="3"/>
  <c r="H5769" i="3" s="1"/>
  <c r="F5770" i="3"/>
  <c r="E5770" i="3"/>
  <c r="I5769" i="3"/>
  <c r="R5769" i="3" s="1"/>
  <c r="J5768" i="3"/>
  <c r="L5768" i="3" s="1"/>
  <c r="M5770" i="3"/>
  <c r="D5773" i="3" l="1"/>
  <c r="G5770" i="3"/>
  <c r="H5770" i="3" s="1"/>
  <c r="I5770" i="3" s="1"/>
  <c r="R5770" i="3" s="1"/>
  <c r="F5771" i="3"/>
  <c r="E5771" i="3"/>
  <c r="J5769" i="3"/>
  <c r="L5769" i="3" s="1"/>
  <c r="M5771" i="3"/>
  <c r="D5774" i="3" l="1"/>
  <c r="F5772" i="3"/>
  <c r="E5772" i="3"/>
  <c r="G5771" i="3"/>
  <c r="H5771" i="3" s="1"/>
  <c r="I5771" i="3" s="1"/>
  <c r="R5771" i="3" s="1"/>
  <c r="J5770" i="3"/>
  <c r="L5770" i="3" s="1"/>
  <c r="M5772" i="3"/>
  <c r="D5775" i="3" l="1"/>
  <c r="G5772" i="3"/>
  <c r="H5772" i="3" s="1"/>
  <c r="F5773" i="3"/>
  <c r="E5773" i="3"/>
  <c r="I5772" i="3"/>
  <c r="R5772" i="3" s="1"/>
  <c r="J5771" i="3"/>
  <c r="L5771" i="3" s="1"/>
  <c r="M5773" i="3"/>
  <c r="D5776" i="3" l="1"/>
  <c r="G5773" i="3"/>
  <c r="H5773" i="3" s="1"/>
  <c r="F5774" i="3"/>
  <c r="E5774" i="3"/>
  <c r="I5773" i="3"/>
  <c r="R5773" i="3" s="1"/>
  <c r="J5772" i="3"/>
  <c r="L5772" i="3" s="1"/>
  <c r="M5774" i="3"/>
  <c r="D5777" i="3" l="1"/>
  <c r="G5774" i="3"/>
  <c r="H5774" i="3" s="1"/>
  <c r="F5775" i="3"/>
  <c r="E5775" i="3"/>
  <c r="I5774" i="3"/>
  <c r="R5774" i="3" s="1"/>
  <c r="J5773" i="3"/>
  <c r="L5773" i="3" s="1"/>
  <c r="M5775" i="3"/>
  <c r="D5778" i="3" l="1"/>
  <c r="G5775" i="3"/>
  <c r="H5775" i="3" s="1"/>
  <c r="F5776" i="3"/>
  <c r="E5776" i="3"/>
  <c r="I5775" i="3"/>
  <c r="R5775" i="3" s="1"/>
  <c r="J5774" i="3"/>
  <c r="L5774" i="3" s="1"/>
  <c r="M5776" i="3"/>
  <c r="D5779" i="3" l="1"/>
  <c r="G5776" i="3"/>
  <c r="H5776" i="3" s="1"/>
  <c r="F5777" i="3"/>
  <c r="E5777" i="3"/>
  <c r="G5777" i="3" s="1"/>
  <c r="H5777" i="3" s="1"/>
  <c r="I5776" i="3"/>
  <c r="R5776" i="3" s="1"/>
  <c r="J5775" i="3"/>
  <c r="L5775" i="3" s="1"/>
  <c r="M5777" i="3"/>
  <c r="D5780" i="3" l="1"/>
  <c r="F5778" i="3"/>
  <c r="E5778" i="3"/>
  <c r="I5777" i="3"/>
  <c r="R5777" i="3" s="1"/>
  <c r="J5776" i="3"/>
  <c r="L5776" i="3" s="1"/>
  <c r="M5778" i="3"/>
  <c r="D5781" i="3" l="1"/>
  <c r="F5779" i="3"/>
  <c r="E5779" i="3"/>
  <c r="G5778" i="3"/>
  <c r="H5778" i="3" s="1"/>
  <c r="I5778" i="3"/>
  <c r="R5778" i="3" s="1"/>
  <c r="J5777" i="3"/>
  <c r="L5777" i="3" s="1"/>
  <c r="M5779" i="3"/>
  <c r="D5782" i="3" l="1"/>
  <c r="G5779" i="3"/>
  <c r="H5779" i="3" s="1"/>
  <c r="F5780" i="3"/>
  <c r="E5780" i="3"/>
  <c r="G5780" i="3" s="1"/>
  <c r="H5780" i="3" s="1"/>
  <c r="I5779" i="3"/>
  <c r="R5779" i="3" s="1"/>
  <c r="J5778" i="3"/>
  <c r="L5778" i="3" s="1"/>
  <c r="M5780" i="3"/>
  <c r="D5783" i="3" l="1"/>
  <c r="F5781" i="3"/>
  <c r="E5781" i="3"/>
  <c r="I5780" i="3"/>
  <c r="R5780" i="3" s="1"/>
  <c r="J5779" i="3"/>
  <c r="L5779" i="3" s="1"/>
  <c r="M5781" i="3"/>
  <c r="D5784" i="3" l="1"/>
  <c r="F5782" i="3"/>
  <c r="E5782" i="3"/>
  <c r="G5781" i="3"/>
  <c r="H5781" i="3" s="1"/>
  <c r="I5781" i="3"/>
  <c r="R5781" i="3" s="1"/>
  <c r="J5780" i="3"/>
  <c r="L5780" i="3" s="1"/>
  <c r="M5782" i="3"/>
  <c r="D5785" i="3" l="1"/>
  <c r="G5782" i="3"/>
  <c r="H5782" i="3" s="1"/>
  <c r="F5783" i="3"/>
  <c r="E5783" i="3"/>
  <c r="I5782" i="3"/>
  <c r="R5782" i="3" s="1"/>
  <c r="J5781" i="3"/>
  <c r="L5781" i="3" s="1"/>
  <c r="M5783" i="3"/>
  <c r="D5786" i="3" l="1"/>
  <c r="G5783" i="3"/>
  <c r="H5783" i="3" s="1"/>
  <c r="F5784" i="3"/>
  <c r="E5784" i="3"/>
  <c r="I5783" i="3"/>
  <c r="R5783" i="3" s="1"/>
  <c r="J5782" i="3"/>
  <c r="L5782" i="3" s="1"/>
  <c r="M5784" i="3"/>
  <c r="D5787" i="3" l="1"/>
  <c r="G5784" i="3"/>
  <c r="H5784" i="3" s="1"/>
  <c r="F5785" i="3"/>
  <c r="E5785" i="3"/>
  <c r="I5784" i="3"/>
  <c r="R5784" i="3" s="1"/>
  <c r="J5783" i="3"/>
  <c r="L5783" i="3" s="1"/>
  <c r="M5785" i="3"/>
  <c r="D5788" i="3" l="1"/>
  <c r="G5785" i="3"/>
  <c r="H5785" i="3" s="1"/>
  <c r="I5785" i="3" s="1"/>
  <c r="R5785" i="3" s="1"/>
  <c r="F5786" i="3"/>
  <c r="E5786" i="3"/>
  <c r="J5784" i="3"/>
  <c r="L5784" i="3" s="1"/>
  <c r="M5786" i="3"/>
  <c r="D5789" i="3" l="1"/>
  <c r="G5786" i="3"/>
  <c r="H5786" i="3" s="1"/>
  <c r="I5786" i="3" s="1"/>
  <c r="R5786" i="3" s="1"/>
  <c r="F5787" i="3"/>
  <c r="E5787" i="3"/>
  <c r="J5785" i="3"/>
  <c r="L5785" i="3" s="1"/>
  <c r="M5787" i="3"/>
  <c r="D5790" i="3" l="1"/>
  <c r="G5787" i="3"/>
  <c r="H5787" i="3" s="1"/>
  <c r="F5788" i="3"/>
  <c r="E5788" i="3"/>
  <c r="I5787" i="3"/>
  <c r="R5787" i="3" s="1"/>
  <c r="J5786" i="3"/>
  <c r="L5786" i="3" s="1"/>
  <c r="M5788" i="3"/>
  <c r="D5791" i="3" l="1"/>
  <c r="G5788" i="3"/>
  <c r="H5788" i="3" s="1"/>
  <c r="I5788" i="3" s="1"/>
  <c r="R5788" i="3" s="1"/>
  <c r="F5789" i="3"/>
  <c r="E5789" i="3"/>
  <c r="J5787" i="3"/>
  <c r="L5787" i="3" s="1"/>
  <c r="M5789" i="3"/>
  <c r="D5792" i="3" l="1"/>
  <c r="G5789" i="3"/>
  <c r="H5789" i="3" s="1"/>
  <c r="I5789" i="3" s="1"/>
  <c r="R5789" i="3" s="1"/>
  <c r="F5790" i="3"/>
  <c r="E5790" i="3"/>
  <c r="J5788" i="3"/>
  <c r="L5788" i="3" s="1"/>
  <c r="M5790" i="3"/>
  <c r="D5793" i="3" l="1"/>
  <c r="G5790" i="3"/>
  <c r="H5790" i="3" s="1"/>
  <c r="F5791" i="3"/>
  <c r="E5791" i="3"/>
  <c r="I5790" i="3"/>
  <c r="R5790" i="3" s="1"/>
  <c r="J5789" i="3"/>
  <c r="L5789" i="3" s="1"/>
  <c r="M5791" i="3"/>
  <c r="D5794" i="3" l="1"/>
  <c r="G5791" i="3"/>
  <c r="H5791" i="3" s="1"/>
  <c r="F5792" i="3"/>
  <c r="E5792" i="3"/>
  <c r="I5791" i="3"/>
  <c r="R5791" i="3" s="1"/>
  <c r="J5790" i="3"/>
  <c r="L5790" i="3" s="1"/>
  <c r="M5792" i="3"/>
  <c r="D5795" i="3" l="1"/>
  <c r="G5792" i="3"/>
  <c r="H5792" i="3" s="1"/>
  <c r="I5792" i="3" s="1"/>
  <c r="R5792" i="3" s="1"/>
  <c r="F5793" i="3"/>
  <c r="E5793" i="3"/>
  <c r="J5791" i="3"/>
  <c r="L5791" i="3" s="1"/>
  <c r="M5793" i="3"/>
  <c r="D5796" i="3" l="1"/>
  <c r="G5793" i="3"/>
  <c r="H5793" i="3" s="1"/>
  <c r="F5794" i="3"/>
  <c r="E5794" i="3"/>
  <c r="I5793" i="3"/>
  <c r="R5793" i="3" s="1"/>
  <c r="J5792" i="3"/>
  <c r="L5792" i="3" s="1"/>
  <c r="M5794" i="3"/>
  <c r="D5797" i="3" l="1"/>
  <c r="G5794" i="3"/>
  <c r="H5794" i="3" s="1"/>
  <c r="F5795" i="3"/>
  <c r="E5795" i="3"/>
  <c r="I5794" i="3"/>
  <c r="R5794" i="3" s="1"/>
  <c r="J5793" i="3"/>
  <c r="L5793" i="3" s="1"/>
  <c r="M5795" i="3"/>
  <c r="D5798" i="3" l="1"/>
  <c r="G5795" i="3"/>
  <c r="H5795" i="3" s="1"/>
  <c r="F5796" i="3"/>
  <c r="E5796" i="3"/>
  <c r="G5796" i="3" s="1"/>
  <c r="H5796" i="3" s="1"/>
  <c r="I5795" i="3"/>
  <c r="R5795" i="3" s="1"/>
  <c r="J5794" i="3"/>
  <c r="L5794" i="3" s="1"/>
  <c r="M5796" i="3"/>
  <c r="D5799" i="3" l="1"/>
  <c r="F5797" i="3"/>
  <c r="E5797" i="3"/>
  <c r="I5796" i="3"/>
  <c r="R5796" i="3" s="1"/>
  <c r="J5795" i="3"/>
  <c r="L5795" i="3" s="1"/>
  <c r="M5797" i="3"/>
  <c r="D5800" i="3" l="1"/>
  <c r="F5798" i="3"/>
  <c r="E5798" i="3"/>
  <c r="G5797" i="3"/>
  <c r="H5797" i="3" s="1"/>
  <c r="I5797" i="3" s="1"/>
  <c r="R5797" i="3" s="1"/>
  <c r="J5796" i="3"/>
  <c r="L5796" i="3" s="1"/>
  <c r="M5798" i="3"/>
  <c r="D5801" i="3" l="1"/>
  <c r="G5798" i="3"/>
  <c r="H5798" i="3" s="1"/>
  <c r="F5799" i="3"/>
  <c r="E5799" i="3"/>
  <c r="G5799" i="3" s="1"/>
  <c r="H5799" i="3" s="1"/>
  <c r="I5798" i="3"/>
  <c r="R5798" i="3" s="1"/>
  <c r="J5797" i="3"/>
  <c r="L5797" i="3" s="1"/>
  <c r="M5799" i="3"/>
  <c r="D5802" i="3" l="1"/>
  <c r="F5800" i="3"/>
  <c r="E5800" i="3"/>
  <c r="I5799" i="3"/>
  <c r="R5799" i="3" s="1"/>
  <c r="J5798" i="3"/>
  <c r="L5798" i="3" s="1"/>
  <c r="M5800" i="3"/>
  <c r="D5803" i="3" l="1"/>
  <c r="G5800" i="3"/>
  <c r="H5800" i="3" s="1"/>
  <c r="F5801" i="3"/>
  <c r="E5801" i="3"/>
  <c r="I5800" i="3"/>
  <c r="R5800" i="3" s="1"/>
  <c r="J5799" i="3"/>
  <c r="L5799" i="3" s="1"/>
  <c r="M5801" i="3"/>
  <c r="D5804" i="3" l="1"/>
  <c r="G5801" i="3"/>
  <c r="H5801" i="3" s="1"/>
  <c r="F5802" i="3"/>
  <c r="E5802" i="3"/>
  <c r="I5801" i="3"/>
  <c r="R5801" i="3" s="1"/>
  <c r="J5800" i="3"/>
  <c r="L5800" i="3" s="1"/>
  <c r="M5802" i="3"/>
  <c r="D5805" i="3" l="1"/>
  <c r="G5802" i="3"/>
  <c r="H5802" i="3" s="1"/>
  <c r="F5803" i="3"/>
  <c r="E5803" i="3"/>
  <c r="I5802" i="3"/>
  <c r="R5802" i="3" s="1"/>
  <c r="J5801" i="3"/>
  <c r="L5801" i="3" s="1"/>
  <c r="M5803" i="3"/>
  <c r="D5806" i="3" l="1"/>
  <c r="G5803" i="3"/>
  <c r="H5803" i="3" s="1"/>
  <c r="F5804" i="3"/>
  <c r="E5804" i="3"/>
  <c r="I5803" i="3"/>
  <c r="R5803" i="3" s="1"/>
  <c r="J5802" i="3"/>
  <c r="L5802" i="3" s="1"/>
  <c r="M5804" i="3"/>
  <c r="D5807" i="3" l="1"/>
  <c r="G5804" i="3"/>
  <c r="H5804" i="3" s="1"/>
  <c r="F5805" i="3"/>
  <c r="E5805" i="3"/>
  <c r="I5804" i="3"/>
  <c r="R5804" i="3" s="1"/>
  <c r="J5803" i="3"/>
  <c r="L5803" i="3" s="1"/>
  <c r="M5805" i="3"/>
  <c r="D5808" i="3" l="1"/>
  <c r="G5805" i="3"/>
  <c r="H5805" i="3" s="1"/>
  <c r="F5806" i="3"/>
  <c r="E5806" i="3"/>
  <c r="I5805" i="3"/>
  <c r="R5805" i="3" s="1"/>
  <c r="J5804" i="3"/>
  <c r="L5804" i="3" s="1"/>
  <c r="M5806" i="3"/>
  <c r="D5809" i="3" l="1"/>
  <c r="G5806" i="3"/>
  <c r="H5806" i="3" s="1"/>
  <c r="F5807" i="3"/>
  <c r="E5807" i="3"/>
  <c r="I5806" i="3"/>
  <c r="R5806" i="3" s="1"/>
  <c r="J5805" i="3"/>
  <c r="L5805" i="3" s="1"/>
  <c r="M5807" i="3"/>
  <c r="D5810" i="3" l="1"/>
  <c r="G5807" i="3"/>
  <c r="H5807" i="3" s="1"/>
  <c r="F5808" i="3"/>
  <c r="E5808" i="3"/>
  <c r="I5807" i="3"/>
  <c r="R5807" i="3" s="1"/>
  <c r="J5806" i="3"/>
  <c r="L5806" i="3" s="1"/>
  <c r="M5808" i="3"/>
  <c r="D5811" i="3" l="1"/>
  <c r="G5808" i="3"/>
  <c r="H5808" i="3" s="1"/>
  <c r="F5809" i="3"/>
  <c r="E5809" i="3"/>
  <c r="I5808" i="3"/>
  <c r="R5808" i="3" s="1"/>
  <c r="J5807" i="3"/>
  <c r="L5807" i="3" s="1"/>
  <c r="M5809" i="3"/>
  <c r="D5812" i="3" l="1"/>
  <c r="G5809" i="3"/>
  <c r="H5809" i="3" s="1"/>
  <c r="F5810" i="3"/>
  <c r="E5810" i="3"/>
  <c r="I5809" i="3"/>
  <c r="R5809" i="3" s="1"/>
  <c r="J5808" i="3"/>
  <c r="L5808" i="3" s="1"/>
  <c r="M5810" i="3"/>
  <c r="D5813" i="3" l="1"/>
  <c r="G5810" i="3"/>
  <c r="H5810" i="3" s="1"/>
  <c r="F5811" i="3"/>
  <c r="E5811" i="3"/>
  <c r="I5810" i="3"/>
  <c r="R5810" i="3" s="1"/>
  <c r="J5809" i="3"/>
  <c r="L5809" i="3" s="1"/>
  <c r="M5811" i="3"/>
  <c r="D5814" i="3" l="1"/>
  <c r="G5811" i="3"/>
  <c r="H5811" i="3" s="1"/>
  <c r="I5811" i="3" s="1"/>
  <c r="R5811" i="3" s="1"/>
  <c r="F5812" i="3"/>
  <c r="E5812" i="3"/>
  <c r="J5810" i="3"/>
  <c r="L5810" i="3" s="1"/>
  <c r="M5812" i="3"/>
  <c r="D5815" i="3" l="1"/>
  <c r="G5812" i="3"/>
  <c r="H5812" i="3" s="1"/>
  <c r="F5813" i="3"/>
  <c r="E5813" i="3"/>
  <c r="I5812" i="3"/>
  <c r="R5812" i="3" s="1"/>
  <c r="J5811" i="3"/>
  <c r="L5811" i="3" s="1"/>
  <c r="M5813" i="3"/>
  <c r="D5816" i="3" l="1"/>
  <c r="G5813" i="3"/>
  <c r="H5813" i="3" s="1"/>
  <c r="F5814" i="3"/>
  <c r="E5814" i="3"/>
  <c r="I5813" i="3"/>
  <c r="R5813" i="3" s="1"/>
  <c r="J5812" i="3"/>
  <c r="L5812" i="3" s="1"/>
  <c r="M5814" i="3"/>
  <c r="D5817" i="3" l="1"/>
  <c r="G5814" i="3"/>
  <c r="H5814" i="3" s="1"/>
  <c r="I5814" i="3" s="1"/>
  <c r="R5814" i="3" s="1"/>
  <c r="F5815" i="3"/>
  <c r="E5815" i="3"/>
  <c r="J5813" i="3"/>
  <c r="L5813" i="3" s="1"/>
  <c r="M5815" i="3"/>
  <c r="D5818" i="3" l="1"/>
  <c r="G5815" i="3"/>
  <c r="H5815" i="3" s="1"/>
  <c r="F5816" i="3"/>
  <c r="E5816" i="3"/>
  <c r="I5815" i="3"/>
  <c r="R5815" i="3" s="1"/>
  <c r="J5814" i="3"/>
  <c r="L5814" i="3" s="1"/>
  <c r="M5816" i="3"/>
  <c r="D5819" i="3" l="1"/>
  <c r="G5816" i="3"/>
  <c r="H5816" i="3" s="1"/>
  <c r="I5816" i="3" s="1"/>
  <c r="R5816" i="3" s="1"/>
  <c r="F5817" i="3"/>
  <c r="E5817" i="3"/>
  <c r="J5815" i="3"/>
  <c r="L5815" i="3" s="1"/>
  <c r="M5817" i="3"/>
  <c r="D5820" i="3" l="1"/>
  <c r="G5817" i="3"/>
  <c r="H5817" i="3" s="1"/>
  <c r="F5818" i="3"/>
  <c r="E5818" i="3"/>
  <c r="I5817" i="3"/>
  <c r="R5817" i="3" s="1"/>
  <c r="J5816" i="3"/>
  <c r="L5816" i="3" s="1"/>
  <c r="M5818" i="3"/>
  <c r="D5821" i="3" l="1"/>
  <c r="G5818" i="3"/>
  <c r="H5818" i="3" s="1"/>
  <c r="F5819" i="3"/>
  <c r="E5819" i="3"/>
  <c r="I5818" i="3"/>
  <c r="R5818" i="3" s="1"/>
  <c r="J5817" i="3"/>
  <c r="L5817" i="3" s="1"/>
  <c r="M5819" i="3"/>
  <c r="D5822" i="3" l="1"/>
  <c r="F5820" i="3"/>
  <c r="E5820" i="3"/>
  <c r="G5819" i="3"/>
  <c r="H5819" i="3" s="1"/>
  <c r="I5819" i="3"/>
  <c r="R5819" i="3" s="1"/>
  <c r="J5818" i="3"/>
  <c r="L5818" i="3" s="1"/>
  <c r="M5820" i="3"/>
  <c r="D5823" i="3" l="1"/>
  <c r="F5821" i="3"/>
  <c r="E5821" i="3"/>
  <c r="G5820" i="3"/>
  <c r="H5820" i="3" s="1"/>
  <c r="I5820" i="3" s="1"/>
  <c r="R5820" i="3" s="1"/>
  <c r="J5819" i="3"/>
  <c r="L5819" i="3" s="1"/>
  <c r="M5821" i="3"/>
  <c r="D5824" i="3" l="1"/>
  <c r="F5822" i="3"/>
  <c r="E5822" i="3"/>
  <c r="G5821" i="3"/>
  <c r="H5821" i="3" s="1"/>
  <c r="I5821" i="3"/>
  <c r="R5821" i="3" s="1"/>
  <c r="J5820" i="3"/>
  <c r="L5820" i="3" s="1"/>
  <c r="M5822" i="3"/>
  <c r="D5825" i="3" l="1"/>
  <c r="G5822" i="3"/>
  <c r="H5822" i="3" s="1"/>
  <c r="F5823" i="3"/>
  <c r="E5823" i="3"/>
  <c r="I5822" i="3"/>
  <c r="R5822" i="3" s="1"/>
  <c r="J5821" i="3"/>
  <c r="L5821" i="3" s="1"/>
  <c r="M5823" i="3"/>
  <c r="D5826" i="3" l="1"/>
  <c r="G5823" i="3"/>
  <c r="H5823" i="3" s="1"/>
  <c r="F5824" i="3"/>
  <c r="E5824" i="3"/>
  <c r="I5823" i="3"/>
  <c r="R5823" i="3" s="1"/>
  <c r="J5822" i="3"/>
  <c r="L5822" i="3" s="1"/>
  <c r="M5824" i="3"/>
  <c r="D5827" i="3" l="1"/>
  <c r="G5824" i="3"/>
  <c r="H5824" i="3" s="1"/>
  <c r="F5825" i="3"/>
  <c r="E5825" i="3"/>
  <c r="I5824" i="3"/>
  <c r="R5824" i="3" s="1"/>
  <c r="J5823" i="3"/>
  <c r="L5823" i="3" s="1"/>
  <c r="M5825" i="3"/>
  <c r="D5828" i="3" l="1"/>
  <c r="G5825" i="3"/>
  <c r="H5825" i="3" s="1"/>
  <c r="F5826" i="3"/>
  <c r="E5826" i="3"/>
  <c r="I5825" i="3"/>
  <c r="R5825" i="3" s="1"/>
  <c r="J5824" i="3"/>
  <c r="L5824" i="3" s="1"/>
  <c r="M5826" i="3"/>
  <c r="D5829" i="3" l="1"/>
  <c r="G5826" i="3"/>
  <c r="H5826" i="3" s="1"/>
  <c r="F5827" i="3"/>
  <c r="E5827" i="3"/>
  <c r="I5826" i="3"/>
  <c r="R5826" i="3" s="1"/>
  <c r="J5825" i="3"/>
  <c r="L5825" i="3" s="1"/>
  <c r="M5827" i="3"/>
  <c r="D5830" i="3" l="1"/>
  <c r="G5827" i="3"/>
  <c r="H5827" i="3" s="1"/>
  <c r="F5828" i="3"/>
  <c r="E5828" i="3"/>
  <c r="I5827" i="3"/>
  <c r="R5827" i="3" s="1"/>
  <c r="J5826" i="3"/>
  <c r="L5826" i="3" s="1"/>
  <c r="M5828" i="3"/>
  <c r="D5831" i="3" l="1"/>
  <c r="G5828" i="3"/>
  <c r="H5828" i="3" s="1"/>
  <c r="F5829" i="3"/>
  <c r="E5829" i="3"/>
  <c r="I5828" i="3"/>
  <c r="R5828" i="3" s="1"/>
  <c r="J5827" i="3"/>
  <c r="L5827" i="3" s="1"/>
  <c r="M5829" i="3"/>
  <c r="D5832" i="3" l="1"/>
  <c r="F5830" i="3"/>
  <c r="E5830" i="3"/>
  <c r="G5829" i="3"/>
  <c r="H5829" i="3" s="1"/>
  <c r="I5829" i="3"/>
  <c r="R5829" i="3" s="1"/>
  <c r="J5828" i="3"/>
  <c r="L5828" i="3" s="1"/>
  <c r="M5830" i="3"/>
  <c r="D5833" i="3" l="1"/>
  <c r="G5830" i="3"/>
  <c r="H5830" i="3" s="1"/>
  <c r="F5831" i="3"/>
  <c r="E5831" i="3"/>
  <c r="I5830" i="3"/>
  <c r="R5830" i="3" s="1"/>
  <c r="J5829" i="3"/>
  <c r="L5829" i="3" s="1"/>
  <c r="M5831" i="3"/>
  <c r="D5834" i="3" l="1"/>
  <c r="G5831" i="3"/>
  <c r="H5831" i="3" s="1"/>
  <c r="F5832" i="3"/>
  <c r="E5832" i="3"/>
  <c r="I5831" i="3"/>
  <c r="R5831" i="3" s="1"/>
  <c r="J5830" i="3"/>
  <c r="L5830" i="3" s="1"/>
  <c r="M5832" i="3"/>
  <c r="D5835" i="3" l="1"/>
  <c r="G5832" i="3"/>
  <c r="H5832" i="3" s="1"/>
  <c r="I5832" i="3" s="1"/>
  <c r="R5832" i="3" s="1"/>
  <c r="F5833" i="3"/>
  <c r="E5833" i="3"/>
  <c r="J5831" i="3"/>
  <c r="L5831" i="3" s="1"/>
  <c r="M5833" i="3"/>
  <c r="D5836" i="3" l="1"/>
  <c r="G5833" i="3"/>
  <c r="H5833" i="3" s="1"/>
  <c r="I5833" i="3" s="1"/>
  <c r="R5833" i="3" s="1"/>
  <c r="F5834" i="3"/>
  <c r="E5834" i="3"/>
  <c r="J5832" i="3"/>
  <c r="L5832" i="3" s="1"/>
  <c r="M5834" i="3"/>
  <c r="D5837" i="3" l="1"/>
  <c r="G5834" i="3"/>
  <c r="H5834" i="3" s="1"/>
  <c r="F5835" i="3"/>
  <c r="E5835" i="3"/>
  <c r="I5834" i="3"/>
  <c r="R5834" i="3" s="1"/>
  <c r="J5833" i="3"/>
  <c r="L5833" i="3" s="1"/>
  <c r="M5835" i="3"/>
  <c r="D5838" i="3" l="1"/>
  <c r="G5835" i="3"/>
  <c r="H5835" i="3" s="1"/>
  <c r="I5835" i="3" s="1"/>
  <c r="R5835" i="3" s="1"/>
  <c r="F5836" i="3"/>
  <c r="E5836" i="3"/>
  <c r="J5834" i="3"/>
  <c r="L5834" i="3" s="1"/>
  <c r="M5836" i="3"/>
  <c r="D5839" i="3" l="1"/>
  <c r="G5836" i="3"/>
  <c r="H5836" i="3" s="1"/>
  <c r="F5837" i="3"/>
  <c r="E5837" i="3"/>
  <c r="I5836" i="3"/>
  <c r="R5836" i="3" s="1"/>
  <c r="J5835" i="3"/>
  <c r="L5835" i="3" s="1"/>
  <c r="M5837" i="3"/>
  <c r="D5840" i="3" l="1"/>
  <c r="G5837" i="3"/>
  <c r="H5837" i="3" s="1"/>
  <c r="I5837" i="3" s="1"/>
  <c r="R5837" i="3" s="1"/>
  <c r="F5838" i="3"/>
  <c r="E5838" i="3"/>
  <c r="J5836" i="3"/>
  <c r="L5836" i="3" s="1"/>
  <c r="M5838" i="3"/>
  <c r="D5841" i="3" l="1"/>
  <c r="G5838" i="3"/>
  <c r="H5838" i="3" s="1"/>
  <c r="F5839" i="3"/>
  <c r="E5839" i="3"/>
  <c r="I5838" i="3"/>
  <c r="R5838" i="3" s="1"/>
  <c r="J5837" i="3"/>
  <c r="L5837" i="3" s="1"/>
  <c r="M5839" i="3"/>
  <c r="D5842" i="3" l="1"/>
  <c r="G5839" i="3"/>
  <c r="H5839" i="3" s="1"/>
  <c r="F5840" i="3"/>
  <c r="E5840" i="3"/>
  <c r="I5839" i="3"/>
  <c r="R5839" i="3" s="1"/>
  <c r="J5838" i="3"/>
  <c r="L5838" i="3" s="1"/>
  <c r="M5840" i="3"/>
  <c r="D5843" i="3" l="1"/>
  <c r="F5841" i="3"/>
  <c r="E5841" i="3"/>
  <c r="G5840" i="3"/>
  <c r="H5840" i="3" s="1"/>
  <c r="I5840" i="3" s="1"/>
  <c r="R5840" i="3" s="1"/>
  <c r="J5839" i="3"/>
  <c r="L5839" i="3" s="1"/>
  <c r="M5841" i="3"/>
  <c r="D5844" i="3" l="1"/>
  <c r="G5841" i="3"/>
  <c r="H5841" i="3" s="1"/>
  <c r="F5842" i="3"/>
  <c r="E5842" i="3"/>
  <c r="I5841" i="3"/>
  <c r="R5841" i="3" s="1"/>
  <c r="J5840" i="3"/>
  <c r="L5840" i="3" s="1"/>
  <c r="M5842" i="3"/>
  <c r="D5845" i="3" l="1"/>
  <c r="F5843" i="3"/>
  <c r="E5843" i="3"/>
  <c r="G5842" i="3"/>
  <c r="H5842" i="3" s="1"/>
  <c r="I5842" i="3"/>
  <c r="R5842" i="3" s="1"/>
  <c r="J5841" i="3"/>
  <c r="L5841" i="3" s="1"/>
  <c r="M5843" i="3"/>
  <c r="D5846" i="3" l="1"/>
  <c r="G5843" i="3"/>
  <c r="H5843" i="3" s="1"/>
  <c r="F5844" i="3"/>
  <c r="E5844" i="3"/>
  <c r="I5843" i="3"/>
  <c r="R5843" i="3" s="1"/>
  <c r="J5842" i="3"/>
  <c r="L5842" i="3" s="1"/>
  <c r="M5844" i="3"/>
  <c r="D5847" i="3" l="1"/>
  <c r="G5844" i="3"/>
  <c r="H5844" i="3" s="1"/>
  <c r="F5845" i="3"/>
  <c r="E5845" i="3"/>
  <c r="I5844" i="3"/>
  <c r="R5844" i="3" s="1"/>
  <c r="J5843" i="3"/>
  <c r="L5843" i="3" s="1"/>
  <c r="M5845" i="3"/>
  <c r="D5848" i="3" l="1"/>
  <c r="F5846" i="3"/>
  <c r="E5846" i="3"/>
  <c r="G5845" i="3"/>
  <c r="H5845" i="3" s="1"/>
  <c r="I5845" i="3"/>
  <c r="R5845" i="3" s="1"/>
  <c r="J5844" i="3"/>
  <c r="L5844" i="3" s="1"/>
  <c r="M5846" i="3"/>
  <c r="D5849" i="3" l="1"/>
  <c r="G5846" i="3"/>
  <c r="H5846" i="3" s="1"/>
  <c r="F5847" i="3"/>
  <c r="E5847" i="3"/>
  <c r="I5846" i="3"/>
  <c r="R5846" i="3" s="1"/>
  <c r="J5845" i="3"/>
  <c r="L5845" i="3" s="1"/>
  <c r="M5847" i="3"/>
  <c r="D5850" i="3" l="1"/>
  <c r="G5847" i="3"/>
  <c r="H5847" i="3" s="1"/>
  <c r="I5847" i="3" s="1"/>
  <c r="R5847" i="3" s="1"/>
  <c r="F5848" i="3"/>
  <c r="E5848" i="3"/>
  <c r="J5846" i="3"/>
  <c r="L5846" i="3" s="1"/>
  <c r="M5848" i="3"/>
  <c r="D5851" i="3" l="1"/>
  <c r="G5848" i="3"/>
  <c r="H5848" i="3" s="1"/>
  <c r="F5849" i="3"/>
  <c r="E5849" i="3"/>
  <c r="I5848" i="3"/>
  <c r="R5848" i="3" s="1"/>
  <c r="J5847" i="3"/>
  <c r="L5847" i="3" s="1"/>
  <c r="M5849" i="3"/>
  <c r="D5852" i="3" l="1"/>
  <c r="G5849" i="3"/>
  <c r="H5849" i="3" s="1"/>
  <c r="F5850" i="3"/>
  <c r="E5850" i="3"/>
  <c r="I5849" i="3"/>
  <c r="R5849" i="3" s="1"/>
  <c r="J5848" i="3"/>
  <c r="L5848" i="3" s="1"/>
  <c r="M5850" i="3"/>
  <c r="D5853" i="3" l="1"/>
  <c r="G5850" i="3"/>
  <c r="H5850" i="3" s="1"/>
  <c r="F5851" i="3"/>
  <c r="E5851" i="3"/>
  <c r="I5850" i="3"/>
  <c r="R5850" i="3" s="1"/>
  <c r="J5849" i="3"/>
  <c r="L5849" i="3" s="1"/>
  <c r="M5851" i="3"/>
  <c r="D5854" i="3" l="1"/>
  <c r="G5851" i="3"/>
  <c r="H5851" i="3" s="1"/>
  <c r="F5852" i="3"/>
  <c r="E5852" i="3"/>
  <c r="G5852" i="3" s="1"/>
  <c r="H5852" i="3" s="1"/>
  <c r="I5851" i="3"/>
  <c r="R5851" i="3" s="1"/>
  <c r="J5850" i="3"/>
  <c r="L5850" i="3" s="1"/>
  <c r="M5852" i="3"/>
  <c r="D5855" i="3" l="1"/>
  <c r="F5853" i="3"/>
  <c r="E5853" i="3"/>
  <c r="I5852" i="3"/>
  <c r="R5852" i="3" s="1"/>
  <c r="J5851" i="3"/>
  <c r="L5851" i="3" s="1"/>
  <c r="M5853" i="3"/>
  <c r="D5856" i="3" l="1"/>
  <c r="F5854" i="3"/>
  <c r="E5854" i="3"/>
  <c r="G5853" i="3"/>
  <c r="H5853" i="3" s="1"/>
  <c r="I5853" i="3"/>
  <c r="R5853" i="3" s="1"/>
  <c r="J5852" i="3"/>
  <c r="L5852" i="3" s="1"/>
  <c r="M5854" i="3"/>
  <c r="D5857" i="3" l="1"/>
  <c r="G5854" i="3"/>
  <c r="H5854" i="3" s="1"/>
  <c r="I5854" i="3" s="1"/>
  <c r="R5854" i="3" s="1"/>
  <c r="F5855" i="3"/>
  <c r="E5855" i="3"/>
  <c r="G5855" i="3" s="1"/>
  <c r="H5855" i="3" s="1"/>
  <c r="J5853" i="3"/>
  <c r="L5853" i="3" s="1"/>
  <c r="M5855" i="3"/>
  <c r="D5858" i="3" l="1"/>
  <c r="F5856" i="3"/>
  <c r="E5856" i="3"/>
  <c r="I5855" i="3"/>
  <c r="R5855" i="3" s="1"/>
  <c r="J5854" i="3"/>
  <c r="L5854" i="3" s="1"/>
  <c r="M5856" i="3"/>
  <c r="D5859" i="3" l="1"/>
  <c r="G5856" i="3"/>
  <c r="H5856" i="3" s="1"/>
  <c r="I5856" i="3" s="1"/>
  <c r="R5856" i="3" s="1"/>
  <c r="F5857" i="3"/>
  <c r="E5857" i="3"/>
  <c r="J5855" i="3"/>
  <c r="L5855" i="3" s="1"/>
  <c r="M5857" i="3"/>
  <c r="D5860" i="3" l="1"/>
  <c r="G5857" i="3"/>
  <c r="H5857" i="3" s="1"/>
  <c r="F5858" i="3"/>
  <c r="E5858" i="3"/>
  <c r="I5857" i="3"/>
  <c r="R5857" i="3" s="1"/>
  <c r="J5856" i="3"/>
  <c r="L5856" i="3" s="1"/>
  <c r="M5858" i="3"/>
  <c r="D5861" i="3" l="1"/>
  <c r="G5858" i="3"/>
  <c r="H5858" i="3" s="1"/>
  <c r="F5859" i="3"/>
  <c r="E5859" i="3"/>
  <c r="I5858" i="3"/>
  <c r="R5858" i="3" s="1"/>
  <c r="J5857" i="3"/>
  <c r="L5857" i="3" s="1"/>
  <c r="M5859" i="3"/>
  <c r="D5862" i="3" l="1"/>
  <c r="G5859" i="3"/>
  <c r="H5859" i="3" s="1"/>
  <c r="F5860" i="3"/>
  <c r="E5860" i="3"/>
  <c r="I5859" i="3"/>
  <c r="R5859" i="3" s="1"/>
  <c r="J5858" i="3"/>
  <c r="L5858" i="3" s="1"/>
  <c r="M5860" i="3"/>
  <c r="D5863" i="3" l="1"/>
  <c r="F5861" i="3"/>
  <c r="E5861" i="3"/>
  <c r="G5860" i="3"/>
  <c r="H5860" i="3" s="1"/>
  <c r="I5860" i="3"/>
  <c r="R5860" i="3" s="1"/>
  <c r="J5859" i="3"/>
  <c r="L5859" i="3" s="1"/>
  <c r="M5861" i="3"/>
  <c r="D5864" i="3" l="1"/>
  <c r="G5861" i="3"/>
  <c r="H5861" i="3" s="1"/>
  <c r="F5862" i="3"/>
  <c r="E5862" i="3"/>
  <c r="G5862" i="3" s="1"/>
  <c r="H5862" i="3" s="1"/>
  <c r="I5861" i="3"/>
  <c r="R5861" i="3" s="1"/>
  <c r="J5860" i="3"/>
  <c r="L5860" i="3" s="1"/>
  <c r="M5862" i="3"/>
  <c r="D5865" i="3" l="1"/>
  <c r="F5863" i="3"/>
  <c r="E5863" i="3"/>
  <c r="I5862" i="3"/>
  <c r="R5862" i="3" s="1"/>
  <c r="J5861" i="3"/>
  <c r="L5861" i="3" s="1"/>
  <c r="M5863" i="3"/>
  <c r="D5866" i="3" l="1"/>
  <c r="G5863" i="3"/>
  <c r="H5863" i="3" s="1"/>
  <c r="F5864" i="3"/>
  <c r="E5864" i="3"/>
  <c r="G5864" i="3" s="1"/>
  <c r="H5864" i="3" s="1"/>
  <c r="I5863" i="3"/>
  <c r="R5863" i="3" s="1"/>
  <c r="J5862" i="3"/>
  <c r="L5862" i="3" s="1"/>
  <c r="M5864" i="3"/>
  <c r="D5867" i="3" l="1"/>
  <c r="F5865" i="3"/>
  <c r="E5865" i="3"/>
  <c r="I5864" i="3"/>
  <c r="R5864" i="3" s="1"/>
  <c r="J5863" i="3"/>
  <c r="L5863" i="3" s="1"/>
  <c r="M5865" i="3"/>
  <c r="D5868" i="3" l="1"/>
  <c r="G5865" i="3"/>
  <c r="H5865" i="3" s="1"/>
  <c r="F5866" i="3"/>
  <c r="E5866" i="3"/>
  <c r="I5865" i="3"/>
  <c r="R5865" i="3" s="1"/>
  <c r="J5864" i="3"/>
  <c r="L5864" i="3" s="1"/>
  <c r="M5866" i="3"/>
  <c r="D5869" i="3" l="1"/>
  <c r="G5866" i="3"/>
  <c r="H5866" i="3" s="1"/>
  <c r="I5866" i="3" s="1"/>
  <c r="R5866" i="3" s="1"/>
  <c r="F5867" i="3"/>
  <c r="E5867" i="3"/>
  <c r="J5865" i="3"/>
  <c r="L5865" i="3" s="1"/>
  <c r="M5867" i="3"/>
  <c r="D5870" i="3" l="1"/>
  <c r="G5867" i="3"/>
  <c r="H5867" i="3" s="1"/>
  <c r="F5868" i="3"/>
  <c r="E5868" i="3"/>
  <c r="I5867" i="3"/>
  <c r="R5867" i="3" s="1"/>
  <c r="J5866" i="3"/>
  <c r="L5866" i="3" s="1"/>
  <c r="M5868" i="3"/>
  <c r="D5871" i="3" l="1"/>
  <c r="G5868" i="3"/>
  <c r="H5868" i="3" s="1"/>
  <c r="F5869" i="3"/>
  <c r="E5869" i="3"/>
  <c r="I5868" i="3"/>
  <c r="R5868" i="3" s="1"/>
  <c r="J5867" i="3"/>
  <c r="L5867" i="3" s="1"/>
  <c r="M5869" i="3"/>
  <c r="D5872" i="3" l="1"/>
  <c r="G5869" i="3"/>
  <c r="H5869" i="3" s="1"/>
  <c r="F5870" i="3"/>
  <c r="E5870" i="3"/>
  <c r="I5869" i="3"/>
  <c r="R5869" i="3" s="1"/>
  <c r="J5868" i="3"/>
  <c r="L5868" i="3" s="1"/>
  <c r="M5870" i="3"/>
  <c r="D5873" i="3" l="1"/>
  <c r="G5870" i="3"/>
  <c r="H5870" i="3" s="1"/>
  <c r="F5871" i="3"/>
  <c r="E5871" i="3"/>
  <c r="I5870" i="3"/>
  <c r="R5870" i="3" s="1"/>
  <c r="J5869" i="3"/>
  <c r="L5869" i="3" s="1"/>
  <c r="M5871" i="3"/>
  <c r="D5874" i="3" l="1"/>
  <c r="G5871" i="3"/>
  <c r="H5871" i="3" s="1"/>
  <c r="F5872" i="3"/>
  <c r="E5872" i="3"/>
  <c r="I5871" i="3"/>
  <c r="R5871" i="3" s="1"/>
  <c r="J5870" i="3"/>
  <c r="L5870" i="3" s="1"/>
  <c r="M5872" i="3"/>
  <c r="D5875" i="3" l="1"/>
  <c r="G5872" i="3"/>
  <c r="H5872" i="3" s="1"/>
  <c r="F5873" i="3"/>
  <c r="E5873" i="3"/>
  <c r="I5872" i="3"/>
  <c r="R5872" i="3" s="1"/>
  <c r="J5871" i="3"/>
  <c r="L5871" i="3" s="1"/>
  <c r="M5873" i="3"/>
  <c r="D5876" i="3" l="1"/>
  <c r="G5873" i="3"/>
  <c r="H5873" i="3" s="1"/>
  <c r="F5874" i="3"/>
  <c r="E5874" i="3"/>
  <c r="I5873" i="3"/>
  <c r="R5873" i="3" s="1"/>
  <c r="J5872" i="3"/>
  <c r="L5872" i="3" s="1"/>
  <c r="M5874" i="3"/>
  <c r="D5877" i="3" l="1"/>
  <c r="F5875" i="3"/>
  <c r="E5875" i="3"/>
  <c r="G5874" i="3"/>
  <c r="H5874" i="3" s="1"/>
  <c r="I5874" i="3" s="1"/>
  <c r="R5874" i="3" s="1"/>
  <c r="J5873" i="3"/>
  <c r="L5873" i="3" s="1"/>
  <c r="M5875" i="3"/>
  <c r="D5878" i="3" l="1"/>
  <c r="F5876" i="3"/>
  <c r="E5876" i="3"/>
  <c r="G5875" i="3"/>
  <c r="H5875" i="3" s="1"/>
  <c r="I5875" i="3" s="1"/>
  <c r="R5875" i="3" s="1"/>
  <c r="J5874" i="3"/>
  <c r="L5874" i="3" s="1"/>
  <c r="M5876" i="3"/>
  <c r="D5879" i="3" l="1"/>
  <c r="G5876" i="3"/>
  <c r="H5876" i="3" s="1"/>
  <c r="F5877" i="3"/>
  <c r="E5877" i="3"/>
  <c r="I5876" i="3"/>
  <c r="R5876" i="3" s="1"/>
  <c r="J5875" i="3"/>
  <c r="L5875" i="3" s="1"/>
  <c r="M5877" i="3"/>
  <c r="D5880" i="3" l="1"/>
  <c r="G5877" i="3"/>
  <c r="H5877" i="3" s="1"/>
  <c r="F5878" i="3"/>
  <c r="E5878" i="3"/>
  <c r="I5877" i="3"/>
  <c r="R5877" i="3" s="1"/>
  <c r="J5876" i="3"/>
  <c r="L5876" i="3" s="1"/>
  <c r="M5878" i="3"/>
  <c r="D5881" i="3" l="1"/>
  <c r="G5878" i="3"/>
  <c r="H5878" i="3" s="1"/>
  <c r="F5879" i="3"/>
  <c r="E5879" i="3"/>
  <c r="I5878" i="3"/>
  <c r="R5878" i="3" s="1"/>
  <c r="J5877" i="3"/>
  <c r="L5877" i="3" s="1"/>
  <c r="M5879" i="3"/>
  <c r="D5882" i="3" l="1"/>
  <c r="G5879" i="3"/>
  <c r="H5879" i="3" s="1"/>
  <c r="I5879" i="3" s="1"/>
  <c r="R5879" i="3" s="1"/>
  <c r="F5880" i="3"/>
  <c r="E5880" i="3"/>
  <c r="G5880" i="3" s="1"/>
  <c r="H5880" i="3" s="1"/>
  <c r="J5878" i="3"/>
  <c r="L5878" i="3" s="1"/>
  <c r="M5880" i="3"/>
  <c r="D5883" i="3" l="1"/>
  <c r="F5881" i="3"/>
  <c r="E5881" i="3"/>
  <c r="I5880" i="3"/>
  <c r="R5880" i="3" s="1"/>
  <c r="J5879" i="3"/>
  <c r="L5879" i="3" s="1"/>
  <c r="M5881" i="3"/>
  <c r="D5884" i="3" l="1"/>
  <c r="G5881" i="3"/>
  <c r="H5881" i="3" s="1"/>
  <c r="I5881" i="3" s="1"/>
  <c r="R5881" i="3" s="1"/>
  <c r="F5882" i="3"/>
  <c r="E5882" i="3"/>
  <c r="G5882" i="3" s="1"/>
  <c r="H5882" i="3" s="1"/>
  <c r="J5880" i="3"/>
  <c r="L5880" i="3" s="1"/>
  <c r="M5882" i="3"/>
  <c r="D5885" i="3" l="1"/>
  <c r="F5883" i="3"/>
  <c r="E5883" i="3"/>
  <c r="I5882" i="3"/>
  <c r="R5882" i="3" s="1"/>
  <c r="J5881" i="3"/>
  <c r="L5881" i="3" s="1"/>
  <c r="M5883" i="3"/>
  <c r="D5886" i="3" l="1"/>
  <c r="G5883" i="3"/>
  <c r="H5883" i="3" s="1"/>
  <c r="F5884" i="3"/>
  <c r="E5884" i="3"/>
  <c r="I5883" i="3"/>
  <c r="R5883" i="3" s="1"/>
  <c r="J5882" i="3"/>
  <c r="L5882" i="3" s="1"/>
  <c r="M5884" i="3"/>
  <c r="D5887" i="3" l="1"/>
  <c r="G5884" i="3"/>
  <c r="H5884" i="3" s="1"/>
  <c r="F5885" i="3"/>
  <c r="E5885" i="3"/>
  <c r="I5884" i="3"/>
  <c r="R5884" i="3" s="1"/>
  <c r="J5883" i="3"/>
  <c r="L5883" i="3" s="1"/>
  <c r="M5885" i="3"/>
  <c r="D5888" i="3" l="1"/>
  <c r="G5885" i="3"/>
  <c r="H5885" i="3" s="1"/>
  <c r="F5886" i="3"/>
  <c r="E5886" i="3"/>
  <c r="I5885" i="3"/>
  <c r="R5885" i="3" s="1"/>
  <c r="J5884" i="3"/>
  <c r="L5884" i="3" s="1"/>
  <c r="M5886" i="3"/>
  <c r="D5889" i="3" l="1"/>
  <c r="F5887" i="3"/>
  <c r="E5887" i="3"/>
  <c r="G5886" i="3"/>
  <c r="H5886" i="3" s="1"/>
  <c r="I5886" i="3" s="1"/>
  <c r="R5886" i="3" s="1"/>
  <c r="J5885" i="3"/>
  <c r="L5885" i="3" s="1"/>
  <c r="M5887" i="3"/>
  <c r="D5890" i="3" l="1"/>
  <c r="G5887" i="3"/>
  <c r="H5887" i="3" s="1"/>
  <c r="F5888" i="3"/>
  <c r="E5888" i="3"/>
  <c r="I5887" i="3"/>
  <c r="R5887" i="3" s="1"/>
  <c r="J5886" i="3"/>
  <c r="L5886" i="3" s="1"/>
  <c r="M5888" i="3"/>
  <c r="D5891" i="3" l="1"/>
  <c r="G5888" i="3"/>
  <c r="H5888" i="3" s="1"/>
  <c r="I5888" i="3" s="1"/>
  <c r="R5888" i="3" s="1"/>
  <c r="F5889" i="3"/>
  <c r="E5889" i="3"/>
  <c r="G5889" i="3" s="1"/>
  <c r="H5889" i="3" s="1"/>
  <c r="J5887" i="3"/>
  <c r="L5887" i="3" s="1"/>
  <c r="M5889" i="3"/>
  <c r="D5892" i="3" l="1"/>
  <c r="F5890" i="3"/>
  <c r="E5890" i="3"/>
  <c r="I5889" i="3"/>
  <c r="R5889" i="3" s="1"/>
  <c r="J5888" i="3"/>
  <c r="L5888" i="3" s="1"/>
  <c r="M5890" i="3"/>
  <c r="D5893" i="3" l="1"/>
  <c r="G5890" i="3"/>
  <c r="H5890" i="3" s="1"/>
  <c r="I5890" i="3" s="1"/>
  <c r="R5890" i="3" s="1"/>
  <c r="F5891" i="3"/>
  <c r="E5891" i="3"/>
  <c r="J5889" i="3"/>
  <c r="L5889" i="3" s="1"/>
  <c r="M5891" i="3"/>
  <c r="D5894" i="3" l="1"/>
  <c r="G5891" i="3"/>
  <c r="H5891" i="3" s="1"/>
  <c r="F5892" i="3"/>
  <c r="E5892" i="3"/>
  <c r="I5891" i="3"/>
  <c r="R5891" i="3" s="1"/>
  <c r="J5890" i="3"/>
  <c r="L5890" i="3" s="1"/>
  <c r="M5892" i="3"/>
  <c r="D5895" i="3" l="1"/>
  <c r="G5892" i="3"/>
  <c r="H5892" i="3" s="1"/>
  <c r="F5893" i="3"/>
  <c r="E5893" i="3"/>
  <c r="I5892" i="3"/>
  <c r="R5892" i="3" s="1"/>
  <c r="J5891" i="3"/>
  <c r="L5891" i="3" s="1"/>
  <c r="M5893" i="3"/>
  <c r="D5896" i="3" l="1"/>
  <c r="F5894" i="3"/>
  <c r="E5894" i="3"/>
  <c r="G5893" i="3"/>
  <c r="H5893" i="3" s="1"/>
  <c r="I5893" i="3" s="1"/>
  <c r="R5893" i="3" s="1"/>
  <c r="J5892" i="3"/>
  <c r="L5892" i="3" s="1"/>
  <c r="M5894" i="3"/>
  <c r="D5897" i="3" l="1"/>
  <c r="G5894" i="3"/>
  <c r="H5894" i="3" s="1"/>
  <c r="F5895" i="3"/>
  <c r="E5895" i="3"/>
  <c r="I5894" i="3"/>
  <c r="R5894" i="3" s="1"/>
  <c r="J5893" i="3"/>
  <c r="L5893" i="3" s="1"/>
  <c r="M5895" i="3"/>
  <c r="D5898" i="3" l="1"/>
  <c r="G5895" i="3"/>
  <c r="H5895" i="3" s="1"/>
  <c r="F5896" i="3"/>
  <c r="E5896" i="3"/>
  <c r="I5895" i="3"/>
  <c r="R5895" i="3" s="1"/>
  <c r="J5894" i="3"/>
  <c r="L5894" i="3" s="1"/>
  <c r="M5896" i="3"/>
  <c r="D5899" i="3" l="1"/>
  <c r="F5897" i="3"/>
  <c r="E5897" i="3"/>
  <c r="G5896" i="3"/>
  <c r="H5896" i="3" s="1"/>
  <c r="I5896" i="3" s="1"/>
  <c r="R5896" i="3" s="1"/>
  <c r="J5895" i="3"/>
  <c r="L5895" i="3" s="1"/>
  <c r="M5897" i="3"/>
  <c r="D5900" i="3" l="1"/>
  <c r="G5897" i="3"/>
  <c r="H5897" i="3" s="1"/>
  <c r="F5898" i="3"/>
  <c r="E5898" i="3"/>
  <c r="I5897" i="3"/>
  <c r="R5897" i="3" s="1"/>
  <c r="J5896" i="3"/>
  <c r="L5896" i="3" s="1"/>
  <c r="M5898" i="3"/>
  <c r="D5901" i="3" l="1"/>
  <c r="F5899" i="3"/>
  <c r="E5899" i="3"/>
  <c r="G5898" i="3"/>
  <c r="H5898" i="3" s="1"/>
  <c r="I5898" i="3" s="1"/>
  <c r="R5898" i="3" s="1"/>
  <c r="J5897" i="3"/>
  <c r="L5897" i="3" s="1"/>
  <c r="M5899" i="3"/>
  <c r="D5902" i="3" l="1"/>
  <c r="G5899" i="3"/>
  <c r="H5899" i="3" s="1"/>
  <c r="F5900" i="3"/>
  <c r="E5900" i="3"/>
  <c r="I5899" i="3"/>
  <c r="R5899" i="3" s="1"/>
  <c r="J5898" i="3"/>
  <c r="L5898" i="3" s="1"/>
  <c r="M5900" i="3"/>
  <c r="D5903" i="3" l="1"/>
  <c r="G5900" i="3"/>
  <c r="H5900" i="3" s="1"/>
  <c r="F5901" i="3"/>
  <c r="E5901" i="3"/>
  <c r="I5900" i="3"/>
  <c r="R5900" i="3" s="1"/>
  <c r="J5899" i="3"/>
  <c r="L5899" i="3" s="1"/>
  <c r="M5901" i="3"/>
  <c r="D5904" i="3" l="1"/>
  <c r="G5901" i="3"/>
  <c r="H5901" i="3" s="1"/>
  <c r="F5902" i="3"/>
  <c r="E5902" i="3"/>
  <c r="G5902" i="3" s="1"/>
  <c r="H5902" i="3" s="1"/>
  <c r="I5901" i="3"/>
  <c r="R5901" i="3" s="1"/>
  <c r="J5900" i="3"/>
  <c r="L5900" i="3" s="1"/>
  <c r="M5902" i="3"/>
  <c r="D5905" i="3" l="1"/>
  <c r="F5903" i="3"/>
  <c r="E5903" i="3"/>
  <c r="I5902" i="3"/>
  <c r="R5902" i="3" s="1"/>
  <c r="J5901" i="3"/>
  <c r="L5901" i="3" s="1"/>
  <c r="M5903" i="3"/>
  <c r="D5906" i="3" l="1"/>
  <c r="G5903" i="3"/>
  <c r="H5903" i="3" s="1"/>
  <c r="F5904" i="3"/>
  <c r="E5904" i="3"/>
  <c r="I5903" i="3"/>
  <c r="R5903" i="3" s="1"/>
  <c r="J5902" i="3"/>
  <c r="L5902" i="3" s="1"/>
  <c r="M5904" i="3"/>
  <c r="D5907" i="3" l="1"/>
  <c r="G5904" i="3"/>
  <c r="H5904" i="3" s="1"/>
  <c r="F5905" i="3"/>
  <c r="E5905" i="3"/>
  <c r="I5904" i="3"/>
  <c r="R5904" i="3" s="1"/>
  <c r="J5903" i="3"/>
  <c r="L5903" i="3" s="1"/>
  <c r="M5905" i="3"/>
  <c r="D5908" i="3" l="1"/>
  <c r="F5906" i="3"/>
  <c r="E5906" i="3"/>
  <c r="G5905" i="3"/>
  <c r="H5905" i="3" s="1"/>
  <c r="I5905" i="3" s="1"/>
  <c r="R5905" i="3" s="1"/>
  <c r="J5904" i="3"/>
  <c r="L5904" i="3" s="1"/>
  <c r="M5906" i="3"/>
  <c r="D5909" i="3" l="1"/>
  <c r="G5906" i="3"/>
  <c r="H5906" i="3" s="1"/>
  <c r="F5907" i="3"/>
  <c r="E5907" i="3"/>
  <c r="I5906" i="3"/>
  <c r="R5906" i="3" s="1"/>
  <c r="J5905" i="3"/>
  <c r="L5905" i="3" s="1"/>
  <c r="M5907" i="3"/>
  <c r="D5910" i="3" l="1"/>
  <c r="G5907" i="3"/>
  <c r="H5907" i="3" s="1"/>
  <c r="F5908" i="3"/>
  <c r="E5908" i="3"/>
  <c r="G5908" i="3" s="1"/>
  <c r="H5908" i="3" s="1"/>
  <c r="I5907" i="3"/>
  <c r="R5907" i="3" s="1"/>
  <c r="J5906" i="3"/>
  <c r="L5906" i="3" s="1"/>
  <c r="M5908" i="3"/>
  <c r="D5911" i="3" l="1"/>
  <c r="F5909" i="3"/>
  <c r="E5909" i="3"/>
  <c r="I5908" i="3"/>
  <c r="R5908" i="3" s="1"/>
  <c r="J5907" i="3"/>
  <c r="L5907" i="3" s="1"/>
  <c r="M5909" i="3"/>
  <c r="D5912" i="3" l="1"/>
  <c r="G5909" i="3"/>
  <c r="H5909" i="3" s="1"/>
  <c r="F5910" i="3"/>
  <c r="E5910" i="3"/>
  <c r="I5909" i="3"/>
  <c r="R5909" i="3" s="1"/>
  <c r="J5908" i="3"/>
  <c r="L5908" i="3" s="1"/>
  <c r="M5910" i="3"/>
  <c r="D5913" i="3" l="1"/>
  <c r="G5910" i="3"/>
  <c r="H5910" i="3" s="1"/>
  <c r="F5911" i="3"/>
  <c r="E5911" i="3"/>
  <c r="G5911" i="3" s="1"/>
  <c r="H5911" i="3" s="1"/>
  <c r="I5910" i="3"/>
  <c r="R5910" i="3" s="1"/>
  <c r="J5909" i="3"/>
  <c r="L5909" i="3" s="1"/>
  <c r="M5911" i="3"/>
  <c r="D5914" i="3" l="1"/>
  <c r="F5912" i="3"/>
  <c r="E5912" i="3"/>
  <c r="I5911" i="3"/>
  <c r="R5911" i="3" s="1"/>
  <c r="J5910" i="3"/>
  <c r="L5910" i="3" s="1"/>
  <c r="M5912" i="3"/>
  <c r="D5915" i="3" l="1"/>
  <c r="G5912" i="3"/>
  <c r="H5912" i="3" s="1"/>
  <c r="F5913" i="3"/>
  <c r="E5913" i="3"/>
  <c r="I5912" i="3"/>
  <c r="R5912" i="3" s="1"/>
  <c r="J5911" i="3"/>
  <c r="L5911" i="3" s="1"/>
  <c r="M5913" i="3"/>
  <c r="D5916" i="3" l="1"/>
  <c r="G5913" i="3"/>
  <c r="H5913" i="3" s="1"/>
  <c r="F5914" i="3"/>
  <c r="E5914" i="3"/>
  <c r="I5913" i="3"/>
  <c r="R5913" i="3" s="1"/>
  <c r="J5912" i="3"/>
  <c r="L5912" i="3" s="1"/>
  <c r="M5914" i="3"/>
  <c r="D5917" i="3" l="1"/>
  <c r="G5914" i="3"/>
  <c r="H5914" i="3" s="1"/>
  <c r="F5915" i="3"/>
  <c r="E5915" i="3"/>
  <c r="I5914" i="3"/>
  <c r="R5914" i="3" s="1"/>
  <c r="J5913" i="3"/>
  <c r="L5913" i="3" s="1"/>
  <c r="M5915" i="3"/>
  <c r="D5918" i="3" l="1"/>
  <c r="G5915" i="3"/>
  <c r="H5915" i="3" s="1"/>
  <c r="I5915" i="3" s="1"/>
  <c r="R5915" i="3" s="1"/>
  <c r="F5916" i="3"/>
  <c r="E5916" i="3"/>
  <c r="G5916" i="3" s="1"/>
  <c r="H5916" i="3" s="1"/>
  <c r="J5914" i="3"/>
  <c r="L5914" i="3" s="1"/>
  <c r="M5916" i="3"/>
  <c r="D5919" i="3" l="1"/>
  <c r="F5917" i="3"/>
  <c r="E5917" i="3"/>
  <c r="I5916" i="3"/>
  <c r="R5916" i="3" s="1"/>
  <c r="J5915" i="3"/>
  <c r="L5915" i="3" s="1"/>
  <c r="M5917" i="3"/>
  <c r="D5920" i="3" l="1"/>
  <c r="F5918" i="3"/>
  <c r="E5918" i="3"/>
  <c r="G5917" i="3"/>
  <c r="H5917" i="3" s="1"/>
  <c r="I5917" i="3" s="1"/>
  <c r="R5917" i="3" s="1"/>
  <c r="J5916" i="3"/>
  <c r="L5916" i="3" s="1"/>
  <c r="M5918" i="3"/>
  <c r="D5921" i="3" l="1"/>
  <c r="G5918" i="3"/>
  <c r="H5918" i="3" s="1"/>
  <c r="F5919" i="3"/>
  <c r="E5919" i="3"/>
  <c r="I5918" i="3"/>
  <c r="R5918" i="3" s="1"/>
  <c r="J5917" i="3"/>
  <c r="L5917" i="3" s="1"/>
  <c r="M5919" i="3"/>
  <c r="D5922" i="3" l="1"/>
  <c r="G5919" i="3"/>
  <c r="H5919" i="3" s="1"/>
  <c r="I5919" i="3" s="1"/>
  <c r="R5919" i="3" s="1"/>
  <c r="F5920" i="3"/>
  <c r="E5920" i="3"/>
  <c r="J5918" i="3"/>
  <c r="L5918" i="3" s="1"/>
  <c r="M5920" i="3"/>
  <c r="D5923" i="3" l="1"/>
  <c r="G5920" i="3"/>
  <c r="H5920" i="3" s="1"/>
  <c r="F5921" i="3"/>
  <c r="E5921" i="3"/>
  <c r="I5920" i="3"/>
  <c r="R5920" i="3" s="1"/>
  <c r="J5919" i="3"/>
  <c r="L5919" i="3" s="1"/>
  <c r="M5921" i="3"/>
  <c r="D5924" i="3" l="1"/>
  <c r="G5921" i="3"/>
  <c r="H5921" i="3" s="1"/>
  <c r="I5921" i="3" s="1"/>
  <c r="R5921" i="3" s="1"/>
  <c r="F5922" i="3"/>
  <c r="E5922" i="3"/>
  <c r="G5922" i="3" s="1"/>
  <c r="H5922" i="3" s="1"/>
  <c r="J5920" i="3"/>
  <c r="L5920" i="3" s="1"/>
  <c r="M5922" i="3"/>
  <c r="D5925" i="3" l="1"/>
  <c r="F5923" i="3"/>
  <c r="E5923" i="3"/>
  <c r="I5922" i="3"/>
  <c r="R5922" i="3" s="1"/>
  <c r="J5921" i="3"/>
  <c r="L5921" i="3" s="1"/>
  <c r="M5923" i="3"/>
  <c r="D5926" i="3" l="1"/>
  <c r="G5923" i="3"/>
  <c r="H5923" i="3" s="1"/>
  <c r="F5924" i="3"/>
  <c r="E5924" i="3"/>
  <c r="I5923" i="3"/>
  <c r="R5923" i="3" s="1"/>
  <c r="J5922" i="3"/>
  <c r="L5922" i="3" s="1"/>
  <c r="M5924" i="3"/>
  <c r="D5927" i="3" l="1"/>
  <c r="G5924" i="3"/>
  <c r="H5924" i="3" s="1"/>
  <c r="F5925" i="3"/>
  <c r="E5925" i="3"/>
  <c r="I5924" i="3"/>
  <c r="R5924" i="3" s="1"/>
  <c r="J5923" i="3"/>
  <c r="L5923" i="3" s="1"/>
  <c r="M5925" i="3"/>
  <c r="D5928" i="3" l="1"/>
  <c r="F5926" i="3"/>
  <c r="E5926" i="3"/>
  <c r="G5925" i="3"/>
  <c r="H5925" i="3" s="1"/>
  <c r="I5925" i="3" s="1"/>
  <c r="R5925" i="3" s="1"/>
  <c r="J5924" i="3"/>
  <c r="L5924" i="3" s="1"/>
  <c r="M5926" i="3"/>
  <c r="D5929" i="3" l="1"/>
  <c r="G5926" i="3"/>
  <c r="H5926" i="3" s="1"/>
  <c r="F5927" i="3"/>
  <c r="E5927" i="3"/>
  <c r="I5926" i="3"/>
  <c r="R5926" i="3" s="1"/>
  <c r="J5925" i="3"/>
  <c r="L5925" i="3" s="1"/>
  <c r="M5927" i="3"/>
  <c r="D5930" i="3" l="1"/>
  <c r="G5927" i="3"/>
  <c r="H5927" i="3" s="1"/>
  <c r="F5928" i="3"/>
  <c r="E5928" i="3"/>
  <c r="I5927" i="3"/>
  <c r="R5927" i="3" s="1"/>
  <c r="J5926" i="3"/>
  <c r="L5926" i="3" s="1"/>
  <c r="M5928" i="3"/>
  <c r="D5931" i="3" l="1"/>
  <c r="G5928" i="3"/>
  <c r="H5928" i="3" s="1"/>
  <c r="F5929" i="3"/>
  <c r="E5929" i="3"/>
  <c r="G5929" i="3" s="1"/>
  <c r="H5929" i="3" s="1"/>
  <c r="I5928" i="3"/>
  <c r="R5928" i="3" s="1"/>
  <c r="J5927" i="3"/>
  <c r="L5927" i="3" s="1"/>
  <c r="M5929" i="3"/>
  <c r="D5932" i="3" l="1"/>
  <c r="F5930" i="3"/>
  <c r="E5930" i="3"/>
  <c r="I5929" i="3"/>
  <c r="R5929" i="3" s="1"/>
  <c r="J5928" i="3"/>
  <c r="L5928" i="3" s="1"/>
  <c r="M5930" i="3"/>
  <c r="D5933" i="3" l="1"/>
  <c r="G5930" i="3"/>
  <c r="H5930" i="3" s="1"/>
  <c r="F5931" i="3"/>
  <c r="E5931" i="3"/>
  <c r="I5930" i="3"/>
  <c r="R5930" i="3" s="1"/>
  <c r="J5929" i="3"/>
  <c r="L5929" i="3" s="1"/>
  <c r="M5931" i="3"/>
  <c r="D5934" i="3" l="1"/>
  <c r="F5932" i="3"/>
  <c r="E5932" i="3"/>
  <c r="G5931" i="3"/>
  <c r="H5931" i="3" s="1"/>
  <c r="I5931" i="3" s="1"/>
  <c r="R5931" i="3" s="1"/>
  <c r="J5930" i="3"/>
  <c r="L5930" i="3" s="1"/>
  <c r="M5932" i="3"/>
  <c r="D5935" i="3" l="1"/>
  <c r="G5932" i="3"/>
  <c r="H5932" i="3" s="1"/>
  <c r="F5933" i="3"/>
  <c r="E5933" i="3"/>
  <c r="I5932" i="3"/>
  <c r="R5932" i="3" s="1"/>
  <c r="J5931" i="3"/>
  <c r="L5931" i="3" s="1"/>
  <c r="M5933" i="3"/>
  <c r="D5936" i="3" l="1"/>
  <c r="F5934" i="3"/>
  <c r="E5934" i="3"/>
  <c r="G5933" i="3"/>
  <c r="H5933" i="3" s="1"/>
  <c r="I5933" i="3" s="1"/>
  <c r="R5933" i="3" s="1"/>
  <c r="J5932" i="3"/>
  <c r="L5932" i="3" s="1"/>
  <c r="M5934" i="3"/>
  <c r="D5937" i="3" l="1"/>
  <c r="G5934" i="3"/>
  <c r="H5934" i="3" s="1"/>
  <c r="F5935" i="3"/>
  <c r="E5935" i="3"/>
  <c r="I5934" i="3"/>
  <c r="R5934" i="3" s="1"/>
  <c r="J5933" i="3"/>
  <c r="L5933" i="3" s="1"/>
  <c r="M5935" i="3"/>
  <c r="D5938" i="3" l="1"/>
  <c r="G5935" i="3"/>
  <c r="H5935" i="3" s="1"/>
  <c r="F5936" i="3"/>
  <c r="E5936" i="3"/>
  <c r="I5935" i="3"/>
  <c r="R5935" i="3" s="1"/>
  <c r="J5934" i="3"/>
  <c r="L5934" i="3" s="1"/>
  <c r="M5936" i="3"/>
  <c r="D5939" i="3" l="1"/>
  <c r="F5937" i="3"/>
  <c r="E5937" i="3"/>
  <c r="G5936" i="3"/>
  <c r="H5936" i="3" s="1"/>
  <c r="I5936" i="3"/>
  <c r="R5936" i="3" s="1"/>
  <c r="J5935" i="3"/>
  <c r="L5935" i="3" s="1"/>
  <c r="M5937" i="3"/>
  <c r="D5940" i="3" l="1"/>
  <c r="G5937" i="3"/>
  <c r="H5937" i="3" s="1"/>
  <c r="I5937" i="3" s="1"/>
  <c r="R5937" i="3" s="1"/>
  <c r="F5938" i="3"/>
  <c r="E5938" i="3"/>
  <c r="J5936" i="3"/>
  <c r="L5936" i="3" s="1"/>
  <c r="M5938" i="3"/>
  <c r="D5941" i="3" l="1"/>
  <c r="G5938" i="3"/>
  <c r="H5938" i="3" s="1"/>
  <c r="F5939" i="3"/>
  <c r="E5939" i="3"/>
  <c r="I5938" i="3"/>
  <c r="R5938" i="3" s="1"/>
  <c r="J5937" i="3"/>
  <c r="L5937" i="3" s="1"/>
  <c r="M5939" i="3"/>
  <c r="D5942" i="3" l="1"/>
  <c r="F5940" i="3"/>
  <c r="E5940" i="3"/>
  <c r="G5939" i="3"/>
  <c r="H5939" i="3" s="1"/>
  <c r="I5939" i="3"/>
  <c r="R5939" i="3" s="1"/>
  <c r="J5938" i="3"/>
  <c r="L5938" i="3" s="1"/>
  <c r="M5940" i="3"/>
  <c r="D5943" i="3" l="1"/>
  <c r="F5941" i="3"/>
  <c r="E5941" i="3"/>
  <c r="G5940" i="3"/>
  <c r="H5940" i="3" s="1"/>
  <c r="I5940" i="3"/>
  <c r="R5940" i="3" s="1"/>
  <c r="J5939" i="3"/>
  <c r="L5939" i="3" s="1"/>
  <c r="M5941" i="3"/>
  <c r="D5944" i="3" l="1"/>
  <c r="G5941" i="3"/>
  <c r="H5941" i="3" s="1"/>
  <c r="F5942" i="3"/>
  <c r="E5942" i="3"/>
  <c r="I5941" i="3"/>
  <c r="R5941" i="3" s="1"/>
  <c r="J5940" i="3"/>
  <c r="L5940" i="3" s="1"/>
  <c r="M5942" i="3"/>
  <c r="D5945" i="3" l="1"/>
  <c r="G5942" i="3"/>
  <c r="H5942" i="3" s="1"/>
  <c r="I5942" i="3" s="1"/>
  <c r="R5942" i="3" s="1"/>
  <c r="F5943" i="3"/>
  <c r="E5943" i="3"/>
  <c r="G5943" i="3" s="1"/>
  <c r="H5943" i="3" s="1"/>
  <c r="J5941" i="3"/>
  <c r="L5941" i="3" s="1"/>
  <c r="M5943" i="3"/>
  <c r="D5946" i="3" l="1"/>
  <c r="F5944" i="3"/>
  <c r="E5944" i="3"/>
  <c r="I5943" i="3"/>
  <c r="R5943" i="3" s="1"/>
  <c r="J5942" i="3"/>
  <c r="L5942" i="3" s="1"/>
  <c r="M5944" i="3"/>
  <c r="D5947" i="3" l="1"/>
  <c r="G5944" i="3"/>
  <c r="H5944" i="3" s="1"/>
  <c r="I5944" i="3" s="1"/>
  <c r="R5944" i="3" s="1"/>
  <c r="F5945" i="3"/>
  <c r="E5945" i="3"/>
  <c r="G5945" i="3" s="1"/>
  <c r="H5945" i="3" s="1"/>
  <c r="J5943" i="3"/>
  <c r="L5943" i="3" s="1"/>
  <c r="M5945" i="3"/>
  <c r="D5948" i="3" l="1"/>
  <c r="F5946" i="3"/>
  <c r="E5946" i="3"/>
  <c r="I5945" i="3"/>
  <c r="R5945" i="3" s="1"/>
  <c r="J5944" i="3"/>
  <c r="L5944" i="3" s="1"/>
  <c r="M5946" i="3"/>
  <c r="D5949" i="3" l="1"/>
  <c r="G5946" i="3"/>
  <c r="H5946" i="3" s="1"/>
  <c r="F5947" i="3"/>
  <c r="E5947" i="3"/>
  <c r="G5947" i="3" s="1"/>
  <c r="H5947" i="3" s="1"/>
  <c r="I5946" i="3"/>
  <c r="R5946" i="3" s="1"/>
  <c r="J5945" i="3"/>
  <c r="L5945" i="3" s="1"/>
  <c r="M5947" i="3"/>
  <c r="D5950" i="3" l="1"/>
  <c r="F5948" i="3"/>
  <c r="E5948" i="3"/>
  <c r="I5947" i="3"/>
  <c r="R5947" i="3" s="1"/>
  <c r="J5946" i="3"/>
  <c r="L5946" i="3" s="1"/>
  <c r="M5948" i="3"/>
  <c r="D5951" i="3" l="1"/>
  <c r="G5948" i="3"/>
  <c r="H5948" i="3" s="1"/>
  <c r="F5949" i="3"/>
  <c r="E5949" i="3"/>
  <c r="I5948" i="3"/>
  <c r="R5948" i="3" s="1"/>
  <c r="J5947" i="3"/>
  <c r="L5947" i="3" s="1"/>
  <c r="M5949" i="3"/>
  <c r="D5952" i="3" l="1"/>
  <c r="G5949" i="3"/>
  <c r="H5949" i="3" s="1"/>
  <c r="I5949" i="3" s="1"/>
  <c r="R5949" i="3" s="1"/>
  <c r="F5950" i="3"/>
  <c r="E5950" i="3"/>
  <c r="G5950" i="3" s="1"/>
  <c r="H5950" i="3" s="1"/>
  <c r="J5948" i="3"/>
  <c r="L5948" i="3" s="1"/>
  <c r="M5950" i="3"/>
  <c r="D5953" i="3" l="1"/>
  <c r="F5951" i="3"/>
  <c r="E5951" i="3"/>
  <c r="I5950" i="3"/>
  <c r="R5950" i="3" s="1"/>
  <c r="J5949" i="3"/>
  <c r="L5949" i="3" s="1"/>
  <c r="M5951" i="3"/>
  <c r="D5954" i="3" l="1"/>
  <c r="G5951" i="3"/>
  <c r="H5951" i="3" s="1"/>
  <c r="F5952" i="3"/>
  <c r="E5952" i="3"/>
  <c r="I5951" i="3"/>
  <c r="R5951" i="3" s="1"/>
  <c r="J5950" i="3"/>
  <c r="L5950" i="3" s="1"/>
  <c r="M5952" i="3"/>
  <c r="D5955" i="3" l="1"/>
  <c r="G5952" i="3"/>
  <c r="H5952" i="3" s="1"/>
  <c r="F5953" i="3"/>
  <c r="E5953" i="3"/>
  <c r="I5952" i="3"/>
  <c r="R5952" i="3" s="1"/>
  <c r="J5951" i="3"/>
  <c r="L5951" i="3" s="1"/>
  <c r="M5953" i="3"/>
  <c r="D5956" i="3" l="1"/>
  <c r="G5953" i="3"/>
  <c r="H5953" i="3" s="1"/>
  <c r="I5953" i="3" s="1"/>
  <c r="R5953" i="3" s="1"/>
  <c r="F5954" i="3"/>
  <c r="E5954" i="3"/>
  <c r="J5952" i="3"/>
  <c r="L5952" i="3" s="1"/>
  <c r="M5954" i="3"/>
  <c r="D5957" i="3" l="1"/>
  <c r="G5954" i="3"/>
  <c r="H5954" i="3" s="1"/>
  <c r="F5955" i="3"/>
  <c r="E5955" i="3"/>
  <c r="I5954" i="3"/>
  <c r="R5954" i="3" s="1"/>
  <c r="J5953" i="3"/>
  <c r="L5953" i="3" s="1"/>
  <c r="M5955" i="3"/>
  <c r="D5958" i="3" l="1"/>
  <c r="G5955" i="3"/>
  <c r="H5955" i="3" s="1"/>
  <c r="F5956" i="3"/>
  <c r="E5956" i="3"/>
  <c r="G5956" i="3" s="1"/>
  <c r="H5956" i="3" s="1"/>
  <c r="I5955" i="3"/>
  <c r="R5955" i="3" s="1"/>
  <c r="J5954" i="3"/>
  <c r="L5954" i="3" s="1"/>
  <c r="M5956" i="3"/>
  <c r="D5959" i="3" l="1"/>
  <c r="F5957" i="3"/>
  <c r="E5957" i="3"/>
  <c r="I5956" i="3"/>
  <c r="R5956" i="3" s="1"/>
  <c r="J5955" i="3"/>
  <c r="L5955" i="3" s="1"/>
  <c r="M5957" i="3"/>
  <c r="D5960" i="3" l="1"/>
  <c r="F5958" i="3"/>
  <c r="E5958" i="3"/>
  <c r="G5957" i="3"/>
  <c r="H5957" i="3" s="1"/>
  <c r="I5957" i="3"/>
  <c r="R5957" i="3" s="1"/>
  <c r="J5956" i="3"/>
  <c r="L5956" i="3" s="1"/>
  <c r="M5958" i="3"/>
  <c r="D5961" i="3" l="1"/>
  <c r="G5958" i="3"/>
  <c r="H5958" i="3" s="1"/>
  <c r="F5959" i="3"/>
  <c r="E5959" i="3"/>
  <c r="I5958" i="3"/>
  <c r="R5958" i="3" s="1"/>
  <c r="J5957" i="3"/>
  <c r="L5957" i="3" s="1"/>
  <c r="M5959" i="3"/>
  <c r="D5962" i="3" l="1"/>
  <c r="G5959" i="3"/>
  <c r="H5959" i="3" s="1"/>
  <c r="I5959" i="3" s="1"/>
  <c r="R5959" i="3" s="1"/>
  <c r="F5960" i="3"/>
  <c r="E5960" i="3"/>
  <c r="J5958" i="3"/>
  <c r="L5958" i="3" s="1"/>
  <c r="M5960" i="3"/>
  <c r="D5963" i="3" l="1"/>
  <c r="G5960" i="3"/>
  <c r="H5960" i="3" s="1"/>
  <c r="I5960" i="3" s="1"/>
  <c r="R5960" i="3" s="1"/>
  <c r="F5961" i="3"/>
  <c r="E5961" i="3"/>
  <c r="J5959" i="3"/>
  <c r="L5959" i="3" s="1"/>
  <c r="M5961" i="3"/>
  <c r="D5964" i="3" l="1"/>
  <c r="G5961" i="3"/>
  <c r="H5961" i="3" s="1"/>
  <c r="I5961" i="3" s="1"/>
  <c r="R5961" i="3" s="1"/>
  <c r="F5962" i="3"/>
  <c r="E5962" i="3"/>
  <c r="G5962" i="3" s="1"/>
  <c r="H5962" i="3" s="1"/>
  <c r="J5960" i="3"/>
  <c r="L5960" i="3" s="1"/>
  <c r="M5962" i="3"/>
  <c r="D5965" i="3" l="1"/>
  <c r="F5963" i="3"/>
  <c r="E5963" i="3"/>
  <c r="I5962" i="3"/>
  <c r="R5962" i="3" s="1"/>
  <c r="J5961" i="3"/>
  <c r="L5961" i="3" s="1"/>
  <c r="M5963" i="3"/>
  <c r="D5966" i="3" l="1"/>
  <c r="G5963" i="3"/>
  <c r="H5963" i="3" s="1"/>
  <c r="I5963" i="3" s="1"/>
  <c r="R5963" i="3" s="1"/>
  <c r="F5964" i="3"/>
  <c r="E5964" i="3"/>
  <c r="G5964" i="3" s="1"/>
  <c r="H5964" i="3" s="1"/>
  <c r="J5962" i="3"/>
  <c r="L5962" i="3" s="1"/>
  <c r="M5964" i="3"/>
  <c r="D5967" i="3" l="1"/>
  <c r="F5965" i="3"/>
  <c r="E5965" i="3"/>
  <c r="I5964" i="3"/>
  <c r="R5964" i="3" s="1"/>
  <c r="J5963" i="3"/>
  <c r="L5963" i="3" s="1"/>
  <c r="M5965" i="3"/>
  <c r="D5968" i="3" l="1"/>
  <c r="F5966" i="3"/>
  <c r="E5966" i="3"/>
  <c r="G5965" i="3"/>
  <c r="H5965" i="3" s="1"/>
  <c r="I5965" i="3"/>
  <c r="R5965" i="3" s="1"/>
  <c r="J5964" i="3"/>
  <c r="L5964" i="3" s="1"/>
  <c r="M5966" i="3"/>
  <c r="D5969" i="3" l="1"/>
  <c r="G5966" i="3"/>
  <c r="H5966" i="3" s="1"/>
  <c r="F5967" i="3"/>
  <c r="E5967" i="3"/>
  <c r="I5966" i="3"/>
  <c r="R5966" i="3" s="1"/>
  <c r="J5965" i="3"/>
  <c r="L5965" i="3" s="1"/>
  <c r="M5967" i="3"/>
  <c r="D5970" i="3" l="1"/>
  <c r="G5967" i="3"/>
  <c r="H5967" i="3" s="1"/>
  <c r="F5968" i="3"/>
  <c r="E5968" i="3"/>
  <c r="I5967" i="3"/>
  <c r="R5967" i="3" s="1"/>
  <c r="J5966" i="3"/>
  <c r="L5966" i="3" s="1"/>
  <c r="M5968" i="3"/>
  <c r="D5971" i="3" l="1"/>
  <c r="G5968" i="3"/>
  <c r="H5968" i="3" s="1"/>
  <c r="F5969" i="3"/>
  <c r="E5969" i="3"/>
  <c r="I5968" i="3"/>
  <c r="R5968" i="3" s="1"/>
  <c r="J5967" i="3"/>
  <c r="L5967" i="3" s="1"/>
  <c r="M5969" i="3"/>
  <c r="D5972" i="3" l="1"/>
  <c r="G5969" i="3"/>
  <c r="H5969" i="3" s="1"/>
  <c r="F5970" i="3"/>
  <c r="E5970" i="3"/>
  <c r="I5969" i="3"/>
  <c r="R5969" i="3" s="1"/>
  <c r="J5968" i="3"/>
  <c r="L5968" i="3" s="1"/>
  <c r="M5970" i="3"/>
  <c r="D5973" i="3" l="1"/>
  <c r="F5971" i="3"/>
  <c r="E5971" i="3"/>
  <c r="G5970" i="3"/>
  <c r="H5970" i="3" s="1"/>
  <c r="I5970" i="3"/>
  <c r="R5970" i="3" s="1"/>
  <c r="J5969" i="3"/>
  <c r="L5969" i="3" s="1"/>
  <c r="M5971" i="3"/>
  <c r="D5974" i="3" l="1"/>
  <c r="G5971" i="3"/>
  <c r="H5971" i="3" s="1"/>
  <c r="F5972" i="3"/>
  <c r="E5972" i="3"/>
  <c r="I5971" i="3"/>
  <c r="R5971" i="3" s="1"/>
  <c r="J5970" i="3"/>
  <c r="L5970" i="3" s="1"/>
  <c r="M5972" i="3"/>
  <c r="D5975" i="3" l="1"/>
  <c r="G5972" i="3"/>
  <c r="H5972" i="3" s="1"/>
  <c r="I5972" i="3" s="1"/>
  <c r="R5972" i="3" s="1"/>
  <c r="F5973" i="3"/>
  <c r="E5973" i="3"/>
  <c r="J5971" i="3"/>
  <c r="L5971" i="3" s="1"/>
  <c r="M5973" i="3"/>
  <c r="D5976" i="3" l="1"/>
  <c r="F5974" i="3"/>
  <c r="E5974" i="3"/>
  <c r="G5973" i="3"/>
  <c r="H5973" i="3" s="1"/>
  <c r="I5973" i="3" s="1"/>
  <c r="R5973" i="3" s="1"/>
  <c r="J5972" i="3"/>
  <c r="L5972" i="3" s="1"/>
  <c r="M5974" i="3"/>
  <c r="D5977" i="3" l="1"/>
  <c r="G5974" i="3"/>
  <c r="H5974" i="3" s="1"/>
  <c r="F5975" i="3"/>
  <c r="E5975" i="3"/>
  <c r="I5974" i="3"/>
  <c r="R5974" i="3" s="1"/>
  <c r="J5973" i="3"/>
  <c r="L5973" i="3" s="1"/>
  <c r="M5975" i="3"/>
  <c r="D5978" i="3" l="1"/>
  <c r="G5975" i="3"/>
  <c r="H5975" i="3" s="1"/>
  <c r="F5976" i="3"/>
  <c r="E5976" i="3"/>
  <c r="I5975" i="3"/>
  <c r="R5975" i="3" s="1"/>
  <c r="J5974" i="3"/>
  <c r="L5974" i="3" s="1"/>
  <c r="M5976" i="3"/>
  <c r="D5979" i="3" l="1"/>
  <c r="G5976" i="3"/>
  <c r="H5976" i="3" s="1"/>
  <c r="F5977" i="3"/>
  <c r="E5977" i="3"/>
  <c r="I5976" i="3"/>
  <c r="R5976" i="3" s="1"/>
  <c r="J5975" i="3"/>
  <c r="L5975" i="3" s="1"/>
  <c r="M5977" i="3"/>
  <c r="D5980" i="3" l="1"/>
  <c r="G5977" i="3"/>
  <c r="H5977" i="3" s="1"/>
  <c r="I5977" i="3" s="1"/>
  <c r="R5977" i="3" s="1"/>
  <c r="F5978" i="3"/>
  <c r="E5978" i="3"/>
  <c r="G5978" i="3" s="1"/>
  <c r="H5978" i="3" s="1"/>
  <c r="J5976" i="3"/>
  <c r="L5976" i="3" s="1"/>
  <c r="M5978" i="3"/>
  <c r="D5981" i="3" l="1"/>
  <c r="F5979" i="3"/>
  <c r="E5979" i="3"/>
  <c r="I5978" i="3"/>
  <c r="R5978" i="3" s="1"/>
  <c r="J5977" i="3"/>
  <c r="L5977" i="3" s="1"/>
  <c r="M5979" i="3"/>
  <c r="D5982" i="3" l="1"/>
  <c r="G5979" i="3"/>
  <c r="H5979" i="3" s="1"/>
  <c r="F5980" i="3"/>
  <c r="E5980" i="3"/>
  <c r="G5980" i="3" s="1"/>
  <c r="H5980" i="3" s="1"/>
  <c r="I5979" i="3"/>
  <c r="R5979" i="3" s="1"/>
  <c r="J5978" i="3"/>
  <c r="L5978" i="3" s="1"/>
  <c r="M5980" i="3"/>
  <c r="D5983" i="3" l="1"/>
  <c r="F5981" i="3"/>
  <c r="E5981" i="3"/>
  <c r="I5980" i="3"/>
  <c r="R5980" i="3" s="1"/>
  <c r="J5979" i="3"/>
  <c r="L5979" i="3" s="1"/>
  <c r="M5981" i="3"/>
  <c r="D5984" i="3" l="1"/>
  <c r="G5981" i="3"/>
  <c r="H5981" i="3" s="1"/>
  <c r="F5982" i="3"/>
  <c r="E5982" i="3"/>
  <c r="I5981" i="3"/>
  <c r="R5981" i="3" s="1"/>
  <c r="J5980" i="3"/>
  <c r="L5980" i="3" s="1"/>
  <c r="M5982" i="3"/>
  <c r="D5985" i="3" l="1"/>
  <c r="G5982" i="3"/>
  <c r="H5982" i="3" s="1"/>
  <c r="F5983" i="3"/>
  <c r="E5983" i="3"/>
  <c r="G5983" i="3" s="1"/>
  <c r="H5983" i="3" s="1"/>
  <c r="I5982" i="3"/>
  <c r="R5982" i="3" s="1"/>
  <c r="J5981" i="3"/>
  <c r="L5981" i="3" s="1"/>
  <c r="M5983" i="3"/>
  <c r="D5986" i="3" l="1"/>
  <c r="F5984" i="3"/>
  <c r="E5984" i="3"/>
  <c r="I5983" i="3"/>
  <c r="R5983" i="3" s="1"/>
  <c r="J5982" i="3"/>
  <c r="L5982" i="3" s="1"/>
  <c r="M5984" i="3"/>
  <c r="D5987" i="3" l="1"/>
  <c r="G5984" i="3"/>
  <c r="H5984" i="3" s="1"/>
  <c r="F5985" i="3"/>
  <c r="E5985" i="3"/>
  <c r="I5984" i="3"/>
  <c r="R5984" i="3" s="1"/>
  <c r="J5983" i="3"/>
  <c r="L5983" i="3" s="1"/>
  <c r="M5985" i="3"/>
  <c r="D5988" i="3" l="1"/>
  <c r="G5985" i="3"/>
  <c r="H5985" i="3" s="1"/>
  <c r="F5986" i="3"/>
  <c r="E5986" i="3"/>
  <c r="I5985" i="3"/>
  <c r="R5985" i="3" s="1"/>
  <c r="J5984" i="3"/>
  <c r="L5984" i="3" s="1"/>
  <c r="M5986" i="3"/>
  <c r="D5989" i="3" l="1"/>
  <c r="G5986" i="3"/>
  <c r="H5986" i="3" s="1"/>
  <c r="F5987" i="3"/>
  <c r="E5987" i="3"/>
  <c r="I5986" i="3"/>
  <c r="R5986" i="3" s="1"/>
  <c r="J5985" i="3"/>
  <c r="L5985" i="3" s="1"/>
  <c r="M5987" i="3"/>
  <c r="D5990" i="3" l="1"/>
  <c r="G5987" i="3"/>
  <c r="H5987" i="3" s="1"/>
  <c r="F5988" i="3"/>
  <c r="E5988" i="3"/>
  <c r="I5987" i="3"/>
  <c r="R5987" i="3" s="1"/>
  <c r="J5986" i="3"/>
  <c r="L5986" i="3" s="1"/>
  <c r="M5988" i="3"/>
  <c r="D5991" i="3" l="1"/>
  <c r="G5988" i="3"/>
  <c r="H5988" i="3" s="1"/>
  <c r="I5988" i="3" s="1"/>
  <c r="R5988" i="3" s="1"/>
  <c r="F5989" i="3"/>
  <c r="E5989" i="3"/>
  <c r="J5987" i="3"/>
  <c r="L5987" i="3" s="1"/>
  <c r="M5989" i="3"/>
  <c r="D5992" i="3" l="1"/>
  <c r="G5989" i="3"/>
  <c r="H5989" i="3" s="1"/>
  <c r="F5990" i="3"/>
  <c r="E5990" i="3"/>
  <c r="I5989" i="3"/>
  <c r="R5989" i="3" s="1"/>
  <c r="J5988" i="3"/>
  <c r="L5988" i="3" s="1"/>
  <c r="M5990" i="3"/>
  <c r="D5993" i="3" l="1"/>
  <c r="G5990" i="3"/>
  <c r="H5990" i="3" s="1"/>
  <c r="F5991" i="3"/>
  <c r="E5991" i="3"/>
  <c r="I5990" i="3"/>
  <c r="R5990" i="3" s="1"/>
  <c r="J5989" i="3"/>
  <c r="L5989" i="3" s="1"/>
  <c r="M5991" i="3"/>
  <c r="D5994" i="3" l="1"/>
  <c r="G5991" i="3"/>
  <c r="H5991" i="3" s="1"/>
  <c r="I5991" i="3" s="1"/>
  <c r="R5991" i="3" s="1"/>
  <c r="F5992" i="3"/>
  <c r="E5992" i="3"/>
  <c r="J5990" i="3"/>
  <c r="L5990" i="3" s="1"/>
  <c r="M5992" i="3"/>
  <c r="D5995" i="3" l="1"/>
  <c r="G5992" i="3"/>
  <c r="H5992" i="3" s="1"/>
  <c r="I5992" i="3" s="1"/>
  <c r="R5992" i="3" s="1"/>
  <c r="F5993" i="3"/>
  <c r="E5993" i="3"/>
  <c r="J5991" i="3"/>
  <c r="L5991" i="3" s="1"/>
  <c r="M5993" i="3"/>
  <c r="D5996" i="3" l="1"/>
  <c r="G5993" i="3"/>
  <c r="H5993" i="3" s="1"/>
  <c r="F5994" i="3"/>
  <c r="E5994" i="3"/>
  <c r="I5993" i="3"/>
  <c r="R5993" i="3" s="1"/>
  <c r="J5992" i="3"/>
  <c r="L5992" i="3" s="1"/>
  <c r="M5994" i="3"/>
  <c r="D5997" i="3" l="1"/>
  <c r="G5994" i="3"/>
  <c r="H5994" i="3" s="1"/>
  <c r="F5995" i="3"/>
  <c r="E5995" i="3"/>
  <c r="I5994" i="3"/>
  <c r="R5994" i="3" s="1"/>
  <c r="J5993" i="3"/>
  <c r="L5993" i="3" s="1"/>
  <c r="M5995" i="3"/>
  <c r="D5998" i="3" l="1"/>
  <c r="G5995" i="3"/>
  <c r="H5995" i="3" s="1"/>
  <c r="F5996" i="3"/>
  <c r="E5996" i="3"/>
  <c r="I5995" i="3"/>
  <c r="R5995" i="3" s="1"/>
  <c r="J5994" i="3"/>
  <c r="L5994" i="3" s="1"/>
  <c r="M5996" i="3"/>
  <c r="D5999" i="3" l="1"/>
  <c r="G5996" i="3"/>
  <c r="H5996" i="3" s="1"/>
  <c r="F5997" i="3"/>
  <c r="E5997" i="3"/>
  <c r="G5997" i="3" s="1"/>
  <c r="H5997" i="3" s="1"/>
  <c r="I5996" i="3"/>
  <c r="R5996" i="3" s="1"/>
  <c r="J5995" i="3"/>
  <c r="L5995" i="3" s="1"/>
  <c r="M5997" i="3"/>
  <c r="D6000" i="3" l="1"/>
  <c r="F5998" i="3"/>
  <c r="E5998" i="3"/>
  <c r="I5997" i="3"/>
  <c r="R5997" i="3" s="1"/>
  <c r="J5996" i="3"/>
  <c r="L5996" i="3" s="1"/>
  <c r="M5998" i="3"/>
  <c r="D6001" i="3" l="1"/>
  <c r="G5998" i="3"/>
  <c r="H5998" i="3" s="1"/>
  <c r="F5999" i="3"/>
  <c r="E5999" i="3"/>
  <c r="G5999" i="3" s="1"/>
  <c r="H5999" i="3" s="1"/>
  <c r="I5998" i="3"/>
  <c r="R5998" i="3" s="1"/>
  <c r="J5997" i="3"/>
  <c r="L5997" i="3" s="1"/>
  <c r="M5999" i="3"/>
  <c r="D6002" i="3" l="1"/>
  <c r="F6000" i="3"/>
  <c r="E6000" i="3"/>
  <c r="I5999" i="3"/>
  <c r="R5999" i="3" s="1"/>
  <c r="J5998" i="3"/>
  <c r="L5998" i="3" s="1"/>
  <c r="M6000" i="3"/>
  <c r="D6003" i="3" l="1"/>
  <c r="G6000" i="3"/>
  <c r="H6000" i="3" s="1"/>
  <c r="F6001" i="3"/>
  <c r="E6001" i="3"/>
  <c r="I6000" i="3"/>
  <c r="R6000" i="3" s="1"/>
  <c r="J5999" i="3"/>
  <c r="L5999" i="3" s="1"/>
  <c r="M6001" i="3"/>
  <c r="D6004" i="3" l="1"/>
  <c r="G6001" i="3"/>
  <c r="H6001" i="3" s="1"/>
  <c r="F6002" i="3"/>
  <c r="E6002" i="3"/>
  <c r="I6001" i="3"/>
  <c r="R6001" i="3" s="1"/>
  <c r="J6000" i="3"/>
  <c r="L6000" i="3" s="1"/>
  <c r="M6002" i="3"/>
  <c r="D6005" i="3" l="1"/>
  <c r="G6002" i="3"/>
  <c r="H6002" i="3" s="1"/>
  <c r="F6003" i="3"/>
  <c r="E6003" i="3"/>
  <c r="I6002" i="3"/>
  <c r="R6002" i="3" s="1"/>
  <c r="J6001" i="3"/>
  <c r="L6001" i="3" s="1"/>
  <c r="M6003" i="3"/>
  <c r="D6006" i="3" l="1"/>
  <c r="G6003" i="3"/>
  <c r="H6003" i="3" s="1"/>
  <c r="I6003" i="3" s="1"/>
  <c r="R6003" i="3" s="1"/>
  <c r="F6004" i="3"/>
  <c r="E6004" i="3"/>
  <c r="G6004" i="3" s="1"/>
  <c r="H6004" i="3" s="1"/>
  <c r="J6002" i="3"/>
  <c r="L6002" i="3" s="1"/>
  <c r="M6004" i="3"/>
  <c r="D6007" i="3" l="1"/>
  <c r="F6005" i="3"/>
  <c r="E6005" i="3"/>
  <c r="I6004" i="3"/>
  <c r="R6004" i="3" s="1"/>
  <c r="J6003" i="3"/>
  <c r="L6003" i="3" s="1"/>
  <c r="M6005" i="3"/>
  <c r="D6008" i="3" l="1"/>
  <c r="G6005" i="3"/>
  <c r="H6005" i="3" s="1"/>
  <c r="F6006" i="3"/>
  <c r="E6006" i="3"/>
  <c r="I6005" i="3"/>
  <c r="R6005" i="3" s="1"/>
  <c r="J6004" i="3"/>
  <c r="L6004" i="3" s="1"/>
  <c r="M6006" i="3"/>
  <c r="D6009" i="3" l="1"/>
  <c r="G6006" i="3"/>
  <c r="H6006" i="3" s="1"/>
  <c r="F6007" i="3"/>
  <c r="E6007" i="3"/>
  <c r="G6007" i="3" s="1"/>
  <c r="H6007" i="3" s="1"/>
  <c r="I6006" i="3"/>
  <c r="R6006" i="3" s="1"/>
  <c r="J6005" i="3"/>
  <c r="L6005" i="3" s="1"/>
  <c r="M6007" i="3"/>
  <c r="D6010" i="3" l="1"/>
  <c r="F6008" i="3"/>
  <c r="E6008" i="3"/>
  <c r="I6007" i="3"/>
  <c r="R6007" i="3" s="1"/>
  <c r="J6006" i="3"/>
  <c r="L6006" i="3" s="1"/>
  <c r="M6008" i="3"/>
  <c r="D6011" i="3" l="1"/>
  <c r="G6008" i="3"/>
  <c r="H6008" i="3" s="1"/>
  <c r="F6009" i="3"/>
  <c r="E6009" i="3"/>
  <c r="I6008" i="3"/>
  <c r="R6008" i="3" s="1"/>
  <c r="J6007" i="3"/>
  <c r="L6007" i="3" s="1"/>
  <c r="M6009" i="3"/>
  <c r="D6012" i="3" l="1"/>
  <c r="G6009" i="3"/>
  <c r="H6009" i="3" s="1"/>
  <c r="I6009" i="3" s="1"/>
  <c r="R6009" i="3" s="1"/>
  <c r="F6010" i="3"/>
  <c r="E6010" i="3"/>
  <c r="J6008" i="3"/>
  <c r="L6008" i="3" s="1"/>
  <c r="M6010" i="3"/>
  <c r="D6013" i="3" l="1"/>
  <c r="G6010" i="3"/>
  <c r="H6010" i="3" s="1"/>
  <c r="I6010" i="3" s="1"/>
  <c r="R6010" i="3" s="1"/>
  <c r="F6011" i="3"/>
  <c r="E6011" i="3"/>
  <c r="J6009" i="3"/>
  <c r="L6009" i="3" s="1"/>
  <c r="M6011" i="3"/>
  <c r="D6014" i="3" l="1"/>
  <c r="G6011" i="3"/>
  <c r="H6011" i="3" s="1"/>
  <c r="I6011" i="3" s="1"/>
  <c r="R6011" i="3" s="1"/>
  <c r="F6012" i="3"/>
  <c r="E6012" i="3"/>
  <c r="G6012" i="3" s="1"/>
  <c r="H6012" i="3" s="1"/>
  <c r="J6010" i="3"/>
  <c r="L6010" i="3" s="1"/>
  <c r="M6012" i="3"/>
  <c r="D6015" i="3" l="1"/>
  <c r="F6013" i="3"/>
  <c r="E6013" i="3"/>
  <c r="I6012" i="3"/>
  <c r="R6012" i="3" s="1"/>
  <c r="J6011" i="3"/>
  <c r="L6011" i="3" s="1"/>
  <c r="M6013" i="3"/>
  <c r="D6016" i="3" l="1"/>
  <c r="G6013" i="3"/>
  <c r="H6013" i="3" s="1"/>
  <c r="I6013" i="3" s="1"/>
  <c r="R6013" i="3" s="1"/>
  <c r="F6014" i="3"/>
  <c r="E6014" i="3"/>
  <c r="G6014" i="3" s="1"/>
  <c r="H6014" i="3" s="1"/>
  <c r="J6012" i="3"/>
  <c r="L6012" i="3" s="1"/>
  <c r="M6014" i="3"/>
  <c r="D6017" i="3" l="1"/>
  <c r="F6015" i="3"/>
  <c r="E6015" i="3"/>
  <c r="I6014" i="3"/>
  <c r="R6014" i="3" s="1"/>
  <c r="J6013" i="3"/>
  <c r="L6013" i="3" s="1"/>
  <c r="M6015" i="3"/>
  <c r="D6018" i="3" l="1"/>
  <c r="G6015" i="3"/>
  <c r="H6015" i="3" s="1"/>
  <c r="F6016" i="3"/>
  <c r="E6016" i="3"/>
  <c r="I6015" i="3"/>
  <c r="R6015" i="3" s="1"/>
  <c r="J6014" i="3"/>
  <c r="L6014" i="3" s="1"/>
  <c r="M6016" i="3"/>
  <c r="D6019" i="3" l="1"/>
  <c r="G6016" i="3"/>
  <c r="H6016" i="3" s="1"/>
  <c r="F6017" i="3"/>
  <c r="E6017" i="3"/>
  <c r="I6016" i="3"/>
  <c r="R6016" i="3" s="1"/>
  <c r="J6015" i="3"/>
  <c r="L6015" i="3" s="1"/>
  <c r="M6017" i="3"/>
  <c r="D6020" i="3" l="1"/>
  <c r="F6018" i="3"/>
  <c r="E6018" i="3"/>
  <c r="G6017" i="3"/>
  <c r="H6017" i="3" s="1"/>
  <c r="I6017" i="3" s="1"/>
  <c r="R6017" i="3" s="1"/>
  <c r="J6016" i="3"/>
  <c r="L6016" i="3" s="1"/>
  <c r="M6018" i="3"/>
  <c r="D6021" i="3" l="1"/>
  <c r="G6018" i="3"/>
  <c r="H6018" i="3" s="1"/>
  <c r="F6019" i="3"/>
  <c r="E6019" i="3"/>
  <c r="I6018" i="3"/>
  <c r="R6018" i="3" s="1"/>
  <c r="J6017" i="3"/>
  <c r="L6017" i="3" s="1"/>
  <c r="M6019" i="3"/>
  <c r="D6022" i="3" l="1"/>
  <c r="G6019" i="3"/>
  <c r="H6019" i="3" s="1"/>
  <c r="F6020" i="3"/>
  <c r="E6020" i="3"/>
  <c r="G6020" i="3" s="1"/>
  <c r="H6020" i="3" s="1"/>
  <c r="I6019" i="3"/>
  <c r="R6019" i="3" s="1"/>
  <c r="J6018" i="3"/>
  <c r="L6018" i="3" s="1"/>
  <c r="M6020" i="3"/>
  <c r="D6023" i="3" l="1"/>
  <c r="F6021" i="3"/>
  <c r="E6021" i="3"/>
  <c r="I6020" i="3"/>
  <c r="R6020" i="3" s="1"/>
  <c r="J6019" i="3"/>
  <c r="L6019" i="3" s="1"/>
  <c r="M6021" i="3"/>
  <c r="D6024" i="3" l="1"/>
  <c r="F6022" i="3"/>
  <c r="E6022" i="3"/>
  <c r="G6021" i="3"/>
  <c r="H6021" i="3" s="1"/>
  <c r="I6021" i="3"/>
  <c r="R6021" i="3" s="1"/>
  <c r="J6020" i="3"/>
  <c r="L6020" i="3" s="1"/>
  <c r="M6022" i="3"/>
  <c r="D6025" i="3" l="1"/>
  <c r="G6022" i="3"/>
  <c r="H6022" i="3" s="1"/>
  <c r="F6023" i="3"/>
  <c r="E6023" i="3"/>
  <c r="G6023" i="3" s="1"/>
  <c r="H6023" i="3" s="1"/>
  <c r="I6022" i="3"/>
  <c r="R6022" i="3" s="1"/>
  <c r="J6021" i="3"/>
  <c r="L6021" i="3" s="1"/>
  <c r="M6023" i="3"/>
  <c r="D6026" i="3" l="1"/>
  <c r="F6024" i="3"/>
  <c r="E6024" i="3"/>
  <c r="I6023" i="3"/>
  <c r="R6023" i="3" s="1"/>
  <c r="J6022" i="3"/>
  <c r="L6022" i="3" s="1"/>
  <c r="M6024" i="3"/>
  <c r="D6027" i="3" l="1"/>
  <c r="G6024" i="3"/>
  <c r="H6024" i="3" s="1"/>
  <c r="I6024" i="3" s="1"/>
  <c r="R6024" i="3" s="1"/>
  <c r="F6025" i="3"/>
  <c r="E6025" i="3"/>
  <c r="G6025" i="3" s="1"/>
  <c r="H6025" i="3" s="1"/>
  <c r="J6023" i="3"/>
  <c r="L6023" i="3" s="1"/>
  <c r="M6025" i="3"/>
  <c r="D6028" i="3" l="1"/>
  <c r="F6026" i="3"/>
  <c r="E6026" i="3"/>
  <c r="I6025" i="3"/>
  <c r="R6025" i="3" s="1"/>
  <c r="J6024" i="3"/>
  <c r="L6024" i="3" s="1"/>
  <c r="M6026" i="3"/>
  <c r="D6029" i="3" l="1"/>
  <c r="G6026" i="3"/>
  <c r="H6026" i="3" s="1"/>
  <c r="F6027" i="3"/>
  <c r="E6027" i="3"/>
  <c r="I6026" i="3"/>
  <c r="R6026" i="3" s="1"/>
  <c r="J6025" i="3"/>
  <c r="L6025" i="3" s="1"/>
  <c r="M6027" i="3"/>
  <c r="D6030" i="3" l="1"/>
  <c r="G6027" i="3"/>
  <c r="H6027" i="3" s="1"/>
  <c r="I6027" i="3" s="1"/>
  <c r="R6027" i="3" s="1"/>
  <c r="F6028" i="3"/>
  <c r="E6028" i="3"/>
  <c r="J6026" i="3"/>
  <c r="L6026" i="3" s="1"/>
  <c r="M6028" i="3"/>
  <c r="D6031" i="3" l="1"/>
  <c r="G6028" i="3"/>
  <c r="H6028" i="3" s="1"/>
  <c r="F6029" i="3"/>
  <c r="E6029" i="3"/>
  <c r="I6028" i="3"/>
  <c r="R6028" i="3" s="1"/>
  <c r="J6027" i="3"/>
  <c r="L6027" i="3" s="1"/>
  <c r="M6029" i="3"/>
  <c r="D6032" i="3" l="1"/>
  <c r="G6029" i="3"/>
  <c r="H6029" i="3" s="1"/>
  <c r="F6030" i="3"/>
  <c r="E6030" i="3"/>
  <c r="I6029" i="3"/>
  <c r="R6029" i="3" s="1"/>
  <c r="J6028" i="3"/>
  <c r="L6028" i="3" s="1"/>
  <c r="M6030" i="3"/>
  <c r="D6033" i="3" l="1"/>
  <c r="G6030" i="3"/>
  <c r="H6030" i="3" s="1"/>
  <c r="F6031" i="3"/>
  <c r="E6031" i="3"/>
  <c r="I6030" i="3"/>
  <c r="R6030" i="3" s="1"/>
  <c r="J6029" i="3"/>
  <c r="L6029" i="3" s="1"/>
  <c r="M6031" i="3"/>
  <c r="D6034" i="3" l="1"/>
  <c r="G6031" i="3"/>
  <c r="H6031" i="3" s="1"/>
  <c r="F6032" i="3"/>
  <c r="E6032" i="3"/>
  <c r="I6031" i="3"/>
  <c r="R6031" i="3" s="1"/>
  <c r="J6030" i="3"/>
  <c r="L6030" i="3" s="1"/>
  <c r="M6032" i="3"/>
  <c r="D6035" i="3" l="1"/>
  <c r="F6033" i="3"/>
  <c r="E6033" i="3"/>
  <c r="G6032" i="3"/>
  <c r="H6032" i="3" s="1"/>
  <c r="I6032" i="3"/>
  <c r="R6032" i="3" s="1"/>
  <c r="J6031" i="3"/>
  <c r="L6031" i="3" s="1"/>
  <c r="M6033" i="3"/>
  <c r="D6036" i="3" l="1"/>
  <c r="G6033" i="3"/>
  <c r="H6033" i="3" s="1"/>
  <c r="F6034" i="3"/>
  <c r="E6034" i="3"/>
  <c r="G6034" i="3" s="1"/>
  <c r="H6034" i="3" s="1"/>
  <c r="I6033" i="3"/>
  <c r="R6033" i="3" s="1"/>
  <c r="J6032" i="3"/>
  <c r="L6032" i="3" s="1"/>
  <c r="M6034" i="3"/>
  <c r="D6037" i="3" l="1"/>
  <c r="F6035" i="3"/>
  <c r="E6035" i="3"/>
  <c r="I6034" i="3"/>
  <c r="R6034" i="3" s="1"/>
  <c r="J6033" i="3"/>
  <c r="L6033" i="3" s="1"/>
  <c r="M6035" i="3"/>
  <c r="D6038" i="3" l="1"/>
  <c r="G6035" i="3"/>
  <c r="H6035" i="3" s="1"/>
  <c r="I6035" i="3" s="1"/>
  <c r="R6035" i="3" s="1"/>
  <c r="F6036" i="3"/>
  <c r="E6036" i="3"/>
  <c r="J6034" i="3"/>
  <c r="L6034" i="3" s="1"/>
  <c r="M6036" i="3"/>
  <c r="D6039" i="3" l="1"/>
  <c r="F6037" i="3"/>
  <c r="E6037" i="3"/>
  <c r="G6036" i="3"/>
  <c r="H6036" i="3" s="1"/>
  <c r="I6036" i="3"/>
  <c r="R6036" i="3" s="1"/>
  <c r="J6035" i="3"/>
  <c r="L6035" i="3" s="1"/>
  <c r="M6037" i="3"/>
  <c r="D6040" i="3" l="1"/>
  <c r="G6037" i="3"/>
  <c r="H6037" i="3" s="1"/>
  <c r="F6038" i="3"/>
  <c r="E6038" i="3"/>
  <c r="G6038" i="3" s="1"/>
  <c r="H6038" i="3" s="1"/>
  <c r="I6037" i="3"/>
  <c r="R6037" i="3" s="1"/>
  <c r="J6036" i="3"/>
  <c r="L6036" i="3" s="1"/>
  <c r="M6038" i="3"/>
  <c r="D6041" i="3" l="1"/>
  <c r="F6039" i="3"/>
  <c r="E6039" i="3"/>
  <c r="I6038" i="3"/>
  <c r="R6038" i="3" s="1"/>
  <c r="J6037" i="3"/>
  <c r="L6037" i="3" s="1"/>
  <c r="M6039" i="3"/>
  <c r="D6042" i="3" l="1"/>
  <c r="G6039" i="3"/>
  <c r="H6039" i="3" s="1"/>
  <c r="F6040" i="3"/>
  <c r="E6040" i="3"/>
  <c r="G6040" i="3" s="1"/>
  <c r="H6040" i="3" s="1"/>
  <c r="I6039" i="3"/>
  <c r="R6039" i="3" s="1"/>
  <c r="J6038" i="3"/>
  <c r="L6038" i="3" s="1"/>
  <c r="M6040" i="3"/>
  <c r="D6043" i="3" l="1"/>
  <c r="F6041" i="3"/>
  <c r="E6041" i="3"/>
  <c r="I6040" i="3"/>
  <c r="R6040" i="3" s="1"/>
  <c r="J6039" i="3"/>
  <c r="L6039" i="3" s="1"/>
  <c r="M6041" i="3"/>
  <c r="D6044" i="3" l="1"/>
  <c r="G6041" i="3"/>
  <c r="H6041" i="3" s="1"/>
  <c r="F6042" i="3"/>
  <c r="E6042" i="3"/>
  <c r="I6041" i="3"/>
  <c r="R6041" i="3" s="1"/>
  <c r="J6040" i="3"/>
  <c r="L6040" i="3" s="1"/>
  <c r="M6042" i="3"/>
  <c r="D6045" i="3" l="1"/>
  <c r="G6042" i="3"/>
  <c r="H6042" i="3" s="1"/>
  <c r="F6043" i="3"/>
  <c r="E6043" i="3"/>
  <c r="I6042" i="3"/>
  <c r="R6042" i="3" s="1"/>
  <c r="J6041" i="3"/>
  <c r="L6041" i="3" s="1"/>
  <c r="M6043" i="3"/>
  <c r="D6046" i="3" l="1"/>
  <c r="G6043" i="3"/>
  <c r="H6043" i="3" s="1"/>
  <c r="I6043" i="3" s="1"/>
  <c r="R6043" i="3" s="1"/>
  <c r="F6044" i="3"/>
  <c r="E6044" i="3"/>
  <c r="J6042" i="3"/>
  <c r="L6042" i="3" s="1"/>
  <c r="M6044" i="3"/>
  <c r="D6047" i="3" l="1"/>
  <c r="G6044" i="3"/>
  <c r="H6044" i="3" s="1"/>
  <c r="F6045" i="3"/>
  <c r="E6045" i="3"/>
  <c r="I6044" i="3"/>
  <c r="R6044" i="3" s="1"/>
  <c r="J6043" i="3"/>
  <c r="L6043" i="3" s="1"/>
  <c r="M6045" i="3"/>
  <c r="D6048" i="3" l="1"/>
  <c r="G6045" i="3"/>
  <c r="H6045" i="3" s="1"/>
  <c r="F6046" i="3"/>
  <c r="E6046" i="3"/>
  <c r="I6045" i="3"/>
  <c r="R6045" i="3" s="1"/>
  <c r="J6044" i="3"/>
  <c r="L6044" i="3" s="1"/>
  <c r="M6046" i="3"/>
  <c r="D6049" i="3" l="1"/>
  <c r="G6046" i="3"/>
  <c r="H6046" i="3" s="1"/>
  <c r="F6047" i="3"/>
  <c r="E6047" i="3"/>
  <c r="I6046" i="3"/>
  <c r="R6046" i="3" s="1"/>
  <c r="J6045" i="3"/>
  <c r="L6045" i="3" s="1"/>
  <c r="M6047" i="3"/>
  <c r="D6050" i="3" l="1"/>
  <c r="G6047" i="3"/>
  <c r="H6047" i="3" s="1"/>
  <c r="F6048" i="3"/>
  <c r="E6048" i="3"/>
  <c r="I6047" i="3"/>
  <c r="R6047" i="3" s="1"/>
  <c r="J6046" i="3"/>
  <c r="L6046" i="3" s="1"/>
  <c r="M6048" i="3"/>
  <c r="D6051" i="3" l="1"/>
  <c r="G6048" i="3"/>
  <c r="H6048" i="3" s="1"/>
  <c r="F6049" i="3"/>
  <c r="E6049" i="3"/>
  <c r="G6049" i="3" s="1"/>
  <c r="H6049" i="3" s="1"/>
  <c r="I6048" i="3"/>
  <c r="R6048" i="3" s="1"/>
  <c r="J6047" i="3"/>
  <c r="L6047" i="3" s="1"/>
  <c r="M6049" i="3"/>
  <c r="D6052" i="3" l="1"/>
  <c r="F6050" i="3"/>
  <c r="E6050" i="3"/>
  <c r="I6049" i="3"/>
  <c r="R6049" i="3" s="1"/>
  <c r="J6048" i="3"/>
  <c r="L6048" i="3" s="1"/>
  <c r="M6050" i="3"/>
  <c r="D6053" i="3" l="1"/>
  <c r="G6050" i="3"/>
  <c r="H6050" i="3" s="1"/>
  <c r="F6051" i="3"/>
  <c r="E6051" i="3"/>
  <c r="I6050" i="3"/>
  <c r="R6050" i="3" s="1"/>
  <c r="J6049" i="3"/>
  <c r="L6049" i="3" s="1"/>
  <c r="M6051" i="3"/>
  <c r="D6054" i="3" l="1"/>
  <c r="G6051" i="3"/>
  <c r="H6051" i="3" s="1"/>
  <c r="I6051" i="3" s="1"/>
  <c r="R6051" i="3" s="1"/>
  <c r="F6052" i="3"/>
  <c r="E6052" i="3"/>
  <c r="G6052" i="3" s="1"/>
  <c r="H6052" i="3" s="1"/>
  <c r="J6050" i="3"/>
  <c r="L6050" i="3" s="1"/>
  <c r="M6052" i="3"/>
  <c r="D6055" i="3" l="1"/>
  <c r="F6053" i="3"/>
  <c r="E6053" i="3"/>
  <c r="I6052" i="3"/>
  <c r="R6052" i="3" s="1"/>
  <c r="J6051" i="3"/>
  <c r="L6051" i="3" s="1"/>
  <c r="M6053" i="3"/>
  <c r="D6056" i="3" l="1"/>
  <c r="G6053" i="3"/>
  <c r="H6053" i="3" s="1"/>
  <c r="I6053" i="3" s="1"/>
  <c r="R6053" i="3" s="1"/>
  <c r="F6054" i="3"/>
  <c r="E6054" i="3"/>
  <c r="J6052" i="3"/>
  <c r="L6052" i="3" s="1"/>
  <c r="M6054" i="3"/>
  <c r="D6057" i="3" l="1"/>
  <c r="G6054" i="3"/>
  <c r="H6054" i="3" s="1"/>
  <c r="I6054" i="3" s="1"/>
  <c r="R6054" i="3" s="1"/>
  <c r="F6055" i="3"/>
  <c r="E6055" i="3"/>
  <c r="J6053" i="3"/>
  <c r="L6053" i="3" s="1"/>
  <c r="M6055" i="3"/>
  <c r="D6058" i="3" l="1"/>
  <c r="G6055" i="3"/>
  <c r="H6055" i="3" s="1"/>
  <c r="F6056" i="3"/>
  <c r="E6056" i="3"/>
  <c r="I6055" i="3"/>
  <c r="R6055" i="3" s="1"/>
  <c r="J6054" i="3"/>
  <c r="L6054" i="3" s="1"/>
  <c r="M6056" i="3"/>
  <c r="D6059" i="3" l="1"/>
  <c r="G6056" i="3"/>
  <c r="H6056" i="3" s="1"/>
  <c r="I6056" i="3" s="1"/>
  <c r="R6056" i="3" s="1"/>
  <c r="F6057" i="3"/>
  <c r="E6057" i="3"/>
  <c r="J6055" i="3"/>
  <c r="L6055" i="3" s="1"/>
  <c r="M6057" i="3"/>
  <c r="D6060" i="3" l="1"/>
  <c r="G6057" i="3"/>
  <c r="H6057" i="3" s="1"/>
  <c r="F6058" i="3"/>
  <c r="E6058" i="3"/>
  <c r="I6057" i="3"/>
  <c r="R6057" i="3" s="1"/>
  <c r="J6056" i="3"/>
  <c r="L6056" i="3" s="1"/>
  <c r="M6058" i="3"/>
  <c r="D6061" i="3" l="1"/>
  <c r="G6058" i="3"/>
  <c r="H6058" i="3" s="1"/>
  <c r="F6059" i="3"/>
  <c r="E6059" i="3"/>
  <c r="I6058" i="3"/>
  <c r="R6058" i="3" s="1"/>
  <c r="J6057" i="3"/>
  <c r="L6057" i="3" s="1"/>
  <c r="M6059" i="3"/>
  <c r="D6062" i="3" l="1"/>
  <c r="G6059" i="3"/>
  <c r="H6059" i="3" s="1"/>
  <c r="I6059" i="3" s="1"/>
  <c r="R6059" i="3" s="1"/>
  <c r="F6060" i="3"/>
  <c r="E6060" i="3"/>
  <c r="J6058" i="3"/>
  <c r="L6058" i="3" s="1"/>
  <c r="M6060" i="3"/>
  <c r="D6063" i="3" l="1"/>
  <c r="G6060" i="3"/>
  <c r="H6060" i="3" s="1"/>
  <c r="F6061" i="3"/>
  <c r="E6061" i="3"/>
  <c r="G6061" i="3" s="1"/>
  <c r="H6061" i="3" s="1"/>
  <c r="I6060" i="3"/>
  <c r="R6060" i="3" s="1"/>
  <c r="J6059" i="3"/>
  <c r="L6059" i="3" s="1"/>
  <c r="M6061" i="3"/>
  <c r="D6064" i="3" l="1"/>
  <c r="F6062" i="3"/>
  <c r="E6062" i="3"/>
  <c r="I6061" i="3"/>
  <c r="R6061" i="3" s="1"/>
  <c r="J6060" i="3"/>
  <c r="L6060" i="3" s="1"/>
  <c r="M6062" i="3"/>
  <c r="D6065" i="3" l="1"/>
  <c r="G6062" i="3"/>
  <c r="H6062" i="3" s="1"/>
  <c r="F6063" i="3"/>
  <c r="E6063" i="3"/>
  <c r="I6062" i="3"/>
  <c r="R6062" i="3" s="1"/>
  <c r="J6061" i="3"/>
  <c r="L6061" i="3" s="1"/>
  <c r="M6063" i="3"/>
  <c r="D6066" i="3" l="1"/>
  <c r="G6063" i="3"/>
  <c r="H6063" i="3" s="1"/>
  <c r="F6064" i="3"/>
  <c r="E6064" i="3"/>
  <c r="I6063" i="3"/>
  <c r="R6063" i="3" s="1"/>
  <c r="J6062" i="3"/>
  <c r="L6062" i="3" s="1"/>
  <c r="M6064" i="3"/>
  <c r="D6067" i="3" l="1"/>
  <c r="G6064" i="3"/>
  <c r="H6064" i="3" s="1"/>
  <c r="F6065" i="3"/>
  <c r="E6065" i="3"/>
  <c r="G6065" i="3" s="1"/>
  <c r="H6065" i="3" s="1"/>
  <c r="I6064" i="3"/>
  <c r="R6064" i="3" s="1"/>
  <c r="J6063" i="3"/>
  <c r="L6063" i="3" s="1"/>
  <c r="M6065" i="3"/>
  <c r="D6068" i="3" l="1"/>
  <c r="F6066" i="3"/>
  <c r="E6066" i="3"/>
  <c r="I6065" i="3"/>
  <c r="R6065" i="3" s="1"/>
  <c r="J6064" i="3"/>
  <c r="L6064" i="3" s="1"/>
  <c r="M6066" i="3"/>
  <c r="D6069" i="3" l="1"/>
  <c r="G6066" i="3"/>
  <c r="H6066" i="3" s="1"/>
  <c r="I6066" i="3" s="1"/>
  <c r="R6066" i="3" s="1"/>
  <c r="F6067" i="3"/>
  <c r="E6067" i="3"/>
  <c r="J6065" i="3"/>
  <c r="L6065" i="3" s="1"/>
  <c r="M6067" i="3"/>
  <c r="D6070" i="3" l="1"/>
  <c r="G6067" i="3"/>
  <c r="H6067" i="3" s="1"/>
  <c r="F6068" i="3"/>
  <c r="E6068" i="3"/>
  <c r="G6068" i="3" s="1"/>
  <c r="H6068" i="3" s="1"/>
  <c r="I6067" i="3"/>
  <c r="R6067" i="3" s="1"/>
  <c r="J6066" i="3"/>
  <c r="L6066" i="3" s="1"/>
  <c r="M6068" i="3"/>
  <c r="D6071" i="3" l="1"/>
  <c r="F6069" i="3"/>
  <c r="E6069" i="3"/>
  <c r="I6068" i="3"/>
  <c r="R6068" i="3" s="1"/>
  <c r="J6067" i="3"/>
  <c r="L6067" i="3" s="1"/>
  <c r="M6069" i="3"/>
  <c r="D6072" i="3" l="1"/>
  <c r="G6069" i="3"/>
  <c r="H6069" i="3" s="1"/>
  <c r="F6070" i="3"/>
  <c r="E6070" i="3"/>
  <c r="I6069" i="3"/>
  <c r="R6069" i="3" s="1"/>
  <c r="J6068" i="3"/>
  <c r="L6068" i="3" s="1"/>
  <c r="M6070" i="3"/>
  <c r="D6073" i="3" l="1"/>
  <c r="G6070" i="3"/>
  <c r="H6070" i="3" s="1"/>
  <c r="I6070" i="3" s="1"/>
  <c r="R6070" i="3" s="1"/>
  <c r="F6071" i="3"/>
  <c r="E6071" i="3"/>
  <c r="J6069" i="3"/>
  <c r="L6069" i="3" s="1"/>
  <c r="M6071" i="3"/>
  <c r="D6074" i="3" l="1"/>
  <c r="G6071" i="3"/>
  <c r="H6071" i="3" s="1"/>
  <c r="F6072" i="3"/>
  <c r="E6072" i="3"/>
  <c r="I6071" i="3"/>
  <c r="R6071" i="3" s="1"/>
  <c r="J6070" i="3"/>
  <c r="L6070" i="3" s="1"/>
  <c r="M6072" i="3"/>
  <c r="D6075" i="3" l="1"/>
  <c r="F6073" i="3"/>
  <c r="E6073" i="3"/>
  <c r="G6072" i="3"/>
  <c r="H6072" i="3" s="1"/>
  <c r="I6072" i="3"/>
  <c r="R6072" i="3" s="1"/>
  <c r="J6071" i="3"/>
  <c r="L6071" i="3" s="1"/>
  <c r="M6073" i="3"/>
  <c r="D6076" i="3" l="1"/>
  <c r="G6073" i="3"/>
  <c r="H6073" i="3" s="1"/>
  <c r="F6074" i="3"/>
  <c r="E6074" i="3"/>
  <c r="I6073" i="3"/>
  <c r="R6073" i="3" s="1"/>
  <c r="J6072" i="3"/>
  <c r="L6072" i="3" s="1"/>
  <c r="M6074" i="3"/>
  <c r="D6077" i="3" l="1"/>
  <c r="G6074" i="3"/>
  <c r="H6074" i="3" s="1"/>
  <c r="F6075" i="3"/>
  <c r="E6075" i="3"/>
  <c r="I6074" i="3"/>
  <c r="R6074" i="3" s="1"/>
  <c r="J6073" i="3"/>
  <c r="L6073" i="3" s="1"/>
  <c r="M6075" i="3"/>
  <c r="D6078" i="3" l="1"/>
  <c r="G6075" i="3"/>
  <c r="H6075" i="3" s="1"/>
  <c r="I6075" i="3" s="1"/>
  <c r="R6075" i="3" s="1"/>
  <c r="F6076" i="3"/>
  <c r="E6076" i="3"/>
  <c r="G6076" i="3" s="1"/>
  <c r="H6076" i="3" s="1"/>
  <c r="J6074" i="3"/>
  <c r="L6074" i="3" s="1"/>
  <c r="M6076" i="3"/>
  <c r="D6079" i="3" l="1"/>
  <c r="F6077" i="3"/>
  <c r="E6077" i="3"/>
  <c r="I6076" i="3"/>
  <c r="R6076" i="3" s="1"/>
  <c r="J6075" i="3"/>
  <c r="L6075" i="3" s="1"/>
  <c r="M6077" i="3"/>
  <c r="D6080" i="3" l="1"/>
  <c r="G6077" i="3"/>
  <c r="H6077" i="3" s="1"/>
  <c r="F6078" i="3"/>
  <c r="E6078" i="3"/>
  <c r="I6077" i="3"/>
  <c r="R6077" i="3" s="1"/>
  <c r="J6076" i="3"/>
  <c r="L6076" i="3" s="1"/>
  <c r="M6078" i="3"/>
  <c r="D6081" i="3" l="1"/>
  <c r="G6078" i="3"/>
  <c r="H6078" i="3" s="1"/>
  <c r="F6079" i="3"/>
  <c r="E6079" i="3"/>
  <c r="G6079" i="3" s="1"/>
  <c r="H6079" i="3" s="1"/>
  <c r="I6078" i="3"/>
  <c r="R6078" i="3" s="1"/>
  <c r="J6077" i="3"/>
  <c r="L6077" i="3" s="1"/>
  <c r="M6079" i="3"/>
  <c r="D6082" i="3" l="1"/>
  <c r="F6080" i="3"/>
  <c r="E6080" i="3"/>
  <c r="I6079" i="3"/>
  <c r="R6079" i="3" s="1"/>
  <c r="J6078" i="3"/>
  <c r="L6078" i="3" s="1"/>
  <c r="M6080" i="3"/>
  <c r="D6083" i="3" l="1"/>
  <c r="G6080" i="3"/>
  <c r="H6080" i="3" s="1"/>
  <c r="F6081" i="3"/>
  <c r="E6081" i="3"/>
  <c r="I6080" i="3"/>
  <c r="R6080" i="3" s="1"/>
  <c r="J6079" i="3"/>
  <c r="L6079" i="3" s="1"/>
  <c r="M6081" i="3"/>
  <c r="D6084" i="3" l="1"/>
  <c r="G6081" i="3"/>
  <c r="H6081" i="3" s="1"/>
  <c r="F6082" i="3"/>
  <c r="E6082" i="3"/>
  <c r="I6081" i="3"/>
  <c r="R6081" i="3" s="1"/>
  <c r="J6080" i="3"/>
  <c r="L6080" i="3" s="1"/>
  <c r="M6082" i="3"/>
  <c r="D6085" i="3" l="1"/>
  <c r="G6082" i="3"/>
  <c r="H6082" i="3" s="1"/>
  <c r="F6083" i="3"/>
  <c r="E6083" i="3"/>
  <c r="G6083" i="3" s="1"/>
  <c r="H6083" i="3" s="1"/>
  <c r="I6082" i="3"/>
  <c r="R6082" i="3" s="1"/>
  <c r="J6081" i="3"/>
  <c r="L6081" i="3" s="1"/>
  <c r="M6083" i="3"/>
  <c r="D6086" i="3" l="1"/>
  <c r="F6084" i="3"/>
  <c r="E6084" i="3"/>
  <c r="I6083" i="3"/>
  <c r="R6083" i="3" s="1"/>
  <c r="J6082" i="3"/>
  <c r="L6082" i="3" s="1"/>
  <c r="M6084" i="3"/>
  <c r="D6087" i="3" l="1"/>
  <c r="G6084" i="3"/>
  <c r="H6084" i="3" s="1"/>
  <c r="F6085" i="3"/>
  <c r="E6085" i="3"/>
  <c r="G6085" i="3" s="1"/>
  <c r="H6085" i="3" s="1"/>
  <c r="I6084" i="3"/>
  <c r="R6084" i="3" s="1"/>
  <c r="J6083" i="3"/>
  <c r="L6083" i="3" s="1"/>
  <c r="M6085" i="3"/>
  <c r="D6088" i="3" l="1"/>
  <c r="F6086" i="3"/>
  <c r="E6086" i="3"/>
  <c r="I6085" i="3"/>
  <c r="R6085" i="3" s="1"/>
  <c r="J6084" i="3"/>
  <c r="L6084" i="3" s="1"/>
  <c r="M6086" i="3"/>
  <c r="D6089" i="3" l="1"/>
  <c r="G6086" i="3"/>
  <c r="H6086" i="3" s="1"/>
  <c r="I6086" i="3" s="1"/>
  <c r="R6086" i="3" s="1"/>
  <c r="F6087" i="3"/>
  <c r="E6087" i="3"/>
  <c r="J6085" i="3"/>
  <c r="L6085" i="3" s="1"/>
  <c r="M6087" i="3"/>
  <c r="D6090" i="3" l="1"/>
  <c r="G6087" i="3"/>
  <c r="H6087" i="3" s="1"/>
  <c r="I6087" i="3" s="1"/>
  <c r="R6087" i="3" s="1"/>
  <c r="F6088" i="3"/>
  <c r="E6088" i="3"/>
  <c r="J6086" i="3"/>
  <c r="L6086" i="3" s="1"/>
  <c r="M6088" i="3"/>
  <c r="D6091" i="3" l="1"/>
  <c r="G6088" i="3"/>
  <c r="H6088" i="3" s="1"/>
  <c r="F6089" i="3"/>
  <c r="E6089" i="3"/>
  <c r="I6088" i="3"/>
  <c r="R6088" i="3" s="1"/>
  <c r="J6087" i="3"/>
  <c r="L6087" i="3" s="1"/>
  <c r="M6089" i="3"/>
  <c r="D6092" i="3" l="1"/>
  <c r="G6089" i="3"/>
  <c r="H6089" i="3" s="1"/>
  <c r="F6090" i="3"/>
  <c r="E6090" i="3"/>
  <c r="I6089" i="3"/>
  <c r="R6089" i="3" s="1"/>
  <c r="J6088" i="3"/>
  <c r="L6088" i="3" s="1"/>
  <c r="M6090" i="3"/>
  <c r="D6093" i="3" l="1"/>
  <c r="G6090" i="3"/>
  <c r="H6090" i="3" s="1"/>
  <c r="F6091" i="3"/>
  <c r="E6091" i="3"/>
  <c r="I6090" i="3"/>
  <c r="R6090" i="3" s="1"/>
  <c r="J6089" i="3"/>
  <c r="L6089" i="3" s="1"/>
  <c r="M6091" i="3"/>
  <c r="D6094" i="3" l="1"/>
  <c r="F6092" i="3"/>
  <c r="E6092" i="3"/>
  <c r="G6091" i="3"/>
  <c r="H6091" i="3" s="1"/>
  <c r="I6091" i="3"/>
  <c r="R6091" i="3" s="1"/>
  <c r="J6090" i="3"/>
  <c r="L6090" i="3" s="1"/>
  <c r="M6092" i="3"/>
  <c r="D6095" i="3" l="1"/>
  <c r="G6092" i="3"/>
  <c r="H6092" i="3" s="1"/>
  <c r="I6092" i="3" s="1"/>
  <c r="R6092" i="3" s="1"/>
  <c r="F6093" i="3"/>
  <c r="E6093" i="3"/>
  <c r="G6093" i="3" s="1"/>
  <c r="H6093" i="3" s="1"/>
  <c r="J6091" i="3"/>
  <c r="L6091" i="3" s="1"/>
  <c r="M6093" i="3"/>
  <c r="D6096" i="3" l="1"/>
  <c r="F6094" i="3"/>
  <c r="E6094" i="3"/>
  <c r="I6093" i="3"/>
  <c r="R6093" i="3" s="1"/>
  <c r="J6092" i="3"/>
  <c r="L6092" i="3" s="1"/>
  <c r="M6094" i="3"/>
  <c r="D6097" i="3" l="1"/>
  <c r="G6094" i="3"/>
  <c r="H6094" i="3" s="1"/>
  <c r="F6095" i="3"/>
  <c r="E6095" i="3"/>
  <c r="G6095" i="3" s="1"/>
  <c r="H6095" i="3" s="1"/>
  <c r="I6094" i="3"/>
  <c r="R6094" i="3" s="1"/>
  <c r="J6093" i="3"/>
  <c r="L6093" i="3" s="1"/>
  <c r="M6095" i="3"/>
  <c r="D6098" i="3" l="1"/>
  <c r="F6096" i="3"/>
  <c r="E6096" i="3"/>
  <c r="I6095" i="3"/>
  <c r="R6095" i="3" s="1"/>
  <c r="J6094" i="3"/>
  <c r="L6094" i="3" s="1"/>
  <c r="M6096" i="3"/>
  <c r="D6099" i="3" l="1"/>
  <c r="G6096" i="3"/>
  <c r="H6096" i="3" s="1"/>
  <c r="F6097" i="3"/>
  <c r="E6097" i="3"/>
  <c r="I6096" i="3"/>
  <c r="R6096" i="3" s="1"/>
  <c r="J6095" i="3"/>
  <c r="L6095" i="3" s="1"/>
  <c r="M6097" i="3"/>
  <c r="D6100" i="3" l="1"/>
  <c r="G6097" i="3"/>
  <c r="H6097" i="3" s="1"/>
  <c r="F6098" i="3"/>
  <c r="E6098" i="3"/>
  <c r="I6097" i="3"/>
  <c r="R6097" i="3" s="1"/>
  <c r="J6096" i="3"/>
  <c r="L6096" i="3" s="1"/>
  <c r="M6098" i="3"/>
  <c r="D6101" i="3" l="1"/>
  <c r="F6099" i="3"/>
  <c r="E6099" i="3"/>
  <c r="G6098" i="3"/>
  <c r="H6098" i="3" s="1"/>
  <c r="I6098" i="3"/>
  <c r="R6098" i="3" s="1"/>
  <c r="J6097" i="3"/>
  <c r="L6097" i="3" s="1"/>
  <c r="M6099" i="3"/>
  <c r="D6102" i="3" l="1"/>
  <c r="G6099" i="3"/>
  <c r="H6099" i="3" s="1"/>
  <c r="F6100" i="3"/>
  <c r="E6100" i="3"/>
  <c r="I6099" i="3"/>
  <c r="R6099" i="3" s="1"/>
  <c r="J6098" i="3"/>
  <c r="L6098" i="3" s="1"/>
  <c r="M6100" i="3"/>
  <c r="D6103" i="3" l="1"/>
  <c r="G6100" i="3"/>
  <c r="H6100" i="3" s="1"/>
  <c r="F6101" i="3"/>
  <c r="E6101" i="3"/>
  <c r="I6100" i="3"/>
  <c r="R6100" i="3" s="1"/>
  <c r="J6099" i="3"/>
  <c r="L6099" i="3" s="1"/>
  <c r="M6101" i="3"/>
  <c r="D6104" i="3" l="1"/>
  <c r="G6101" i="3"/>
  <c r="H6101" i="3" s="1"/>
  <c r="F6102" i="3"/>
  <c r="E6102" i="3"/>
  <c r="I6101" i="3"/>
  <c r="R6101" i="3" s="1"/>
  <c r="J6100" i="3"/>
  <c r="L6100" i="3" s="1"/>
  <c r="M6102" i="3"/>
  <c r="D6105" i="3" l="1"/>
  <c r="G6102" i="3"/>
  <c r="H6102" i="3" s="1"/>
  <c r="I6102" i="3" s="1"/>
  <c r="R6102" i="3" s="1"/>
  <c r="F6103" i="3"/>
  <c r="E6103" i="3"/>
  <c r="J6101" i="3"/>
  <c r="L6101" i="3" s="1"/>
  <c r="M6103" i="3"/>
  <c r="D6106" i="3" l="1"/>
  <c r="G6103" i="3"/>
  <c r="H6103" i="3" s="1"/>
  <c r="F6104" i="3"/>
  <c r="E6104" i="3"/>
  <c r="I6103" i="3"/>
  <c r="R6103" i="3" s="1"/>
  <c r="J6102" i="3"/>
  <c r="L6102" i="3" s="1"/>
  <c r="M6104" i="3"/>
  <c r="D6107" i="3" l="1"/>
  <c r="G6104" i="3"/>
  <c r="H6104" i="3" s="1"/>
  <c r="F6105" i="3"/>
  <c r="E6105" i="3"/>
  <c r="I6104" i="3"/>
  <c r="R6104" i="3" s="1"/>
  <c r="J6103" i="3"/>
  <c r="L6103" i="3" s="1"/>
  <c r="M6105" i="3"/>
  <c r="D6108" i="3" l="1"/>
  <c r="G6105" i="3"/>
  <c r="H6105" i="3" s="1"/>
  <c r="I6105" i="3" s="1"/>
  <c r="R6105" i="3" s="1"/>
  <c r="F6106" i="3"/>
  <c r="E6106" i="3"/>
  <c r="J6104" i="3"/>
  <c r="L6104" i="3" s="1"/>
  <c r="M6106" i="3"/>
  <c r="D6109" i="3" l="1"/>
  <c r="G6106" i="3"/>
  <c r="H6106" i="3" s="1"/>
  <c r="F6107" i="3"/>
  <c r="E6107" i="3"/>
  <c r="I6106" i="3"/>
  <c r="R6106" i="3" s="1"/>
  <c r="J6105" i="3"/>
  <c r="L6105" i="3" s="1"/>
  <c r="M6107" i="3"/>
  <c r="D6110" i="3" l="1"/>
  <c r="G6107" i="3"/>
  <c r="H6107" i="3" s="1"/>
  <c r="F6108" i="3"/>
  <c r="E6108" i="3"/>
  <c r="I6107" i="3"/>
  <c r="R6107" i="3" s="1"/>
  <c r="J6106" i="3"/>
  <c r="L6106" i="3" s="1"/>
  <c r="M6108" i="3"/>
  <c r="D6111" i="3" l="1"/>
  <c r="G6108" i="3"/>
  <c r="H6108" i="3" s="1"/>
  <c r="F6109" i="3"/>
  <c r="E6109" i="3"/>
  <c r="G6109" i="3" s="1"/>
  <c r="H6109" i="3" s="1"/>
  <c r="I6108" i="3"/>
  <c r="R6108" i="3" s="1"/>
  <c r="J6107" i="3"/>
  <c r="L6107" i="3" s="1"/>
  <c r="M6109" i="3"/>
  <c r="D6112" i="3" l="1"/>
  <c r="F6110" i="3"/>
  <c r="E6110" i="3"/>
  <c r="I6109" i="3"/>
  <c r="R6109" i="3" s="1"/>
  <c r="J6108" i="3"/>
  <c r="L6108" i="3" s="1"/>
  <c r="M6110" i="3"/>
  <c r="D6113" i="3" l="1"/>
  <c r="G6110" i="3"/>
  <c r="H6110" i="3" s="1"/>
  <c r="F6111" i="3"/>
  <c r="E6111" i="3"/>
  <c r="I6110" i="3"/>
  <c r="R6110" i="3" s="1"/>
  <c r="J6109" i="3"/>
  <c r="L6109" i="3" s="1"/>
  <c r="M6111" i="3"/>
  <c r="D6114" i="3" l="1"/>
  <c r="G6111" i="3"/>
  <c r="H6111" i="3" s="1"/>
  <c r="I6111" i="3" s="1"/>
  <c r="R6111" i="3" s="1"/>
  <c r="F6112" i="3"/>
  <c r="E6112" i="3"/>
  <c r="J6110" i="3"/>
  <c r="L6110" i="3" s="1"/>
  <c r="M6112" i="3"/>
  <c r="D6115" i="3" l="1"/>
  <c r="G6112" i="3"/>
  <c r="H6112" i="3" s="1"/>
  <c r="F6113" i="3"/>
  <c r="E6113" i="3"/>
  <c r="I6112" i="3"/>
  <c r="R6112" i="3" s="1"/>
  <c r="J6111" i="3"/>
  <c r="L6111" i="3" s="1"/>
  <c r="M6113" i="3"/>
  <c r="D6116" i="3" l="1"/>
  <c r="G6113" i="3"/>
  <c r="H6113" i="3" s="1"/>
  <c r="F6114" i="3"/>
  <c r="E6114" i="3"/>
  <c r="I6113" i="3"/>
  <c r="R6113" i="3" s="1"/>
  <c r="J6112" i="3"/>
  <c r="L6112" i="3" s="1"/>
  <c r="M6114" i="3"/>
  <c r="D6117" i="3" l="1"/>
  <c r="G6114" i="3"/>
  <c r="H6114" i="3" s="1"/>
  <c r="I6114" i="3" s="1"/>
  <c r="R6114" i="3" s="1"/>
  <c r="F6115" i="3"/>
  <c r="E6115" i="3"/>
  <c r="J6113" i="3"/>
  <c r="L6113" i="3" s="1"/>
  <c r="M6115" i="3"/>
  <c r="D6118" i="3" l="1"/>
  <c r="G6115" i="3"/>
  <c r="H6115" i="3" s="1"/>
  <c r="I6115" i="3" s="1"/>
  <c r="R6115" i="3" s="1"/>
  <c r="F6116" i="3"/>
  <c r="E6116" i="3"/>
  <c r="J6114" i="3"/>
  <c r="L6114" i="3" s="1"/>
  <c r="M6116" i="3"/>
  <c r="D6119" i="3" l="1"/>
  <c r="G6116" i="3"/>
  <c r="H6116" i="3" s="1"/>
  <c r="F6117" i="3"/>
  <c r="E6117" i="3"/>
  <c r="I6116" i="3"/>
  <c r="R6116" i="3" s="1"/>
  <c r="J6115" i="3"/>
  <c r="L6115" i="3" s="1"/>
  <c r="M6117" i="3"/>
  <c r="D6120" i="3" l="1"/>
  <c r="G6117" i="3"/>
  <c r="H6117" i="3" s="1"/>
  <c r="F6118" i="3"/>
  <c r="E6118" i="3"/>
  <c r="I6117" i="3"/>
  <c r="R6117" i="3" s="1"/>
  <c r="J6116" i="3"/>
  <c r="L6116" i="3" s="1"/>
  <c r="M6118" i="3"/>
  <c r="D6121" i="3" l="1"/>
  <c r="G6118" i="3"/>
  <c r="H6118" i="3" s="1"/>
  <c r="I6118" i="3" s="1"/>
  <c r="R6118" i="3" s="1"/>
  <c r="F6119" i="3"/>
  <c r="E6119" i="3"/>
  <c r="J6117" i="3"/>
  <c r="L6117" i="3" s="1"/>
  <c r="M6119" i="3"/>
  <c r="D6122" i="3" l="1"/>
  <c r="G6119" i="3"/>
  <c r="H6119" i="3" s="1"/>
  <c r="I6119" i="3" s="1"/>
  <c r="R6119" i="3" s="1"/>
  <c r="F6120" i="3"/>
  <c r="E6120" i="3"/>
  <c r="J6118" i="3"/>
  <c r="L6118" i="3" s="1"/>
  <c r="M6120" i="3"/>
  <c r="D6123" i="3" l="1"/>
  <c r="G6120" i="3"/>
  <c r="H6120" i="3" s="1"/>
  <c r="F6121" i="3"/>
  <c r="E6121" i="3"/>
  <c r="I6120" i="3"/>
  <c r="R6120" i="3" s="1"/>
  <c r="J6119" i="3"/>
  <c r="L6119" i="3" s="1"/>
  <c r="M6121" i="3"/>
  <c r="D6124" i="3" l="1"/>
  <c r="G6121" i="3"/>
  <c r="H6121" i="3" s="1"/>
  <c r="I6121" i="3" s="1"/>
  <c r="R6121" i="3" s="1"/>
  <c r="F6122" i="3"/>
  <c r="E6122" i="3"/>
  <c r="J6120" i="3"/>
  <c r="L6120" i="3" s="1"/>
  <c r="M6122" i="3"/>
  <c r="D6125" i="3" l="1"/>
  <c r="G6122" i="3"/>
  <c r="H6122" i="3" s="1"/>
  <c r="F6123" i="3"/>
  <c r="E6123" i="3"/>
  <c r="I6122" i="3"/>
  <c r="R6122" i="3" s="1"/>
  <c r="J6121" i="3"/>
  <c r="L6121" i="3" s="1"/>
  <c r="M6123" i="3"/>
  <c r="D6126" i="3" l="1"/>
  <c r="G6123" i="3"/>
  <c r="H6123" i="3" s="1"/>
  <c r="I6123" i="3" s="1"/>
  <c r="R6123" i="3" s="1"/>
  <c r="F6124" i="3"/>
  <c r="E6124" i="3"/>
  <c r="J6122" i="3"/>
  <c r="L6122" i="3" s="1"/>
  <c r="M6124" i="3"/>
  <c r="D6127" i="3" l="1"/>
  <c r="G6124" i="3"/>
  <c r="H6124" i="3" s="1"/>
  <c r="F6125" i="3"/>
  <c r="E6125" i="3"/>
  <c r="I6124" i="3"/>
  <c r="R6124" i="3" s="1"/>
  <c r="J6123" i="3"/>
  <c r="L6123" i="3" s="1"/>
  <c r="M6125" i="3"/>
  <c r="D6128" i="3" l="1"/>
  <c r="G6125" i="3"/>
  <c r="H6125" i="3" s="1"/>
  <c r="I6125" i="3" s="1"/>
  <c r="R6125" i="3" s="1"/>
  <c r="F6126" i="3"/>
  <c r="E6126" i="3"/>
  <c r="J6124" i="3"/>
  <c r="L6124" i="3" s="1"/>
  <c r="M6126" i="3"/>
  <c r="D6129" i="3" l="1"/>
  <c r="F6127" i="3"/>
  <c r="E6127" i="3"/>
  <c r="G6126" i="3"/>
  <c r="H6126" i="3" s="1"/>
  <c r="I6126" i="3"/>
  <c r="R6126" i="3" s="1"/>
  <c r="J6125" i="3"/>
  <c r="L6125" i="3" s="1"/>
  <c r="M6127" i="3"/>
  <c r="D6130" i="3" l="1"/>
  <c r="G6127" i="3"/>
  <c r="H6127" i="3" s="1"/>
  <c r="F6128" i="3"/>
  <c r="E6128" i="3"/>
  <c r="I6127" i="3"/>
  <c r="R6127" i="3" s="1"/>
  <c r="J6126" i="3"/>
  <c r="L6126" i="3" s="1"/>
  <c r="M6128" i="3"/>
  <c r="D6131" i="3" l="1"/>
  <c r="G6128" i="3"/>
  <c r="H6128" i="3" s="1"/>
  <c r="F6129" i="3"/>
  <c r="E6129" i="3"/>
  <c r="I6128" i="3"/>
  <c r="R6128" i="3" s="1"/>
  <c r="J6127" i="3"/>
  <c r="L6127" i="3" s="1"/>
  <c r="M6129" i="3"/>
  <c r="D6132" i="3" l="1"/>
  <c r="G6129" i="3"/>
  <c r="H6129" i="3" s="1"/>
  <c r="F6130" i="3"/>
  <c r="E6130" i="3"/>
  <c r="I6129" i="3"/>
  <c r="R6129" i="3" s="1"/>
  <c r="J6128" i="3"/>
  <c r="L6128" i="3" s="1"/>
  <c r="M6130" i="3"/>
  <c r="D6133" i="3" l="1"/>
  <c r="G6130" i="3"/>
  <c r="H6130" i="3" s="1"/>
  <c r="F6131" i="3"/>
  <c r="E6131" i="3"/>
  <c r="I6130" i="3"/>
  <c r="R6130" i="3" s="1"/>
  <c r="J6129" i="3"/>
  <c r="L6129" i="3" s="1"/>
  <c r="M6131" i="3"/>
  <c r="D6134" i="3" l="1"/>
  <c r="G6131" i="3"/>
  <c r="H6131" i="3" s="1"/>
  <c r="I6131" i="3" s="1"/>
  <c r="R6131" i="3" s="1"/>
  <c r="F6132" i="3"/>
  <c r="E6132" i="3"/>
  <c r="J6130" i="3"/>
  <c r="L6130" i="3" s="1"/>
  <c r="M6132" i="3"/>
  <c r="D6135" i="3" l="1"/>
  <c r="G6132" i="3"/>
  <c r="H6132" i="3" s="1"/>
  <c r="F6133" i="3"/>
  <c r="E6133" i="3"/>
  <c r="I6132" i="3"/>
  <c r="R6132" i="3" s="1"/>
  <c r="J6131" i="3"/>
  <c r="L6131" i="3" s="1"/>
  <c r="M6133" i="3"/>
  <c r="D6136" i="3" l="1"/>
  <c r="G6133" i="3"/>
  <c r="H6133" i="3" s="1"/>
  <c r="F6134" i="3"/>
  <c r="E6134" i="3"/>
  <c r="I6133" i="3"/>
  <c r="R6133" i="3" s="1"/>
  <c r="J6132" i="3"/>
  <c r="L6132" i="3" s="1"/>
  <c r="M6134" i="3"/>
  <c r="D6137" i="3" l="1"/>
  <c r="G6134" i="3"/>
  <c r="H6134" i="3" s="1"/>
  <c r="I6134" i="3" s="1"/>
  <c r="R6134" i="3" s="1"/>
  <c r="F6135" i="3"/>
  <c r="E6135" i="3"/>
  <c r="G6135" i="3" s="1"/>
  <c r="H6135" i="3" s="1"/>
  <c r="J6133" i="3"/>
  <c r="L6133" i="3" s="1"/>
  <c r="M6135" i="3"/>
  <c r="D6138" i="3" l="1"/>
  <c r="F6136" i="3"/>
  <c r="E6136" i="3"/>
  <c r="I6135" i="3"/>
  <c r="R6135" i="3" s="1"/>
  <c r="J6134" i="3"/>
  <c r="L6134" i="3" s="1"/>
  <c r="M6136" i="3"/>
  <c r="D6139" i="3" l="1"/>
  <c r="G6136" i="3"/>
  <c r="H6136" i="3" s="1"/>
  <c r="F6137" i="3"/>
  <c r="E6137" i="3"/>
  <c r="I6136" i="3"/>
  <c r="R6136" i="3" s="1"/>
  <c r="J6135" i="3"/>
  <c r="L6135" i="3" s="1"/>
  <c r="M6137" i="3"/>
  <c r="D6140" i="3" l="1"/>
  <c r="G6137" i="3"/>
  <c r="H6137" i="3" s="1"/>
  <c r="F6138" i="3"/>
  <c r="E6138" i="3"/>
  <c r="I6137" i="3"/>
  <c r="R6137" i="3" s="1"/>
  <c r="J6136" i="3"/>
  <c r="L6136" i="3" s="1"/>
  <c r="M6138" i="3"/>
  <c r="D6141" i="3" l="1"/>
  <c r="G6138" i="3"/>
  <c r="H6138" i="3" s="1"/>
  <c r="F6139" i="3"/>
  <c r="E6139" i="3"/>
  <c r="I6138" i="3"/>
  <c r="R6138" i="3" s="1"/>
  <c r="J6137" i="3"/>
  <c r="L6137" i="3" s="1"/>
  <c r="M6139" i="3"/>
  <c r="D6142" i="3" l="1"/>
  <c r="G6139" i="3"/>
  <c r="H6139" i="3" s="1"/>
  <c r="I6139" i="3" s="1"/>
  <c r="R6139" i="3" s="1"/>
  <c r="F6140" i="3"/>
  <c r="E6140" i="3"/>
  <c r="J6138" i="3"/>
  <c r="L6138" i="3" s="1"/>
  <c r="M6140" i="3"/>
  <c r="D6143" i="3" l="1"/>
  <c r="F6141" i="3"/>
  <c r="E6141" i="3"/>
  <c r="G6140" i="3"/>
  <c r="H6140" i="3" s="1"/>
  <c r="I6140" i="3" s="1"/>
  <c r="R6140" i="3" s="1"/>
  <c r="J6139" i="3"/>
  <c r="L6139" i="3" s="1"/>
  <c r="M6141" i="3"/>
  <c r="D6144" i="3" l="1"/>
  <c r="G6141" i="3"/>
  <c r="H6141" i="3" s="1"/>
  <c r="I6141" i="3" s="1"/>
  <c r="R6141" i="3" s="1"/>
  <c r="F6142" i="3"/>
  <c r="E6142" i="3"/>
  <c r="J6140" i="3"/>
  <c r="L6140" i="3" s="1"/>
  <c r="M6142" i="3"/>
  <c r="D6145" i="3" l="1"/>
  <c r="G6142" i="3"/>
  <c r="H6142" i="3" s="1"/>
  <c r="F6143" i="3"/>
  <c r="E6143" i="3"/>
  <c r="I6142" i="3"/>
  <c r="R6142" i="3" s="1"/>
  <c r="J6141" i="3"/>
  <c r="L6141" i="3" s="1"/>
  <c r="M6143" i="3"/>
  <c r="D6146" i="3" l="1"/>
  <c r="G6143" i="3"/>
  <c r="H6143" i="3" s="1"/>
  <c r="F6144" i="3"/>
  <c r="E6144" i="3"/>
  <c r="G6144" i="3" s="1"/>
  <c r="H6144" i="3" s="1"/>
  <c r="I6143" i="3"/>
  <c r="R6143" i="3" s="1"/>
  <c r="J6142" i="3"/>
  <c r="L6142" i="3" s="1"/>
  <c r="M6144" i="3"/>
  <c r="D6147" i="3" l="1"/>
  <c r="F6145" i="3"/>
  <c r="E6145" i="3"/>
  <c r="I6144" i="3"/>
  <c r="R6144" i="3" s="1"/>
  <c r="J6143" i="3"/>
  <c r="L6143" i="3" s="1"/>
  <c r="M6145" i="3"/>
  <c r="D6148" i="3" l="1"/>
  <c r="G6145" i="3"/>
  <c r="H6145" i="3" s="1"/>
  <c r="F6146" i="3"/>
  <c r="E6146" i="3"/>
  <c r="G6146" i="3" s="1"/>
  <c r="H6146" i="3" s="1"/>
  <c r="I6145" i="3"/>
  <c r="R6145" i="3" s="1"/>
  <c r="J6144" i="3"/>
  <c r="L6144" i="3" s="1"/>
  <c r="M6146" i="3"/>
  <c r="D6149" i="3" l="1"/>
  <c r="F6147" i="3"/>
  <c r="E6147" i="3"/>
  <c r="I6146" i="3"/>
  <c r="R6146" i="3" s="1"/>
  <c r="J6145" i="3"/>
  <c r="L6145" i="3" s="1"/>
  <c r="M6147" i="3"/>
  <c r="D6150" i="3" l="1"/>
  <c r="G6147" i="3"/>
  <c r="H6147" i="3" s="1"/>
  <c r="F6148" i="3"/>
  <c r="E6148" i="3"/>
  <c r="I6147" i="3"/>
  <c r="R6147" i="3" s="1"/>
  <c r="J6146" i="3"/>
  <c r="L6146" i="3" s="1"/>
  <c r="M6148" i="3"/>
  <c r="D6151" i="3" l="1"/>
  <c r="G6148" i="3"/>
  <c r="H6148" i="3" s="1"/>
  <c r="I6148" i="3" s="1"/>
  <c r="R6148" i="3" s="1"/>
  <c r="F6149" i="3"/>
  <c r="E6149" i="3"/>
  <c r="J6147" i="3"/>
  <c r="L6147" i="3" s="1"/>
  <c r="M6149" i="3"/>
  <c r="D6152" i="3" l="1"/>
  <c r="G6149" i="3"/>
  <c r="H6149" i="3" s="1"/>
  <c r="I6149" i="3" s="1"/>
  <c r="R6149" i="3" s="1"/>
  <c r="F6150" i="3"/>
  <c r="E6150" i="3"/>
  <c r="J6148" i="3"/>
  <c r="L6148" i="3" s="1"/>
  <c r="M6150" i="3"/>
  <c r="M29" i="1"/>
  <c r="M30" i="1"/>
  <c r="M31" i="1"/>
  <c r="M32" i="1"/>
  <c r="M33" i="1"/>
  <c r="M34" i="1"/>
  <c r="M35" i="1"/>
  <c r="M36" i="1"/>
  <c r="M37" i="1"/>
  <c r="M38" i="1"/>
  <c r="M39" i="1"/>
  <c r="M28" i="1"/>
  <c r="I29" i="1"/>
  <c r="J29" i="1" s="1"/>
  <c r="I28" i="1"/>
  <c r="J28" i="1" s="1"/>
  <c r="P12" i="1"/>
  <c r="P13" i="1" s="1"/>
  <c r="P14" i="1" s="1"/>
  <c r="P15" i="1" s="1"/>
  <c r="P16" i="1" s="1"/>
  <c r="P17" i="1" s="1"/>
  <c r="G24" i="1"/>
  <c r="C24" i="1"/>
  <c r="D6153" i="3" l="1"/>
  <c r="G6150" i="3"/>
  <c r="H6150" i="3" s="1"/>
  <c r="F6151" i="3"/>
  <c r="E6151" i="3"/>
  <c r="I6150" i="3"/>
  <c r="R6150" i="3" s="1"/>
  <c r="J6149" i="3"/>
  <c r="L6149" i="3" s="1"/>
  <c r="M6151" i="3"/>
  <c r="I30" i="1"/>
  <c r="D19" i="1"/>
  <c r="D6154" i="3" l="1"/>
  <c r="G6151" i="3"/>
  <c r="H6151" i="3" s="1"/>
  <c r="F6152" i="3"/>
  <c r="E6152" i="3"/>
  <c r="I6151" i="3"/>
  <c r="R6151" i="3" s="1"/>
  <c r="J6150" i="3"/>
  <c r="L6150" i="3" s="1"/>
  <c r="M6152" i="3"/>
  <c r="J30" i="1"/>
  <c r="I31" i="1"/>
  <c r="G17" i="1"/>
  <c r="L17" i="1" s="1"/>
  <c r="G16" i="1"/>
  <c r="L16" i="1" s="1"/>
  <c r="G15" i="1"/>
  <c r="L15" i="1" s="1"/>
  <c r="G14" i="1"/>
  <c r="L14" i="1" s="1"/>
  <c r="G13" i="1"/>
  <c r="L13" i="1" s="1"/>
  <c r="G12" i="1"/>
  <c r="L12" i="1" s="1"/>
  <c r="L28" i="1" s="1"/>
  <c r="D6155" i="3" l="1"/>
  <c r="G6152" i="3"/>
  <c r="H6152" i="3" s="1"/>
  <c r="I6152" i="3" s="1"/>
  <c r="R6152" i="3" s="1"/>
  <c r="F6153" i="3"/>
  <c r="E6153" i="3"/>
  <c r="J6151" i="3"/>
  <c r="L6151" i="3" s="1"/>
  <c r="M6153" i="3"/>
  <c r="L29" i="1"/>
  <c r="I32" i="1"/>
  <c r="I33" i="1" s="1"/>
  <c r="I34" i="1" s="1"/>
  <c r="I35" i="1" s="1"/>
  <c r="I36" i="1" s="1"/>
  <c r="I37" i="1" s="1"/>
  <c r="I38" i="1" s="1"/>
  <c r="I39" i="1" s="1"/>
  <c r="I40" i="1" s="1"/>
  <c r="J31" i="1"/>
  <c r="H14" i="1"/>
  <c r="J14" i="1" s="1"/>
  <c r="H13" i="1"/>
  <c r="J13" i="1" s="1"/>
  <c r="H12" i="1"/>
  <c r="H16" i="1"/>
  <c r="J16" i="1" s="1"/>
  <c r="H15" i="1"/>
  <c r="J15" i="1" s="1"/>
  <c r="H17" i="1"/>
  <c r="J17" i="1" s="1"/>
  <c r="D6156" i="3" l="1"/>
  <c r="G6153" i="3"/>
  <c r="H6153" i="3" s="1"/>
  <c r="F6154" i="3"/>
  <c r="E6154" i="3"/>
  <c r="G6154" i="3" s="1"/>
  <c r="H6154" i="3" s="1"/>
  <c r="I6153" i="3"/>
  <c r="R6153" i="3" s="1"/>
  <c r="J6152" i="3"/>
  <c r="L6152" i="3" s="1"/>
  <c r="M6154" i="3"/>
  <c r="I41" i="1"/>
  <c r="J32" i="1"/>
  <c r="L30" i="1"/>
  <c r="J12" i="1"/>
  <c r="K12" i="1" s="1"/>
  <c r="I12" i="1"/>
  <c r="I14" i="1"/>
  <c r="I16" i="1"/>
  <c r="I13" i="1"/>
  <c r="I17" i="1"/>
  <c r="I15" i="1"/>
  <c r="D6157" i="3" l="1"/>
  <c r="F6155" i="3"/>
  <c r="E6155" i="3"/>
  <c r="I6154" i="3"/>
  <c r="R6154" i="3" s="1"/>
  <c r="J6153" i="3"/>
  <c r="L6153" i="3" s="1"/>
  <c r="M6155" i="3"/>
  <c r="K13" i="1"/>
  <c r="K32" i="1" s="1"/>
  <c r="K29" i="1"/>
  <c r="K30" i="1"/>
  <c r="J33" i="1"/>
  <c r="L31" i="1"/>
  <c r="D6158" i="3" l="1"/>
  <c r="G6155" i="3"/>
  <c r="H6155" i="3" s="1"/>
  <c r="F6156" i="3"/>
  <c r="E6156" i="3"/>
  <c r="I6155" i="3"/>
  <c r="R6155" i="3" s="1"/>
  <c r="J6154" i="3"/>
  <c r="L6154" i="3" s="1"/>
  <c r="M6156" i="3"/>
  <c r="K14" i="1"/>
  <c r="K33" i="1" s="1"/>
  <c r="K31" i="1"/>
  <c r="J34" i="1"/>
  <c r="L32" i="1"/>
  <c r="D6159" i="3" l="1"/>
  <c r="G6156" i="3"/>
  <c r="H6156" i="3" s="1"/>
  <c r="F6157" i="3"/>
  <c r="E6157" i="3"/>
  <c r="I6156" i="3"/>
  <c r="R6156" i="3" s="1"/>
  <c r="J6155" i="3"/>
  <c r="L6155" i="3" s="1"/>
  <c r="K15" i="1"/>
  <c r="K16" i="1" s="1"/>
  <c r="O11" i="3" s="1"/>
  <c r="P11" i="3" s="1"/>
  <c r="O1521" i="3"/>
  <c r="P1521" i="3" s="1"/>
  <c r="M6157" i="3"/>
  <c r="J35" i="1"/>
  <c r="K34" i="1"/>
  <c r="L33" i="1"/>
  <c r="D6160" i="3" l="1"/>
  <c r="G6157" i="3"/>
  <c r="H6157" i="3" s="1"/>
  <c r="F6158" i="3"/>
  <c r="E6158" i="3"/>
  <c r="I6157" i="3"/>
  <c r="R6157" i="3" s="1"/>
  <c r="J6156" i="3"/>
  <c r="L6156" i="3" s="1"/>
  <c r="O466" i="3"/>
  <c r="P466" i="3" s="1"/>
  <c r="O2457" i="3"/>
  <c r="P2457" i="3" s="1"/>
  <c r="O1476" i="3"/>
  <c r="P1476" i="3" s="1"/>
  <c r="O7402" i="3"/>
  <c r="P7402" i="3" s="1"/>
  <c r="O8097" i="3"/>
  <c r="P8097" i="3" s="1"/>
  <c r="O7043" i="3"/>
  <c r="P7043" i="3" s="1"/>
  <c r="O1760" i="3"/>
  <c r="P1760" i="3" s="1"/>
  <c r="O2194" i="3"/>
  <c r="P2194" i="3" s="1"/>
  <c r="O1507" i="3"/>
  <c r="P1507" i="3" s="1"/>
  <c r="O8552" i="3"/>
  <c r="P8552" i="3" s="1"/>
  <c r="O8628" i="3"/>
  <c r="P8628" i="3" s="1"/>
  <c r="O8746" i="3"/>
  <c r="P8746" i="3" s="1"/>
  <c r="O29" i="3"/>
  <c r="P29" i="3" s="1"/>
  <c r="O9" i="3"/>
  <c r="P9" i="3" s="1"/>
  <c r="O1170" i="3"/>
  <c r="P1170" i="3" s="1"/>
  <c r="O755" i="3"/>
  <c r="P755" i="3" s="1"/>
  <c r="O7232" i="3"/>
  <c r="P7232" i="3" s="1"/>
  <c r="O2264" i="3"/>
  <c r="P2264" i="3" s="1"/>
  <c r="O5172" i="3"/>
  <c r="P5172" i="3" s="1"/>
  <c r="O8621" i="3"/>
  <c r="P8621" i="3" s="1"/>
  <c r="O2361" i="3"/>
  <c r="P2361" i="3" s="1"/>
  <c r="O5194" i="3"/>
  <c r="P5194" i="3" s="1"/>
  <c r="O4880" i="3"/>
  <c r="P4880" i="3" s="1"/>
  <c r="O196" i="3"/>
  <c r="P196" i="3" s="1"/>
  <c r="O2915" i="3"/>
  <c r="P2915" i="3" s="1"/>
  <c r="O8096" i="3"/>
  <c r="P8096" i="3" s="1"/>
  <c r="O2840" i="3"/>
  <c r="P2840" i="3" s="1"/>
  <c r="O5192" i="3"/>
  <c r="P5192" i="3" s="1"/>
  <c r="O4691" i="3"/>
  <c r="P4691" i="3" s="1"/>
  <c r="O1037" i="3"/>
  <c r="P1037" i="3" s="1"/>
  <c r="O5482" i="3"/>
  <c r="P5482" i="3" s="1"/>
  <c r="O369" i="3"/>
  <c r="P369" i="3" s="1"/>
  <c r="O5123" i="3"/>
  <c r="P5123" i="3" s="1"/>
  <c r="O437" i="3"/>
  <c r="P437" i="3" s="1"/>
  <c r="O420" i="3"/>
  <c r="P420" i="3" s="1"/>
  <c r="O1330" i="3"/>
  <c r="P1330" i="3" s="1"/>
  <c r="O3203" i="3"/>
  <c r="P3203" i="3" s="1"/>
  <c r="O163" i="3"/>
  <c r="P163" i="3" s="1"/>
  <c r="O8048" i="3"/>
  <c r="P8048" i="3" s="1"/>
  <c r="O5457" i="3"/>
  <c r="P5457" i="3" s="1"/>
  <c r="O6177" i="3"/>
  <c r="P6177" i="3" s="1"/>
  <c r="O6221" i="3"/>
  <c r="P6221" i="3" s="1"/>
  <c r="O7305" i="3"/>
  <c r="P7305" i="3" s="1"/>
  <c r="O6036" i="3"/>
  <c r="P6036" i="3" s="1"/>
  <c r="O5093" i="3"/>
  <c r="P5093" i="3" s="1"/>
  <c r="O997" i="3"/>
  <c r="P997" i="3" s="1"/>
  <c r="O2145" i="3"/>
  <c r="P2145" i="3" s="1"/>
  <c r="O8362" i="3"/>
  <c r="P8362" i="3" s="1"/>
  <c r="O6202" i="3"/>
  <c r="P6202" i="3" s="1"/>
  <c r="O4356" i="3"/>
  <c r="P4356" i="3" s="1"/>
  <c r="O669" i="3"/>
  <c r="P669" i="3" s="1"/>
  <c r="O8387" i="3"/>
  <c r="P8387" i="3" s="1"/>
  <c r="O5363" i="3"/>
  <c r="P5363" i="3" s="1"/>
  <c r="O3536" i="3"/>
  <c r="P3536" i="3" s="1"/>
  <c r="O992" i="3"/>
  <c r="P992" i="3" s="1"/>
  <c r="O3348" i="3"/>
  <c r="P3348" i="3" s="1"/>
  <c r="O708" i="3"/>
  <c r="P708" i="3" s="1"/>
  <c r="O2530" i="3"/>
  <c r="P2530" i="3" s="1"/>
  <c r="O1506" i="3"/>
  <c r="P1506" i="3" s="1"/>
  <c r="O802" i="3"/>
  <c r="P802" i="3" s="1"/>
  <c r="O130" i="3"/>
  <c r="P130" i="3" s="1"/>
  <c r="O2387" i="3"/>
  <c r="P2387" i="3" s="1"/>
  <c r="O1171" i="3"/>
  <c r="P1171" i="3" s="1"/>
  <c r="O323" i="3"/>
  <c r="P323" i="3" s="1"/>
  <c r="O1113" i="3"/>
  <c r="P1113" i="3" s="1"/>
  <c r="O4928" i="3"/>
  <c r="P4928" i="3" s="1"/>
  <c r="O5001" i="3"/>
  <c r="P5001" i="3" s="1"/>
  <c r="O57" i="3"/>
  <c r="P57" i="3" s="1"/>
  <c r="O8026" i="3"/>
  <c r="P8026" i="3" s="1"/>
  <c r="O2845" i="3"/>
  <c r="P2845" i="3" s="1"/>
  <c r="O7715" i="3"/>
  <c r="P7715" i="3" s="1"/>
  <c r="O2357" i="3"/>
  <c r="P2357" i="3" s="1"/>
  <c r="O2340" i="3"/>
  <c r="P2340" i="3" s="1"/>
  <c r="O2386" i="3"/>
  <c r="P2386" i="3" s="1"/>
  <c r="O610" i="3"/>
  <c r="P610" i="3" s="1"/>
  <c r="O2051" i="3"/>
  <c r="P2051" i="3" s="1"/>
  <c r="O995" i="3"/>
  <c r="P995" i="3" s="1"/>
  <c r="O3033" i="3"/>
  <c r="P3033" i="3" s="1"/>
  <c r="O8408" i="3"/>
  <c r="P8408" i="3" s="1"/>
  <c r="O7329" i="3"/>
  <c r="P7329" i="3" s="1"/>
  <c r="O7885" i="3"/>
  <c r="P7885" i="3" s="1"/>
  <c r="O8265" i="3"/>
  <c r="P8265" i="3" s="1"/>
  <c r="O8052" i="3"/>
  <c r="P8052" i="3" s="1"/>
  <c r="O581" i="3"/>
  <c r="P581" i="3" s="1"/>
  <c r="O1424" i="3"/>
  <c r="P1424" i="3" s="1"/>
  <c r="O4711" i="3"/>
  <c r="P4711" i="3" s="1"/>
  <c r="O8602" i="3"/>
  <c r="P8602" i="3" s="1"/>
  <c r="O7162" i="3"/>
  <c r="P7162" i="3" s="1"/>
  <c r="O5034" i="3"/>
  <c r="P5034" i="3" s="1"/>
  <c r="O1137" i="3"/>
  <c r="P1137" i="3" s="1"/>
  <c r="O8627" i="3"/>
  <c r="P8627" i="3" s="1"/>
  <c r="O6035" i="3"/>
  <c r="P6035" i="3" s="1"/>
  <c r="O4091" i="3"/>
  <c r="P4091" i="3" s="1"/>
  <c r="O1376" i="3"/>
  <c r="P1376" i="3" s="1"/>
  <c r="O4189" i="3"/>
  <c r="P4189" i="3" s="1"/>
  <c r="O996" i="3"/>
  <c r="P996" i="3" s="1"/>
  <c r="O36" i="3"/>
  <c r="P36" i="3" s="1"/>
  <c r="O1714" i="3"/>
  <c r="P1714" i="3" s="1"/>
  <c r="O994" i="3"/>
  <c r="P994" i="3" s="1"/>
  <c r="O274" i="3"/>
  <c r="P274" i="3" s="1"/>
  <c r="O2531" i="3"/>
  <c r="P2531" i="3" s="1"/>
  <c r="O1347" i="3"/>
  <c r="P1347" i="3" s="1"/>
  <c r="O499" i="3"/>
  <c r="P499" i="3" s="1"/>
  <c r="O8000" i="3"/>
  <c r="P8000" i="3" s="1"/>
  <c r="O6344" i="3"/>
  <c r="P6344" i="3" s="1"/>
  <c r="O2181" i="3"/>
  <c r="P2181" i="3" s="1"/>
  <c r="O5697" i="3"/>
  <c r="P5697" i="3" s="1"/>
  <c r="O8217" i="3"/>
  <c r="P8217" i="3" s="1"/>
  <c r="O6369" i="3"/>
  <c r="P6369" i="3" s="1"/>
  <c r="O8717" i="3"/>
  <c r="P8717" i="3" s="1"/>
  <c r="O6541" i="3"/>
  <c r="P6541" i="3" s="1"/>
  <c r="O2433" i="3"/>
  <c r="P2433" i="3" s="1"/>
  <c r="O7569" i="3"/>
  <c r="P7569" i="3" s="1"/>
  <c r="O8692" i="3"/>
  <c r="P8692" i="3" s="1"/>
  <c r="O5193" i="3"/>
  <c r="P5193" i="3" s="1"/>
  <c r="O752" i="3"/>
  <c r="P752" i="3" s="1"/>
  <c r="O4862" i="3"/>
  <c r="P4862" i="3" s="1"/>
  <c r="O1509" i="3"/>
  <c r="P1509" i="3" s="1"/>
  <c r="O485" i="3"/>
  <c r="P485" i="3" s="1"/>
  <c r="O4882" i="3"/>
  <c r="P4882" i="3" s="1"/>
  <c r="O1208" i="3"/>
  <c r="P1208" i="3" s="1"/>
  <c r="O8650" i="3"/>
  <c r="P8650" i="3" s="1"/>
  <c r="O8058" i="3"/>
  <c r="P8058" i="3" s="1"/>
  <c r="O7210" i="3"/>
  <c r="P7210" i="3" s="1"/>
  <c r="O5530" i="3"/>
  <c r="P5530" i="3" s="1"/>
  <c r="O5050" i="3"/>
  <c r="P5050" i="3" s="1"/>
  <c r="O3350" i="3"/>
  <c r="P3350" i="3" s="1"/>
  <c r="O1181" i="3"/>
  <c r="P1181" i="3" s="1"/>
  <c r="O413" i="3"/>
  <c r="P413" i="3" s="1"/>
  <c r="O8675" i="3"/>
  <c r="P8675" i="3" s="1"/>
  <c r="O7907" i="3"/>
  <c r="P7907" i="3" s="1"/>
  <c r="O6371" i="3"/>
  <c r="P6371" i="3" s="1"/>
  <c r="O5171" i="3"/>
  <c r="P5171" i="3" s="1"/>
  <c r="O4475" i="3"/>
  <c r="P4475" i="3" s="1"/>
  <c r="O2528" i="3"/>
  <c r="P2528" i="3" s="1"/>
  <c r="O1504" i="3"/>
  <c r="P1504" i="3" s="1"/>
  <c r="O608" i="3"/>
  <c r="P608" i="3" s="1"/>
  <c r="O4525" i="3"/>
  <c r="P4525" i="3" s="1"/>
  <c r="O2820" i="3"/>
  <c r="P2820" i="3" s="1"/>
  <c r="O1284" i="3"/>
  <c r="P1284" i="3" s="1"/>
  <c r="O516" i="3"/>
  <c r="P516" i="3" s="1"/>
  <c r="O100" i="3"/>
  <c r="P100" i="3" s="1"/>
  <c r="O2434" i="3"/>
  <c r="P2434" i="3" s="1"/>
  <c r="O1858" i="3"/>
  <c r="P1858" i="3" s="1"/>
  <c r="O1378" i="3"/>
  <c r="P1378" i="3" s="1"/>
  <c r="O1042" i="3"/>
  <c r="P1042" i="3" s="1"/>
  <c r="O658" i="3"/>
  <c r="P658" i="3" s="1"/>
  <c r="O322" i="3"/>
  <c r="P322" i="3" s="1"/>
  <c r="O3347" i="3"/>
  <c r="P3347" i="3" s="1"/>
  <c r="O2675" i="3"/>
  <c r="P2675" i="3" s="1"/>
  <c r="O2243" i="3"/>
  <c r="P2243" i="3" s="1"/>
  <c r="O1379" i="3"/>
  <c r="P1379" i="3" s="1"/>
  <c r="O1011" i="3"/>
  <c r="P1011" i="3" s="1"/>
  <c r="O515" i="3"/>
  <c r="P515" i="3" s="1"/>
  <c r="O339" i="3"/>
  <c r="P339" i="3" s="1"/>
  <c r="O179" i="3"/>
  <c r="P179" i="3" s="1"/>
  <c r="O5601" i="3"/>
  <c r="P5601" i="3" s="1"/>
  <c r="O8648" i="3"/>
  <c r="P8648" i="3" s="1"/>
  <c r="O5505" i="3"/>
  <c r="P5505" i="3" s="1"/>
  <c r="O6560" i="3"/>
  <c r="P6560" i="3" s="1"/>
  <c r="O5720" i="3"/>
  <c r="P5720" i="3" s="1"/>
  <c r="O6104" i="3"/>
  <c r="P6104" i="3" s="1"/>
  <c r="O4280" i="3"/>
  <c r="P4280" i="3" s="1"/>
  <c r="O8289" i="3"/>
  <c r="P8289" i="3" s="1"/>
  <c r="O7905" i="3"/>
  <c r="P7905" i="3" s="1"/>
  <c r="O6561" i="3"/>
  <c r="P6561" i="3" s="1"/>
  <c r="O4952" i="3"/>
  <c r="P4952" i="3" s="1"/>
  <c r="O1304" i="3"/>
  <c r="P1304" i="3" s="1"/>
  <c r="O8397" i="3"/>
  <c r="P8397" i="3" s="1"/>
  <c r="O7213" i="3"/>
  <c r="P7213" i="3" s="1"/>
  <c r="O5504" i="3"/>
  <c r="P5504" i="3" s="1"/>
  <c r="O4258" i="3"/>
  <c r="P4258" i="3" s="1"/>
  <c r="O728" i="3"/>
  <c r="P728" i="3" s="1"/>
  <c r="O7881" i="3"/>
  <c r="P7881" i="3" s="1"/>
  <c r="O6345" i="3"/>
  <c r="P6345" i="3" s="1"/>
  <c r="O8724" i="3"/>
  <c r="P8724" i="3" s="1"/>
  <c r="O8564" i="3"/>
  <c r="P8564" i="3" s="1"/>
  <c r="O7348" i="3"/>
  <c r="P7348" i="3" s="1"/>
  <c r="O5385" i="3"/>
  <c r="P5385" i="3" s="1"/>
  <c r="O4355" i="3"/>
  <c r="P4355" i="3" s="1"/>
  <c r="O921" i="3"/>
  <c r="P921" i="3" s="1"/>
  <c r="O5541" i="3"/>
  <c r="P5541" i="3" s="1"/>
  <c r="O4997" i="3"/>
  <c r="P4997" i="3" s="1"/>
  <c r="O3923" i="3"/>
  <c r="P3923" i="3" s="1"/>
  <c r="O1593" i="3"/>
  <c r="P1593" i="3" s="1"/>
  <c r="O1253" i="3"/>
  <c r="P1253" i="3" s="1"/>
  <c r="O656" i="3"/>
  <c r="P656" i="3" s="1"/>
  <c r="O5268" i="3"/>
  <c r="P5268" i="3" s="1"/>
  <c r="O4948" i="3"/>
  <c r="P4948" i="3" s="1"/>
  <c r="O3516" i="3"/>
  <c r="P3516" i="3" s="1"/>
  <c r="O1377" i="3"/>
  <c r="P1377" i="3" s="1"/>
  <c r="O440" i="3"/>
  <c r="P440" i="3" s="1"/>
  <c r="O8698" i="3"/>
  <c r="P8698" i="3" s="1"/>
  <c r="O8506" i="3"/>
  <c r="P8506" i="3" s="1"/>
  <c r="O8074" i="3"/>
  <c r="P8074" i="3" s="1"/>
  <c r="O7738" i="3"/>
  <c r="P7738" i="3" s="1"/>
  <c r="O7338" i="3"/>
  <c r="P7338" i="3" s="1"/>
  <c r="O6394" i="3"/>
  <c r="P6394" i="3" s="1"/>
  <c r="O5722" i="3"/>
  <c r="P5722" i="3" s="1"/>
  <c r="O5386" i="3"/>
  <c r="P5386" i="3" s="1"/>
  <c r="O5098" i="3"/>
  <c r="P5098" i="3" s="1"/>
  <c r="O4954" i="3"/>
  <c r="P4954" i="3" s="1"/>
  <c r="O4164" i="3"/>
  <c r="P4164" i="3" s="1"/>
  <c r="O2289" i="3"/>
  <c r="P2289" i="3" s="1"/>
  <c r="O1309" i="3"/>
  <c r="P1309" i="3" s="1"/>
  <c r="O797" i="3"/>
  <c r="P797" i="3" s="1"/>
  <c r="O497" i="3"/>
  <c r="P497" i="3" s="1"/>
  <c r="O200" i="3"/>
  <c r="P200" i="3" s="1"/>
  <c r="O8723" i="3"/>
  <c r="P8723" i="3" s="1"/>
  <c r="O8563" i="3"/>
  <c r="P8563" i="3" s="1"/>
  <c r="O8051" i="3"/>
  <c r="P8051" i="3" s="1"/>
  <c r="O7379" i="3"/>
  <c r="P7379" i="3" s="1"/>
  <c r="O6707" i="3"/>
  <c r="P6707" i="3" s="1"/>
  <c r="O5699" i="3"/>
  <c r="P5699" i="3" s="1"/>
  <c r="O5203" i="3"/>
  <c r="P5203" i="3" s="1"/>
  <c r="O5027" i="3"/>
  <c r="P5027" i="3" s="1"/>
  <c r="O4710" i="3"/>
  <c r="P4710" i="3" s="1"/>
  <c r="O3707" i="3"/>
  <c r="P3707" i="3" s="1"/>
  <c r="O2697" i="3"/>
  <c r="P2697" i="3" s="1"/>
  <c r="O2144" i="3"/>
  <c r="P2144" i="3" s="1"/>
  <c r="O1545" i="3"/>
  <c r="P1545" i="3" s="1"/>
  <c r="O1205" i="3"/>
  <c r="P1205" i="3" s="1"/>
  <c r="O777" i="3"/>
  <c r="P777" i="3" s="1"/>
  <c r="O224" i="3"/>
  <c r="P224" i="3" s="1"/>
  <c r="O4861" i="3"/>
  <c r="P4861" i="3" s="1"/>
  <c r="O3517" i="3"/>
  <c r="P3517" i="3" s="1"/>
  <c r="O2916" i="3"/>
  <c r="P2916" i="3" s="1"/>
  <c r="O1668" i="3"/>
  <c r="P1668" i="3" s="1"/>
  <c r="O1348" i="3"/>
  <c r="P1348" i="3" s="1"/>
  <c r="O868" i="3"/>
  <c r="P868" i="3" s="1"/>
  <c r="O612" i="3"/>
  <c r="P612" i="3" s="1"/>
  <c r="O292" i="3"/>
  <c r="P292" i="3" s="1"/>
  <c r="O132" i="3"/>
  <c r="P132" i="3" s="1"/>
  <c r="O2866" i="3"/>
  <c r="P2866" i="3" s="1"/>
  <c r="O2482" i="3"/>
  <c r="P2482" i="3" s="1"/>
  <c r="O2290" i="3"/>
  <c r="P2290" i="3" s="1"/>
  <c r="O2002" i="3"/>
  <c r="P2002" i="3" s="1"/>
  <c r="O1570" i="3"/>
  <c r="P1570" i="3" s="1"/>
  <c r="O1426" i="3"/>
  <c r="P1426" i="3" s="1"/>
  <c r="O1234" i="3"/>
  <c r="P1234" i="3" s="1"/>
  <c r="O1090" i="3"/>
  <c r="P1090" i="3" s="1"/>
  <c r="O898" i="3"/>
  <c r="P898" i="3" s="1"/>
  <c r="O706" i="3"/>
  <c r="P706" i="3" s="1"/>
  <c r="O514" i="3"/>
  <c r="P514" i="3" s="1"/>
  <c r="O370" i="3"/>
  <c r="P370" i="3" s="1"/>
  <c r="O178" i="3"/>
  <c r="P178" i="3" s="1"/>
  <c r="O34" i="3"/>
  <c r="P34" i="3" s="1"/>
  <c r="O3059" i="3"/>
  <c r="P3059" i="3" s="1"/>
  <c r="O2819" i="3"/>
  <c r="P2819" i="3" s="1"/>
  <c r="O2483" i="3"/>
  <c r="P2483" i="3" s="1"/>
  <c r="O2291" i="3"/>
  <c r="P2291" i="3" s="1"/>
  <c r="O1811" i="3"/>
  <c r="P1811" i="3" s="1"/>
  <c r="O1427" i="3"/>
  <c r="P1427" i="3" s="1"/>
  <c r="O1283" i="3"/>
  <c r="P1283" i="3" s="1"/>
  <c r="O1043" i="3"/>
  <c r="P1043" i="3" s="1"/>
  <c r="O851" i="3"/>
  <c r="P851" i="3" s="1"/>
  <c r="O659" i="3"/>
  <c r="P659" i="3" s="1"/>
  <c r="O371" i="3"/>
  <c r="P371" i="3" s="1"/>
  <c r="O227" i="3"/>
  <c r="P227" i="3" s="1"/>
  <c r="O83" i="3"/>
  <c r="P83" i="3" s="1"/>
  <c r="O4472" i="3"/>
  <c r="P4472" i="3" s="1"/>
  <c r="O560" i="3"/>
  <c r="P560" i="3" s="1"/>
  <c r="O8745" i="3"/>
  <c r="P8745" i="3" s="1"/>
  <c r="O2480" i="3"/>
  <c r="P2480" i="3" s="1"/>
  <c r="O7713" i="3"/>
  <c r="P7713" i="3" s="1"/>
  <c r="O3181" i="3"/>
  <c r="P3181" i="3" s="1"/>
  <c r="O8237" i="3"/>
  <c r="P8237" i="3" s="1"/>
  <c r="O5120" i="3"/>
  <c r="P5120" i="3" s="1"/>
  <c r="O8649" i="3"/>
  <c r="P8649" i="3" s="1"/>
  <c r="O6153" i="3"/>
  <c r="P6153" i="3" s="1"/>
  <c r="O8532" i="3"/>
  <c r="P8532" i="3" s="1"/>
  <c r="O6708" i="3"/>
  <c r="P6708" i="3" s="1"/>
  <c r="O3587" i="3"/>
  <c r="P3587" i="3" s="1"/>
  <c r="O5381" i="3"/>
  <c r="P5381" i="3" s="1"/>
  <c r="O3539" i="3"/>
  <c r="P3539" i="3" s="1"/>
  <c r="O1168" i="3"/>
  <c r="P1168" i="3" s="1"/>
  <c r="O5204" i="3"/>
  <c r="P5204" i="3" s="1"/>
  <c r="O3368" i="3"/>
  <c r="P3368" i="3" s="1"/>
  <c r="O269" i="3"/>
  <c r="P269" i="3" s="1"/>
  <c r="O8410" i="3"/>
  <c r="P8410" i="3" s="1"/>
  <c r="O7546" i="3"/>
  <c r="P7546" i="3" s="1"/>
  <c r="O6346" i="3"/>
  <c r="P6346" i="3" s="1"/>
  <c r="O5242" i="3"/>
  <c r="P5242" i="3" s="1"/>
  <c r="O4378" i="3"/>
  <c r="P4378" i="3" s="1"/>
  <c r="O1736" i="3"/>
  <c r="P1736" i="3" s="1"/>
  <c r="O753" i="3"/>
  <c r="P753" i="3" s="1"/>
  <c r="O157" i="3"/>
  <c r="P157" i="3" s="1"/>
  <c r="O8531" i="3"/>
  <c r="P8531" i="3" s="1"/>
  <c r="O7331" i="3"/>
  <c r="P7331" i="3" s="1"/>
  <c r="O5507" i="3"/>
  <c r="P5507" i="3" s="1"/>
  <c r="O4979" i="3"/>
  <c r="P4979" i="3" s="1"/>
  <c r="O3686" i="3"/>
  <c r="P3686" i="3" s="1"/>
  <c r="O1845" i="3"/>
  <c r="P1845" i="3" s="1"/>
  <c r="O1161" i="3"/>
  <c r="P1161" i="3" s="1"/>
  <c r="O53" i="3"/>
  <c r="P53" i="3" s="1"/>
  <c r="O3369" i="3"/>
  <c r="P3369" i="3" s="1"/>
  <c r="O1508" i="3"/>
  <c r="P1508" i="3" s="1"/>
  <c r="O804" i="3"/>
  <c r="P804" i="3" s="1"/>
  <c r="O228" i="3"/>
  <c r="P228" i="3" s="1"/>
  <c r="O2818" i="3"/>
  <c r="P2818" i="3" s="1"/>
  <c r="O2242" i="3"/>
  <c r="P2242" i="3" s="1"/>
  <c r="O1522" i="3"/>
  <c r="P1522" i="3" s="1"/>
  <c r="O1186" i="3"/>
  <c r="P1186" i="3" s="1"/>
  <c r="O850" i="3"/>
  <c r="P850" i="3" s="1"/>
  <c r="O498" i="3"/>
  <c r="P498" i="3" s="1"/>
  <c r="O162" i="3"/>
  <c r="P162" i="3" s="1"/>
  <c r="O3011" i="3"/>
  <c r="P3011" i="3" s="1"/>
  <c r="O2435" i="3"/>
  <c r="P2435" i="3" s="1"/>
  <c r="O1667" i="3"/>
  <c r="P1667" i="3" s="1"/>
  <c r="O1187" i="3"/>
  <c r="P1187" i="3" s="1"/>
  <c r="O803" i="3"/>
  <c r="P803" i="3" s="1"/>
  <c r="O35" i="3"/>
  <c r="P35" i="3" s="1"/>
  <c r="O6176" i="3"/>
  <c r="P6176" i="3" s="1"/>
  <c r="O1497" i="3"/>
  <c r="P1497" i="3" s="1"/>
  <c r="O6896" i="3"/>
  <c r="P6896" i="3" s="1"/>
  <c r="O7328" i="3"/>
  <c r="P7328" i="3" s="1"/>
  <c r="O6248" i="3"/>
  <c r="P6248" i="3" s="1"/>
  <c r="O8024" i="3"/>
  <c r="P8024" i="3" s="1"/>
  <c r="O5201" i="3"/>
  <c r="P5201" i="3" s="1"/>
  <c r="O8673" i="3"/>
  <c r="P8673" i="3" s="1"/>
  <c r="O8025" i="3"/>
  <c r="P8025" i="3" s="1"/>
  <c r="O7065" i="3"/>
  <c r="P7065" i="3" s="1"/>
  <c r="O5700" i="3"/>
  <c r="P5700" i="3" s="1"/>
  <c r="O1473" i="3"/>
  <c r="P1473" i="3" s="1"/>
  <c r="O8557" i="3"/>
  <c r="P8557" i="3" s="1"/>
  <c r="O7341" i="3"/>
  <c r="P7341" i="3" s="1"/>
  <c r="O5869" i="3"/>
  <c r="P5869" i="3" s="1"/>
  <c r="O4855" i="3"/>
  <c r="P4855" i="3" s="1"/>
  <c r="O897" i="3"/>
  <c r="P897" i="3" s="1"/>
  <c r="O8073" i="3"/>
  <c r="P8073" i="3" s="1"/>
  <c r="O6729" i="3"/>
  <c r="P6729" i="3" s="1"/>
  <c r="O8788" i="3"/>
  <c r="P8788" i="3" s="1"/>
  <c r="O8596" i="3"/>
  <c r="P8596" i="3" s="1"/>
  <c r="O7380" i="3"/>
  <c r="P7380" i="3" s="1"/>
  <c r="O5876" i="3"/>
  <c r="P5876" i="3" s="1"/>
  <c r="O4526" i="3"/>
  <c r="P4526" i="3" s="1"/>
  <c r="O2288" i="3"/>
  <c r="P2288" i="3" s="1"/>
  <c r="O5701" i="3"/>
  <c r="P5701" i="3" s="1"/>
  <c r="O5029" i="3"/>
  <c r="P5029" i="3" s="1"/>
  <c r="O4520" i="3"/>
  <c r="P4520" i="3" s="1"/>
  <c r="O2192" i="3"/>
  <c r="P2192" i="3" s="1"/>
  <c r="O1337" i="3"/>
  <c r="P1337" i="3" s="1"/>
  <c r="O825" i="3"/>
  <c r="P825" i="3" s="1"/>
  <c r="O5364" i="3"/>
  <c r="P5364" i="3" s="1"/>
  <c r="O4980" i="3"/>
  <c r="P4980" i="3" s="1"/>
  <c r="O3943" i="3"/>
  <c r="P3943" i="3" s="1"/>
  <c r="O1976" i="3"/>
  <c r="P1976" i="3" s="1"/>
  <c r="O609" i="3"/>
  <c r="P609" i="3" s="1"/>
  <c r="O8730" i="3"/>
  <c r="P8730" i="3" s="1"/>
  <c r="O8554" i="3"/>
  <c r="P8554" i="3" s="1"/>
  <c r="O8218" i="3"/>
  <c r="P8218" i="3" s="1"/>
  <c r="O7882" i="3"/>
  <c r="P7882" i="3" s="1"/>
  <c r="O7354" i="3"/>
  <c r="P7354" i="3" s="1"/>
  <c r="O7066" i="3"/>
  <c r="P7066" i="3" s="1"/>
  <c r="O6058" i="3"/>
  <c r="P6058" i="3" s="1"/>
  <c r="O5434" i="3"/>
  <c r="P5434" i="3" s="1"/>
  <c r="O5146" i="3"/>
  <c r="P5146" i="3" s="1"/>
  <c r="O5002" i="3"/>
  <c r="P5002" i="3" s="1"/>
  <c r="O4207" i="3"/>
  <c r="P4207" i="3" s="1"/>
  <c r="O2504" i="3"/>
  <c r="P2504" i="3" s="1"/>
  <c r="O1352" i="3"/>
  <c r="P1352" i="3" s="1"/>
  <c r="O968" i="3"/>
  <c r="P968" i="3" s="1"/>
  <c r="O584" i="3"/>
  <c r="P584" i="3" s="1"/>
  <c r="O328" i="3"/>
  <c r="P328" i="3" s="1"/>
  <c r="O8771" i="3"/>
  <c r="P8771" i="3" s="1"/>
  <c r="O8579" i="3"/>
  <c r="P8579" i="3" s="1"/>
  <c r="O8227" i="3"/>
  <c r="P8227" i="3" s="1"/>
  <c r="O7523" i="3"/>
  <c r="P7523" i="3" s="1"/>
  <c r="O6947" i="3"/>
  <c r="P6947" i="3" s="1"/>
  <c r="O5891" i="3"/>
  <c r="P5891" i="3" s="1"/>
  <c r="O5219" i="3"/>
  <c r="P5219" i="3" s="1"/>
  <c r="O5075" i="3"/>
  <c r="P5075" i="3" s="1"/>
  <c r="O4859" i="3"/>
  <c r="P4859" i="3" s="1"/>
  <c r="O3942" i="3"/>
  <c r="P3942" i="3" s="1"/>
  <c r="O3515" i="3"/>
  <c r="P3515" i="3" s="1"/>
  <c r="O2313" i="3"/>
  <c r="P2313" i="3" s="1"/>
  <c r="O1673" i="3"/>
  <c r="P1673" i="3" s="1"/>
  <c r="O1333" i="3"/>
  <c r="P1333" i="3" s="1"/>
  <c r="O821" i="3"/>
  <c r="P821" i="3" s="1"/>
  <c r="O393" i="3"/>
  <c r="P393" i="3" s="1"/>
  <c r="O4877" i="3"/>
  <c r="P4877" i="3" s="1"/>
  <c r="O3853" i="3"/>
  <c r="P3853" i="3" s="1"/>
  <c r="O3012" i="3"/>
  <c r="P3012" i="3" s="1"/>
  <c r="O2244" i="3"/>
  <c r="P2244" i="3" s="1"/>
  <c r="O1380" i="3"/>
  <c r="P1380" i="3" s="1"/>
  <c r="O900" i="3"/>
  <c r="P900" i="3" s="1"/>
  <c r="O676" i="3"/>
  <c r="P676" i="3" s="1"/>
  <c r="O324" i="3"/>
  <c r="P324" i="3" s="1"/>
  <c r="O164" i="3"/>
  <c r="P164" i="3" s="1"/>
  <c r="O3202" i="3"/>
  <c r="P3202" i="3" s="1"/>
  <c r="O2514" i="3"/>
  <c r="P2514" i="3" s="1"/>
  <c r="O2338" i="3"/>
  <c r="P2338" i="3" s="1"/>
  <c r="O2050" i="3"/>
  <c r="P2050" i="3" s="1"/>
  <c r="O1666" i="3"/>
  <c r="P1666" i="3" s="1"/>
  <c r="O1474" i="3"/>
  <c r="P1474" i="3" s="1"/>
  <c r="O1282" i="3"/>
  <c r="P1282" i="3" s="1"/>
  <c r="O1138" i="3"/>
  <c r="P1138" i="3" s="1"/>
  <c r="O946" i="3"/>
  <c r="P946" i="3" s="1"/>
  <c r="O754" i="3"/>
  <c r="P754" i="3" s="1"/>
  <c r="O562" i="3"/>
  <c r="P562" i="3" s="1"/>
  <c r="O418" i="3"/>
  <c r="P418" i="3" s="1"/>
  <c r="O226" i="3"/>
  <c r="P226" i="3" s="1"/>
  <c r="O82" i="3"/>
  <c r="P82" i="3" s="1"/>
  <c r="O3155" i="3"/>
  <c r="P3155" i="3" s="1"/>
  <c r="O2867" i="3"/>
  <c r="P2867" i="3" s="1"/>
  <c r="O2515" i="3"/>
  <c r="P2515" i="3" s="1"/>
  <c r="O2339" i="3"/>
  <c r="P2339" i="3" s="1"/>
  <c r="O2003" i="3"/>
  <c r="P2003" i="3" s="1"/>
  <c r="O1475" i="3"/>
  <c r="P1475" i="3" s="1"/>
  <c r="O1331" i="3"/>
  <c r="P1331" i="3" s="1"/>
  <c r="O1139" i="3"/>
  <c r="P1139" i="3" s="1"/>
  <c r="O899" i="3"/>
  <c r="P899" i="3" s="1"/>
  <c r="O707" i="3"/>
  <c r="P707" i="3" s="1"/>
  <c r="O467" i="3"/>
  <c r="P467" i="3" s="1"/>
  <c r="O275" i="3"/>
  <c r="P275" i="3" s="1"/>
  <c r="O131" i="3"/>
  <c r="P131" i="3" s="1"/>
  <c r="O8768" i="3"/>
  <c r="P8768" i="3" s="1"/>
  <c r="O7952" i="3"/>
  <c r="P7952" i="3" s="1"/>
  <c r="O6416" i="3"/>
  <c r="P6416" i="3" s="1"/>
  <c r="O7904" i="3"/>
  <c r="P7904" i="3" s="1"/>
  <c r="O6368" i="3"/>
  <c r="P6368" i="3" s="1"/>
  <c r="O5025" i="3"/>
  <c r="P5025" i="3" s="1"/>
  <c r="O1328" i="3"/>
  <c r="P1328" i="3" s="1"/>
  <c r="O8360" i="3"/>
  <c r="P8360" i="3" s="1"/>
  <c r="O7336" i="3"/>
  <c r="P7336" i="3" s="1"/>
  <c r="O8696" i="3"/>
  <c r="P8696" i="3" s="1"/>
  <c r="O7928" i="3"/>
  <c r="P7928" i="3" s="1"/>
  <c r="O6392" i="3"/>
  <c r="P6392" i="3" s="1"/>
  <c r="O3683" i="3"/>
  <c r="P3683" i="3" s="1"/>
  <c r="O8561" i="3"/>
  <c r="P8561" i="3" s="1"/>
  <c r="O8433" i="3"/>
  <c r="P8433" i="3" s="1"/>
  <c r="O6897" i="3"/>
  <c r="P6897" i="3" s="1"/>
  <c r="O6129" i="3"/>
  <c r="P6129" i="3" s="1"/>
  <c r="O5721" i="3"/>
  <c r="P5721" i="3" s="1"/>
  <c r="O5240" i="3"/>
  <c r="P5240" i="3" s="1"/>
  <c r="O3224" i="3"/>
  <c r="P3224" i="3" s="1"/>
  <c r="O1688" i="3"/>
  <c r="P1688" i="3" s="1"/>
  <c r="O1005" i="3"/>
  <c r="P1005" i="3" s="1"/>
  <c r="O664" i="3"/>
  <c r="P664" i="3" s="1"/>
  <c r="O321" i="3"/>
  <c r="P321" i="3" s="1"/>
  <c r="O8789" i="3"/>
  <c r="P8789" i="3" s="1"/>
  <c r="O8725" i="3"/>
  <c r="P8725" i="3" s="1"/>
  <c r="O8597" i="3"/>
  <c r="P8597" i="3" s="1"/>
  <c r="O8533" i="3"/>
  <c r="P8533" i="3" s="1"/>
  <c r="O7893" i="3"/>
  <c r="P7893" i="3" s="1"/>
  <c r="O7381" i="3"/>
  <c r="P7381" i="3" s="1"/>
  <c r="O6037" i="3"/>
  <c r="P6037" i="3" s="1"/>
  <c r="O5696" i="3"/>
  <c r="P5696" i="3" s="1"/>
  <c r="O5456" i="3"/>
  <c r="P5456" i="3" s="1"/>
  <c r="O5200" i="3"/>
  <c r="P5200" i="3" s="1"/>
  <c r="O5072" i="3"/>
  <c r="P5072" i="3" s="1"/>
  <c r="O3938" i="3"/>
  <c r="P3938" i="3" s="1"/>
  <c r="O2817" i="3"/>
  <c r="P2817" i="3" s="1"/>
  <c r="O1112" i="3"/>
  <c r="P1112" i="3" s="1"/>
  <c r="O8601" i="3"/>
  <c r="P8601" i="3" s="1"/>
  <c r="O8225" i="3"/>
  <c r="P8225" i="3" s="1"/>
  <c r="O7449" i="3"/>
  <c r="P7449" i="3" s="1"/>
  <c r="O6681" i="3"/>
  <c r="P6681" i="3" s="1"/>
  <c r="O6297" i="3"/>
  <c r="P6297" i="3" s="1"/>
  <c r="O5096" i="3"/>
  <c r="P5096" i="3" s="1"/>
  <c r="O8764" i="3"/>
  <c r="P8764" i="3" s="1"/>
  <c r="O8700" i="3"/>
  <c r="P8700" i="3" s="1"/>
  <c r="O8060" i="3"/>
  <c r="P8060" i="3" s="1"/>
  <c r="O7548" i="3"/>
  <c r="P7548" i="3" s="1"/>
  <c r="O7356" i="3"/>
  <c r="P7356" i="3" s="1"/>
  <c r="O7164" i="3"/>
  <c r="P7164" i="3" s="1"/>
  <c r="O6204" i="3"/>
  <c r="P6204" i="3" s="1"/>
  <c r="O5529" i="3"/>
  <c r="P5529" i="3" s="1"/>
  <c r="O5145" i="3"/>
  <c r="P5145" i="3" s="1"/>
  <c r="O4376" i="3"/>
  <c r="P4376" i="3" s="1"/>
  <c r="O4206" i="3"/>
  <c r="P4206" i="3" s="1"/>
  <c r="O3694" i="3"/>
  <c r="P3694" i="3" s="1"/>
  <c r="O3013" i="3"/>
  <c r="P3013" i="3" s="1"/>
  <c r="O1305" i="3"/>
  <c r="P1305" i="3" s="1"/>
  <c r="O965" i="3"/>
  <c r="P965" i="3" s="1"/>
  <c r="O5709" i="3"/>
  <c r="P5709" i="3" s="1"/>
  <c r="O5197" i="3"/>
  <c r="P5197" i="3" s="1"/>
  <c r="O5069" i="3"/>
  <c r="P5069" i="3" s="1"/>
  <c r="O4019" i="3"/>
  <c r="P4019" i="3" s="1"/>
  <c r="O1785" i="3"/>
  <c r="P1785" i="3" s="1"/>
  <c r="O1616" i="3"/>
  <c r="P1616" i="3" s="1"/>
  <c r="O1445" i="3"/>
  <c r="P1445" i="3" s="1"/>
  <c r="O249" i="3"/>
  <c r="P249" i="3" s="1"/>
  <c r="O80" i="3"/>
  <c r="P80" i="3" s="1"/>
  <c r="O5372" i="3"/>
  <c r="P5372" i="3" s="1"/>
  <c r="O5244" i="3"/>
  <c r="P5244" i="3" s="1"/>
  <c r="O4039" i="3"/>
  <c r="P4039" i="3" s="1"/>
  <c r="O3021" i="3"/>
  <c r="P3021" i="3" s="1"/>
  <c r="O2509" i="3"/>
  <c r="P2509" i="3" s="1"/>
  <c r="O2337" i="3"/>
  <c r="P2337" i="3" s="1"/>
  <c r="O2168" i="3"/>
  <c r="P2168" i="3" s="1"/>
  <c r="O973" i="3"/>
  <c r="P973" i="3" s="1"/>
  <c r="O801" i="3"/>
  <c r="P801" i="3" s="1"/>
  <c r="O632" i="3"/>
  <c r="P632" i="3" s="1"/>
  <c r="O8718" i="3"/>
  <c r="P8718" i="3" s="1"/>
  <c r="O8622" i="3"/>
  <c r="P8622" i="3" s="1"/>
  <c r="O8558" i="3"/>
  <c r="P8558" i="3" s="1"/>
  <c r="O8526" i="3"/>
  <c r="P8526" i="3" s="1"/>
  <c r="O8238" i="3"/>
  <c r="P8238" i="3" s="1"/>
  <c r="O8046" i="3"/>
  <c r="P8046" i="3" s="1"/>
  <c r="O7550" i="3"/>
  <c r="P7550" i="3" s="1"/>
  <c r="O7518" i="3"/>
  <c r="P7518" i="3" s="1"/>
  <c r="O7358" i="3"/>
  <c r="P7358" i="3" s="1"/>
  <c r="O7230" i="3"/>
  <c r="P7230" i="3" s="1"/>
  <c r="O7166" i="3"/>
  <c r="P7166" i="3" s="1"/>
  <c r="O6878" i="3"/>
  <c r="P6878" i="3" s="1"/>
  <c r="O6206" i="3"/>
  <c r="P6206" i="3" s="1"/>
  <c r="O5870" i="3"/>
  <c r="P5870" i="3" s="1"/>
  <c r="O5710" i="3"/>
  <c r="P5710" i="3" s="1"/>
  <c r="O5550" i="3"/>
  <c r="P5550" i="3" s="1"/>
  <c r="O5454" i="3"/>
  <c r="P5454" i="3" s="1"/>
  <c r="O5198" i="3"/>
  <c r="P5198" i="3" s="1"/>
  <c r="O5070" i="3"/>
  <c r="P5070" i="3" s="1"/>
  <c r="O5038" i="3"/>
  <c r="P5038" i="3" s="1"/>
  <c r="O4974" i="3"/>
  <c r="P4974" i="3" s="1"/>
  <c r="O4020" i="3"/>
  <c r="P4020" i="3" s="1"/>
  <c r="O3357" i="3"/>
  <c r="P3357" i="3" s="1"/>
  <c r="O2385" i="3"/>
  <c r="P2385" i="3" s="1"/>
  <c r="O1617" i="3"/>
  <c r="P1617" i="3" s="1"/>
  <c r="O1448" i="3"/>
  <c r="P1448" i="3" s="1"/>
  <c r="O1277" i="3"/>
  <c r="P1277" i="3" s="1"/>
  <c r="O849" i="3"/>
  <c r="P849" i="3" s="1"/>
  <c r="O680" i="3"/>
  <c r="P680" i="3" s="1"/>
  <c r="O509" i="3"/>
  <c r="P509" i="3" s="1"/>
  <c r="O81" i="3"/>
  <c r="P81" i="3" s="1"/>
  <c r="O6" i="3"/>
  <c r="P6" i="3" s="1"/>
  <c r="O8727" i="3"/>
  <c r="P8727" i="3" s="1"/>
  <c r="O8695" i="3"/>
  <c r="P8695" i="3" s="1"/>
  <c r="O8599" i="3"/>
  <c r="P8599" i="3" s="1"/>
  <c r="O8503" i="3"/>
  <c r="P8503" i="3" s="1"/>
  <c r="O8407" i="3"/>
  <c r="P8407" i="3" s="1"/>
  <c r="O8311" i="3"/>
  <c r="P8311" i="3" s="1"/>
  <c r="O8215" i="3"/>
  <c r="P8215" i="3" s="1"/>
  <c r="O8055" i="3"/>
  <c r="P8055" i="3" s="1"/>
  <c r="O8023" i="3"/>
  <c r="P8023" i="3" s="1"/>
  <c r="O7735" i="3"/>
  <c r="P7735" i="3" s="1"/>
  <c r="O7447" i="3"/>
  <c r="P7447" i="3" s="1"/>
  <c r="O7383" i="3"/>
  <c r="P7383" i="3" s="1"/>
  <c r="O7351" i="3"/>
  <c r="P7351" i="3" s="1"/>
  <c r="O7063" i="3"/>
  <c r="P7063" i="3" s="1"/>
  <c r="O6727" i="3"/>
  <c r="P6727" i="3" s="1"/>
  <c r="O6343" i="3"/>
  <c r="P6343" i="3" s="1"/>
  <c r="O6247" i="3"/>
  <c r="P6247" i="3" s="1"/>
  <c r="O6151" i="3"/>
  <c r="P6151" i="3" s="1"/>
  <c r="O6055" i="3"/>
  <c r="P6055" i="3" s="1"/>
  <c r="O5719" i="3"/>
  <c r="P5719" i="3" s="1"/>
  <c r="O5623" i="3"/>
  <c r="P5623" i="3" s="1"/>
  <c r="O5431" i="3"/>
  <c r="P5431" i="3" s="1"/>
  <c r="O5367" i="3"/>
  <c r="P5367" i="3" s="1"/>
  <c r="O5239" i="3"/>
  <c r="P5239" i="3" s="1"/>
  <c r="O5143" i="3"/>
  <c r="P5143" i="3" s="1"/>
  <c r="O5047" i="3"/>
  <c r="P5047" i="3" s="1"/>
  <c r="O4951" i="3"/>
  <c r="P4951" i="3" s="1"/>
  <c r="O4715" i="3"/>
  <c r="P4715" i="3" s="1"/>
  <c r="O4544" i="3"/>
  <c r="P4544" i="3" s="1"/>
  <c r="O4331" i="3"/>
  <c r="P4331" i="3" s="1"/>
  <c r="O3584" i="3"/>
  <c r="P3584" i="3" s="1"/>
  <c r="O3345" i="3"/>
  <c r="P3345" i="3" s="1"/>
  <c r="O2793" i="3"/>
  <c r="P2793" i="3" s="1"/>
  <c r="O2025" i="3"/>
  <c r="P2025" i="3" s="1"/>
  <c r="O1856" i="3"/>
  <c r="P1856" i="3" s="1"/>
  <c r="O1685" i="3"/>
  <c r="P1685" i="3" s="1"/>
  <c r="O1257" i="3"/>
  <c r="P1257" i="3" s="1"/>
  <c r="O1173" i="3"/>
  <c r="P1173" i="3" s="1"/>
  <c r="O1088" i="3"/>
  <c r="P1088" i="3" s="1"/>
  <c r="O1001" i="3"/>
  <c r="P1001" i="3" s="1"/>
  <c r="O917" i="3"/>
  <c r="P917" i="3" s="1"/>
  <c r="O661" i="3"/>
  <c r="P661" i="3" s="1"/>
  <c r="O489" i="3"/>
  <c r="P489" i="3" s="1"/>
  <c r="O320" i="3"/>
  <c r="P320" i="3" s="1"/>
  <c r="O149" i="3"/>
  <c r="P149" i="3" s="1"/>
  <c r="O4881" i="3"/>
  <c r="P4881" i="3" s="1"/>
  <c r="O4785" i="3"/>
  <c r="P4785" i="3" s="1"/>
  <c r="O4689" i="3"/>
  <c r="P4689" i="3" s="1"/>
  <c r="O4209" i="3"/>
  <c r="P4209" i="3" s="1"/>
  <c r="O4017" i="3"/>
  <c r="P4017" i="3" s="1"/>
  <c r="O3681" i="3"/>
  <c r="P3681" i="3" s="1"/>
  <c r="O3585" i="3"/>
  <c r="P3585" i="3" s="1"/>
  <c r="O3180" i="3"/>
  <c r="P3180" i="3" s="1"/>
  <c r="O2348" i="3"/>
  <c r="P2348" i="3" s="1"/>
  <c r="O1836" i="3"/>
  <c r="P1836" i="3" s="1"/>
  <c r="O1644" i="3"/>
  <c r="P1644" i="3" s="1"/>
  <c r="O1516" i="3"/>
  <c r="P1516" i="3" s="1"/>
  <c r="O1324" i="3"/>
  <c r="P1324" i="3" s="1"/>
  <c r="O1260" i="3"/>
  <c r="P1260" i="3" s="1"/>
  <c r="O1068" i="3"/>
  <c r="P1068" i="3" s="1"/>
  <c r="O1004" i="3"/>
  <c r="P1004" i="3" s="1"/>
  <c r="O876" i="3"/>
  <c r="P876" i="3" s="1"/>
  <c r="O492" i="3"/>
  <c r="P492" i="3" s="1"/>
  <c r="O300" i="3"/>
  <c r="P300" i="3" s="1"/>
  <c r="O172" i="3"/>
  <c r="P172" i="3" s="1"/>
  <c r="O108" i="3"/>
  <c r="P108" i="3" s="1"/>
  <c r="O3030" i="3"/>
  <c r="P3030" i="3" s="1"/>
  <c r="O2838" i="3"/>
  <c r="P2838" i="3" s="1"/>
  <c r="O2678" i="3"/>
  <c r="P2678" i="3" s="1"/>
  <c r="O2518" i="3"/>
  <c r="P2518" i="3" s="1"/>
  <c r="O2454" i="3"/>
  <c r="P2454" i="3" s="1"/>
  <c r="O2390" i="3"/>
  <c r="P2390" i="3" s="1"/>
  <c r="O2358" i="3"/>
  <c r="P2358" i="3" s="1"/>
  <c r="O2182" i="3"/>
  <c r="P2182" i="3" s="1"/>
  <c r="O2022" i="3"/>
  <c r="P2022" i="3" s="1"/>
  <c r="O1846" i="3"/>
  <c r="P1846" i="3" s="1"/>
  <c r="O1686" i="3"/>
  <c r="P1686" i="3" s="1"/>
  <c r="O1590" i="3"/>
  <c r="P1590" i="3" s="1"/>
  <c r="O1494" i="3"/>
  <c r="P1494" i="3" s="1"/>
  <c r="O1398" i="3"/>
  <c r="P1398" i="3" s="1"/>
  <c r="O1334" i="3"/>
  <c r="P1334" i="3" s="1"/>
  <c r="O1302" i="3"/>
  <c r="P1302" i="3" s="1"/>
  <c r="O1206" i="3"/>
  <c r="P1206" i="3" s="1"/>
  <c r="O1174" i="3"/>
  <c r="P1174" i="3" s="1"/>
  <c r="O1110" i="3"/>
  <c r="P1110" i="3" s="1"/>
  <c r="O1014" i="3"/>
  <c r="P1014" i="3" s="1"/>
  <c r="O918" i="3"/>
  <c r="P918" i="3" s="1"/>
  <c r="O822" i="3"/>
  <c r="P822" i="3" s="1"/>
  <c r="O726" i="3"/>
  <c r="P726" i="3" s="1"/>
  <c r="O662" i="3"/>
  <c r="P662" i="3" s="1"/>
  <c r="O630" i="3"/>
  <c r="P630" i="3" s="1"/>
  <c r="O534" i="3"/>
  <c r="P534" i="3" s="1"/>
  <c r="O502" i="3"/>
  <c r="P502" i="3" s="1"/>
  <c r="O438" i="3"/>
  <c r="P438" i="3" s="1"/>
  <c r="O390" i="3"/>
  <c r="P390" i="3" s="1"/>
  <c r="O326" i="3"/>
  <c r="P326" i="3" s="1"/>
  <c r="O294" i="3"/>
  <c r="P294" i="3" s="1"/>
  <c r="O150" i="3"/>
  <c r="P150" i="3" s="1"/>
  <c r="O54" i="3"/>
  <c r="P54" i="3" s="1"/>
  <c r="O3367" i="3"/>
  <c r="P3367" i="3" s="1"/>
  <c r="O3015" i="3"/>
  <c r="P3015" i="3" s="1"/>
  <c r="O2695" i="3"/>
  <c r="P2695" i="3" s="1"/>
  <c r="O2503" i="3"/>
  <c r="P2503" i="3" s="1"/>
  <c r="O2407" i="3"/>
  <c r="P2407" i="3" s="1"/>
  <c r="O2343" i="3"/>
  <c r="P2343" i="3" s="1"/>
  <c r="O2311" i="3"/>
  <c r="P2311" i="3" s="1"/>
  <c r="O2119" i="3"/>
  <c r="P2119" i="3" s="1"/>
  <c r="O2023" i="3"/>
  <c r="P2023" i="3" s="1"/>
  <c r="O1831" i="3"/>
  <c r="P1831" i="3" s="1"/>
  <c r="O1735" i="3"/>
  <c r="P1735" i="3" s="1"/>
  <c r="O1671" i="3"/>
  <c r="P1671" i="3" s="1"/>
  <c r="O1543" i="3"/>
  <c r="P1543" i="3" s="1"/>
  <c r="O1511" i="3"/>
  <c r="P1511" i="3" s="1"/>
  <c r="O1447" i="3"/>
  <c r="P1447" i="3" s="1"/>
  <c r="O1351" i="3"/>
  <c r="P1351" i="3" s="1"/>
  <c r="O1255" i="3"/>
  <c r="P1255" i="3" s="1"/>
  <c r="O1159" i="3"/>
  <c r="P1159" i="3" s="1"/>
  <c r="O1063" i="3"/>
  <c r="P1063" i="3" s="1"/>
  <c r="O999" i="3"/>
  <c r="P999" i="3" s="1"/>
  <c r="O967" i="3"/>
  <c r="P967" i="3" s="1"/>
  <c r="O871" i="3"/>
  <c r="P871" i="3" s="1"/>
  <c r="O775" i="3"/>
  <c r="P775" i="3" s="1"/>
  <c r="O679" i="3"/>
  <c r="P679" i="3" s="1"/>
  <c r="O583" i="3"/>
  <c r="P583" i="3" s="1"/>
  <c r="O487" i="3"/>
  <c r="P487" i="3" s="1"/>
  <c r="O391" i="3"/>
  <c r="P391" i="3" s="1"/>
  <c r="O327" i="3"/>
  <c r="P327" i="3" s="1"/>
  <c r="O295" i="3"/>
  <c r="P295" i="3" s="1"/>
  <c r="O151" i="3"/>
  <c r="P151" i="3" s="1"/>
  <c r="O7" i="3"/>
  <c r="P7" i="3" s="1"/>
  <c r="O3534" i="3"/>
  <c r="P3534" i="3" s="1"/>
  <c r="O8264" i="3"/>
  <c r="P8264" i="3" s="1"/>
  <c r="O6728" i="3"/>
  <c r="P6728" i="3" s="1"/>
  <c r="O5121" i="3"/>
  <c r="P5121" i="3" s="1"/>
  <c r="O3491" i="3"/>
  <c r="P3491" i="3" s="1"/>
  <c r="O2265" i="3"/>
  <c r="P2265" i="3" s="1"/>
  <c r="O8720" i="3"/>
  <c r="P8720" i="3" s="1"/>
  <c r="O1669" i="3"/>
  <c r="P1669" i="3" s="1"/>
  <c r="O7400" i="3"/>
  <c r="P7400" i="3" s="1"/>
  <c r="O4977" i="3"/>
  <c r="P4977" i="3" s="1"/>
  <c r="O7064" i="3"/>
  <c r="P7064" i="3" s="1"/>
  <c r="O8577" i="3"/>
  <c r="P8577" i="3" s="1"/>
  <c r="O8001" i="3"/>
  <c r="P8001" i="3" s="1"/>
  <c r="O7161" i="3"/>
  <c r="P7161" i="3" s="1"/>
  <c r="O6273" i="3"/>
  <c r="P6273" i="3" s="1"/>
  <c r="O6081" i="3"/>
  <c r="P6081" i="3" s="1"/>
  <c r="O5144" i="3"/>
  <c r="P5144" i="3" s="1"/>
  <c r="O4546" i="3"/>
  <c r="P4546" i="3" s="1"/>
  <c r="O4375" i="3"/>
  <c r="P4375" i="3" s="1"/>
  <c r="O2241" i="3"/>
  <c r="P2241" i="3" s="1"/>
  <c r="O705" i="3"/>
  <c r="P705" i="3" s="1"/>
  <c r="O536" i="3"/>
  <c r="P536" i="3" s="1"/>
  <c r="O365" i="3"/>
  <c r="P365" i="3" s="1"/>
  <c r="O8765" i="3"/>
  <c r="P8765" i="3" s="1"/>
  <c r="O8733" i="3"/>
  <c r="P8733" i="3" s="1"/>
  <c r="O8669" i="3"/>
  <c r="P8669" i="3" s="1"/>
  <c r="O8605" i="3"/>
  <c r="P8605" i="3" s="1"/>
  <c r="O8573" i="3"/>
  <c r="P8573" i="3" s="1"/>
  <c r="O8221" i="3"/>
  <c r="P8221" i="3" s="1"/>
  <c r="O8061" i="3"/>
  <c r="P8061" i="3" s="1"/>
  <c r="O8029" i="3"/>
  <c r="P8029" i="3" s="1"/>
  <c r="O7901" i="3"/>
  <c r="P7901" i="3" s="1"/>
  <c r="O7549" i="3"/>
  <c r="P7549" i="3" s="1"/>
  <c r="O7357" i="3"/>
  <c r="P7357" i="3" s="1"/>
  <c r="O7165" i="3"/>
  <c r="P7165" i="3" s="1"/>
  <c r="O6877" i="3"/>
  <c r="P6877" i="3" s="1"/>
  <c r="O6205" i="3"/>
  <c r="P6205" i="3" s="1"/>
  <c r="O6045" i="3"/>
  <c r="P6045" i="3" s="1"/>
  <c r="O5853" i="3"/>
  <c r="P5853" i="3" s="1"/>
  <c r="O5600" i="3"/>
  <c r="P5600" i="3" s="1"/>
  <c r="O5408" i="3"/>
  <c r="P5408" i="3" s="1"/>
  <c r="O5216" i="3"/>
  <c r="P5216" i="3" s="1"/>
  <c r="O5024" i="3"/>
  <c r="P5024" i="3" s="1"/>
  <c r="O4471" i="3"/>
  <c r="P4471" i="3" s="1"/>
  <c r="O3874" i="3"/>
  <c r="P3874" i="3" s="1"/>
  <c r="O3703" i="3"/>
  <c r="P3703" i="3" s="1"/>
  <c r="O3201" i="3"/>
  <c r="P3201" i="3" s="1"/>
  <c r="O3032" i="3"/>
  <c r="P3032" i="3" s="1"/>
  <c r="O2861" i="3"/>
  <c r="P2861" i="3" s="1"/>
  <c r="O2349" i="3"/>
  <c r="P2349" i="3" s="1"/>
  <c r="O1837" i="3"/>
  <c r="P1837" i="3" s="1"/>
  <c r="O1665" i="3"/>
  <c r="P1665" i="3" s="1"/>
  <c r="O1496" i="3"/>
  <c r="P1496" i="3" s="1"/>
  <c r="O1325" i="3"/>
  <c r="P1325" i="3" s="1"/>
  <c r="O301" i="3"/>
  <c r="P301" i="3" s="1"/>
  <c r="O129" i="3"/>
  <c r="P129" i="3" s="1"/>
  <c r="O8553" i="3"/>
  <c r="P8553" i="3" s="1"/>
  <c r="O8241" i="3"/>
  <c r="P8241" i="3" s="1"/>
  <c r="O8049" i="3"/>
  <c r="P8049" i="3" s="1"/>
  <c r="O7977" i="3"/>
  <c r="P7977" i="3" s="1"/>
  <c r="O7473" i="3"/>
  <c r="P7473" i="3" s="1"/>
  <c r="O7401" i="3"/>
  <c r="P7401" i="3" s="1"/>
  <c r="O7337" i="3"/>
  <c r="P7337" i="3" s="1"/>
  <c r="O7209" i="3"/>
  <c r="P7209" i="3" s="1"/>
  <c r="O6441" i="3"/>
  <c r="P6441" i="3" s="1"/>
  <c r="O6249" i="3"/>
  <c r="P6249" i="3" s="1"/>
  <c r="O6057" i="3"/>
  <c r="P6057" i="3" s="1"/>
  <c r="O5384" i="3"/>
  <c r="P5384" i="3" s="1"/>
  <c r="O5000" i="3"/>
  <c r="P5000" i="3" s="1"/>
  <c r="O4524" i="3"/>
  <c r="P4524" i="3" s="1"/>
  <c r="O4354" i="3"/>
  <c r="P4354" i="3" s="1"/>
  <c r="O8772" i="3"/>
  <c r="P8772" i="3" s="1"/>
  <c r="O8676" i="3"/>
  <c r="P8676" i="3" s="1"/>
  <c r="O8644" i="3"/>
  <c r="P8644" i="3" s="1"/>
  <c r="O8580" i="3"/>
  <c r="P8580" i="3" s="1"/>
  <c r="O8388" i="3"/>
  <c r="P8388" i="3" s="1"/>
  <c r="O8228" i="3"/>
  <c r="P8228" i="3" s="1"/>
  <c r="O7908" i="3"/>
  <c r="P7908" i="3" s="1"/>
  <c r="O7716" i="3"/>
  <c r="P7716" i="3" s="1"/>
  <c r="O7524" i="3"/>
  <c r="P7524" i="3" s="1"/>
  <c r="O7332" i="3"/>
  <c r="P7332" i="3" s="1"/>
  <c r="O7044" i="3"/>
  <c r="P7044" i="3" s="1"/>
  <c r="O6372" i="3"/>
  <c r="P6372" i="3" s="1"/>
  <c r="O5672" i="3"/>
  <c r="P5672" i="3" s="1"/>
  <c r="O5481" i="3"/>
  <c r="P5481" i="3" s="1"/>
  <c r="O5225" i="3"/>
  <c r="P5225" i="3" s="1"/>
  <c r="O5097" i="3"/>
  <c r="P5097" i="3" s="1"/>
  <c r="O4905" i="3"/>
  <c r="P4905" i="3" s="1"/>
  <c r="O4568" i="3"/>
  <c r="P4568" i="3" s="1"/>
  <c r="O3349" i="3"/>
  <c r="P3349" i="3" s="1"/>
  <c r="O3225" i="3"/>
  <c r="P3225" i="3" s="1"/>
  <c r="O1689" i="3"/>
  <c r="P1689" i="3" s="1"/>
  <c r="O1520" i="3"/>
  <c r="P1520" i="3" s="1"/>
  <c r="O1349" i="3"/>
  <c r="P1349" i="3" s="1"/>
  <c r="O1008" i="3"/>
  <c r="P1008" i="3" s="1"/>
  <c r="O665" i="3"/>
  <c r="P665" i="3" s="1"/>
  <c r="O496" i="3"/>
  <c r="P496" i="3" s="1"/>
  <c r="O325" i="3"/>
  <c r="P325" i="3" s="1"/>
  <c r="O153" i="3"/>
  <c r="P153" i="3" s="1"/>
  <c r="O5717" i="3"/>
  <c r="P5717" i="3" s="1"/>
  <c r="O5365" i="3"/>
  <c r="P5365" i="3" s="1"/>
  <c r="O5205" i="3"/>
  <c r="P5205" i="3" s="1"/>
  <c r="O5045" i="3"/>
  <c r="P5045" i="3" s="1"/>
  <c r="O4949" i="3"/>
  <c r="P4949" i="3" s="1"/>
  <c r="O4883" i="3"/>
  <c r="P4883" i="3" s="1"/>
  <c r="O4712" i="3"/>
  <c r="P4712" i="3" s="1"/>
  <c r="O4499" i="3"/>
  <c r="P4499" i="3" s="1"/>
  <c r="O3944" i="3"/>
  <c r="P3944" i="3" s="1"/>
  <c r="O3518" i="3"/>
  <c r="P3518" i="3" s="1"/>
  <c r="O3370" i="3"/>
  <c r="P3370" i="3" s="1"/>
  <c r="O2917" i="3"/>
  <c r="P2917" i="3" s="1"/>
  <c r="O1977" i="3"/>
  <c r="P1977" i="3" s="1"/>
  <c r="O1808" i="3"/>
  <c r="P1808" i="3" s="1"/>
  <c r="O1209" i="3"/>
  <c r="P1209" i="3" s="1"/>
  <c r="O1040" i="3"/>
  <c r="P1040" i="3" s="1"/>
  <c r="O869" i="3"/>
  <c r="P869" i="3" s="1"/>
  <c r="O441" i="3"/>
  <c r="P441" i="3" s="1"/>
  <c r="O272" i="3"/>
  <c r="P272" i="3" s="1"/>
  <c r="O101" i="3"/>
  <c r="P101" i="3" s="1"/>
  <c r="O5508" i="3"/>
  <c r="P5508" i="3" s="1"/>
  <c r="O5476" i="3"/>
  <c r="P5476" i="3" s="1"/>
  <c r="O5220" i="3"/>
  <c r="P5220" i="3" s="1"/>
  <c r="O5188" i="3"/>
  <c r="P5188" i="3" s="1"/>
  <c r="O5028" i="3"/>
  <c r="P5028" i="3" s="1"/>
  <c r="O4996" i="3"/>
  <c r="P4996" i="3" s="1"/>
  <c r="O4860" i="3"/>
  <c r="P4860" i="3" s="1"/>
  <c r="O3538" i="3"/>
  <c r="P3538" i="3" s="1"/>
  <c r="O2529" i="3"/>
  <c r="P2529" i="3" s="1"/>
  <c r="O2360" i="3"/>
  <c r="P2360" i="3" s="1"/>
  <c r="O1761" i="3"/>
  <c r="P1761" i="3" s="1"/>
  <c r="O1677" i="3"/>
  <c r="P1677" i="3" s="1"/>
  <c r="O1592" i="3"/>
  <c r="P1592" i="3" s="1"/>
  <c r="O1505" i="3"/>
  <c r="P1505" i="3" s="1"/>
  <c r="O1421" i="3"/>
  <c r="P1421" i="3" s="1"/>
  <c r="O1336" i="3"/>
  <c r="P1336" i="3" s="1"/>
  <c r="O1165" i="3"/>
  <c r="P1165" i="3" s="1"/>
  <c r="O993" i="3"/>
  <c r="P993" i="3" s="1"/>
  <c r="O824" i="3"/>
  <c r="P824" i="3" s="1"/>
  <c r="O653" i="3"/>
  <c r="P653" i="3" s="1"/>
  <c r="O225" i="3"/>
  <c r="P225" i="3" s="1"/>
  <c r="O56" i="3"/>
  <c r="P56" i="3" s="1"/>
  <c r="O8770" i="3"/>
  <c r="P8770" i="3" s="1"/>
  <c r="O8722" i="3"/>
  <c r="P8722" i="3" s="1"/>
  <c r="O8674" i="3"/>
  <c r="P8674" i="3" s="1"/>
  <c r="O8626" i="3"/>
  <c r="P8626" i="3" s="1"/>
  <c r="O8578" i="3"/>
  <c r="P8578" i="3" s="1"/>
  <c r="O8562" i="3"/>
  <c r="P8562" i="3" s="1"/>
  <c r="O8530" i="3"/>
  <c r="P8530" i="3" s="1"/>
  <c r="O8386" i="3"/>
  <c r="P8386" i="3" s="1"/>
  <c r="O8242" i="3"/>
  <c r="P8242" i="3" s="1"/>
  <c r="O8226" i="3"/>
  <c r="P8226" i="3" s="1"/>
  <c r="O8050" i="3"/>
  <c r="P8050" i="3" s="1"/>
  <c r="O7906" i="3"/>
  <c r="P7906" i="3" s="1"/>
  <c r="O7714" i="3"/>
  <c r="P7714" i="3" s="1"/>
  <c r="O7570" i="3"/>
  <c r="P7570" i="3" s="1"/>
  <c r="O7522" i="3"/>
  <c r="P7522" i="3" s="1"/>
  <c r="O7474" i="3"/>
  <c r="P7474" i="3" s="1"/>
  <c r="O7378" i="3"/>
  <c r="P7378" i="3" s="1"/>
  <c r="O7330" i="3"/>
  <c r="P7330" i="3" s="1"/>
  <c r="O7234" i="3"/>
  <c r="P7234" i="3" s="1"/>
  <c r="O6706" i="3"/>
  <c r="P6706" i="3" s="1"/>
  <c r="O6562" i="3"/>
  <c r="P6562" i="3" s="1"/>
  <c r="O6370" i="3"/>
  <c r="P6370" i="3" s="1"/>
  <c r="O6226" i="3"/>
  <c r="P6226" i="3" s="1"/>
  <c r="O6178" i="3"/>
  <c r="P6178" i="3" s="1"/>
  <c r="O6130" i="3"/>
  <c r="P6130" i="3" s="1"/>
  <c r="O6034" i="3"/>
  <c r="P6034" i="3" s="1"/>
  <c r="O5890" i="3"/>
  <c r="P5890" i="3" s="1"/>
  <c r="O5698" i="3"/>
  <c r="P5698" i="3" s="1"/>
  <c r="O5602" i="3"/>
  <c r="P5602" i="3" s="1"/>
  <c r="O5554" i="3"/>
  <c r="P5554" i="3" s="1"/>
  <c r="O5506" i="3"/>
  <c r="P5506" i="3" s="1"/>
  <c r="O5410" i="3"/>
  <c r="P5410" i="3" s="1"/>
  <c r="O5362" i="3"/>
  <c r="P5362" i="3" s="1"/>
  <c r="O5218" i="3"/>
  <c r="P5218" i="3" s="1"/>
  <c r="O5202" i="3"/>
  <c r="P5202" i="3" s="1"/>
  <c r="O5170" i="3"/>
  <c r="P5170" i="3" s="1"/>
  <c r="O5122" i="3"/>
  <c r="P5122" i="3" s="1"/>
  <c r="O5074" i="3"/>
  <c r="P5074" i="3" s="1"/>
  <c r="O5026" i="3"/>
  <c r="P5026" i="3" s="1"/>
  <c r="O4978" i="3"/>
  <c r="P4978" i="3" s="1"/>
  <c r="O4930" i="3"/>
  <c r="P4930" i="3" s="1"/>
  <c r="O4879" i="3"/>
  <c r="P4879" i="3" s="1"/>
  <c r="O4858" i="3"/>
  <c r="P4858" i="3" s="1"/>
  <c r="O4836" i="3"/>
  <c r="P4836" i="3" s="1"/>
  <c r="O4474" i="3"/>
  <c r="P4474" i="3" s="1"/>
  <c r="O4452" i="3"/>
  <c r="P4452" i="3" s="1"/>
  <c r="O4068" i="3"/>
  <c r="P4068" i="3" s="1"/>
  <c r="O3706" i="3"/>
  <c r="P3706" i="3" s="1"/>
  <c r="O3684" i="3"/>
  <c r="P3684" i="3" s="1"/>
  <c r="O3535" i="3"/>
  <c r="P3535" i="3" s="1"/>
  <c r="O3365" i="3"/>
  <c r="P3365" i="3" s="1"/>
  <c r="O3037" i="3"/>
  <c r="P3037" i="3" s="1"/>
  <c r="O2865" i="3"/>
  <c r="P2865" i="3" s="1"/>
  <c r="O2696" i="3"/>
  <c r="P2696" i="3" s="1"/>
  <c r="O2525" i="3"/>
  <c r="P2525" i="3" s="1"/>
  <c r="O2481" i="3"/>
  <c r="P2481" i="3" s="1"/>
  <c r="O2312" i="3"/>
  <c r="P2312" i="3" s="1"/>
  <c r="O2097" i="3"/>
  <c r="P2097" i="3" s="1"/>
  <c r="O2013" i="3"/>
  <c r="P2013" i="3" s="1"/>
  <c r="O1841" i="3"/>
  <c r="P1841" i="3" s="1"/>
  <c r="O1713" i="3"/>
  <c r="P1713" i="3" s="1"/>
  <c r="O1672" i="3"/>
  <c r="P1672" i="3" s="1"/>
  <c r="O1544" i="3"/>
  <c r="P1544" i="3" s="1"/>
  <c r="O1501" i="3"/>
  <c r="P1501" i="3" s="1"/>
  <c r="O1373" i="3"/>
  <c r="P1373" i="3" s="1"/>
  <c r="O1329" i="3"/>
  <c r="P1329" i="3" s="1"/>
  <c r="O1160" i="3"/>
  <c r="P1160" i="3" s="1"/>
  <c r="O989" i="3"/>
  <c r="P989" i="3" s="1"/>
  <c r="O945" i="3"/>
  <c r="P945" i="3" s="1"/>
  <c r="O776" i="3"/>
  <c r="P776" i="3" s="1"/>
  <c r="O605" i="3"/>
  <c r="P605" i="3" s="1"/>
  <c r="O561" i="3"/>
  <c r="P561" i="3" s="1"/>
  <c r="O392" i="3"/>
  <c r="P392" i="3" s="1"/>
  <c r="O221" i="3"/>
  <c r="P221" i="3" s="1"/>
  <c r="O177" i="3"/>
  <c r="P177" i="3" s="1"/>
  <c r="O8" i="3"/>
  <c r="P8" i="3" s="1"/>
  <c r="O8747" i="3"/>
  <c r="P8747" i="3" s="1"/>
  <c r="O8731" i="3"/>
  <c r="P8731" i="3" s="1"/>
  <c r="O8699" i="3"/>
  <c r="P8699" i="3" s="1"/>
  <c r="O8651" i="3"/>
  <c r="P8651" i="3" s="1"/>
  <c r="O8603" i="3"/>
  <c r="P8603" i="3" s="1"/>
  <c r="O8555" i="3"/>
  <c r="P8555" i="3" s="1"/>
  <c r="O8219" i="3"/>
  <c r="P8219" i="3" s="1"/>
  <c r="O8075" i="3"/>
  <c r="P8075" i="3" s="1"/>
  <c r="O8059" i="3"/>
  <c r="P8059" i="3" s="1"/>
  <c r="O8027" i="3"/>
  <c r="P8027" i="3" s="1"/>
  <c r="O7883" i="3"/>
  <c r="P7883" i="3" s="1"/>
  <c r="O7547" i="3"/>
  <c r="P7547" i="3" s="1"/>
  <c r="O7403" i="3"/>
  <c r="P7403" i="3" s="1"/>
  <c r="O7387" i="3"/>
  <c r="P7387" i="3" s="1"/>
  <c r="O7355" i="3"/>
  <c r="P7355" i="3" s="1"/>
  <c r="O7339" i="3"/>
  <c r="P7339" i="3" s="1"/>
  <c r="O7211" i="3"/>
  <c r="P7211" i="3" s="1"/>
  <c r="O7163" i="3"/>
  <c r="P7163" i="3" s="1"/>
  <c r="O7067" i="3"/>
  <c r="P7067" i="3" s="1"/>
  <c r="O6875" i="3"/>
  <c r="P6875" i="3" s="1"/>
  <c r="O6539" i="3"/>
  <c r="P6539" i="3" s="1"/>
  <c r="O6395" i="3"/>
  <c r="P6395" i="3" s="1"/>
  <c r="O6347" i="3"/>
  <c r="P6347" i="3" s="1"/>
  <c r="O6203" i="3"/>
  <c r="P6203" i="3" s="1"/>
  <c r="O5867" i="3"/>
  <c r="P5867" i="3" s="1"/>
  <c r="O5723" i="3"/>
  <c r="P5723" i="3" s="1"/>
  <c r="O5531" i="3"/>
  <c r="P5531" i="3" s="1"/>
  <c r="O5387" i="3"/>
  <c r="P5387" i="3" s="1"/>
  <c r="O5243" i="3"/>
  <c r="P5243" i="3" s="1"/>
  <c r="O5211" i="3"/>
  <c r="P5211" i="3" s="1"/>
  <c r="O5195" i="3"/>
  <c r="P5195" i="3" s="1"/>
  <c r="O5147" i="3"/>
  <c r="P5147" i="3" s="1"/>
  <c r="O5099" i="3"/>
  <c r="P5099" i="3" s="1"/>
  <c r="O5051" i="3"/>
  <c r="P5051" i="3" s="1"/>
  <c r="O5035" i="3"/>
  <c r="P5035" i="3" s="1"/>
  <c r="O5003" i="3"/>
  <c r="P5003" i="3" s="1"/>
  <c r="O4955" i="3"/>
  <c r="P4955" i="3" s="1"/>
  <c r="O4870" i="3"/>
  <c r="P4870" i="3" s="1"/>
  <c r="O4784" i="3"/>
  <c r="P4784" i="3" s="1"/>
  <c r="O4379" i="3"/>
  <c r="P4379" i="3" s="1"/>
  <c r="O4358" i="3"/>
  <c r="P4358" i="3" s="1"/>
  <c r="O4208" i="3"/>
  <c r="P4208" i="3" s="1"/>
  <c r="O4187" i="3"/>
  <c r="P4187" i="3" s="1"/>
  <c r="O4038" i="3"/>
  <c r="P4038" i="3" s="1"/>
  <c r="O4016" i="3"/>
  <c r="P4016" i="3" s="1"/>
  <c r="O3995" i="3"/>
  <c r="P3995" i="3" s="1"/>
  <c r="O3846" i="3"/>
  <c r="P3846" i="3" s="1"/>
  <c r="O3526" i="3"/>
  <c r="P3526" i="3" s="1"/>
  <c r="O3324" i="3"/>
  <c r="P3324" i="3" s="1"/>
  <c r="O3189" i="3"/>
  <c r="P3189" i="3" s="1"/>
  <c r="O3017" i="3"/>
  <c r="P3017" i="3" s="1"/>
  <c r="O2677" i="3"/>
  <c r="P2677" i="3" s="1"/>
  <c r="O2505" i="3"/>
  <c r="P2505" i="3" s="1"/>
  <c r="O2336" i="3"/>
  <c r="P2336" i="3" s="1"/>
  <c r="O2121" i="3"/>
  <c r="P2121" i="3" s="1"/>
  <c r="O1781" i="3"/>
  <c r="P1781" i="3" s="1"/>
  <c r="O1737" i="3"/>
  <c r="P1737" i="3" s="1"/>
  <c r="O1568" i="3"/>
  <c r="P1568" i="3" s="1"/>
  <c r="O1397" i="3"/>
  <c r="P1397" i="3" s="1"/>
  <c r="O1353" i="3"/>
  <c r="P1353" i="3" s="1"/>
  <c r="O1184" i="3"/>
  <c r="P1184" i="3" s="1"/>
  <c r="O1141" i="3"/>
  <c r="P1141" i="3" s="1"/>
  <c r="O1013" i="3"/>
  <c r="P1013" i="3" s="1"/>
  <c r="O969" i="3"/>
  <c r="P969" i="3" s="1"/>
  <c r="O800" i="3"/>
  <c r="P800" i="3" s="1"/>
  <c r="O629" i="3"/>
  <c r="P629" i="3" s="1"/>
  <c r="O585" i="3"/>
  <c r="P585" i="3" s="1"/>
  <c r="O501" i="3"/>
  <c r="P501" i="3" s="1"/>
  <c r="O416" i="3"/>
  <c r="P416" i="3" s="1"/>
  <c r="O329" i="3"/>
  <c r="P329" i="3" s="1"/>
  <c r="O245" i="3"/>
  <c r="P245" i="3" s="1"/>
  <c r="O201" i="3"/>
  <c r="P201" i="3" s="1"/>
  <c r="O160" i="3"/>
  <c r="P160" i="3" s="1"/>
  <c r="O32" i="3"/>
  <c r="P32" i="3" s="1"/>
  <c r="O4869" i="3"/>
  <c r="P4869" i="3" s="1"/>
  <c r="O4693" i="3"/>
  <c r="P4693" i="3" s="1"/>
  <c r="O4597" i="3"/>
  <c r="P4597" i="3" s="1"/>
  <c r="O4533" i="3"/>
  <c r="P4533" i="3" s="1"/>
  <c r="O4357" i="3"/>
  <c r="P4357" i="3" s="1"/>
  <c r="O4197" i="3"/>
  <c r="P4197" i="3" s="1"/>
  <c r="O4021" i="3"/>
  <c r="P4021" i="3" s="1"/>
  <c r="O3989" i="3"/>
  <c r="P3989" i="3" s="1"/>
  <c r="O3925" i="3"/>
  <c r="P3925" i="3" s="1"/>
  <c r="O3685" i="3"/>
  <c r="P3685" i="3" s="1"/>
  <c r="O3525" i="3"/>
  <c r="P3525" i="3" s="1"/>
  <c r="O3358" i="3"/>
  <c r="P3358" i="3" s="1"/>
  <c r="O3156" i="3"/>
  <c r="P3156" i="3" s="1"/>
  <c r="O2676" i="3"/>
  <c r="P2676" i="3" s="1"/>
  <c r="O2516" i="3"/>
  <c r="P2516" i="3" s="1"/>
  <c r="O2484" i="3"/>
  <c r="P2484" i="3" s="1"/>
  <c r="O2388" i="3"/>
  <c r="P2388" i="3" s="1"/>
  <c r="O2292" i="3"/>
  <c r="P2292" i="3" s="1"/>
  <c r="O2004" i="3"/>
  <c r="P2004" i="3" s="1"/>
  <c r="O1812" i="3"/>
  <c r="P1812" i="3" s="1"/>
  <c r="O1524" i="3"/>
  <c r="P1524" i="3" s="1"/>
  <c r="O1492" i="3"/>
  <c r="P1492" i="3" s="1"/>
  <c r="O1428" i="3"/>
  <c r="P1428" i="3" s="1"/>
  <c r="O1332" i="3"/>
  <c r="P1332" i="3" s="1"/>
  <c r="O1300" i="3"/>
  <c r="P1300" i="3" s="1"/>
  <c r="O1236" i="3"/>
  <c r="P1236" i="3" s="1"/>
  <c r="O1172" i="3"/>
  <c r="P1172" i="3" s="1"/>
  <c r="O1140" i="3"/>
  <c r="P1140" i="3" s="1"/>
  <c r="O1044" i="3"/>
  <c r="P1044" i="3" s="1"/>
  <c r="O1012" i="3"/>
  <c r="P1012" i="3" s="1"/>
  <c r="O948" i="3"/>
  <c r="P948" i="3" s="1"/>
  <c r="O916" i="3"/>
  <c r="P916" i="3" s="1"/>
  <c r="O852" i="3"/>
  <c r="P852" i="3" s="1"/>
  <c r="O820" i="3"/>
  <c r="P820" i="3" s="1"/>
  <c r="O756" i="3"/>
  <c r="P756" i="3" s="1"/>
  <c r="O660" i="3"/>
  <c r="P660" i="3" s="1"/>
  <c r="O500" i="3"/>
  <c r="P500" i="3" s="1"/>
  <c r="O468" i="3"/>
  <c r="P468" i="3" s="1"/>
  <c r="O372" i="3"/>
  <c r="P372" i="3" s="1"/>
  <c r="O340" i="3"/>
  <c r="P340" i="3" s="1"/>
  <c r="O276" i="3"/>
  <c r="P276" i="3" s="1"/>
  <c r="O244" i="3"/>
  <c r="P244" i="3" s="1"/>
  <c r="O180" i="3"/>
  <c r="P180" i="3" s="1"/>
  <c r="O148" i="3"/>
  <c r="P148" i="3" s="1"/>
  <c r="O84" i="3"/>
  <c r="P84" i="3" s="1"/>
  <c r="O52" i="3"/>
  <c r="P52" i="3" s="1"/>
  <c r="O3178" i="3"/>
  <c r="P3178" i="3" s="1"/>
  <c r="O3034" i="3"/>
  <c r="P3034" i="3" s="1"/>
  <c r="O2986" i="3"/>
  <c r="P2986" i="3" s="1"/>
  <c r="O2938" i="3"/>
  <c r="P2938" i="3" s="1"/>
  <c r="O2842" i="3"/>
  <c r="P2842" i="3" s="1"/>
  <c r="O2794" i="3"/>
  <c r="P2794" i="3" s="1"/>
  <c r="O2506" i="3"/>
  <c r="P2506" i="3" s="1"/>
  <c r="O2458" i="3"/>
  <c r="P2458" i="3" s="1"/>
  <c r="O2410" i="3"/>
  <c r="P2410" i="3" s="1"/>
  <c r="O2362" i="3"/>
  <c r="P2362" i="3" s="1"/>
  <c r="O2346" i="3"/>
  <c r="P2346" i="3" s="1"/>
  <c r="O2314" i="3"/>
  <c r="P2314" i="3" s="1"/>
  <c r="O2266" i="3"/>
  <c r="P2266" i="3" s="1"/>
  <c r="O2170" i="3"/>
  <c r="P2170" i="3" s="1"/>
  <c r="O2074" i="3"/>
  <c r="P2074" i="3" s="1"/>
  <c r="O2026" i="3"/>
  <c r="P2026" i="3" s="1"/>
  <c r="O2010" i="3"/>
  <c r="P2010" i="3" s="1"/>
  <c r="O1834" i="3"/>
  <c r="P1834" i="3" s="1"/>
  <c r="O1690" i="3"/>
  <c r="P1690" i="3" s="1"/>
  <c r="O1674" i="3"/>
  <c r="P1674" i="3" s="1"/>
  <c r="O1642" i="3"/>
  <c r="P1642" i="3" s="1"/>
  <c r="O1594" i="3"/>
  <c r="P1594" i="3" s="1"/>
  <c r="O1546" i="3"/>
  <c r="P1546" i="3" s="1"/>
  <c r="O1498" i="3"/>
  <c r="P1498" i="3" s="1"/>
  <c r="O1450" i="3"/>
  <c r="P1450" i="3" s="1"/>
  <c r="O1402" i="3"/>
  <c r="P1402" i="3" s="1"/>
  <c r="O1354" i="3"/>
  <c r="P1354" i="3" s="1"/>
  <c r="O1338" i="3"/>
  <c r="P1338" i="3" s="1"/>
  <c r="O1306" i="3"/>
  <c r="P1306" i="3" s="1"/>
  <c r="O1258" i="3"/>
  <c r="P1258" i="3" s="1"/>
  <c r="O1210" i="3"/>
  <c r="P1210" i="3" s="1"/>
  <c r="O1162" i="3"/>
  <c r="P1162" i="3" s="1"/>
  <c r="O1114" i="3"/>
  <c r="P1114" i="3" s="1"/>
  <c r="O1066" i="3"/>
  <c r="P1066" i="3" s="1"/>
  <c r="O1018" i="3"/>
  <c r="P1018" i="3" s="1"/>
  <c r="O1002" i="3"/>
  <c r="P1002" i="3" s="1"/>
  <c r="O970" i="3"/>
  <c r="P970" i="3" s="1"/>
  <c r="O922" i="3"/>
  <c r="P922" i="3" s="1"/>
  <c r="O874" i="3"/>
  <c r="P874" i="3" s="1"/>
  <c r="O826" i="3"/>
  <c r="P826" i="3" s="1"/>
  <c r="O778" i="3"/>
  <c r="P778" i="3" s="1"/>
  <c r="O730" i="3"/>
  <c r="P730" i="3" s="1"/>
  <c r="O682" i="3"/>
  <c r="P682" i="3" s="1"/>
  <c r="O666" i="3"/>
  <c r="P666" i="3" s="1"/>
  <c r="O634" i="3"/>
  <c r="P634" i="3" s="1"/>
  <c r="O586" i="3"/>
  <c r="P586" i="3" s="1"/>
  <c r="O538" i="3"/>
  <c r="P538" i="3" s="1"/>
  <c r="O490" i="3"/>
  <c r="P490" i="3" s="1"/>
  <c r="O442" i="3"/>
  <c r="P442" i="3" s="1"/>
  <c r="O394" i="3"/>
  <c r="P394" i="3" s="1"/>
  <c r="O346" i="3"/>
  <c r="P346" i="3" s="1"/>
  <c r="O330" i="3"/>
  <c r="P330" i="3" s="1"/>
  <c r="O298" i="3"/>
  <c r="P298" i="3" s="1"/>
  <c r="O250" i="3"/>
  <c r="P250" i="3" s="1"/>
  <c r="O202" i="3"/>
  <c r="P202" i="3" s="1"/>
  <c r="O154" i="3"/>
  <c r="P154" i="3" s="1"/>
  <c r="O106" i="3"/>
  <c r="P106" i="3" s="1"/>
  <c r="O58" i="3"/>
  <c r="P58" i="3" s="1"/>
  <c r="O10" i="3"/>
  <c r="P10" i="3" s="1"/>
  <c r="O3371" i="3"/>
  <c r="P3371" i="3" s="1"/>
  <c r="O3355" i="3"/>
  <c r="P3355" i="3" s="1"/>
  <c r="O3323" i="3"/>
  <c r="P3323" i="3" s="1"/>
  <c r="O3227" i="3"/>
  <c r="P3227" i="3" s="1"/>
  <c r="O3179" i="3"/>
  <c r="P3179" i="3" s="1"/>
  <c r="O3035" i="3"/>
  <c r="P3035" i="3" s="1"/>
  <c r="O3019" i="3"/>
  <c r="P3019" i="3" s="1"/>
  <c r="O2939" i="3"/>
  <c r="P2939" i="3" s="1"/>
  <c r="O2843" i="3"/>
  <c r="P2843" i="3" s="1"/>
  <c r="O2651" i="3"/>
  <c r="P2651" i="3" s="1"/>
  <c r="O2555" i="3"/>
  <c r="P2555" i="3" s="1"/>
  <c r="O2507" i="3"/>
  <c r="P2507" i="3" s="1"/>
  <c r="O2459" i="3"/>
  <c r="P2459" i="3" s="1"/>
  <c r="O2411" i="3"/>
  <c r="P2411" i="3" s="1"/>
  <c r="O2363" i="3"/>
  <c r="P2363" i="3" s="1"/>
  <c r="O2347" i="3"/>
  <c r="P2347" i="3" s="1"/>
  <c r="O2315" i="3"/>
  <c r="P2315" i="3" s="1"/>
  <c r="O2267" i="3"/>
  <c r="P2267" i="3" s="1"/>
  <c r="O2171" i="3"/>
  <c r="P2171" i="3" s="1"/>
  <c r="O2123" i="3"/>
  <c r="P2123" i="3" s="1"/>
  <c r="O2075" i="3"/>
  <c r="P2075" i="3" s="1"/>
  <c r="O2027" i="3"/>
  <c r="P2027" i="3" s="1"/>
  <c r="O2011" i="3"/>
  <c r="P2011" i="3" s="1"/>
  <c r="O1835" i="3"/>
  <c r="P1835" i="3" s="1"/>
  <c r="O1691" i="3"/>
  <c r="P1691" i="3" s="1"/>
  <c r="O1675" i="3"/>
  <c r="P1675" i="3" s="1"/>
  <c r="O1643" i="3"/>
  <c r="P1643" i="3" s="1"/>
  <c r="O1515" i="3"/>
  <c r="P1515" i="3" s="1"/>
  <c r="O1499" i="3"/>
  <c r="P1499" i="3" s="1"/>
  <c r="O1403" i="3"/>
  <c r="P1403" i="3" s="1"/>
  <c r="O1355" i="3"/>
  <c r="P1355" i="3" s="1"/>
  <c r="O1339" i="3"/>
  <c r="P1339" i="3" s="1"/>
  <c r="O1307" i="3"/>
  <c r="P1307" i="3" s="1"/>
  <c r="O1259" i="3"/>
  <c r="P1259" i="3" s="1"/>
  <c r="O1211" i="3"/>
  <c r="P1211" i="3" s="1"/>
  <c r="O1163" i="3"/>
  <c r="P1163" i="3" s="1"/>
  <c r="O1067" i="3"/>
  <c r="P1067" i="3" s="1"/>
  <c r="O1019" i="3"/>
  <c r="P1019" i="3" s="1"/>
  <c r="O1003" i="3"/>
  <c r="P1003" i="3" s="1"/>
  <c r="O987" i="3"/>
  <c r="P987" i="3" s="1"/>
  <c r="O971" i="3"/>
  <c r="P971" i="3" s="1"/>
  <c r="O923" i="3"/>
  <c r="P923" i="3" s="1"/>
  <c r="O875" i="3"/>
  <c r="P875" i="3" s="1"/>
  <c r="O843" i="3"/>
  <c r="P843" i="3" s="1"/>
  <c r="O827" i="3"/>
  <c r="P827" i="3" s="1"/>
  <c r="O779" i="3"/>
  <c r="P779" i="3" s="1"/>
  <c r="O731" i="3"/>
  <c r="P731" i="3" s="1"/>
  <c r="O683" i="3"/>
  <c r="P683" i="3" s="1"/>
  <c r="O667" i="3"/>
  <c r="P667" i="3" s="1"/>
  <c r="O635" i="3"/>
  <c r="P635" i="3" s="1"/>
  <c r="O587" i="3"/>
  <c r="P587" i="3" s="1"/>
  <c r="O539" i="3"/>
  <c r="P539" i="3" s="1"/>
  <c r="O491" i="3"/>
  <c r="P491" i="3" s="1"/>
  <c r="O443" i="3"/>
  <c r="P443" i="3" s="1"/>
  <c r="O395" i="3"/>
  <c r="P395" i="3" s="1"/>
  <c r="O347" i="3"/>
  <c r="P347" i="3" s="1"/>
  <c r="O331" i="3"/>
  <c r="P331" i="3" s="1"/>
  <c r="O299" i="3"/>
  <c r="P299" i="3" s="1"/>
  <c r="O251" i="3"/>
  <c r="P251" i="3" s="1"/>
  <c r="O219" i="3"/>
  <c r="P219" i="3" s="1"/>
  <c r="O203" i="3"/>
  <c r="P203" i="3" s="1"/>
  <c r="O171" i="3"/>
  <c r="P171" i="3" s="1"/>
  <c r="O155" i="3"/>
  <c r="P155" i="3" s="1"/>
  <c r="O107" i="3"/>
  <c r="P107" i="3" s="1"/>
  <c r="O59" i="3"/>
  <c r="P59" i="3" s="1"/>
  <c r="K17" i="1"/>
  <c r="O3627" i="3" s="1"/>
  <c r="P3627" i="3" s="1"/>
  <c r="G4" i="1"/>
  <c r="O8576" i="3"/>
  <c r="P8576" i="3" s="1"/>
  <c r="O7040" i="3"/>
  <c r="P7040" i="3" s="1"/>
  <c r="O7688" i="3"/>
  <c r="P7688" i="3" s="1"/>
  <c r="O6152" i="3"/>
  <c r="P6152" i="3" s="1"/>
  <c r="O5553" i="3"/>
  <c r="P5553" i="3" s="1"/>
  <c r="O8336" i="3"/>
  <c r="P8336" i="3" s="1"/>
  <c r="O7824" i="3"/>
  <c r="P7824" i="3" s="1"/>
  <c r="O7568" i="3"/>
  <c r="P7568" i="3" s="1"/>
  <c r="O6032" i="3"/>
  <c r="P6032" i="3" s="1"/>
  <c r="O5772" i="3"/>
  <c r="P5772" i="3" s="1"/>
  <c r="O5313" i="3"/>
  <c r="P5313" i="3" s="1"/>
  <c r="O4088" i="3"/>
  <c r="P4088" i="3" s="1"/>
  <c r="O2096" i="3"/>
  <c r="P2096" i="3" s="1"/>
  <c r="O729" i="3"/>
  <c r="P729" i="3" s="1"/>
  <c r="O8672" i="3"/>
  <c r="P8672" i="3" s="1"/>
  <c r="O7592" i="3"/>
  <c r="P7592" i="3" s="1"/>
  <c r="O6056" i="3"/>
  <c r="P6056" i="3" s="1"/>
  <c r="O5361" i="3"/>
  <c r="P5361" i="3" s="1"/>
  <c r="O8312" i="3"/>
  <c r="P8312" i="3" s="1"/>
  <c r="O8056" i="3"/>
  <c r="P8056" i="3" s="1"/>
  <c r="O7544" i="3"/>
  <c r="P7544" i="3" s="1"/>
  <c r="O6008" i="3"/>
  <c r="P6008" i="3" s="1"/>
  <c r="O5265" i="3"/>
  <c r="P5265" i="3" s="1"/>
  <c r="O8625" i="3"/>
  <c r="P8625" i="3" s="1"/>
  <c r="O8361" i="3"/>
  <c r="P8361" i="3" s="1"/>
  <c r="O7729" i="3"/>
  <c r="P7729" i="3" s="1"/>
  <c r="O6705" i="3"/>
  <c r="P6705" i="3" s="1"/>
  <c r="O6321" i="3"/>
  <c r="P6321" i="3" s="1"/>
  <c r="O5624" i="3"/>
  <c r="P5624" i="3" s="1"/>
  <c r="O4162" i="3"/>
  <c r="P4162" i="3" s="1"/>
  <c r="O3346" i="3"/>
  <c r="P3346" i="3" s="1"/>
  <c r="O1857" i="3"/>
  <c r="P1857" i="3" s="1"/>
  <c r="O1517" i="3"/>
  <c r="P1517" i="3" s="1"/>
  <c r="O493" i="3"/>
  <c r="P493" i="3" s="1"/>
  <c r="O152" i="3"/>
  <c r="P152" i="3" s="1"/>
  <c r="O8693" i="3"/>
  <c r="P8693" i="3" s="1"/>
  <c r="O8629" i="3"/>
  <c r="P8629" i="3" s="1"/>
  <c r="O8565" i="3"/>
  <c r="P8565" i="3" s="1"/>
  <c r="O8053" i="3"/>
  <c r="P8053" i="3" s="1"/>
  <c r="O7733" i="3"/>
  <c r="P7733" i="3" s="1"/>
  <c r="O7477" i="3"/>
  <c r="P7477" i="3" s="1"/>
  <c r="O7349" i="3"/>
  <c r="P7349" i="3" s="1"/>
  <c r="O7221" i="3"/>
  <c r="P7221" i="3" s="1"/>
  <c r="O6709" i="3"/>
  <c r="P6709" i="3" s="1"/>
  <c r="O6389" i="3"/>
  <c r="P6389" i="3" s="1"/>
  <c r="O6197" i="3"/>
  <c r="P6197" i="3" s="1"/>
  <c r="O6133" i="3"/>
  <c r="P6133" i="3" s="1"/>
  <c r="O5877" i="3"/>
  <c r="P5877" i="3" s="1"/>
  <c r="O5648" i="3"/>
  <c r="P5648" i="3" s="1"/>
  <c r="O5264" i="3"/>
  <c r="P5264" i="3" s="1"/>
  <c r="O4706" i="3"/>
  <c r="P4706" i="3" s="1"/>
  <c r="O3852" i="3"/>
  <c r="P3852" i="3" s="1"/>
  <c r="O3682" i="3"/>
  <c r="P3682" i="3" s="1"/>
  <c r="O1281" i="3"/>
  <c r="P1281" i="3" s="1"/>
  <c r="O941" i="3"/>
  <c r="P941" i="3" s="1"/>
  <c r="O8409" i="3"/>
  <c r="P8409" i="3" s="1"/>
  <c r="O7521" i="3"/>
  <c r="P7521" i="3" s="1"/>
  <c r="O7257" i="3"/>
  <c r="P7257" i="3" s="1"/>
  <c r="O6873" i="3"/>
  <c r="P6873" i="3" s="1"/>
  <c r="O5480" i="3"/>
  <c r="P5480" i="3" s="1"/>
  <c r="O8732" i="3"/>
  <c r="P8732" i="3" s="1"/>
  <c r="O8668" i="3"/>
  <c r="P8668" i="3" s="1"/>
  <c r="O8604" i="3"/>
  <c r="P8604" i="3" s="1"/>
  <c r="O8220" i="3"/>
  <c r="P8220" i="3" s="1"/>
  <c r="O8156" i="3"/>
  <c r="P8156" i="3" s="1"/>
  <c r="O8028" i="3"/>
  <c r="P8028" i="3" s="1"/>
  <c r="O7644" i="3"/>
  <c r="P7644" i="3" s="1"/>
  <c r="O6876" i="3"/>
  <c r="P6876" i="3" s="1"/>
  <c r="O6684" i="3"/>
  <c r="P6684" i="3" s="1"/>
  <c r="O6492" i="3"/>
  <c r="P6492" i="3" s="1"/>
  <c r="O6172" i="3"/>
  <c r="P6172" i="3" s="1"/>
  <c r="O5337" i="3"/>
  <c r="P5337" i="3" s="1"/>
  <c r="O4953" i="3"/>
  <c r="P4953" i="3" s="1"/>
  <c r="O3608" i="3"/>
  <c r="P3608" i="3" s="1"/>
  <c r="O2841" i="3"/>
  <c r="P2841" i="3" s="1"/>
  <c r="O2501" i="3"/>
  <c r="P2501" i="3" s="1"/>
  <c r="O1477" i="3"/>
  <c r="P1477" i="3" s="1"/>
  <c r="O1136" i="3"/>
  <c r="P1136" i="3" s="1"/>
  <c r="O5549" i="3"/>
  <c r="P5549" i="3" s="1"/>
  <c r="O5485" i="3"/>
  <c r="P5485" i="3" s="1"/>
  <c r="O5037" i="3"/>
  <c r="P5037" i="3" s="1"/>
  <c r="O4973" i="3"/>
  <c r="P4973" i="3" s="1"/>
  <c r="O4403" i="3"/>
  <c r="P4403" i="3" s="1"/>
  <c r="O4232" i="3"/>
  <c r="P4232" i="3" s="1"/>
  <c r="O4062" i="3"/>
  <c r="P4062" i="3" s="1"/>
  <c r="O3356" i="3"/>
  <c r="P3356" i="3" s="1"/>
  <c r="O3237" i="3"/>
  <c r="P3237" i="3" s="1"/>
  <c r="O2553" i="3"/>
  <c r="P2553" i="3" s="1"/>
  <c r="O2384" i="3"/>
  <c r="P2384" i="3" s="1"/>
  <c r="O1017" i="3"/>
  <c r="P1017" i="3" s="1"/>
  <c r="O848" i="3"/>
  <c r="P848" i="3" s="1"/>
  <c r="O677" i="3"/>
  <c r="P677" i="3" s="1"/>
  <c r="O165" i="3"/>
  <c r="P165" i="3" s="1"/>
  <c r="O5596" i="3"/>
  <c r="P5596" i="3" s="1"/>
  <c r="O5532" i="3"/>
  <c r="P5532" i="3" s="1"/>
  <c r="O5212" i="3"/>
  <c r="P5212" i="3" s="1"/>
  <c r="O5148" i="3"/>
  <c r="P5148" i="3" s="1"/>
  <c r="O4956" i="3"/>
  <c r="P4956" i="3" s="1"/>
  <c r="O4764" i="3"/>
  <c r="P4764" i="3" s="1"/>
  <c r="O4594" i="3"/>
  <c r="P4594" i="3" s="1"/>
  <c r="O3996" i="3"/>
  <c r="P3996" i="3" s="1"/>
  <c r="O3382" i="3"/>
  <c r="P3382" i="3" s="1"/>
  <c r="O2936" i="3"/>
  <c r="P2936" i="3" s="1"/>
  <c r="O1569" i="3"/>
  <c r="P1569" i="3" s="1"/>
  <c r="O1400" i="3"/>
  <c r="P1400" i="3" s="1"/>
  <c r="O1229" i="3"/>
  <c r="P1229" i="3" s="1"/>
  <c r="O205" i="3"/>
  <c r="P205" i="3" s="1"/>
  <c r="O33" i="3"/>
  <c r="P33" i="3" s="1"/>
  <c r="O8766" i="3"/>
  <c r="P8766" i="3" s="1"/>
  <c r="O8734" i="3"/>
  <c r="P8734" i="3" s="1"/>
  <c r="O8670" i="3"/>
  <c r="P8670" i="3" s="1"/>
  <c r="O8574" i="3"/>
  <c r="P8574" i="3" s="1"/>
  <c r="O8542" i="3"/>
  <c r="P8542" i="3" s="1"/>
  <c r="O8478" i="3"/>
  <c r="P8478" i="3" s="1"/>
  <c r="O8382" i="3"/>
  <c r="P8382" i="3" s="1"/>
  <c r="O8222" i="3"/>
  <c r="P8222" i="3" s="1"/>
  <c r="O8062" i="3"/>
  <c r="P8062" i="3" s="1"/>
  <c r="O8030" i="3"/>
  <c r="P8030" i="3" s="1"/>
  <c r="O7902" i="3"/>
  <c r="P7902" i="3" s="1"/>
  <c r="O7886" i="3"/>
  <c r="P7886" i="3" s="1"/>
  <c r="O7726" i="3"/>
  <c r="P7726" i="3" s="1"/>
  <c r="O7566" i="3"/>
  <c r="P7566" i="3" s="1"/>
  <c r="O7470" i="3"/>
  <c r="P7470" i="3" s="1"/>
  <c r="O7406" i="3"/>
  <c r="P7406" i="3" s="1"/>
  <c r="O7374" i="3"/>
  <c r="P7374" i="3" s="1"/>
  <c r="O7342" i="3"/>
  <c r="P7342" i="3" s="1"/>
  <c r="O7278" i="3"/>
  <c r="P7278" i="3" s="1"/>
  <c r="O7214" i="3"/>
  <c r="P7214" i="3" s="1"/>
  <c r="O7086" i="3"/>
  <c r="P7086" i="3" s="1"/>
  <c r="O6318" i="3"/>
  <c r="P6318" i="3" s="1"/>
  <c r="O6222" i="3"/>
  <c r="P6222" i="3" s="1"/>
  <c r="O5886" i="3"/>
  <c r="P5886" i="3" s="1"/>
  <c r="O5694" i="3"/>
  <c r="P5694" i="3" s="1"/>
  <c r="O5598" i="3"/>
  <c r="P5598" i="3" s="1"/>
  <c r="O5534" i="3"/>
  <c r="P5534" i="3" s="1"/>
  <c r="O5406" i="3"/>
  <c r="P5406" i="3" s="1"/>
  <c r="O5374" i="3"/>
  <c r="P5374" i="3" s="1"/>
  <c r="O5342" i="3"/>
  <c r="P5342" i="3" s="1"/>
  <c r="O5214" i="3"/>
  <c r="P5214" i="3" s="1"/>
  <c r="O5118" i="3"/>
  <c r="P5118" i="3" s="1"/>
  <c r="O5022" i="3"/>
  <c r="P5022" i="3" s="1"/>
  <c r="O4926" i="3"/>
  <c r="P4926" i="3" s="1"/>
  <c r="O4639" i="3"/>
  <c r="P4639" i="3" s="1"/>
  <c r="O4426" i="3"/>
  <c r="P4426" i="3" s="1"/>
  <c r="O4255" i="3"/>
  <c r="P4255" i="3" s="1"/>
  <c r="O4084" i="3"/>
  <c r="P4084" i="3" s="1"/>
  <c r="O4042" i="3"/>
  <c r="P4042" i="3" s="1"/>
  <c r="O3871" i="3"/>
  <c r="P3871" i="3" s="1"/>
  <c r="O3442" i="3"/>
  <c r="P3442" i="3" s="1"/>
  <c r="O3197" i="3"/>
  <c r="P3197" i="3" s="1"/>
  <c r="O2856" i="3"/>
  <c r="P2856" i="3" s="1"/>
  <c r="O2769" i="3"/>
  <c r="P2769" i="3" s="1"/>
  <c r="O2685" i="3"/>
  <c r="P2685" i="3" s="1"/>
  <c r="O2513" i="3"/>
  <c r="P2513" i="3" s="1"/>
  <c r="O2429" i="3"/>
  <c r="P2429" i="3" s="1"/>
  <c r="O2344" i="3"/>
  <c r="P2344" i="3" s="1"/>
  <c r="O2173" i="3"/>
  <c r="P2173" i="3" s="1"/>
  <c r="O2001" i="3"/>
  <c r="P2001" i="3" s="1"/>
  <c r="O1832" i="3"/>
  <c r="P1832" i="3" s="1"/>
  <c r="O1405" i="3"/>
  <c r="P1405" i="3" s="1"/>
  <c r="O1233" i="3"/>
  <c r="P1233" i="3" s="1"/>
  <c r="O1064" i="3"/>
  <c r="P1064" i="3" s="1"/>
  <c r="O893" i="3"/>
  <c r="P893" i="3" s="1"/>
  <c r="O465" i="3"/>
  <c r="P465" i="3" s="1"/>
  <c r="O381" i="3"/>
  <c r="P381" i="3" s="1"/>
  <c r="O296" i="3"/>
  <c r="P296" i="3" s="1"/>
  <c r="O125" i="3"/>
  <c r="P125" i="3" s="1"/>
  <c r="O40" i="3"/>
  <c r="P40" i="3" s="1"/>
  <c r="O8743" i="3"/>
  <c r="P8743" i="3" s="1"/>
  <c r="O8647" i="3"/>
  <c r="P8647" i="3" s="1"/>
  <c r="O8551" i="3"/>
  <c r="P8551" i="3" s="1"/>
  <c r="O8455" i="3"/>
  <c r="P8455" i="3" s="1"/>
  <c r="O8391" i="3"/>
  <c r="P8391" i="3" s="1"/>
  <c r="O8359" i="3"/>
  <c r="P8359" i="3" s="1"/>
  <c r="O8263" i="3"/>
  <c r="P8263" i="3" s="1"/>
  <c r="O8071" i="3"/>
  <c r="P8071" i="3" s="1"/>
  <c r="O7975" i="3"/>
  <c r="P7975" i="3" s="1"/>
  <c r="O7655" i="3"/>
  <c r="P7655" i="3" s="1"/>
  <c r="O7559" i="3"/>
  <c r="P7559" i="3" s="1"/>
  <c r="O7495" i="3"/>
  <c r="P7495" i="3" s="1"/>
  <c r="O7399" i="3"/>
  <c r="P7399" i="3" s="1"/>
  <c r="O7335" i="3"/>
  <c r="P7335" i="3" s="1"/>
  <c r="O7303" i="3"/>
  <c r="P7303" i="3" s="1"/>
  <c r="O7175" i="3"/>
  <c r="P7175" i="3" s="1"/>
  <c r="O7015" i="3"/>
  <c r="P7015" i="3" s="1"/>
  <c r="O6919" i="3"/>
  <c r="P6919" i="3" s="1"/>
  <c r="O6775" i="3"/>
  <c r="P6775" i="3" s="1"/>
  <c r="O6679" i="3"/>
  <c r="P6679" i="3" s="1"/>
  <c r="O6391" i="3"/>
  <c r="P6391" i="3" s="1"/>
  <c r="O6295" i="3"/>
  <c r="P6295" i="3" s="1"/>
  <c r="O6103" i="3"/>
  <c r="P6103" i="3" s="1"/>
  <c r="O6039" i="3"/>
  <c r="P6039" i="3" s="1"/>
  <c r="O6007" i="3"/>
  <c r="P6007" i="3" s="1"/>
  <c r="O5911" i="3"/>
  <c r="P5911" i="3" s="1"/>
  <c r="O5767" i="3"/>
  <c r="P5767" i="3" s="1"/>
  <c r="O5671" i="3"/>
  <c r="P5671" i="3" s="1"/>
  <c r="O5543" i="3"/>
  <c r="P5543" i="3" s="1"/>
  <c r="O5479" i="3"/>
  <c r="P5479" i="3" s="1"/>
  <c r="O5383" i="3"/>
  <c r="P5383" i="3" s="1"/>
  <c r="O5287" i="3"/>
  <c r="P5287" i="3" s="1"/>
  <c r="O5191" i="3"/>
  <c r="P5191" i="3" s="1"/>
  <c r="O5095" i="3"/>
  <c r="P5095" i="3" s="1"/>
  <c r="O5031" i="3"/>
  <c r="P5031" i="3" s="1"/>
  <c r="O4999" i="3"/>
  <c r="P4999" i="3" s="1"/>
  <c r="O4903" i="3"/>
  <c r="P4903" i="3" s="1"/>
  <c r="O4736" i="3"/>
  <c r="P4736" i="3" s="1"/>
  <c r="O4694" i="3"/>
  <c r="P4694" i="3" s="1"/>
  <c r="O4566" i="3"/>
  <c r="P4566" i="3" s="1"/>
  <c r="O4523" i="3"/>
  <c r="P4523" i="3" s="1"/>
  <c r="O4352" i="3"/>
  <c r="P4352" i="3" s="1"/>
  <c r="O4160" i="3"/>
  <c r="P4160" i="3" s="1"/>
  <c r="O3947" i="3"/>
  <c r="P3947" i="3" s="1"/>
  <c r="O3862" i="3"/>
  <c r="P3862" i="3" s="1"/>
  <c r="O3563" i="3"/>
  <c r="P3563" i="3" s="1"/>
  <c r="O3520" i="3"/>
  <c r="P3520" i="3" s="1"/>
  <c r="O3373" i="3"/>
  <c r="P3373" i="3" s="1"/>
  <c r="O3177" i="3"/>
  <c r="P3177" i="3" s="1"/>
  <c r="O3008" i="3"/>
  <c r="P3008" i="3" s="1"/>
  <c r="O2409" i="3"/>
  <c r="P2409" i="3" s="1"/>
  <c r="O2325" i="3"/>
  <c r="P2325" i="3" s="1"/>
  <c r="O2240" i="3"/>
  <c r="P2240" i="3" s="1"/>
  <c r="O1641" i="3"/>
  <c r="P1641" i="3" s="1"/>
  <c r="O1472" i="3"/>
  <c r="P1472" i="3" s="1"/>
  <c r="O1301" i="3"/>
  <c r="P1301" i="3" s="1"/>
  <c r="O1045" i="3"/>
  <c r="P1045" i="3" s="1"/>
  <c r="O873" i="3"/>
  <c r="P873" i="3" s="1"/>
  <c r="O704" i="3"/>
  <c r="P704" i="3" s="1"/>
  <c r="O533" i="3"/>
  <c r="P533" i="3" s="1"/>
  <c r="O277" i="3"/>
  <c r="P277" i="3" s="1"/>
  <c r="O105" i="3"/>
  <c r="P105" i="3" s="1"/>
  <c r="O4865" i="3"/>
  <c r="P4865" i="3" s="1"/>
  <c r="O4833" i="3"/>
  <c r="P4833" i="3" s="1"/>
  <c r="O4641" i="3"/>
  <c r="P4641" i="3" s="1"/>
  <c r="O4545" i="3"/>
  <c r="P4545" i="3" s="1"/>
  <c r="O4449" i="3"/>
  <c r="P4449" i="3" s="1"/>
  <c r="O4353" i="3"/>
  <c r="P4353" i="3" s="1"/>
  <c r="O4257" i="3"/>
  <c r="P4257" i="3" s="1"/>
  <c r="O4193" i="3"/>
  <c r="P4193" i="3" s="1"/>
  <c r="O4161" i="3"/>
  <c r="P4161" i="3" s="1"/>
  <c r="O4129" i="3"/>
  <c r="P4129" i="3" s="1"/>
  <c r="O3969" i="3"/>
  <c r="P3969" i="3" s="1"/>
  <c r="O3873" i="3"/>
  <c r="P3873" i="3" s="1"/>
  <c r="O3841" i="3"/>
  <c r="P3841" i="3" s="1"/>
  <c r="O3729" i="3"/>
  <c r="P3729" i="3" s="1"/>
  <c r="O3633" i="3"/>
  <c r="P3633" i="3" s="1"/>
  <c r="O3537" i="3"/>
  <c r="P3537" i="3" s="1"/>
  <c r="O3473" i="3"/>
  <c r="P3473" i="3" s="1"/>
  <c r="O3353" i="3"/>
  <c r="P3353" i="3" s="1"/>
  <c r="O3020" i="3"/>
  <c r="P3020" i="3" s="1"/>
  <c r="O2508" i="3"/>
  <c r="P2508" i="3" s="1"/>
  <c r="O2316" i="3"/>
  <c r="P2316" i="3" s="1"/>
  <c r="O2124" i="3"/>
  <c r="P2124" i="3" s="1"/>
  <c r="O1676" i="3"/>
  <c r="P1676" i="3" s="1"/>
  <c r="O1548" i="3"/>
  <c r="P1548" i="3" s="1"/>
  <c r="O1356" i="3"/>
  <c r="P1356" i="3" s="1"/>
  <c r="O1164" i="3"/>
  <c r="P1164" i="3" s="1"/>
  <c r="O1036" i="3"/>
  <c r="P1036" i="3" s="1"/>
  <c r="O972" i="3"/>
  <c r="P972" i="3" s="1"/>
  <c r="O844" i="3"/>
  <c r="P844" i="3" s="1"/>
  <c r="O780" i="3"/>
  <c r="P780" i="3" s="1"/>
  <c r="O588" i="3"/>
  <c r="P588" i="3" s="1"/>
  <c r="O524" i="3"/>
  <c r="P524" i="3" s="1"/>
  <c r="O396" i="3"/>
  <c r="P396" i="3" s="1"/>
  <c r="O332" i="3"/>
  <c r="P332" i="3" s="1"/>
  <c r="O268" i="3"/>
  <c r="P268" i="3" s="1"/>
  <c r="O204" i="3"/>
  <c r="P204" i="3" s="1"/>
  <c r="O76" i="3"/>
  <c r="P76" i="3" s="1"/>
  <c r="O12" i="3"/>
  <c r="P12" i="3" s="1"/>
  <c r="O3190" i="3"/>
  <c r="P3190" i="3" s="1"/>
  <c r="O3158" i="3"/>
  <c r="P3158" i="3" s="1"/>
  <c r="O3014" i="3"/>
  <c r="P3014" i="3" s="1"/>
  <c r="O2918" i="3"/>
  <c r="P2918" i="3" s="1"/>
  <c r="O2854" i="3"/>
  <c r="P2854" i="3" s="1"/>
  <c r="O2790" i="3"/>
  <c r="P2790" i="3" s="1"/>
  <c r="O2694" i="3"/>
  <c r="P2694" i="3" s="1"/>
  <c r="O2534" i="3"/>
  <c r="P2534" i="3" s="1"/>
  <c r="O2502" i="3"/>
  <c r="P2502" i="3" s="1"/>
  <c r="O2406" i="3"/>
  <c r="P2406" i="3" s="1"/>
  <c r="O2374" i="3"/>
  <c r="P2374" i="3" s="1"/>
  <c r="O2342" i="3"/>
  <c r="P2342" i="3" s="1"/>
  <c r="O2310" i="3"/>
  <c r="P2310" i="3" s="1"/>
  <c r="O2262" i="3"/>
  <c r="P2262" i="3" s="1"/>
  <c r="O2230" i="3"/>
  <c r="P2230" i="3" s="1"/>
  <c r="O2006" i="3"/>
  <c r="P2006" i="3" s="1"/>
  <c r="O1974" i="3"/>
  <c r="P1974" i="3" s="1"/>
  <c r="O1878" i="3"/>
  <c r="P1878" i="3" s="1"/>
  <c r="O1830" i="3"/>
  <c r="P1830" i="3" s="1"/>
  <c r="O1734" i="3"/>
  <c r="P1734" i="3" s="1"/>
  <c r="O1670" i="3"/>
  <c r="P1670" i="3" s="1"/>
  <c r="O1606" i="3"/>
  <c r="P1606" i="3" s="1"/>
  <c r="O1542" i="3"/>
  <c r="P1542" i="3" s="1"/>
  <c r="O1510" i="3"/>
  <c r="P1510" i="3" s="1"/>
  <c r="O1446" i="3"/>
  <c r="P1446" i="3" s="1"/>
  <c r="O1382" i="3"/>
  <c r="P1382" i="3" s="1"/>
  <c r="O1350" i="3"/>
  <c r="P1350" i="3" s="1"/>
  <c r="O1254" i="3"/>
  <c r="P1254" i="3" s="1"/>
  <c r="O1222" i="3"/>
  <c r="P1222" i="3" s="1"/>
  <c r="O1158" i="3"/>
  <c r="P1158" i="3" s="1"/>
  <c r="O1062" i="3"/>
  <c r="P1062" i="3" s="1"/>
  <c r="O998" i="3"/>
  <c r="P998" i="3" s="1"/>
  <c r="O966" i="3"/>
  <c r="P966" i="3" s="1"/>
  <c r="O870" i="3"/>
  <c r="P870" i="3" s="1"/>
  <c r="O838" i="3"/>
  <c r="P838" i="3" s="1"/>
  <c r="O774" i="3"/>
  <c r="P774" i="3" s="1"/>
  <c r="O678" i="3"/>
  <c r="P678" i="3" s="1"/>
  <c r="O614" i="3"/>
  <c r="P614" i="3" s="1"/>
  <c r="O582" i="3"/>
  <c r="P582" i="3" s="1"/>
  <c r="O486" i="3"/>
  <c r="P486" i="3" s="1"/>
  <c r="O454" i="3"/>
  <c r="P454" i="3" s="1"/>
  <c r="O342" i="3"/>
  <c r="P342" i="3" s="1"/>
  <c r="O246" i="3"/>
  <c r="P246" i="3" s="1"/>
  <c r="O198" i="3"/>
  <c r="P198" i="3" s="1"/>
  <c r="O166" i="3"/>
  <c r="P166" i="3" s="1"/>
  <c r="O102" i="3"/>
  <c r="P102" i="3" s="1"/>
  <c r="O3415" i="3"/>
  <c r="P3415" i="3" s="1"/>
  <c r="O3351" i="3"/>
  <c r="P3351" i="3" s="1"/>
  <c r="O3031" i="3"/>
  <c r="P3031" i="3" s="1"/>
  <c r="O2999" i="3"/>
  <c r="P2999" i="3" s="1"/>
  <c r="O2935" i="3"/>
  <c r="P2935" i="3" s="1"/>
  <c r="O2775" i="3"/>
  <c r="P2775" i="3" s="1"/>
  <c r="O2679" i="3"/>
  <c r="P2679" i="3" s="1"/>
  <c r="O2647" i="3"/>
  <c r="P2647" i="3" s="1"/>
  <c r="O2551" i="3"/>
  <c r="P2551" i="3" s="1"/>
  <c r="O2519" i="3"/>
  <c r="P2519" i="3" s="1"/>
  <c r="O2455" i="3"/>
  <c r="P2455" i="3" s="1"/>
  <c r="O2359" i="3"/>
  <c r="P2359" i="3" s="1"/>
  <c r="O2263" i="3"/>
  <c r="P2263" i="3" s="1"/>
  <c r="O2167" i="3"/>
  <c r="P2167" i="3" s="1"/>
  <c r="O2071" i="3"/>
  <c r="P2071" i="3" s="1"/>
  <c r="O2007" i="3"/>
  <c r="P2007" i="3" s="1"/>
  <c r="O1975" i="3"/>
  <c r="P1975" i="3" s="1"/>
  <c r="O1879" i="3"/>
  <c r="P1879" i="3" s="1"/>
  <c r="O1847" i="3"/>
  <c r="P1847" i="3" s="1"/>
  <c r="O1783" i="3"/>
  <c r="P1783" i="3" s="1"/>
  <c r="O1687" i="3"/>
  <c r="P1687" i="3" s="1"/>
  <c r="O1591" i="3"/>
  <c r="P1591" i="3" s="1"/>
  <c r="O1495" i="3"/>
  <c r="P1495" i="3" s="1"/>
  <c r="O1399" i="3"/>
  <c r="P1399" i="3" s="1"/>
  <c r="O1335" i="3"/>
  <c r="P1335" i="3" s="1"/>
  <c r="O1303" i="3"/>
  <c r="P1303" i="3" s="1"/>
  <c r="O1207" i="3"/>
  <c r="P1207" i="3" s="1"/>
  <c r="O1111" i="3"/>
  <c r="P1111" i="3" s="1"/>
  <c r="O1079" i="3"/>
  <c r="P1079" i="3" s="1"/>
  <c r="O1015" i="3"/>
  <c r="P1015" i="3" s="1"/>
  <c r="O919" i="3"/>
  <c r="P919" i="3" s="1"/>
  <c r="O823" i="3"/>
  <c r="P823" i="3" s="1"/>
  <c r="O727" i="3"/>
  <c r="P727" i="3" s="1"/>
  <c r="O663" i="3"/>
  <c r="P663" i="3" s="1"/>
  <c r="O631" i="3"/>
  <c r="P631" i="3" s="1"/>
  <c r="O535" i="3"/>
  <c r="P535" i="3" s="1"/>
  <c r="O439" i="3"/>
  <c r="P439" i="3" s="1"/>
  <c r="O343" i="3"/>
  <c r="P343" i="3" s="1"/>
  <c r="O247" i="3"/>
  <c r="P247" i="3" s="1"/>
  <c r="O231" i="3"/>
  <c r="P231" i="3" s="1"/>
  <c r="O199" i="3"/>
  <c r="P199" i="3" s="1"/>
  <c r="O103" i="3"/>
  <c r="P103" i="3" s="1"/>
  <c r="O55" i="3"/>
  <c r="P55" i="3" s="1"/>
  <c r="O8384" i="3"/>
  <c r="P8384" i="3" s="1"/>
  <c r="O6080" i="3"/>
  <c r="P6080" i="3" s="1"/>
  <c r="O5409" i="3"/>
  <c r="P5409" i="3" s="1"/>
  <c r="O2352" i="3"/>
  <c r="P2352" i="3" s="1"/>
  <c r="O7496" i="3"/>
  <c r="P7496" i="3" s="1"/>
  <c r="O5960" i="3"/>
  <c r="P5960" i="3" s="1"/>
  <c r="O5169" i="3"/>
  <c r="P5169" i="3" s="1"/>
  <c r="O1541" i="3"/>
  <c r="P1541" i="3" s="1"/>
  <c r="O176" i="3"/>
  <c r="P176" i="3" s="1"/>
  <c r="O8624" i="3"/>
  <c r="P8624" i="3" s="1"/>
  <c r="O8240" i="3"/>
  <c r="P8240" i="3" s="1"/>
  <c r="O7472" i="3"/>
  <c r="P7472" i="3" s="1"/>
  <c r="O7088" i="3"/>
  <c r="P7088" i="3" s="1"/>
  <c r="O6320" i="3"/>
  <c r="P6320" i="3" s="1"/>
  <c r="O4856" i="3"/>
  <c r="P4856" i="3" s="1"/>
  <c r="O8480" i="3"/>
  <c r="P8480" i="3" s="1"/>
  <c r="O7712" i="3"/>
  <c r="P7712" i="3" s="1"/>
  <c r="O2864" i="3"/>
  <c r="P2864" i="3" s="1"/>
  <c r="O133" i="3"/>
  <c r="P133" i="3" s="1"/>
  <c r="O8168" i="3"/>
  <c r="P8168" i="3" s="1"/>
  <c r="O6632" i="3"/>
  <c r="P6632" i="3" s="1"/>
  <c r="O6376" i="3"/>
  <c r="P6376" i="3" s="1"/>
  <c r="O8600" i="3"/>
  <c r="P8600" i="3" s="1"/>
  <c r="O8216" i="3"/>
  <c r="P8216" i="3" s="1"/>
  <c r="O7448" i="3"/>
  <c r="P7448" i="3" s="1"/>
  <c r="O6296" i="3"/>
  <c r="P6296" i="3" s="1"/>
  <c r="O5912" i="3"/>
  <c r="P5912" i="3" s="1"/>
  <c r="O5073" i="3"/>
  <c r="P5073" i="3" s="1"/>
  <c r="O4451" i="3"/>
  <c r="P4451" i="3" s="1"/>
  <c r="O773" i="3"/>
  <c r="P773" i="3" s="1"/>
  <c r="O8057" i="3"/>
  <c r="P8057" i="3" s="1"/>
  <c r="O7809" i="3"/>
  <c r="P7809" i="3" s="1"/>
  <c r="O7545" i="3"/>
  <c r="P7545" i="3" s="1"/>
  <c r="O7425" i="3"/>
  <c r="P7425" i="3" s="1"/>
  <c r="O7233" i="3"/>
  <c r="P7233" i="3" s="1"/>
  <c r="O6849" i="3"/>
  <c r="P6849" i="3" s="1"/>
  <c r="O5889" i="3"/>
  <c r="P5889" i="3" s="1"/>
  <c r="O8704" i="3"/>
  <c r="P8704" i="3" s="1"/>
  <c r="O8192" i="3"/>
  <c r="P8192" i="3" s="1"/>
  <c r="O7424" i="3"/>
  <c r="P7424" i="3" s="1"/>
  <c r="O5888" i="3"/>
  <c r="P5888" i="3" s="1"/>
  <c r="O3704" i="3"/>
  <c r="P3704" i="3" s="1"/>
  <c r="O2693" i="3"/>
  <c r="P2693" i="3" s="1"/>
  <c r="O1157" i="3"/>
  <c r="P1157" i="3" s="1"/>
  <c r="O8769" i="3"/>
  <c r="P8769" i="3" s="1"/>
  <c r="O8072" i="3"/>
  <c r="P8072" i="3" s="1"/>
  <c r="O7304" i="3"/>
  <c r="P7304" i="3" s="1"/>
  <c r="O6024" i="3"/>
  <c r="P6024" i="3" s="1"/>
  <c r="O1712" i="3"/>
  <c r="P1712" i="3" s="1"/>
  <c r="O1029" i="3"/>
  <c r="P1029" i="3" s="1"/>
  <c r="O345" i="3"/>
  <c r="P345" i="3" s="1"/>
  <c r="O8744" i="3"/>
  <c r="P8744" i="3" s="1"/>
  <c r="O8528" i="3"/>
  <c r="P8528" i="3" s="1"/>
  <c r="O8144" i="3"/>
  <c r="P8144" i="3" s="1"/>
  <c r="O7376" i="3"/>
  <c r="P7376" i="3" s="1"/>
  <c r="O6608" i="3"/>
  <c r="P6608" i="3" s="1"/>
  <c r="O6224" i="3"/>
  <c r="P6224" i="3" s="1"/>
  <c r="O5840" i="3"/>
  <c r="P5840" i="3" s="1"/>
  <c r="O4929" i="3"/>
  <c r="P4929" i="3" s="1"/>
  <c r="O4259" i="3"/>
  <c r="P4259" i="3" s="1"/>
  <c r="O389" i="3"/>
  <c r="P389" i="3" s="1"/>
  <c r="O8288" i="3"/>
  <c r="P8288" i="3" s="1"/>
  <c r="O7520" i="3"/>
  <c r="P7520" i="3" s="1"/>
  <c r="O6272" i="3"/>
  <c r="P6272" i="3" s="1"/>
  <c r="O5984" i="3"/>
  <c r="P5984" i="3" s="1"/>
  <c r="O5217" i="3"/>
  <c r="P5217" i="3" s="1"/>
  <c r="O3205" i="3"/>
  <c r="P3205" i="3" s="1"/>
  <c r="O2009" i="3"/>
  <c r="P2009" i="3" s="1"/>
  <c r="O8721" i="3"/>
  <c r="P8721" i="3" s="1"/>
  <c r="O7976" i="3"/>
  <c r="P7976" i="3" s="1"/>
  <c r="O7208" i="3"/>
  <c r="P7208" i="3" s="1"/>
  <c r="O6440" i="3"/>
  <c r="P6440" i="3" s="1"/>
  <c r="O4494" i="3"/>
  <c r="P4494" i="3" s="1"/>
  <c r="O8729" i="3"/>
  <c r="P8729" i="3" s="1"/>
  <c r="O8504" i="3"/>
  <c r="P8504" i="3" s="1"/>
  <c r="O8120" i="3"/>
  <c r="P8120" i="3" s="1"/>
  <c r="O7736" i="3"/>
  <c r="P7736" i="3" s="1"/>
  <c r="O7352" i="3"/>
  <c r="P7352" i="3" s="1"/>
  <c r="O6584" i="3"/>
  <c r="P6584" i="3" s="1"/>
  <c r="O6200" i="3"/>
  <c r="P6200" i="3" s="1"/>
  <c r="O5649" i="3"/>
  <c r="P5649" i="3" s="1"/>
  <c r="O4878" i="3"/>
  <c r="P4878" i="3" s="1"/>
  <c r="O4195" i="3"/>
  <c r="P4195" i="3" s="1"/>
  <c r="O3854" i="3"/>
  <c r="P3854" i="3" s="1"/>
  <c r="O944" i="3"/>
  <c r="P944" i="3" s="1"/>
  <c r="O261" i="3"/>
  <c r="P261" i="3" s="1"/>
  <c r="O8657" i="3"/>
  <c r="P8657" i="3" s="1"/>
  <c r="O8529" i="3"/>
  <c r="P8529" i="3" s="1"/>
  <c r="O8337" i="3"/>
  <c r="P8337" i="3" s="1"/>
  <c r="O7953" i="3"/>
  <c r="P7953" i="3" s="1"/>
  <c r="O7889" i="3"/>
  <c r="P7889" i="3" s="1"/>
  <c r="O7497" i="3"/>
  <c r="P7497" i="3" s="1"/>
  <c r="O7441" i="3"/>
  <c r="P7441" i="3" s="1"/>
  <c r="O7377" i="3"/>
  <c r="P7377" i="3" s="1"/>
  <c r="O7113" i="3"/>
  <c r="P7113" i="3" s="1"/>
  <c r="O6921" i="3"/>
  <c r="P6921" i="3" s="1"/>
  <c r="O6609" i="3"/>
  <c r="P6609" i="3" s="1"/>
  <c r="O6417" i="3"/>
  <c r="P6417" i="3" s="1"/>
  <c r="O6225" i="3"/>
  <c r="P6225" i="3" s="1"/>
  <c r="O6105" i="3"/>
  <c r="P6105" i="3" s="1"/>
  <c r="O6033" i="3"/>
  <c r="P6033" i="3" s="1"/>
  <c r="O5841" i="3"/>
  <c r="P5841" i="3" s="1"/>
  <c r="O5432" i="3"/>
  <c r="P5432" i="3" s="1"/>
  <c r="O5048" i="3"/>
  <c r="P5048" i="3" s="1"/>
  <c r="O3778" i="3"/>
  <c r="P3778" i="3" s="1"/>
  <c r="O3586" i="3"/>
  <c r="P3586" i="3" s="1"/>
  <c r="O2456" i="3"/>
  <c r="P2456" i="3" s="1"/>
  <c r="O1089" i="3"/>
  <c r="P1089" i="3" s="1"/>
  <c r="O920" i="3"/>
  <c r="P920" i="3" s="1"/>
  <c r="O749" i="3"/>
  <c r="P749" i="3" s="1"/>
  <c r="O8773" i="3"/>
  <c r="P8773" i="3" s="1"/>
  <c r="O8741" i="3"/>
  <c r="P8741" i="3" s="1"/>
  <c r="O8677" i="3"/>
  <c r="P8677" i="3" s="1"/>
  <c r="O8645" i="3"/>
  <c r="P8645" i="3" s="1"/>
  <c r="O8581" i="3"/>
  <c r="P8581" i="3" s="1"/>
  <c r="O8549" i="3"/>
  <c r="P8549" i="3" s="1"/>
  <c r="O8389" i="3"/>
  <c r="P8389" i="3" s="1"/>
  <c r="O8229" i="3"/>
  <c r="P8229" i="3" s="1"/>
  <c r="O8069" i="3"/>
  <c r="P8069" i="3" s="1"/>
  <c r="O8037" i="3"/>
  <c r="P8037" i="3" s="1"/>
  <c r="O7781" i="3"/>
  <c r="P7781" i="3" s="1"/>
  <c r="O7717" i="3"/>
  <c r="P7717" i="3" s="1"/>
  <c r="O7557" i="3"/>
  <c r="P7557" i="3" s="1"/>
  <c r="O7525" i="3"/>
  <c r="P7525" i="3" s="1"/>
  <c r="O7397" i="3"/>
  <c r="P7397" i="3" s="1"/>
  <c r="O7333" i="3"/>
  <c r="P7333" i="3" s="1"/>
  <c r="O7301" i="3"/>
  <c r="P7301" i="3" s="1"/>
  <c r="O7173" i="3"/>
  <c r="P7173" i="3" s="1"/>
  <c r="O7045" i="3"/>
  <c r="P7045" i="3" s="1"/>
  <c r="O6885" i="3"/>
  <c r="P6885" i="3" s="1"/>
  <c r="O6725" i="3"/>
  <c r="P6725" i="3" s="1"/>
  <c r="O6661" i="3"/>
  <c r="P6661" i="3" s="1"/>
  <c r="O6629" i="3"/>
  <c r="P6629" i="3" s="1"/>
  <c r="O6373" i="3"/>
  <c r="P6373" i="3" s="1"/>
  <c r="O6213" i="3"/>
  <c r="P6213" i="3" s="1"/>
  <c r="O6149" i="3"/>
  <c r="P6149" i="3" s="1"/>
  <c r="O5797" i="3"/>
  <c r="P5797" i="3" s="1"/>
  <c r="O5716" i="3"/>
  <c r="P5716" i="3" s="1"/>
  <c r="O5673" i="3"/>
  <c r="P5673" i="3" s="1"/>
  <c r="O5552" i="3"/>
  <c r="P5552" i="3" s="1"/>
  <c r="O5360" i="3"/>
  <c r="P5360" i="3" s="1"/>
  <c r="O5168" i="3"/>
  <c r="P5168" i="3" s="1"/>
  <c r="O5040" i="3"/>
  <c r="P5040" i="3" s="1"/>
  <c r="O4976" i="3"/>
  <c r="P4976" i="3" s="1"/>
  <c r="O4834" i="3"/>
  <c r="P4834" i="3" s="1"/>
  <c r="O4663" i="3"/>
  <c r="P4663" i="3" s="1"/>
  <c r="O4066" i="3"/>
  <c r="P4066" i="3" s="1"/>
  <c r="O3245" i="3"/>
  <c r="P3245" i="3" s="1"/>
  <c r="O2049" i="3"/>
  <c r="P2049" i="3" s="1"/>
  <c r="O1880" i="3"/>
  <c r="P1880" i="3" s="1"/>
  <c r="O685" i="3"/>
  <c r="P685" i="3" s="1"/>
  <c r="O513" i="3"/>
  <c r="P513" i="3" s="1"/>
  <c r="O344" i="3"/>
  <c r="P344" i="3" s="1"/>
  <c r="O173" i="3"/>
  <c r="P173" i="3" s="1"/>
  <c r="O8697" i="3"/>
  <c r="P8697" i="3" s="1"/>
  <c r="O8633" i="3"/>
  <c r="P8633" i="3" s="1"/>
  <c r="O8505" i="3"/>
  <c r="P8505" i="3" s="1"/>
  <c r="O8385" i="3"/>
  <c r="P8385" i="3" s="1"/>
  <c r="O8313" i="3"/>
  <c r="P8313" i="3" s="1"/>
  <c r="O8193" i="3"/>
  <c r="P8193" i="3" s="1"/>
  <c r="O8121" i="3"/>
  <c r="P8121" i="3" s="1"/>
  <c r="O7929" i="3"/>
  <c r="P7929" i="3" s="1"/>
  <c r="O7737" i="3"/>
  <c r="P7737" i="3" s="1"/>
  <c r="O7353" i="3"/>
  <c r="P7353" i="3" s="1"/>
  <c r="O6585" i="3"/>
  <c r="P6585" i="3" s="1"/>
  <c r="O6393" i="3"/>
  <c r="P6393" i="3" s="1"/>
  <c r="O6201" i="3"/>
  <c r="P6201" i="3" s="1"/>
  <c r="O6009" i="3"/>
  <c r="P6009" i="3" s="1"/>
  <c r="O5817" i="3"/>
  <c r="P5817" i="3" s="1"/>
  <c r="O5544" i="3"/>
  <c r="P5544" i="3" s="1"/>
  <c r="O5288" i="3"/>
  <c r="P5288" i="3" s="1"/>
  <c r="O5032" i="3"/>
  <c r="P5032" i="3" s="1"/>
  <c r="O4904" i="3"/>
  <c r="P4904" i="3" s="1"/>
  <c r="O4567" i="3"/>
  <c r="P4567" i="3" s="1"/>
  <c r="O8748" i="3"/>
  <c r="P8748" i="3" s="1"/>
  <c r="O8652" i="3"/>
  <c r="P8652" i="3" s="1"/>
  <c r="O8620" i="3"/>
  <c r="P8620" i="3" s="1"/>
  <c r="O8556" i="3"/>
  <c r="P8556" i="3" s="1"/>
  <c r="O8460" i="3"/>
  <c r="P8460" i="3" s="1"/>
  <c r="O8396" i="3"/>
  <c r="P8396" i="3" s="1"/>
  <c r="O8364" i="3"/>
  <c r="P8364" i="3" s="1"/>
  <c r="O8236" i="3"/>
  <c r="P8236" i="3" s="1"/>
  <c r="O8204" i="3"/>
  <c r="P8204" i="3" s="1"/>
  <c r="O7980" i="3"/>
  <c r="P7980" i="3" s="1"/>
  <c r="O7884" i="3"/>
  <c r="P7884" i="3" s="1"/>
  <c r="O7724" i="3"/>
  <c r="P7724" i="3" s="1"/>
  <c r="O7564" i="3"/>
  <c r="P7564" i="3" s="1"/>
  <c r="O7468" i="3"/>
  <c r="P7468" i="3" s="1"/>
  <c r="O7340" i="3"/>
  <c r="P7340" i="3" s="1"/>
  <c r="O7308" i="3"/>
  <c r="P7308" i="3" s="1"/>
  <c r="O7212" i="3"/>
  <c r="P7212" i="3" s="1"/>
  <c r="O7052" i="3"/>
  <c r="P7052" i="3" s="1"/>
  <c r="O6796" i="3"/>
  <c r="P6796" i="3" s="1"/>
  <c r="O6540" i="3"/>
  <c r="P6540" i="3" s="1"/>
  <c r="O6444" i="3"/>
  <c r="P6444" i="3" s="1"/>
  <c r="O6348" i="3"/>
  <c r="P6348" i="3" s="1"/>
  <c r="O6060" i="3"/>
  <c r="P6060" i="3" s="1"/>
  <c r="O6028" i="3"/>
  <c r="P6028" i="3" s="1"/>
  <c r="O5868" i="3"/>
  <c r="P5868" i="3" s="1"/>
  <c r="O5768" i="3"/>
  <c r="P5768" i="3" s="1"/>
  <c r="O5625" i="3"/>
  <c r="P5625" i="3" s="1"/>
  <c r="O5433" i="3"/>
  <c r="P5433" i="3" s="1"/>
  <c r="O5369" i="3"/>
  <c r="P5369" i="3" s="1"/>
  <c r="O5241" i="3"/>
  <c r="P5241" i="3" s="1"/>
  <c r="O5049" i="3"/>
  <c r="P5049" i="3" s="1"/>
  <c r="O4760" i="3"/>
  <c r="P4760" i="3" s="1"/>
  <c r="O4504" i="3"/>
  <c r="P4504" i="3" s="1"/>
  <c r="O4163" i="3"/>
  <c r="P4163" i="3" s="1"/>
  <c r="O3822" i="3"/>
  <c r="P3822" i="3" s="1"/>
  <c r="O2073" i="3"/>
  <c r="P2073" i="3" s="1"/>
  <c r="O709" i="3"/>
  <c r="P709" i="3" s="1"/>
  <c r="O537" i="3"/>
  <c r="P537" i="3" s="1"/>
  <c r="O368" i="3"/>
  <c r="P368" i="3" s="1"/>
  <c r="O197" i="3"/>
  <c r="P197" i="3" s="1"/>
  <c r="O25" i="3"/>
  <c r="P25" i="3" s="1"/>
  <c r="O5693" i="3"/>
  <c r="P5693" i="3" s="1"/>
  <c r="O5533" i="3"/>
  <c r="P5533" i="3" s="1"/>
  <c r="O5437" i="3"/>
  <c r="P5437" i="3" s="1"/>
  <c r="O5405" i="3"/>
  <c r="P5405" i="3" s="1"/>
  <c r="O5373" i="3"/>
  <c r="P5373" i="3" s="1"/>
  <c r="O5309" i="3"/>
  <c r="P5309" i="3" s="1"/>
  <c r="O5213" i="3"/>
  <c r="P5213" i="3" s="1"/>
  <c r="O5149" i="3"/>
  <c r="P5149" i="3" s="1"/>
  <c r="O5053" i="3"/>
  <c r="P5053" i="3" s="1"/>
  <c r="O4595" i="3"/>
  <c r="P4595" i="3" s="1"/>
  <c r="O4424" i="3"/>
  <c r="P4424" i="3" s="1"/>
  <c r="O4211" i="3"/>
  <c r="P4211" i="3" s="1"/>
  <c r="O4040" i="3"/>
  <c r="P4040" i="3" s="1"/>
  <c r="O3870" i="3"/>
  <c r="P3870" i="3" s="1"/>
  <c r="O3742" i="3"/>
  <c r="P3742" i="3" s="1"/>
  <c r="O3024" i="3"/>
  <c r="P3024" i="3" s="1"/>
  <c r="O2937" i="3"/>
  <c r="P2937" i="3" s="1"/>
  <c r="O2853" i="3"/>
  <c r="P2853" i="3" s="1"/>
  <c r="O2768" i="3"/>
  <c r="P2768" i="3" s="1"/>
  <c r="O2681" i="3"/>
  <c r="P2681" i="3" s="1"/>
  <c r="O2512" i="3"/>
  <c r="P2512" i="3" s="1"/>
  <c r="O2341" i="3"/>
  <c r="P2341" i="3" s="1"/>
  <c r="O2169" i="3"/>
  <c r="P2169" i="3" s="1"/>
  <c r="O2000" i="3"/>
  <c r="P2000" i="3" s="1"/>
  <c r="O1401" i="3"/>
  <c r="P1401" i="3" s="1"/>
  <c r="O1232" i="3"/>
  <c r="P1232" i="3" s="1"/>
  <c r="O1061" i="3"/>
  <c r="P1061" i="3" s="1"/>
  <c r="O805" i="3"/>
  <c r="P805" i="3" s="1"/>
  <c r="O633" i="3"/>
  <c r="P633" i="3" s="1"/>
  <c r="O464" i="3"/>
  <c r="P464" i="3" s="1"/>
  <c r="O293" i="3"/>
  <c r="P293" i="3" s="1"/>
  <c r="O37" i="3"/>
  <c r="P37" i="3" s="1"/>
  <c r="O5644" i="3"/>
  <c r="P5644" i="3" s="1"/>
  <c r="O5548" i="3"/>
  <c r="P5548" i="3" s="1"/>
  <c r="O5388" i="3"/>
  <c r="P5388" i="3" s="1"/>
  <c r="O5196" i="3"/>
  <c r="P5196" i="3" s="1"/>
  <c r="O5164" i="3"/>
  <c r="P5164" i="3" s="1"/>
  <c r="O5100" i="3"/>
  <c r="P5100" i="3" s="1"/>
  <c r="O5068" i="3"/>
  <c r="P5068" i="3" s="1"/>
  <c r="O5036" i="3"/>
  <c r="P5036" i="3" s="1"/>
  <c r="O5004" i="3"/>
  <c r="P5004" i="3" s="1"/>
  <c r="O4972" i="3"/>
  <c r="P4972" i="3" s="1"/>
  <c r="O4908" i="3"/>
  <c r="P4908" i="3" s="1"/>
  <c r="O4871" i="3"/>
  <c r="P4871" i="3" s="1"/>
  <c r="O4572" i="3"/>
  <c r="P4572" i="3" s="1"/>
  <c r="O4530" i="3"/>
  <c r="P4530" i="3" s="1"/>
  <c r="O4359" i="3"/>
  <c r="P4359" i="3" s="1"/>
  <c r="O4231" i="3"/>
  <c r="P4231" i="3" s="1"/>
  <c r="O4188" i="3"/>
  <c r="P4188" i="3" s="1"/>
  <c r="O4018" i="3"/>
  <c r="P4018" i="3" s="1"/>
  <c r="O3847" i="3"/>
  <c r="P3847" i="3" s="1"/>
  <c r="O3354" i="3"/>
  <c r="P3354" i="3" s="1"/>
  <c r="O3064" i="3"/>
  <c r="P3064" i="3" s="1"/>
  <c r="O2721" i="3"/>
  <c r="P2721" i="3" s="1"/>
  <c r="O2552" i="3"/>
  <c r="P2552" i="3" s="1"/>
  <c r="O2381" i="3"/>
  <c r="P2381" i="3" s="1"/>
  <c r="O1953" i="3"/>
  <c r="P1953" i="3" s="1"/>
  <c r="O1784" i="3"/>
  <c r="P1784" i="3" s="1"/>
  <c r="O1357" i="3"/>
  <c r="P1357" i="3" s="1"/>
  <c r="O1272" i="3"/>
  <c r="P1272" i="3" s="1"/>
  <c r="O1185" i="3"/>
  <c r="P1185" i="3" s="1"/>
  <c r="O1016" i="3"/>
  <c r="P1016" i="3" s="1"/>
  <c r="O845" i="3"/>
  <c r="P845" i="3" s="1"/>
  <c r="O417" i="3"/>
  <c r="P417" i="3" s="1"/>
  <c r="O333" i="3"/>
  <c r="P333" i="3" s="1"/>
  <c r="O248" i="3"/>
  <c r="P248" i="3" s="1"/>
  <c r="O161" i="3"/>
  <c r="P161" i="3" s="1"/>
  <c r="O77" i="3"/>
  <c r="P77" i="3" s="1"/>
  <c r="G5" i="1"/>
  <c r="O8742" i="3"/>
  <c r="P8742" i="3" s="1"/>
  <c r="O8726" i="3"/>
  <c r="P8726" i="3" s="1"/>
  <c r="O8710" i="3"/>
  <c r="P8710" i="3" s="1"/>
  <c r="O8694" i="3"/>
  <c r="P8694" i="3" s="1"/>
  <c r="O8646" i="3"/>
  <c r="P8646" i="3" s="1"/>
  <c r="O8598" i="3"/>
  <c r="P8598" i="3" s="1"/>
  <c r="O8566" i="3"/>
  <c r="P8566" i="3" s="1"/>
  <c r="O8550" i="3"/>
  <c r="P8550" i="3" s="1"/>
  <c r="O8534" i="3"/>
  <c r="P8534" i="3" s="1"/>
  <c r="O8502" i="3"/>
  <c r="P8502" i="3" s="1"/>
  <c r="O8470" i="3"/>
  <c r="P8470" i="3" s="1"/>
  <c r="O8454" i="3"/>
  <c r="P8454" i="3" s="1"/>
  <c r="O8406" i="3"/>
  <c r="P8406" i="3" s="1"/>
  <c r="O8390" i="3"/>
  <c r="P8390" i="3" s="1"/>
  <c r="O8358" i="3"/>
  <c r="P8358" i="3" s="1"/>
  <c r="O8262" i="3"/>
  <c r="P8262" i="3" s="1"/>
  <c r="O8230" i="3"/>
  <c r="P8230" i="3" s="1"/>
  <c r="O8214" i="3"/>
  <c r="P8214" i="3" s="1"/>
  <c r="O8070" i="3"/>
  <c r="P8070" i="3" s="1"/>
  <c r="O8054" i="3"/>
  <c r="P8054" i="3" s="1"/>
  <c r="O8022" i="3"/>
  <c r="P8022" i="3" s="1"/>
  <c r="O7894" i="3"/>
  <c r="P7894" i="3" s="1"/>
  <c r="O7814" i="3"/>
  <c r="P7814" i="3" s="1"/>
  <c r="O7734" i="3"/>
  <c r="P7734" i="3" s="1"/>
  <c r="O7718" i="3"/>
  <c r="P7718" i="3" s="1"/>
  <c r="O7702" i="3"/>
  <c r="P7702" i="3" s="1"/>
  <c r="O7558" i="3"/>
  <c r="P7558" i="3" s="1"/>
  <c r="O7494" i="3"/>
  <c r="P7494" i="3" s="1"/>
  <c r="O7446" i="3"/>
  <c r="P7446" i="3" s="1"/>
  <c r="O7398" i="3"/>
  <c r="P7398" i="3" s="1"/>
  <c r="O7382" i="3"/>
  <c r="P7382" i="3" s="1"/>
  <c r="O7366" i="3"/>
  <c r="P7366" i="3" s="1"/>
  <c r="O7350" i="3"/>
  <c r="P7350" i="3" s="1"/>
  <c r="O7334" i="3"/>
  <c r="P7334" i="3" s="1"/>
  <c r="O7318" i="3"/>
  <c r="P7318" i="3" s="1"/>
  <c r="O7302" i="3"/>
  <c r="P7302" i="3" s="1"/>
  <c r="O7254" i="3"/>
  <c r="P7254" i="3" s="1"/>
  <c r="O7174" i="3"/>
  <c r="P7174" i="3" s="1"/>
  <c r="O7062" i="3"/>
  <c r="P7062" i="3" s="1"/>
  <c r="O7046" i="3"/>
  <c r="P7046" i="3" s="1"/>
  <c r="O6918" i="3"/>
  <c r="P6918" i="3" s="1"/>
  <c r="O6726" i="3"/>
  <c r="P6726" i="3" s="1"/>
  <c r="O6710" i="3"/>
  <c r="P6710" i="3" s="1"/>
  <c r="O6678" i="3"/>
  <c r="P6678" i="3" s="1"/>
  <c r="O6550" i="3"/>
  <c r="P6550" i="3" s="1"/>
  <c r="O6470" i="3"/>
  <c r="P6470" i="3" s="1"/>
  <c r="O6390" i="3"/>
  <c r="P6390" i="3" s="1"/>
  <c r="O6374" i="3"/>
  <c r="P6374" i="3" s="1"/>
  <c r="O6358" i="3"/>
  <c r="P6358" i="3" s="1"/>
  <c r="O6342" i="3"/>
  <c r="P6342" i="3" s="1"/>
  <c r="O6214" i="3"/>
  <c r="P6214" i="3" s="1"/>
  <c r="O6150" i="3"/>
  <c r="P6150" i="3" s="1"/>
  <c r="O6102" i="3"/>
  <c r="P6102" i="3" s="1"/>
  <c r="O6054" i="3"/>
  <c r="P6054" i="3" s="1"/>
  <c r="O6038" i="3"/>
  <c r="P6038" i="3" s="1"/>
  <c r="O6022" i="3"/>
  <c r="P6022" i="3" s="1"/>
  <c r="O5910" i="3"/>
  <c r="P5910" i="3" s="1"/>
  <c r="O5878" i="3"/>
  <c r="P5878" i="3" s="1"/>
  <c r="O5718" i="3"/>
  <c r="P5718" i="3" s="1"/>
  <c r="O5702" i="3"/>
  <c r="P5702" i="3" s="1"/>
  <c r="O5574" i="3"/>
  <c r="P5574" i="3" s="1"/>
  <c r="O5542" i="3"/>
  <c r="P5542" i="3" s="1"/>
  <c r="O5478" i="3"/>
  <c r="P5478" i="3" s="1"/>
  <c r="O5430" i="3"/>
  <c r="P5430" i="3" s="1"/>
  <c r="O5382" i="3"/>
  <c r="P5382" i="3" s="1"/>
  <c r="O5366" i="3"/>
  <c r="P5366" i="3" s="1"/>
  <c r="O5238" i="3"/>
  <c r="P5238" i="3" s="1"/>
  <c r="O5206" i="3"/>
  <c r="P5206" i="3" s="1"/>
  <c r="O5190" i="3"/>
  <c r="P5190" i="3" s="1"/>
  <c r="O5142" i="3"/>
  <c r="P5142" i="3" s="1"/>
  <c r="O5094" i="3"/>
  <c r="P5094" i="3" s="1"/>
  <c r="O5078" i="3"/>
  <c r="P5078" i="3" s="1"/>
  <c r="O5046" i="3"/>
  <c r="P5046" i="3" s="1"/>
  <c r="O5030" i="3"/>
  <c r="P5030" i="3" s="1"/>
  <c r="O5014" i="3"/>
  <c r="P5014" i="3" s="1"/>
  <c r="O4998" i="3"/>
  <c r="P4998" i="3" s="1"/>
  <c r="O4950" i="3"/>
  <c r="P4950" i="3" s="1"/>
  <c r="O4884" i="3"/>
  <c r="P4884" i="3" s="1"/>
  <c r="O4863" i="3"/>
  <c r="P4863" i="3" s="1"/>
  <c r="O4714" i="3"/>
  <c r="P4714" i="3" s="1"/>
  <c r="O4692" i="3"/>
  <c r="P4692" i="3" s="1"/>
  <c r="O4607" i="3"/>
  <c r="P4607" i="3" s="1"/>
  <c r="O4543" i="3"/>
  <c r="P4543" i="3" s="1"/>
  <c r="O4522" i="3"/>
  <c r="P4522" i="3" s="1"/>
  <c r="O4372" i="3"/>
  <c r="P4372" i="3" s="1"/>
  <c r="O4031" i="3"/>
  <c r="P4031" i="3" s="1"/>
  <c r="O3946" i="3"/>
  <c r="P3946" i="3" s="1"/>
  <c r="O3924" i="3"/>
  <c r="P3924" i="3" s="1"/>
  <c r="O3860" i="3"/>
  <c r="P3860" i="3" s="1"/>
  <c r="O3754" i="3"/>
  <c r="P3754" i="3" s="1"/>
  <c r="O3690" i="3"/>
  <c r="P3690" i="3" s="1"/>
  <c r="O3583" i="3"/>
  <c r="P3583" i="3" s="1"/>
  <c r="O3562" i="3"/>
  <c r="P3562" i="3" s="1"/>
  <c r="O3519" i="3"/>
  <c r="P3519" i="3" s="1"/>
  <c r="O3372" i="3"/>
  <c r="P3372" i="3" s="1"/>
  <c r="O3344" i="3"/>
  <c r="P3344" i="3" s="1"/>
  <c r="O3176" i="3"/>
  <c r="P3176" i="3" s="1"/>
  <c r="O3005" i="3"/>
  <c r="P3005" i="3" s="1"/>
  <c r="O2961" i="3"/>
  <c r="P2961" i="3" s="1"/>
  <c r="O2792" i="3"/>
  <c r="P2792" i="3" s="1"/>
  <c r="O2621" i="3"/>
  <c r="P2621" i="3" s="1"/>
  <c r="O2408" i="3"/>
  <c r="P2408" i="3" s="1"/>
  <c r="O2365" i="3"/>
  <c r="P2365" i="3" s="1"/>
  <c r="O2193" i="3"/>
  <c r="P2193" i="3" s="1"/>
  <c r="O2024" i="3"/>
  <c r="P2024" i="3" s="1"/>
  <c r="O1981" i="3"/>
  <c r="P1981" i="3" s="1"/>
  <c r="O1809" i="3"/>
  <c r="P1809" i="3" s="1"/>
  <c r="O1640" i="3"/>
  <c r="P1640" i="3" s="1"/>
  <c r="O1597" i="3"/>
  <c r="P1597" i="3" s="1"/>
  <c r="O1469" i="3"/>
  <c r="P1469" i="3" s="1"/>
  <c r="O1425" i="3"/>
  <c r="P1425" i="3" s="1"/>
  <c r="O1341" i="3"/>
  <c r="P1341" i="3" s="1"/>
  <c r="O1256" i="3"/>
  <c r="P1256" i="3" s="1"/>
  <c r="O1169" i="3"/>
  <c r="P1169" i="3" s="1"/>
  <c r="O1085" i="3"/>
  <c r="P1085" i="3" s="1"/>
  <c r="O1041" i="3"/>
  <c r="P1041" i="3" s="1"/>
  <c r="O1000" i="3"/>
  <c r="P1000" i="3" s="1"/>
  <c r="O872" i="3"/>
  <c r="P872" i="3" s="1"/>
  <c r="O829" i="3"/>
  <c r="P829" i="3" s="1"/>
  <c r="O701" i="3"/>
  <c r="P701" i="3" s="1"/>
  <c r="O657" i="3"/>
  <c r="P657" i="3" s="1"/>
  <c r="O488" i="3"/>
  <c r="P488" i="3" s="1"/>
  <c r="O401" i="3"/>
  <c r="P401" i="3" s="1"/>
  <c r="O317" i="3"/>
  <c r="P317" i="3" s="1"/>
  <c r="O273" i="3"/>
  <c r="P273" i="3" s="1"/>
  <c r="O189" i="3"/>
  <c r="P189" i="3" s="1"/>
  <c r="O145" i="3"/>
  <c r="P145" i="3" s="1"/>
  <c r="O104" i="3"/>
  <c r="P104" i="3" s="1"/>
  <c r="O8783" i="3"/>
  <c r="P8783" i="3" s="1"/>
  <c r="O8767" i="3"/>
  <c r="P8767" i="3" s="1"/>
  <c r="O8719" i="3"/>
  <c r="P8719" i="3" s="1"/>
  <c r="O8671" i="3"/>
  <c r="P8671" i="3" s="1"/>
  <c r="O8655" i="3"/>
  <c r="P8655" i="3" s="1"/>
  <c r="O8623" i="3"/>
  <c r="P8623" i="3" s="1"/>
  <c r="O8591" i="3"/>
  <c r="P8591" i="3" s="1"/>
  <c r="O8575" i="3"/>
  <c r="P8575" i="3" s="1"/>
  <c r="O8559" i="3"/>
  <c r="P8559" i="3" s="1"/>
  <c r="O8527" i="3"/>
  <c r="P8527" i="3" s="1"/>
  <c r="O8479" i="3"/>
  <c r="P8479" i="3" s="1"/>
  <c r="O8431" i="3"/>
  <c r="P8431" i="3" s="1"/>
  <c r="O8415" i="3"/>
  <c r="P8415" i="3" s="1"/>
  <c r="O8399" i="3"/>
  <c r="P8399" i="3" s="1"/>
  <c r="O8383" i="3"/>
  <c r="P8383" i="3" s="1"/>
  <c r="O8335" i="3"/>
  <c r="P8335" i="3" s="1"/>
  <c r="O8287" i="3"/>
  <c r="P8287" i="3" s="1"/>
  <c r="O8239" i="3"/>
  <c r="P8239" i="3" s="1"/>
  <c r="O8223" i="3"/>
  <c r="P8223" i="3" s="1"/>
  <c r="O8143" i="3"/>
  <c r="P8143" i="3" s="1"/>
  <c r="O8095" i="3"/>
  <c r="P8095" i="3" s="1"/>
  <c r="O8047" i="3"/>
  <c r="P8047" i="3" s="1"/>
  <c r="O8031" i="3"/>
  <c r="P8031" i="3" s="1"/>
  <c r="O7999" i="3"/>
  <c r="P7999" i="3" s="1"/>
  <c r="O7951" i="3"/>
  <c r="P7951" i="3" s="1"/>
  <c r="O7903" i="3"/>
  <c r="P7903" i="3" s="1"/>
  <c r="O7887" i="3"/>
  <c r="P7887" i="3" s="1"/>
  <c r="O7807" i="3"/>
  <c r="P7807" i="3" s="1"/>
  <c r="O7759" i="3"/>
  <c r="P7759" i="3" s="1"/>
  <c r="O7711" i="3"/>
  <c r="P7711" i="3" s="1"/>
  <c r="O7567" i="3"/>
  <c r="P7567" i="3" s="1"/>
  <c r="O7519" i="3"/>
  <c r="P7519" i="3" s="1"/>
  <c r="O7471" i="3"/>
  <c r="P7471" i="3" s="1"/>
  <c r="O7439" i="3"/>
  <c r="P7439" i="3" s="1"/>
  <c r="O7423" i="3"/>
  <c r="P7423" i="3" s="1"/>
  <c r="O7375" i="3"/>
  <c r="P7375" i="3" s="1"/>
  <c r="O7359" i="3"/>
  <c r="P7359" i="3" s="1"/>
  <c r="O7327" i="3"/>
  <c r="P7327" i="3" s="1"/>
  <c r="O7279" i="3"/>
  <c r="P7279" i="3" s="1"/>
  <c r="O7231" i="3"/>
  <c r="P7231" i="3" s="1"/>
  <c r="O7199" i="3"/>
  <c r="P7199" i="3" s="1"/>
  <c r="O7183" i="3"/>
  <c r="P7183" i="3" s="1"/>
  <c r="O7135" i="3"/>
  <c r="P7135" i="3" s="1"/>
  <c r="O7055" i="3"/>
  <c r="P7055" i="3" s="1"/>
  <c r="O7039" i="3"/>
  <c r="P7039" i="3" s="1"/>
  <c r="O6991" i="3"/>
  <c r="P6991" i="3" s="1"/>
  <c r="O6943" i="3"/>
  <c r="P6943" i="3" s="1"/>
  <c r="O6895" i="3"/>
  <c r="P6895" i="3" s="1"/>
  <c r="O6879" i="3"/>
  <c r="P6879" i="3" s="1"/>
  <c r="O6799" i="3"/>
  <c r="P6799" i="3" s="1"/>
  <c r="O6751" i="3"/>
  <c r="P6751" i="3" s="1"/>
  <c r="O6703" i="3"/>
  <c r="P6703" i="3" s="1"/>
  <c r="O6623" i="3"/>
  <c r="P6623" i="3" s="1"/>
  <c r="O6607" i="3"/>
  <c r="P6607" i="3" s="1"/>
  <c r="O6559" i="3"/>
  <c r="P6559" i="3" s="1"/>
  <c r="O6543" i="3"/>
  <c r="P6543" i="3" s="1"/>
  <c r="O6495" i="3"/>
  <c r="P6495" i="3" s="1"/>
  <c r="O6415" i="3"/>
  <c r="P6415" i="3" s="1"/>
  <c r="O6367" i="3"/>
  <c r="P6367" i="3" s="1"/>
  <c r="O6319" i="3"/>
  <c r="P6319" i="3" s="1"/>
  <c r="O6303" i="3"/>
  <c r="P6303" i="3" s="1"/>
  <c r="O6271" i="3"/>
  <c r="P6271" i="3" s="1"/>
  <c r="O6223" i="3"/>
  <c r="P6223" i="3" s="1"/>
  <c r="O6175" i="3"/>
  <c r="P6175" i="3" s="1"/>
  <c r="O6127" i="3"/>
  <c r="P6127" i="3" s="1"/>
  <c r="O6079" i="3"/>
  <c r="P6079" i="3" s="1"/>
  <c r="O6031" i="3"/>
  <c r="P6031" i="3" s="1"/>
  <c r="O5983" i="3"/>
  <c r="P5983" i="3" s="1"/>
  <c r="O5903" i="3"/>
  <c r="P5903" i="3" s="1"/>
  <c r="O5887" i="3"/>
  <c r="P5887" i="3" s="1"/>
  <c r="O5871" i="3"/>
  <c r="P5871" i="3" s="1"/>
  <c r="O5839" i="3"/>
  <c r="P5839" i="3" s="1"/>
  <c r="O5791" i="3"/>
  <c r="P5791" i="3" s="1"/>
  <c r="O5743" i="3"/>
  <c r="P5743" i="3" s="1"/>
  <c r="O5711" i="3"/>
  <c r="P5711" i="3" s="1"/>
  <c r="O5695" i="3"/>
  <c r="P5695" i="3" s="1"/>
  <c r="O5679" i="3"/>
  <c r="P5679" i="3" s="1"/>
  <c r="O5647" i="3"/>
  <c r="P5647" i="3" s="1"/>
  <c r="O5599" i="3"/>
  <c r="P5599" i="3" s="1"/>
  <c r="O5551" i="3"/>
  <c r="P5551" i="3" s="1"/>
  <c r="O5535" i="3"/>
  <c r="P5535" i="3" s="1"/>
  <c r="O5503" i="3"/>
  <c r="P5503" i="3" s="1"/>
  <c r="O5487" i="3"/>
  <c r="P5487" i="3" s="1"/>
  <c r="O5455" i="3"/>
  <c r="P5455" i="3" s="1"/>
  <c r="O5407" i="3"/>
  <c r="P5407" i="3" s="1"/>
  <c r="O5375" i="3"/>
  <c r="P5375" i="3" s="1"/>
  <c r="O5359" i="3"/>
  <c r="P5359" i="3" s="1"/>
  <c r="O5311" i="3"/>
  <c r="P5311" i="3" s="1"/>
  <c r="O5263" i="3"/>
  <c r="P5263" i="3" s="1"/>
  <c r="O5231" i="3"/>
  <c r="P5231" i="3" s="1"/>
  <c r="O5215" i="3"/>
  <c r="P5215" i="3" s="1"/>
  <c r="O5199" i="3"/>
  <c r="P5199" i="3" s="1"/>
  <c r="O5167" i="3"/>
  <c r="P5167" i="3" s="1"/>
  <c r="O5151" i="3"/>
  <c r="P5151" i="3" s="1"/>
  <c r="O5119" i="3"/>
  <c r="P5119" i="3" s="1"/>
  <c r="O5071" i="3"/>
  <c r="P5071" i="3" s="1"/>
  <c r="O5039" i="3"/>
  <c r="P5039" i="3" s="1"/>
  <c r="O5023" i="3"/>
  <c r="P5023" i="3" s="1"/>
  <c r="O4975" i="3"/>
  <c r="P4975" i="3" s="1"/>
  <c r="O4959" i="3"/>
  <c r="P4959" i="3" s="1"/>
  <c r="O4927" i="3"/>
  <c r="P4927" i="3" s="1"/>
  <c r="O4875" i="3"/>
  <c r="P4875" i="3" s="1"/>
  <c r="O4854" i="3"/>
  <c r="P4854" i="3" s="1"/>
  <c r="O4832" i="3"/>
  <c r="P4832" i="3" s="1"/>
  <c r="O4811" i="3"/>
  <c r="P4811" i="3" s="1"/>
  <c r="O4747" i="3"/>
  <c r="P4747" i="3" s="1"/>
  <c r="O4662" i="3"/>
  <c r="P4662" i="3" s="1"/>
  <c r="O4640" i="3"/>
  <c r="P4640" i="3" s="1"/>
  <c r="O4619" i="3"/>
  <c r="P4619" i="3" s="1"/>
  <c r="O4534" i="3"/>
  <c r="P4534" i="3" s="1"/>
  <c r="O4491" i="3"/>
  <c r="P4491" i="3" s="1"/>
  <c r="O4470" i="3"/>
  <c r="P4470" i="3" s="1"/>
  <c r="O4448" i="3"/>
  <c r="P4448" i="3" s="1"/>
  <c r="O4427" i="3"/>
  <c r="P4427" i="3" s="1"/>
  <c r="O4406" i="3"/>
  <c r="P4406" i="3" s="1"/>
  <c r="O4384" i="3"/>
  <c r="P4384" i="3" s="1"/>
  <c r="O4363" i="3"/>
  <c r="P4363" i="3" s="1"/>
  <c r="O4299" i="3"/>
  <c r="P4299" i="3" s="1"/>
  <c r="O4278" i="3"/>
  <c r="P4278" i="3" s="1"/>
  <c r="O4256" i="3"/>
  <c r="P4256" i="3" s="1"/>
  <c r="O4235" i="3"/>
  <c r="P4235" i="3" s="1"/>
  <c r="O4214" i="3"/>
  <c r="P4214" i="3" s="1"/>
  <c r="O4192" i="3"/>
  <c r="P4192" i="3" s="1"/>
  <c r="O4086" i="3"/>
  <c r="P4086" i="3" s="1"/>
  <c r="O4064" i="3"/>
  <c r="P4064" i="3" s="1"/>
  <c r="O4043" i="3"/>
  <c r="P4043" i="3" s="1"/>
  <c r="O4022" i="3"/>
  <c r="P4022" i="3" s="1"/>
  <c r="O3979" i="3"/>
  <c r="P3979" i="3" s="1"/>
  <c r="O3894" i="3"/>
  <c r="P3894" i="3" s="1"/>
  <c r="O3872" i="3"/>
  <c r="P3872" i="3" s="1"/>
  <c r="O3851" i="3"/>
  <c r="P3851" i="3" s="1"/>
  <c r="O3702" i="3"/>
  <c r="P3702" i="3" s="1"/>
  <c r="O3680" i="3"/>
  <c r="P3680" i="3" s="1"/>
  <c r="O3659" i="3"/>
  <c r="P3659" i="3" s="1"/>
  <c r="O3616" i="3"/>
  <c r="P3616" i="3" s="1"/>
  <c r="O3531" i="3"/>
  <c r="P3531" i="3" s="1"/>
  <c r="O3510" i="3"/>
  <c r="P3510" i="3" s="1"/>
  <c r="O3488" i="3"/>
  <c r="P3488" i="3" s="1"/>
  <c r="O3467" i="3"/>
  <c r="P3467" i="3" s="1"/>
  <c r="O3445" i="3"/>
  <c r="P3445" i="3" s="1"/>
  <c r="O3416" i="3"/>
  <c r="P3416" i="3" s="1"/>
  <c r="O3360" i="3"/>
  <c r="P3360" i="3" s="1"/>
  <c r="O3330" i="3"/>
  <c r="P3330" i="3" s="1"/>
  <c r="O3274" i="3"/>
  <c r="P3274" i="3" s="1"/>
  <c r="O3200" i="3"/>
  <c r="P3200" i="3" s="1"/>
  <c r="O3157" i="3"/>
  <c r="P3157" i="3" s="1"/>
  <c r="O3029" i="3"/>
  <c r="P3029" i="3" s="1"/>
  <c r="O2985" i="3"/>
  <c r="P2985" i="3" s="1"/>
  <c r="O2857" i="3"/>
  <c r="P2857" i="3" s="1"/>
  <c r="O2816" i="3"/>
  <c r="P2816" i="3" s="1"/>
  <c r="O2729" i="3"/>
  <c r="P2729" i="3" s="1"/>
  <c r="O2688" i="3"/>
  <c r="P2688" i="3" s="1"/>
  <c r="O2645" i="3"/>
  <c r="P2645" i="3" s="1"/>
  <c r="O2601" i="3"/>
  <c r="P2601" i="3" s="1"/>
  <c r="O2560" i="3"/>
  <c r="P2560" i="3" s="1"/>
  <c r="O2517" i="3"/>
  <c r="P2517" i="3" s="1"/>
  <c r="O2432" i="3"/>
  <c r="P2432" i="3" s="1"/>
  <c r="O2389" i="3"/>
  <c r="P2389" i="3" s="1"/>
  <c r="O2345" i="3"/>
  <c r="P2345" i="3" s="1"/>
  <c r="O2261" i="3"/>
  <c r="P2261" i="3" s="1"/>
  <c r="O2217" i="3"/>
  <c r="P2217" i="3" s="1"/>
  <c r="O2176" i="3"/>
  <c r="P2176" i="3" s="1"/>
  <c r="O2048" i="3"/>
  <c r="P2048" i="3" s="1"/>
  <c r="O2005" i="3"/>
  <c r="P2005" i="3" s="1"/>
  <c r="O1877" i="3"/>
  <c r="P1877" i="3" s="1"/>
  <c r="O1833" i="3"/>
  <c r="P1833" i="3" s="1"/>
  <c r="O1705" i="3"/>
  <c r="P1705" i="3" s="1"/>
  <c r="O1664" i="3"/>
  <c r="P1664" i="3" s="1"/>
  <c r="O1493" i="3"/>
  <c r="P1493" i="3" s="1"/>
  <c r="O1449" i="3"/>
  <c r="P1449" i="3" s="1"/>
  <c r="O1365" i="3"/>
  <c r="P1365" i="3" s="1"/>
  <c r="O1321" i="3"/>
  <c r="P1321" i="3" s="1"/>
  <c r="O1280" i="3"/>
  <c r="P1280" i="3" s="1"/>
  <c r="O1237" i="3"/>
  <c r="P1237" i="3" s="1"/>
  <c r="O1193" i="3"/>
  <c r="P1193" i="3" s="1"/>
  <c r="O1109" i="3"/>
  <c r="P1109" i="3" s="1"/>
  <c r="O1065" i="3"/>
  <c r="P1065" i="3" s="1"/>
  <c r="O1024" i="3"/>
  <c r="P1024" i="3" s="1"/>
  <c r="O981" i="3"/>
  <c r="P981" i="3" s="1"/>
  <c r="O896" i="3"/>
  <c r="P896" i="3" s="1"/>
  <c r="O853" i="3"/>
  <c r="P853" i="3" s="1"/>
  <c r="O809" i="3"/>
  <c r="P809" i="3" s="1"/>
  <c r="O725" i="3"/>
  <c r="P725" i="3" s="1"/>
  <c r="O681" i="3"/>
  <c r="P681" i="3" s="1"/>
  <c r="O640" i="3"/>
  <c r="P640" i="3" s="1"/>
  <c r="O512" i="3"/>
  <c r="P512" i="3" s="1"/>
  <c r="O469" i="3"/>
  <c r="P469" i="3" s="1"/>
  <c r="O341" i="3"/>
  <c r="P341" i="3" s="1"/>
  <c r="O297" i="3"/>
  <c r="P297" i="3" s="1"/>
  <c r="O169" i="3"/>
  <c r="P169" i="3" s="1"/>
  <c r="O128" i="3"/>
  <c r="P128" i="3" s="1"/>
  <c r="O85" i="3"/>
  <c r="P85" i="3" s="1"/>
  <c r="O4889" i="3"/>
  <c r="P4889" i="3" s="1"/>
  <c r="O4873" i="3"/>
  <c r="P4873" i="3" s="1"/>
  <c r="O4857" i="3"/>
  <c r="P4857" i="3" s="1"/>
  <c r="O4809" i="3"/>
  <c r="P4809" i="3" s="1"/>
  <c r="O4761" i="3"/>
  <c r="P4761" i="3" s="1"/>
  <c r="O4713" i="3"/>
  <c r="P4713" i="3" s="1"/>
  <c r="O4697" i="3"/>
  <c r="P4697" i="3" s="1"/>
  <c r="O4665" i="3"/>
  <c r="P4665" i="3" s="1"/>
  <c r="O4617" i="3"/>
  <c r="P4617" i="3" s="1"/>
  <c r="O4569" i="3"/>
  <c r="P4569" i="3" s="1"/>
  <c r="O4521" i="3"/>
  <c r="P4521" i="3" s="1"/>
  <c r="O4505" i="3"/>
  <c r="P4505" i="3" s="1"/>
  <c r="O4473" i="3"/>
  <c r="P4473" i="3" s="1"/>
  <c r="O4425" i="3"/>
  <c r="P4425" i="3" s="1"/>
  <c r="O4377" i="3"/>
  <c r="P4377" i="3" s="1"/>
  <c r="O4361" i="3"/>
  <c r="P4361" i="3" s="1"/>
  <c r="O4329" i="3"/>
  <c r="P4329" i="3" s="1"/>
  <c r="O4313" i="3"/>
  <c r="P4313" i="3" s="1"/>
  <c r="O4281" i="3"/>
  <c r="P4281" i="3" s="1"/>
  <c r="O4233" i="3"/>
  <c r="P4233" i="3" s="1"/>
  <c r="O4185" i="3"/>
  <c r="P4185" i="3" s="1"/>
  <c r="O4137" i="3"/>
  <c r="P4137" i="3" s="1"/>
  <c r="O4121" i="3"/>
  <c r="P4121" i="3" s="1"/>
  <c r="O4089" i="3"/>
  <c r="P4089" i="3" s="1"/>
  <c r="O4041" i="3"/>
  <c r="P4041" i="3" s="1"/>
  <c r="O4025" i="3"/>
  <c r="P4025" i="3" s="1"/>
  <c r="O3993" i="3"/>
  <c r="P3993" i="3" s="1"/>
  <c r="O3945" i="3"/>
  <c r="P3945" i="3" s="1"/>
  <c r="O3929" i="3"/>
  <c r="P3929" i="3" s="1"/>
  <c r="O3897" i="3"/>
  <c r="P3897" i="3" s="1"/>
  <c r="O3865" i="3"/>
  <c r="P3865" i="3" s="1"/>
  <c r="O3849" i="3"/>
  <c r="P3849" i="3" s="1"/>
  <c r="O3801" i="3"/>
  <c r="P3801" i="3" s="1"/>
  <c r="O3753" i="3"/>
  <c r="P3753" i="3" s="1"/>
  <c r="O3705" i="3"/>
  <c r="P3705" i="3" s="1"/>
  <c r="O3689" i="3"/>
  <c r="P3689" i="3" s="1"/>
  <c r="O3657" i="3"/>
  <c r="P3657" i="3" s="1"/>
  <c r="O3609" i="3"/>
  <c r="P3609" i="3" s="1"/>
  <c r="O3593" i="3"/>
  <c r="P3593" i="3" s="1"/>
  <c r="O3561" i="3"/>
  <c r="P3561" i="3" s="1"/>
  <c r="O3529" i="3"/>
  <c r="P3529" i="3" s="1"/>
  <c r="O3513" i="3"/>
  <c r="P3513" i="3" s="1"/>
  <c r="O3465" i="3"/>
  <c r="P3465" i="3" s="1"/>
  <c r="O3385" i="3"/>
  <c r="P3385" i="3" s="1"/>
  <c r="O3364" i="3"/>
  <c r="P3364" i="3" s="1"/>
  <c r="O3342" i="3"/>
  <c r="P3342" i="3" s="1"/>
  <c r="O3321" i="3"/>
  <c r="P3321" i="3" s="1"/>
  <c r="O3300" i="3"/>
  <c r="P3300" i="3" s="1"/>
  <c r="O3228" i="3"/>
  <c r="P3228" i="3" s="1"/>
  <c r="O3196" i="3"/>
  <c r="P3196" i="3" s="1"/>
  <c r="O3132" i="3"/>
  <c r="P3132" i="3" s="1"/>
  <c r="O3100" i="3"/>
  <c r="P3100" i="3" s="1"/>
  <c r="O3036" i="3"/>
  <c r="P3036" i="3" s="1"/>
  <c r="O2940" i="3"/>
  <c r="P2940" i="3" s="1"/>
  <c r="O2844" i="3"/>
  <c r="P2844" i="3" s="1"/>
  <c r="O2812" i="3"/>
  <c r="P2812" i="3" s="1"/>
  <c r="O2748" i="3"/>
  <c r="P2748" i="3" s="1"/>
  <c r="O2716" i="3"/>
  <c r="P2716" i="3" s="1"/>
  <c r="O2684" i="3"/>
  <c r="P2684" i="3" s="1"/>
  <c r="O2652" i="3"/>
  <c r="P2652" i="3" s="1"/>
  <c r="O2556" i="3"/>
  <c r="P2556" i="3" s="1"/>
  <c r="O2524" i="3"/>
  <c r="P2524" i="3" s="1"/>
  <c r="O2460" i="3"/>
  <c r="P2460" i="3" s="1"/>
  <c r="O2428" i="3"/>
  <c r="P2428" i="3" s="1"/>
  <c r="O2396" i="3"/>
  <c r="P2396" i="3" s="1"/>
  <c r="O2364" i="3"/>
  <c r="P2364" i="3" s="1"/>
  <c r="O2332" i="3"/>
  <c r="P2332" i="3" s="1"/>
  <c r="O2268" i="3"/>
  <c r="P2268" i="3" s="1"/>
  <c r="O2172" i="3"/>
  <c r="P2172" i="3" s="1"/>
  <c r="O2076" i="3"/>
  <c r="P2076" i="3" s="1"/>
  <c r="O2044" i="3"/>
  <c r="P2044" i="3" s="1"/>
  <c r="O2012" i="3"/>
  <c r="P2012" i="3" s="1"/>
  <c r="O1980" i="3"/>
  <c r="P1980" i="3" s="1"/>
  <c r="O1948" i="3"/>
  <c r="P1948" i="3" s="1"/>
  <c r="O1916" i="3"/>
  <c r="P1916" i="3" s="1"/>
  <c r="O1884" i="3"/>
  <c r="P1884" i="3" s="1"/>
  <c r="O1852" i="3"/>
  <c r="P1852" i="3" s="1"/>
  <c r="O1820" i="3"/>
  <c r="P1820" i="3" s="1"/>
  <c r="O1788" i="3"/>
  <c r="P1788" i="3" s="1"/>
  <c r="O1692" i="3"/>
  <c r="P1692" i="3" s="1"/>
  <c r="O1660" i="3"/>
  <c r="P1660" i="3" s="1"/>
  <c r="O1596" i="3"/>
  <c r="P1596" i="3" s="1"/>
  <c r="O1564" i="3"/>
  <c r="P1564" i="3" s="1"/>
  <c r="O1532" i="3"/>
  <c r="P1532" i="3" s="1"/>
  <c r="O1500" i="3"/>
  <c r="P1500" i="3" s="1"/>
  <c r="O1468" i="3"/>
  <c r="P1468" i="3" s="1"/>
  <c r="O1436" i="3"/>
  <c r="P1436" i="3" s="1"/>
  <c r="O1404" i="3"/>
  <c r="P1404" i="3" s="1"/>
  <c r="O1372" i="3"/>
  <c r="P1372" i="3" s="1"/>
  <c r="O1340" i="3"/>
  <c r="P1340" i="3" s="1"/>
  <c r="O1308" i="3"/>
  <c r="P1308" i="3" s="1"/>
  <c r="O1276" i="3"/>
  <c r="P1276" i="3" s="1"/>
  <c r="O1212" i="3"/>
  <c r="P1212" i="3" s="1"/>
  <c r="O1180" i="3"/>
  <c r="P1180" i="3" s="1"/>
  <c r="O1148" i="3"/>
  <c r="P1148" i="3" s="1"/>
  <c r="O1116" i="3"/>
  <c r="P1116" i="3" s="1"/>
  <c r="O1084" i="3"/>
  <c r="P1084" i="3" s="1"/>
  <c r="O1052" i="3"/>
  <c r="P1052" i="3" s="1"/>
  <c r="O1020" i="3"/>
  <c r="P1020" i="3" s="1"/>
  <c r="O988" i="3"/>
  <c r="P988" i="3" s="1"/>
  <c r="O924" i="3"/>
  <c r="P924" i="3" s="1"/>
  <c r="O892" i="3"/>
  <c r="P892" i="3" s="1"/>
  <c r="O860" i="3"/>
  <c r="P860" i="3" s="1"/>
  <c r="O828" i="3"/>
  <c r="P828" i="3" s="1"/>
  <c r="O796" i="3"/>
  <c r="P796" i="3" s="1"/>
  <c r="O764" i="3"/>
  <c r="P764" i="3" s="1"/>
  <c r="O732" i="3"/>
  <c r="P732" i="3" s="1"/>
  <c r="O700" i="3"/>
  <c r="P700" i="3" s="1"/>
  <c r="O668" i="3"/>
  <c r="P668" i="3" s="1"/>
  <c r="O636" i="3"/>
  <c r="P636" i="3" s="1"/>
  <c r="O604" i="3"/>
  <c r="P604" i="3" s="1"/>
  <c r="O540" i="3"/>
  <c r="P540" i="3" s="1"/>
  <c r="O508" i="3"/>
  <c r="P508" i="3" s="1"/>
  <c r="O444" i="3"/>
  <c r="P444" i="3" s="1"/>
  <c r="O412" i="3"/>
  <c r="P412" i="3" s="1"/>
  <c r="O380" i="3"/>
  <c r="P380" i="3" s="1"/>
  <c r="O348" i="3"/>
  <c r="P348" i="3" s="1"/>
  <c r="O316" i="3"/>
  <c r="P316" i="3" s="1"/>
  <c r="O284" i="3"/>
  <c r="P284" i="3" s="1"/>
  <c r="O252" i="3"/>
  <c r="P252" i="3" s="1"/>
  <c r="O220" i="3"/>
  <c r="P220" i="3" s="1"/>
  <c r="O156" i="3"/>
  <c r="P156" i="3" s="1"/>
  <c r="O124" i="3"/>
  <c r="P124" i="3" s="1"/>
  <c r="O60" i="3"/>
  <c r="P60" i="3" s="1"/>
  <c r="O28" i="3"/>
  <c r="P28" i="3" s="1"/>
  <c r="O3246" i="3"/>
  <c r="P3246" i="3" s="1"/>
  <c r="O3198" i="3"/>
  <c r="P3198" i="3" s="1"/>
  <c r="O3182" i="3"/>
  <c r="P3182" i="3" s="1"/>
  <c r="O3150" i="3"/>
  <c r="P3150" i="3" s="1"/>
  <c r="O3118" i="3"/>
  <c r="P3118" i="3" s="1"/>
  <c r="O3102" i="3"/>
  <c r="P3102" i="3" s="1"/>
  <c r="O3054" i="3"/>
  <c r="P3054" i="3" s="1"/>
  <c r="O3038" i="3"/>
  <c r="P3038" i="3" s="1"/>
  <c r="O3022" i="3"/>
  <c r="P3022" i="3" s="1"/>
  <c r="O3006" i="3"/>
  <c r="P3006" i="3" s="1"/>
  <c r="O2990" i="3"/>
  <c r="P2990" i="3" s="1"/>
  <c r="O2958" i="3"/>
  <c r="P2958" i="3" s="1"/>
  <c r="O2926" i="3"/>
  <c r="P2926" i="3" s="1"/>
  <c r="O2910" i="3"/>
  <c r="P2910" i="3" s="1"/>
  <c r="O2878" i="3"/>
  <c r="P2878" i="3" s="1"/>
  <c r="O2862" i="3"/>
  <c r="P2862" i="3" s="1"/>
  <c r="O2846" i="3"/>
  <c r="P2846" i="3" s="1"/>
  <c r="O2814" i="3"/>
  <c r="P2814" i="3" s="1"/>
  <c r="O2798" i="3"/>
  <c r="P2798" i="3" s="1"/>
  <c r="O2766" i="3"/>
  <c r="P2766" i="3" s="1"/>
  <c r="O2718" i="3"/>
  <c r="P2718" i="3" s="1"/>
  <c r="O2686" i="3"/>
  <c r="P2686" i="3" s="1"/>
  <c r="O2670" i="3"/>
  <c r="P2670" i="3" s="1"/>
  <c r="O2622" i="3"/>
  <c r="P2622" i="3" s="1"/>
  <c r="O2606" i="3"/>
  <c r="P2606" i="3" s="1"/>
  <c r="O2574" i="3"/>
  <c r="P2574" i="3" s="1"/>
  <c r="O2526" i="3"/>
  <c r="P2526" i="3" s="1"/>
  <c r="O2510" i="3"/>
  <c r="P2510" i="3" s="1"/>
  <c r="O2494" i="3"/>
  <c r="P2494" i="3" s="1"/>
  <c r="O2478" i="3"/>
  <c r="P2478" i="3" s="1"/>
  <c r="O2430" i="3"/>
  <c r="P2430" i="3" s="1"/>
  <c r="O2398" i="3"/>
  <c r="P2398" i="3" s="1"/>
  <c r="O2382" i="3"/>
  <c r="P2382" i="3" s="1"/>
  <c r="O2366" i="3"/>
  <c r="P2366" i="3" s="1"/>
  <c r="O2350" i="3"/>
  <c r="P2350" i="3" s="1"/>
  <c r="O2334" i="3"/>
  <c r="P2334" i="3" s="1"/>
  <c r="O2302" i="3"/>
  <c r="P2302" i="3" s="1"/>
  <c r="O2286" i="3"/>
  <c r="P2286" i="3" s="1"/>
  <c r="O2254" i="3"/>
  <c r="P2254" i="3" s="1"/>
  <c r="O2238" i="3"/>
  <c r="P2238" i="3" s="1"/>
  <c r="O2190" i="3"/>
  <c r="P2190" i="3" s="1"/>
  <c r="O2174" i="3"/>
  <c r="P2174" i="3" s="1"/>
  <c r="O2158" i="3"/>
  <c r="P2158" i="3" s="1"/>
  <c r="O2142" i="3"/>
  <c r="P2142" i="3" s="1"/>
  <c r="O2110" i="3"/>
  <c r="P2110" i="3" s="1"/>
  <c r="O2094" i="3"/>
  <c r="P2094" i="3" s="1"/>
  <c r="O2046" i="3"/>
  <c r="P2046" i="3" s="1"/>
  <c r="O2030" i="3"/>
  <c r="P2030" i="3" s="1"/>
  <c r="O2014" i="3"/>
  <c r="P2014" i="3" s="1"/>
  <c r="O1998" i="3"/>
  <c r="P1998" i="3" s="1"/>
  <c r="O1982" i="3"/>
  <c r="P1982" i="3" s="1"/>
  <c r="O1950" i="3"/>
  <c r="P1950" i="3" s="1"/>
  <c r="O1902" i="3"/>
  <c r="P1902" i="3" s="1"/>
  <c r="O1854" i="3"/>
  <c r="P1854" i="3" s="1"/>
  <c r="O1838" i="3"/>
  <c r="P1838" i="3" s="1"/>
  <c r="O1806" i="3"/>
  <c r="P1806" i="3" s="1"/>
  <c r="O1758" i="3"/>
  <c r="P1758" i="3" s="1"/>
  <c r="O1726" i="3"/>
  <c r="P1726" i="3" s="1"/>
  <c r="O1710" i="3"/>
  <c r="P1710" i="3" s="1"/>
  <c r="O1678" i="3"/>
  <c r="P1678" i="3" s="1"/>
  <c r="O1662" i="3"/>
  <c r="P1662" i="3" s="1"/>
  <c r="O1646" i="3"/>
  <c r="P1646" i="3" s="1"/>
  <c r="O1614" i="3"/>
  <c r="P1614" i="3" s="1"/>
  <c r="O1598" i="3"/>
  <c r="P1598" i="3" s="1"/>
  <c r="O1582" i="3"/>
  <c r="P1582" i="3" s="1"/>
  <c r="O1566" i="3"/>
  <c r="P1566" i="3" s="1"/>
  <c r="O1534" i="3"/>
  <c r="P1534" i="3" s="1"/>
  <c r="O1518" i="3"/>
  <c r="P1518" i="3" s="1"/>
  <c r="O1502" i="3"/>
  <c r="P1502" i="3" s="1"/>
  <c r="O1486" i="3"/>
  <c r="P1486" i="3" s="1"/>
  <c r="O1470" i="3"/>
  <c r="P1470" i="3" s="1"/>
  <c r="O1454" i="3"/>
  <c r="P1454" i="3" s="1"/>
  <c r="O1422" i="3"/>
  <c r="P1422" i="3" s="1"/>
  <c r="O1406" i="3"/>
  <c r="P1406" i="3" s="1"/>
  <c r="O1390" i="3"/>
  <c r="P1390" i="3" s="1"/>
  <c r="O1374" i="3"/>
  <c r="P1374" i="3" s="1"/>
  <c r="O1342" i="3"/>
  <c r="P1342" i="3" s="1"/>
  <c r="O1326" i="3"/>
  <c r="P1326" i="3" s="1"/>
  <c r="O1310" i="3"/>
  <c r="P1310" i="3" s="1"/>
  <c r="O1278" i="3"/>
  <c r="P1278" i="3" s="1"/>
  <c r="O1262" i="3"/>
  <c r="P1262" i="3" s="1"/>
  <c r="O1230" i="3"/>
  <c r="P1230" i="3" s="1"/>
  <c r="O1214" i="3"/>
  <c r="P1214" i="3" s="1"/>
  <c r="O1198" i="3"/>
  <c r="P1198" i="3" s="1"/>
  <c r="O1182" i="3"/>
  <c r="P1182" i="3" s="1"/>
  <c r="O1166" i="3"/>
  <c r="P1166" i="3" s="1"/>
  <c r="O1150" i="3"/>
  <c r="P1150" i="3" s="1"/>
  <c r="O1134" i="3"/>
  <c r="P1134" i="3" s="1"/>
  <c r="O1086" i="3"/>
  <c r="P1086" i="3" s="1"/>
  <c r="O1070" i="3"/>
  <c r="P1070" i="3" s="1"/>
  <c r="O1038" i="3"/>
  <c r="P1038" i="3" s="1"/>
  <c r="O1022" i="3"/>
  <c r="P1022" i="3" s="1"/>
  <c r="O1006" i="3"/>
  <c r="P1006" i="3" s="1"/>
  <c r="O990" i="3"/>
  <c r="P990" i="3" s="1"/>
  <c r="O974" i="3"/>
  <c r="P974" i="3" s="1"/>
  <c r="O958" i="3"/>
  <c r="P958" i="3" s="1"/>
  <c r="O942" i="3"/>
  <c r="P942" i="3" s="1"/>
  <c r="O894" i="3"/>
  <c r="P894" i="3" s="1"/>
  <c r="O878" i="3"/>
  <c r="P878" i="3" s="1"/>
  <c r="O862" i="3"/>
  <c r="P862" i="3" s="1"/>
  <c r="O846" i="3"/>
  <c r="P846" i="3" s="1"/>
  <c r="O830" i="3"/>
  <c r="P830" i="3" s="1"/>
  <c r="O814" i="3"/>
  <c r="P814" i="3" s="1"/>
  <c r="O798" i="3"/>
  <c r="P798" i="3" s="1"/>
  <c r="O766" i="3"/>
  <c r="P766" i="3" s="1"/>
  <c r="O750" i="3"/>
  <c r="P750" i="3" s="1"/>
  <c r="O702" i="3"/>
  <c r="P702" i="3" s="1"/>
  <c r="O686" i="3"/>
  <c r="P686" i="3" s="1"/>
  <c r="O670" i="3"/>
  <c r="P670" i="3" s="1"/>
  <c r="O654" i="3"/>
  <c r="P654" i="3" s="1"/>
  <c r="O638" i="3"/>
  <c r="P638" i="3" s="1"/>
  <c r="O622" i="3"/>
  <c r="P622" i="3" s="1"/>
  <c r="O606" i="3"/>
  <c r="P606" i="3" s="1"/>
  <c r="O574" i="3"/>
  <c r="P574" i="3" s="1"/>
  <c r="O558" i="3"/>
  <c r="P558" i="3" s="1"/>
  <c r="O510" i="3"/>
  <c r="P510" i="3" s="1"/>
  <c r="O494" i="3"/>
  <c r="P494" i="3" s="1"/>
  <c r="O478" i="3"/>
  <c r="P478" i="3" s="1"/>
  <c r="O462" i="3"/>
  <c r="P462" i="3" s="1"/>
  <c r="O446" i="3"/>
  <c r="P446" i="3" s="1"/>
  <c r="O430" i="3"/>
  <c r="P430" i="3" s="1"/>
  <c r="O414" i="3"/>
  <c r="P414" i="3" s="1"/>
  <c r="O382" i="3"/>
  <c r="P382" i="3" s="1"/>
  <c r="O366" i="3"/>
  <c r="P366" i="3" s="1"/>
  <c r="O334" i="3"/>
  <c r="P334" i="3" s="1"/>
  <c r="O318" i="3"/>
  <c r="P318" i="3" s="1"/>
  <c r="O302" i="3"/>
  <c r="P302" i="3" s="1"/>
  <c r="O270" i="3"/>
  <c r="P270" i="3" s="1"/>
  <c r="O254" i="3"/>
  <c r="P254" i="3" s="1"/>
  <c r="O238" i="3"/>
  <c r="P238" i="3" s="1"/>
  <c r="O222" i="3"/>
  <c r="P222" i="3" s="1"/>
  <c r="O206" i="3"/>
  <c r="P206" i="3" s="1"/>
  <c r="O190" i="3"/>
  <c r="P190" i="3" s="1"/>
  <c r="O174" i="3"/>
  <c r="P174" i="3" s="1"/>
  <c r="O158" i="3"/>
  <c r="P158" i="3" s="1"/>
  <c r="O142" i="3"/>
  <c r="P142" i="3" s="1"/>
  <c r="O126" i="3"/>
  <c r="P126" i="3" s="1"/>
  <c r="O110" i="3"/>
  <c r="P110" i="3" s="1"/>
  <c r="O78" i="3"/>
  <c r="P78" i="3" s="1"/>
  <c r="O62" i="3"/>
  <c r="P62" i="3" s="1"/>
  <c r="O46" i="3"/>
  <c r="P46" i="3" s="1"/>
  <c r="O30" i="3"/>
  <c r="P30" i="3" s="1"/>
  <c r="O3439" i="3"/>
  <c r="P3439" i="3" s="1"/>
  <c r="O3391" i="3"/>
  <c r="P3391" i="3" s="1"/>
  <c r="O3359" i="3"/>
  <c r="P3359" i="3" s="1"/>
  <c r="O3343" i="3"/>
  <c r="P3343" i="3" s="1"/>
  <c r="O3311" i="3"/>
  <c r="P3311" i="3" s="1"/>
  <c r="O3295" i="3"/>
  <c r="P3295" i="3" s="1"/>
  <c r="O3247" i="3"/>
  <c r="P3247" i="3" s="1"/>
  <c r="O3199" i="3"/>
  <c r="P3199" i="3" s="1"/>
  <c r="O3183" i="3"/>
  <c r="P3183" i="3" s="1"/>
  <c r="O3167" i="3"/>
  <c r="P3167" i="3" s="1"/>
  <c r="O3151" i="3"/>
  <c r="P3151" i="3" s="1"/>
  <c r="O3119" i="3"/>
  <c r="P3119" i="3" s="1"/>
  <c r="O3103" i="3"/>
  <c r="P3103" i="3" s="1"/>
  <c r="O3055" i="3"/>
  <c r="P3055" i="3" s="1"/>
  <c r="O3039" i="3"/>
  <c r="P3039" i="3" s="1"/>
  <c r="O3023" i="3"/>
  <c r="P3023" i="3" s="1"/>
  <c r="O3007" i="3"/>
  <c r="P3007" i="3" s="1"/>
  <c r="O2959" i="3"/>
  <c r="P2959" i="3" s="1"/>
  <c r="O2927" i="3"/>
  <c r="P2927" i="3" s="1"/>
  <c r="O2911" i="3"/>
  <c r="P2911" i="3" s="1"/>
  <c r="O2863" i="3"/>
  <c r="P2863" i="3" s="1"/>
  <c r="O2847" i="3"/>
  <c r="P2847" i="3" s="1"/>
  <c r="O2815" i="3"/>
  <c r="P2815" i="3" s="1"/>
  <c r="O2767" i="3"/>
  <c r="P2767" i="3" s="1"/>
  <c r="O2719" i="3"/>
  <c r="P2719" i="3" s="1"/>
  <c r="O2687" i="3"/>
  <c r="P2687" i="3" s="1"/>
  <c r="O2671" i="3"/>
  <c r="P2671" i="3" s="1"/>
  <c r="O2623" i="3"/>
  <c r="P2623" i="3" s="1"/>
  <c r="O2591" i="3"/>
  <c r="P2591" i="3" s="1"/>
  <c r="O2575" i="3"/>
  <c r="P2575" i="3" s="1"/>
  <c r="O2527" i="3"/>
  <c r="P2527" i="3" s="1"/>
  <c r="O2511" i="3"/>
  <c r="P2511" i="3" s="1"/>
  <c r="O2479" i="3"/>
  <c r="P2479" i="3" s="1"/>
  <c r="O2431" i="3"/>
  <c r="P2431" i="3" s="1"/>
  <c r="O2415" i="3"/>
  <c r="P2415" i="3" s="1"/>
  <c r="O2399" i="3"/>
  <c r="P2399" i="3" s="1"/>
  <c r="O2383" i="3"/>
  <c r="P2383" i="3" s="1"/>
  <c r="O2351" i="3"/>
  <c r="P2351" i="3" s="1"/>
  <c r="O2335" i="3"/>
  <c r="P2335" i="3" s="1"/>
  <c r="O2287" i="3"/>
  <c r="P2287" i="3" s="1"/>
  <c r="O2239" i="3"/>
  <c r="P2239" i="3" s="1"/>
  <c r="O2223" i="3"/>
  <c r="P2223" i="3" s="1"/>
  <c r="O2191" i="3"/>
  <c r="P2191" i="3" s="1"/>
  <c r="O2175" i="3"/>
  <c r="P2175" i="3" s="1"/>
  <c r="O2159" i="3"/>
  <c r="P2159" i="3" s="1"/>
  <c r="O2143" i="3"/>
  <c r="P2143" i="3" s="1"/>
  <c r="O2095" i="3"/>
  <c r="P2095" i="3" s="1"/>
  <c r="O2047" i="3"/>
  <c r="P2047" i="3" s="1"/>
  <c r="O2015" i="3"/>
  <c r="P2015" i="3" s="1"/>
  <c r="O1999" i="3"/>
  <c r="P1999" i="3" s="1"/>
  <c r="O1967" i="3"/>
  <c r="P1967" i="3" s="1"/>
  <c r="O1951" i="3"/>
  <c r="P1951" i="3" s="1"/>
  <c r="O1903" i="3"/>
  <c r="P1903" i="3" s="1"/>
  <c r="O1855" i="3"/>
  <c r="P1855" i="3" s="1"/>
  <c r="O1839" i="3"/>
  <c r="P1839" i="3" s="1"/>
  <c r="O1823" i="3"/>
  <c r="P1823" i="3" s="1"/>
  <c r="O1807" i="3"/>
  <c r="P1807" i="3" s="1"/>
  <c r="O1775" i="3"/>
  <c r="P1775" i="3" s="1"/>
  <c r="O1759" i="3"/>
  <c r="P1759" i="3" s="1"/>
  <c r="O1711" i="3"/>
  <c r="P1711" i="3" s="1"/>
  <c r="O1679" i="3"/>
  <c r="P1679" i="3" s="1"/>
  <c r="O1663" i="3"/>
  <c r="P1663" i="3" s="1"/>
  <c r="O1647" i="3"/>
  <c r="P1647" i="3" s="1"/>
  <c r="O1615" i="3"/>
  <c r="P1615" i="3" s="1"/>
  <c r="O1583" i="3"/>
  <c r="P1583" i="3" s="1"/>
  <c r="O1567" i="3"/>
  <c r="P1567" i="3" s="1"/>
  <c r="O1519" i="3"/>
  <c r="P1519" i="3" s="1"/>
  <c r="O1503" i="3"/>
  <c r="P1503" i="3" s="1"/>
  <c r="O1487" i="3"/>
  <c r="P1487" i="3" s="1"/>
  <c r="O1471" i="3"/>
  <c r="P1471" i="3" s="1"/>
  <c r="O1455" i="3"/>
  <c r="P1455" i="3" s="1"/>
  <c r="O1439" i="3"/>
  <c r="P1439" i="3" s="1"/>
  <c r="O1423" i="3"/>
  <c r="P1423" i="3" s="1"/>
  <c r="O1391" i="3"/>
  <c r="P1391" i="3" s="1"/>
  <c r="O1375" i="3"/>
  <c r="P1375" i="3" s="1"/>
  <c r="O1343" i="3"/>
  <c r="P1343" i="3" s="1"/>
  <c r="O1327" i="3"/>
  <c r="P1327" i="3" s="1"/>
  <c r="O1311" i="3"/>
  <c r="P1311" i="3" s="1"/>
  <c r="O1279" i="3"/>
  <c r="P1279" i="3" s="1"/>
  <c r="O1263" i="3"/>
  <c r="P1263" i="3" s="1"/>
  <c r="O1247" i="3"/>
  <c r="P1247" i="3" s="1"/>
  <c r="O1231" i="3"/>
  <c r="P1231" i="3" s="1"/>
  <c r="O1199" i="3"/>
  <c r="P1199" i="3" s="1"/>
  <c r="O1183" i="3"/>
  <c r="P1183" i="3" s="1"/>
  <c r="O1167" i="3"/>
  <c r="P1167" i="3" s="1"/>
  <c r="O1135" i="3"/>
  <c r="P1135" i="3" s="1"/>
  <c r="O1087" i="3"/>
  <c r="P1087" i="3" s="1"/>
  <c r="O1055" i="3"/>
  <c r="P1055" i="3" s="1"/>
  <c r="O1039" i="3"/>
  <c r="P1039" i="3" s="1"/>
  <c r="O1007" i="3"/>
  <c r="P1007" i="3" s="1"/>
  <c r="O991" i="3"/>
  <c r="P991" i="3" s="1"/>
  <c r="O943" i="3"/>
  <c r="P943" i="3" s="1"/>
  <c r="O927" i="3"/>
  <c r="P927" i="3" s="1"/>
  <c r="O895" i="3"/>
  <c r="P895" i="3" s="1"/>
  <c r="O879" i="3"/>
  <c r="P879" i="3" s="1"/>
  <c r="O863" i="3"/>
  <c r="P863" i="3" s="1"/>
  <c r="O847" i="3"/>
  <c r="P847" i="3" s="1"/>
  <c r="O831" i="3"/>
  <c r="P831" i="3" s="1"/>
  <c r="O815" i="3"/>
  <c r="P815" i="3" s="1"/>
  <c r="O799" i="3"/>
  <c r="P799" i="3" s="1"/>
  <c r="O751" i="3"/>
  <c r="P751" i="3" s="1"/>
  <c r="O735" i="3"/>
  <c r="P735" i="3" s="1"/>
  <c r="O703" i="3"/>
  <c r="P703" i="3" s="1"/>
  <c r="O671" i="3"/>
  <c r="P671" i="3" s="1"/>
  <c r="O655" i="3"/>
  <c r="P655" i="3" s="1"/>
  <c r="O607" i="3"/>
  <c r="P607" i="3" s="1"/>
  <c r="O559" i="3"/>
  <c r="P559" i="3" s="1"/>
  <c r="O543" i="3"/>
  <c r="P543" i="3" s="1"/>
  <c r="O511" i="3"/>
  <c r="P511" i="3" s="1"/>
  <c r="O495" i="3"/>
  <c r="P495" i="3" s="1"/>
  <c r="O479" i="3"/>
  <c r="P479" i="3" s="1"/>
  <c r="O463" i="3"/>
  <c r="P463" i="3" s="1"/>
  <c r="O415" i="3"/>
  <c r="P415" i="3" s="1"/>
  <c r="O367" i="3"/>
  <c r="P367" i="3" s="1"/>
  <c r="O351" i="3"/>
  <c r="P351" i="3" s="1"/>
  <c r="O335" i="3"/>
  <c r="P335" i="3" s="1"/>
  <c r="O319" i="3"/>
  <c r="P319" i="3" s="1"/>
  <c r="O303" i="3"/>
  <c r="P303" i="3" s="1"/>
  <c r="O287" i="3"/>
  <c r="P287" i="3" s="1"/>
  <c r="O271" i="3"/>
  <c r="P271" i="3" s="1"/>
  <c r="O223" i="3"/>
  <c r="P223" i="3" s="1"/>
  <c r="O175" i="3"/>
  <c r="P175" i="3" s="1"/>
  <c r="O159" i="3"/>
  <c r="P159" i="3" s="1"/>
  <c r="O127" i="3"/>
  <c r="P127" i="3" s="1"/>
  <c r="O111" i="3"/>
  <c r="P111" i="3" s="1"/>
  <c r="O95" i="3"/>
  <c r="P95" i="3" s="1"/>
  <c r="O79" i="3"/>
  <c r="P79" i="3" s="1"/>
  <c r="O47" i="3"/>
  <c r="P47" i="3" s="1"/>
  <c r="O31" i="3"/>
  <c r="P31" i="3" s="1"/>
  <c r="M6158" i="3"/>
  <c r="J36" i="1"/>
  <c r="K35" i="1"/>
  <c r="L34" i="1"/>
  <c r="D6161" i="3" l="1"/>
  <c r="G6158" i="3"/>
  <c r="H6158" i="3" s="1"/>
  <c r="I6158" i="3" s="1"/>
  <c r="R6158" i="3" s="1"/>
  <c r="F6159" i="3"/>
  <c r="E6159" i="3"/>
  <c r="G6159" i="3" s="1"/>
  <c r="H6159" i="3" s="1"/>
  <c r="J6157" i="3"/>
  <c r="L6157" i="3" s="1"/>
  <c r="O431" i="3"/>
  <c r="P431" i="3" s="1"/>
  <c r="O623" i="3"/>
  <c r="P623" i="3" s="1"/>
  <c r="O2655" i="3"/>
  <c r="P2655" i="3" s="1"/>
  <c r="O1918" i="3"/>
  <c r="P1918" i="3" s="1"/>
  <c r="O3068" i="3"/>
  <c r="P3068" i="3" s="1"/>
  <c r="O4105" i="3"/>
  <c r="P4105" i="3" s="1"/>
  <c r="O4489" i="3"/>
  <c r="P4489" i="3" s="1"/>
  <c r="O4681" i="3"/>
  <c r="P4681" i="3" s="1"/>
  <c r="O3958" i="3"/>
  <c r="P3958" i="3" s="1"/>
  <c r="O4576" i="3"/>
  <c r="P4576" i="3" s="1"/>
  <c r="O4726" i="3"/>
  <c r="P4726" i="3" s="1"/>
  <c r="O5727" i="3"/>
  <c r="P5727" i="3" s="1"/>
  <c r="O6287" i="3"/>
  <c r="P6287" i="3" s="1"/>
  <c r="O1937" i="3"/>
  <c r="P1937" i="3" s="1"/>
  <c r="O2977" i="3"/>
  <c r="P2977" i="3" s="1"/>
  <c r="O2085" i="3"/>
  <c r="P2085" i="3" s="1"/>
  <c r="O4893" i="3"/>
  <c r="P4893" i="3" s="1"/>
  <c r="O1561" i="3"/>
  <c r="P1561" i="3" s="1"/>
  <c r="O6956" i="3"/>
  <c r="P6956" i="3" s="1"/>
  <c r="O8421" i="3"/>
  <c r="P8421" i="3" s="1"/>
  <c r="O7776" i="3"/>
  <c r="P7776" i="3" s="1"/>
  <c r="O4225" i="3"/>
  <c r="P4225" i="3" s="1"/>
  <c r="O4481" i="3"/>
  <c r="P4481" i="3" s="1"/>
  <c r="O3734" i="3"/>
  <c r="P3734" i="3" s="1"/>
  <c r="O3786" i="3"/>
  <c r="P3786" i="3" s="1"/>
  <c r="O7598" i="3"/>
  <c r="P7598" i="3" s="1"/>
  <c r="O5081" i="3"/>
  <c r="P5081" i="3" s="1"/>
  <c r="O239" i="3"/>
  <c r="P239" i="3" s="1"/>
  <c r="O687" i="3"/>
  <c r="P687" i="3" s="1"/>
  <c r="O2271" i="3"/>
  <c r="P2271" i="3" s="1"/>
  <c r="O1119" i="3"/>
  <c r="P1119" i="3" s="1"/>
  <c r="O1631" i="3"/>
  <c r="P1631" i="3" s="1"/>
  <c r="O1695" i="3"/>
  <c r="P1695" i="3" s="1"/>
  <c r="O1887" i="3"/>
  <c r="P1887" i="3" s="1"/>
  <c r="O2079" i="3"/>
  <c r="P2079" i="3" s="1"/>
  <c r="O2607" i="3"/>
  <c r="P2607" i="3" s="1"/>
  <c r="O2783" i="3"/>
  <c r="P2783" i="3" s="1"/>
  <c r="O2975" i="3"/>
  <c r="P2975" i="3" s="1"/>
  <c r="O3231" i="3"/>
  <c r="P3231" i="3" s="1"/>
  <c r="O3423" i="3"/>
  <c r="P3423" i="3" s="1"/>
  <c r="O1774" i="3"/>
  <c r="P1774" i="3" s="1"/>
  <c r="O1966" i="3"/>
  <c r="P1966" i="3" s="1"/>
  <c r="O2222" i="3"/>
  <c r="P2222" i="3" s="1"/>
  <c r="O2542" i="3"/>
  <c r="P2542" i="3" s="1"/>
  <c r="O2734" i="3"/>
  <c r="P2734" i="3" s="1"/>
  <c r="O3134" i="3"/>
  <c r="P3134" i="3" s="1"/>
  <c r="O2300" i="3"/>
  <c r="P2300" i="3" s="1"/>
  <c r="O2588" i="3"/>
  <c r="P2588" i="3" s="1"/>
  <c r="O2972" i="3"/>
  <c r="P2972" i="3" s="1"/>
  <c r="O3406" i="3"/>
  <c r="P3406" i="3" s="1"/>
  <c r="O3785" i="3"/>
  <c r="P3785" i="3" s="1"/>
  <c r="O3977" i="3"/>
  <c r="P3977" i="3" s="1"/>
  <c r="O4057" i="3"/>
  <c r="P4057" i="3" s="1"/>
  <c r="O4249" i="3"/>
  <c r="P4249" i="3" s="1"/>
  <c r="O4441" i="3"/>
  <c r="P4441" i="3" s="1"/>
  <c r="O4633" i="3"/>
  <c r="P4633" i="3" s="1"/>
  <c r="O4825" i="3"/>
  <c r="P4825" i="3" s="1"/>
  <c r="O3241" i="3"/>
  <c r="P3241" i="3" s="1"/>
  <c r="O3638" i="3"/>
  <c r="P3638" i="3" s="1"/>
  <c r="O3723" i="3"/>
  <c r="P3723" i="3" s="1"/>
  <c r="O4128" i="3"/>
  <c r="P4128" i="3" s="1"/>
  <c r="O4320" i="3"/>
  <c r="P4320" i="3" s="1"/>
  <c r="O4895" i="3"/>
  <c r="P4895" i="3" s="1"/>
  <c r="O5087" i="3"/>
  <c r="P5087" i="3" s="1"/>
  <c r="O5343" i="3"/>
  <c r="P5343" i="3" s="1"/>
  <c r="O5423" i="3"/>
  <c r="P5423" i="3" s="1"/>
  <c r="O5615" i="3"/>
  <c r="P5615" i="3" s="1"/>
  <c r="O6095" i="3"/>
  <c r="P6095" i="3" s="1"/>
  <c r="O6671" i="3"/>
  <c r="P6671" i="3" s="1"/>
  <c r="O7071" i="3"/>
  <c r="P7071" i="3" s="1"/>
  <c r="O7455" i="3"/>
  <c r="P7455" i="3" s="1"/>
  <c r="O7647" i="3"/>
  <c r="P7647" i="3" s="1"/>
  <c r="O7775" i="3"/>
  <c r="P7775" i="3" s="1"/>
  <c r="O8207" i="3"/>
  <c r="P8207" i="3" s="1"/>
  <c r="O4436" i="3"/>
  <c r="P4436" i="3" s="1"/>
  <c r="O6806" i="3"/>
  <c r="P6806" i="3" s="1"/>
  <c r="O3377" i="3"/>
  <c r="P3377" i="3" s="1"/>
  <c r="O7609" i="3"/>
  <c r="P7609" i="3" s="1"/>
  <c r="O5488" i="3"/>
  <c r="P5488" i="3" s="1"/>
  <c r="O5760" i="3"/>
  <c r="P5760" i="3" s="1"/>
  <c r="O2113" i="3"/>
  <c r="P2113" i="3" s="1"/>
  <c r="O7504" i="3"/>
  <c r="P7504" i="3" s="1"/>
  <c r="O6936" i="3"/>
  <c r="P6936" i="3" s="1"/>
  <c r="O1584" i="3"/>
  <c r="P1584" i="3" s="1"/>
  <c r="O23" i="3"/>
  <c r="P23" i="3" s="1"/>
  <c r="O2134" i="3"/>
  <c r="P2134" i="3" s="1"/>
  <c r="O2636" i="3"/>
  <c r="P2636" i="3" s="1"/>
  <c r="O5127" i="3"/>
  <c r="P5127" i="3" s="1"/>
  <c r="O6519" i="3"/>
  <c r="P6519" i="3" s="1"/>
  <c r="O8295" i="3"/>
  <c r="P8295" i="3" s="1"/>
  <c r="O6638" i="3"/>
  <c r="P6638" i="3" s="1"/>
  <c r="O2041" i="3"/>
  <c r="P2041" i="3" s="1"/>
  <c r="O7196" i="3"/>
  <c r="P7196" i="3" s="1"/>
  <c r="O5737" i="3"/>
  <c r="P5737" i="3" s="1"/>
  <c r="O1071" i="3"/>
  <c r="P1071" i="3" s="1"/>
  <c r="O2031" i="3"/>
  <c r="P2031" i="3" s="1"/>
  <c r="O2207" i="3"/>
  <c r="P2207" i="3" s="1"/>
  <c r="O2735" i="3"/>
  <c r="P2735" i="3" s="1"/>
  <c r="O3375" i="3"/>
  <c r="P3375" i="3" s="1"/>
  <c r="O2414" i="3"/>
  <c r="P2414" i="3" s="1"/>
  <c r="O2942" i="3"/>
  <c r="P2942" i="3" s="1"/>
  <c r="O2204" i="3"/>
  <c r="P2204" i="3" s="1"/>
  <c r="O3481" i="3"/>
  <c r="P3481" i="3" s="1"/>
  <c r="O3673" i="3"/>
  <c r="P3673" i="3" s="1"/>
  <c r="O3737" i="3"/>
  <c r="P3737" i="3" s="1"/>
  <c r="O4297" i="3"/>
  <c r="P4297" i="3" s="1"/>
  <c r="O2901" i="3"/>
  <c r="P2901" i="3" s="1"/>
  <c r="O3552" i="3"/>
  <c r="P3552" i="3" s="1"/>
  <c r="O3808" i="3"/>
  <c r="P3808" i="3" s="1"/>
  <c r="O5295" i="3"/>
  <c r="P5295" i="3" s="1"/>
  <c r="O5471" i="3"/>
  <c r="P5471" i="3" s="1"/>
  <c r="O5663" i="3"/>
  <c r="P5663" i="3" s="1"/>
  <c r="O6735" i="3"/>
  <c r="P6735" i="3" s="1"/>
  <c r="O8015" i="3"/>
  <c r="P8015" i="3" s="1"/>
  <c r="O2664" i="3"/>
  <c r="P2664" i="3" s="1"/>
  <c r="O4095" i="3"/>
  <c r="P4095" i="3" s="1"/>
  <c r="O5462" i="3"/>
  <c r="P5462" i="3" s="1"/>
  <c r="O5654" i="3"/>
  <c r="P5654" i="3" s="1"/>
  <c r="O6422" i="3"/>
  <c r="P6422" i="3" s="1"/>
  <c r="O5277" i="3"/>
  <c r="P5277" i="3" s="1"/>
  <c r="O7820" i="3"/>
  <c r="P7820" i="3" s="1"/>
  <c r="O7105" i="3"/>
  <c r="P7105" i="3" s="1"/>
  <c r="O2103" i="3"/>
  <c r="P2103" i="3" s="1"/>
  <c r="O4097" i="3"/>
  <c r="P4097" i="3" s="1"/>
  <c r="O2088" i="3"/>
  <c r="P2088" i="3" s="1"/>
  <c r="O3112" i="3"/>
  <c r="P3112" i="3" s="1"/>
  <c r="O2463" i="3"/>
  <c r="P2463" i="3" s="1"/>
  <c r="O2543" i="3"/>
  <c r="P2543" i="3" s="1"/>
  <c r="O2799" i="3"/>
  <c r="P2799" i="3" s="1"/>
  <c r="O2991" i="3"/>
  <c r="P2991" i="3" s="1"/>
  <c r="O1790" i="3"/>
  <c r="P1790" i="3" s="1"/>
  <c r="O2558" i="3"/>
  <c r="P2558" i="3" s="1"/>
  <c r="O2750" i="3"/>
  <c r="P2750" i="3" s="1"/>
  <c r="O3070" i="3"/>
  <c r="P3070" i="3" s="1"/>
  <c r="O3545" i="3"/>
  <c r="P3545" i="3" s="1"/>
  <c r="O3721" i="3"/>
  <c r="P3721" i="3" s="1"/>
  <c r="O3913" i="3"/>
  <c r="P3913" i="3" s="1"/>
  <c r="O4169" i="3"/>
  <c r="P4169" i="3" s="1"/>
  <c r="O4553" i="3"/>
  <c r="P4553" i="3" s="1"/>
  <c r="O4745" i="3"/>
  <c r="P4745" i="3" s="1"/>
  <c r="O1152" i="3"/>
  <c r="P1152" i="3" s="1"/>
  <c r="O1536" i="3"/>
  <c r="P1536" i="3" s="1"/>
  <c r="O3072" i="3"/>
  <c r="P3072" i="3" s="1"/>
  <c r="O3787" i="3"/>
  <c r="P3787" i="3" s="1"/>
  <c r="O4150" i="3"/>
  <c r="P4150" i="3" s="1"/>
  <c r="O4555" i="3"/>
  <c r="P4555" i="3" s="1"/>
  <c r="O4911" i="3"/>
  <c r="P4911" i="3" s="1"/>
  <c r="O5103" i="3"/>
  <c r="P5103" i="3" s="1"/>
  <c r="O5279" i="3"/>
  <c r="P5279" i="3" s="1"/>
  <c r="O6111" i="3"/>
  <c r="P6111" i="3" s="1"/>
  <c r="O6863" i="3"/>
  <c r="P6863" i="3" s="1"/>
  <c r="O7263" i="3"/>
  <c r="P7263" i="3" s="1"/>
  <c r="O7695" i="3"/>
  <c r="P7695" i="3" s="1"/>
  <c r="O8079" i="3"/>
  <c r="P8079" i="3" s="1"/>
  <c r="O2152" i="3"/>
  <c r="P2152" i="3" s="1"/>
  <c r="O5830" i="3"/>
  <c r="P5830" i="3" s="1"/>
  <c r="O3548" i="3"/>
  <c r="P3548" i="3" s="1"/>
  <c r="O4766" i="3"/>
  <c r="P4766" i="3" s="1"/>
  <c r="O6137" i="3"/>
  <c r="P6137" i="3" s="1"/>
  <c r="O6905" i="3"/>
  <c r="P6905" i="3" s="1"/>
  <c r="O6480" i="3"/>
  <c r="P6480" i="3" s="1"/>
  <c r="O7297" i="3"/>
  <c r="P7297" i="3" s="1"/>
  <c r="O7937" i="3"/>
  <c r="P7937" i="3" s="1"/>
  <c r="O7192" i="3"/>
  <c r="P7192" i="3" s="1"/>
  <c r="O2630" i="3"/>
  <c r="P2630" i="3" s="1"/>
  <c r="O361" i="3"/>
  <c r="P361" i="3" s="1"/>
  <c r="O1728" i="3"/>
  <c r="P1728" i="3" s="1"/>
  <c r="O4075" i="3"/>
  <c r="P4075" i="3" s="1"/>
  <c r="O5159" i="3"/>
  <c r="P5159" i="3" s="1"/>
  <c r="O6263" i="3"/>
  <c r="P6263" i="3" s="1"/>
  <c r="O8039" i="3"/>
  <c r="P8039" i="3" s="1"/>
  <c r="O3572" i="3"/>
  <c r="P3572" i="3" s="1"/>
  <c r="O4767" i="3"/>
  <c r="P4767" i="3" s="1"/>
  <c r="O5950" i="3"/>
  <c r="P5950" i="3" s="1"/>
  <c r="O6766" i="3"/>
  <c r="P6766" i="3" s="1"/>
  <c r="O8350" i="3"/>
  <c r="P8350" i="3" s="1"/>
  <c r="O6193" i="3"/>
  <c r="P6193" i="3" s="1"/>
  <c r="O15" i="3"/>
  <c r="P15" i="3" s="1"/>
  <c r="O143" i="3"/>
  <c r="P143" i="3" s="1"/>
  <c r="O207" i="3"/>
  <c r="P207" i="3" s="1"/>
  <c r="O399" i="3"/>
  <c r="P399" i="3" s="1"/>
  <c r="O527" i="3"/>
  <c r="P527" i="3" s="1"/>
  <c r="O591" i="3"/>
  <c r="P591" i="3" s="1"/>
  <c r="O719" i="3"/>
  <c r="P719" i="3" s="1"/>
  <c r="O783" i="3"/>
  <c r="P783" i="3" s="1"/>
  <c r="O911" i="3"/>
  <c r="P911" i="3" s="1"/>
  <c r="O975" i="3"/>
  <c r="P975" i="3" s="1"/>
  <c r="O1103" i="3"/>
  <c r="P1103" i="3" s="1"/>
  <c r="O1295" i="3"/>
  <c r="P1295" i="3" s="1"/>
  <c r="O1359" i="3"/>
  <c r="P1359" i="3" s="1"/>
  <c r="O1551" i="3"/>
  <c r="P1551" i="3" s="1"/>
  <c r="O1743" i="3"/>
  <c r="P1743" i="3" s="1"/>
  <c r="O1871" i="3"/>
  <c r="P1871" i="3" s="1"/>
  <c r="O1935" i="3"/>
  <c r="P1935" i="3" s="1"/>
  <c r="O2063" i="3"/>
  <c r="P2063" i="3" s="1"/>
  <c r="O2127" i="3"/>
  <c r="P2127" i="3" s="1"/>
  <c r="O2255" i="3"/>
  <c r="P2255" i="3" s="1"/>
  <c r="O2319" i="3"/>
  <c r="P2319" i="3" s="1"/>
  <c r="O2447" i="3"/>
  <c r="P2447" i="3" s="1"/>
  <c r="O2639" i="3"/>
  <c r="P2639" i="3" s="1"/>
  <c r="O2703" i="3"/>
  <c r="P2703" i="3" s="1"/>
  <c r="O2831" i="3"/>
  <c r="P2831" i="3" s="1"/>
  <c r="O2895" i="3"/>
  <c r="P2895" i="3" s="1"/>
  <c r="O3087" i="3"/>
  <c r="P3087" i="3" s="1"/>
  <c r="O3215" i="3"/>
  <c r="P3215" i="3" s="1"/>
  <c r="O3279" i="3"/>
  <c r="P3279" i="3" s="1"/>
  <c r="O3407" i="3"/>
  <c r="P3407" i="3" s="1"/>
  <c r="O94" i="3"/>
  <c r="P94" i="3" s="1"/>
  <c r="O286" i="3"/>
  <c r="P286" i="3" s="1"/>
  <c r="O350" i="3"/>
  <c r="P350" i="3" s="1"/>
  <c r="O542" i="3"/>
  <c r="P542" i="3" s="1"/>
  <c r="O734" i="3"/>
  <c r="P734" i="3" s="1"/>
  <c r="O926" i="3"/>
  <c r="P926" i="3" s="1"/>
  <c r="O1054" i="3"/>
  <c r="P1054" i="3" s="1"/>
  <c r="O1118" i="3"/>
  <c r="P1118" i="3" s="1"/>
  <c r="O1246" i="3"/>
  <c r="P1246" i="3" s="1"/>
  <c r="O1438" i="3"/>
  <c r="P1438" i="3" s="1"/>
  <c r="O1630" i="3"/>
  <c r="P1630" i="3" s="1"/>
  <c r="O1694" i="3"/>
  <c r="P1694" i="3" s="1"/>
  <c r="O1822" i="3"/>
  <c r="P1822" i="3" s="1"/>
  <c r="O1886" i="3"/>
  <c r="P1886" i="3" s="1"/>
  <c r="O2078" i="3"/>
  <c r="P2078" i="3" s="1"/>
  <c r="O2206" i="3"/>
  <c r="P2206" i="3" s="1"/>
  <c r="O2270" i="3"/>
  <c r="P2270" i="3" s="1"/>
  <c r="O2462" i="3"/>
  <c r="P2462" i="3" s="1"/>
  <c r="O2590" i="3"/>
  <c r="P2590" i="3" s="1"/>
  <c r="O2654" i="3"/>
  <c r="P2654" i="3" s="1"/>
  <c r="O2782" i="3"/>
  <c r="P2782" i="3" s="1"/>
  <c r="O2974" i="3"/>
  <c r="P2974" i="3" s="1"/>
  <c r="O3166" i="3"/>
  <c r="P3166" i="3" s="1"/>
  <c r="O3230" i="3"/>
  <c r="P3230" i="3" s="1"/>
  <c r="O92" i="3"/>
  <c r="P92" i="3" s="1"/>
  <c r="O476" i="3"/>
  <c r="P476" i="3" s="1"/>
  <c r="O1244" i="3"/>
  <c r="P1244" i="3" s="1"/>
  <c r="O1628" i="3"/>
  <c r="P1628" i="3" s="1"/>
  <c r="O1756" i="3"/>
  <c r="P1756" i="3" s="1"/>
  <c r="O2140" i="3"/>
  <c r="P2140" i="3" s="1"/>
  <c r="O2780" i="3"/>
  <c r="P2780" i="3" s="1"/>
  <c r="O2908" i="3"/>
  <c r="P2908" i="3" s="1"/>
  <c r="O3164" i="3"/>
  <c r="P3164" i="3" s="1"/>
  <c r="O3278" i="3"/>
  <c r="P3278" i="3" s="1"/>
  <c r="O3449" i="3"/>
  <c r="P3449" i="3" s="1"/>
  <c r="O3577" i="3"/>
  <c r="P3577" i="3" s="1"/>
  <c r="O3641" i="3"/>
  <c r="P3641" i="3" s="1"/>
  <c r="O3769" i="3"/>
  <c r="P3769" i="3" s="1"/>
  <c r="O3833" i="3"/>
  <c r="P3833" i="3" s="1"/>
  <c r="O3961" i="3"/>
  <c r="P3961" i="3" s="1"/>
  <c r="O4153" i="3"/>
  <c r="P4153" i="3" s="1"/>
  <c r="O4217" i="3"/>
  <c r="P4217" i="3" s="1"/>
  <c r="O4345" i="3"/>
  <c r="P4345" i="3" s="1"/>
  <c r="O4409" i="3"/>
  <c r="P4409" i="3" s="1"/>
  <c r="O4537" i="3"/>
  <c r="P4537" i="3" s="1"/>
  <c r="O4601" i="3"/>
  <c r="P4601" i="3" s="1"/>
  <c r="O4729" i="3"/>
  <c r="P4729" i="3" s="1"/>
  <c r="O4793" i="3"/>
  <c r="P4793" i="3" s="1"/>
  <c r="O256" i="3"/>
  <c r="P256" i="3" s="1"/>
  <c r="O425" i="3"/>
  <c r="P425" i="3" s="1"/>
  <c r="O597" i="3"/>
  <c r="P597" i="3" s="1"/>
  <c r="O768" i="3"/>
  <c r="P768" i="3" s="1"/>
  <c r="O937" i="3"/>
  <c r="P937" i="3" s="1"/>
  <c r="O1621" i="3"/>
  <c r="P1621" i="3" s="1"/>
  <c r="O1792" i="3"/>
  <c r="P1792" i="3" s="1"/>
  <c r="O1961" i="3"/>
  <c r="P1961" i="3" s="1"/>
  <c r="O2133" i="3"/>
  <c r="P2133" i="3" s="1"/>
  <c r="O2304" i="3"/>
  <c r="P2304" i="3" s="1"/>
  <c r="O2473" i="3"/>
  <c r="P2473" i="3" s="1"/>
  <c r="O3302" i="3"/>
  <c r="P3302" i="3" s="1"/>
  <c r="O3595" i="3"/>
  <c r="P3595" i="3" s="1"/>
  <c r="O3766" i="3"/>
  <c r="P3766" i="3" s="1"/>
  <c r="O3936" i="3"/>
  <c r="P3936" i="3" s="1"/>
  <c r="O4107" i="3"/>
  <c r="P4107" i="3" s="1"/>
  <c r="O4704" i="3"/>
  <c r="P4704" i="3" s="1"/>
  <c r="O4790" i="3"/>
  <c r="P4790" i="3" s="1"/>
  <c r="O4943" i="3"/>
  <c r="P4943" i="3" s="1"/>
  <c r="O5007" i="3"/>
  <c r="P5007" i="3" s="1"/>
  <c r="O5135" i="3"/>
  <c r="P5135" i="3" s="1"/>
  <c r="O5327" i="3"/>
  <c r="P5327" i="3" s="1"/>
  <c r="O5391" i="3"/>
  <c r="P5391" i="3" s="1"/>
  <c r="O5519" i="3"/>
  <c r="P5519" i="3" s="1"/>
  <c r="O5583" i="3"/>
  <c r="P5583" i="3" s="1"/>
  <c r="O5775" i="3"/>
  <c r="P5775" i="3" s="1"/>
  <c r="O5967" i="3"/>
  <c r="P5967" i="3" s="1"/>
  <c r="O6159" i="3"/>
  <c r="P6159" i="3" s="1"/>
  <c r="O6351" i="3"/>
  <c r="P6351" i="3" s="1"/>
  <c r="O6479" i="3"/>
  <c r="P6479" i="3" s="1"/>
  <c r="O6815" i="3"/>
  <c r="P6815" i="3" s="1"/>
  <c r="O6927" i="3"/>
  <c r="P6927" i="3" s="1"/>
  <c r="O7247" i="3"/>
  <c r="P7247" i="3" s="1"/>
  <c r="O7503" i="3"/>
  <c r="P7503" i="3" s="1"/>
  <c r="O7631" i="3"/>
  <c r="P7631" i="3" s="1"/>
  <c r="O7839" i="3"/>
  <c r="P7839" i="3" s="1"/>
  <c r="O7967" i="3"/>
  <c r="P7967" i="3" s="1"/>
  <c r="O8159" i="3"/>
  <c r="P8159" i="3" s="1"/>
  <c r="O8271" i="3"/>
  <c r="P8271" i="3" s="1"/>
  <c r="O8463" i="3"/>
  <c r="P8463" i="3" s="1"/>
  <c r="O8735" i="3"/>
  <c r="P8735" i="3" s="1"/>
  <c r="O616" i="3"/>
  <c r="P616" i="3" s="1"/>
  <c r="O785" i="3"/>
  <c r="P785" i="3" s="1"/>
  <c r="O957" i="3"/>
  <c r="P957" i="3" s="1"/>
  <c r="O1128" i="3"/>
  <c r="P1128" i="3" s="1"/>
  <c r="O3314" i="3"/>
  <c r="P3314" i="3" s="1"/>
  <c r="O3429" i="3"/>
  <c r="P3429" i="3" s="1"/>
  <c r="O4266" i="3"/>
  <c r="P4266" i="3" s="1"/>
  <c r="O4778" i="3"/>
  <c r="P4778" i="3" s="1"/>
  <c r="O5318" i="3"/>
  <c r="P5318" i="3" s="1"/>
  <c r="O5782" i="3"/>
  <c r="P5782" i="3" s="1"/>
  <c r="O6278" i="3"/>
  <c r="P6278" i="3" s="1"/>
  <c r="O6598" i="3"/>
  <c r="P6598" i="3" s="1"/>
  <c r="O6790" i="3"/>
  <c r="P6790" i="3" s="1"/>
  <c r="O7622" i="3"/>
  <c r="P7622" i="3" s="1"/>
  <c r="O7766" i="3"/>
  <c r="P7766" i="3" s="1"/>
  <c r="O8150" i="3"/>
  <c r="P8150" i="3" s="1"/>
  <c r="O8342" i="3"/>
  <c r="P8342" i="3" s="1"/>
  <c r="O3506" i="3"/>
  <c r="P3506" i="3" s="1"/>
  <c r="O5420" i="3"/>
  <c r="P5420" i="3" s="1"/>
  <c r="O976" i="3"/>
  <c r="P976" i="3" s="1"/>
  <c r="O1657" i="3"/>
  <c r="P1657" i="3" s="1"/>
  <c r="O3528" i="3"/>
  <c r="P3528" i="3" s="1"/>
  <c r="O4083" i="3"/>
  <c r="P4083" i="3" s="1"/>
  <c r="O2928" i="3"/>
  <c r="P2928" i="3" s="1"/>
  <c r="O5113" i="3"/>
  <c r="P5113" i="3" s="1"/>
  <c r="O5561" i="3"/>
  <c r="P5561" i="3" s="1"/>
  <c r="O6316" i="3"/>
  <c r="P6316" i="3" s="1"/>
  <c r="O6700" i="3"/>
  <c r="P6700" i="3" s="1"/>
  <c r="O7948" i="3"/>
  <c r="P7948" i="3" s="1"/>
  <c r="O8588" i="3"/>
  <c r="P8588" i="3" s="1"/>
  <c r="O4226" i="3"/>
  <c r="P4226" i="3" s="1"/>
  <c r="O6073" i="3"/>
  <c r="P6073" i="3" s="1"/>
  <c r="O7417" i="3"/>
  <c r="P7417" i="3" s="1"/>
  <c r="O3980" i="3"/>
  <c r="P3980" i="3" s="1"/>
  <c r="O5989" i="3"/>
  <c r="P5989" i="3" s="1"/>
  <c r="O6405" i="3"/>
  <c r="P6405" i="3" s="1"/>
  <c r="O6789" i="3"/>
  <c r="P6789" i="3" s="1"/>
  <c r="O7941" i="3"/>
  <c r="P7941" i="3" s="1"/>
  <c r="O1601" i="3"/>
  <c r="P1601" i="3" s="1"/>
  <c r="O2968" i="3"/>
  <c r="P2968" i="3" s="1"/>
  <c r="O4920" i="3"/>
  <c r="P4920" i="3" s="1"/>
  <c r="O2992" i="3"/>
  <c r="P2992" i="3" s="1"/>
  <c r="O5393" i="3"/>
  <c r="P5393" i="3" s="1"/>
  <c r="O7224" i="3"/>
  <c r="P7224" i="3" s="1"/>
  <c r="O8248" i="3"/>
  <c r="P8248" i="3" s="1"/>
  <c r="O8488" i="3"/>
  <c r="P8488" i="3" s="1"/>
  <c r="O1753" i="3"/>
  <c r="P1753" i="3" s="1"/>
  <c r="O5968" i="3"/>
  <c r="P5968" i="3" s="1"/>
  <c r="O4750" i="3"/>
  <c r="P4750" i="3" s="1"/>
  <c r="O5473" i="3"/>
  <c r="P5473" i="3" s="1"/>
  <c r="O7984" i="3"/>
  <c r="P7984" i="3" s="1"/>
  <c r="O8008" i="3"/>
  <c r="P8008" i="3" s="1"/>
  <c r="O6592" i="3"/>
  <c r="P6592" i="3" s="1"/>
  <c r="O599" i="3"/>
  <c r="P599" i="3" s="1"/>
  <c r="O2231" i="3"/>
  <c r="P2231" i="3" s="1"/>
  <c r="O2487" i="3"/>
  <c r="P2487" i="3" s="1"/>
  <c r="O3287" i="3"/>
  <c r="P3287" i="3" s="1"/>
  <c r="O1766" i="3"/>
  <c r="P1766" i="3" s="1"/>
  <c r="O2758" i="3"/>
  <c r="P2758" i="3" s="1"/>
  <c r="O1292" i="3"/>
  <c r="P1292" i="3" s="1"/>
  <c r="O1804" i="3"/>
  <c r="P1804" i="3" s="1"/>
  <c r="O2572" i="3"/>
  <c r="P2572" i="3" s="1"/>
  <c r="O3093" i="3"/>
  <c r="P3093" i="3" s="1"/>
  <c r="O4032" i="3"/>
  <c r="P4032" i="3" s="1"/>
  <c r="O6167" i="3"/>
  <c r="P6167" i="3" s="1"/>
  <c r="O6423" i="3"/>
  <c r="P6423" i="3" s="1"/>
  <c r="O7911" i="3"/>
  <c r="P7911" i="3" s="1"/>
  <c r="O8423" i="3"/>
  <c r="P8423" i="3" s="1"/>
  <c r="O4958" i="3"/>
  <c r="P4958" i="3" s="1"/>
  <c r="O5470" i="3"/>
  <c r="P5470" i="3" s="1"/>
  <c r="O5726" i="3"/>
  <c r="P5726" i="3" s="1"/>
  <c r="O6190" i="3"/>
  <c r="P6190" i="3" s="1"/>
  <c r="O6446" i="3"/>
  <c r="P6446" i="3" s="1"/>
  <c r="O1057" i="3"/>
  <c r="P1057" i="3" s="1"/>
  <c r="O1741" i="3"/>
  <c r="P1741" i="3" s="1"/>
  <c r="O1872" i="3"/>
  <c r="P1872" i="3" s="1"/>
  <c r="O2896" i="3"/>
  <c r="P2896" i="3" s="1"/>
  <c r="O5852" i="3"/>
  <c r="P5852" i="3" s="1"/>
  <c r="O257" i="3"/>
  <c r="P257" i="3" s="1"/>
  <c r="O7989" i="3"/>
  <c r="P7989" i="3" s="1"/>
  <c r="O6065" i="3"/>
  <c r="P6065" i="3" s="1"/>
  <c r="O7081" i="3"/>
  <c r="P7081" i="3" s="1"/>
  <c r="O601" i="3"/>
  <c r="P601" i="3" s="1"/>
  <c r="O6624" i="3"/>
  <c r="P6624" i="3" s="1"/>
  <c r="O1078" i="3"/>
  <c r="P1078" i="3" s="1"/>
  <c r="O1238" i="3"/>
  <c r="P1238" i="3" s="1"/>
  <c r="O63" i="3"/>
  <c r="P63" i="3" s="1"/>
  <c r="O191" i="3"/>
  <c r="P191" i="3" s="1"/>
  <c r="O255" i="3"/>
  <c r="P255" i="3" s="1"/>
  <c r="O383" i="3"/>
  <c r="P383" i="3" s="1"/>
  <c r="O447" i="3"/>
  <c r="P447" i="3" s="1"/>
  <c r="O575" i="3"/>
  <c r="P575" i="3" s="1"/>
  <c r="O639" i="3"/>
  <c r="P639" i="3" s="1"/>
  <c r="O767" i="3"/>
  <c r="P767" i="3" s="1"/>
  <c r="O959" i="3"/>
  <c r="P959" i="3" s="1"/>
  <c r="O1023" i="3"/>
  <c r="P1023" i="3" s="1"/>
  <c r="O1151" i="3"/>
  <c r="P1151" i="3" s="1"/>
  <c r="O1215" i="3"/>
  <c r="P1215" i="3" s="1"/>
  <c r="O1407" i="3"/>
  <c r="P1407" i="3" s="1"/>
  <c r="O1535" i="3"/>
  <c r="P1535" i="3" s="1"/>
  <c r="O1599" i="3"/>
  <c r="P1599" i="3" s="1"/>
  <c r="O1727" i="3"/>
  <c r="P1727" i="3" s="1"/>
  <c r="O1791" i="3"/>
  <c r="P1791" i="3" s="1"/>
  <c r="O1919" i="3"/>
  <c r="P1919" i="3" s="1"/>
  <c r="O1983" i="3"/>
  <c r="P1983" i="3" s="1"/>
  <c r="O2111" i="3"/>
  <c r="P2111" i="3" s="1"/>
  <c r="O2303" i="3"/>
  <c r="P2303" i="3" s="1"/>
  <c r="O2367" i="3"/>
  <c r="P2367" i="3" s="1"/>
  <c r="O2495" i="3"/>
  <c r="P2495" i="3" s="1"/>
  <c r="O2559" i="3"/>
  <c r="P2559" i="3" s="1"/>
  <c r="O2751" i="3"/>
  <c r="P2751" i="3" s="1"/>
  <c r="O2879" i="3"/>
  <c r="P2879" i="3" s="1"/>
  <c r="O2943" i="3"/>
  <c r="P2943" i="3" s="1"/>
  <c r="O3071" i="3"/>
  <c r="P3071" i="3" s="1"/>
  <c r="O3135" i="3"/>
  <c r="P3135" i="3" s="1"/>
  <c r="O3263" i="3"/>
  <c r="P3263" i="3" s="1"/>
  <c r="O3327" i="3"/>
  <c r="P3327" i="3" s="1"/>
  <c r="O14" i="3"/>
  <c r="P14" i="3" s="1"/>
  <c r="O398" i="3"/>
  <c r="P398" i="3" s="1"/>
  <c r="O526" i="3"/>
  <c r="P526" i="3" s="1"/>
  <c r="O590" i="3"/>
  <c r="P590" i="3" s="1"/>
  <c r="O718" i="3"/>
  <c r="P718" i="3" s="1"/>
  <c r="O782" i="3"/>
  <c r="P782" i="3" s="1"/>
  <c r="O910" i="3"/>
  <c r="P910" i="3" s="1"/>
  <c r="O1102" i="3"/>
  <c r="P1102" i="3" s="1"/>
  <c r="O1294" i="3"/>
  <c r="P1294" i="3" s="1"/>
  <c r="O1358" i="3"/>
  <c r="P1358" i="3" s="1"/>
  <c r="O1550" i="3"/>
  <c r="P1550" i="3" s="1"/>
  <c r="O1742" i="3"/>
  <c r="P1742" i="3" s="1"/>
  <c r="O1870" i="3"/>
  <c r="P1870" i="3" s="1"/>
  <c r="O1934" i="3"/>
  <c r="P1934" i="3" s="1"/>
  <c r="O2062" i="3"/>
  <c r="P2062" i="3" s="1"/>
  <c r="O2126" i="3"/>
  <c r="P2126" i="3" s="1"/>
  <c r="O2318" i="3"/>
  <c r="P2318" i="3" s="1"/>
  <c r="O2446" i="3"/>
  <c r="P2446" i="3" s="1"/>
  <c r="O2638" i="3"/>
  <c r="P2638" i="3" s="1"/>
  <c r="O2702" i="3"/>
  <c r="P2702" i="3" s="1"/>
  <c r="O2830" i="3"/>
  <c r="P2830" i="3" s="1"/>
  <c r="O2894" i="3"/>
  <c r="P2894" i="3" s="1"/>
  <c r="O3086" i="3"/>
  <c r="P3086" i="3" s="1"/>
  <c r="O3214" i="3"/>
  <c r="P3214" i="3" s="1"/>
  <c r="O188" i="3"/>
  <c r="P188" i="3" s="1"/>
  <c r="O572" i="3"/>
  <c r="P572" i="3" s="1"/>
  <c r="O956" i="3"/>
  <c r="P956" i="3" s="1"/>
  <c r="O1724" i="3"/>
  <c r="P1724" i="3" s="1"/>
  <c r="O2108" i="3"/>
  <c r="P2108" i="3" s="1"/>
  <c r="O2236" i="3"/>
  <c r="P2236" i="3" s="1"/>
  <c r="O2492" i="3"/>
  <c r="P2492" i="3" s="1"/>
  <c r="O2620" i="3"/>
  <c r="P2620" i="3" s="1"/>
  <c r="O2876" i="3"/>
  <c r="P2876" i="3" s="1"/>
  <c r="O3004" i="3"/>
  <c r="P3004" i="3" s="1"/>
  <c r="O3257" i="3"/>
  <c r="P3257" i="3" s="1"/>
  <c r="O3428" i="3"/>
  <c r="P3428" i="3" s="1"/>
  <c r="O3497" i="3"/>
  <c r="P3497" i="3" s="1"/>
  <c r="O3625" i="3"/>
  <c r="P3625" i="3" s="1"/>
  <c r="O3817" i="3"/>
  <c r="P3817" i="3" s="1"/>
  <c r="O3881" i="3"/>
  <c r="P3881" i="3" s="1"/>
  <c r="O4009" i="3"/>
  <c r="P4009" i="3" s="1"/>
  <c r="O4073" i="3"/>
  <c r="P4073" i="3" s="1"/>
  <c r="O4201" i="3"/>
  <c r="P4201" i="3" s="1"/>
  <c r="O4265" i="3"/>
  <c r="P4265" i="3" s="1"/>
  <c r="O4393" i="3"/>
  <c r="P4393" i="3" s="1"/>
  <c r="O4457" i="3"/>
  <c r="P4457" i="3" s="1"/>
  <c r="O4585" i="3"/>
  <c r="P4585" i="3" s="1"/>
  <c r="O4649" i="3"/>
  <c r="P4649" i="3" s="1"/>
  <c r="O4777" i="3"/>
  <c r="P4777" i="3" s="1"/>
  <c r="O4841" i="3"/>
  <c r="P4841" i="3" s="1"/>
  <c r="O41" i="3"/>
  <c r="P41" i="3" s="1"/>
  <c r="O213" i="3"/>
  <c r="P213" i="3" s="1"/>
  <c r="O384" i="3"/>
  <c r="P384" i="3" s="1"/>
  <c r="O553" i="3"/>
  <c r="P553" i="3" s="1"/>
  <c r="O1408" i="3"/>
  <c r="P1408" i="3" s="1"/>
  <c r="O1577" i="3"/>
  <c r="P1577" i="3" s="1"/>
  <c r="O1749" i="3"/>
  <c r="P1749" i="3" s="1"/>
  <c r="O1920" i="3"/>
  <c r="P1920" i="3" s="1"/>
  <c r="O2089" i="3"/>
  <c r="P2089" i="3" s="1"/>
  <c r="O2773" i="3"/>
  <c r="P2773" i="3" s="1"/>
  <c r="O2944" i="3"/>
  <c r="P2944" i="3" s="1"/>
  <c r="O3113" i="3"/>
  <c r="P3113" i="3" s="1"/>
  <c r="O3388" i="3"/>
  <c r="P3388" i="3" s="1"/>
  <c r="O3574" i="3"/>
  <c r="P3574" i="3" s="1"/>
  <c r="O3744" i="3"/>
  <c r="P3744" i="3" s="1"/>
  <c r="O3830" i="3"/>
  <c r="P3830" i="3" s="1"/>
  <c r="O3915" i="3"/>
  <c r="P3915" i="3" s="1"/>
  <c r="O4000" i="3"/>
  <c r="P4000" i="3" s="1"/>
  <c r="O4171" i="3"/>
  <c r="P4171" i="3" s="1"/>
  <c r="O4342" i="3"/>
  <c r="P4342" i="3" s="1"/>
  <c r="O4512" i="3"/>
  <c r="P4512" i="3" s="1"/>
  <c r="O4598" i="3"/>
  <c r="P4598" i="3" s="1"/>
  <c r="O4683" i="3"/>
  <c r="P4683" i="3" s="1"/>
  <c r="O4768" i="3"/>
  <c r="P4768" i="3" s="1"/>
  <c r="O4991" i="3"/>
  <c r="P4991" i="3" s="1"/>
  <c r="O5055" i="3"/>
  <c r="P5055" i="3" s="1"/>
  <c r="O5183" i="3"/>
  <c r="P5183" i="3" s="1"/>
  <c r="O5247" i="3"/>
  <c r="P5247" i="3" s="1"/>
  <c r="O5439" i="3"/>
  <c r="P5439" i="3" s="1"/>
  <c r="O5567" i="3"/>
  <c r="P5567" i="3" s="1"/>
  <c r="O5631" i="3"/>
  <c r="P5631" i="3" s="1"/>
  <c r="O5759" i="3"/>
  <c r="P5759" i="3" s="1"/>
  <c r="O5855" i="3"/>
  <c r="P5855" i="3" s="1"/>
  <c r="O5919" i="3"/>
  <c r="P5919" i="3" s="1"/>
  <c r="O6047" i="3"/>
  <c r="P6047" i="3" s="1"/>
  <c r="O6239" i="3"/>
  <c r="P6239" i="3" s="1"/>
  <c r="O6431" i="3"/>
  <c r="P6431" i="3" s="1"/>
  <c r="O6687" i="3"/>
  <c r="P6687" i="3" s="1"/>
  <c r="O7007" i="3"/>
  <c r="P7007" i="3" s="1"/>
  <c r="O7119" i="3"/>
  <c r="P7119" i="3" s="1"/>
  <c r="O7311" i="3"/>
  <c r="P7311" i="3" s="1"/>
  <c r="O7391" i="3"/>
  <c r="P7391" i="3" s="1"/>
  <c r="O7583" i="3"/>
  <c r="P7583" i="3" s="1"/>
  <c r="O7823" i="3"/>
  <c r="P7823" i="3" s="1"/>
  <c r="O8351" i="3"/>
  <c r="P8351" i="3" s="1"/>
  <c r="O8543" i="3"/>
  <c r="P8543" i="3" s="1"/>
  <c r="O8607" i="3"/>
  <c r="P8607" i="3" s="1"/>
  <c r="O17" i="3"/>
  <c r="P17" i="3" s="1"/>
  <c r="O573" i="3"/>
  <c r="P573" i="3" s="1"/>
  <c r="O744" i="3"/>
  <c r="P744" i="3" s="1"/>
  <c r="O913" i="3"/>
  <c r="P913" i="3" s="1"/>
  <c r="O1297" i="3"/>
  <c r="P1297" i="3" s="1"/>
  <c r="O3286" i="3"/>
  <c r="P3286" i="3" s="1"/>
  <c r="O3400" i="3"/>
  <c r="P3400" i="3" s="1"/>
  <c r="O4202" i="3"/>
  <c r="P4202" i="3" s="1"/>
  <c r="O4934" i="3"/>
  <c r="P4934" i="3" s="1"/>
  <c r="O5270" i="3"/>
  <c r="P5270" i="3" s="1"/>
  <c r="O5398" i="3"/>
  <c r="P5398" i="3" s="1"/>
  <c r="O5894" i="3"/>
  <c r="P5894" i="3" s="1"/>
  <c r="O6230" i="3"/>
  <c r="P6230" i="3" s="1"/>
  <c r="O6934" i="3"/>
  <c r="P6934" i="3" s="1"/>
  <c r="O7190" i="3"/>
  <c r="P7190" i="3" s="1"/>
  <c r="O7574" i="3"/>
  <c r="P7574" i="3" s="1"/>
  <c r="O7942" i="3"/>
  <c r="P7942" i="3" s="1"/>
  <c r="O8134" i="3"/>
  <c r="P8134" i="3" s="1"/>
  <c r="O929" i="3"/>
  <c r="P929" i="3" s="1"/>
  <c r="O3890" i="3"/>
  <c r="P3890" i="3" s="1"/>
  <c r="O3384" i="3"/>
  <c r="P3384" i="3" s="1"/>
  <c r="O4552" i="3"/>
  <c r="P4552" i="3" s="1"/>
  <c r="O4078" i="3"/>
  <c r="P4078" i="3" s="1"/>
  <c r="O5804" i="3"/>
  <c r="P5804" i="3" s="1"/>
  <c r="O6284" i="3"/>
  <c r="P6284" i="3" s="1"/>
  <c r="O7865" i="3"/>
  <c r="P7865" i="3" s="1"/>
  <c r="O3361" i="3"/>
  <c r="P3361" i="3" s="1"/>
  <c r="O4748" i="3"/>
  <c r="P4748" i="3" s="1"/>
  <c r="O5893" i="3"/>
  <c r="P5893" i="3" s="1"/>
  <c r="O7141" i="3"/>
  <c r="P7141" i="3" s="1"/>
  <c r="O8197" i="3"/>
  <c r="P8197" i="3" s="1"/>
  <c r="O2797" i="3"/>
  <c r="P2797" i="3" s="1"/>
  <c r="O4418" i="3"/>
  <c r="P4418" i="3" s="1"/>
  <c r="O5560" i="3"/>
  <c r="P5560" i="3" s="1"/>
  <c r="O6161" i="3"/>
  <c r="P6161" i="3" s="1"/>
  <c r="O8401" i="3"/>
  <c r="P8401" i="3" s="1"/>
  <c r="O8232" i="3"/>
  <c r="P8232" i="3" s="1"/>
  <c r="O6496" i="3"/>
  <c r="P6496" i="3" s="1"/>
  <c r="O7680" i="3"/>
  <c r="P7680" i="3" s="1"/>
  <c r="O8377" i="3"/>
  <c r="P8377" i="3" s="1"/>
  <c r="O7200" i="3"/>
  <c r="P7200" i="3" s="1"/>
  <c r="O4174" i="3"/>
  <c r="P4174" i="3" s="1"/>
  <c r="O567" i="3"/>
  <c r="P567" i="3" s="1"/>
  <c r="O695" i="3"/>
  <c r="P695" i="3" s="1"/>
  <c r="O951" i="3"/>
  <c r="P951" i="3" s="1"/>
  <c r="O1463" i="3"/>
  <c r="P1463" i="3" s="1"/>
  <c r="O1719" i="3"/>
  <c r="P1719" i="3" s="1"/>
  <c r="O2615" i="3"/>
  <c r="P2615" i="3" s="1"/>
  <c r="O2871" i="3"/>
  <c r="P2871" i="3" s="1"/>
  <c r="O3255" i="3"/>
  <c r="P3255" i="3" s="1"/>
  <c r="O70" i="3"/>
  <c r="P70" i="3" s="1"/>
  <c r="O214" i="3"/>
  <c r="P214" i="3" s="1"/>
  <c r="O3084" i="3"/>
  <c r="P3084" i="3" s="1"/>
  <c r="O3601" i="3"/>
  <c r="P3601" i="3" s="1"/>
  <c r="O4609" i="3"/>
  <c r="P4609" i="3" s="1"/>
  <c r="O1385" i="3"/>
  <c r="P1385" i="3" s="1"/>
  <c r="O1984" i="3"/>
  <c r="P1984" i="3" s="1"/>
  <c r="O4224" i="3"/>
  <c r="P4224" i="3" s="1"/>
  <c r="O5511" i="3"/>
  <c r="P5511" i="3" s="1"/>
  <c r="O5799" i="3"/>
  <c r="P5799" i="3" s="1"/>
  <c r="O7271" i="3"/>
  <c r="P7271" i="3" s="1"/>
  <c r="O7431" i="3"/>
  <c r="P7431" i="3" s="1"/>
  <c r="O7815" i="3"/>
  <c r="P7815" i="3" s="1"/>
  <c r="O8583" i="3"/>
  <c r="P8583" i="3" s="1"/>
  <c r="O1489" i="3"/>
  <c r="P1489" i="3" s="1"/>
  <c r="O4298" i="3"/>
  <c r="P4298" i="3" s="1"/>
  <c r="O5182" i="3"/>
  <c r="P5182" i="3" s="1"/>
  <c r="O6094" i="3"/>
  <c r="P6094" i="3" s="1"/>
  <c r="O6350" i="3"/>
  <c r="P6350" i="3" s="1"/>
  <c r="O6958" i="3"/>
  <c r="P6958" i="3" s="1"/>
  <c r="O7310" i="3"/>
  <c r="P7310" i="3" s="1"/>
  <c r="O7438" i="3"/>
  <c r="P7438" i="3" s="1"/>
  <c r="O888" i="3"/>
  <c r="P888" i="3" s="1"/>
  <c r="O3911" i="3"/>
  <c r="P3911" i="3" s="1"/>
  <c r="O3720" i="3"/>
  <c r="P3720" i="3" s="1"/>
  <c r="O4488" i="3"/>
  <c r="P4488" i="3" s="1"/>
  <c r="O6620" i="3"/>
  <c r="P6620" i="3" s="1"/>
  <c r="O5849" i="3"/>
  <c r="P5849" i="3" s="1"/>
  <c r="O1624" i="3"/>
  <c r="P1624" i="3" s="1"/>
  <c r="O6965" i="3"/>
  <c r="P6965" i="3" s="1"/>
  <c r="O7288" i="3"/>
  <c r="P7288" i="3" s="1"/>
  <c r="O4152" i="3"/>
  <c r="P4152" i="3" s="1"/>
  <c r="O8785" i="3"/>
  <c r="P8785" i="3" s="1"/>
  <c r="O2538" i="3"/>
  <c r="P2538" i="3" s="1"/>
  <c r="O212" i="3"/>
  <c r="P212" i="3" s="1"/>
  <c r="O4805" i="3"/>
  <c r="P4805" i="3" s="1"/>
  <c r="O4939" i="3"/>
  <c r="P4939" i="3" s="1"/>
  <c r="O7963" i="3"/>
  <c r="P7963" i="3" s="1"/>
  <c r="O8155" i="3"/>
  <c r="P8155" i="3" s="1"/>
  <c r="O5682" i="3"/>
  <c r="P5682" i="3" s="1"/>
  <c r="O6066" i="3"/>
  <c r="P6066" i="3" s="1"/>
  <c r="O5614" i="3"/>
  <c r="P5614" i="3" s="1"/>
  <c r="O2282" i="3"/>
  <c r="P2282" i="3" s="1"/>
  <c r="O2586" i="3"/>
  <c r="P2586" i="3" s="1"/>
  <c r="O3653" i="3"/>
  <c r="P3653" i="3" s="1"/>
  <c r="O4549" i="3"/>
  <c r="P4549" i="3" s="1"/>
  <c r="O4443" i="3"/>
  <c r="P4443" i="3" s="1"/>
  <c r="O5109" i="3"/>
  <c r="P5109" i="3" s="1"/>
  <c r="O5828" i="3"/>
  <c r="P5828" i="3" s="1"/>
  <c r="O1729" i="3"/>
  <c r="P1729" i="3" s="1"/>
  <c r="O4319" i="3"/>
  <c r="P4319" i="3" s="1"/>
  <c r="O7552" i="3"/>
  <c r="P7552" i="3" s="1"/>
  <c r="O2395" i="3"/>
  <c r="P2395" i="3" s="1"/>
  <c r="O7410" i="3"/>
  <c r="P7410" i="3" s="1"/>
  <c r="O8344" i="3"/>
  <c r="P8344" i="3" s="1"/>
  <c r="O839" i="3"/>
  <c r="P839" i="3" s="1"/>
  <c r="O4561" i="3"/>
  <c r="P4561" i="3" s="1"/>
  <c r="O2537" i="3"/>
  <c r="P2537" i="3" s="1"/>
  <c r="O19" i="3"/>
  <c r="P19" i="3" s="1"/>
  <c r="O7445" i="3"/>
  <c r="P7445" i="3" s="1"/>
  <c r="O4892" i="3"/>
  <c r="P4892" i="3" s="1"/>
  <c r="O7703" i="3"/>
  <c r="P7703" i="3" s="1"/>
  <c r="O7287" i="3"/>
  <c r="P7287" i="3" s="1"/>
  <c r="O89" i="3"/>
  <c r="P89" i="3" s="1"/>
  <c r="O6813" i="3"/>
  <c r="P6813" i="3" s="1"/>
  <c r="O6185" i="3"/>
  <c r="P6185" i="3" s="1"/>
  <c r="O4328" i="3"/>
  <c r="P4328" i="3" s="1"/>
  <c r="O2189" i="3"/>
  <c r="P2189" i="3" s="1"/>
  <c r="O7282" i="3"/>
  <c r="P7282" i="3" s="1"/>
  <c r="O3620" i="3"/>
  <c r="P3620" i="3" s="1"/>
  <c r="O8203" i="3"/>
  <c r="P8203" i="3" s="1"/>
  <c r="O4720" i="3"/>
  <c r="P4720" i="3" s="1"/>
  <c r="O4213" i="3"/>
  <c r="P4213" i="3" s="1"/>
  <c r="O3380" i="3"/>
  <c r="P3380" i="3" s="1"/>
  <c r="O8776" i="3"/>
  <c r="P8776" i="3" s="1"/>
  <c r="O3392" i="3"/>
  <c r="P3392" i="3" s="1"/>
  <c r="O8160" i="3"/>
  <c r="P8160" i="3" s="1"/>
  <c r="O8113" i="3"/>
  <c r="P8113" i="3" s="1"/>
  <c r="O4503" i="3"/>
  <c r="P4503" i="3" s="1"/>
  <c r="O2200" i="3"/>
  <c r="P2200" i="3" s="1"/>
  <c r="O833" i="3"/>
  <c r="P833" i="3" s="1"/>
  <c r="O8309" i="3"/>
  <c r="P8309" i="3" s="1"/>
  <c r="O7029" i="3"/>
  <c r="P7029" i="3" s="1"/>
  <c r="O6453" i="3"/>
  <c r="P6453" i="3" s="1"/>
  <c r="O5136" i="3"/>
  <c r="P5136" i="3" s="1"/>
  <c r="O1965" i="3"/>
  <c r="P1965" i="3" s="1"/>
  <c r="O600" i="3"/>
  <c r="P600" i="3" s="1"/>
  <c r="O7769" i="3"/>
  <c r="P7769" i="3" s="1"/>
  <c r="O6233" i="3"/>
  <c r="P6233" i="3" s="1"/>
  <c r="O4652" i="3"/>
  <c r="P4652" i="3" s="1"/>
  <c r="O8476" i="3"/>
  <c r="P8476" i="3" s="1"/>
  <c r="O7708" i="3"/>
  <c r="P7708" i="3" s="1"/>
  <c r="O6364" i="3"/>
  <c r="P6364" i="3" s="1"/>
  <c r="O4147" i="3"/>
  <c r="P4147" i="3" s="1"/>
  <c r="O336" i="3"/>
  <c r="P336" i="3" s="1"/>
  <c r="O5276" i="3"/>
  <c r="P5276" i="3" s="1"/>
  <c r="O4167" i="3"/>
  <c r="P4167" i="3" s="1"/>
  <c r="O3484" i="3"/>
  <c r="P3484" i="3" s="1"/>
  <c r="O2424" i="3"/>
  <c r="P2424" i="3" s="1"/>
  <c r="O7790" i="3"/>
  <c r="P7790" i="3" s="1"/>
  <c r="O7150" i="3"/>
  <c r="P7150" i="3" s="1"/>
  <c r="O6798" i="3"/>
  <c r="P6798" i="3" s="1"/>
  <c r="O6478" i="3"/>
  <c r="P6478" i="3" s="1"/>
  <c r="O5982" i="3"/>
  <c r="P5982" i="3" s="1"/>
  <c r="O5822" i="3"/>
  <c r="P5822" i="3" s="1"/>
  <c r="O5566" i="3"/>
  <c r="P5566" i="3" s="1"/>
  <c r="O5054" i="3"/>
  <c r="P5054" i="3" s="1"/>
  <c r="O4810" i="3"/>
  <c r="P4810" i="3" s="1"/>
  <c r="O4468" i="3"/>
  <c r="P4468" i="3" s="1"/>
  <c r="O4127" i="3"/>
  <c r="P4127" i="3" s="1"/>
  <c r="O3914" i="3"/>
  <c r="P3914" i="3" s="1"/>
  <c r="O3615" i="3"/>
  <c r="P3615" i="3" s="1"/>
  <c r="O1745" i="3"/>
  <c r="P1745" i="3" s="1"/>
  <c r="O1149" i="3"/>
  <c r="P1149" i="3" s="1"/>
  <c r="O721" i="3"/>
  <c r="P721" i="3" s="1"/>
  <c r="O8679" i="3"/>
  <c r="P8679" i="3" s="1"/>
  <c r="O8327" i="3"/>
  <c r="P8327" i="3" s="1"/>
  <c r="O8167" i="3"/>
  <c r="P8167" i="3" s="1"/>
  <c r="O7943" i="3"/>
  <c r="P7943" i="3" s="1"/>
  <c r="O7687" i="3"/>
  <c r="P7687" i="3" s="1"/>
  <c r="O7047" i="3"/>
  <c r="P7047" i="3" s="1"/>
  <c r="O6807" i="3"/>
  <c r="P6807" i="3" s="1"/>
  <c r="O6551" i="3"/>
  <c r="P6551" i="3" s="1"/>
  <c r="O5879" i="3"/>
  <c r="P5879" i="3" s="1"/>
  <c r="O5639" i="3"/>
  <c r="P5639" i="3" s="1"/>
  <c r="O5415" i="3"/>
  <c r="P5415" i="3" s="1"/>
  <c r="O4395" i="3"/>
  <c r="P4395" i="3" s="1"/>
  <c r="O3904" i="3"/>
  <c r="P3904" i="3" s="1"/>
  <c r="O2665" i="3"/>
  <c r="P2665" i="3" s="1"/>
  <c r="O2069" i="3"/>
  <c r="P2069" i="3" s="1"/>
  <c r="O960" i="3"/>
  <c r="P960" i="3" s="1"/>
  <c r="O21" i="3"/>
  <c r="P21" i="3" s="1"/>
  <c r="O4737" i="3"/>
  <c r="P4737" i="3" s="1"/>
  <c r="O4513" i="3"/>
  <c r="P4513" i="3" s="1"/>
  <c r="O3505" i="3"/>
  <c r="P3505" i="3" s="1"/>
  <c r="O3148" i="3"/>
  <c r="P3148" i="3" s="1"/>
  <c r="O2828" i="3"/>
  <c r="P2828" i="3" s="1"/>
  <c r="O2380" i="3"/>
  <c r="P2380" i="3" s="1"/>
  <c r="O1868" i="3"/>
  <c r="P1868" i="3" s="1"/>
  <c r="O1100" i="3"/>
  <c r="P1100" i="3" s="1"/>
  <c r="O3046" i="3"/>
  <c r="P3046" i="3" s="1"/>
  <c r="O2662" i="3"/>
  <c r="P2662" i="3" s="1"/>
  <c r="O1638" i="3"/>
  <c r="P1638" i="3" s="1"/>
  <c r="O1478" i="3"/>
  <c r="P1478" i="3" s="1"/>
  <c r="O1094" i="3"/>
  <c r="P1094" i="3" s="1"/>
  <c r="O710" i="3"/>
  <c r="P710" i="3" s="1"/>
  <c r="O3127" i="3"/>
  <c r="P3127" i="3" s="1"/>
  <c r="O2903" i="3"/>
  <c r="P2903" i="3" s="1"/>
  <c r="O2135" i="3"/>
  <c r="P2135" i="3" s="1"/>
  <c r="O1751" i="3"/>
  <c r="P1751" i="3" s="1"/>
  <c r="O1367" i="3"/>
  <c r="P1367" i="3" s="1"/>
  <c r="O983" i="3"/>
  <c r="P983" i="3" s="1"/>
  <c r="O471" i="3"/>
  <c r="P471" i="3" s="1"/>
  <c r="O71" i="3"/>
  <c r="P71" i="3" s="1"/>
  <c r="O7104" i="3"/>
  <c r="P7104" i="3" s="1"/>
  <c r="O4131" i="3"/>
  <c r="P4131" i="3" s="1"/>
  <c r="O7216" i="3"/>
  <c r="P7216" i="3" s="1"/>
  <c r="O4558" i="3"/>
  <c r="P4558" i="3" s="1"/>
  <c r="O8777" i="3"/>
  <c r="P8777" i="3" s="1"/>
  <c r="O6040" i="3"/>
  <c r="P6040" i="3" s="1"/>
  <c r="O2137" i="3"/>
  <c r="P2137" i="3" s="1"/>
  <c r="O6400" i="3"/>
  <c r="P6400" i="3" s="1"/>
  <c r="O8328" i="3"/>
  <c r="P8328" i="3" s="1"/>
  <c r="O6280" i="3"/>
  <c r="P6280" i="3" s="1"/>
  <c r="O8656" i="3"/>
  <c r="P8656" i="3" s="1"/>
  <c r="O7632" i="3"/>
  <c r="P7632" i="3" s="1"/>
  <c r="O6992" i="3"/>
  <c r="P6992" i="3" s="1"/>
  <c r="O6096" i="3"/>
  <c r="P6096" i="3" s="1"/>
  <c r="O5185" i="3"/>
  <c r="P5185" i="3" s="1"/>
  <c r="O2437" i="3"/>
  <c r="P2437" i="3" s="1"/>
  <c r="O8544" i="3"/>
  <c r="P8544" i="3" s="1"/>
  <c r="O6752" i="3"/>
  <c r="P6752" i="3" s="1"/>
  <c r="O5752" i="3"/>
  <c r="P5752" i="3" s="1"/>
  <c r="O7464" i="3"/>
  <c r="P7464" i="3" s="1"/>
  <c r="O5105" i="3"/>
  <c r="P5105" i="3" s="1"/>
  <c r="O7608" i="3"/>
  <c r="P7608" i="3" s="1"/>
  <c r="O6712" i="3"/>
  <c r="P6712" i="3" s="1"/>
  <c r="O8465" i="3"/>
  <c r="P8465" i="3" s="1"/>
  <c r="O8137" i="3"/>
  <c r="P8137" i="3" s="1"/>
  <c r="O7633" i="3"/>
  <c r="P7633" i="3" s="1"/>
  <c r="O7177" i="3"/>
  <c r="P7177" i="3" s="1"/>
  <c r="O6673" i="3"/>
  <c r="P6673" i="3" s="1"/>
  <c r="O5905" i="3"/>
  <c r="P5905" i="3" s="1"/>
  <c r="O3863" i="3"/>
  <c r="P3863" i="3" s="1"/>
  <c r="O3404" i="3"/>
  <c r="P3404" i="3" s="1"/>
  <c r="O2285" i="3"/>
  <c r="P2285" i="3" s="1"/>
  <c r="O65" i="3"/>
  <c r="P65" i="3" s="1"/>
  <c r="O8453" i="3"/>
  <c r="P8453" i="3" s="1"/>
  <c r="O8293" i="3"/>
  <c r="P8293" i="3" s="1"/>
  <c r="O7813" i="3"/>
  <c r="P7813" i="3" s="1"/>
  <c r="O7653" i="3"/>
  <c r="P7653" i="3" s="1"/>
  <c r="O6917" i="3"/>
  <c r="P6917" i="3" s="1"/>
  <c r="O6501" i="3"/>
  <c r="P6501" i="3" s="1"/>
  <c r="O6245" i="3"/>
  <c r="P6245" i="3" s="1"/>
  <c r="O6021" i="3"/>
  <c r="P6021" i="3" s="1"/>
  <c r="O5232" i="3"/>
  <c r="P5232" i="3" s="1"/>
  <c r="O4322" i="3"/>
  <c r="P4322" i="3" s="1"/>
  <c r="O3639" i="3"/>
  <c r="P3639" i="3" s="1"/>
  <c r="O2561" i="3"/>
  <c r="P2561" i="3" s="1"/>
  <c r="O1197" i="3"/>
  <c r="P1197" i="3" s="1"/>
  <c r="O8441" i="3"/>
  <c r="P8441" i="3" s="1"/>
  <c r="O7673" i="3"/>
  <c r="P7673" i="3" s="1"/>
  <c r="O7169" i="3"/>
  <c r="P7169" i="3" s="1"/>
  <c r="O6649" i="3"/>
  <c r="P6649" i="3" s="1"/>
  <c r="O5881" i="3"/>
  <c r="P5881" i="3" s="1"/>
  <c r="O4396" i="3"/>
  <c r="P4396" i="3" s="1"/>
  <c r="O8492" i="3"/>
  <c r="P8492" i="3" s="1"/>
  <c r="O8332" i="3"/>
  <c r="P8332" i="3" s="1"/>
  <c r="O8076" i="3"/>
  <c r="P8076" i="3" s="1"/>
  <c r="O7852" i="3"/>
  <c r="P7852" i="3" s="1"/>
  <c r="O7596" i="3"/>
  <c r="P7596" i="3" s="1"/>
  <c r="O7084" i="3"/>
  <c r="P7084" i="3" s="1"/>
  <c r="O6828" i="3"/>
  <c r="P6828" i="3" s="1"/>
  <c r="O6572" i="3"/>
  <c r="P6572" i="3" s="1"/>
  <c r="O6156" i="3"/>
  <c r="P6156" i="3" s="1"/>
  <c r="O5900" i="3"/>
  <c r="P5900" i="3" s="1"/>
  <c r="O5305" i="3"/>
  <c r="P5305" i="3" s="1"/>
  <c r="O4846" i="3"/>
  <c r="P4846" i="3" s="1"/>
  <c r="O3480" i="3"/>
  <c r="P3480" i="3" s="1"/>
  <c r="O2245" i="3"/>
  <c r="P2245" i="3" s="1"/>
  <c r="O880" i="3"/>
  <c r="P880" i="3" s="1"/>
  <c r="O5565" i="3"/>
  <c r="P5565" i="3" s="1"/>
  <c r="O5181" i="3"/>
  <c r="P5181" i="3" s="1"/>
  <c r="O4925" i="3"/>
  <c r="P4925" i="3" s="1"/>
  <c r="O4254" i="3"/>
  <c r="P4254" i="3" s="1"/>
  <c r="O3912" i="3"/>
  <c r="P3912" i="3" s="1"/>
  <c r="O3571" i="3"/>
  <c r="P3571" i="3" s="1"/>
  <c r="O3109" i="3"/>
  <c r="P3109" i="3" s="1"/>
  <c r="O1744" i="3"/>
  <c r="P1744" i="3" s="1"/>
  <c r="O720" i="3"/>
  <c r="P720" i="3" s="1"/>
  <c r="O5516" i="3"/>
  <c r="P5516" i="3" s="1"/>
  <c r="O5260" i="3"/>
  <c r="P5260" i="3" s="1"/>
  <c r="O4700" i="3"/>
  <c r="P4700" i="3" s="1"/>
  <c r="O3676" i="3"/>
  <c r="P3676" i="3" s="1"/>
  <c r="O3297" i="3"/>
  <c r="P3297" i="3" s="1"/>
  <c r="O2637" i="3"/>
  <c r="P2637" i="3" s="1"/>
  <c r="O2040" i="3"/>
  <c r="P2040" i="3" s="1"/>
  <c r="O1613" i="3"/>
  <c r="P1613" i="3" s="1"/>
  <c r="O589" i="3"/>
  <c r="P589" i="3" s="1"/>
  <c r="O8662" i="3"/>
  <c r="P8662" i="3" s="1"/>
  <c r="O8278" i="3"/>
  <c r="P8278" i="3" s="1"/>
  <c r="O8198" i="3"/>
  <c r="P8198" i="3" s="1"/>
  <c r="O7958" i="3"/>
  <c r="P7958" i="3" s="1"/>
  <c r="O7830" i="3"/>
  <c r="P7830" i="3" s="1"/>
  <c r="O7638" i="3"/>
  <c r="P7638" i="3" s="1"/>
  <c r="O7510" i="3"/>
  <c r="P7510" i="3" s="1"/>
  <c r="O7238" i="3"/>
  <c r="P7238" i="3" s="1"/>
  <c r="O7110" i="3"/>
  <c r="P7110" i="3" s="1"/>
  <c r="O6982" i="3"/>
  <c r="P6982" i="3" s="1"/>
  <c r="O6854" i="3"/>
  <c r="P6854" i="3" s="1"/>
  <c r="O6614" i="3"/>
  <c r="P6614" i="3" s="1"/>
  <c r="O6486" i="3"/>
  <c r="P6486" i="3" s="1"/>
  <c r="O6294" i="3"/>
  <c r="P6294" i="3" s="1"/>
  <c r="O6166" i="3"/>
  <c r="P6166" i="3" s="1"/>
  <c r="O5958" i="3"/>
  <c r="P5958" i="3" s="1"/>
  <c r="O5846" i="3"/>
  <c r="P5846" i="3" s="1"/>
  <c r="O5590" i="3"/>
  <c r="P5590" i="3" s="1"/>
  <c r="O5510" i="3"/>
  <c r="P5510" i="3" s="1"/>
  <c r="O5334" i="3"/>
  <c r="P5334" i="3" s="1"/>
  <c r="O5126" i="3"/>
  <c r="P5126" i="3" s="1"/>
  <c r="O4799" i="3"/>
  <c r="P4799" i="3" s="1"/>
  <c r="O4628" i="3"/>
  <c r="P4628" i="3" s="1"/>
  <c r="O4458" i="3"/>
  <c r="P4458" i="3" s="1"/>
  <c r="O4287" i="3"/>
  <c r="P4287" i="3" s="1"/>
  <c r="O4116" i="3"/>
  <c r="P4116" i="3" s="1"/>
  <c r="O3775" i="3"/>
  <c r="P3775" i="3" s="1"/>
  <c r="O3604" i="3"/>
  <c r="P3604" i="3" s="1"/>
  <c r="O3498" i="3"/>
  <c r="P3498" i="3" s="1"/>
  <c r="O3133" i="3"/>
  <c r="P3133" i="3" s="1"/>
  <c r="O2449" i="3"/>
  <c r="P2449" i="3" s="1"/>
  <c r="O2280" i="3"/>
  <c r="P2280" i="3" s="1"/>
  <c r="O1768" i="3"/>
  <c r="P1768" i="3" s="1"/>
  <c r="O445" i="3"/>
  <c r="P445" i="3" s="1"/>
  <c r="O232" i="3"/>
  <c r="P232" i="3" s="1"/>
  <c r="O61" i="3"/>
  <c r="P61" i="3" s="1"/>
  <c r="O8751" i="3"/>
  <c r="P8751" i="3" s="1"/>
  <c r="O8687" i="3"/>
  <c r="P8687" i="3" s="1"/>
  <c r="O8495" i="3"/>
  <c r="P8495" i="3" s="1"/>
  <c r="O8367" i="3"/>
  <c r="P8367" i="3" s="1"/>
  <c r="O8303" i="3"/>
  <c r="P8303" i="3" s="1"/>
  <c r="O8175" i="3"/>
  <c r="P8175" i="3" s="1"/>
  <c r="O8111" i="3"/>
  <c r="P8111" i="3" s="1"/>
  <c r="O7983" i="3"/>
  <c r="P7983" i="3" s="1"/>
  <c r="O7919" i="3"/>
  <c r="P7919" i="3" s="1"/>
  <c r="O7855" i="3"/>
  <c r="P7855" i="3" s="1"/>
  <c r="O7791" i="3"/>
  <c r="P7791" i="3" s="1"/>
  <c r="O7727" i="3"/>
  <c r="P7727" i="3" s="1"/>
  <c r="O7663" i="3"/>
  <c r="P7663" i="3" s="1"/>
  <c r="O7599" i="3"/>
  <c r="P7599" i="3" s="1"/>
  <c r="O7535" i="3"/>
  <c r="P7535" i="3" s="1"/>
  <c r="O7407" i="3"/>
  <c r="P7407" i="3" s="1"/>
  <c r="O7343" i="3"/>
  <c r="P7343" i="3" s="1"/>
  <c r="O7215" i="3"/>
  <c r="P7215" i="3" s="1"/>
  <c r="O7151" i="3"/>
  <c r="P7151" i="3" s="1"/>
  <c r="O7087" i="3"/>
  <c r="P7087" i="3" s="1"/>
  <c r="O7023" i="3"/>
  <c r="P7023" i="3" s="1"/>
  <c r="O6959" i="3"/>
  <c r="P6959" i="3" s="1"/>
  <c r="O6831" i="3"/>
  <c r="P6831" i="3" s="1"/>
  <c r="O6767" i="3"/>
  <c r="P6767" i="3" s="1"/>
  <c r="O6639" i="3"/>
  <c r="P6639" i="3" s="1"/>
  <c r="O6575" i="3"/>
  <c r="P6575" i="3" s="1"/>
  <c r="O6511" i="3"/>
  <c r="P6511" i="3" s="1"/>
  <c r="O6447" i="3"/>
  <c r="P6447" i="3" s="1"/>
  <c r="O6383" i="3"/>
  <c r="P6383" i="3" s="1"/>
  <c r="O6255" i="3"/>
  <c r="P6255" i="3" s="1"/>
  <c r="O6191" i="3"/>
  <c r="P6191" i="3" s="1"/>
  <c r="O6063" i="3"/>
  <c r="P6063" i="3" s="1"/>
  <c r="O5999" i="3"/>
  <c r="P5999" i="3" s="1"/>
  <c r="O5935" i="3"/>
  <c r="P5935" i="3" s="1"/>
  <c r="O5807" i="3"/>
  <c r="P5807" i="3" s="1"/>
  <c r="O6672" i="3"/>
  <c r="P6672" i="3" s="1"/>
  <c r="O7509" i="3"/>
  <c r="P7509" i="3" s="1"/>
  <c r="O1957" i="3"/>
  <c r="P1957" i="3" s="1"/>
  <c r="O1273" i="3"/>
  <c r="P1273" i="3" s="1"/>
  <c r="O2849" i="3"/>
  <c r="P2849" i="3" s="1"/>
  <c r="O1656" i="3"/>
  <c r="P1656" i="3" s="1"/>
  <c r="O6375" i="3"/>
  <c r="P6375" i="3" s="1"/>
  <c r="O6119" i="3"/>
  <c r="P6119" i="3" s="1"/>
  <c r="O5079" i="3"/>
  <c r="P5079" i="3" s="1"/>
  <c r="O2668" i="3"/>
  <c r="P2668" i="3" s="1"/>
  <c r="O6845" i="3"/>
  <c r="P6845" i="3" s="1"/>
  <c r="O3446" i="3"/>
  <c r="P3446" i="3" s="1"/>
  <c r="O5128" i="3"/>
  <c r="P5128" i="3" s="1"/>
  <c r="O4012" i="3"/>
  <c r="P4012" i="3" s="1"/>
  <c r="O7748" i="3"/>
  <c r="P7748" i="3" s="1"/>
  <c r="O7268" i="3"/>
  <c r="P7268" i="3" s="1"/>
  <c r="O6578" i="3"/>
  <c r="P6578" i="3" s="1"/>
  <c r="O6194" i="3"/>
  <c r="P6194" i="3" s="1"/>
  <c r="O3208" i="3"/>
  <c r="P3208" i="3" s="1"/>
  <c r="O7579" i="3"/>
  <c r="P7579" i="3" s="1"/>
  <c r="O7115" i="3"/>
  <c r="P7115" i="3" s="1"/>
  <c r="O6603" i="3"/>
  <c r="P6603" i="3" s="1"/>
  <c r="O2772" i="3"/>
  <c r="P2772" i="3" s="1"/>
  <c r="O628" i="3"/>
  <c r="P628" i="3" s="1"/>
  <c r="O1898" i="3"/>
  <c r="P1898" i="3" s="1"/>
  <c r="O26" i="3"/>
  <c r="P26" i="3" s="1"/>
  <c r="O1579" i="3"/>
  <c r="P1579" i="3" s="1"/>
  <c r="O1227" i="3"/>
  <c r="P1227" i="3" s="1"/>
  <c r="O1051" i="3"/>
  <c r="P1051" i="3" s="1"/>
  <c r="O139" i="3"/>
  <c r="P139" i="3" s="1"/>
  <c r="O8200" i="3"/>
  <c r="P8200" i="3" s="1"/>
  <c r="O1369" i="3"/>
  <c r="P1369" i="3" s="1"/>
  <c r="O2369" i="3"/>
  <c r="P2369" i="3" s="1"/>
  <c r="O1176" i="3"/>
  <c r="P1176" i="3" s="1"/>
  <c r="O8757" i="3"/>
  <c r="P8757" i="3" s="1"/>
  <c r="O8501" i="3"/>
  <c r="P8501" i="3" s="1"/>
  <c r="O7797" i="3"/>
  <c r="P7797" i="3" s="1"/>
  <c r="O6517" i="3"/>
  <c r="P6517" i="3" s="1"/>
  <c r="O7897" i="3"/>
  <c r="P7897" i="3" s="1"/>
  <c r="O4968" i="3"/>
  <c r="P4968" i="3" s="1"/>
  <c r="O7132" i="3"/>
  <c r="P7132" i="3" s="1"/>
  <c r="O5593" i="3"/>
  <c r="P5593" i="3" s="1"/>
  <c r="O3779" i="3"/>
  <c r="P3779" i="3" s="1"/>
  <c r="O3635" i="3"/>
  <c r="P3635" i="3" s="1"/>
  <c r="O1189" i="3"/>
  <c r="P1189" i="3" s="1"/>
  <c r="O505" i="3"/>
  <c r="P505" i="3" s="1"/>
  <c r="O5020" i="3"/>
  <c r="P5020" i="3" s="1"/>
  <c r="O4252" i="3"/>
  <c r="P4252" i="3" s="1"/>
  <c r="O3826" i="3"/>
  <c r="P3826" i="3" s="1"/>
  <c r="O2765" i="3"/>
  <c r="P2765" i="3" s="1"/>
  <c r="O8702" i="3"/>
  <c r="P8702" i="3" s="1"/>
  <c r="O8190" i="3"/>
  <c r="P8190" i="3" s="1"/>
  <c r="O6926" i="3"/>
  <c r="P6926" i="3" s="1"/>
  <c r="O6574" i="3"/>
  <c r="P6574" i="3" s="1"/>
  <c r="O6062" i="3"/>
  <c r="P6062" i="3" s="1"/>
  <c r="O5854" i="3"/>
  <c r="P5854" i="3" s="1"/>
  <c r="O5438" i="3"/>
  <c r="P5438" i="3" s="1"/>
  <c r="O5310" i="3"/>
  <c r="P5310" i="3" s="1"/>
  <c r="O5086" i="3"/>
  <c r="P5086" i="3" s="1"/>
  <c r="O4596" i="3"/>
  <c r="P4596" i="3" s="1"/>
  <c r="O3956" i="3"/>
  <c r="P3956" i="3" s="1"/>
  <c r="O3743" i="3"/>
  <c r="P3743" i="3" s="1"/>
  <c r="O3386" i="3"/>
  <c r="P3386" i="3" s="1"/>
  <c r="O808" i="3"/>
  <c r="P808" i="3" s="1"/>
  <c r="O8711" i="3"/>
  <c r="P8711" i="3" s="1"/>
  <c r="O8199" i="3"/>
  <c r="P8199" i="3" s="1"/>
  <c r="O7783" i="3"/>
  <c r="P7783" i="3" s="1"/>
  <c r="O7527" i="3"/>
  <c r="P7527" i="3" s="1"/>
  <c r="O7143" i="3"/>
  <c r="P7143" i="3" s="1"/>
  <c r="O6887" i="3"/>
  <c r="P6887" i="3" s="1"/>
  <c r="O6647" i="3"/>
  <c r="P6647" i="3" s="1"/>
  <c r="O6135" i="3"/>
  <c r="P6135" i="3" s="1"/>
  <c r="O5255" i="3"/>
  <c r="P5255" i="3" s="1"/>
  <c r="O4864" i="3"/>
  <c r="P4864" i="3" s="1"/>
  <c r="O4203" i="3"/>
  <c r="P4203" i="3" s="1"/>
  <c r="O3691" i="3"/>
  <c r="P3691" i="3" s="1"/>
  <c r="O3317" i="3"/>
  <c r="P3317" i="3" s="1"/>
  <c r="O2752" i="3"/>
  <c r="P2752" i="3" s="1"/>
  <c r="O617" i="3"/>
  <c r="P617" i="3" s="1"/>
  <c r="O4769" i="3"/>
  <c r="P4769" i="3" s="1"/>
  <c r="O4385" i="3"/>
  <c r="P4385" i="3" s="1"/>
  <c r="O4001" i="3"/>
  <c r="P4001" i="3" s="1"/>
  <c r="O3761" i="3"/>
  <c r="P3761" i="3" s="1"/>
  <c r="O3310" i="3"/>
  <c r="P3310" i="3" s="1"/>
  <c r="O2892" i="3"/>
  <c r="P2892" i="3" s="1"/>
  <c r="O2060" i="3"/>
  <c r="P2060" i="3" s="1"/>
  <c r="O1612" i="3"/>
  <c r="P1612" i="3" s="1"/>
  <c r="O3126" i="3"/>
  <c r="P3126" i="3" s="1"/>
  <c r="O2886" i="3"/>
  <c r="P2886" i="3" s="1"/>
  <c r="O2102" i="3"/>
  <c r="P2102" i="3" s="1"/>
  <c r="O1862" i="3"/>
  <c r="P1862" i="3" s="1"/>
  <c r="O1126" i="3"/>
  <c r="P1126" i="3" s="1"/>
  <c r="O742" i="3"/>
  <c r="P742" i="3" s="1"/>
  <c r="O310" i="3"/>
  <c r="P310" i="3" s="1"/>
  <c r="O3383" i="3"/>
  <c r="P3383" i="3" s="1"/>
  <c r="O3159" i="3"/>
  <c r="P3159" i="3" s="1"/>
  <c r="O2743" i="3"/>
  <c r="P2743" i="3" s="1"/>
  <c r="O2391" i="3"/>
  <c r="P2391" i="3" s="1"/>
  <c r="O1623" i="3"/>
  <c r="P1623" i="3" s="1"/>
  <c r="O1239" i="3"/>
  <c r="P1239" i="3" s="1"/>
  <c r="O855" i="3"/>
  <c r="P855" i="3" s="1"/>
  <c r="O311" i="3"/>
  <c r="P311" i="3" s="1"/>
  <c r="O6064" i="3"/>
  <c r="P6064" i="3" s="1"/>
  <c r="O217" i="3"/>
  <c r="P217" i="3" s="1"/>
  <c r="O5665" i="3"/>
  <c r="P5665" i="3" s="1"/>
  <c r="O8424" i="3"/>
  <c r="P8424" i="3" s="1"/>
  <c r="O4323" i="3"/>
  <c r="P4323" i="3" s="1"/>
  <c r="O7960" i="3"/>
  <c r="P7960" i="3" s="1"/>
  <c r="O8249" i="3"/>
  <c r="P8249" i="3" s="1"/>
  <c r="O6969" i="3"/>
  <c r="P6969" i="3" s="1"/>
  <c r="O8448" i="3"/>
  <c r="P8448" i="3" s="1"/>
  <c r="O6656" i="3"/>
  <c r="P6656" i="3" s="1"/>
  <c r="O4961" i="3"/>
  <c r="P4961" i="3" s="1"/>
  <c r="O7048" i="3"/>
  <c r="P7048" i="3" s="1"/>
  <c r="O4067" i="3"/>
  <c r="P4067" i="3" s="1"/>
  <c r="O8016" i="3"/>
  <c r="P8016" i="3" s="1"/>
  <c r="O7120" i="3"/>
  <c r="P7120" i="3" s="1"/>
  <c r="O5441" i="3"/>
  <c r="P5441" i="3" s="1"/>
  <c r="O3918" i="3"/>
  <c r="P3918" i="3" s="1"/>
  <c r="O8752" i="3"/>
  <c r="P8752" i="3" s="1"/>
  <c r="O6184" i="3"/>
  <c r="P6184" i="3" s="1"/>
  <c r="O8632" i="3"/>
  <c r="P8632" i="3" s="1"/>
  <c r="O7096" i="3"/>
  <c r="P7096" i="3" s="1"/>
  <c r="O6072" i="3"/>
  <c r="P6072" i="3" s="1"/>
  <c r="O4536" i="3"/>
  <c r="P4536" i="3" s="1"/>
  <c r="O2309" i="3"/>
  <c r="P2309" i="3" s="1"/>
  <c r="O8201" i="3"/>
  <c r="P8201" i="3" s="1"/>
  <c r="O7697" i="3"/>
  <c r="P7697" i="3" s="1"/>
  <c r="O6865" i="3"/>
  <c r="P6865" i="3" s="1"/>
  <c r="O6353" i="3"/>
  <c r="P6353" i="3" s="1"/>
  <c r="O4247" i="3"/>
  <c r="P4247" i="3" s="1"/>
  <c r="O3500" i="3"/>
  <c r="P3500" i="3" s="1"/>
  <c r="O1432" i="3"/>
  <c r="P1432" i="3" s="1"/>
  <c r="O237" i="3"/>
  <c r="P237" i="3" s="1"/>
  <c r="O8709" i="3"/>
  <c r="P8709" i="3" s="1"/>
  <c r="O8325" i="3"/>
  <c r="P8325" i="3" s="1"/>
  <c r="O8165" i="3"/>
  <c r="P8165" i="3" s="1"/>
  <c r="O7909" i="3"/>
  <c r="P7909" i="3" s="1"/>
  <c r="O7685" i="3"/>
  <c r="P7685" i="3" s="1"/>
  <c r="O7429" i="3"/>
  <c r="P7429" i="3" s="1"/>
  <c r="O7269" i="3"/>
  <c r="P7269" i="3" s="1"/>
  <c r="O7013" i="3"/>
  <c r="P7013" i="3" s="1"/>
  <c r="O6757" i="3"/>
  <c r="P6757" i="3" s="1"/>
  <c r="O6533" i="3"/>
  <c r="P6533" i="3" s="1"/>
  <c r="O6277" i="3"/>
  <c r="P6277" i="3" s="1"/>
  <c r="O6117" i="3"/>
  <c r="P6117" i="3" s="1"/>
  <c r="O5861" i="3"/>
  <c r="P5861" i="3" s="1"/>
  <c r="O5296" i="3"/>
  <c r="P5296" i="3" s="1"/>
  <c r="O4407" i="3"/>
  <c r="P4407" i="3" s="1"/>
  <c r="O3724" i="3"/>
  <c r="P3724" i="3" s="1"/>
  <c r="O2733" i="3"/>
  <c r="P2733" i="3" s="1"/>
  <c r="O1368" i="3"/>
  <c r="P1368" i="3" s="1"/>
  <c r="O6841" i="3"/>
  <c r="P6841" i="3" s="1"/>
  <c r="O6329" i="3"/>
  <c r="P6329" i="3" s="1"/>
  <c r="O5416" i="3"/>
  <c r="P5416" i="3" s="1"/>
  <c r="O8716" i="3"/>
  <c r="P8716" i="3" s="1"/>
  <c r="O8108" i="3"/>
  <c r="P8108" i="3" s="1"/>
  <c r="O7692" i="3"/>
  <c r="P7692" i="3" s="1"/>
  <c r="O7436" i="3"/>
  <c r="P7436" i="3" s="1"/>
  <c r="O7180" i="3"/>
  <c r="P7180" i="3" s="1"/>
  <c r="O6924" i="3"/>
  <c r="P6924" i="3" s="1"/>
  <c r="O6668" i="3"/>
  <c r="P6668" i="3" s="1"/>
  <c r="O6412" i="3"/>
  <c r="P6412" i="3" s="1"/>
  <c r="O6188" i="3"/>
  <c r="P6188" i="3" s="1"/>
  <c r="O5932" i="3"/>
  <c r="P5932" i="3" s="1"/>
  <c r="O4419" i="3"/>
  <c r="P4419" i="3" s="1"/>
  <c r="O3736" i="3"/>
  <c r="P3736" i="3" s="1"/>
  <c r="O2757" i="3"/>
  <c r="P2757" i="3" s="1"/>
  <c r="O1392" i="3"/>
  <c r="P1392" i="3" s="1"/>
  <c r="O5661" i="3"/>
  <c r="P5661" i="3" s="1"/>
  <c r="O5021" i="3"/>
  <c r="P5021" i="3" s="1"/>
  <c r="O4723" i="3"/>
  <c r="P4723" i="3" s="1"/>
  <c r="O4382" i="3"/>
  <c r="P4382" i="3" s="1"/>
  <c r="O3699" i="3"/>
  <c r="P3699" i="3" s="1"/>
  <c r="O3328" i="3"/>
  <c r="P3328" i="3" s="1"/>
  <c r="O2425" i="3"/>
  <c r="P2425" i="3" s="1"/>
  <c r="O1317" i="3"/>
  <c r="P1317" i="3" s="1"/>
  <c r="O377" i="3"/>
  <c r="P377" i="3" s="1"/>
  <c r="O5292" i="3"/>
  <c r="P5292" i="3" s="1"/>
  <c r="O5132" i="3"/>
  <c r="P5132" i="3" s="1"/>
  <c r="O4743" i="3"/>
  <c r="P4743" i="3" s="1"/>
  <c r="O4402" i="3"/>
  <c r="P4402" i="3" s="1"/>
  <c r="O4060" i="3"/>
  <c r="P4060" i="3" s="1"/>
  <c r="O3719" i="3"/>
  <c r="P3719" i="3" s="1"/>
  <c r="O2296" i="3"/>
  <c r="P2296" i="3" s="1"/>
  <c r="O1697" i="3"/>
  <c r="P1697" i="3" s="1"/>
  <c r="O673" i="3"/>
  <c r="P673" i="3" s="1"/>
  <c r="O8774" i="3"/>
  <c r="P8774" i="3" s="1"/>
  <c r="O8582" i="3"/>
  <c r="P8582" i="3" s="1"/>
  <c r="O8518" i="3"/>
  <c r="P8518" i="3" s="1"/>
  <c r="O8326" i="3"/>
  <c r="P8326" i="3" s="1"/>
  <c r="O8086" i="3"/>
  <c r="P8086" i="3" s="1"/>
  <c r="O8006" i="3"/>
  <c r="P8006" i="3" s="1"/>
  <c r="O7878" i="3"/>
  <c r="P7878" i="3" s="1"/>
  <c r="O7750" i="3"/>
  <c r="P7750" i="3" s="1"/>
  <c r="O7686" i="3"/>
  <c r="P7686" i="3" s="1"/>
  <c r="O7430" i="3"/>
  <c r="P7430" i="3" s="1"/>
  <c r="O7126" i="3"/>
  <c r="P7126" i="3" s="1"/>
  <c r="O6998" i="3"/>
  <c r="P6998" i="3" s="1"/>
  <c r="O6870" i="3"/>
  <c r="P6870" i="3" s="1"/>
  <c r="O6742" i="3"/>
  <c r="P6742" i="3" s="1"/>
  <c r="O6662" i="3"/>
  <c r="P6662" i="3" s="1"/>
  <c r="O6534" i="3"/>
  <c r="P6534" i="3" s="1"/>
  <c r="O6406" i="3"/>
  <c r="P6406" i="3" s="1"/>
  <c r="O6086" i="3"/>
  <c r="P6086" i="3" s="1"/>
  <c r="O5974" i="3"/>
  <c r="P5974" i="3" s="1"/>
  <c r="O5766" i="3"/>
  <c r="P5766" i="3" s="1"/>
  <c r="O5638" i="3"/>
  <c r="P5638" i="3" s="1"/>
  <c r="O5526" i="3"/>
  <c r="P5526" i="3" s="1"/>
  <c r="O5446" i="3"/>
  <c r="P5446" i="3" s="1"/>
  <c r="O5254" i="3"/>
  <c r="P5254" i="3" s="1"/>
  <c r="O5062" i="3"/>
  <c r="P5062" i="3" s="1"/>
  <c r="O4351" i="3"/>
  <c r="P4351" i="3" s="1"/>
  <c r="O4180" i="3"/>
  <c r="P4180" i="3" s="1"/>
  <c r="O4010" i="3"/>
  <c r="P4010" i="3" s="1"/>
  <c r="O3839" i="3"/>
  <c r="P3839" i="3" s="1"/>
  <c r="O3668" i="3"/>
  <c r="P3668" i="3" s="1"/>
  <c r="O2833" i="3"/>
  <c r="P2833" i="3" s="1"/>
  <c r="O2493" i="3"/>
  <c r="P2493" i="3" s="1"/>
  <c r="O2321" i="3"/>
  <c r="P2321" i="3" s="1"/>
  <c r="O2109" i="3"/>
  <c r="P2109" i="3" s="1"/>
  <c r="O8703" i="3"/>
  <c r="P8703" i="3" s="1"/>
  <c r="O8639" i="3"/>
  <c r="P8639" i="3" s="1"/>
  <c r="O8511" i="3"/>
  <c r="P8511" i="3" s="1"/>
  <c r="O8447" i="3"/>
  <c r="P8447" i="3" s="1"/>
  <c r="O8319" i="3"/>
  <c r="P8319" i="3" s="1"/>
  <c r="O8255" i="3"/>
  <c r="P8255" i="3" s="1"/>
  <c r="O8191" i="3"/>
  <c r="P8191" i="3" s="1"/>
  <c r="O8127" i="3"/>
  <c r="P8127" i="3" s="1"/>
  <c r="O8063" i="3"/>
  <c r="P8063" i="3" s="1"/>
  <c r="O7935" i="3"/>
  <c r="P7935" i="3" s="1"/>
  <c r="O7871" i="3"/>
  <c r="P7871" i="3" s="1"/>
  <c r="O7743" i="3"/>
  <c r="P7743" i="3" s="1"/>
  <c r="O7679" i="3"/>
  <c r="P7679" i="3" s="1"/>
  <c r="O7615" i="3"/>
  <c r="P7615" i="3" s="1"/>
  <c r="O7551" i="3"/>
  <c r="P7551" i="3" s="1"/>
  <c r="O7487" i="3"/>
  <c r="P7487" i="3" s="1"/>
  <c r="O7295" i="3"/>
  <c r="P7295" i="3" s="1"/>
  <c r="O7167" i="3"/>
  <c r="P7167" i="3" s="1"/>
  <c r="O7103" i="3"/>
  <c r="P7103" i="3" s="1"/>
  <c r="O6975" i="3"/>
  <c r="P6975" i="3" s="1"/>
  <c r="O6911" i="3"/>
  <c r="P6911" i="3" s="1"/>
  <c r="O6847" i="3"/>
  <c r="P6847" i="3" s="1"/>
  <c r="O6783" i="3"/>
  <c r="P6783" i="3" s="1"/>
  <c r="O6719" i="3"/>
  <c r="P6719" i="3" s="1"/>
  <c r="O6655" i="3"/>
  <c r="P6655" i="3" s="1"/>
  <c r="O6591" i="3"/>
  <c r="P6591" i="3" s="1"/>
  <c r="O6527" i="3"/>
  <c r="P6527" i="3" s="1"/>
  <c r="O6463" i="3"/>
  <c r="P6463" i="3" s="1"/>
  <c r="O6399" i="3"/>
  <c r="P6399" i="3" s="1"/>
  <c r="O6335" i="3"/>
  <c r="P6335" i="3" s="1"/>
  <c r="O6207" i="3"/>
  <c r="P6207" i="3" s="1"/>
  <c r="O6143" i="3"/>
  <c r="P6143" i="3" s="1"/>
  <c r="O6015" i="3"/>
  <c r="P6015" i="3" s="1"/>
  <c r="O5951" i="3"/>
  <c r="P5951" i="3" s="1"/>
  <c r="O5823" i="3"/>
  <c r="P5823" i="3" s="1"/>
  <c r="O619" i="3"/>
  <c r="P619" i="3" s="1"/>
  <c r="O2475" i="3"/>
  <c r="P2475" i="3" s="1"/>
  <c r="O2827" i="3"/>
  <c r="P2827" i="3" s="1"/>
  <c r="O746" i="3"/>
  <c r="P746" i="3" s="1"/>
  <c r="O1242" i="3"/>
  <c r="P1242" i="3" s="1"/>
  <c r="O6619" i="3"/>
  <c r="P6619" i="3" s="1"/>
  <c r="O3213" i="3"/>
  <c r="P3213" i="3" s="1"/>
  <c r="O4447" i="3"/>
  <c r="P4447" i="3" s="1"/>
  <c r="O7296" i="3"/>
  <c r="P7296" i="3" s="1"/>
  <c r="O7944" i="3"/>
  <c r="P7944" i="3" s="1"/>
  <c r="O688" i="3"/>
  <c r="P688" i="3" s="1"/>
  <c r="O6928" i="3"/>
  <c r="P6928" i="3" s="1"/>
  <c r="O5569" i="3"/>
  <c r="P5569" i="3" s="1"/>
  <c r="O6312" i="3"/>
  <c r="P6312" i="3" s="1"/>
  <c r="O7672" i="3"/>
  <c r="P7672" i="3" s="1"/>
  <c r="O5880" i="3"/>
  <c r="P5880" i="3" s="1"/>
  <c r="O7529" i="3"/>
  <c r="P7529" i="3" s="1"/>
  <c r="O6513" i="3"/>
  <c r="P6513" i="3" s="1"/>
  <c r="O5873" i="3"/>
  <c r="P5873" i="3" s="1"/>
  <c r="O3991" i="3"/>
  <c r="P3991" i="3" s="1"/>
  <c r="O8021" i="3"/>
  <c r="P8021" i="3" s="1"/>
  <c r="O7701" i="3"/>
  <c r="P7701" i="3" s="1"/>
  <c r="O7253" i="3"/>
  <c r="P7253" i="3" s="1"/>
  <c r="O6741" i="3"/>
  <c r="P6741" i="3" s="1"/>
  <c r="O6229" i="3"/>
  <c r="P6229" i="3" s="1"/>
  <c r="O5909" i="3"/>
  <c r="P5909" i="3" s="1"/>
  <c r="O1793" i="3"/>
  <c r="P1793" i="3" s="1"/>
  <c r="O88" i="3"/>
  <c r="P88" i="3" s="1"/>
  <c r="O7833" i="3"/>
  <c r="P7833" i="3" s="1"/>
  <c r="O7193" i="3"/>
  <c r="P7193" i="3" s="1"/>
  <c r="O6169" i="3"/>
  <c r="P6169" i="3" s="1"/>
  <c r="O4823" i="3"/>
  <c r="P4823" i="3" s="1"/>
  <c r="O8636" i="3"/>
  <c r="P8636" i="3" s="1"/>
  <c r="O8124" i="3"/>
  <c r="P8124" i="3" s="1"/>
  <c r="O7676" i="3"/>
  <c r="P7676" i="3" s="1"/>
  <c r="O6844" i="3"/>
  <c r="P6844" i="3" s="1"/>
  <c r="O6332" i="3"/>
  <c r="P6332" i="3" s="1"/>
  <c r="O5884" i="3"/>
  <c r="P5884" i="3" s="1"/>
  <c r="O2672" i="3"/>
  <c r="P2672" i="3" s="1"/>
  <c r="O5773" i="3"/>
  <c r="P5773" i="3" s="1"/>
  <c r="O5261" i="3"/>
  <c r="P5261" i="3" s="1"/>
  <c r="O4941" i="3"/>
  <c r="P4941" i="3" s="1"/>
  <c r="O4275" i="3"/>
  <c r="P4275" i="3" s="1"/>
  <c r="O3592" i="3"/>
  <c r="P3592" i="3" s="1"/>
  <c r="O2640" i="3"/>
  <c r="P2640" i="3" s="1"/>
  <c r="O592" i="3"/>
  <c r="P592" i="3" s="1"/>
  <c r="O5436" i="3"/>
  <c r="P5436" i="3" s="1"/>
  <c r="O5116" i="3"/>
  <c r="P5116" i="3" s="1"/>
  <c r="O4466" i="3"/>
  <c r="P4466" i="3" s="1"/>
  <c r="O3868" i="3"/>
  <c r="P3868" i="3" s="1"/>
  <c r="O8334" i="3"/>
  <c r="P8334" i="3" s="1"/>
  <c r="O8174" i="3"/>
  <c r="P8174" i="3" s="1"/>
  <c r="O7918" i="3"/>
  <c r="P7918" i="3" s="1"/>
  <c r="O7646" i="3"/>
  <c r="P7646" i="3" s="1"/>
  <c r="O7390" i="3"/>
  <c r="P7390" i="3" s="1"/>
  <c r="O7006" i="3"/>
  <c r="P7006" i="3" s="1"/>
  <c r="O6750" i="3"/>
  <c r="P6750" i="3" s="1"/>
  <c r="O6494" i="3"/>
  <c r="P6494" i="3" s="1"/>
  <c r="O6238" i="3"/>
  <c r="P6238" i="3" s="1"/>
  <c r="O6014" i="3"/>
  <c r="P6014" i="3" s="1"/>
  <c r="O5742" i="3"/>
  <c r="P5742" i="3" s="1"/>
  <c r="O5326" i="3"/>
  <c r="P5326" i="3" s="1"/>
  <c r="O4831" i="3"/>
  <c r="P4831" i="3" s="1"/>
  <c r="O4490" i="3"/>
  <c r="P4490" i="3" s="1"/>
  <c r="O4148" i="3"/>
  <c r="P4148" i="3" s="1"/>
  <c r="O3935" i="3"/>
  <c r="P3935" i="3" s="1"/>
  <c r="O3594" i="3"/>
  <c r="P3594" i="3" s="1"/>
  <c r="O3240" i="3"/>
  <c r="P3240" i="3" s="1"/>
  <c r="O2557" i="3"/>
  <c r="P2557" i="3" s="1"/>
  <c r="O2129" i="3"/>
  <c r="P2129" i="3" s="1"/>
  <c r="O1533" i="3"/>
  <c r="P1533" i="3" s="1"/>
  <c r="O1105" i="3"/>
  <c r="P1105" i="3" s="1"/>
  <c r="O8567" i="3"/>
  <c r="P8567" i="3" s="1"/>
  <c r="O8183" i="3"/>
  <c r="P8183" i="3" s="1"/>
  <c r="O7959" i="3"/>
  <c r="P7959" i="3" s="1"/>
  <c r="O7543" i="3"/>
  <c r="P7543" i="3" s="1"/>
  <c r="O7159" i="3"/>
  <c r="P7159" i="3" s="1"/>
  <c r="O6903" i="3"/>
  <c r="P6903" i="3" s="1"/>
  <c r="O6663" i="3"/>
  <c r="P6663" i="3" s="1"/>
  <c r="O6407" i="3"/>
  <c r="P6407" i="3" s="1"/>
  <c r="O6023" i="3"/>
  <c r="P6023" i="3" s="1"/>
  <c r="O5751" i="3"/>
  <c r="P5751" i="3" s="1"/>
  <c r="O5495" i="3"/>
  <c r="P5495" i="3" s="1"/>
  <c r="O5335" i="3"/>
  <c r="P5335" i="3" s="1"/>
  <c r="O5111" i="3"/>
  <c r="P5111" i="3" s="1"/>
  <c r="O4672" i="3"/>
  <c r="P4672" i="3" s="1"/>
  <c r="O4459" i="3"/>
  <c r="P4459" i="3" s="1"/>
  <c r="O4096" i="3"/>
  <c r="P4096" i="3" s="1"/>
  <c r="O3755" i="3"/>
  <c r="P3755" i="3" s="1"/>
  <c r="O3402" i="3"/>
  <c r="P3402" i="3" s="1"/>
  <c r="O2880" i="3"/>
  <c r="P2880" i="3" s="1"/>
  <c r="O2197" i="3"/>
  <c r="P2197" i="3" s="1"/>
  <c r="O1769" i="3"/>
  <c r="P1769" i="3" s="1"/>
  <c r="O64" i="3"/>
  <c r="P64" i="3" s="1"/>
  <c r="O4433" i="3"/>
  <c r="P4433" i="3" s="1"/>
  <c r="O3745" i="3"/>
  <c r="P3745" i="3" s="1"/>
  <c r="O3332" i="3"/>
  <c r="P3332" i="3" s="1"/>
  <c r="O2860" i="3"/>
  <c r="P2860" i="3" s="1"/>
  <c r="O1388" i="3"/>
  <c r="P1388" i="3" s="1"/>
  <c r="O620" i="3"/>
  <c r="P620" i="3" s="1"/>
  <c r="O3174" i="3"/>
  <c r="P3174" i="3" s="1"/>
  <c r="O2902" i="3"/>
  <c r="P2902" i="3" s="1"/>
  <c r="O2742" i="3"/>
  <c r="P2742" i="3" s="1"/>
  <c r="O2150" i="3"/>
  <c r="P2150" i="3" s="1"/>
  <c r="O1894" i="3"/>
  <c r="P1894" i="3" s="1"/>
  <c r="O1462" i="3"/>
  <c r="P1462" i="3" s="1"/>
  <c r="O950" i="3"/>
  <c r="P950" i="3" s="1"/>
  <c r="O598" i="3"/>
  <c r="P598" i="3" s="1"/>
  <c r="O470" i="3"/>
  <c r="P470" i="3" s="1"/>
  <c r="O3111" i="3"/>
  <c r="P3111" i="3" s="1"/>
  <c r="O2855" i="3"/>
  <c r="P2855" i="3" s="1"/>
  <c r="O2631" i="3"/>
  <c r="P2631" i="3" s="1"/>
  <c r="O2247" i="3"/>
  <c r="P2247" i="3" s="1"/>
  <c r="O1607" i="3"/>
  <c r="P1607" i="3" s="1"/>
  <c r="O1479" i="3"/>
  <c r="P1479" i="3" s="1"/>
  <c r="O1095" i="3"/>
  <c r="P1095" i="3" s="1"/>
  <c r="O935" i="3"/>
  <c r="P935" i="3" s="1"/>
  <c r="O551" i="3"/>
  <c r="P551" i="3" s="1"/>
  <c r="O6336" i="3"/>
  <c r="P6336" i="3" s="1"/>
  <c r="O7240" i="3"/>
  <c r="P7240" i="3" s="1"/>
  <c r="O8368" i="3"/>
  <c r="P8368" i="3" s="1"/>
  <c r="O6192" i="3"/>
  <c r="P6192" i="3" s="1"/>
  <c r="O6432" i="3"/>
  <c r="P6432" i="3" s="1"/>
  <c r="O8713" i="3"/>
  <c r="P8713" i="3" s="1"/>
  <c r="O4110" i="3"/>
  <c r="P4110" i="3" s="1"/>
  <c r="O7033" i="3"/>
  <c r="P7033" i="3" s="1"/>
  <c r="O6337" i="3"/>
  <c r="P6337" i="3" s="1"/>
  <c r="O5744" i="3"/>
  <c r="P5744" i="3" s="1"/>
  <c r="O4716" i="3"/>
  <c r="P4716" i="3" s="1"/>
  <c r="O3927" i="3"/>
  <c r="P3927" i="3" s="1"/>
  <c r="O3096" i="3"/>
  <c r="P3096" i="3" s="1"/>
  <c r="O1901" i="3"/>
  <c r="P1901" i="3" s="1"/>
  <c r="O8349" i="3"/>
  <c r="P8349" i="3" s="1"/>
  <c r="O8093" i="3"/>
  <c r="P8093" i="3" s="1"/>
  <c r="O7965" i="3"/>
  <c r="P7965" i="3" s="1"/>
  <c r="O7741" i="3"/>
  <c r="P7741" i="3" s="1"/>
  <c r="O7325" i="3"/>
  <c r="P7325" i="3" s="1"/>
  <c r="O7101" i="3"/>
  <c r="P7101" i="3" s="1"/>
  <c r="O6685" i="3"/>
  <c r="P6685" i="3" s="1"/>
  <c r="O6429" i="3"/>
  <c r="P6429" i="3" s="1"/>
  <c r="O6173" i="3"/>
  <c r="P6173" i="3" s="1"/>
  <c r="O5917" i="3"/>
  <c r="P5917" i="3" s="1"/>
  <c r="O5664" i="3"/>
  <c r="P5664" i="3" s="1"/>
  <c r="O4896" i="3"/>
  <c r="P4896" i="3" s="1"/>
  <c r="O4215" i="3"/>
  <c r="P4215" i="3" s="1"/>
  <c r="O984" i="3"/>
  <c r="P984" i="3" s="1"/>
  <c r="O7537" i="3"/>
  <c r="P7537" i="3" s="1"/>
  <c r="O7273" i="3"/>
  <c r="P7273" i="3" s="1"/>
  <c r="O6761" i="3"/>
  <c r="P6761" i="3" s="1"/>
  <c r="O5929" i="3"/>
  <c r="P5929" i="3" s="1"/>
  <c r="O5256" i="3"/>
  <c r="P5256" i="3" s="1"/>
  <c r="O8516" i="3"/>
  <c r="P8516" i="3" s="1"/>
  <c r="O8260" i="3"/>
  <c r="P8260" i="3" s="1"/>
  <c r="O8036" i="3"/>
  <c r="P8036" i="3" s="1"/>
  <c r="O7780" i="3"/>
  <c r="P7780" i="3" s="1"/>
  <c r="O7620" i="3"/>
  <c r="P7620" i="3" s="1"/>
  <c r="O7364" i="3"/>
  <c r="P7364" i="3" s="1"/>
  <c r="O7140" i="3"/>
  <c r="P7140" i="3" s="1"/>
  <c r="O6980" i="3"/>
  <c r="P6980" i="3" s="1"/>
  <c r="O6724" i="3"/>
  <c r="P6724" i="3" s="1"/>
  <c r="O6468" i="3"/>
  <c r="P6468" i="3" s="1"/>
  <c r="O6212" i="3"/>
  <c r="P6212" i="3" s="1"/>
  <c r="O5956" i="3"/>
  <c r="P5956" i="3" s="1"/>
  <c r="O5161" i="3"/>
  <c r="P5161" i="3" s="1"/>
  <c r="O4654" i="3"/>
  <c r="P4654" i="3" s="1"/>
  <c r="O3971" i="3"/>
  <c r="P3971" i="3" s="1"/>
  <c r="O2373" i="3"/>
  <c r="P2373" i="3" s="1"/>
  <c r="O5461" i="3"/>
  <c r="P5461" i="3" s="1"/>
  <c r="O4981" i="3"/>
  <c r="P4981" i="3" s="1"/>
  <c r="O4798" i="3"/>
  <c r="P4798" i="3" s="1"/>
  <c r="O4158" i="3"/>
  <c r="P4158" i="3" s="1"/>
  <c r="O3816" i="3"/>
  <c r="P3816" i="3" s="1"/>
  <c r="O3256" i="3"/>
  <c r="P3256" i="3" s="1"/>
  <c r="O2576" i="3"/>
  <c r="P2576" i="3" s="1"/>
  <c r="O1465" i="3"/>
  <c r="P1465" i="3" s="1"/>
  <c r="O5572" i="3"/>
  <c r="P5572" i="3" s="1"/>
  <c r="O5348" i="3"/>
  <c r="P5348" i="3" s="1"/>
  <c r="O5092" i="3"/>
  <c r="P5092" i="3" s="1"/>
  <c r="O4964" i="3"/>
  <c r="P4964" i="3" s="1"/>
  <c r="O4775" i="3"/>
  <c r="P4775" i="3" s="1"/>
  <c r="O4434" i="3"/>
  <c r="P4434" i="3" s="1"/>
  <c r="O4092" i="3"/>
  <c r="P4092" i="3" s="1"/>
  <c r="O3751" i="3"/>
  <c r="P3751" i="3" s="1"/>
  <c r="O3452" i="3"/>
  <c r="P3452" i="3" s="1"/>
  <c r="O2872" i="3"/>
  <c r="P2872" i="3" s="1"/>
  <c r="O481" i="3"/>
  <c r="P481" i="3" s="1"/>
  <c r="O8610" i="3"/>
  <c r="P8610" i="3" s="1"/>
  <c r="O8418" i="3"/>
  <c r="P8418" i="3" s="1"/>
  <c r="O8306" i="3"/>
  <c r="P8306" i="3" s="1"/>
  <c r="O8178" i="3"/>
  <c r="P8178" i="3" s="1"/>
  <c r="O7922" i="3"/>
  <c r="P7922" i="3" s="1"/>
  <c r="O7794" i="3"/>
  <c r="P7794" i="3" s="1"/>
  <c r="O7666" i="3"/>
  <c r="P7666" i="3" s="1"/>
  <c r="O7458" i="3"/>
  <c r="P7458" i="3" s="1"/>
  <c r="O7346" i="3"/>
  <c r="P7346" i="3" s="1"/>
  <c r="O7138" i="3"/>
  <c r="P7138" i="3" s="1"/>
  <c r="O7010" i="3"/>
  <c r="P7010" i="3" s="1"/>
  <c r="O6882" i="3"/>
  <c r="P6882" i="3" s="1"/>
  <c r="O6754" i="3"/>
  <c r="P6754" i="3" s="1"/>
  <c r="O6626" i="3"/>
  <c r="P6626" i="3" s="1"/>
  <c r="O6498" i="3"/>
  <c r="P6498" i="3" s="1"/>
  <c r="O6242" i="3"/>
  <c r="P6242" i="3" s="1"/>
  <c r="O5922" i="3"/>
  <c r="P5922" i="3" s="1"/>
  <c r="O5810" i="3"/>
  <c r="P5810" i="3" s="1"/>
  <c r="O5490" i="3"/>
  <c r="P5490" i="3" s="1"/>
  <c r="O5234" i="3"/>
  <c r="P5234" i="3" s="1"/>
  <c r="O5154" i="3"/>
  <c r="P5154" i="3" s="1"/>
  <c r="O4962" i="3"/>
  <c r="P4962" i="3" s="1"/>
  <c r="O4751" i="3"/>
  <c r="P4751" i="3" s="1"/>
  <c r="O4580" i="3"/>
  <c r="P4580" i="3" s="1"/>
  <c r="O4303" i="3"/>
  <c r="P4303" i="3" s="1"/>
  <c r="O4132" i="3"/>
  <c r="P4132" i="3" s="1"/>
  <c r="O3962" i="3"/>
  <c r="P3962" i="3" s="1"/>
  <c r="O3791" i="3"/>
  <c r="P3791" i="3" s="1"/>
  <c r="O3642" i="3"/>
  <c r="P3642" i="3" s="1"/>
  <c r="O3471" i="3"/>
  <c r="P3471" i="3" s="1"/>
  <c r="O3249" i="3"/>
  <c r="P3249" i="3" s="1"/>
  <c r="O2909" i="3"/>
  <c r="P2909" i="3" s="1"/>
  <c r="O2568" i="3"/>
  <c r="P2568" i="3" s="1"/>
  <c r="O2353" i="3"/>
  <c r="P2353" i="3" s="1"/>
  <c r="O861" i="3"/>
  <c r="P861" i="3" s="1"/>
  <c r="O648" i="3"/>
  <c r="P648" i="3" s="1"/>
  <c r="O477" i="3"/>
  <c r="P477" i="3" s="1"/>
  <c r="O8779" i="3"/>
  <c r="P8779" i="3" s="1"/>
  <c r="O8587" i="3"/>
  <c r="P8587" i="3" s="1"/>
  <c r="O8475" i="3"/>
  <c r="P8475" i="3" s="1"/>
  <c r="O8347" i="3"/>
  <c r="P8347" i="3" s="1"/>
  <c r="O8091" i="3"/>
  <c r="P8091" i="3" s="1"/>
  <c r="O8011" i="3"/>
  <c r="P8011" i="3" s="1"/>
  <c r="O7755" i="3"/>
  <c r="P7755" i="3" s="1"/>
  <c r="O7627" i="3"/>
  <c r="P7627" i="3" s="1"/>
  <c r="O7515" i="3"/>
  <c r="P7515" i="3" s="1"/>
  <c r="O7243" i="3"/>
  <c r="P7243" i="3" s="1"/>
  <c r="O7051" i="3"/>
  <c r="P7051" i="3" s="1"/>
  <c r="O6923" i="3"/>
  <c r="P6923" i="3" s="1"/>
  <c r="O6795" i="3"/>
  <c r="P6795" i="3" s="1"/>
  <c r="O6667" i="3"/>
  <c r="P6667" i="3" s="1"/>
  <c r="O6411" i="3"/>
  <c r="P6411" i="3" s="1"/>
  <c r="O6299" i="3"/>
  <c r="P6299" i="3" s="1"/>
  <c r="O6091" i="3"/>
  <c r="P6091" i="3" s="1"/>
  <c r="O5963" i="3"/>
  <c r="P5963" i="3" s="1"/>
  <c r="O5851" i="3"/>
  <c r="P5851" i="3" s="1"/>
  <c r="O5595" i="3"/>
  <c r="P5595" i="3" s="1"/>
  <c r="O5467" i="3"/>
  <c r="P5467" i="3" s="1"/>
  <c r="O5339" i="3"/>
  <c r="P5339" i="3" s="1"/>
  <c r="O5131" i="3"/>
  <c r="P5131" i="3" s="1"/>
  <c r="O4806" i="3"/>
  <c r="P4806" i="3" s="1"/>
  <c r="O4635" i="3"/>
  <c r="P4635" i="3" s="1"/>
  <c r="O4464" i="3"/>
  <c r="P4464" i="3" s="1"/>
  <c r="O4294" i="3"/>
  <c r="P4294" i="3" s="1"/>
  <c r="O4123" i="3"/>
  <c r="P4123" i="3" s="1"/>
  <c r="O3675" i="3"/>
  <c r="P3675" i="3" s="1"/>
  <c r="O3504" i="3"/>
  <c r="P3504" i="3" s="1"/>
  <c r="O3296" i="3"/>
  <c r="P3296" i="3" s="1"/>
  <c r="O2976" i="3"/>
  <c r="P2976" i="3" s="1"/>
  <c r="O2633" i="3"/>
  <c r="P2633" i="3" s="1"/>
  <c r="O2293" i="3"/>
  <c r="P2293" i="3" s="1"/>
  <c r="O1952" i="3"/>
  <c r="P1952" i="3" s="1"/>
  <c r="O1653" i="3"/>
  <c r="P1653" i="3" s="1"/>
  <c r="O1440" i="3"/>
  <c r="P1440" i="3" s="1"/>
  <c r="O1269" i="3"/>
  <c r="P1269" i="3" s="1"/>
  <c r="O757" i="3"/>
  <c r="P757" i="3" s="1"/>
  <c r="O457" i="3"/>
  <c r="P457" i="3" s="1"/>
  <c r="O73" i="3"/>
  <c r="P73" i="3" s="1"/>
  <c r="O3334" i="3"/>
  <c r="P3334" i="3" s="1"/>
  <c r="O5041" i="3"/>
  <c r="P5041" i="3" s="1"/>
  <c r="O7696" i="3"/>
  <c r="P7696" i="3" s="1"/>
  <c r="O5904" i="3"/>
  <c r="P5904" i="3" s="1"/>
  <c r="O8416" i="3"/>
  <c r="P8416" i="3" s="1"/>
  <c r="O6824" i="3"/>
  <c r="P6824" i="3" s="1"/>
  <c r="O2649" i="3"/>
  <c r="P2649" i="3" s="1"/>
  <c r="O7921" i="3"/>
  <c r="P7921" i="3" s="1"/>
  <c r="O6001" i="3"/>
  <c r="P6001" i="3" s="1"/>
  <c r="O4984" i="3"/>
  <c r="P4984" i="3" s="1"/>
  <c r="O2881" i="3"/>
  <c r="P2881" i="3" s="1"/>
  <c r="O8213" i="3"/>
  <c r="P8213" i="3" s="1"/>
  <c r="O7765" i="3"/>
  <c r="P7765" i="3" s="1"/>
  <c r="O6933" i="3"/>
  <c r="P6933" i="3" s="1"/>
  <c r="O6421" i="3"/>
  <c r="P6421" i="3" s="1"/>
  <c r="O5973" i="3"/>
  <c r="P5973" i="3" s="1"/>
  <c r="O4450" i="3"/>
  <c r="P4450" i="3" s="1"/>
  <c r="O429" i="3"/>
  <c r="P429" i="3" s="1"/>
  <c r="O7321" i="3"/>
  <c r="P7321" i="3" s="1"/>
  <c r="O8188" i="3"/>
  <c r="P8188" i="3" s="1"/>
  <c r="O7868" i="3"/>
  <c r="P7868" i="3" s="1"/>
  <c r="O7420" i="3"/>
  <c r="P7420" i="3" s="1"/>
  <c r="O6908" i="3"/>
  <c r="P6908" i="3" s="1"/>
  <c r="O6396" i="3"/>
  <c r="P6396" i="3" s="1"/>
  <c r="O6076" i="3"/>
  <c r="P6076" i="3" s="1"/>
  <c r="O5401" i="3"/>
  <c r="P5401" i="3" s="1"/>
  <c r="O5453" i="3"/>
  <c r="P5453" i="3" s="1"/>
  <c r="O5005" i="3"/>
  <c r="P5005" i="3" s="1"/>
  <c r="O4360" i="3"/>
  <c r="P4360" i="3" s="1"/>
  <c r="O3678" i="3"/>
  <c r="P3678" i="3" s="1"/>
  <c r="O2725" i="3"/>
  <c r="P2725" i="3" s="1"/>
  <c r="O761" i="3"/>
  <c r="P761" i="3" s="1"/>
  <c r="O5628" i="3"/>
  <c r="P5628" i="3" s="1"/>
  <c r="O5180" i="3"/>
  <c r="P5180" i="3" s="1"/>
  <c r="O4551" i="3"/>
  <c r="P4551" i="3" s="1"/>
  <c r="O3440" i="3"/>
  <c r="P3440" i="3" s="1"/>
  <c r="O120" i="3"/>
  <c r="P120" i="3" s="1"/>
  <c r="O8590" i="3"/>
  <c r="P8590" i="3" s="1"/>
  <c r="O8430" i="3"/>
  <c r="P8430" i="3" s="1"/>
  <c r="O8206" i="3"/>
  <c r="P8206" i="3" s="1"/>
  <c r="O7950" i="3"/>
  <c r="P7950" i="3" s="1"/>
  <c r="O7678" i="3"/>
  <c r="P7678" i="3" s="1"/>
  <c r="O7422" i="3"/>
  <c r="P7422" i="3" s="1"/>
  <c r="O7262" i="3"/>
  <c r="P7262" i="3" s="1"/>
  <c r="O7038" i="3"/>
  <c r="P7038" i="3" s="1"/>
  <c r="O6782" i="3"/>
  <c r="P6782" i="3" s="1"/>
  <c r="O6526" i="3"/>
  <c r="P6526" i="3" s="1"/>
  <c r="O6270" i="3"/>
  <c r="P6270" i="3" s="1"/>
  <c r="O6110" i="3"/>
  <c r="P6110" i="3" s="1"/>
  <c r="O5838" i="3"/>
  <c r="P5838" i="3" s="1"/>
  <c r="O5582" i="3"/>
  <c r="P5582" i="3" s="1"/>
  <c r="O5358" i="3"/>
  <c r="P5358" i="3" s="1"/>
  <c r="O5102" i="3"/>
  <c r="P5102" i="3" s="1"/>
  <c r="O4942" i="3"/>
  <c r="P4942" i="3" s="1"/>
  <c r="O4618" i="3"/>
  <c r="P4618" i="3" s="1"/>
  <c r="O4276" i="3"/>
  <c r="P4276" i="3" s="1"/>
  <c r="O3978" i="3"/>
  <c r="P3978" i="3" s="1"/>
  <c r="O3636" i="3"/>
  <c r="P3636" i="3" s="1"/>
  <c r="O2813" i="3"/>
  <c r="P2813" i="3" s="1"/>
  <c r="O2216" i="3"/>
  <c r="P2216" i="3" s="1"/>
  <c r="O1192" i="3"/>
  <c r="P1192" i="3" s="1"/>
  <c r="O8439" i="3"/>
  <c r="P8439" i="3" s="1"/>
  <c r="O7799" i="3"/>
  <c r="P7799" i="3" s="1"/>
  <c r="O7575" i="3"/>
  <c r="P7575" i="3" s="1"/>
  <c r="O7191" i="3"/>
  <c r="P7191" i="3" s="1"/>
  <c r="O6935" i="3"/>
  <c r="P6935" i="3" s="1"/>
  <c r="O6503" i="3"/>
  <c r="P6503" i="3" s="1"/>
  <c r="O6279" i="3"/>
  <c r="P6279" i="3" s="1"/>
  <c r="O5847" i="3"/>
  <c r="P5847" i="3" s="1"/>
  <c r="O5591" i="3"/>
  <c r="P5591" i="3" s="1"/>
  <c r="O4983" i="3"/>
  <c r="P4983" i="3" s="1"/>
  <c r="O4502" i="3"/>
  <c r="P4502" i="3" s="1"/>
  <c r="O4139" i="3"/>
  <c r="P4139" i="3" s="1"/>
  <c r="O3798" i="3"/>
  <c r="P3798" i="3" s="1"/>
  <c r="O3456" i="3"/>
  <c r="P3456" i="3" s="1"/>
  <c r="O3136" i="3"/>
  <c r="P3136" i="3" s="1"/>
  <c r="O2453" i="3"/>
  <c r="P2453" i="3" s="1"/>
  <c r="O1429" i="3"/>
  <c r="P1429" i="3" s="1"/>
  <c r="O4529" i="3"/>
  <c r="P4529" i="3" s="1"/>
  <c r="O4273" i="3"/>
  <c r="P4273" i="3" s="1"/>
  <c r="O4049" i="3"/>
  <c r="P4049" i="3" s="1"/>
  <c r="O3777" i="3"/>
  <c r="P3777" i="3" s="1"/>
  <c r="O3617" i="3"/>
  <c r="P3617" i="3" s="1"/>
  <c r="O3374" i="3"/>
  <c r="P3374" i="3" s="1"/>
  <c r="O2924" i="3"/>
  <c r="P2924" i="3" s="1"/>
  <c r="O2412" i="3"/>
  <c r="P2412" i="3" s="1"/>
  <c r="O1900" i="3"/>
  <c r="P1900" i="3" s="1"/>
  <c r="O1132" i="3"/>
  <c r="P1132" i="3" s="1"/>
  <c r="O812" i="3"/>
  <c r="P812" i="3" s="1"/>
  <c r="O364" i="3"/>
  <c r="P364" i="3" s="1"/>
  <c r="O44" i="3"/>
  <c r="P44" i="3" s="1"/>
  <c r="O2998" i="3"/>
  <c r="P2998" i="3" s="1"/>
  <c r="O2774" i="3"/>
  <c r="P2774" i="3" s="1"/>
  <c r="O2614" i="3"/>
  <c r="P2614" i="3" s="1"/>
  <c r="O1990" i="3"/>
  <c r="P1990" i="3" s="1"/>
  <c r="O1718" i="3"/>
  <c r="P1718" i="3" s="1"/>
  <c r="O982" i="3"/>
  <c r="P982" i="3" s="1"/>
  <c r="O358" i="3"/>
  <c r="P358" i="3" s="1"/>
  <c r="O182" i="3"/>
  <c r="P182" i="3" s="1"/>
  <c r="O3399" i="3"/>
  <c r="P3399" i="3" s="1"/>
  <c r="O3143" i="3"/>
  <c r="P3143" i="3" s="1"/>
  <c r="O2887" i="3"/>
  <c r="P2887" i="3" s="1"/>
  <c r="O2471" i="3"/>
  <c r="P2471" i="3" s="1"/>
  <c r="O2087" i="3"/>
  <c r="P2087" i="3" s="1"/>
  <c r="O1863" i="3"/>
  <c r="P1863" i="3" s="1"/>
  <c r="O1319" i="3"/>
  <c r="P1319" i="3" s="1"/>
  <c r="O807" i="3"/>
  <c r="P807" i="3" s="1"/>
  <c r="O423" i="3"/>
  <c r="P423" i="3" s="1"/>
  <c r="O183" i="3"/>
  <c r="P183" i="3" s="1"/>
  <c r="O6848" i="3"/>
  <c r="P6848" i="3" s="1"/>
  <c r="O2224" i="3"/>
  <c r="P2224" i="3" s="1"/>
  <c r="O6960" i="3"/>
  <c r="P6960" i="3" s="1"/>
  <c r="O4515" i="3"/>
  <c r="P4515" i="3" s="1"/>
  <c r="O8224" i="3"/>
  <c r="P8224" i="3" s="1"/>
  <c r="O8680" i="3"/>
  <c r="P8680" i="3" s="1"/>
  <c r="O7320" i="3"/>
  <c r="P7320" i="3" s="1"/>
  <c r="O4792" i="3"/>
  <c r="P4792" i="3" s="1"/>
  <c r="O8129" i="3"/>
  <c r="P8129" i="3" s="1"/>
  <c r="O6529" i="3"/>
  <c r="P6529" i="3" s="1"/>
  <c r="O6017" i="3"/>
  <c r="P6017" i="3" s="1"/>
  <c r="O4034" i="3"/>
  <c r="P4034" i="3" s="1"/>
  <c r="O3261" i="3"/>
  <c r="P3261" i="3" s="1"/>
  <c r="O1048" i="3"/>
  <c r="P1048" i="3" s="1"/>
  <c r="O8381" i="3"/>
  <c r="P8381" i="3" s="1"/>
  <c r="O8125" i="3"/>
  <c r="P8125" i="3" s="1"/>
  <c r="O7997" i="3"/>
  <c r="P7997" i="3" s="1"/>
  <c r="O7837" i="3"/>
  <c r="P7837" i="3" s="1"/>
  <c r="O7581" i="3"/>
  <c r="P7581" i="3" s="1"/>
  <c r="O6941" i="3"/>
  <c r="P6941" i="3" s="1"/>
  <c r="O6717" i="3"/>
  <c r="P6717" i="3" s="1"/>
  <c r="O6461" i="3"/>
  <c r="P6461" i="3" s="1"/>
  <c r="O5949" i="3"/>
  <c r="P5949" i="3" s="1"/>
  <c r="O5789" i="3"/>
  <c r="P5789" i="3" s="1"/>
  <c r="O5344" i="3"/>
  <c r="P5344" i="3" s="1"/>
  <c r="O3788" i="3"/>
  <c r="P3788" i="3" s="1"/>
  <c r="O2177" i="3"/>
  <c r="P2177" i="3" s="1"/>
  <c r="O7721" i="3"/>
  <c r="P7721" i="3" s="1"/>
  <c r="O6961" i="3"/>
  <c r="P6961" i="3" s="1"/>
  <c r="O5993" i="3"/>
  <c r="P5993" i="3" s="1"/>
  <c r="O4695" i="3"/>
  <c r="P4695" i="3" s="1"/>
  <c r="O8548" i="3"/>
  <c r="P8548" i="3" s="1"/>
  <c r="O8292" i="3"/>
  <c r="P8292" i="3" s="1"/>
  <c r="O8132" i="3"/>
  <c r="P8132" i="3" s="1"/>
  <c r="O7876" i="3"/>
  <c r="P7876" i="3" s="1"/>
  <c r="O7652" i="3"/>
  <c r="P7652" i="3" s="1"/>
  <c r="O7396" i="3"/>
  <c r="P7396" i="3" s="1"/>
  <c r="O7236" i="3"/>
  <c r="P7236" i="3" s="1"/>
  <c r="O7012" i="3"/>
  <c r="P7012" i="3" s="1"/>
  <c r="O6756" i="3"/>
  <c r="P6756" i="3" s="1"/>
  <c r="O6500" i="3"/>
  <c r="P6500" i="3" s="1"/>
  <c r="O6244" i="3"/>
  <c r="P6244" i="3" s="1"/>
  <c r="O5988" i="3"/>
  <c r="P5988" i="3" s="1"/>
  <c r="O5713" i="3"/>
  <c r="P5713" i="3" s="1"/>
  <c r="O4227" i="3"/>
  <c r="P4227" i="3" s="1"/>
  <c r="O3544" i="3"/>
  <c r="P3544" i="3" s="1"/>
  <c r="O2544" i="3"/>
  <c r="P2544" i="3" s="1"/>
  <c r="O5749" i="3"/>
  <c r="P5749" i="3" s="1"/>
  <c r="O5493" i="3"/>
  <c r="P5493" i="3" s="1"/>
  <c r="O5237" i="3"/>
  <c r="P5237" i="3" s="1"/>
  <c r="O4840" i="3"/>
  <c r="P4840" i="3" s="1"/>
  <c r="O4627" i="3"/>
  <c r="P4627" i="3" s="1"/>
  <c r="O4286" i="3"/>
  <c r="P4286" i="3" s="1"/>
  <c r="O3603" i="3"/>
  <c r="P3603" i="3" s="1"/>
  <c r="O2832" i="3"/>
  <c r="P2832" i="3" s="1"/>
  <c r="O2149" i="3"/>
  <c r="P2149" i="3" s="1"/>
  <c r="O1552" i="3"/>
  <c r="P1552" i="3" s="1"/>
  <c r="O5604" i="3"/>
  <c r="P5604" i="3" s="1"/>
  <c r="O5444" i="3"/>
  <c r="P5444" i="3" s="1"/>
  <c r="O4818" i="3"/>
  <c r="P4818" i="3" s="1"/>
  <c r="O4476" i="3"/>
  <c r="P4476" i="3" s="1"/>
  <c r="O4135" i="3"/>
  <c r="P4135" i="3" s="1"/>
  <c r="O3794" i="3"/>
  <c r="P3794" i="3" s="1"/>
  <c r="O3128" i="3"/>
  <c r="P3128" i="3" s="1"/>
  <c r="O2445" i="3"/>
  <c r="P2445" i="3" s="1"/>
  <c r="O1848" i="3"/>
  <c r="P1848" i="3" s="1"/>
  <c r="O1080" i="3"/>
  <c r="P1080" i="3" s="1"/>
  <c r="O141" i="3"/>
  <c r="P141" i="3" s="1"/>
  <c r="O8738" i="3"/>
  <c r="P8738" i="3" s="1"/>
  <c r="O8546" i="3"/>
  <c r="P8546" i="3" s="1"/>
  <c r="O8434" i="3"/>
  <c r="P8434" i="3" s="1"/>
  <c r="O8354" i="3"/>
  <c r="P8354" i="3" s="1"/>
  <c r="O8098" i="3"/>
  <c r="P8098" i="3" s="1"/>
  <c r="O7970" i="3"/>
  <c r="P7970" i="3" s="1"/>
  <c r="O7842" i="3"/>
  <c r="P7842" i="3" s="1"/>
  <c r="O7586" i="3"/>
  <c r="P7586" i="3" s="1"/>
  <c r="O7266" i="3"/>
  <c r="P7266" i="3" s="1"/>
  <c r="O7154" i="3"/>
  <c r="P7154" i="3" s="1"/>
  <c r="O7026" i="3"/>
  <c r="P7026" i="3" s="1"/>
  <c r="O6898" i="3"/>
  <c r="P6898" i="3" s="1"/>
  <c r="O6770" i="3"/>
  <c r="P6770" i="3" s="1"/>
  <c r="O6642" i="3"/>
  <c r="P6642" i="3" s="1"/>
  <c r="O6514" i="3"/>
  <c r="P6514" i="3" s="1"/>
  <c r="O6386" i="3"/>
  <c r="P6386" i="3" s="1"/>
  <c r="O6258" i="3"/>
  <c r="P6258" i="3" s="1"/>
  <c r="O6050" i="3"/>
  <c r="P6050" i="3" s="1"/>
  <c r="O5938" i="3"/>
  <c r="P5938" i="3" s="1"/>
  <c r="O5858" i="3"/>
  <c r="P5858" i="3" s="1"/>
  <c r="O5730" i="3"/>
  <c r="P5730" i="3" s="1"/>
  <c r="O5618" i="3"/>
  <c r="P5618" i="3" s="1"/>
  <c r="O5282" i="3"/>
  <c r="P5282" i="3" s="1"/>
  <c r="O5090" i="3"/>
  <c r="P5090" i="3" s="1"/>
  <c r="O4898" i="3"/>
  <c r="P4898" i="3" s="1"/>
  <c r="O4815" i="3"/>
  <c r="P4815" i="3" s="1"/>
  <c r="O4644" i="3"/>
  <c r="P4644" i="3" s="1"/>
  <c r="O4324" i="3"/>
  <c r="P4324" i="3" s="1"/>
  <c r="O4154" i="3"/>
  <c r="P4154" i="3" s="1"/>
  <c r="O3983" i="3"/>
  <c r="P3983" i="3" s="1"/>
  <c r="O3812" i="3"/>
  <c r="P3812" i="3" s="1"/>
  <c r="O3336" i="3"/>
  <c r="P3336" i="3" s="1"/>
  <c r="O2397" i="3"/>
  <c r="P2397" i="3" s="1"/>
  <c r="O2184" i="3"/>
  <c r="P2184" i="3" s="1"/>
  <c r="O1885" i="3"/>
  <c r="P1885" i="3" s="1"/>
  <c r="O1201" i="3"/>
  <c r="P1201" i="3" s="1"/>
  <c r="O689" i="3"/>
  <c r="P689" i="3" s="1"/>
  <c r="O520" i="3"/>
  <c r="P520" i="3" s="1"/>
  <c r="O305" i="3"/>
  <c r="P305" i="3" s="1"/>
  <c r="O8715" i="3"/>
  <c r="P8715" i="3" s="1"/>
  <c r="O8523" i="3"/>
  <c r="P8523" i="3" s="1"/>
  <c r="O8395" i="3"/>
  <c r="P8395" i="3" s="1"/>
  <c r="O8267" i="3"/>
  <c r="P8267" i="3" s="1"/>
  <c r="O8139" i="3"/>
  <c r="P8139" i="3" s="1"/>
  <c r="O7899" i="3"/>
  <c r="P7899" i="3" s="1"/>
  <c r="O7771" i="3"/>
  <c r="P7771" i="3" s="1"/>
  <c r="O7643" i="3"/>
  <c r="P7643" i="3" s="1"/>
  <c r="O7435" i="3"/>
  <c r="P7435" i="3" s="1"/>
  <c r="O7259" i="3"/>
  <c r="P7259" i="3" s="1"/>
  <c r="O7179" i="3"/>
  <c r="P7179" i="3" s="1"/>
  <c r="O6939" i="3"/>
  <c r="P6939" i="3" s="1"/>
  <c r="O6811" i="3"/>
  <c r="P6811" i="3" s="1"/>
  <c r="O6683" i="3"/>
  <c r="P6683" i="3" s="1"/>
  <c r="O6555" i="3"/>
  <c r="P6555" i="3" s="1"/>
  <c r="O6427" i="3"/>
  <c r="P6427" i="3" s="1"/>
  <c r="O6219" i="3"/>
  <c r="P6219" i="3" s="1"/>
  <c r="O6107" i="3"/>
  <c r="P6107" i="3" s="1"/>
  <c r="O5979" i="3"/>
  <c r="P5979" i="3" s="1"/>
  <c r="O5771" i="3"/>
  <c r="P5771" i="3" s="1"/>
  <c r="O5643" i="3"/>
  <c r="P5643" i="3" s="1"/>
  <c r="O5515" i="3"/>
  <c r="P5515" i="3" s="1"/>
  <c r="O5259" i="3"/>
  <c r="P5259" i="3" s="1"/>
  <c r="O5067" i="3"/>
  <c r="P5067" i="3" s="1"/>
  <c r="O4699" i="3"/>
  <c r="P4699" i="3" s="1"/>
  <c r="O4528" i="3"/>
  <c r="P4528" i="3" s="1"/>
  <c r="O3867" i="3"/>
  <c r="P3867" i="3" s="1"/>
  <c r="O3696" i="3"/>
  <c r="P3696" i="3" s="1"/>
  <c r="O1993" i="3"/>
  <c r="P1993" i="3" s="1"/>
  <c r="O1481" i="3"/>
  <c r="P1481" i="3" s="1"/>
  <c r="O1312" i="3"/>
  <c r="P1312" i="3" s="1"/>
  <c r="O1097" i="3"/>
  <c r="P1097" i="3" s="1"/>
  <c r="O288" i="3"/>
  <c r="P288" i="3" s="1"/>
  <c r="O117" i="3"/>
  <c r="P117" i="3" s="1"/>
  <c r="O6784" i="3"/>
  <c r="P6784" i="3" s="1"/>
  <c r="O8712" i="3"/>
  <c r="P8712" i="3" s="1"/>
  <c r="O3747" i="3"/>
  <c r="P3747" i="3" s="1"/>
  <c r="O5856" i="3"/>
  <c r="P5856" i="3" s="1"/>
  <c r="O6904" i="3"/>
  <c r="P6904" i="3" s="1"/>
  <c r="O7409" i="3"/>
  <c r="P7409" i="3" s="1"/>
  <c r="O7957" i="3"/>
  <c r="P7957" i="3" s="1"/>
  <c r="O6485" i="3"/>
  <c r="P6485" i="3" s="1"/>
  <c r="O5584" i="3"/>
  <c r="P5584" i="3" s="1"/>
  <c r="O4620" i="3"/>
  <c r="P4620" i="3" s="1"/>
  <c r="O8353" i="3"/>
  <c r="P8353" i="3" s="1"/>
  <c r="O6809" i="3"/>
  <c r="P6809" i="3" s="1"/>
  <c r="O5608" i="3"/>
  <c r="P5608" i="3" s="1"/>
  <c r="O7932" i="3"/>
  <c r="P7932" i="3" s="1"/>
  <c r="O2329" i="3"/>
  <c r="P2329" i="3" s="1"/>
  <c r="O5517" i="3"/>
  <c r="P5517" i="3" s="1"/>
  <c r="O4616" i="3"/>
  <c r="P4616" i="3" s="1"/>
  <c r="O3152" i="3"/>
  <c r="P3152" i="3" s="1"/>
  <c r="O4807" i="3"/>
  <c r="P4807" i="3" s="1"/>
  <c r="O3783" i="3"/>
  <c r="P3783" i="3" s="1"/>
  <c r="O1485" i="3"/>
  <c r="P1485" i="3" s="1"/>
  <c r="O289" i="3"/>
  <c r="P289" i="3" s="1"/>
  <c r="O7774" i="3"/>
  <c r="P7774" i="3" s="1"/>
  <c r="O7294" i="3"/>
  <c r="P7294" i="3" s="1"/>
  <c r="O6910" i="3"/>
  <c r="P6910" i="3" s="1"/>
  <c r="O6398" i="3"/>
  <c r="P6398" i="3" s="1"/>
  <c r="O5966" i="3"/>
  <c r="P5966" i="3" s="1"/>
  <c r="O4788" i="3"/>
  <c r="P4788" i="3" s="1"/>
  <c r="O4106" i="3"/>
  <c r="P4106" i="3" s="1"/>
  <c r="O3466" i="3"/>
  <c r="P3466" i="3" s="1"/>
  <c r="O2897" i="3"/>
  <c r="P2897" i="3" s="1"/>
  <c r="O1789" i="3"/>
  <c r="P1789" i="3" s="1"/>
  <c r="O424" i="3"/>
  <c r="P424" i="3" s="1"/>
  <c r="O8471" i="3"/>
  <c r="P8471" i="3" s="1"/>
  <c r="O7927" i="3"/>
  <c r="P7927" i="3" s="1"/>
  <c r="O7671" i="3"/>
  <c r="P7671" i="3" s="1"/>
  <c r="O7031" i="3"/>
  <c r="P7031" i="3" s="1"/>
  <c r="O6631" i="3"/>
  <c r="P6631" i="3" s="1"/>
  <c r="O5991" i="3"/>
  <c r="P5991" i="3" s="1"/>
  <c r="O5463" i="3"/>
  <c r="P5463" i="3" s="1"/>
  <c r="O5207" i="3"/>
  <c r="P5207" i="3" s="1"/>
  <c r="O4630" i="3"/>
  <c r="P4630" i="3" s="1"/>
  <c r="O3968" i="3"/>
  <c r="P3968" i="3" s="1"/>
  <c r="O2112" i="3"/>
  <c r="P2112" i="3" s="1"/>
  <c r="O1513" i="3"/>
  <c r="P1513" i="3" s="1"/>
  <c r="O4305" i="3"/>
  <c r="P4305" i="3" s="1"/>
  <c r="O3649" i="3"/>
  <c r="P3649" i="3" s="1"/>
  <c r="O556" i="3"/>
  <c r="P556" i="3" s="1"/>
  <c r="O2486" i="3"/>
  <c r="P2486" i="3" s="1"/>
  <c r="O2278" i="3"/>
  <c r="P2278" i="3" s="1"/>
  <c r="O1622" i="3"/>
  <c r="P1622" i="3" s="1"/>
  <c r="O1366" i="3"/>
  <c r="P1366" i="3" s="1"/>
  <c r="O566" i="3"/>
  <c r="P566" i="3" s="1"/>
  <c r="O3271" i="3"/>
  <c r="P3271" i="3" s="1"/>
  <c r="O2759" i="3"/>
  <c r="P2759" i="3" s="1"/>
  <c r="O1991" i="3"/>
  <c r="P1991" i="3" s="1"/>
  <c r="O1703" i="3"/>
  <c r="P1703" i="3" s="1"/>
  <c r="O1223" i="3"/>
  <c r="P1223" i="3" s="1"/>
  <c r="O3896" i="3"/>
  <c r="P3896" i="3" s="1"/>
  <c r="O5920" i="3"/>
  <c r="P5920" i="3" s="1"/>
  <c r="O5864" i="3"/>
  <c r="P5864" i="3" s="1"/>
  <c r="O2584" i="3"/>
  <c r="P2584" i="3" s="1"/>
  <c r="O1217" i="3"/>
  <c r="P1217" i="3" s="1"/>
  <c r="O8253" i="3"/>
  <c r="P8253" i="3" s="1"/>
  <c r="O7229" i="3"/>
  <c r="P7229" i="3" s="1"/>
  <c r="O6973" i="3"/>
  <c r="P6973" i="3" s="1"/>
  <c r="O6589" i="3"/>
  <c r="P6589" i="3" s="1"/>
  <c r="O5821" i="3"/>
  <c r="P5821" i="3" s="1"/>
  <c r="O5152" i="3"/>
  <c r="P5152" i="3" s="1"/>
  <c r="O4556" i="3"/>
  <c r="P4556" i="3" s="1"/>
  <c r="O8297" i="3"/>
  <c r="P8297" i="3" s="1"/>
  <c r="O7785" i="3"/>
  <c r="P7785" i="3" s="1"/>
  <c r="O5732" i="3"/>
  <c r="P5732" i="3" s="1"/>
  <c r="O8420" i="3"/>
  <c r="P8420" i="3" s="1"/>
  <c r="O8004" i="3"/>
  <c r="P8004" i="3" s="1"/>
  <c r="O7108" i="3"/>
  <c r="P7108" i="3" s="1"/>
  <c r="O6628" i="3"/>
  <c r="P6628" i="3" s="1"/>
  <c r="O6116" i="3"/>
  <c r="P6116" i="3" s="1"/>
  <c r="O4312" i="3"/>
  <c r="P4312" i="3" s="1"/>
  <c r="O5333" i="3"/>
  <c r="P5333" i="3" s="1"/>
  <c r="O4670" i="3"/>
  <c r="P4670" i="3" s="1"/>
  <c r="O4115" i="3"/>
  <c r="P4115" i="3" s="1"/>
  <c r="O3646" i="3"/>
  <c r="P3646" i="3" s="1"/>
  <c r="O2233" i="3"/>
  <c r="P2233" i="3" s="1"/>
  <c r="O784" i="3"/>
  <c r="P784" i="3" s="1"/>
  <c r="O185" i="3"/>
  <c r="P185" i="3" s="1"/>
  <c r="O5316" i="3"/>
  <c r="P5316" i="3" s="1"/>
  <c r="O4647" i="3"/>
  <c r="P4647" i="3" s="1"/>
  <c r="O3964" i="3"/>
  <c r="P3964" i="3" s="1"/>
  <c r="O8482" i="3"/>
  <c r="P8482" i="3" s="1"/>
  <c r="O7858" i="3"/>
  <c r="P7858" i="3" s="1"/>
  <c r="O7650" i="3"/>
  <c r="P7650" i="3" s="1"/>
  <c r="O7218" i="3"/>
  <c r="P7218" i="3" s="1"/>
  <c r="O6962" i="3"/>
  <c r="P6962" i="3" s="1"/>
  <c r="O6450" i="3"/>
  <c r="P6450" i="3" s="1"/>
  <c r="O6306" i="3"/>
  <c r="P6306" i="3" s="1"/>
  <c r="O6002" i="3"/>
  <c r="P6002" i="3" s="1"/>
  <c r="O5794" i="3"/>
  <c r="P5794" i="3" s="1"/>
  <c r="O5666" i="3"/>
  <c r="P5666" i="3" s="1"/>
  <c r="O4495" i="3"/>
  <c r="P4495" i="3" s="1"/>
  <c r="O4388" i="3"/>
  <c r="P4388" i="3" s="1"/>
  <c r="O4047" i="3"/>
  <c r="P4047" i="3" s="1"/>
  <c r="O3080" i="3"/>
  <c r="P3080" i="3" s="1"/>
  <c r="O2225" i="3"/>
  <c r="P2225" i="3" s="1"/>
  <c r="O1032" i="3"/>
  <c r="P1032" i="3" s="1"/>
  <c r="O349" i="3"/>
  <c r="P349" i="3" s="1"/>
  <c r="O8667" i="3"/>
  <c r="P8667" i="3" s="1"/>
  <c r="O8539" i="3"/>
  <c r="P8539" i="3" s="1"/>
  <c r="O8283" i="3"/>
  <c r="P8283" i="3" s="1"/>
  <c r="O7947" i="3"/>
  <c r="P7947" i="3" s="1"/>
  <c r="O7707" i="3"/>
  <c r="P7707" i="3" s="1"/>
  <c r="O7323" i="3"/>
  <c r="P7323" i="3" s="1"/>
  <c r="O7003" i="3"/>
  <c r="P7003" i="3" s="1"/>
  <c r="O6747" i="3"/>
  <c r="P6747" i="3" s="1"/>
  <c r="O6363" i="3"/>
  <c r="P6363" i="3" s="1"/>
  <c r="O6027" i="3"/>
  <c r="P6027" i="3" s="1"/>
  <c r="O5835" i="3"/>
  <c r="P5835" i="3" s="1"/>
  <c r="O5659" i="3"/>
  <c r="P5659" i="3" s="1"/>
  <c r="O5403" i="3"/>
  <c r="P5403" i="3" s="1"/>
  <c r="O5019" i="3"/>
  <c r="P5019" i="3" s="1"/>
  <c r="O4891" i="3"/>
  <c r="P4891" i="3" s="1"/>
  <c r="O4614" i="3"/>
  <c r="P4614" i="3" s="1"/>
  <c r="O4102" i="3"/>
  <c r="P4102" i="3" s="1"/>
  <c r="O3952" i="3"/>
  <c r="P3952" i="3" s="1"/>
  <c r="O3760" i="3"/>
  <c r="P3760" i="3" s="1"/>
  <c r="O3437" i="3"/>
  <c r="P3437" i="3" s="1"/>
  <c r="O3145" i="3"/>
  <c r="P3145" i="3" s="1"/>
  <c r="O2165" i="3"/>
  <c r="P2165" i="3" s="1"/>
  <c r="O4741" i="3"/>
  <c r="P4741" i="3" s="1"/>
  <c r="O4661" i="3"/>
  <c r="P4661" i="3" s="1"/>
  <c r="O4405" i="3"/>
  <c r="P4405" i="3" s="1"/>
  <c r="O4277" i="3"/>
  <c r="P4277" i="3" s="1"/>
  <c r="O4165" i="3"/>
  <c r="P4165" i="3" s="1"/>
  <c r="O4037" i="3"/>
  <c r="P4037" i="3" s="1"/>
  <c r="O3957" i="3"/>
  <c r="P3957" i="3" s="1"/>
  <c r="O3845" i="3"/>
  <c r="P3845" i="3" s="1"/>
  <c r="O3717" i="3"/>
  <c r="P3717" i="3" s="1"/>
  <c r="O3637" i="3"/>
  <c r="P3637" i="3" s="1"/>
  <c r="O3509" i="3"/>
  <c r="P3509" i="3" s="1"/>
  <c r="O2900" i="3"/>
  <c r="P2900" i="3" s="1"/>
  <c r="O2644" i="3"/>
  <c r="P2644" i="3" s="1"/>
  <c r="O2420" i="3"/>
  <c r="P2420" i="3" s="1"/>
  <c r="O2164" i="3"/>
  <c r="P2164" i="3" s="1"/>
  <c r="O1908" i="3"/>
  <c r="P1908" i="3" s="1"/>
  <c r="O1748" i="3"/>
  <c r="P1748" i="3" s="1"/>
  <c r="O884" i="3"/>
  <c r="P884" i="3" s="1"/>
  <c r="O724" i="3"/>
  <c r="P724" i="3" s="1"/>
  <c r="O3242" i="3"/>
  <c r="P3242" i="3" s="1"/>
  <c r="O3114" i="3"/>
  <c r="P3114" i="3" s="1"/>
  <c r="O2906" i="3"/>
  <c r="P2906" i="3" s="1"/>
  <c r="O2778" i="3"/>
  <c r="P2778" i="3" s="1"/>
  <c r="O2650" i="3"/>
  <c r="P2650" i="3" s="1"/>
  <c r="O2522" i="3"/>
  <c r="P2522" i="3" s="1"/>
  <c r="O2330" i="3"/>
  <c r="P2330" i="3" s="1"/>
  <c r="O2218" i="3"/>
  <c r="P2218" i="3" s="1"/>
  <c r="O2138" i="3"/>
  <c r="P2138" i="3" s="1"/>
  <c r="O1882" i="3"/>
  <c r="P1882" i="3" s="1"/>
  <c r="O1754" i="3"/>
  <c r="P1754" i="3" s="1"/>
  <c r="O1562" i="3"/>
  <c r="P1562" i="3" s="1"/>
  <c r="O1370" i="3"/>
  <c r="P1370" i="3" s="1"/>
  <c r="O1194" i="3"/>
  <c r="P1194" i="3" s="1"/>
  <c r="O810" i="3"/>
  <c r="P810" i="3" s="1"/>
  <c r="O618" i="3"/>
  <c r="P618" i="3" s="1"/>
  <c r="O426" i="3"/>
  <c r="P426" i="3" s="1"/>
  <c r="O170" i="3"/>
  <c r="P170" i="3" s="1"/>
  <c r="O3419" i="3"/>
  <c r="P3419" i="3" s="1"/>
  <c r="O3339" i="3"/>
  <c r="P3339" i="3" s="1"/>
  <c r="O3147" i="3"/>
  <c r="P3147" i="3" s="1"/>
  <c r="O2907" i="3"/>
  <c r="P2907" i="3" s="1"/>
  <c r="O2779" i="3"/>
  <c r="P2779" i="3" s="1"/>
  <c r="O2699" i="3"/>
  <c r="P2699" i="3" s="1"/>
  <c r="O2603" i="3"/>
  <c r="P2603" i="3" s="1"/>
  <c r="O2539" i="3"/>
  <c r="P2539" i="3" s="1"/>
  <c r="O2379" i="3"/>
  <c r="P2379" i="3" s="1"/>
  <c r="O2219" i="3"/>
  <c r="P2219" i="3" s="1"/>
  <c r="O2155" i="3"/>
  <c r="P2155" i="3" s="1"/>
  <c r="O1995" i="3"/>
  <c r="P1995" i="3" s="1"/>
  <c r="O1899" i="3"/>
  <c r="P1899" i="3" s="1"/>
  <c r="O1819" i="3"/>
  <c r="P1819" i="3" s="1"/>
  <c r="O1739" i="3"/>
  <c r="P1739" i="3" s="1"/>
  <c r="O1563" i="3"/>
  <c r="P1563" i="3" s="1"/>
  <c r="O1483" i="3"/>
  <c r="P1483" i="3" s="1"/>
  <c r="O1195" i="3"/>
  <c r="P1195" i="3" s="1"/>
  <c r="O1115" i="3"/>
  <c r="P1115" i="3" s="1"/>
  <c r="O1035" i="3"/>
  <c r="P1035" i="3" s="1"/>
  <c r="O811" i="3"/>
  <c r="P811" i="3" s="1"/>
  <c r="O651" i="3"/>
  <c r="P651" i="3" s="1"/>
  <c r="O427" i="3"/>
  <c r="P427" i="3" s="1"/>
  <c r="O267" i="3"/>
  <c r="P267" i="3" s="1"/>
  <c r="O43" i="3"/>
  <c r="P43" i="3" s="1"/>
  <c r="O6528" i="3"/>
  <c r="P6528" i="3" s="1"/>
  <c r="O1840" i="3"/>
  <c r="P1840" i="3" s="1"/>
  <c r="O7176" i="3"/>
  <c r="P7176" i="3" s="1"/>
  <c r="O4408" i="3"/>
  <c r="P4408" i="3" s="1"/>
  <c r="O8592" i="3"/>
  <c r="P8592" i="3" s="1"/>
  <c r="O6544" i="3"/>
  <c r="P6544" i="3" s="1"/>
  <c r="O7648" i="3"/>
  <c r="P7648" i="3" s="1"/>
  <c r="O5537" i="3"/>
  <c r="P5537" i="3" s="1"/>
  <c r="O8616" i="3"/>
  <c r="P8616" i="3" s="1"/>
  <c r="O6568" i="3"/>
  <c r="P6568" i="3" s="1"/>
  <c r="O8761" i="3"/>
  <c r="P8761" i="3" s="1"/>
  <c r="O7800" i="3"/>
  <c r="P7800" i="3" s="1"/>
  <c r="O6776" i="3"/>
  <c r="P6776" i="3" s="1"/>
  <c r="O5740" i="3"/>
  <c r="P5740" i="3" s="1"/>
  <c r="O3306" i="3"/>
  <c r="P3306" i="3" s="1"/>
  <c r="O8497" i="3"/>
  <c r="P8497" i="3" s="1"/>
  <c r="O7985" i="3"/>
  <c r="P7985" i="3" s="1"/>
  <c r="O7465" i="3"/>
  <c r="P7465" i="3" s="1"/>
  <c r="O6953" i="3"/>
  <c r="P6953" i="3" s="1"/>
  <c r="O6449" i="3"/>
  <c r="P6449" i="3" s="1"/>
  <c r="O5937" i="3"/>
  <c r="P5937" i="3" s="1"/>
  <c r="O5112" i="3"/>
  <c r="P5112" i="3" s="1"/>
  <c r="O3906" i="3"/>
  <c r="P3906" i="3" s="1"/>
  <c r="O3053" i="3"/>
  <c r="P3053" i="3" s="1"/>
  <c r="O8661" i="3"/>
  <c r="P8661" i="3" s="1"/>
  <c r="O8437" i="3"/>
  <c r="P8437" i="3" s="1"/>
  <c r="O8181" i="3"/>
  <c r="P8181" i="3" s="1"/>
  <c r="O7925" i="3"/>
  <c r="P7925" i="3" s="1"/>
  <c r="O7669" i="3"/>
  <c r="P7669" i="3" s="1"/>
  <c r="O7413" i="3"/>
  <c r="P7413" i="3" s="1"/>
  <c r="O7157" i="3"/>
  <c r="P7157" i="3" s="1"/>
  <c r="O6901" i="3"/>
  <c r="P6901" i="3" s="1"/>
  <c r="O6645" i="3"/>
  <c r="P6645" i="3" s="1"/>
  <c r="O5520" i="3"/>
  <c r="P5520" i="3" s="1"/>
  <c r="O5008" i="3"/>
  <c r="P5008" i="3" s="1"/>
  <c r="O4364" i="3"/>
  <c r="P4364" i="3" s="1"/>
  <c r="O2648" i="3"/>
  <c r="P2648" i="3" s="1"/>
  <c r="O8665" i="3"/>
  <c r="P8665" i="3" s="1"/>
  <c r="O8161" i="3"/>
  <c r="P8161" i="3" s="1"/>
  <c r="O7641" i="3"/>
  <c r="P7641" i="3" s="1"/>
  <c r="O7137" i="3"/>
  <c r="P7137" i="3" s="1"/>
  <c r="O6617" i="3"/>
  <c r="P6617" i="3" s="1"/>
  <c r="O6097" i="3"/>
  <c r="P6097" i="3" s="1"/>
  <c r="O4311" i="3"/>
  <c r="P4311" i="3" s="1"/>
  <c r="O8348" i="3"/>
  <c r="P8348" i="3" s="1"/>
  <c r="O8092" i="3"/>
  <c r="P8092" i="3" s="1"/>
  <c r="O7836" i="3"/>
  <c r="P7836" i="3" s="1"/>
  <c r="O7580" i="3"/>
  <c r="P7580" i="3" s="1"/>
  <c r="O7324" i="3"/>
  <c r="P7324" i="3" s="1"/>
  <c r="O7068" i="3"/>
  <c r="P7068" i="3" s="1"/>
  <c r="O6812" i="3"/>
  <c r="P6812" i="3" s="1"/>
  <c r="O6556" i="3"/>
  <c r="P6556" i="3" s="1"/>
  <c r="O6300" i="3"/>
  <c r="P6300" i="3" s="1"/>
  <c r="O6044" i="3"/>
  <c r="P6044" i="3" s="1"/>
  <c r="O5788" i="3"/>
  <c r="P5788" i="3" s="1"/>
  <c r="O4803" i="3"/>
  <c r="P4803" i="3" s="1"/>
  <c r="O4120" i="3"/>
  <c r="P4120" i="3" s="1"/>
  <c r="O3434" i="3"/>
  <c r="P3434" i="3" s="1"/>
  <c r="O2160" i="3"/>
  <c r="P2160" i="3" s="1"/>
  <c r="O793" i="3"/>
  <c r="P793" i="3" s="1"/>
  <c r="O5677" i="3"/>
  <c r="P5677" i="3" s="1"/>
  <c r="O5421" i="3"/>
  <c r="P5421" i="3" s="1"/>
  <c r="O5165" i="3"/>
  <c r="P5165" i="3" s="1"/>
  <c r="O4909" i="3"/>
  <c r="P4909" i="3" s="1"/>
  <c r="O4574" i="3"/>
  <c r="P4574" i="3" s="1"/>
  <c r="O3891" i="3"/>
  <c r="P3891" i="3" s="1"/>
  <c r="O3550" i="3"/>
  <c r="P3550" i="3" s="1"/>
  <c r="O3065" i="3"/>
  <c r="P3065" i="3" s="1"/>
  <c r="O2213" i="3"/>
  <c r="P2213" i="3" s="1"/>
  <c r="O1529" i="3"/>
  <c r="P1529" i="3" s="1"/>
  <c r="O5468" i="3"/>
  <c r="P5468" i="3" s="1"/>
  <c r="O4679" i="3"/>
  <c r="P4679" i="3" s="1"/>
  <c r="O4338" i="3"/>
  <c r="P4338" i="3" s="1"/>
  <c r="O3655" i="3"/>
  <c r="P3655" i="3" s="1"/>
  <c r="O3269" i="3"/>
  <c r="P3269" i="3" s="1"/>
  <c r="O2593" i="3"/>
  <c r="P2593" i="3" s="1"/>
  <c r="O1912" i="3"/>
  <c r="P1912" i="3" s="1"/>
  <c r="O545" i="3"/>
  <c r="P545" i="3" s="1"/>
  <c r="O8638" i="3"/>
  <c r="P8638" i="3" s="1"/>
  <c r="O8510" i="3"/>
  <c r="P8510" i="3" s="1"/>
  <c r="O8254" i="3"/>
  <c r="P8254" i="3" s="1"/>
  <c r="O8126" i="3"/>
  <c r="P8126" i="3" s="1"/>
  <c r="O7998" i="3"/>
  <c r="P7998" i="3" s="1"/>
  <c r="O7758" i="3"/>
  <c r="P7758" i="3" s="1"/>
  <c r="O7630" i="3"/>
  <c r="P7630" i="3" s="1"/>
  <c r="O7502" i="3"/>
  <c r="P7502" i="3" s="1"/>
  <c r="O7246" i="3"/>
  <c r="P7246" i="3" s="1"/>
  <c r="O7118" i="3"/>
  <c r="P7118" i="3" s="1"/>
  <c r="O6990" i="3"/>
  <c r="P6990" i="3" s="1"/>
  <c r="O6862" i="3"/>
  <c r="P6862" i="3" s="1"/>
  <c r="O6734" i="3"/>
  <c r="P6734" i="3" s="1"/>
  <c r="O6606" i="3"/>
  <c r="P6606" i="3" s="1"/>
  <c r="O4643" i="3"/>
  <c r="P4643" i="3" s="1"/>
  <c r="O2777" i="3"/>
  <c r="P2777" i="3" s="1"/>
  <c r="O3470" i="3"/>
  <c r="P3470" i="3" s="1"/>
  <c r="O6648" i="3"/>
  <c r="P6648" i="3" s="1"/>
  <c r="O7017" i="3"/>
  <c r="P7017" i="3" s="1"/>
  <c r="O7189" i="3"/>
  <c r="P7189" i="3" s="1"/>
  <c r="O6165" i="3"/>
  <c r="P6165" i="3" s="1"/>
  <c r="O1453" i="3"/>
  <c r="P1453" i="3" s="1"/>
  <c r="O8444" i="3"/>
  <c r="P8444" i="3" s="1"/>
  <c r="O7612" i="3"/>
  <c r="P7612" i="3" s="1"/>
  <c r="O7100" i="3"/>
  <c r="P7100" i="3" s="1"/>
  <c r="O6140" i="3"/>
  <c r="P6140" i="3" s="1"/>
  <c r="O5017" i="3"/>
  <c r="P5017" i="3" s="1"/>
  <c r="O2128" i="3"/>
  <c r="P2128" i="3" s="1"/>
  <c r="O4210" i="3"/>
  <c r="P4210" i="3" s="1"/>
  <c r="O3527" i="3"/>
  <c r="P3527" i="3" s="1"/>
  <c r="O8078" i="3"/>
  <c r="P8078" i="3" s="1"/>
  <c r="O6366" i="3"/>
  <c r="P6366" i="3" s="1"/>
  <c r="O5486" i="3"/>
  <c r="P5486" i="3" s="1"/>
  <c r="O4660" i="3"/>
  <c r="P4660" i="3" s="1"/>
  <c r="O3414" i="3"/>
  <c r="P3414" i="3" s="1"/>
  <c r="O2472" i="3"/>
  <c r="P2472" i="3" s="1"/>
  <c r="O765" i="3"/>
  <c r="P765" i="3" s="1"/>
  <c r="O168" i="3"/>
  <c r="P168" i="3" s="1"/>
  <c r="O8087" i="3"/>
  <c r="P8087" i="3" s="1"/>
  <c r="O7831" i="3"/>
  <c r="P7831" i="3" s="1"/>
  <c r="O7319" i="3"/>
  <c r="P7319" i="3" s="1"/>
  <c r="O6791" i="3"/>
  <c r="P6791" i="3" s="1"/>
  <c r="O6535" i="3"/>
  <c r="P6535" i="3" s="1"/>
  <c r="O5895" i="3"/>
  <c r="P5895" i="3" s="1"/>
  <c r="O4843" i="3"/>
  <c r="P4843" i="3" s="1"/>
  <c r="O3926" i="3"/>
  <c r="P3926" i="3" s="1"/>
  <c r="O3221" i="3"/>
  <c r="P3221" i="3" s="1"/>
  <c r="O4657" i="3"/>
  <c r="P4657" i="3" s="1"/>
  <c r="O3921" i="3"/>
  <c r="P3921" i="3" s="1"/>
  <c r="O3116" i="3"/>
  <c r="P3116" i="3" s="1"/>
  <c r="O2156" i="3"/>
  <c r="P2156" i="3" s="1"/>
  <c r="O1580" i="3"/>
  <c r="P1580" i="3" s="1"/>
  <c r="O3142" i="3"/>
  <c r="P3142" i="3" s="1"/>
  <c r="O2246" i="3"/>
  <c r="P2246" i="3" s="1"/>
  <c r="O694" i="3"/>
  <c r="P694" i="3" s="1"/>
  <c r="O86" i="3"/>
  <c r="P86" i="3" s="1"/>
  <c r="O3239" i="3"/>
  <c r="P3239" i="3" s="1"/>
  <c r="O2727" i="3"/>
  <c r="P2727" i="3" s="1"/>
  <c r="O2215" i="3"/>
  <c r="P2215" i="3" s="1"/>
  <c r="O1959" i="3"/>
  <c r="P1959" i="3" s="1"/>
  <c r="O1191" i="3"/>
  <c r="P1191" i="3" s="1"/>
  <c r="O711" i="3"/>
  <c r="P711" i="3" s="1"/>
  <c r="O455" i="3"/>
  <c r="P455" i="3" s="1"/>
  <c r="O8737" i="3"/>
  <c r="P8737" i="3" s="1"/>
  <c r="O8112" i="3"/>
  <c r="P8112" i="3" s="1"/>
  <c r="O6424" i="3"/>
  <c r="P6424" i="3" s="1"/>
  <c r="O6913" i="3"/>
  <c r="P6913" i="3" s="1"/>
  <c r="O5656" i="3"/>
  <c r="P5656" i="3" s="1"/>
  <c r="O2413" i="3"/>
  <c r="P2413" i="3" s="1"/>
  <c r="O7869" i="3"/>
  <c r="P7869" i="3" s="1"/>
  <c r="O7485" i="3"/>
  <c r="P7485" i="3" s="1"/>
  <c r="O7197" i="3"/>
  <c r="P7197" i="3" s="1"/>
  <c r="O6557" i="3"/>
  <c r="P6557" i="3" s="1"/>
  <c r="O6077" i="3"/>
  <c r="P6077" i="3" s="1"/>
  <c r="O5088" i="3"/>
  <c r="P5088" i="3" s="1"/>
  <c r="O3532" i="3"/>
  <c r="P3532" i="3" s="1"/>
  <c r="O7025" i="3"/>
  <c r="P7025" i="3" s="1"/>
  <c r="O5640" i="3"/>
  <c r="P5640" i="3" s="1"/>
  <c r="O7492" i="3"/>
  <c r="P7492" i="3" s="1"/>
  <c r="O6596" i="3"/>
  <c r="P6596" i="3" s="1"/>
  <c r="O6084" i="3"/>
  <c r="P6084" i="3" s="1"/>
  <c r="O4969" i="3"/>
  <c r="P4969" i="3" s="1"/>
  <c r="O3886" i="3"/>
  <c r="P3886" i="3" s="1"/>
  <c r="O3056" i="3"/>
  <c r="P3056" i="3" s="1"/>
  <c r="O5621" i="3"/>
  <c r="P5621" i="3" s="1"/>
  <c r="O3987" i="3"/>
  <c r="P3987" i="3" s="1"/>
  <c r="O3173" i="3"/>
  <c r="P3173" i="3" s="1"/>
  <c r="O1125" i="3"/>
  <c r="P1125" i="3" s="1"/>
  <c r="O528" i="3"/>
  <c r="P528" i="3" s="1"/>
  <c r="O4604" i="3"/>
  <c r="P4604" i="3" s="1"/>
  <c r="O3922" i="3"/>
  <c r="P3922" i="3" s="1"/>
  <c r="O3397" i="3"/>
  <c r="P3397" i="3" s="1"/>
  <c r="O737" i="3"/>
  <c r="P737" i="3" s="1"/>
  <c r="O8690" i="3"/>
  <c r="P8690" i="3" s="1"/>
  <c r="O8034" i="3"/>
  <c r="P8034" i="3" s="1"/>
  <c r="O7778" i="3"/>
  <c r="P7778" i="3" s="1"/>
  <c r="O7602" i="3"/>
  <c r="P7602" i="3" s="1"/>
  <c r="O7202" i="3"/>
  <c r="P7202" i="3" s="1"/>
  <c r="O6946" i="3"/>
  <c r="P6946" i="3" s="1"/>
  <c r="O6690" i="3"/>
  <c r="P6690" i="3" s="1"/>
  <c r="O6434" i="3"/>
  <c r="P6434" i="3" s="1"/>
  <c r="O6114" i="3"/>
  <c r="P6114" i="3" s="1"/>
  <c r="O5986" i="3"/>
  <c r="P5986" i="3" s="1"/>
  <c r="O5746" i="3"/>
  <c r="P5746" i="3" s="1"/>
  <c r="O5474" i="3"/>
  <c r="P5474" i="3" s="1"/>
  <c r="O5346" i="3"/>
  <c r="P5346" i="3" s="1"/>
  <c r="O5042" i="3"/>
  <c r="P5042" i="3" s="1"/>
  <c r="O4914" i="3"/>
  <c r="P4914" i="3" s="1"/>
  <c r="O4730" i="3"/>
  <c r="P4730" i="3" s="1"/>
  <c r="O4239" i="3"/>
  <c r="P4239" i="3" s="1"/>
  <c r="O3898" i="3"/>
  <c r="P3898" i="3" s="1"/>
  <c r="O3450" i="3"/>
  <c r="P3450" i="3" s="1"/>
  <c r="O8459" i="3"/>
  <c r="P8459" i="3" s="1"/>
  <c r="O7691" i="3"/>
  <c r="P7691" i="3" s="1"/>
  <c r="O7499" i="3"/>
  <c r="P7499" i="3" s="1"/>
  <c r="O7371" i="3"/>
  <c r="P7371" i="3" s="1"/>
  <c r="O7307" i="3"/>
  <c r="P7307" i="3" s="1"/>
  <c r="O7131" i="3"/>
  <c r="P7131" i="3" s="1"/>
  <c r="O6987" i="3"/>
  <c r="P6987" i="3" s="1"/>
  <c r="O6731" i="3"/>
  <c r="P6731" i="3" s="1"/>
  <c r="O6491" i="3"/>
  <c r="P6491" i="3" s="1"/>
  <c r="O6171" i="3"/>
  <c r="P6171" i="3" s="1"/>
  <c r="O5915" i="3"/>
  <c r="P5915" i="3" s="1"/>
  <c r="O5787" i="3"/>
  <c r="P5787" i="3" s="1"/>
  <c r="O5579" i="3"/>
  <c r="P5579" i="3" s="1"/>
  <c r="O5083" i="3"/>
  <c r="P5083" i="3" s="1"/>
  <c r="O4550" i="3"/>
  <c r="P4550" i="3" s="1"/>
  <c r="O4272" i="3"/>
  <c r="P4272" i="3" s="1"/>
  <c r="O3931" i="3"/>
  <c r="P3931" i="3" s="1"/>
  <c r="O3611" i="3"/>
  <c r="P3611" i="3" s="1"/>
  <c r="O3409" i="3"/>
  <c r="P3409" i="3" s="1"/>
  <c r="O1609" i="3"/>
  <c r="P1609" i="3" s="1"/>
  <c r="O928" i="3"/>
  <c r="P928" i="3" s="1"/>
  <c r="O4853" i="3"/>
  <c r="P4853" i="3" s="1"/>
  <c r="O4725" i="3"/>
  <c r="P4725" i="3" s="1"/>
  <c r="O4613" i="3"/>
  <c r="P4613" i="3" s="1"/>
  <c r="O4485" i="3"/>
  <c r="P4485" i="3" s="1"/>
  <c r="O4229" i="3"/>
  <c r="P4229" i="3" s="1"/>
  <c r="O4149" i="3"/>
  <c r="P4149" i="3" s="1"/>
  <c r="O3829" i="3"/>
  <c r="P3829" i="3" s="1"/>
  <c r="O3701" i="3"/>
  <c r="P3701" i="3" s="1"/>
  <c r="O3589" i="3"/>
  <c r="P3589" i="3" s="1"/>
  <c r="O3461" i="3"/>
  <c r="P3461" i="3" s="1"/>
  <c r="O3294" i="3"/>
  <c r="P3294" i="3" s="1"/>
  <c r="O3060" i="3"/>
  <c r="P3060" i="3" s="1"/>
  <c r="O2804" i="3"/>
  <c r="P2804" i="3" s="1"/>
  <c r="O2548" i="3"/>
  <c r="P2548" i="3" s="1"/>
  <c r="O2132" i="3"/>
  <c r="P2132" i="3" s="1"/>
  <c r="O1876" i="3"/>
  <c r="P1876" i="3" s="1"/>
  <c r="O1652" i="3"/>
  <c r="P1652" i="3" s="1"/>
  <c r="O980" i="3"/>
  <c r="P980" i="3" s="1"/>
  <c r="O116" i="3"/>
  <c r="P116" i="3" s="1"/>
  <c r="O3226" i="3"/>
  <c r="P3226" i="3" s="1"/>
  <c r="O3098" i="3"/>
  <c r="P3098" i="3" s="1"/>
  <c r="O2970" i="3"/>
  <c r="P2970" i="3" s="1"/>
  <c r="O2858" i="3"/>
  <c r="P2858" i="3" s="1"/>
  <c r="O2730" i="3"/>
  <c r="P2730" i="3" s="1"/>
  <c r="O2602" i="3"/>
  <c r="P2602" i="3" s="1"/>
  <c r="O2394" i="3"/>
  <c r="P2394" i="3" s="1"/>
  <c r="O2202" i="3"/>
  <c r="P2202" i="3" s="1"/>
  <c r="O2090" i="3"/>
  <c r="P2090" i="3" s="1"/>
  <c r="O1962" i="3"/>
  <c r="P1962" i="3" s="1"/>
  <c r="O1706" i="3"/>
  <c r="P1706" i="3" s="1"/>
  <c r="O1626" i="3"/>
  <c r="P1626" i="3" s="1"/>
  <c r="O1434" i="3"/>
  <c r="P1434" i="3" s="1"/>
  <c r="O1178" i="3"/>
  <c r="P1178" i="3" s="1"/>
  <c r="O986" i="3"/>
  <c r="P986" i="3" s="1"/>
  <c r="O794" i="3"/>
  <c r="P794" i="3" s="1"/>
  <c r="O602" i="3"/>
  <c r="P602" i="3" s="1"/>
  <c r="O410" i="3"/>
  <c r="P410" i="3" s="1"/>
  <c r="O234" i="3"/>
  <c r="P234" i="3" s="1"/>
  <c r="O42" i="3"/>
  <c r="P42" i="3" s="1"/>
  <c r="O3403" i="3"/>
  <c r="P3403" i="3" s="1"/>
  <c r="O3211" i="3"/>
  <c r="P3211" i="3" s="1"/>
  <c r="O3099" i="3"/>
  <c r="P3099" i="3" s="1"/>
  <c r="O2971" i="3"/>
  <c r="P2971" i="3" s="1"/>
  <c r="O2891" i="3"/>
  <c r="P2891" i="3" s="1"/>
  <c r="O2763" i="3"/>
  <c r="P2763" i="3" s="1"/>
  <c r="O2667" i="3"/>
  <c r="P2667" i="3" s="1"/>
  <c r="O2587" i="3"/>
  <c r="P2587" i="3" s="1"/>
  <c r="O2523" i="3"/>
  <c r="P2523" i="3" s="1"/>
  <c r="O2443" i="3"/>
  <c r="P2443" i="3" s="1"/>
  <c r="O2283" i="3"/>
  <c r="P2283" i="3" s="1"/>
  <c r="O2203" i="3"/>
  <c r="P2203" i="3" s="1"/>
  <c r="O2139" i="3"/>
  <c r="P2139" i="3" s="1"/>
  <c r="O2059" i="3"/>
  <c r="P2059" i="3" s="1"/>
  <c r="O1963" i="3"/>
  <c r="P1963" i="3" s="1"/>
  <c r="O1883" i="3"/>
  <c r="P1883" i="3" s="1"/>
  <c r="O1803" i="3"/>
  <c r="P1803" i="3" s="1"/>
  <c r="O1707" i="3"/>
  <c r="P1707" i="3" s="1"/>
  <c r="O1627" i="3"/>
  <c r="P1627" i="3" s="1"/>
  <c r="O1547" i="3"/>
  <c r="P1547" i="3" s="1"/>
  <c r="O1451" i="3"/>
  <c r="P1451" i="3" s="1"/>
  <c r="O1387" i="3"/>
  <c r="P1387" i="3" s="1"/>
  <c r="O1323" i="3"/>
  <c r="P1323" i="3" s="1"/>
  <c r="O1243" i="3"/>
  <c r="P1243" i="3" s="1"/>
  <c r="O1179" i="3"/>
  <c r="P1179" i="3" s="1"/>
  <c r="O1099" i="3"/>
  <c r="P1099" i="3" s="1"/>
  <c r="O939" i="3"/>
  <c r="P939" i="3" s="1"/>
  <c r="O859" i="3"/>
  <c r="P859" i="3" s="1"/>
  <c r="O795" i="3"/>
  <c r="P795" i="3" s="1"/>
  <c r="O715" i="3"/>
  <c r="P715" i="3" s="1"/>
  <c r="O555" i="3"/>
  <c r="P555" i="3" s="1"/>
  <c r="O475" i="3"/>
  <c r="P475" i="3" s="1"/>
  <c r="O411" i="3"/>
  <c r="P411" i="3" s="1"/>
  <c r="O91" i="3"/>
  <c r="P91" i="3" s="1"/>
  <c r="O27" i="3"/>
  <c r="P27" i="3" s="1"/>
  <c r="O8064" i="3"/>
  <c r="P8064" i="3" s="1"/>
  <c r="O6016" i="3"/>
  <c r="P6016" i="3" s="1"/>
  <c r="O8705" i="3"/>
  <c r="P8705" i="3" s="1"/>
  <c r="O6664" i="3"/>
  <c r="P6664" i="3" s="1"/>
  <c r="O2905" i="3"/>
  <c r="P2905" i="3" s="1"/>
  <c r="O7312" i="3"/>
  <c r="P7312" i="3" s="1"/>
  <c r="O6288" i="3"/>
  <c r="P6288" i="3" s="1"/>
  <c r="O4771" i="3"/>
  <c r="P4771" i="3" s="1"/>
  <c r="O7136" i="3"/>
  <c r="P7136" i="3" s="1"/>
  <c r="O4387" i="3"/>
  <c r="P4387" i="3" s="1"/>
  <c r="O8104" i="3"/>
  <c r="P8104" i="3" s="1"/>
  <c r="O8568" i="3"/>
  <c r="P8568" i="3" s="1"/>
  <c r="O6520" i="3"/>
  <c r="P6520" i="3" s="1"/>
  <c r="O1968" i="3"/>
  <c r="P1968" i="3" s="1"/>
  <c r="O7857" i="3"/>
  <c r="P7857" i="3" s="1"/>
  <c r="O7345" i="3"/>
  <c r="P7345" i="3" s="1"/>
  <c r="O6833" i="3"/>
  <c r="P6833" i="3" s="1"/>
  <c r="O5809" i="3"/>
  <c r="P5809" i="3" s="1"/>
  <c r="O4844" i="3"/>
  <c r="P4844" i="3" s="1"/>
  <c r="O3714" i="3"/>
  <c r="P3714" i="3" s="1"/>
  <c r="O2712" i="3"/>
  <c r="P2712" i="3" s="1"/>
  <c r="O8373" i="3"/>
  <c r="P8373" i="3" s="1"/>
  <c r="O8117" i="3"/>
  <c r="P8117" i="3" s="1"/>
  <c r="O7861" i="3"/>
  <c r="P7861" i="3" s="1"/>
  <c r="O7605" i="3"/>
  <c r="P7605" i="3" s="1"/>
  <c r="O7093" i="3"/>
  <c r="P7093" i="3" s="1"/>
  <c r="O6869" i="3"/>
  <c r="P6869" i="3" s="1"/>
  <c r="O6581" i="3"/>
  <c r="P6581" i="3" s="1"/>
  <c r="O6325" i="3"/>
  <c r="P6325" i="3" s="1"/>
  <c r="O6069" i="3"/>
  <c r="P6069" i="3" s="1"/>
  <c r="O5813" i="3"/>
  <c r="P5813" i="3" s="1"/>
  <c r="O5392" i="3"/>
  <c r="P5392" i="3" s="1"/>
  <c r="O4876" i="3"/>
  <c r="P4876" i="3" s="1"/>
  <c r="O4194" i="3"/>
  <c r="P4194" i="3" s="1"/>
  <c r="O3511" i="3"/>
  <c r="P3511" i="3" s="1"/>
  <c r="O2305" i="3"/>
  <c r="P2305" i="3" s="1"/>
  <c r="O8537" i="3"/>
  <c r="P8537" i="3" s="1"/>
  <c r="O8033" i="3"/>
  <c r="P8033" i="3" s="1"/>
  <c r="O7009" i="3"/>
  <c r="P7009" i="3" s="1"/>
  <c r="O6489" i="3"/>
  <c r="P6489" i="3" s="1"/>
  <c r="O5977" i="3"/>
  <c r="P5977" i="3" s="1"/>
  <c r="O5224" i="3"/>
  <c r="P5224" i="3" s="1"/>
  <c r="O3756" i="3"/>
  <c r="P3756" i="3" s="1"/>
  <c r="O8540" i="3"/>
  <c r="P8540" i="3" s="1"/>
  <c r="O8284" i="3"/>
  <c r="P8284" i="3" s="1"/>
  <c r="O7772" i="3"/>
  <c r="P7772" i="3" s="1"/>
  <c r="O7516" i="3"/>
  <c r="P7516" i="3" s="1"/>
  <c r="O7260" i="3"/>
  <c r="P7260" i="3" s="1"/>
  <c r="O7004" i="3"/>
  <c r="P7004" i="3" s="1"/>
  <c r="O6748" i="3"/>
  <c r="P6748" i="3" s="1"/>
  <c r="O6236" i="3"/>
  <c r="P6236" i="3" s="1"/>
  <c r="O5980" i="3"/>
  <c r="P5980" i="3" s="1"/>
  <c r="O5704" i="3"/>
  <c r="P5704" i="3" s="1"/>
  <c r="O5209" i="3"/>
  <c r="P5209" i="3" s="1"/>
  <c r="O4632" i="3"/>
  <c r="P4632" i="3" s="1"/>
  <c r="O3950" i="3"/>
  <c r="P3950" i="3" s="1"/>
  <c r="O3184" i="3"/>
  <c r="P3184" i="3" s="1"/>
  <c r="O1817" i="3"/>
  <c r="P1817" i="3" s="1"/>
  <c r="O453" i="3"/>
  <c r="P453" i="3" s="1"/>
  <c r="O5613" i="3"/>
  <c r="P5613" i="3" s="1"/>
  <c r="O5357" i="3"/>
  <c r="P5357" i="3" s="1"/>
  <c r="O5101" i="3"/>
  <c r="P5101" i="3" s="1"/>
  <c r="O4830" i="3"/>
  <c r="P4830" i="3" s="1"/>
  <c r="O7432" i="3"/>
  <c r="P7432" i="3" s="1"/>
  <c r="O6385" i="3"/>
  <c r="P6385" i="3" s="1"/>
  <c r="O3820" i="3"/>
  <c r="P3820" i="3" s="1"/>
  <c r="O8277" i="3"/>
  <c r="P8277" i="3" s="1"/>
  <c r="O8380" i="3"/>
  <c r="P8380" i="3" s="1"/>
  <c r="O5820" i="3"/>
  <c r="P5820" i="3" s="1"/>
  <c r="O3934" i="3"/>
  <c r="P3934" i="3" s="1"/>
  <c r="O4124" i="3"/>
  <c r="P4124" i="3" s="1"/>
  <c r="O8686" i="3"/>
  <c r="P8686" i="3" s="1"/>
  <c r="O8462" i="3"/>
  <c r="P8462" i="3" s="1"/>
  <c r="O7806" i="3"/>
  <c r="P7806" i="3" s="1"/>
  <c r="O6654" i="3"/>
  <c r="P6654" i="3" s="1"/>
  <c r="O3153" i="3"/>
  <c r="P3153" i="3" s="1"/>
  <c r="O8343" i="3"/>
  <c r="P8343" i="3" s="1"/>
  <c r="O7415" i="3"/>
  <c r="P7415" i="3" s="1"/>
  <c r="O832" i="3"/>
  <c r="P832" i="3" s="1"/>
  <c r="O405" i="3"/>
  <c r="P405" i="3" s="1"/>
  <c r="O4817" i="3"/>
  <c r="P4817" i="3" s="1"/>
  <c r="O4401" i="3"/>
  <c r="P4401" i="3" s="1"/>
  <c r="O3521" i="3"/>
  <c r="P3521" i="3" s="1"/>
  <c r="O2604" i="3"/>
  <c r="P2604" i="3" s="1"/>
  <c r="O2870" i="3"/>
  <c r="P2870" i="3" s="1"/>
  <c r="O1750" i="3"/>
  <c r="P1750" i="3" s="1"/>
  <c r="O2599" i="3"/>
  <c r="P2599" i="3" s="1"/>
  <c r="O8640" i="3"/>
  <c r="P8640" i="3" s="1"/>
  <c r="O7344" i="3"/>
  <c r="P7344" i="3" s="1"/>
  <c r="O6888" i="3"/>
  <c r="P6888" i="3" s="1"/>
  <c r="O6593" i="3"/>
  <c r="P6593" i="3" s="1"/>
  <c r="O3564" i="3"/>
  <c r="P3564" i="3" s="1"/>
  <c r="O8509" i="3"/>
  <c r="P8509" i="3" s="1"/>
  <c r="O7069" i="3"/>
  <c r="P7069" i="3" s="1"/>
  <c r="O6333" i="3"/>
  <c r="P6333" i="3" s="1"/>
  <c r="O6505" i="3"/>
  <c r="P6505" i="3" s="1"/>
  <c r="O6340" i="3"/>
  <c r="P6340" i="3" s="1"/>
  <c r="O5589" i="3"/>
  <c r="P5589" i="3" s="1"/>
  <c r="O5077" i="3"/>
  <c r="P5077" i="3" s="1"/>
  <c r="O3426" i="3"/>
  <c r="P3426" i="3" s="1"/>
  <c r="O4932" i="3"/>
  <c r="P4932" i="3" s="1"/>
  <c r="O3623" i="3"/>
  <c r="P3623" i="3" s="1"/>
  <c r="O2785" i="3"/>
  <c r="P2785" i="3" s="1"/>
  <c r="O2104" i="3"/>
  <c r="P2104" i="3" s="1"/>
  <c r="O8370" i="3"/>
  <c r="P8370" i="3" s="1"/>
  <c r="O8162" i="3"/>
  <c r="P8162" i="3" s="1"/>
  <c r="O7538" i="3"/>
  <c r="P7538" i="3" s="1"/>
  <c r="O7394" i="3"/>
  <c r="P7394" i="3" s="1"/>
  <c r="O6818" i="3"/>
  <c r="P6818" i="3" s="1"/>
  <c r="O5426" i="3"/>
  <c r="P5426" i="3" s="1"/>
  <c r="O5106" i="3"/>
  <c r="P5106" i="3" s="1"/>
  <c r="O4666" i="3"/>
  <c r="P4666" i="3" s="1"/>
  <c r="O4410" i="3"/>
  <c r="P4410" i="3" s="1"/>
  <c r="O3727" i="3"/>
  <c r="P3727" i="3" s="1"/>
  <c r="O3556" i="3"/>
  <c r="P3556" i="3" s="1"/>
  <c r="O2056" i="3"/>
  <c r="P2056" i="3" s="1"/>
  <c r="O817" i="3"/>
  <c r="P817" i="3" s="1"/>
  <c r="O8331" i="3"/>
  <c r="P8331" i="3" s="1"/>
  <c r="O7563" i="3"/>
  <c r="P7563" i="3" s="1"/>
  <c r="O7195" i="3"/>
  <c r="P7195" i="3" s="1"/>
  <c r="O6283" i="3"/>
  <c r="P6283" i="3" s="1"/>
  <c r="O6043" i="3"/>
  <c r="P6043" i="3" s="1"/>
  <c r="O5707" i="3"/>
  <c r="P5707" i="3" s="1"/>
  <c r="O5323" i="3"/>
  <c r="P5323" i="3" s="1"/>
  <c r="O3782" i="3"/>
  <c r="P3782" i="3" s="1"/>
  <c r="O4341" i="3"/>
  <c r="P4341" i="3" s="1"/>
  <c r="O4101" i="3"/>
  <c r="P4101" i="3" s="1"/>
  <c r="O3973" i="3"/>
  <c r="P3973" i="3" s="1"/>
  <c r="O3781" i="3"/>
  <c r="P3781" i="3" s="1"/>
  <c r="O3573" i="3"/>
  <c r="P3573" i="3" s="1"/>
  <c r="O3028" i="3"/>
  <c r="P3028" i="3" s="1"/>
  <c r="O2260" i="3"/>
  <c r="P2260" i="3" s="1"/>
  <c r="O1780" i="3"/>
  <c r="P1780" i="3" s="1"/>
  <c r="O3162" i="3"/>
  <c r="P3162" i="3" s="1"/>
  <c r="O2714" i="3"/>
  <c r="P2714" i="3" s="1"/>
  <c r="O1322" i="3"/>
  <c r="P1322" i="3" s="1"/>
  <c r="O858" i="3"/>
  <c r="P858" i="3" s="1"/>
  <c r="O474" i="3"/>
  <c r="P474" i="3" s="1"/>
  <c r="O3291" i="3"/>
  <c r="P3291" i="3" s="1"/>
  <c r="O3163" i="3"/>
  <c r="P3163" i="3" s="1"/>
  <c r="O2955" i="3"/>
  <c r="P2955" i="3" s="1"/>
  <c r="O2731" i="3"/>
  <c r="P2731" i="3" s="1"/>
  <c r="O2571" i="3"/>
  <c r="P2571" i="3" s="1"/>
  <c r="O2251" i="3"/>
  <c r="P2251" i="3" s="1"/>
  <c r="O2091" i="3"/>
  <c r="P2091" i="3" s="1"/>
  <c r="O1947" i="3"/>
  <c r="P1947" i="3" s="1"/>
  <c r="O1771" i="3"/>
  <c r="P1771" i="3" s="1"/>
  <c r="O1371" i="3"/>
  <c r="P1371" i="3" s="1"/>
  <c r="O1291" i="3"/>
  <c r="P1291" i="3" s="1"/>
  <c r="O603" i="3"/>
  <c r="P603" i="3" s="1"/>
  <c r="O363" i="3"/>
  <c r="P363" i="3" s="1"/>
  <c r="O283" i="3"/>
  <c r="P283" i="3" s="1"/>
  <c r="O5281" i="3"/>
  <c r="P5281" i="3" s="1"/>
  <c r="O7056" i="3"/>
  <c r="P7056" i="3" s="1"/>
  <c r="O6112" i="3"/>
  <c r="P6112" i="3" s="1"/>
  <c r="O7080" i="3"/>
  <c r="P7080" i="3" s="1"/>
  <c r="O7032" i="3"/>
  <c r="P7032" i="3" s="1"/>
  <c r="O4707" i="3"/>
  <c r="P4707" i="3" s="1"/>
  <c r="O7601" i="3"/>
  <c r="P7601" i="3" s="1"/>
  <c r="O6577" i="3"/>
  <c r="P6577" i="3" s="1"/>
  <c r="O3543" i="3"/>
  <c r="P3543" i="3" s="1"/>
  <c r="O8245" i="3"/>
  <c r="P8245" i="3" s="1"/>
  <c r="O7285" i="3"/>
  <c r="P7285" i="3" s="1"/>
  <c r="O6805" i="3"/>
  <c r="P6805" i="3" s="1"/>
  <c r="O6005" i="3"/>
  <c r="P6005" i="3" s="1"/>
  <c r="O4535" i="3"/>
  <c r="P4535" i="3" s="1"/>
  <c r="O3304" i="3"/>
  <c r="P3304" i="3" s="1"/>
  <c r="O6745" i="3"/>
  <c r="P6745" i="3" s="1"/>
  <c r="O5712" i="3"/>
  <c r="P5712" i="3" s="1"/>
  <c r="O8412" i="3"/>
  <c r="P8412" i="3" s="1"/>
  <c r="O7964" i="3"/>
  <c r="P7964" i="3" s="1"/>
  <c r="O7452" i="3"/>
  <c r="P7452" i="3" s="1"/>
  <c r="O6940" i="3"/>
  <c r="P6940" i="3" s="1"/>
  <c r="O6108" i="3"/>
  <c r="P6108" i="3" s="1"/>
  <c r="O5465" i="3"/>
  <c r="P5465" i="3" s="1"/>
  <c r="O4462" i="3"/>
  <c r="P4462" i="3" s="1"/>
  <c r="O112" i="3"/>
  <c r="P112" i="3" s="1"/>
  <c r="O5293" i="3"/>
  <c r="P5293" i="3" s="1"/>
  <c r="O4744" i="3"/>
  <c r="P4744" i="3" s="1"/>
  <c r="O4318" i="3"/>
  <c r="P4318" i="3" s="1"/>
  <c r="O3976" i="3"/>
  <c r="P3976" i="3" s="1"/>
  <c r="O3464" i="3"/>
  <c r="P3464" i="3" s="1"/>
  <c r="O1701" i="3"/>
  <c r="P1701" i="3" s="1"/>
  <c r="O5404" i="3"/>
  <c r="P5404" i="3" s="1"/>
  <c r="O4924" i="3"/>
  <c r="P4924" i="3" s="1"/>
  <c r="O4508" i="3"/>
  <c r="P4508" i="3" s="1"/>
  <c r="O4082" i="3"/>
  <c r="P4082" i="3" s="1"/>
  <c r="O3740" i="3"/>
  <c r="P3740" i="3" s="1"/>
  <c r="O3105" i="3"/>
  <c r="P3105" i="3" s="1"/>
  <c r="O2253" i="3"/>
  <c r="P2253" i="3" s="1"/>
  <c r="O717" i="3"/>
  <c r="P717" i="3" s="1"/>
  <c r="O8606" i="3"/>
  <c r="P8606" i="3" s="1"/>
  <c r="O8446" i="3"/>
  <c r="P8446" i="3" s="1"/>
  <c r="O8318" i="3"/>
  <c r="P8318" i="3" s="1"/>
  <c r="O8158" i="3"/>
  <c r="P8158" i="3" s="1"/>
  <c r="O7966" i="3"/>
  <c r="P7966" i="3" s="1"/>
  <c r="O7854" i="3"/>
  <c r="P7854" i="3" s="1"/>
  <c r="O7694" i="3"/>
  <c r="P7694" i="3" s="1"/>
  <c r="O7534" i="3"/>
  <c r="P7534" i="3" s="1"/>
  <c r="O7054" i="3"/>
  <c r="P7054" i="3" s="1"/>
  <c r="O6894" i="3"/>
  <c r="P6894" i="3" s="1"/>
  <c r="O6702" i="3"/>
  <c r="P6702" i="3" s="1"/>
  <c r="O6542" i="3"/>
  <c r="P6542" i="3" s="1"/>
  <c r="O6414" i="3"/>
  <c r="P6414" i="3" s="1"/>
  <c r="O6286" i="3"/>
  <c r="P6286" i="3" s="1"/>
  <c r="O6158" i="3"/>
  <c r="P6158" i="3" s="1"/>
  <c r="O6030" i="3"/>
  <c r="P6030" i="3" s="1"/>
  <c r="O5918" i="3"/>
  <c r="P5918" i="3" s="1"/>
  <c r="O5790" i="3"/>
  <c r="P5790" i="3" s="1"/>
  <c r="O5662" i="3"/>
  <c r="P5662" i="3" s="1"/>
  <c r="O5278" i="3"/>
  <c r="P5278" i="3" s="1"/>
  <c r="O5150" i="3"/>
  <c r="P5150" i="3" s="1"/>
  <c r="O4894" i="3"/>
  <c r="P4894" i="3" s="1"/>
  <c r="O4724" i="3"/>
  <c r="P4724" i="3" s="1"/>
  <c r="O4554" i="3"/>
  <c r="P4554" i="3" s="1"/>
  <c r="O4383" i="3"/>
  <c r="P4383" i="3" s="1"/>
  <c r="O4212" i="3"/>
  <c r="P4212" i="3" s="1"/>
  <c r="O3700" i="3"/>
  <c r="P3700" i="3" s="1"/>
  <c r="O3530" i="3"/>
  <c r="P3530" i="3" s="1"/>
  <c r="O3329" i="3"/>
  <c r="P3329" i="3" s="1"/>
  <c r="O3025" i="3"/>
  <c r="P3025" i="3" s="1"/>
  <c r="O1661" i="3"/>
  <c r="P1661" i="3" s="1"/>
  <c r="O1320" i="3"/>
  <c r="P1320" i="3" s="1"/>
  <c r="O977" i="3"/>
  <c r="P977" i="3" s="1"/>
  <c r="O637" i="3"/>
  <c r="P637" i="3" s="1"/>
  <c r="O8775" i="3"/>
  <c r="P8775" i="3" s="1"/>
  <c r="O8519" i="3"/>
  <c r="P8519" i="3" s="1"/>
  <c r="O8135" i="3"/>
  <c r="P8135" i="3" s="1"/>
  <c r="O8007" i="3"/>
  <c r="P8007" i="3" s="1"/>
  <c r="O7879" i="3"/>
  <c r="P7879" i="3" s="1"/>
  <c r="O7751" i="3"/>
  <c r="P7751" i="3" s="1"/>
  <c r="O7623" i="3"/>
  <c r="P7623" i="3" s="1"/>
  <c r="O7367" i="3"/>
  <c r="P7367" i="3" s="1"/>
  <c r="O7239" i="3"/>
  <c r="P7239" i="3" s="1"/>
  <c r="O7111" i="3"/>
  <c r="P7111" i="3" s="1"/>
  <c r="O6983" i="3"/>
  <c r="P6983" i="3" s="1"/>
  <c r="O6871" i="3"/>
  <c r="P6871" i="3" s="1"/>
  <c r="O6743" i="3"/>
  <c r="P6743" i="3" s="1"/>
  <c r="O6615" i="3"/>
  <c r="P6615" i="3" s="1"/>
  <c r="O6487" i="3"/>
  <c r="P6487" i="3" s="1"/>
  <c r="O6359" i="3"/>
  <c r="P6359" i="3" s="1"/>
  <c r="O6231" i="3"/>
  <c r="P6231" i="3" s="1"/>
  <c r="O5975" i="3"/>
  <c r="P5975" i="3" s="1"/>
  <c r="O5863" i="3"/>
  <c r="P5863" i="3" s="1"/>
  <c r="O5735" i="3"/>
  <c r="P5735" i="3" s="1"/>
  <c r="O5607" i="3"/>
  <c r="P5607" i="3" s="1"/>
  <c r="O5351" i="3"/>
  <c r="P5351" i="3" s="1"/>
  <c r="O5223" i="3"/>
  <c r="P5223" i="3" s="1"/>
  <c r="O4967" i="3"/>
  <c r="P4967" i="3" s="1"/>
  <c r="O4822" i="3"/>
  <c r="P4822" i="3" s="1"/>
  <c r="O4651" i="3"/>
  <c r="P4651" i="3" s="1"/>
  <c r="O4480" i="3"/>
  <c r="P4480" i="3" s="1"/>
  <c r="O4310" i="3"/>
  <c r="P4310" i="3" s="1"/>
  <c r="O3990" i="3"/>
  <c r="P3990" i="3" s="1"/>
  <c r="O3819" i="3"/>
  <c r="P3819" i="3" s="1"/>
  <c r="O3648" i="3"/>
  <c r="P3648" i="3" s="1"/>
  <c r="O3478" i="3"/>
  <c r="P3478" i="3" s="1"/>
  <c r="O3260" i="3"/>
  <c r="P3260" i="3" s="1"/>
  <c r="O2921" i="3"/>
  <c r="P2921" i="3" s="1"/>
  <c r="O2581" i="3"/>
  <c r="P2581" i="3" s="1"/>
  <c r="O1897" i="3"/>
  <c r="P1897" i="3" s="1"/>
  <c r="O1557" i="3"/>
  <c r="P1557" i="3" s="1"/>
  <c r="O1216" i="3"/>
  <c r="P1216" i="3" s="1"/>
  <c r="O192" i="3"/>
  <c r="P192" i="3" s="1"/>
  <c r="O4705" i="3"/>
  <c r="P4705" i="3" s="1"/>
  <c r="O4577" i="3"/>
  <c r="P4577" i="3" s="1"/>
  <c r="O4321" i="3"/>
  <c r="P4321" i="3" s="1"/>
  <c r="O4065" i="3"/>
  <c r="P4065" i="3" s="1"/>
  <c r="O3937" i="3"/>
  <c r="P3937" i="3" s="1"/>
  <c r="O3809" i="3"/>
  <c r="P3809" i="3" s="1"/>
  <c r="O3697" i="3"/>
  <c r="P3697" i="3" s="1"/>
  <c r="O3569" i="3"/>
  <c r="P3569" i="3" s="1"/>
  <c r="O3438" i="3"/>
  <c r="P3438" i="3" s="1"/>
  <c r="O3268" i="3"/>
  <c r="P3268" i="3" s="1"/>
  <c r="O2764" i="3"/>
  <c r="P2764" i="3" s="1"/>
  <c r="O2252" i="3"/>
  <c r="P2252" i="3" s="1"/>
  <c r="O1996" i="3"/>
  <c r="P1996" i="3" s="1"/>
  <c r="O1740" i="3"/>
  <c r="P1740" i="3" s="1"/>
  <c r="O1484" i="3"/>
  <c r="P1484" i="3" s="1"/>
  <c r="O1228" i="3"/>
  <c r="P1228" i="3" s="1"/>
  <c r="O716" i="3"/>
  <c r="P716" i="3" s="1"/>
  <c r="O460" i="3"/>
  <c r="P460" i="3" s="1"/>
  <c r="O3222" i="3"/>
  <c r="P3222" i="3" s="1"/>
  <c r="O3094" i="3"/>
  <c r="P3094" i="3" s="1"/>
  <c r="O2982" i="3"/>
  <c r="P2982" i="3" s="1"/>
  <c r="O2726" i="3"/>
  <c r="P2726" i="3" s="1"/>
  <c r="O2598" i="3"/>
  <c r="P2598" i="3" s="1"/>
  <c r="O2470" i="3"/>
  <c r="P2470" i="3" s="1"/>
  <c r="O2198" i="3"/>
  <c r="P2198" i="3" s="1"/>
  <c r="O2070" i="3"/>
  <c r="P2070" i="3" s="1"/>
  <c r="O1942" i="3"/>
  <c r="P1942" i="3" s="1"/>
  <c r="O1702" i="3"/>
  <c r="P1702" i="3" s="1"/>
  <c r="O1574" i="3"/>
  <c r="P1574" i="3" s="1"/>
  <c r="O1318" i="3"/>
  <c r="P1318" i="3" s="1"/>
  <c r="O1190" i="3"/>
  <c r="P1190" i="3" s="1"/>
  <c r="O934" i="3"/>
  <c r="P934" i="3" s="1"/>
  <c r="O806" i="3"/>
  <c r="P806" i="3" s="1"/>
  <c r="O550" i="3"/>
  <c r="P550" i="3" s="1"/>
  <c r="O406" i="3"/>
  <c r="P406" i="3" s="1"/>
  <c r="O278" i="3"/>
  <c r="P278" i="3" s="1"/>
  <c r="O38" i="3"/>
  <c r="P38" i="3" s="1"/>
  <c r="O3223" i="3"/>
  <c r="P3223" i="3" s="1"/>
  <c r="O3095" i="3"/>
  <c r="P3095" i="3" s="1"/>
  <c r="O2967" i="3"/>
  <c r="P2967" i="3" s="1"/>
  <c r="O2839" i="3"/>
  <c r="P2839" i="3" s="1"/>
  <c r="O2711" i="3"/>
  <c r="P2711" i="3" s="1"/>
  <c r="O2583" i="3"/>
  <c r="P2583" i="3" s="1"/>
  <c r="O2327" i="3"/>
  <c r="P2327" i="3" s="1"/>
  <c r="O2199" i="3"/>
  <c r="P2199" i="3" s="1"/>
  <c r="O1943" i="3"/>
  <c r="P1943" i="3" s="1"/>
  <c r="O1815" i="3"/>
  <c r="P1815" i="3" s="1"/>
  <c r="O1559" i="3"/>
  <c r="P1559" i="3" s="1"/>
  <c r="O1431" i="3"/>
  <c r="P1431" i="3" s="1"/>
  <c r="O1175" i="3"/>
  <c r="P1175" i="3" s="1"/>
  <c r="O1047" i="3"/>
  <c r="P1047" i="3" s="1"/>
  <c r="O791" i="3"/>
  <c r="P791" i="3" s="1"/>
  <c r="O407" i="3"/>
  <c r="P407" i="3" s="1"/>
  <c r="O279" i="3"/>
  <c r="P279" i="3" s="1"/>
  <c r="O167" i="3"/>
  <c r="P167" i="3" s="1"/>
  <c r="O7872" i="3"/>
  <c r="P7872" i="3" s="1"/>
  <c r="O816" i="3"/>
  <c r="P816" i="3" s="1"/>
  <c r="O6984" i="3"/>
  <c r="P6984" i="3" s="1"/>
  <c r="O4579" i="3"/>
  <c r="P4579" i="3" s="1"/>
  <c r="O7728" i="3"/>
  <c r="P7728" i="3" s="1"/>
  <c r="O6832" i="3"/>
  <c r="P6832" i="3" s="1"/>
  <c r="O5808" i="3"/>
  <c r="P5808" i="3" s="1"/>
  <c r="O3832" i="3"/>
  <c r="P3832" i="3" s="1"/>
  <c r="O6688" i="3"/>
  <c r="P6688" i="3" s="1"/>
  <c r="O7656" i="3"/>
  <c r="P7656" i="3" s="1"/>
  <c r="O6120" i="3"/>
  <c r="P6120" i="3" s="1"/>
  <c r="O7704" i="3"/>
  <c r="P7704" i="3" s="1"/>
  <c r="O6808" i="3"/>
  <c r="P6808" i="3" s="1"/>
  <c r="O3768" i="3"/>
  <c r="P3768" i="3" s="1"/>
  <c r="O8641" i="3"/>
  <c r="P8641" i="3" s="1"/>
  <c r="O8185" i="3"/>
  <c r="P8185" i="3" s="1"/>
  <c r="O7681" i="3"/>
  <c r="P7681" i="3" s="1"/>
  <c r="O6721" i="3"/>
  <c r="P6721" i="3" s="1"/>
  <c r="O7168" i="3"/>
  <c r="P7168" i="3" s="1"/>
  <c r="O6144" i="3"/>
  <c r="P6144" i="3" s="1"/>
  <c r="O4302" i="3"/>
  <c r="P4302" i="3" s="1"/>
  <c r="O7816" i="3"/>
  <c r="P7816" i="3" s="1"/>
  <c r="O6792" i="3"/>
  <c r="P6792" i="3" s="1"/>
  <c r="O5761" i="3"/>
  <c r="P5761" i="3" s="1"/>
  <c r="O3362" i="3"/>
  <c r="P3362" i="3" s="1"/>
  <c r="O8400" i="3"/>
  <c r="P8400" i="3" s="1"/>
  <c r="O7888" i="3"/>
  <c r="P7888" i="3" s="1"/>
  <c r="O6864" i="3"/>
  <c r="P6864" i="3" s="1"/>
  <c r="O6352" i="3"/>
  <c r="P6352" i="3" s="1"/>
  <c r="O3576" i="3"/>
  <c r="P3576" i="3" s="1"/>
  <c r="O1072" i="3"/>
  <c r="P1072" i="3" s="1"/>
  <c r="O7264" i="3"/>
  <c r="P7264" i="3" s="1"/>
  <c r="O4728" i="3"/>
  <c r="P4728" i="3" s="1"/>
  <c r="O473" i="3"/>
  <c r="P473" i="3" s="1"/>
  <c r="O6952" i="3"/>
  <c r="P6952" i="3" s="1"/>
  <c r="O5928" i="3"/>
  <c r="P5928" i="3" s="1"/>
  <c r="O3811" i="3"/>
  <c r="P3811" i="3" s="1"/>
  <c r="O7992" i="3"/>
  <c r="P7992" i="3" s="1"/>
  <c r="O7480" i="3"/>
  <c r="P7480" i="3" s="1"/>
  <c r="O6968" i="3"/>
  <c r="P6968" i="3" s="1"/>
  <c r="O6456" i="3"/>
  <c r="P6456" i="3" s="1"/>
  <c r="O5944" i="3"/>
  <c r="P5944" i="3" s="1"/>
  <c r="O5137" i="3"/>
  <c r="P5137" i="3" s="1"/>
  <c r="O1625" i="3"/>
  <c r="P1625" i="3" s="1"/>
  <c r="O8593" i="3"/>
  <c r="P8593" i="3" s="1"/>
  <c r="O8081" i="3"/>
  <c r="P8081" i="3" s="1"/>
  <c r="O7825" i="3"/>
  <c r="P7825" i="3" s="1"/>
  <c r="O7561" i="3"/>
  <c r="P7561" i="3" s="1"/>
  <c r="O7313" i="3"/>
  <c r="P7313" i="3" s="1"/>
  <c r="O7049" i="3"/>
  <c r="P7049" i="3" s="1"/>
  <c r="O6801" i="3"/>
  <c r="P6801" i="3" s="1"/>
  <c r="O6545" i="3"/>
  <c r="P6545" i="3" s="1"/>
  <c r="O6289" i="3"/>
  <c r="P6289" i="3" s="1"/>
  <c r="O5764" i="3"/>
  <c r="P5764" i="3" s="1"/>
  <c r="O5304" i="3"/>
  <c r="P5304" i="3" s="1"/>
  <c r="O4759" i="3"/>
  <c r="P4759" i="3" s="1"/>
  <c r="O4076" i="3"/>
  <c r="P4076" i="3" s="1"/>
  <c r="O3671" i="3"/>
  <c r="P3671" i="3" s="1"/>
  <c r="O3290" i="3"/>
  <c r="P3290" i="3" s="1"/>
  <c r="O2625" i="3"/>
  <c r="P2625" i="3" s="1"/>
  <c r="O1944" i="3"/>
  <c r="P1944" i="3" s="1"/>
  <c r="O1261" i="3"/>
  <c r="P1261" i="3" s="1"/>
  <c r="O577" i="3"/>
  <c r="P577" i="3" s="1"/>
  <c r="O8517" i="3"/>
  <c r="P8517" i="3" s="1"/>
  <c r="O8261" i="3"/>
  <c r="P8261" i="3" s="1"/>
  <c r="O8133" i="3"/>
  <c r="P8133" i="3" s="1"/>
  <c r="O8005" i="3"/>
  <c r="P8005" i="3" s="1"/>
  <c r="O7877" i="3"/>
  <c r="P7877" i="3" s="1"/>
  <c r="O7749" i="3"/>
  <c r="P7749" i="3" s="1"/>
  <c r="O7621" i="3"/>
  <c r="P7621" i="3" s="1"/>
  <c r="O7493" i="3"/>
  <c r="P7493" i="3" s="1"/>
  <c r="O7365" i="3"/>
  <c r="P7365" i="3" s="1"/>
  <c r="O7237" i="3"/>
  <c r="P7237" i="3" s="1"/>
  <c r="O7109" i="3"/>
  <c r="P7109" i="3" s="1"/>
  <c r="O6981" i="3"/>
  <c r="P6981" i="3" s="1"/>
  <c r="O6853" i="3"/>
  <c r="P6853" i="3" s="1"/>
  <c r="O6597" i="3"/>
  <c r="P6597" i="3" s="1"/>
  <c r="O6469" i="3"/>
  <c r="P6469" i="3" s="1"/>
  <c r="O6341" i="3"/>
  <c r="P6341" i="3" s="1"/>
  <c r="O6085" i="3"/>
  <c r="P6085" i="3" s="1"/>
  <c r="O5957" i="3"/>
  <c r="P5957" i="3" s="1"/>
  <c r="O5829" i="3"/>
  <c r="P5829" i="3" s="1"/>
  <c r="O5424" i="3"/>
  <c r="P5424" i="3" s="1"/>
  <c r="O4912" i="3"/>
  <c r="P4912" i="3" s="1"/>
  <c r="O4578" i="3"/>
  <c r="P4578" i="3" s="1"/>
  <c r="O4236" i="3"/>
  <c r="P4236" i="3" s="1"/>
  <c r="O3895" i="3"/>
  <c r="P3895" i="3" s="1"/>
  <c r="O3554" i="3"/>
  <c r="P3554" i="3" s="1"/>
  <c r="O3073" i="3"/>
  <c r="P3073" i="3" s="1"/>
  <c r="O2392" i="3"/>
  <c r="P2392" i="3" s="1"/>
  <c r="O1709" i="3"/>
  <c r="P1709" i="3" s="1"/>
  <c r="O1025" i="3"/>
  <c r="P1025" i="3" s="1"/>
  <c r="O8569" i="3"/>
  <c r="P8569" i="3" s="1"/>
  <c r="O8065" i="3"/>
  <c r="P8065" i="3" s="1"/>
  <c r="O7801" i="3"/>
  <c r="P7801" i="3" s="1"/>
  <c r="O7553" i="3"/>
  <c r="P7553" i="3" s="1"/>
  <c r="O7289" i="3"/>
  <c r="P7289" i="3" s="1"/>
  <c r="O7041" i="3"/>
  <c r="P7041" i="3" s="1"/>
  <c r="O6777" i="3"/>
  <c r="P6777" i="3" s="1"/>
  <c r="O6521" i="3"/>
  <c r="P6521" i="3" s="1"/>
  <c r="O6265" i="3"/>
  <c r="P6265" i="3" s="1"/>
  <c r="O5753" i="3"/>
  <c r="P5753" i="3" s="1"/>
  <c r="O4738" i="3"/>
  <c r="P4738" i="3" s="1"/>
  <c r="O4055" i="3"/>
  <c r="P4055" i="3" s="1"/>
  <c r="O8684" i="3"/>
  <c r="P8684" i="3" s="1"/>
  <c r="O8428" i="3"/>
  <c r="P8428" i="3" s="1"/>
  <c r="O8300" i="3"/>
  <c r="P8300" i="3" s="1"/>
  <c r="O8172" i="3"/>
  <c r="P8172" i="3" s="1"/>
  <c r="O8044" i="3"/>
  <c r="P8044" i="3" s="1"/>
  <c r="O7916" i="3"/>
  <c r="P7916" i="3" s="1"/>
  <c r="O7788" i="3"/>
  <c r="P7788" i="3" s="1"/>
  <c r="O7660" i="3"/>
  <c r="P7660" i="3" s="1"/>
  <c r="O7532" i="3"/>
  <c r="P7532" i="3" s="1"/>
  <c r="O7404" i="3"/>
  <c r="P7404" i="3" s="1"/>
  <c r="O7276" i="3"/>
  <c r="P7276" i="3" s="1"/>
  <c r="O7148" i="3"/>
  <c r="P7148" i="3" s="1"/>
  <c r="O7020" i="3"/>
  <c r="P7020" i="3" s="1"/>
  <c r="O6892" i="3"/>
  <c r="P6892" i="3" s="1"/>
  <c r="O6764" i="3"/>
  <c r="P6764" i="3" s="1"/>
  <c r="O6636" i="3"/>
  <c r="P6636" i="3" s="1"/>
  <c r="O6508" i="3"/>
  <c r="P6508" i="3" s="1"/>
  <c r="O6380" i="3"/>
  <c r="P6380" i="3" s="1"/>
  <c r="O6252" i="3"/>
  <c r="P6252" i="3" s="1"/>
  <c r="O6124" i="3"/>
  <c r="P6124" i="3" s="1"/>
  <c r="O5996" i="3"/>
  <c r="P5996" i="3" s="1"/>
  <c r="O5724" i="3"/>
  <c r="P5724" i="3" s="1"/>
  <c r="O5497" i="3"/>
  <c r="P5497" i="3" s="1"/>
  <c r="O4985" i="3"/>
  <c r="P4985" i="3" s="1"/>
  <c r="O4675" i="3"/>
  <c r="P4675" i="3" s="1"/>
  <c r="O4334" i="3"/>
  <c r="P4334" i="3" s="1"/>
  <c r="O3992" i="3"/>
  <c r="P3992" i="3" s="1"/>
  <c r="O3651" i="3"/>
  <c r="P3651" i="3" s="1"/>
  <c r="O3264" i="3"/>
  <c r="P3264" i="3" s="1"/>
  <c r="O2585" i="3"/>
  <c r="P2585" i="3" s="1"/>
  <c r="O1904" i="3"/>
  <c r="P1904" i="3" s="1"/>
  <c r="O1221" i="3"/>
  <c r="P1221" i="3" s="1"/>
  <c r="O5757" i="3"/>
  <c r="P5757" i="3" s="1"/>
  <c r="O5629" i="3"/>
  <c r="P5629" i="3" s="1"/>
  <c r="O5501" i="3"/>
  <c r="P5501" i="3" s="1"/>
  <c r="O5245" i="3"/>
  <c r="P5245" i="3" s="1"/>
  <c r="O5117" i="3"/>
  <c r="P5117" i="3" s="1"/>
  <c r="O4989" i="3"/>
  <c r="P4989" i="3" s="1"/>
  <c r="O4851" i="3"/>
  <c r="P4851" i="3" s="1"/>
  <c r="O4680" i="3"/>
  <c r="P4680" i="3" s="1"/>
  <c r="O4510" i="3"/>
  <c r="P4510" i="3" s="1"/>
  <c r="O4339" i="3"/>
  <c r="P4339" i="3" s="1"/>
  <c r="O4168" i="3"/>
  <c r="P4168" i="3" s="1"/>
  <c r="O3998" i="3"/>
  <c r="P3998" i="3" s="1"/>
  <c r="O3827" i="3"/>
  <c r="P3827" i="3" s="1"/>
  <c r="O3656" i="3"/>
  <c r="P3656" i="3" s="1"/>
  <c r="O3486" i="3"/>
  <c r="P3486" i="3" s="1"/>
  <c r="O3270" i="3"/>
  <c r="P3270" i="3" s="1"/>
  <c r="O2597" i="3"/>
  <c r="P2597" i="3" s="1"/>
  <c r="O2256" i="3"/>
  <c r="P2256" i="3" s="1"/>
  <c r="O1913" i="3"/>
  <c r="P1913" i="3" s="1"/>
  <c r="O1573" i="3"/>
  <c r="P1573" i="3" s="1"/>
  <c r="O889" i="3"/>
  <c r="P889" i="3" s="1"/>
  <c r="O549" i="3"/>
  <c r="P549" i="3" s="1"/>
  <c r="O208" i="3"/>
  <c r="P208" i="3" s="1"/>
  <c r="O5612" i="3"/>
  <c r="P5612" i="3" s="1"/>
  <c r="O5484" i="3"/>
  <c r="P5484" i="3" s="1"/>
  <c r="O5356" i="3"/>
  <c r="P5356" i="3" s="1"/>
  <c r="O5228" i="3"/>
  <c r="P5228" i="3" s="1"/>
  <c r="O4828" i="3"/>
  <c r="P4828" i="3" s="1"/>
  <c r="O4658" i="3"/>
  <c r="P4658" i="3" s="1"/>
  <c r="O4487" i="3"/>
  <c r="P4487" i="3" s="1"/>
  <c r="O4316" i="3"/>
  <c r="P4316" i="3" s="1"/>
  <c r="O4146" i="3"/>
  <c r="P4146" i="3" s="1"/>
  <c r="O3975" i="3"/>
  <c r="P3975" i="3" s="1"/>
  <c r="O3804" i="3"/>
  <c r="P3804" i="3" s="1"/>
  <c r="O3634" i="3"/>
  <c r="P3634" i="3" s="1"/>
  <c r="O3463" i="3"/>
  <c r="P3463" i="3" s="1"/>
  <c r="O3233" i="3"/>
  <c r="P3233" i="3" s="1"/>
  <c r="O2893" i="3"/>
  <c r="P2893" i="3" s="1"/>
  <c r="O2209" i="3"/>
  <c r="P2209" i="3" s="1"/>
  <c r="O1869" i="3"/>
  <c r="P1869" i="3" s="1"/>
  <c r="O1528" i="3"/>
  <c r="P1528" i="3" s="1"/>
  <c r="O504" i="3"/>
  <c r="P504" i="3" s="1"/>
  <c r="O8758" i="3"/>
  <c r="P8758" i="3" s="1"/>
  <c r="O8630" i="3"/>
  <c r="P8630" i="3" s="1"/>
  <c r="O8438" i="3"/>
  <c r="P8438" i="3" s="1"/>
  <c r="O8374" i="3"/>
  <c r="P8374" i="3" s="1"/>
  <c r="O8310" i="3"/>
  <c r="P8310" i="3" s="1"/>
  <c r="O8246" i="3"/>
  <c r="P8246" i="3" s="1"/>
  <c r="O8182" i="3"/>
  <c r="P8182" i="3" s="1"/>
  <c r="O8118" i="3"/>
  <c r="P8118" i="3" s="1"/>
  <c r="O7990" i="3"/>
  <c r="P7990" i="3" s="1"/>
  <c r="O7926" i="3"/>
  <c r="P7926" i="3" s="1"/>
  <c r="O7862" i="3"/>
  <c r="P7862" i="3" s="1"/>
  <c r="O7798" i="3"/>
  <c r="P7798" i="3" s="1"/>
  <c r="O7670" i="3"/>
  <c r="P7670" i="3" s="1"/>
  <c r="O7606" i="3"/>
  <c r="P7606" i="3" s="1"/>
  <c r="O7542" i="3"/>
  <c r="P7542" i="3" s="1"/>
  <c r="O7478" i="3"/>
  <c r="P7478" i="3" s="1"/>
  <c r="O7414" i="3"/>
  <c r="P7414" i="3" s="1"/>
  <c r="O7286" i="3"/>
  <c r="P7286" i="3" s="1"/>
  <c r="O7222" i="3"/>
  <c r="P7222" i="3" s="1"/>
  <c r="O7158" i="3"/>
  <c r="P7158" i="3" s="1"/>
  <c r="O7094" i="3"/>
  <c r="P7094" i="3" s="1"/>
  <c r="O7030" i="3"/>
  <c r="P7030" i="3" s="1"/>
  <c r="O6966" i="3"/>
  <c r="P6966" i="3" s="1"/>
  <c r="O6902" i="3"/>
  <c r="P6902" i="3" s="1"/>
  <c r="O6838" i="3"/>
  <c r="P6838" i="3" s="1"/>
  <c r="O6774" i="3"/>
  <c r="P6774" i="3" s="1"/>
  <c r="O6646" i="3"/>
  <c r="P6646" i="3" s="1"/>
  <c r="O6582" i="3"/>
  <c r="P6582" i="3" s="1"/>
  <c r="O6518" i="3"/>
  <c r="P6518" i="3" s="1"/>
  <c r="O6454" i="3"/>
  <c r="P6454" i="3" s="1"/>
  <c r="O6326" i="3"/>
  <c r="P6326" i="3" s="1"/>
  <c r="O6262" i="3"/>
  <c r="P6262" i="3" s="1"/>
  <c r="O6198" i="3"/>
  <c r="P6198" i="3" s="1"/>
  <c r="O6134" i="3"/>
  <c r="P6134" i="3" s="1"/>
  <c r="O6070" i="3"/>
  <c r="P6070" i="3" s="1"/>
  <c r="O6006" i="3"/>
  <c r="P6006" i="3" s="1"/>
  <c r="O5942" i="3"/>
  <c r="P5942" i="3" s="1"/>
  <c r="O5814" i="3"/>
  <c r="P5814" i="3" s="1"/>
  <c r="O5750" i="3"/>
  <c r="P5750" i="3" s="1"/>
  <c r="O5686" i="3"/>
  <c r="P5686" i="3" s="1"/>
  <c r="O5622" i="3"/>
  <c r="P5622" i="3" s="1"/>
  <c r="O5558" i="3"/>
  <c r="P5558" i="3" s="1"/>
  <c r="O5494" i="3"/>
  <c r="P5494" i="3" s="1"/>
  <c r="O5302" i="3"/>
  <c r="P5302" i="3" s="1"/>
  <c r="O5174" i="3"/>
  <c r="P5174" i="3" s="1"/>
  <c r="O5110" i="3"/>
  <c r="P5110" i="3" s="1"/>
  <c r="O4982" i="3"/>
  <c r="P4982" i="3" s="1"/>
  <c r="O4918" i="3"/>
  <c r="P4918" i="3" s="1"/>
  <c r="O4842" i="3"/>
  <c r="P4842" i="3" s="1"/>
  <c r="O4756" i="3"/>
  <c r="P4756" i="3" s="1"/>
  <c r="O4671" i="3"/>
  <c r="P4671" i="3" s="1"/>
  <c r="O4586" i="3"/>
  <c r="P4586" i="3" s="1"/>
  <c r="O4500" i="3"/>
  <c r="P4500" i="3" s="1"/>
  <c r="O4415" i="3"/>
  <c r="P4415" i="3" s="1"/>
  <c r="O4330" i="3"/>
  <c r="P4330" i="3" s="1"/>
  <c r="O4244" i="3"/>
  <c r="P4244" i="3" s="1"/>
  <c r="O4159" i="3"/>
  <c r="P4159" i="3" s="1"/>
  <c r="O4074" i="3"/>
  <c r="P4074" i="3" s="1"/>
  <c r="O3988" i="3"/>
  <c r="P3988" i="3" s="1"/>
  <c r="O3903" i="3"/>
  <c r="P3903" i="3" s="1"/>
  <c r="O3818" i="3"/>
  <c r="P3818" i="3" s="1"/>
  <c r="O3732" i="3"/>
  <c r="P3732" i="3" s="1"/>
  <c r="O3647" i="3"/>
  <c r="P3647" i="3" s="1"/>
  <c r="O3476" i="3"/>
  <c r="P3476" i="3" s="1"/>
  <c r="O3258" i="3"/>
  <c r="P3258" i="3" s="1"/>
  <c r="O3089" i="3"/>
  <c r="P3089" i="3" s="1"/>
  <c r="O2920" i="3"/>
  <c r="P2920" i="3" s="1"/>
  <c r="O2749" i="3"/>
  <c r="P2749" i="3" s="1"/>
  <c r="O2577" i="3"/>
  <c r="P2577" i="3" s="1"/>
  <c r="O2237" i="3"/>
  <c r="P2237" i="3" s="1"/>
  <c r="O2065" i="3"/>
  <c r="P2065" i="3" s="1"/>
  <c r="O1896" i="3"/>
  <c r="P1896" i="3" s="1"/>
  <c r="O1725" i="3"/>
  <c r="P1725" i="3" s="1"/>
  <c r="O1553" i="3"/>
  <c r="P1553" i="3" s="1"/>
  <c r="O1384" i="3"/>
  <c r="P1384" i="3" s="1"/>
  <c r="O1213" i="3"/>
  <c r="P1213" i="3" s="1"/>
  <c r="O529" i="3"/>
  <c r="P529" i="3" s="1"/>
  <c r="O360" i="3"/>
  <c r="P360" i="3" s="1"/>
  <c r="O5896" i="3"/>
  <c r="P5896" i="3" s="1"/>
  <c r="O6997" i="3"/>
  <c r="P6997" i="3" s="1"/>
  <c r="O3767" i="3"/>
  <c r="P3767" i="3" s="1"/>
  <c r="O4482" i="3"/>
  <c r="P4482" i="3" s="1"/>
  <c r="O6652" i="3"/>
  <c r="P6652" i="3" s="1"/>
  <c r="O3298" i="3"/>
  <c r="P3298" i="3" s="1"/>
  <c r="O8302" i="3"/>
  <c r="P8302" i="3" s="1"/>
  <c r="O6622" i="3"/>
  <c r="P6622" i="3" s="1"/>
  <c r="O5230" i="3"/>
  <c r="P5230" i="3" s="1"/>
  <c r="O3807" i="3"/>
  <c r="P3807" i="3" s="1"/>
  <c r="O6759" i="3"/>
  <c r="P6759" i="3" s="1"/>
  <c r="O745" i="3"/>
  <c r="P745" i="3" s="1"/>
  <c r="O3889" i="3"/>
  <c r="P3889" i="3" s="1"/>
  <c r="O3489" i="3"/>
  <c r="P3489" i="3" s="1"/>
  <c r="O2118" i="3"/>
  <c r="P2118" i="3" s="1"/>
  <c r="O230" i="3"/>
  <c r="P230" i="3" s="1"/>
  <c r="O5936" i="3"/>
  <c r="P5936" i="3" s="1"/>
  <c r="O6168" i="3"/>
  <c r="P6168" i="3" s="1"/>
  <c r="O7617" i="3"/>
  <c r="P7617" i="3" s="1"/>
  <c r="O8637" i="3"/>
  <c r="P8637" i="3" s="1"/>
  <c r="O8477" i="3"/>
  <c r="P8477" i="3" s="1"/>
  <c r="O7453" i="3"/>
  <c r="P7453" i="3" s="1"/>
  <c r="O6301" i="3"/>
  <c r="P6301" i="3" s="1"/>
  <c r="O4812" i="3"/>
  <c r="P4812" i="3" s="1"/>
  <c r="O8164" i="3"/>
  <c r="P8164" i="3" s="1"/>
  <c r="O6884" i="3"/>
  <c r="P6884" i="3" s="1"/>
  <c r="O5860" i="3"/>
  <c r="P5860" i="3" s="1"/>
  <c r="O5417" i="3"/>
  <c r="P5417" i="3" s="1"/>
  <c r="O1861" i="3"/>
  <c r="P1861" i="3" s="1"/>
  <c r="O1177" i="3"/>
  <c r="P1177" i="3" s="1"/>
  <c r="O3774" i="3"/>
  <c r="P3774" i="3" s="1"/>
  <c r="O1893" i="3"/>
  <c r="P1893" i="3" s="1"/>
  <c r="O5060" i="3"/>
  <c r="P5060" i="3" s="1"/>
  <c r="O3580" i="3"/>
  <c r="P3580" i="3" s="1"/>
  <c r="O8290" i="3"/>
  <c r="P8290" i="3" s="1"/>
  <c r="O8114" i="3"/>
  <c r="P8114" i="3" s="1"/>
  <c r="O7730" i="3"/>
  <c r="P7730" i="3" s="1"/>
  <c r="O7090" i="3"/>
  <c r="P7090" i="3" s="1"/>
  <c r="O6322" i="3"/>
  <c r="P6322" i="3" s="1"/>
  <c r="O5874" i="3"/>
  <c r="P5874" i="3" s="1"/>
  <c r="O4559" i="3"/>
  <c r="P4559" i="3" s="1"/>
  <c r="O4218" i="3"/>
  <c r="P4218" i="3" s="1"/>
  <c r="O7835" i="3"/>
  <c r="P7835" i="3" s="1"/>
  <c r="O6859" i="3"/>
  <c r="P6859" i="3" s="1"/>
  <c r="O6475" i="3"/>
  <c r="P6475" i="3" s="1"/>
  <c r="O6235" i="3"/>
  <c r="P6235" i="3" s="1"/>
  <c r="O5899" i="3"/>
  <c r="P5899" i="3" s="1"/>
  <c r="O5275" i="3"/>
  <c r="P5275" i="3" s="1"/>
  <c r="O3590" i="3"/>
  <c r="P3590" i="3" s="1"/>
  <c r="O1824" i="3"/>
  <c r="P1824" i="3" s="1"/>
  <c r="O4677" i="3"/>
  <c r="P4677" i="3" s="1"/>
  <c r="O4469" i="3"/>
  <c r="P4469" i="3" s="1"/>
  <c r="O4293" i="3"/>
  <c r="P4293" i="3" s="1"/>
  <c r="O4085" i="3"/>
  <c r="P4085" i="3" s="1"/>
  <c r="O3765" i="3"/>
  <c r="P3765" i="3" s="1"/>
  <c r="O3273" i="3"/>
  <c r="P3273" i="3" s="1"/>
  <c r="O2932" i="3"/>
  <c r="P2932" i="3" s="1"/>
  <c r="O2036" i="3"/>
  <c r="P2036" i="3" s="1"/>
  <c r="O1620" i="3"/>
  <c r="P1620" i="3" s="1"/>
  <c r="O1396" i="3"/>
  <c r="P1396" i="3" s="1"/>
  <c r="O1268" i="3"/>
  <c r="P1268" i="3" s="1"/>
  <c r="O1108" i="3"/>
  <c r="P1108" i="3" s="1"/>
  <c r="O3050" i="3"/>
  <c r="P3050" i="3" s="1"/>
  <c r="O2922" i="3"/>
  <c r="P2922" i="3" s="1"/>
  <c r="O2666" i="3"/>
  <c r="P2666" i="3" s="1"/>
  <c r="O2474" i="3"/>
  <c r="P2474" i="3" s="1"/>
  <c r="O1818" i="3"/>
  <c r="P1818" i="3" s="1"/>
  <c r="O1514" i="3"/>
  <c r="P1514" i="3" s="1"/>
  <c r="O1386" i="3"/>
  <c r="P1386" i="3" s="1"/>
  <c r="O1050" i="3"/>
  <c r="P1050" i="3" s="1"/>
  <c r="O938" i="3"/>
  <c r="P938" i="3" s="1"/>
  <c r="O554" i="3"/>
  <c r="P554" i="3" s="1"/>
  <c r="O218" i="3"/>
  <c r="P218" i="3" s="1"/>
  <c r="O90" i="3"/>
  <c r="P90" i="3" s="1"/>
  <c r="O3275" i="3"/>
  <c r="P3275" i="3" s="1"/>
  <c r="O3083" i="3"/>
  <c r="P3083" i="3" s="1"/>
  <c r="O2715" i="3"/>
  <c r="P2715" i="3" s="1"/>
  <c r="O2331" i="3"/>
  <c r="P2331" i="3" s="1"/>
  <c r="O2187" i="3"/>
  <c r="P2187" i="3" s="1"/>
  <c r="O1931" i="3"/>
  <c r="P1931" i="3" s="1"/>
  <c r="O1755" i="3"/>
  <c r="P1755" i="3" s="1"/>
  <c r="O1611" i="3"/>
  <c r="P1611" i="3" s="1"/>
  <c r="O1435" i="3"/>
  <c r="P1435" i="3" s="1"/>
  <c r="O1131" i="3"/>
  <c r="P1131" i="3" s="1"/>
  <c r="O907" i="3"/>
  <c r="P907" i="3" s="1"/>
  <c r="O459" i="3"/>
  <c r="P459" i="3" s="1"/>
  <c r="O75" i="3"/>
  <c r="P75" i="3" s="1"/>
  <c r="O3960" i="3"/>
  <c r="P3960" i="3" s="1"/>
  <c r="O8080" i="3"/>
  <c r="P8080" i="3" s="1"/>
  <c r="O6800" i="3"/>
  <c r="P6800" i="3" s="1"/>
  <c r="O2521" i="3"/>
  <c r="P2521" i="3" s="1"/>
  <c r="O6264" i="3"/>
  <c r="P6264" i="3" s="1"/>
  <c r="O4024" i="3"/>
  <c r="P4024" i="3" s="1"/>
  <c r="O8233" i="3"/>
  <c r="P8233" i="3" s="1"/>
  <c r="O7217" i="3"/>
  <c r="P7217" i="3" s="1"/>
  <c r="O5368" i="3"/>
  <c r="P5368" i="3" s="1"/>
  <c r="O7541" i="3"/>
  <c r="P7541" i="3" s="1"/>
  <c r="O6261" i="3"/>
  <c r="P6261" i="3" s="1"/>
  <c r="O5941" i="3"/>
  <c r="P5941" i="3" s="1"/>
  <c r="O4023" i="3"/>
  <c r="P4023" i="3" s="1"/>
  <c r="O2989" i="3"/>
  <c r="P2989" i="3" s="1"/>
  <c r="O8281" i="3"/>
  <c r="P8281" i="3" s="1"/>
  <c r="O7385" i="3"/>
  <c r="P7385" i="3" s="1"/>
  <c r="O6361" i="3"/>
  <c r="P6361" i="3" s="1"/>
  <c r="O7900" i="3"/>
  <c r="P7900" i="3" s="1"/>
  <c r="O7388" i="3"/>
  <c r="P7388" i="3" s="1"/>
  <c r="O6428" i="3"/>
  <c r="P6428" i="3" s="1"/>
  <c r="O5916" i="3"/>
  <c r="P5916" i="3" s="1"/>
  <c r="O4291" i="3"/>
  <c r="P4291" i="3" s="1"/>
  <c r="O5741" i="3"/>
  <c r="P5741" i="3" s="1"/>
  <c r="O5229" i="3"/>
  <c r="P5229" i="3" s="1"/>
  <c r="O4659" i="3"/>
  <c r="P4659" i="3" s="1"/>
  <c r="O3806" i="3"/>
  <c r="P3806" i="3" s="1"/>
  <c r="O1360" i="3"/>
  <c r="P1360" i="3" s="1"/>
  <c r="O5660" i="3"/>
  <c r="P5660" i="3" s="1"/>
  <c r="O5340" i="3"/>
  <c r="P5340" i="3" s="1"/>
  <c r="O5084" i="3"/>
  <c r="P5084" i="3" s="1"/>
  <c r="O4850" i="3"/>
  <c r="P4850" i="3" s="1"/>
  <c r="O4423" i="3"/>
  <c r="P4423" i="3" s="1"/>
  <c r="O3570" i="3"/>
  <c r="P3570" i="3" s="1"/>
  <c r="O2081" i="3"/>
  <c r="P2081" i="3" s="1"/>
  <c r="O376" i="3"/>
  <c r="P376" i="3" s="1"/>
  <c r="O8414" i="3"/>
  <c r="P8414" i="3" s="1"/>
  <c r="O8286" i="3"/>
  <c r="P8286" i="3" s="1"/>
  <c r="O8094" i="3"/>
  <c r="P8094" i="3" s="1"/>
  <c r="O7934" i="3"/>
  <c r="P7934" i="3" s="1"/>
  <c r="O7822" i="3"/>
  <c r="P7822" i="3" s="1"/>
  <c r="O7662" i="3"/>
  <c r="P7662" i="3" s="1"/>
  <c r="O7182" i="3"/>
  <c r="P7182" i="3" s="1"/>
  <c r="O7022" i="3"/>
  <c r="P7022" i="3" s="1"/>
  <c r="O6830" i="3"/>
  <c r="P6830" i="3" s="1"/>
  <c r="O6670" i="3"/>
  <c r="P6670" i="3" s="1"/>
  <c r="O6510" i="3"/>
  <c r="P6510" i="3" s="1"/>
  <c r="O6382" i="3"/>
  <c r="P6382" i="3" s="1"/>
  <c r="O6254" i="3"/>
  <c r="P6254" i="3" s="1"/>
  <c r="O6126" i="3"/>
  <c r="P6126" i="3" s="1"/>
  <c r="O5998" i="3"/>
  <c r="P5998" i="3" s="1"/>
  <c r="O5758" i="3"/>
  <c r="P5758" i="3" s="1"/>
  <c r="O5630" i="3"/>
  <c r="P5630" i="3" s="1"/>
  <c r="O5502" i="3"/>
  <c r="P5502" i="3" s="1"/>
  <c r="O5246" i="3"/>
  <c r="P5246" i="3" s="1"/>
  <c r="O4990" i="3"/>
  <c r="P4990" i="3" s="1"/>
  <c r="O4852" i="3"/>
  <c r="P4852" i="3" s="1"/>
  <c r="O4682" i="3"/>
  <c r="P4682" i="3" s="1"/>
  <c r="O4511" i="3"/>
  <c r="P4511" i="3" s="1"/>
  <c r="O4340" i="3"/>
  <c r="P4340" i="3" s="1"/>
  <c r="O4170" i="3"/>
  <c r="P4170" i="3" s="1"/>
  <c r="O3999" i="3"/>
  <c r="P3999" i="3" s="1"/>
  <c r="O3828" i="3"/>
  <c r="P3828" i="3" s="1"/>
  <c r="O3658" i="3"/>
  <c r="P3658" i="3" s="1"/>
  <c r="O3487" i="3"/>
  <c r="P3487" i="3" s="1"/>
  <c r="O3272" i="3"/>
  <c r="P3272" i="3" s="1"/>
  <c r="O2941" i="3"/>
  <c r="P2941" i="3" s="1"/>
  <c r="O2600" i="3"/>
  <c r="P2600" i="3" s="1"/>
  <c r="O2257" i="3"/>
  <c r="P2257" i="3" s="1"/>
  <c r="O1917" i="3"/>
  <c r="P1917" i="3" s="1"/>
  <c r="O1576" i="3"/>
  <c r="P1576" i="3" s="1"/>
  <c r="O552" i="3"/>
  <c r="P552" i="3" s="1"/>
  <c r="O209" i="3"/>
  <c r="P209" i="3" s="1"/>
  <c r="O8615" i="3"/>
  <c r="P8615" i="3" s="1"/>
  <c r="O8487" i="3"/>
  <c r="P8487" i="3" s="1"/>
  <c r="O8231" i="3"/>
  <c r="P8231" i="3" s="1"/>
  <c r="O8103" i="3"/>
  <c r="P8103" i="3" s="1"/>
  <c r="O7847" i="3"/>
  <c r="P7847" i="3" s="1"/>
  <c r="O7719" i="3"/>
  <c r="P7719" i="3" s="1"/>
  <c r="O7591" i="3"/>
  <c r="P7591" i="3" s="1"/>
  <c r="O7463" i="3"/>
  <c r="P7463" i="3" s="1"/>
  <c r="O7207" i="3"/>
  <c r="P7207" i="3" s="1"/>
  <c r="O7079" i="3"/>
  <c r="P7079" i="3" s="1"/>
  <c r="O6951" i="3"/>
  <c r="P6951" i="3" s="1"/>
  <c r="O6839" i="3"/>
  <c r="P6839" i="3" s="1"/>
  <c r="O6711" i="3"/>
  <c r="P6711" i="3" s="1"/>
  <c r="O6583" i="3"/>
  <c r="P6583" i="3" s="1"/>
  <c r="O6455" i="3"/>
  <c r="P6455" i="3" s="1"/>
  <c r="O6327" i="3"/>
  <c r="P6327" i="3" s="1"/>
  <c r="O6199" i="3"/>
  <c r="P6199" i="3" s="1"/>
  <c r="O6071" i="3"/>
  <c r="P6071" i="3" s="1"/>
  <c r="O5943" i="3"/>
  <c r="P5943" i="3" s="1"/>
  <c r="O5831" i="3"/>
  <c r="P5831" i="3" s="1"/>
  <c r="O5703" i="3"/>
  <c r="P5703" i="3" s="1"/>
  <c r="O5575" i="3"/>
  <c r="P5575" i="3" s="1"/>
  <c r="O5447" i="3"/>
  <c r="P5447" i="3" s="1"/>
  <c r="O5319" i="3"/>
  <c r="P5319" i="3" s="1"/>
  <c r="O5063" i="3"/>
  <c r="P5063" i="3" s="1"/>
  <c r="O4935" i="3"/>
  <c r="P4935" i="3" s="1"/>
  <c r="O4779" i="3"/>
  <c r="P4779" i="3" s="1"/>
  <c r="O4608" i="3"/>
  <c r="P4608" i="3" s="1"/>
  <c r="O4438" i="3"/>
  <c r="P4438" i="3" s="1"/>
  <c r="O4267" i="3"/>
  <c r="P4267" i="3" s="1"/>
  <c r="O4118" i="3"/>
  <c r="P4118" i="3" s="1"/>
  <c r="O3776" i="3"/>
  <c r="P3776" i="3" s="1"/>
  <c r="O3606" i="3"/>
  <c r="P3606" i="3" s="1"/>
  <c r="O3430" i="3"/>
  <c r="P3430" i="3" s="1"/>
  <c r="O2837" i="3"/>
  <c r="P2837" i="3" s="1"/>
  <c r="O2496" i="3"/>
  <c r="P2496" i="3" s="1"/>
  <c r="O2153" i="3"/>
  <c r="P2153" i="3" s="1"/>
  <c r="O1813" i="3"/>
  <c r="P1813" i="3" s="1"/>
  <c r="O1129" i="3"/>
  <c r="P1129" i="3" s="1"/>
  <c r="O789" i="3"/>
  <c r="P789" i="3" s="1"/>
  <c r="O448" i="3"/>
  <c r="P448" i="3" s="1"/>
  <c r="O4801" i="3"/>
  <c r="P4801" i="3" s="1"/>
  <c r="O4673" i="3"/>
  <c r="P4673" i="3" s="1"/>
  <c r="O4417" i="3"/>
  <c r="P4417" i="3" s="1"/>
  <c r="O4289" i="3"/>
  <c r="P4289" i="3" s="1"/>
  <c r="O4033" i="3"/>
  <c r="P4033" i="3" s="1"/>
  <c r="O3905" i="3"/>
  <c r="P3905" i="3" s="1"/>
  <c r="O3793" i="3"/>
  <c r="P3793" i="3" s="1"/>
  <c r="O3665" i="3"/>
  <c r="P3665" i="3" s="1"/>
  <c r="O3396" i="3"/>
  <c r="P3396" i="3" s="1"/>
  <c r="O3212" i="3"/>
  <c r="P3212" i="3" s="1"/>
  <c r="O2956" i="3"/>
  <c r="P2956" i="3" s="1"/>
  <c r="O2700" i="3"/>
  <c r="P2700" i="3" s="1"/>
  <c r="O2444" i="3"/>
  <c r="P2444" i="3" s="1"/>
  <c r="O2188" i="3"/>
  <c r="P2188" i="3" s="1"/>
  <c r="O1932" i="3"/>
  <c r="P1932" i="3" s="1"/>
  <c r="O1420" i="3"/>
  <c r="P1420" i="3" s="1"/>
  <c r="O908" i="3"/>
  <c r="P908" i="3" s="1"/>
  <c r="O652" i="3"/>
  <c r="P652" i="3" s="1"/>
  <c r="O140" i="3"/>
  <c r="P140" i="3" s="1"/>
  <c r="O3062" i="3"/>
  <c r="P3062" i="3" s="1"/>
  <c r="O2950" i="3"/>
  <c r="P2950" i="3" s="1"/>
  <c r="O2822" i="3"/>
  <c r="P2822" i="3" s="1"/>
  <c r="O2566" i="3"/>
  <c r="P2566" i="3" s="1"/>
  <c r="O2438" i="3"/>
  <c r="P2438" i="3" s="1"/>
  <c r="O2166" i="3"/>
  <c r="P2166" i="3" s="1"/>
  <c r="O2038" i="3"/>
  <c r="P2038" i="3" s="1"/>
  <c r="O1910" i="3"/>
  <c r="P1910" i="3" s="1"/>
  <c r="O1798" i="3"/>
  <c r="P1798" i="3" s="1"/>
  <c r="O1414" i="3"/>
  <c r="P1414" i="3" s="1"/>
  <c r="O1286" i="3"/>
  <c r="P1286" i="3" s="1"/>
  <c r="O1030" i="3"/>
  <c r="P1030" i="3" s="1"/>
  <c r="O902" i="3"/>
  <c r="P902" i="3" s="1"/>
  <c r="O646" i="3"/>
  <c r="P646" i="3" s="1"/>
  <c r="O518" i="3"/>
  <c r="P518" i="3" s="1"/>
  <c r="O374" i="3"/>
  <c r="P374" i="3" s="1"/>
  <c r="O134" i="3"/>
  <c r="P134" i="3" s="1"/>
  <c r="O3447" i="3"/>
  <c r="P3447" i="3" s="1"/>
  <c r="O3319" i="3"/>
  <c r="P3319" i="3" s="1"/>
  <c r="O3191" i="3"/>
  <c r="P3191" i="3" s="1"/>
  <c r="O3063" i="3"/>
  <c r="P3063" i="3" s="1"/>
  <c r="O2807" i="3"/>
  <c r="P2807" i="3" s="1"/>
  <c r="O2423" i="3"/>
  <c r="P2423" i="3" s="1"/>
  <c r="O2295" i="3"/>
  <c r="P2295" i="3" s="1"/>
  <c r="O2039" i="3"/>
  <c r="P2039" i="3" s="1"/>
  <c r="O1911" i="3"/>
  <c r="P1911" i="3" s="1"/>
  <c r="O1655" i="3"/>
  <c r="P1655" i="3" s="1"/>
  <c r="O1527" i="3"/>
  <c r="P1527" i="3" s="1"/>
  <c r="O1271" i="3"/>
  <c r="P1271" i="3" s="1"/>
  <c r="O1143" i="3"/>
  <c r="P1143" i="3" s="1"/>
  <c r="O887" i="3"/>
  <c r="P887" i="3" s="1"/>
  <c r="O759" i="3"/>
  <c r="P759" i="3" s="1"/>
  <c r="O503" i="3"/>
  <c r="P503" i="3" s="1"/>
  <c r="O375" i="3"/>
  <c r="P375" i="3" s="1"/>
  <c r="O135" i="3"/>
  <c r="P135" i="3" s="1"/>
  <c r="O39" i="3"/>
  <c r="P39" i="3" s="1"/>
  <c r="O7360" i="3"/>
  <c r="P7360" i="3" s="1"/>
  <c r="O8520" i="3"/>
  <c r="P8520" i="3" s="1"/>
  <c r="O6472" i="3"/>
  <c r="P6472" i="3" s="1"/>
  <c r="O3077" i="3"/>
  <c r="P3077" i="3" s="1"/>
  <c r="O8496" i="3"/>
  <c r="P8496" i="3" s="1"/>
  <c r="O6576" i="3"/>
  <c r="P6576" i="3" s="1"/>
  <c r="O5377" i="3"/>
  <c r="P5377" i="3" s="1"/>
  <c r="O2949" i="3"/>
  <c r="P2949" i="3" s="1"/>
  <c r="O7968" i="3"/>
  <c r="P7968" i="3" s="1"/>
  <c r="O6208" i="3"/>
  <c r="P6208" i="3" s="1"/>
  <c r="O7144" i="3"/>
  <c r="P7144" i="3" s="1"/>
  <c r="O5489" i="3"/>
  <c r="P5489" i="3" s="1"/>
  <c r="O8472" i="3"/>
  <c r="P8472" i="3" s="1"/>
  <c r="O6552" i="3"/>
  <c r="P6552" i="3" s="1"/>
  <c r="O5585" i="3"/>
  <c r="P5585" i="3" s="1"/>
  <c r="O2821" i="3"/>
  <c r="P2821" i="3" s="1"/>
  <c r="O8513" i="3"/>
  <c r="P8513" i="3" s="1"/>
  <c r="O7097" i="3"/>
  <c r="P7097" i="3" s="1"/>
  <c r="O7936" i="3"/>
  <c r="P7936" i="3" s="1"/>
  <c r="O6912" i="3"/>
  <c r="P6912" i="3" s="1"/>
  <c r="O8584" i="3"/>
  <c r="P8584" i="3" s="1"/>
  <c r="O7560" i="3"/>
  <c r="P7560" i="3" s="1"/>
  <c r="O6536" i="3"/>
  <c r="P6536" i="3" s="1"/>
  <c r="O5297" i="3"/>
  <c r="P5297" i="3" s="1"/>
  <c r="O2393" i="3"/>
  <c r="P2393" i="3" s="1"/>
  <c r="O8272" i="3"/>
  <c r="P8272" i="3" s="1"/>
  <c r="O7760" i="3"/>
  <c r="P7760" i="3" s="1"/>
  <c r="O7248" i="3"/>
  <c r="P7248" i="3" s="1"/>
  <c r="O6736" i="3"/>
  <c r="P6736" i="3" s="1"/>
  <c r="O5688" i="3"/>
  <c r="P5688" i="3" s="1"/>
  <c r="O4600" i="3"/>
  <c r="P4600" i="3" s="1"/>
  <c r="O3120" i="3"/>
  <c r="P3120" i="3" s="1"/>
  <c r="O8032" i="3"/>
  <c r="P8032" i="3" s="1"/>
  <c r="O7008" i="3"/>
  <c r="P7008" i="3" s="1"/>
  <c r="O4046" i="3"/>
  <c r="P4046" i="3" s="1"/>
  <c r="O7720" i="3"/>
  <c r="P7720" i="3" s="1"/>
  <c r="O6696" i="3"/>
  <c r="P6696" i="3" s="1"/>
  <c r="O5617" i="3"/>
  <c r="P5617" i="3" s="1"/>
  <c r="O2736" i="3"/>
  <c r="P2736" i="3" s="1"/>
  <c r="O8376" i="3"/>
  <c r="P8376" i="3" s="1"/>
  <c r="O7864" i="3"/>
  <c r="P7864" i="3" s="1"/>
  <c r="O6840" i="3"/>
  <c r="P6840" i="3" s="1"/>
  <c r="O6328" i="3"/>
  <c r="P6328" i="3" s="1"/>
  <c r="O5816" i="3"/>
  <c r="P5816" i="3" s="1"/>
  <c r="O3512" i="3"/>
  <c r="P3512" i="3" s="1"/>
  <c r="O8273" i="3"/>
  <c r="P8273" i="3" s="1"/>
  <c r="O8017" i="3"/>
  <c r="P8017" i="3" s="1"/>
  <c r="O7761" i="3"/>
  <c r="P7761" i="3" s="1"/>
  <c r="O7249" i="3"/>
  <c r="P7249" i="3" s="1"/>
  <c r="O6985" i="3"/>
  <c r="P6985" i="3" s="1"/>
  <c r="O6737" i="3"/>
  <c r="P6737" i="3" s="1"/>
  <c r="O6481" i="3"/>
  <c r="P6481" i="3" s="1"/>
  <c r="O5969" i="3"/>
  <c r="P5969" i="3" s="1"/>
  <c r="O5680" i="3"/>
  <c r="P5680" i="3" s="1"/>
  <c r="O5176" i="3"/>
  <c r="P5176" i="3" s="1"/>
  <c r="O4588" i="3"/>
  <c r="P4588" i="3" s="1"/>
  <c r="O3948" i="3"/>
  <c r="P3948" i="3" s="1"/>
  <c r="O3137" i="3"/>
  <c r="P3137" i="3" s="1"/>
  <c r="O1773" i="3"/>
  <c r="P1773" i="3" s="1"/>
  <c r="O408" i="3"/>
  <c r="P408" i="3" s="1"/>
  <c r="O8613" i="3"/>
  <c r="P8613" i="3" s="1"/>
  <c r="O8485" i="3"/>
  <c r="P8485" i="3" s="1"/>
  <c r="O8357" i="3"/>
  <c r="P8357" i="3" s="1"/>
  <c r="O8101" i="3"/>
  <c r="P8101" i="3" s="1"/>
  <c r="O7973" i="3"/>
  <c r="P7973" i="3" s="1"/>
  <c r="O7845" i="3"/>
  <c r="P7845" i="3" s="1"/>
  <c r="O7589" i="3"/>
  <c r="P7589" i="3" s="1"/>
  <c r="O7461" i="3"/>
  <c r="P7461" i="3" s="1"/>
  <c r="O7205" i="3"/>
  <c r="P7205" i="3" s="1"/>
  <c r="O7077" i="3"/>
  <c r="P7077" i="3" s="1"/>
  <c r="O6949" i="3"/>
  <c r="P6949" i="3" s="1"/>
  <c r="O6821" i="3"/>
  <c r="P6821" i="3" s="1"/>
  <c r="O6693" i="3"/>
  <c r="P6693" i="3" s="1"/>
  <c r="O6565" i="3"/>
  <c r="P6565" i="3" s="1"/>
  <c r="O6437" i="3"/>
  <c r="P6437" i="3" s="1"/>
  <c r="O6309" i="3"/>
  <c r="P6309" i="3" s="1"/>
  <c r="O6181" i="3"/>
  <c r="P6181" i="3" s="1"/>
  <c r="O6053" i="3"/>
  <c r="P6053" i="3" s="1"/>
  <c r="O5925" i="3"/>
  <c r="P5925" i="3" s="1"/>
  <c r="O5616" i="3"/>
  <c r="P5616" i="3" s="1"/>
  <c r="O5104" i="3"/>
  <c r="P5104" i="3" s="1"/>
  <c r="O4492" i="3"/>
  <c r="P4492" i="3" s="1"/>
  <c r="O4151" i="3"/>
  <c r="P4151" i="3" s="1"/>
  <c r="O3810" i="3"/>
  <c r="P3810" i="3" s="1"/>
  <c r="O3468" i="3"/>
  <c r="P3468" i="3" s="1"/>
  <c r="O2904" i="3"/>
  <c r="P2904" i="3" s="1"/>
  <c r="O2221" i="3"/>
  <c r="P2221" i="3" s="1"/>
  <c r="O1537" i="3"/>
  <c r="P1537" i="3" s="1"/>
  <c r="O856" i="3"/>
  <c r="P856" i="3" s="1"/>
  <c r="O8257" i="3"/>
  <c r="P8257" i="3" s="1"/>
  <c r="O7993" i="3"/>
  <c r="P7993" i="3" s="1"/>
  <c r="O7489" i="3"/>
  <c r="P7489" i="3" s="1"/>
  <c r="O7225" i="3"/>
  <c r="P7225" i="3" s="1"/>
  <c r="O6977" i="3"/>
  <c r="P6977" i="3" s="1"/>
  <c r="O6713" i="3"/>
  <c r="P6713" i="3" s="1"/>
  <c r="O6457" i="3"/>
  <c r="P6457" i="3" s="1"/>
  <c r="O5945" i="3"/>
  <c r="P5945" i="3" s="1"/>
  <c r="O5668" i="3"/>
  <c r="P5668" i="3" s="1"/>
  <c r="O5160" i="3"/>
  <c r="P5160" i="3" s="1"/>
  <c r="O8780" i="3"/>
  <c r="P8780" i="3" s="1"/>
  <c r="O8524" i="3"/>
  <c r="P8524" i="3" s="1"/>
  <c r="O8268" i="3"/>
  <c r="P8268" i="3" s="1"/>
  <c r="O8140" i="3"/>
  <c r="P8140" i="3" s="1"/>
  <c r="O8012" i="3"/>
  <c r="P8012" i="3" s="1"/>
  <c r="O7756" i="3"/>
  <c r="P7756" i="3" s="1"/>
  <c r="O7628" i="3"/>
  <c r="P7628" i="3" s="1"/>
  <c r="O7500" i="3"/>
  <c r="P7500" i="3" s="1"/>
  <c r="O7372" i="3"/>
  <c r="P7372" i="3" s="1"/>
  <c r="O7244" i="3"/>
  <c r="P7244" i="3" s="1"/>
  <c r="O7116" i="3"/>
  <c r="P7116" i="3" s="1"/>
  <c r="O6988" i="3"/>
  <c r="P6988" i="3" s="1"/>
  <c r="O6860" i="3"/>
  <c r="P6860" i="3" s="1"/>
  <c r="O6732" i="3"/>
  <c r="P6732" i="3" s="1"/>
  <c r="O6604" i="3"/>
  <c r="P6604" i="3" s="1"/>
  <c r="O6476" i="3"/>
  <c r="P6476" i="3" s="1"/>
  <c r="O6220" i="3"/>
  <c r="P6220" i="3" s="1"/>
  <c r="O6092" i="3"/>
  <c r="P6092" i="3" s="1"/>
  <c r="O5964" i="3"/>
  <c r="P5964" i="3" s="1"/>
  <c r="O5836" i="3"/>
  <c r="P5836" i="3" s="1"/>
  <c r="O5681" i="3"/>
  <c r="P5681" i="3" s="1"/>
  <c r="O5177" i="3"/>
  <c r="P5177" i="3" s="1"/>
  <c r="O4921" i="3"/>
  <c r="P4921" i="3" s="1"/>
  <c r="O4590" i="3"/>
  <c r="P4590" i="3" s="1"/>
  <c r="O4248" i="3"/>
  <c r="P4248" i="3" s="1"/>
  <c r="O3907" i="3"/>
  <c r="P3907" i="3" s="1"/>
  <c r="O3566" i="3"/>
  <c r="P3566" i="3" s="1"/>
  <c r="O3097" i="3"/>
  <c r="P3097" i="3" s="1"/>
  <c r="O2416" i="3"/>
  <c r="P2416" i="3" s="1"/>
  <c r="O1733" i="3"/>
  <c r="P1733" i="3" s="1"/>
  <c r="O1049" i="3"/>
  <c r="P1049" i="3" s="1"/>
  <c r="O5725" i="3"/>
  <c r="P5725" i="3" s="1"/>
  <c r="O5597" i="3"/>
  <c r="P5597" i="3" s="1"/>
  <c r="O5469" i="3"/>
  <c r="P5469" i="3" s="1"/>
  <c r="O5341" i="3"/>
  <c r="P5341" i="3" s="1"/>
  <c r="O5085" i="3"/>
  <c r="P5085" i="3" s="1"/>
  <c r="O4957" i="3"/>
  <c r="P4957" i="3" s="1"/>
  <c r="O4808" i="3"/>
  <c r="P4808" i="3" s="1"/>
  <c r="O4638" i="3"/>
  <c r="P4638" i="3" s="1"/>
  <c r="O4467" i="3"/>
  <c r="P4467" i="3" s="1"/>
  <c r="O4296" i="3"/>
  <c r="P4296" i="3" s="1"/>
  <c r="O4126" i="3"/>
  <c r="P4126" i="3" s="1"/>
  <c r="O3955" i="3"/>
  <c r="P3955" i="3" s="1"/>
  <c r="O3784" i="3"/>
  <c r="P3784" i="3" s="1"/>
  <c r="O3614" i="3"/>
  <c r="P3614" i="3" s="1"/>
  <c r="O3441" i="3"/>
  <c r="P3441" i="3" s="1"/>
  <c r="O3193" i="3"/>
  <c r="P3193" i="3" s="1"/>
  <c r="O1829" i="3"/>
  <c r="P1829" i="3" s="1"/>
  <c r="O1488" i="3"/>
  <c r="P1488" i="3" s="1"/>
  <c r="O1145" i="3"/>
  <c r="P1145" i="3" s="1"/>
  <c r="O121" i="3"/>
  <c r="P121" i="3" s="1"/>
  <c r="O5580" i="3"/>
  <c r="P5580" i="3" s="1"/>
  <c r="O5452" i="3"/>
  <c r="P5452" i="3" s="1"/>
  <c r="O5324" i="3"/>
  <c r="P5324" i="3" s="1"/>
  <c r="O4940" i="3"/>
  <c r="P4940" i="3" s="1"/>
  <c r="O4786" i="3"/>
  <c r="P4786" i="3" s="1"/>
  <c r="O4615" i="3"/>
  <c r="P4615" i="3" s="1"/>
  <c r="O4444" i="3"/>
  <c r="P4444" i="3" s="1"/>
  <c r="O4274" i="3"/>
  <c r="P4274" i="3" s="1"/>
  <c r="O4103" i="3"/>
  <c r="P4103" i="3" s="1"/>
  <c r="O3932" i="3"/>
  <c r="P3932" i="3" s="1"/>
  <c r="O3762" i="3"/>
  <c r="P3762" i="3" s="1"/>
  <c r="O3591" i="3"/>
  <c r="P3591" i="3" s="1"/>
  <c r="O3410" i="3"/>
  <c r="P3410" i="3" s="1"/>
  <c r="O3149" i="3"/>
  <c r="P3149" i="3" s="1"/>
  <c r="O2808" i="3"/>
  <c r="P2808" i="3" s="1"/>
  <c r="O2465" i="3"/>
  <c r="P2465" i="3" s="1"/>
  <c r="O2125" i="3"/>
  <c r="P2125" i="3" s="1"/>
  <c r="O1441" i="3"/>
  <c r="P1441" i="3" s="1"/>
  <c r="O1101" i="3"/>
  <c r="P1101" i="3" s="1"/>
  <c r="O760" i="3"/>
  <c r="P760" i="3" s="1"/>
  <c r="O8678" i="3"/>
  <c r="P8678" i="3" s="1"/>
  <c r="O8614" i="3"/>
  <c r="P8614" i="3" s="1"/>
  <c r="O8486" i="3"/>
  <c r="P8486" i="3" s="1"/>
  <c r="O8422" i="3"/>
  <c r="P8422" i="3" s="1"/>
  <c r="O8294" i="3"/>
  <c r="P8294" i="3" s="1"/>
  <c r="O8166" i="3"/>
  <c r="P8166" i="3" s="1"/>
  <c r="O8102" i="3"/>
  <c r="P8102" i="3" s="1"/>
  <c r="O8038" i="3"/>
  <c r="P8038" i="3" s="1"/>
  <c r="O7974" i="3"/>
  <c r="P7974" i="3" s="1"/>
  <c r="O7910" i="3"/>
  <c r="P7910" i="3" s="1"/>
  <c r="O7846" i="3"/>
  <c r="P7846" i="3" s="1"/>
  <c r="O7782" i="3"/>
  <c r="P7782" i="3" s="1"/>
  <c r="O7654" i="3"/>
  <c r="P7654" i="3" s="1"/>
  <c r="O7590" i="3"/>
  <c r="P7590" i="3" s="1"/>
  <c r="O7526" i="3"/>
  <c r="P7526" i="3" s="1"/>
  <c r="O7462" i="3"/>
  <c r="P7462" i="3" s="1"/>
  <c r="O7270" i="3"/>
  <c r="P7270" i="3" s="1"/>
  <c r="O7206" i="3"/>
  <c r="P7206" i="3" s="1"/>
  <c r="O7142" i="3"/>
  <c r="P7142" i="3" s="1"/>
  <c r="O7078" i="3"/>
  <c r="P7078" i="3" s="1"/>
  <c r="O7014" i="3"/>
  <c r="P7014" i="3" s="1"/>
  <c r="O6950" i="3"/>
  <c r="P6950" i="3" s="1"/>
  <c r="O6886" i="3"/>
  <c r="P6886" i="3" s="1"/>
  <c r="O6822" i="3"/>
  <c r="P6822" i="3" s="1"/>
  <c r="O6758" i="3"/>
  <c r="P6758" i="3" s="1"/>
  <c r="O6694" i="3"/>
  <c r="P6694" i="3" s="1"/>
  <c r="O6630" i="3"/>
  <c r="P6630" i="3" s="1"/>
  <c r="O6566" i="3"/>
  <c r="P6566" i="3" s="1"/>
  <c r="O6502" i="3"/>
  <c r="P6502" i="3" s="1"/>
  <c r="O6438" i="3"/>
  <c r="P6438" i="3" s="1"/>
  <c r="O6310" i="3"/>
  <c r="P6310" i="3" s="1"/>
  <c r="O6246" i="3"/>
  <c r="P6246" i="3" s="1"/>
  <c r="O6182" i="3"/>
  <c r="P6182" i="3" s="1"/>
  <c r="O6118" i="3"/>
  <c r="P6118" i="3" s="1"/>
  <c r="O5990" i="3"/>
  <c r="P5990" i="3" s="1"/>
  <c r="O5926" i="3"/>
  <c r="P5926" i="3" s="1"/>
  <c r="O5862" i="3"/>
  <c r="P5862" i="3" s="1"/>
  <c r="O5798" i="3"/>
  <c r="P5798" i="3" s="1"/>
  <c r="O5734" i="3"/>
  <c r="P5734" i="3" s="1"/>
  <c r="O5670" i="3"/>
  <c r="P5670" i="3" s="1"/>
  <c r="O5606" i="3"/>
  <c r="P5606" i="3" s="1"/>
  <c r="O5414" i="3"/>
  <c r="P5414" i="3" s="1"/>
  <c r="O5350" i="3"/>
  <c r="P5350" i="3" s="1"/>
  <c r="O5286" i="3"/>
  <c r="P5286" i="3" s="1"/>
  <c r="O5222" i="3"/>
  <c r="P5222" i="3" s="1"/>
  <c r="O5158" i="3"/>
  <c r="P5158" i="3" s="1"/>
  <c r="O4966" i="3"/>
  <c r="P4966" i="3" s="1"/>
  <c r="O4902" i="3"/>
  <c r="P4902" i="3" s="1"/>
  <c r="O4820" i="3"/>
  <c r="P4820" i="3" s="1"/>
  <c r="O4735" i="3"/>
  <c r="P4735" i="3" s="1"/>
  <c r="O4650" i="3"/>
  <c r="P4650" i="3" s="1"/>
  <c r="O4564" i="3"/>
  <c r="P4564" i="3" s="1"/>
  <c r="O4479" i="3"/>
  <c r="P4479" i="3" s="1"/>
  <c r="O4394" i="3"/>
  <c r="P4394" i="3" s="1"/>
  <c r="O4308" i="3"/>
  <c r="P4308" i="3" s="1"/>
  <c r="O4223" i="3"/>
  <c r="P4223" i="3" s="1"/>
  <c r="O4138" i="3"/>
  <c r="P4138" i="3" s="1"/>
  <c r="O4052" i="3"/>
  <c r="P4052" i="3" s="1"/>
  <c r="O3967" i="3"/>
  <c r="P3967" i="3" s="1"/>
  <c r="O3882" i="3"/>
  <c r="P3882" i="3" s="1"/>
  <c r="O3796" i="3"/>
  <c r="P3796" i="3" s="1"/>
  <c r="O3711" i="3"/>
  <c r="P3711" i="3" s="1"/>
  <c r="O3626" i="3"/>
  <c r="P3626" i="3" s="1"/>
  <c r="O3540" i="3"/>
  <c r="P3540" i="3" s="1"/>
  <c r="O3455" i="3"/>
  <c r="P3455" i="3" s="1"/>
  <c r="O3217" i="3"/>
  <c r="P3217" i="3" s="1"/>
  <c r="O3048" i="3"/>
  <c r="P3048" i="3" s="1"/>
  <c r="O2877" i="3"/>
  <c r="P2877" i="3" s="1"/>
  <c r="O2705" i="3"/>
  <c r="P2705" i="3" s="1"/>
  <c r="O2536" i="3"/>
  <c r="P2536" i="3" s="1"/>
  <c r="O1853" i="3"/>
  <c r="P1853" i="3" s="1"/>
  <c r="O1681" i="3"/>
  <c r="P1681" i="3" s="1"/>
  <c r="O1512" i="3"/>
  <c r="P1512" i="3" s="1"/>
  <c r="O235" i="3"/>
  <c r="P235" i="3" s="1"/>
  <c r="O523" i="3"/>
  <c r="P523" i="3" s="1"/>
  <c r="O747" i="3"/>
  <c r="P747" i="3" s="1"/>
  <c r="O1419" i="3"/>
  <c r="P1419" i="3" s="1"/>
  <c r="O1867" i="3"/>
  <c r="P1867" i="3" s="1"/>
  <c r="O2635" i="3"/>
  <c r="P2635" i="3" s="1"/>
  <c r="O1770" i="3"/>
  <c r="P1770" i="3" s="1"/>
  <c r="O596" i="3"/>
  <c r="P596" i="3" s="1"/>
  <c r="O3188" i="3"/>
  <c r="P3188" i="3" s="1"/>
  <c r="O3909" i="3"/>
  <c r="P3909" i="3" s="1"/>
  <c r="O4789" i="3"/>
  <c r="P4789" i="3" s="1"/>
  <c r="O2464" i="3"/>
  <c r="P2464" i="3" s="1"/>
  <c r="O2848" i="3"/>
  <c r="P2848" i="3" s="1"/>
  <c r="O5451" i="3"/>
  <c r="P5451" i="3" s="1"/>
  <c r="O6155" i="3"/>
  <c r="P6155" i="3" s="1"/>
  <c r="O7451" i="3"/>
  <c r="P7451" i="3" s="1"/>
  <c r="O8411" i="3"/>
  <c r="P8411" i="3" s="1"/>
  <c r="O136" i="3"/>
  <c r="P136" i="3" s="1"/>
  <c r="O3876" i="3"/>
  <c r="P3876" i="3" s="1"/>
  <c r="O7074" i="3"/>
  <c r="P7074" i="3" s="1"/>
  <c r="O8498" i="3"/>
  <c r="P8498" i="3" s="1"/>
  <c r="O4306" i="3"/>
  <c r="P4306" i="3" s="1"/>
  <c r="O2489" i="3"/>
  <c r="P2489" i="3" s="1"/>
  <c r="O6852" i="3"/>
  <c r="P6852" i="3" s="1"/>
  <c r="O6697" i="3"/>
  <c r="P6697" i="3" s="1"/>
  <c r="O8489" i="3"/>
  <c r="P8489" i="3" s="1"/>
  <c r="O813" i="3"/>
  <c r="P813" i="3" s="1"/>
  <c r="O4130" i="3"/>
  <c r="P4130" i="3" s="1"/>
  <c r="O7709" i="3"/>
  <c r="P7709" i="3" s="1"/>
  <c r="O7576" i="3"/>
  <c r="P7576" i="3" s="1"/>
  <c r="O1575" i="3"/>
  <c r="P1575" i="3" s="1"/>
  <c r="O2375" i="3"/>
  <c r="P2375" i="3" s="1"/>
  <c r="O2983" i="3"/>
  <c r="P2983" i="3" s="1"/>
  <c r="O2646" i="3"/>
  <c r="P2646" i="3" s="1"/>
  <c r="O2092" i="3"/>
  <c r="P2092" i="3" s="1"/>
  <c r="O4177" i="3"/>
  <c r="P4177" i="3" s="1"/>
  <c r="O1873" i="3"/>
  <c r="P1873" i="3" s="1"/>
  <c r="O6142" i="3"/>
  <c r="P6142" i="3" s="1"/>
  <c r="O4702" i="3"/>
  <c r="P4702" i="3" s="1"/>
  <c r="O3160" i="3"/>
  <c r="P3160" i="3" s="1"/>
  <c r="O8469" i="3"/>
  <c r="P8469" i="3" s="1"/>
  <c r="O1345" i="3"/>
  <c r="P1345" i="3" s="1"/>
  <c r="O282" i="3"/>
  <c r="P282" i="3" s="1"/>
  <c r="O362" i="3"/>
  <c r="P362" i="3" s="1"/>
  <c r="O1130" i="3"/>
  <c r="P1130" i="3" s="1"/>
  <c r="O1578" i="3"/>
  <c r="P1578" i="3" s="1"/>
  <c r="O1946" i="3"/>
  <c r="P1946" i="3" s="1"/>
  <c r="O2154" i="3"/>
  <c r="P2154" i="3" s="1"/>
  <c r="O1364" i="3"/>
  <c r="P1364" i="3" s="1"/>
  <c r="O3444" i="3"/>
  <c r="P3444" i="3" s="1"/>
  <c r="O3893" i="3"/>
  <c r="P3893" i="3" s="1"/>
  <c r="O4421" i="3"/>
  <c r="P4421" i="3" s="1"/>
  <c r="O2805" i="3"/>
  <c r="P2805" i="3" s="1"/>
  <c r="O7819" i="3"/>
  <c r="P7819" i="3" s="1"/>
  <c r="O2737" i="3"/>
  <c r="P2737" i="3" s="1"/>
  <c r="O5298" i="3"/>
  <c r="P5298" i="3" s="1"/>
  <c r="O5538" i="3"/>
  <c r="P5538" i="3" s="1"/>
  <c r="O6834" i="3"/>
  <c r="P6834" i="3" s="1"/>
  <c r="O7986" i="3"/>
  <c r="P7986" i="3" s="1"/>
  <c r="O8754" i="3"/>
  <c r="P8754" i="3" s="1"/>
  <c r="O397" i="3"/>
  <c r="P397" i="3" s="1"/>
  <c r="O4263" i="3"/>
  <c r="P4263" i="3" s="1"/>
  <c r="O3475" i="3"/>
  <c r="P3475" i="3" s="1"/>
  <c r="O4456" i="3"/>
  <c r="P4456" i="3" s="1"/>
  <c r="O3630" i="3"/>
  <c r="P3630" i="3" s="1"/>
  <c r="O7613" i="3"/>
  <c r="P7613" i="3" s="1"/>
  <c r="O3650" i="3"/>
  <c r="P3650" i="3" s="1"/>
  <c r="O5272" i="3"/>
  <c r="P5272" i="3" s="1"/>
  <c r="O7481" i="3"/>
  <c r="P7481" i="3" s="1"/>
  <c r="O854" i="3"/>
  <c r="P854" i="3" s="1"/>
  <c r="O4145" i="3"/>
  <c r="P4145" i="3" s="1"/>
  <c r="O4288" i="3"/>
  <c r="P4288" i="3" s="1"/>
  <c r="O4800" i="3"/>
  <c r="P4800" i="3" s="1"/>
  <c r="O3764" i="3"/>
  <c r="P3764" i="3" s="1"/>
  <c r="O7134" i="3"/>
  <c r="P7134" i="3" s="1"/>
  <c r="O3523" i="3"/>
  <c r="P3523" i="3" s="1"/>
  <c r="O4888" i="3"/>
  <c r="P4888" i="3" s="1"/>
  <c r="O6588" i="3"/>
  <c r="P6588" i="3" s="1"/>
  <c r="O5785" i="3"/>
  <c r="P5785" i="3" s="1"/>
  <c r="O7705" i="3"/>
  <c r="P7705" i="3" s="1"/>
  <c r="O6677" i="3"/>
  <c r="P6677" i="3" s="1"/>
  <c r="O8041" i="3"/>
  <c r="P8041" i="3" s="1"/>
  <c r="O5521" i="3"/>
  <c r="P5521" i="3" s="1"/>
  <c r="H6" i="1"/>
  <c r="H5" i="1"/>
  <c r="M15" i="1"/>
  <c r="M16" i="1"/>
  <c r="N13" i="1"/>
  <c r="N17" i="1"/>
  <c r="N12" i="1"/>
  <c r="M17" i="1"/>
  <c r="M13" i="1"/>
  <c r="N16" i="1"/>
  <c r="N14" i="1"/>
  <c r="N15" i="1"/>
  <c r="M14" i="1"/>
  <c r="O51" i="3"/>
  <c r="P51" i="3" s="1"/>
  <c r="O67" i="3"/>
  <c r="P67" i="3" s="1"/>
  <c r="O211" i="3"/>
  <c r="P211" i="3" s="1"/>
  <c r="O243" i="3"/>
  <c r="P243" i="3" s="1"/>
  <c r="O259" i="3"/>
  <c r="P259" i="3" s="1"/>
  <c r="O291" i="3"/>
  <c r="P291" i="3" s="1"/>
  <c r="O307" i="3"/>
  <c r="P307" i="3" s="1"/>
  <c r="O419" i="3"/>
  <c r="P419" i="3" s="1"/>
  <c r="O451" i="3"/>
  <c r="P451" i="3" s="1"/>
  <c r="O483" i="3"/>
  <c r="P483" i="3" s="1"/>
  <c r="O531" i="3"/>
  <c r="P531" i="3" s="1"/>
  <c r="O563" i="3"/>
  <c r="P563" i="3" s="1"/>
  <c r="O595" i="3"/>
  <c r="P595" i="3" s="1"/>
  <c r="O627" i="3"/>
  <c r="P627" i="3" s="1"/>
  <c r="O787" i="3"/>
  <c r="P787" i="3" s="1"/>
  <c r="O819" i="3"/>
  <c r="P819" i="3" s="1"/>
  <c r="O883" i="3"/>
  <c r="P883" i="3" s="1"/>
  <c r="O915" i="3"/>
  <c r="P915" i="3" s="1"/>
  <c r="O947" i="3"/>
  <c r="P947" i="3" s="1"/>
  <c r="O979" i="3"/>
  <c r="P979" i="3" s="1"/>
  <c r="O1075" i="3"/>
  <c r="P1075" i="3" s="1"/>
  <c r="O1123" i="3"/>
  <c r="P1123" i="3" s="1"/>
  <c r="O1155" i="3"/>
  <c r="P1155" i="3" s="1"/>
  <c r="O1203" i="3"/>
  <c r="P1203" i="3" s="1"/>
  <c r="O1235" i="3"/>
  <c r="P1235" i="3" s="1"/>
  <c r="O1267" i="3"/>
  <c r="P1267" i="3" s="1"/>
  <c r="O1299" i="3"/>
  <c r="P1299" i="3" s="1"/>
  <c r="O1315" i="3"/>
  <c r="P1315" i="3" s="1"/>
  <c r="O1411" i="3"/>
  <c r="P1411" i="3" s="1"/>
  <c r="O1443" i="3"/>
  <c r="P1443" i="3" s="1"/>
  <c r="O1459" i="3"/>
  <c r="P1459" i="3" s="1"/>
  <c r="O1491" i="3"/>
  <c r="P1491" i="3" s="1"/>
  <c r="O1523" i="3"/>
  <c r="P1523" i="3" s="1"/>
  <c r="O1539" i="3"/>
  <c r="P1539" i="3" s="1"/>
  <c r="O1571" i="3"/>
  <c r="P1571" i="3" s="1"/>
  <c r="O1603" i="3"/>
  <c r="P1603" i="3" s="1"/>
  <c r="O1635" i="3"/>
  <c r="P1635" i="3" s="1"/>
  <c r="O1715" i="3"/>
  <c r="P1715" i="3" s="1"/>
  <c r="O1747" i="3"/>
  <c r="P1747" i="3" s="1"/>
  <c r="O1779" i="3"/>
  <c r="P1779" i="3" s="1"/>
  <c r="O1843" i="3"/>
  <c r="P1843" i="3" s="1"/>
  <c r="O1875" i="3"/>
  <c r="P1875" i="3" s="1"/>
  <c r="O1907" i="3"/>
  <c r="P1907" i="3" s="1"/>
  <c r="O1955" i="3"/>
  <c r="P1955" i="3" s="1"/>
  <c r="O1987" i="3"/>
  <c r="P1987" i="3" s="1"/>
  <c r="O2019" i="3"/>
  <c r="P2019" i="3" s="1"/>
  <c r="O2035" i="3"/>
  <c r="P2035" i="3" s="1"/>
  <c r="O2067" i="3"/>
  <c r="P2067" i="3" s="1"/>
  <c r="O2083" i="3"/>
  <c r="P2083" i="3" s="1"/>
  <c r="O2115" i="3"/>
  <c r="P2115" i="3" s="1"/>
  <c r="O2147" i="3"/>
  <c r="P2147" i="3" s="1"/>
  <c r="O2179" i="3"/>
  <c r="P2179" i="3" s="1"/>
  <c r="O2211" i="3"/>
  <c r="P2211" i="3" s="1"/>
  <c r="O2275" i="3"/>
  <c r="P2275" i="3" s="1"/>
  <c r="O2307" i="3"/>
  <c r="P2307" i="3" s="1"/>
  <c r="O2371" i="3"/>
  <c r="P2371" i="3" s="1"/>
  <c r="O2403" i="3"/>
  <c r="P2403" i="3" s="1"/>
  <c r="O2467" i="3"/>
  <c r="P2467" i="3" s="1"/>
  <c r="O2499" i="3"/>
  <c r="P2499" i="3" s="1"/>
  <c r="O2563" i="3"/>
  <c r="P2563" i="3" s="1"/>
  <c r="O2595" i="3"/>
  <c r="P2595" i="3" s="1"/>
  <c r="O2627" i="3"/>
  <c r="P2627" i="3" s="1"/>
  <c r="O2659" i="3"/>
  <c r="P2659" i="3" s="1"/>
  <c r="O2691" i="3"/>
  <c r="P2691" i="3" s="1"/>
  <c r="O2707" i="3"/>
  <c r="P2707" i="3" s="1"/>
  <c r="O2739" i="3"/>
  <c r="P2739" i="3" s="1"/>
  <c r="O2771" i="3"/>
  <c r="P2771" i="3" s="1"/>
  <c r="O2803" i="3"/>
  <c r="P2803" i="3" s="1"/>
  <c r="O2835" i="3"/>
  <c r="P2835" i="3" s="1"/>
  <c r="O2851" i="3"/>
  <c r="P2851" i="3" s="1"/>
  <c r="O2883" i="3"/>
  <c r="P2883" i="3" s="1"/>
  <c r="O2899" i="3"/>
  <c r="P2899" i="3" s="1"/>
  <c r="O2931" i="3"/>
  <c r="P2931" i="3" s="1"/>
  <c r="O2947" i="3"/>
  <c r="P2947" i="3" s="1"/>
  <c r="O2979" i="3"/>
  <c r="P2979" i="3" s="1"/>
  <c r="O3107" i="3"/>
  <c r="P3107" i="3" s="1"/>
  <c r="O3139" i="3"/>
  <c r="P3139" i="3" s="1"/>
  <c r="O3171" i="3"/>
  <c r="P3171" i="3" s="1"/>
  <c r="O3187" i="3"/>
  <c r="P3187" i="3" s="1"/>
  <c r="O3219" i="3"/>
  <c r="P3219" i="3" s="1"/>
  <c r="O3235" i="3"/>
  <c r="P3235" i="3" s="1"/>
  <c r="O3267" i="3"/>
  <c r="P3267" i="3" s="1"/>
  <c r="O3299" i="3"/>
  <c r="P3299" i="3" s="1"/>
  <c r="O3331" i="3"/>
  <c r="P3331" i="3" s="1"/>
  <c r="O3363" i="3"/>
  <c r="P3363" i="3" s="1"/>
  <c r="O3379" i="3"/>
  <c r="P3379" i="3" s="1"/>
  <c r="O3411" i="3"/>
  <c r="P3411" i="3" s="1"/>
  <c r="O3443" i="3"/>
  <c r="P3443" i="3" s="1"/>
  <c r="O210" i="3"/>
  <c r="P210" i="3" s="1"/>
  <c r="O242" i="3"/>
  <c r="P242" i="3" s="1"/>
  <c r="O258" i="3"/>
  <c r="P258" i="3" s="1"/>
  <c r="O290" i="3"/>
  <c r="P290" i="3" s="1"/>
  <c r="O354" i="3"/>
  <c r="P354" i="3" s="1"/>
  <c r="O386" i="3"/>
  <c r="P386" i="3" s="1"/>
  <c r="O530" i="3"/>
  <c r="P530" i="3" s="1"/>
  <c r="O834" i="3"/>
  <c r="P834" i="3" s="1"/>
  <c r="O866" i="3"/>
  <c r="P866" i="3" s="1"/>
  <c r="O930" i="3"/>
  <c r="P930" i="3" s="1"/>
  <c r="O962" i="3"/>
  <c r="P962" i="3" s="1"/>
  <c r="O1026" i="3"/>
  <c r="P1026" i="3" s="1"/>
  <c r="O1058" i="3"/>
  <c r="P1058" i="3" s="1"/>
  <c r="O1122" i="3"/>
  <c r="P1122" i="3" s="1"/>
  <c r="O1154" i="3"/>
  <c r="P1154" i="3" s="1"/>
  <c r="O1202" i="3"/>
  <c r="P1202" i="3" s="1"/>
  <c r="O1362" i="3"/>
  <c r="P1362" i="3" s="1"/>
  <c r="O1394" i="3"/>
  <c r="P1394" i="3" s="1"/>
  <c r="O1458" i="3"/>
  <c r="P1458" i="3" s="1"/>
  <c r="O1490" i="3"/>
  <c r="P1490" i="3" s="1"/>
  <c r="O1554" i="3"/>
  <c r="P1554" i="3" s="1"/>
  <c r="O1586" i="3"/>
  <c r="P1586" i="3" s="1"/>
  <c r="O1602" i="3"/>
  <c r="P1602" i="3" s="1"/>
  <c r="O1634" i="3"/>
  <c r="P1634" i="3" s="1"/>
  <c r="O1746" i="3"/>
  <c r="P1746" i="3" s="1"/>
  <c r="O1778" i="3"/>
  <c r="P1778" i="3" s="1"/>
  <c r="O1810" i="3"/>
  <c r="P1810" i="3" s="1"/>
  <c r="O1842" i="3"/>
  <c r="P1842" i="3" s="1"/>
  <c r="O1874" i="3"/>
  <c r="P1874" i="3" s="1"/>
  <c r="O1906" i="3"/>
  <c r="P1906" i="3" s="1"/>
  <c r="O1922" i="3"/>
  <c r="P1922" i="3" s="1"/>
  <c r="O1954" i="3"/>
  <c r="P1954" i="3" s="1"/>
  <c r="O1986" i="3"/>
  <c r="P1986" i="3" s="1"/>
  <c r="O2018" i="3"/>
  <c r="P2018" i="3" s="1"/>
  <c r="O2082" i="3"/>
  <c r="P2082" i="3" s="1"/>
  <c r="O2114" i="3"/>
  <c r="P2114" i="3" s="1"/>
  <c r="O2146" i="3"/>
  <c r="P2146" i="3" s="1"/>
  <c r="O2178" i="3"/>
  <c r="P2178" i="3" s="1"/>
  <c r="O2210" i="3"/>
  <c r="P2210" i="3" s="1"/>
  <c r="O2226" i="3"/>
  <c r="P2226" i="3" s="1"/>
  <c r="O2258" i="3"/>
  <c r="P2258" i="3" s="1"/>
  <c r="O2274" i="3"/>
  <c r="P2274" i="3" s="1"/>
  <c r="O2306" i="3"/>
  <c r="P2306" i="3" s="1"/>
  <c r="O2370" i="3"/>
  <c r="P2370" i="3" s="1"/>
  <c r="O2402" i="3"/>
  <c r="P2402" i="3" s="1"/>
  <c r="O2466" i="3"/>
  <c r="P2466" i="3" s="1"/>
  <c r="O2498" i="3"/>
  <c r="P2498" i="3" s="1"/>
  <c r="O2546" i="3"/>
  <c r="P2546" i="3" s="1"/>
  <c r="O2578" i="3"/>
  <c r="P2578" i="3" s="1"/>
  <c r="O2610" i="3"/>
  <c r="P2610" i="3" s="1"/>
  <c r="O2642" i="3"/>
  <c r="P2642" i="3" s="1"/>
  <c r="O2674" i="3"/>
  <c r="P2674" i="3" s="1"/>
  <c r="O2706" i="3"/>
  <c r="P2706" i="3" s="1"/>
  <c r="O2738" i="3"/>
  <c r="P2738" i="3" s="1"/>
  <c r="O2770" i="3"/>
  <c r="P2770" i="3" s="1"/>
  <c r="O2802" i="3"/>
  <c r="P2802" i="3" s="1"/>
  <c r="O2834" i="3"/>
  <c r="P2834" i="3" s="1"/>
  <c r="O2850" i="3"/>
  <c r="P2850" i="3" s="1"/>
  <c r="O2882" i="3"/>
  <c r="P2882" i="3" s="1"/>
  <c r="O2898" i="3"/>
  <c r="P2898" i="3" s="1"/>
  <c r="O2930" i="3"/>
  <c r="P2930" i="3" s="1"/>
  <c r="O2962" i="3"/>
  <c r="P2962" i="3" s="1"/>
  <c r="O2994" i="3"/>
  <c r="P2994" i="3" s="1"/>
  <c r="O3026" i="3"/>
  <c r="P3026" i="3" s="1"/>
  <c r="O3058" i="3"/>
  <c r="P3058" i="3" s="1"/>
  <c r="O3090" i="3"/>
  <c r="P3090" i="3" s="1"/>
  <c r="O3122" i="3"/>
  <c r="P3122" i="3" s="1"/>
  <c r="O3154" i="3"/>
  <c r="P3154" i="3" s="1"/>
  <c r="O3186" i="3"/>
  <c r="P3186" i="3" s="1"/>
  <c r="O3218" i="3"/>
  <c r="P3218" i="3" s="1"/>
  <c r="O3234" i="3"/>
  <c r="P3234" i="3" s="1"/>
  <c r="O260" i="3"/>
  <c r="P260" i="3" s="1"/>
  <c r="O356" i="3"/>
  <c r="P356" i="3" s="1"/>
  <c r="O580" i="3"/>
  <c r="P580" i="3" s="1"/>
  <c r="O644" i="3"/>
  <c r="P644" i="3" s="1"/>
  <c r="O772" i="3"/>
  <c r="P772" i="3" s="1"/>
  <c r="O836" i="3"/>
  <c r="P836" i="3" s="1"/>
  <c r="O932" i="3"/>
  <c r="P932" i="3" s="1"/>
  <c r="O1060" i="3"/>
  <c r="P1060" i="3" s="1"/>
  <c r="O1124" i="3"/>
  <c r="P1124" i="3" s="1"/>
  <c r="O1188" i="3"/>
  <c r="P1188" i="3" s="1"/>
  <c r="O1252" i="3"/>
  <c r="P1252" i="3" s="1"/>
  <c r="O1316" i="3"/>
  <c r="P1316" i="3" s="1"/>
  <c r="O1444" i="3"/>
  <c r="P1444" i="3" s="1"/>
  <c r="O1572" i="3"/>
  <c r="P1572" i="3" s="1"/>
  <c r="O1636" i="3"/>
  <c r="P1636" i="3" s="1"/>
  <c r="O1700" i="3"/>
  <c r="P1700" i="3" s="1"/>
  <c r="O1732" i="3"/>
  <c r="P1732" i="3" s="1"/>
  <c r="O1796" i="3"/>
  <c r="P1796" i="3" s="1"/>
  <c r="O1860" i="3"/>
  <c r="P1860" i="3" s="1"/>
  <c r="O1924" i="3"/>
  <c r="P1924" i="3" s="1"/>
  <c r="O1988" i="3"/>
  <c r="P1988" i="3" s="1"/>
  <c r="O2052" i="3"/>
  <c r="P2052" i="3" s="1"/>
  <c r="O2116" i="3"/>
  <c r="P2116" i="3" s="1"/>
  <c r="O2180" i="3"/>
  <c r="P2180" i="3" s="1"/>
  <c r="O2404" i="3"/>
  <c r="P2404" i="3" s="1"/>
  <c r="O2500" i="3"/>
  <c r="P2500" i="3" s="1"/>
  <c r="O2564" i="3"/>
  <c r="P2564" i="3" s="1"/>
  <c r="O2628" i="3"/>
  <c r="P2628" i="3" s="1"/>
  <c r="O2692" i="3"/>
  <c r="P2692" i="3" s="1"/>
  <c r="O2756" i="3"/>
  <c r="P2756" i="3" s="1"/>
  <c r="O2980" i="3"/>
  <c r="P2980" i="3" s="1"/>
  <c r="O3044" i="3"/>
  <c r="P3044" i="3" s="1"/>
  <c r="O3108" i="3"/>
  <c r="P3108" i="3" s="1"/>
  <c r="O3172" i="3"/>
  <c r="P3172" i="3" s="1"/>
  <c r="O3236" i="3"/>
  <c r="P3236" i="3" s="1"/>
  <c r="O3284" i="3"/>
  <c r="P3284" i="3" s="1"/>
  <c r="O3326" i="3"/>
  <c r="P3326" i="3" s="1"/>
  <c r="O3412" i="3"/>
  <c r="P3412" i="3" s="1"/>
  <c r="O3453" i="3"/>
  <c r="P3453" i="3" s="1"/>
  <c r="O3485" i="3"/>
  <c r="P3485" i="3" s="1"/>
  <c r="O3565" i="3"/>
  <c r="P3565" i="3" s="1"/>
  <c r="O3597" i="3"/>
  <c r="P3597" i="3" s="1"/>
  <c r="O3629" i="3"/>
  <c r="P3629" i="3" s="1"/>
  <c r="O3661" i="3"/>
  <c r="P3661" i="3" s="1"/>
  <c r="O3693" i="3"/>
  <c r="P3693" i="3" s="1"/>
  <c r="O3725" i="3"/>
  <c r="P3725" i="3" s="1"/>
  <c r="O3757" i="3"/>
  <c r="P3757" i="3" s="1"/>
  <c r="O3789" i="3"/>
  <c r="P3789" i="3" s="1"/>
  <c r="O3821" i="3"/>
  <c r="P3821" i="3" s="1"/>
  <c r="O3901" i="3"/>
  <c r="P3901" i="3" s="1"/>
  <c r="O3933" i="3"/>
  <c r="P3933" i="3" s="1"/>
  <c r="O3965" i="3"/>
  <c r="P3965" i="3" s="1"/>
  <c r="O3997" i="3"/>
  <c r="P3997" i="3" s="1"/>
  <c r="O4029" i="3"/>
  <c r="P4029" i="3" s="1"/>
  <c r="O4061" i="3"/>
  <c r="P4061" i="3" s="1"/>
  <c r="O4093" i="3"/>
  <c r="P4093" i="3" s="1"/>
  <c r="O4125" i="3"/>
  <c r="P4125" i="3" s="1"/>
  <c r="O4157" i="3"/>
  <c r="P4157" i="3" s="1"/>
  <c r="O4237" i="3"/>
  <c r="P4237" i="3" s="1"/>
  <c r="O4269" i="3"/>
  <c r="P4269" i="3" s="1"/>
  <c r="O4301" i="3"/>
  <c r="P4301" i="3" s="1"/>
  <c r="O4333" i="3"/>
  <c r="P4333" i="3" s="1"/>
  <c r="O4365" i="3"/>
  <c r="P4365" i="3" s="1"/>
  <c r="O4397" i="3"/>
  <c r="P4397" i="3" s="1"/>
  <c r="O4429" i="3"/>
  <c r="P4429" i="3" s="1"/>
  <c r="O4461" i="3"/>
  <c r="P4461" i="3" s="1"/>
  <c r="O4493" i="3"/>
  <c r="P4493" i="3" s="1"/>
  <c r="O4573" i="3"/>
  <c r="P4573" i="3" s="1"/>
  <c r="O4605" i="3"/>
  <c r="P4605" i="3" s="1"/>
  <c r="O4637" i="3"/>
  <c r="P4637" i="3" s="1"/>
  <c r="O4669" i="3"/>
  <c r="P4669" i="3" s="1"/>
  <c r="O4701" i="3"/>
  <c r="P4701" i="3" s="1"/>
  <c r="O4733" i="3"/>
  <c r="P4733" i="3" s="1"/>
  <c r="O4765" i="3"/>
  <c r="P4765" i="3" s="1"/>
  <c r="O4797" i="3"/>
  <c r="P4797" i="3" s="1"/>
  <c r="O4829" i="3"/>
  <c r="P4829" i="3" s="1"/>
  <c r="O96" i="3"/>
  <c r="P96" i="3" s="1"/>
  <c r="O181" i="3"/>
  <c r="P181" i="3" s="1"/>
  <c r="O265" i="3"/>
  <c r="P265" i="3" s="1"/>
  <c r="O309" i="3"/>
  <c r="P309" i="3" s="1"/>
  <c r="O480" i="3"/>
  <c r="P480" i="3" s="1"/>
  <c r="O565" i="3"/>
  <c r="P565" i="3" s="1"/>
  <c r="O649" i="3"/>
  <c r="P649" i="3" s="1"/>
  <c r="O736" i="3"/>
  <c r="P736" i="3" s="1"/>
  <c r="O864" i="3"/>
  <c r="P864" i="3" s="1"/>
  <c r="O949" i="3"/>
  <c r="P949" i="3" s="1"/>
  <c r="O1033" i="3"/>
  <c r="P1033" i="3" s="1"/>
  <c r="O1120" i="3"/>
  <c r="P1120" i="3" s="1"/>
  <c r="O1248" i="3"/>
  <c r="P1248" i="3" s="1"/>
  <c r="O1417" i="3"/>
  <c r="P1417" i="3" s="1"/>
  <c r="O1589" i="3"/>
  <c r="P1589" i="3" s="1"/>
  <c r="O1717" i="3"/>
  <c r="P1717" i="3" s="1"/>
  <c r="O1973" i="3"/>
  <c r="P1973" i="3" s="1"/>
  <c r="O2057" i="3"/>
  <c r="P2057" i="3" s="1"/>
  <c r="O2272" i="3"/>
  <c r="P2272" i="3" s="1"/>
  <c r="O2441" i="3"/>
  <c r="P2441" i="3" s="1"/>
  <c r="O2656" i="3"/>
  <c r="P2656" i="3" s="1"/>
  <c r="O2741" i="3"/>
  <c r="P2741" i="3" s="1"/>
  <c r="O2784" i="3"/>
  <c r="P2784" i="3" s="1"/>
  <c r="O2869" i="3"/>
  <c r="P2869" i="3" s="1"/>
  <c r="O2953" i="3"/>
  <c r="P2953" i="3" s="1"/>
  <c r="O3040" i="3"/>
  <c r="P3040" i="3" s="1"/>
  <c r="O3125" i="3"/>
  <c r="P3125" i="3" s="1"/>
  <c r="O3209" i="3"/>
  <c r="P3209" i="3" s="1"/>
  <c r="O3281" i="3"/>
  <c r="P3281" i="3" s="1"/>
  <c r="O3338" i="3"/>
  <c r="P3338" i="3" s="1"/>
  <c r="O3394" i="3"/>
  <c r="P3394" i="3" s="1"/>
  <c r="O3451" i="3"/>
  <c r="P3451" i="3" s="1"/>
  <c r="O3494" i="3"/>
  <c r="P3494" i="3" s="1"/>
  <c r="O3579" i="3"/>
  <c r="P3579" i="3" s="1"/>
  <c r="O3622" i="3"/>
  <c r="P3622" i="3" s="1"/>
  <c r="O3664" i="3"/>
  <c r="P3664" i="3" s="1"/>
  <c r="O3750" i="3"/>
  <c r="P3750" i="3" s="1"/>
  <c r="O3792" i="3"/>
  <c r="P3792" i="3" s="1"/>
  <c r="O3835" i="3"/>
  <c r="P3835" i="3" s="1"/>
  <c r="O3878" i="3"/>
  <c r="P3878" i="3" s="1"/>
  <c r="O3920" i="3"/>
  <c r="P3920" i="3" s="1"/>
  <c r="O3963" i="3"/>
  <c r="P3963" i="3" s="1"/>
  <c r="O3984" i="3"/>
  <c r="P3984" i="3" s="1"/>
  <c r="O4027" i="3"/>
  <c r="P4027" i="3" s="1"/>
  <c r="O4070" i="3"/>
  <c r="P4070" i="3" s="1"/>
  <c r="O4112" i="3"/>
  <c r="P4112" i="3" s="1"/>
  <c r="O4134" i="3"/>
  <c r="P4134" i="3" s="1"/>
  <c r="O4176" i="3"/>
  <c r="P4176" i="3" s="1"/>
  <c r="O4198" i="3"/>
  <c r="P4198" i="3" s="1"/>
  <c r="O4240" i="3"/>
  <c r="P4240" i="3" s="1"/>
  <c r="O4283" i="3"/>
  <c r="P4283" i="3" s="1"/>
  <c r="O4326" i="3"/>
  <c r="P4326" i="3" s="1"/>
  <c r="O4368" i="3"/>
  <c r="P4368" i="3" s="1"/>
  <c r="O4411" i="3"/>
  <c r="P4411" i="3" s="1"/>
  <c r="O4454" i="3"/>
  <c r="P4454" i="3" s="1"/>
  <c r="O4496" i="3"/>
  <c r="P4496" i="3" s="1"/>
  <c r="O4518" i="3"/>
  <c r="P4518" i="3" s="1"/>
  <c r="O4560" i="3"/>
  <c r="P4560" i="3" s="1"/>
  <c r="O4603" i="3"/>
  <c r="P4603" i="3" s="1"/>
  <c r="O4646" i="3"/>
  <c r="P4646" i="3" s="1"/>
  <c r="O4688" i="3"/>
  <c r="P4688" i="3" s="1"/>
  <c r="O4731" i="3"/>
  <c r="P4731" i="3" s="1"/>
  <c r="O4752" i="3"/>
  <c r="P4752" i="3" s="1"/>
  <c r="O4795" i="3"/>
  <c r="P4795" i="3" s="1"/>
  <c r="O4838" i="3"/>
  <c r="P4838" i="3" s="1"/>
  <c r="O4915" i="3"/>
  <c r="P4915" i="3" s="1"/>
  <c r="O4947" i="3"/>
  <c r="P4947" i="3" s="1"/>
  <c r="O5107" i="3"/>
  <c r="P5107" i="3" s="1"/>
  <c r="O5139" i="3"/>
  <c r="P5139" i="3" s="1"/>
  <c r="O5235" i="3"/>
  <c r="P5235" i="3" s="1"/>
  <c r="O5267" i="3"/>
  <c r="P5267" i="3" s="1"/>
  <c r="O5299" i="3"/>
  <c r="P5299" i="3" s="1"/>
  <c r="O5331" i="3"/>
  <c r="P5331" i="3" s="1"/>
  <c r="O5411" i="3"/>
  <c r="P5411" i="3" s="1"/>
  <c r="O5443" i="3"/>
  <c r="P5443" i="3" s="1"/>
  <c r="O5475" i="3"/>
  <c r="P5475" i="3" s="1"/>
  <c r="O5555" i="3"/>
  <c r="P5555" i="3" s="1"/>
  <c r="O5587" i="3"/>
  <c r="P5587" i="3" s="1"/>
  <c r="O5619" i="3"/>
  <c r="P5619" i="3" s="1"/>
  <c r="O5651" i="3"/>
  <c r="P5651" i="3" s="1"/>
  <c r="O5683" i="3"/>
  <c r="P5683" i="3" s="1"/>
  <c r="O5715" i="3"/>
  <c r="P5715" i="3" s="1"/>
  <c r="O5747" i="3"/>
  <c r="P5747" i="3" s="1"/>
  <c r="O5779" i="3"/>
  <c r="P5779" i="3" s="1"/>
  <c r="O5811" i="3"/>
  <c r="P5811" i="3" s="1"/>
  <c r="O5843" i="3"/>
  <c r="P5843" i="3" s="1"/>
  <c r="O5875" i="3"/>
  <c r="P5875" i="3" s="1"/>
  <c r="O5907" i="3"/>
  <c r="P5907" i="3" s="1"/>
  <c r="O5923" i="3"/>
  <c r="P5923" i="3" s="1"/>
  <c r="O5955" i="3"/>
  <c r="P5955" i="3" s="1"/>
  <c r="O5987" i="3"/>
  <c r="P5987" i="3" s="1"/>
  <c r="O6019" i="3"/>
  <c r="P6019" i="3" s="1"/>
  <c r="O6051" i="3"/>
  <c r="P6051" i="3" s="1"/>
  <c r="O6067" i="3"/>
  <c r="P6067" i="3" s="1"/>
  <c r="O6099" i="3"/>
  <c r="P6099" i="3" s="1"/>
  <c r="O6131" i="3"/>
  <c r="P6131" i="3" s="1"/>
  <c r="O6163" i="3"/>
  <c r="P6163" i="3" s="1"/>
  <c r="O6195" i="3"/>
  <c r="P6195" i="3" s="1"/>
  <c r="O6227" i="3"/>
  <c r="P6227" i="3" s="1"/>
  <c r="O6259" i="3"/>
  <c r="P6259" i="3" s="1"/>
  <c r="O6291" i="3"/>
  <c r="P6291" i="3" s="1"/>
  <c r="O6323" i="3"/>
  <c r="P6323" i="3" s="1"/>
  <c r="O6355" i="3"/>
  <c r="P6355" i="3" s="1"/>
  <c r="O6419" i="3"/>
  <c r="P6419" i="3" s="1"/>
  <c r="O6451" i="3"/>
  <c r="P6451" i="3" s="1"/>
  <c r="O6483" i="3"/>
  <c r="P6483" i="3" s="1"/>
  <c r="O6515" i="3"/>
  <c r="P6515" i="3" s="1"/>
  <c r="O6547" i="3"/>
  <c r="P6547" i="3" s="1"/>
  <c r="O6579" i="3"/>
  <c r="P6579" i="3" s="1"/>
  <c r="O6611" i="3"/>
  <c r="P6611" i="3" s="1"/>
  <c r="O6643" i="3"/>
  <c r="P6643" i="3" s="1"/>
  <c r="O6675" i="3"/>
  <c r="P6675" i="3" s="1"/>
  <c r="O6755" i="3"/>
  <c r="P6755" i="3" s="1"/>
  <c r="O6787" i="3"/>
  <c r="P6787" i="3" s="1"/>
  <c r="O6819" i="3"/>
  <c r="P6819" i="3" s="1"/>
  <c r="O6851" i="3"/>
  <c r="P6851" i="3" s="1"/>
  <c r="O6883" i="3"/>
  <c r="P6883" i="3" s="1"/>
  <c r="O6915" i="3"/>
  <c r="P6915" i="3" s="1"/>
  <c r="O6995" i="3"/>
  <c r="P6995" i="3" s="1"/>
  <c r="O7027" i="3"/>
  <c r="P7027" i="3" s="1"/>
  <c r="O7059" i="3"/>
  <c r="P7059" i="3" s="1"/>
  <c r="O7091" i="3"/>
  <c r="P7091" i="3" s="1"/>
  <c r="O7123" i="3"/>
  <c r="P7123" i="3" s="1"/>
  <c r="O7155" i="3"/>
  <c r="P7155" i="3" s="1"/>
  <c r="O7187" i="3"/>
  <c r="P7187" i="3" s="1"/>
  <c r="O7219" i="3"/>
  <c r="P7219" i="3" s="1"/>
  <c r="O7251" i="3"/>
  <c r="P7251" i="3" s="1"/>
  <c r="O7283" i="3"/>
  <c r="P7283" i="3" s="1"/>
  <c r="O7315" i="3"/>
  <c r="P7315" i="3" s="1"/>
  <c r="O7347" i="3"/>
  <c r="P7347" i="3" s="1"/>
  <c r="O7363" i="3"/>
  <c r="P7363" i="3" s="1"/>
  <c r="O7395" i="3"/>
  <c r="P7395" i="3" s="1"/>
  <c r="O7411" i="3"/>
  <c r="P7411" i="3" s="1"/>
  <c r="O7443" i="3"/>
  <c r="P7443" i="3" s="1"/>
  <c r="O7475" i="3"/>
  <c r="P7475" i="3" s="1"/>
  <c r="O7507" i="3"/>
  <c r="P7507" i="3" s="1"/>
  <c r="O7539" i="3"/>
  <c r="P7539" i="3" s="1"/>
  <c r="O7555" i="3"/>
  <c r="P7555" i="3" s="1"/>
  <c r="O7587" i="3"/>
  <c r="P7587" i="3" s="1"/>
  <c r="O7619" i="3"/>
  <c r="P7619" i="3" s="1"/>
  <c r="O7651" i="3"/>
  <c r="P7651" i="3" s="1"/>
  <c r="O7683" i="3"/>
  <c r="P7683" i="3" s="1"/>
  <c r="O7699" i="3"/>
  <c r="P7699" i="3" s="1"/>
  <c r="O7731" i="3"/>
  <c r="P7731" i="3" s="1"/>
  <c r="O7747" i="3"/>
  <c r="P7747" i="3" s="1"/>
  <c r="O7779" i="3"/>
  <c r="P7779" i="3" s="1"/>
  <c r="O7811" i="3"/>
  <c r="P7811" i="3" s="1"/>
  <c r="O7843" i="3"/>
  <c r="P7843" i="3" s="1"/>
  <c r="O7875" i="3"/>
  <c r="P7875" i="3" s="1"/>
  <c r="O7955" i="3"/>
  <c r="P7955" i="3" s="1"/>
  <c r="O7987" i="3"/>
  <c r="P7987" i="3" s="1"/>
  <c r="O8019" i="3"/>
  <c r="P8019" i="3" s="1"/>
  <c r="O8099" i="3"/>
  <c r="P8099" i="3" s="1"/>
  <c r="O8131" i="3"/>
  <c r="P8131" i="3" s="1"/>
  <c r="O8163" i="3"/>
  <c r="P8163" i="3" s="1"/>
  <c r="O8195" i="3"/>
  <c r="P8195" i="3" s="1"/>
  <c r="O8275" i="3"/>
  <c r="P8275" i="3" s="1"/>
  <c r="O8307" i="3"/>
  <c r="P8307" i="3" s="1"/>
  <c r="O8339" i="3"/>
  <c r="P8339" i="3" s="1"/>
  <c r="O8371" i="3"/>
  <c r="P8371" i="3" s="1"/>
  <c r="O8403" i="3"/>
  <c r="P8403" i="3" s="1"/>
  <c r="O8419" i="3"/>
  <c r="P8419" i="3" s="1"/>
  <c r="O8451" i="3"/>
  <c r="P8451" i="3" s="1"/>
  <c r="O8483" i="3"/>
  <c r="P8483" i="3" s="1"/>
  <c r="O8515" i="3"/>
  <c r="P8515" i="3" s="1"/>
  <c r="O8547" i="3"/>
  <c r="P8547" i="3" s="1"/>
  <c r="O8595" i="3"/>
  <c r="P8595" i="3" s="1"/>
  <c r="O8707" i="3"/>
  <c r="P8707" i="3" s="1"/>
  <c r="O8739" i="3"/>
  <c r="P8739" i="3" s="1"/>
  <c r="O241" i="3"/>
  <c r="P241" i="3" s="1"/>
  <c r="O456" i="3"/>
  <c r="P456" i="3" s="1"/>
  <c r="O712" i="3"/>
  <c r="P712" i="3" s="1"/>
  <c r="O881" i="3"/>
  <c r="P881" i="3" s="1"/>
  <c r="O1053" i="3"/>
  <c r="P1053" i="3" s="1"/>
  <c r="O1224" i="3"/>
  <c r="P1224" i="3" s="1"/>
  <c r="O1393" i="3"/>
  <c r="P1393" i="3" s="1"/>
  <c r="O1480" i="3"/>
  <c r="P1480" i="3" s="1"/>
  <c r="O1565" i="3"/>
  <c r="P1565" i="3" s="1"/>
  <c r="O1608" i="3"/>
  <c r="P1608" i="3" s="1"/>
  <c r="O1693" i="3"/>
  <c r="P1693" i="3" s="1"/>
  <c r="O1777" i="3"/>
  <c r="P1777" i="3" s="1"/>
  <c r="O1821" i="3"/>
  <c r="P1821" i="3" s="1"/>
  <c r="O1905" i="3"/>
  <c r="P1905" i="3" s="1"/>
  <c r="O1992" i="3"/>
  <c r="P1992" i="3" s="1"/>
  <c r="O2077" i="3"/>
  <c r="P2077" i="3" s="1"/>
  <c r="O2161" i="3"/>
  <c r="P2161" i="3" s="1"/>
  <c r="O2248" i="3"/>
  <c r="P2248" i="3" s="1"/>
  <c r="O2333" i="3"/>
  <c r="P2333" i="3" s="1"/>
  <c r="O2417" i="3"/>
  <c r="P2417" i="3" s="1"/>
  <c r="O2589" i="3"/>
  <c r="P2589" i="3" s="1"/>
  <c r="O2673" i="3"/>
  <c r="P2673" i="3" s="1"/>
  <c r="O2760" i="3"/>
  <c r="P2760" i="3" s="1"/>
  <c r="O2973" i="3"/>
  <c r="P2973" i="3" s="1"/>
  <c r="O3057" i="3"/>
  <c r="P3057" i="3" s="1"/>
  <c r="O3144" i="3"/>
  <c r="P3144" i="3" s="1"/>
  <c r="O3229" i="3"/>
  <c r="P3229" i="3" s="1"/>
  <c r="O3293" i="3"/>
  <c r="P3293" i="3" s="1"/>
  <c r="O3436" i="3"/>
  <c r="P3436" i="3" s="1"/>
  <c r="O3482" i="3"/>
  <c r="P3482" i="3" s="1"/>
  <c r="O3524" i="3"/>
  <c r="P3524" i="3" s="1"/>
  <c r="O3567" i="3"/>
  <c r="P3567" i="3" s="1"/>
  <c r="O3610" i="3"/>
  <c r="P3610" i="3" s="1"/>
  <c r="O3652" i="3"/>
  <c r="P3652" i="3" s="1"/>
  <c r="O3695" i="3"/>
  <c r="P3695" i="3" s="1"/>
  <c r="O3738" i="3"/>
  <c r="P3738" i="3" s="1"/>
  <c r="O3780" i="3"/>
  <c r="P3780" i="3" s="1"/>
  <c r="O3823" i="3"/>
  <c r="P3823" i="3" s="1"/>
  <c r="O3866" i="3"/>
  <c r="P3866" i="3" s="1"/>
  <c r="O3908" i="3"/>
  <c r="P3908" i="3" s="1"/>
  <c r="O3951" i="3"/>
  <c r="P3951" i="3" s="1"/>
  <c r="O3994" i="3"/>
  <c r="P3994" i="3" s="1"/>
  <c r="O4036" i="3"/>
  <c r="P4036" i="3" s="1"/>
  <c r="O4079" i="3"/>
  <c r="P4079" i="3" s="1"/>
  <c r="O4122" i="3"/>
  <c r="P4122" i="3" s="1"/>
  <c r="O4228" i="3"/>
  <c r="P4228" i="3" s="1"/>
  <c r="O4250" i="3"/>
  <c r="P4250" i="3" s="1"/>
  <c r="O4292" i="3"/>
  <c r="P4292" i="3" s="1"/>
  <c r="O4335" i="3"/>
  <c r="P4335" i="3" s="1"/>
  <c r="O4420" i="3"/>
  <c r="P4420" i="3" s="1"/>
  <c r="O4463" i="3"/>
  <c r="P4463" i="3" s="1"/>
  <c r="O4506" i="3"/>
  <c r="P4506" i="3" s="1"/>
  <c r="O4548" i="3"/>
  <c r="P4548" i="3" s="1"/>
  <c r="O4591" i="3"/>
  <c r="P4591" i="3" s="1"/>
  <c r="O4634" i="3"/>
  <c r="P4634" i="3" s="1"/>
  <c r="O4676" i="3"/>
  <c r="P4676" i="3" s="1"/>
  <c r="O4719" i="3"/>
  <c r="P4719" i="3" s="1"/>
  <c r="O4762" i="3"/>
  <c r="P4762" i="3" s="1"/>
  <c r="O4804" i="3"/>
  <c r="P4804" i="3" s="1"/>
  <c r="O4847" i="3"/>
  <c r="P4847" i="3" s="1"/>
  <c r="O4890" i="3"/>
  <c r="P4890" i="3" s="1"/>
  <c r="O4922" i="3"/>
  <c r="P4922" i="3" s="1"/>
  <c r="O5082" i="3"/>
  <c r="P5082" i="3" s="1"/>
  <c r="O5114" i="3"/>
  <c r="P5114" i="3" s="1"/>
  <c r="O5130" i="3"/>
  <c r="P5130" i="3" s="1"/>
  <c r="O5162" i="3"/>
  <c r="P5162" i="3" s="1"/>
  <c r="O5178" i="3"/>
  <c r="P5178" i="3" s="1"/>
  <c r="O5210" i="3"/>
  <c r="P5210" i="3" s="1"/>
  <c r="O5226" i="3"/>
  <c r="P5226" i="3" s="1"/>
  <c r="O5258" i="3"/>
  <c r="P5258" i="3" s="1"/>
  <c r="O5274" i="3"/>
  <c r="P5274" i="3" s="1"/>
  <c r="O5306" i="3"/>
  <c r="P5306" i="3" s="1"/>
  <c r="O5338" i="3"/>
  <c r="P5338" i="3" s="1"/>
  <c r="O5370" i="3"/>
  <c r="P5370" i="3" s="1"/>
  <c r="O5402" i="3"/>
  <c r="P5402" i="3" s="1"/>
  <c r="O5418" i="3"/>
  <c r="P5418" i="3" s="1"/>
  <c r="O5450" i="3"/>
  <c r="P5450" i="3" s="1"/>
  <c r="O5466" i="3"/>
  <c r="P5466" i="3" s="1"/>
  <c r="O5498" i="3"/>
  <c r="P5498" i="3" s="1"/>
  <c r="O5514" i="3"/>
  <c r="P5514" i="3" s="1"/>
  <c r="O5546" i="3"/>
  <c r="P5546" i="3" s="1"/>
  <c r="O5578" i="3"/>
  <c r="P5578" i="3" s="1"/>
  <c r="O5594" i="3"/>
  <c r="P5594" i="3" s="1"/>
  <c r="O5626" i="3"/>
  <c r="P5626" i="3" s="1"/>
  <c r="O5658" i="3"/>
  <c r="P5658" i="3" s="1"/>
  <c r="O5690" i="3"/>
  <c r="P5690" i="3" s="1"/>
  <c r="O5770" i="3"/>
  <c r="P5770" i="3" s="1"/>
  <c r="O5802" i="3"/>
  <c r="P5802" i="3" s="1"/>
  <c r="O5850" i="3"/>
  <c r="P5850" i="3" s="1"/>
  <c r="O5882" i="3"/>
  <c r="P5882" i="3" s="1"/>
  <c r="O5914" i="3"/>
  <c r="P5914" i="3" s="1"/>
  <c r="O5946" i="3"/>
  <c r="P5946" i="3" s="1"/>
  <c r="O5978" i="3"/>
  <c r="P5978" i="3" s="1"/>
  <c r="O6010" i="3"/>
  <c r="P6010" i="3" s="1"/>
  <c r="O6042" i="3"/>
  <c r="P6042" i="3" s="1"/>
  <c r="O6074" i="3"/>
  <c r="P6074" i="3" s="1"/>
  <c r="O6090" i="3"/>
  <c r="P6090" i="3" s="1"/>
  <c r="O6122" i="3"/>
  <c r="P6122" i="3" s="1"/>
  <c r="O6154" i="3"/>
  <c r="P6154" i="3" s="1"/>
  <c r="O6186" i="3"/>
  <c r="P6186" i="3" s="1"/>
  <c r="O6218" i="3"/>
  <c r="P6218" i="3" s="1"/>
  <c r="O6234" i="3"/>
  <c r="P6234" i="3" s="1"/>
  <c r="O6266" i="3"/>
  <c r="P6266" i="3" s="1"/>
  <c r="O6282" i="3"/>
  <c r="P6282" i="3" s="1"/>
  <c r="O6314" i="3"/>
  <c r="P6314" i="3" s="1"/>
  <c r="O6442" i="3"/>
  <c r="P6442" i="3" s="1"/>
  <c r="O6474" i="3"/>
  <c r="P6474" i="3" s="1"/>
  <c r="O6506" i="3"/>
  <c r="P6506" i="3" s="1"/>
  <c r="O6538" i="3"/>
  <c r="P6538" i="3" s="1"/>
  <c r="O6570" i="3"/>
  <c r="P6570" i="3" s="1"/>
  <c r="O6602" i="3"/>
  <c r="P6602" i="3" s="1"/>
  <c r="O6634" i="3"/>
  <c r="P6634" i="3" s="1"/>
  <c r="O6666" i="3"/>
  <c r="P6666" i="3" s="1"/>
  <c r="O6698" i="3"/>
  <c r="P6698" i="3" s="1"/>
  <c r="O6730" i="3"/>
  <c r="P6730" i="3" s="1"/>
  <c r="O6762" i="3"/>
  <c r="P6762" i="3" s="1"/>
  <c r="O6794" i="3"/>
  <c r="P6794" i="3" s="1"/>
  <c r="O6826" i="3"/>
  <c r="P6826" i="3" s="1"/>
  <c r="O6858" i="3"/>
  <c r="P6858" i="3" s="1"/>
  <c r="O6890" i="3"/>
  <c r="P6890" i="3" s="1"/>
  <c r="O6922" i="3"/>
  <c r="P6922" i="3" s="1"/>
  <c r="O6954" i="3"/>
  <c r="P6954" i="3" s="1"/>
  <c r="O6986" i="3"/>
  <c r="P6986" i="3" s="1"/>
  <c r="O7018" i="3"/>
  <c r="P7018" i="3" s="1"/>
  <c r="O7050" i="3"/>
  <c r="P7050" i="3" s="1"/>
  <c r="O7082" i="3"/>
  <c r="P7082" i="3" s="1"/>
  <c r="O7098" i="3"/>
  <c r="P7098" i="3" s="1"/>
  <c r="O7130" i="3"/>
  <c r="P7130" i="3" s="1"/>
  <c r="O7194" i="3"/>
  <c r="P7194" i="3" s="1"/>
  <c r="O7226" i="3"/>
  <c r="P7226" i="3" s="1"/>
  <c r="O7258" i="3"/>
  <c r="P7258" i="3" s="1"/>
  <c r="O7290" i="3"/>
  <c r="P7290" i="3" s="1"/>
  <c r="O7322" i="3"/>
  <c r="P7322" i="3" s="1"/>
  <c r="O7386" i="3"/>
  <c r="P7386" i="3" s="1"/>
  <c r="O7418" i="3"/>
  <c r="P7418" i="3" s="1"/>
  <c r="O7450" i="3"/>
  <c r="P7450" i="3" s="1"/>
  <c r="O7482" i="3"/>
  <c r="P7482" i="3" s="1"/>
  <c r="O7514" i="3"/>
  <c r="P7514" i="3" s="1"/>
  <c r="O7578" i="3"/>
  <c r="P7578" i="3" s="1"/>
  <c r="O7610" i="3"/>
  <c r="P7610" i="3" s="1"/>
  <c r="O7642" i="3"/>
  <c r="P7642" i="3" s="1"/>
  <c r="O7674" i="3"/>
  <c r="P7674" i="3" s="1"/>
  <c r="O7706" i="3"/>
  <c r="P7706" i="3" s="1"/>
  <c r="O7786" i="3"/>
  <c r="P7786" i="3" s="1"/>
  <c r="O7818" i="3"/>
  <c r="P7818" i="3" s="1"/>
  <c r="O7850" i="3"/>
  <c r="P7850" i="3" s="1"/>
  <c r="O7930" i="3"/>
  <c r="P7930" i="3" s="1"/>
  <c r="O7962" i="3"/>
  <c r="P7962" i="3" s="1"/>
  <c r="O7994" i="3"/>
  <c r="P7994" i="3" s="1"/>
  <c r="O8106" i="3"/>
  <c r="P8106" i="3" s="1"/>
  <c r="O8138" i="3"/>
  <c r="P8138" i="3" s="1"/>
  <c r="O8170" i="3"/>
  <c r="P8170" i="3" s="1"/>
  <c r="O8202" i="3"/>
  <c r="P8202" i="3" s="1"/>
  <c r="O8234" i="3"/>
  <c r="P8234" i="3" s="1"/>
  <c r="O8250" i="3"/>
  <c r="P8250" i="3" s="1"/>
  <c r="O8282" i="3"/>
  <c r="P8282" i="3" s="1"/>
  <c r="O8314" i="3"/>
  <c r="P8314" i="3" s="1"/>
  <c r="O8346" i="3"/>
  <c r="P8346" i="3" s="1"/>
  <c r="O8378" i="3"/>
  <c r="P8378" i="3" s="1"/>
  <c r="O8394" i="3"/>
  <c r="P8394" i="3" s="1"/>
  <c r="O8426" i="3"/>
  <c r="P8426" i="3" s="1"/>
  <c r="O8442" i="3"/>
  <c r="P8442" i="3" s="1"/>
  <c r="O8474" i="3"/>
  <c r="P8474" i="3" s="1"/>
  <c r="O8634" i="3"/>
  <c r="P8634" i="3" s="1"/>
  <c r="O8666" i="3"/>
  <c r="P8666" i="3" s="1"/>
  <c r="O8762" i="3"/>
  <c r="P8762" i="3" s="1"/>
  <c r="O13" i="3"/>
  <c r="P13" i="3" s="1"/>
  <c r="O184" i="3"/>
  <c r="P184" i="3" s="1"/>
  <c r="O353" i="3"/>
  <c r="P353" i="3" s="1"/>
  <c r="O696" i="3"/>
  <c r="P696" i="3" s="1"/>
  <c r="O865" i="3"/>
  <c r="P865" i="3" s="1"/>
  <c r="O1464" i="3"/>
  <c r="P1464" i="3" s="1"/>
  <c r="O1633" i="3"/>
  <c r="P1633" i="3" s="1"/>
  <c r="O1720" i="3"/>
  <c r="P1720" i="3" s="1"/>
  <c r="O1889" i="3"/>
  <c r="P1889" i="3" s="1"/>
  <c r="O2061" i="3"/>
  <c r="P2061" i="3" s="1"/>
  <c r="O2401" i="3"/>
  <c r="P2401" i="3" s="1"/>
  <c r="O2573" i="3"/>
  <c r="P2573" i="3" s="1"/>
  <c r="O2744" i="3"/>
  <c r="P2744" i="3" s="1"/>
  <c r="O2913" i="3"/>
  <c r="P2913" i="3" s="1"/>
  <c r="O3085" i="3"/>
  <c r="P3085" i="3" s="1"/>
  <c r="O3254" i="3"/>
  <c r="P3254" i="3" s="1"/>
  <c r="O3474" i="3"/>
  <c r="P3474" i="3" s="1"/>
  <c r="O3559" i="3"/>
  <c r="P3559" i="3" s="1"/>
  <c r="O3644" i="3"/>
  <c r="P3644" i="3" s="1"/>
  <c r="O3730" i="3"/>
  <c r="P3730" i="3" s="1"/>
  <c r="O3815" i="3"/>
  <c r="P3815" i="3" s="1"/>
  <c r="O3900" i="3"/>
  <c r="P3900" i="3" s="1"/>
  <c r="O3986" i="3"/>
  <c r="P3986" i="3" s="1"/>
  <c r="O4028" i="3"/>
  <c r="P4028" i="3" s="1"/>
  <c r="O4114" i="3"/>
  <c r="P4114" i="3" s="1"/>
  <c r="O4199" i="3"/>
  <c r="P4199" i="3" s="1"/>
  <c r="O4284" i="3"/>
  <c r="P4284" i="3" s="1"/>
  <c r="O4370" i="3"/>
  <c r="P4370" i="3" s="1"/>
  <c r="O4455" i="3"/>
  <c r="P4455" i="3" s="1"/>
  <c r="O4540" i="3"/>
  <c r="P4540" i="3" s="1"/>
  <c r="O4626" i="3"/>
  <c r="P4626" i="3" s="1"/>
  <c r="O4796" i="3"/>
  <c r="P4796" i="3" s="1"/>
  <c r="O5044" i="3"/>
  <c r="P5044" i="3" s="1"/>
  <c r="O5108" i="3"/>
  <c r="P5108" i="3" s="1"/>
  <c r="O5236" i="3"/>
  <c r="P5236" i="3" s="1"/>
  <c r="O5300" i="3"/>
  <c r="P5300" i="3" s="1"/>
  <c r="O5332" i="3"/>
  <c r="P5332" i="3" s="1"/>
  <c r="O5396" i="3"/>
  <c r="P5396" i="3" s="1"/>
  <c r="O5460" i="3"/>
  <c r="P5460" i="3" s="1"/>
  <c r="O5492" i="3"/>
  <c r="P5492" i="3" s="1"/>
  <c r="O5556" i="3"/>
  <c r="P5556" i="3" s="1"/>
  <c r="O5620" i="3"/>
  <c r="P5620" i="3" s="1"/>
  <c r="O313" i="3"/>
  <c r="P313" i="3" s="1"/>
  <c r="O741" i="3"/>
  <c r="P741" i="3" s="1"/>
  <c r="O912" i="3"/>
  <c r="P912" i="3" s="1"/>
  <c r="O1680" i="3"/>
  <c r="P1680" i="3" s="1"/>
  <c r="O1849" i="3"/>
  <c r="P1849" i="3" s="1"/>
  <c r="O2021" i="3"/>
  <c r="P2021" i="3" s="1"/>
  <c r="O2448" i="3"/>
  <c r="P2448" i="3" s="1"/>
  <c r="O2533" i="3"/>
  <c r="P2533" i="3" s="1"/>
  <c r="O2704" i="3"/>
  <c r="P2704" i="3" s="1"/>
  <c r="O2873" i="3"/>
  <c r="P2873" i="3" s="1"/>
  <c r="O3045" i="3"/>
  <c r="P3045" i="3" s="1"/>
  <c r="O3216" i="3"/>
  <c r="P3216" i="3" s="1"/>
  <c r="O3341" i="3"/>
  <c r="P3341" i="3" s="1"/>
  <c r="O3454" i="3"/>
  <c r="P3454" i="3" s="1"/>
  <c r="O3667" i="3"/>
  <c r="P3667" i="3" s="1"/>
  <c r="O3752" i="3"/>
  <c r="P3752" i="3" s="1"/>
  <c r="O3838" i="3"/>
  <c r="P3838" i="3" s="1"/>
  <c r="O4051" i="3"/>
  <c r="P4051" i="3" s="1"/>
  <c r="O4136" i="3"/>
  <c r="P4136" i="3" s="1"/>
  <c r="O4222" i="3"/>
  <c r="P4222" i="3" s="1"/>
  <c r="O4307" i="3"/>
  <c r="P4307" i="3" s="1"/>
  <c r="O4392" i="3"/>
  <c r="P4392" i="3" s="1"/>
  <c r="O4478" i="3"/>
  <c r="P4478" i="3" s="1"/>
  <c r="O4563" i="3"/>
  <c r="P4563" i="3" s="1"/>
  <c r="O4606" i="3"/>
  <c r="P4606" i="3" s="1"/>
  <c r="O4776" i="3"/>
  <c r="P4776" i="3" s="1"/>
  <c r="O4901" i="3"/>
  <c r="P4901" i="3" s="1"/>
  <c r="O4933" i="3"/>
  <c r="P4933" i="3" s="1"/>
  <c r="O5061" i="3"/>
  <c r="P5061" i="3" s="1"/>
  <c r="O5125" i="3"/>
  <c r="P5125" i="3" s="1"/>
  <c r="O5157" i="3"/>
  <c r="P5157" i="3" s="1"/>
  <c r="O5221" i="3"/>
  <c r="P5221" i="3" s="1"/>
  <c r="O5285" i="3"/>
  <c r="P5285" i="3" s="1"/>
  <c r="O5349" i="3"/>
  <c r="P5349" i="3" s="1"/>
  <c r="O5413" i="3"/>
  <c r="P5413" i="3" s="1"/>
  <c r="O5445" i="3"/>
  <c r="P5445" i="3" s="1"/>
  <c r="O5509" i="3"/>
  <c r="P5509" i="3" s="1"/>
  <c r="O5573" i="3"/>
  <c r="P5573" i="3" s="1"/>
  <c r="O5605" i="3"/>
  <c r="P5605" i="3" s="1"/>
  <c r="O5669" i="3"/>
  <c r="P5669" i="3" s="1"/>
  <c r="O5733" i="3"/>
  <c r="P5733" i="3" s="1"/>
  <c r="O5765" i="3"/>
  <c r="P5765" i="3" s="1"/>
  <c r="O240" i="3"/>
  <c r="P240" i="3" s="1"/>
  <c r="O1433" i="3"/>
  <c r="P1433" i="3" s="1"/>
  <c r="O1776" i="3"/>
  <c r="P1776" i="3" s="1"/>
  <c r="O2117" i="3"/>
  <c r="P2117" i="3" s="1"/>
  <c r="O2800" i="3"/>
  <c r="P2800" i="3" s="1"/>
  <c r="O3141" i="3"/>
  <c r="P3141" i="3" s="1"/>
  <c r="O3405" i="3"/>
  <c r="P3405" i="3" s="1"/>
  <c r="O3843" i="3"/>
  <c r="P3843" i="3" s="1"/>
  <c r="O4014" i="3"/>
  <c r="P4014" i="3" s="1"/>
  <c r="O4184" i="3"/>
  <c r="P4184" i="3" s="1"/>
  <c r="O4611" i="3"/>
  <c r="P4611" i="3" s="1"/>
  <c r="O4696" i="3"/>
  <c r="P4696" i="3" s="1"/>
  <c r="O4867" i="3"/>
  <c r="P4867" i="3" s="1"/>
  <c r="O5321" i="3"/>
  <c r="P5321" i="3" s="1"/>
  <c r="O5449" i="3"/>
  <c r="P5449" i="3" s="1"/>
  <c r="O5577" i="3"/>
  <c r="P5577" i="3" s="1"/>
  <c r="O5692" i="3"/>
  <c r="P5692" i="3" s="1"/>
  <c r="O5777" i="3"/>
  <c r="P5777" i="3" s="1"/>
  <c r="O5844" i="3"/>
  <c r="P5844" i="3" s="1"/>
  <c r="O5908" i="3"/>
  <c r="P5908" i="3" s="1"/>
  <c r="O5940" i="3"/>
  <c r="P5940" i="3" s="1"/>
  <c r="O6004" i="3"/>
  <c r="P6004" i="3" s="1"/>
  <c r="O6068" i="3"/>
  <c r="P6068" i="3" s="1"/>
  <c r="O6100" i="3"/>
  <c r="P6100" i="3" s="1"/>
  <c r="O6164" i="3"/>
  <c r="P6164" i="3" s="1"/>
  <c r="O6228" i="3"/>
  <c r="P6228" i="3" s="1"/>
  <c r="O6292" i="3"/>
  <c r="P6292" i="3" s="1"/>
  <c r="O6356" i="3"/>
  <c r="P6356" i="3" s="1"/>
  <c r="O6420" i="3"/>
  <c r="P6420" i="3" s="1"/>
  <c r="O6484" i="3"/>
  <c r="P6484" i="3" s="1"/>
  <c r="O6548" i="3"/>
  <c r="P6548" i="3" s="1"/>
  <c r="O6612" i="3"/>
  <c r="P6612" i="3" s="1"/>
  <c r="O6676" i="3"/>
  <c r="P6676" i="3" s="1"/>
  <c r="O6740" i="3"/>
  <c r="P6740" i="3" s="1"/>
  <c r="O6772" i="3"/>
  <c r="P6772" i="3" s="1"/>
  <c r="O6836" i="3"/>
  <c r="P6836" i="3" s="1"/>
  <c r="O6900" i="3"/>
  <c r="P6900" i="3" s="1"/>
  <c r="O6964" i="3"/>
  <c r="P6964" i="3" s="1"/>
  <c r="O99" i="3"/>
  <c r="P99" i="3" s="1"/>
  <c r="O115" i="3"/>
  <c r="P115" i="3" s="1"/>
  <c r="O147" i="3"/>
  <c r="P147" i="3" s="1"/>
  <c r="O195" i="3"/>
  <c r="P195" i="3" s="1"/>
  <c r="O355" i="3"/>
  <c r="P355" i="3" s="1"/>
  <c r="O387" i="3"/>
  <c r="P387" i="3" s="1"/>
  <c r="O403" i="3"/>
  <c r="P403" i="3" s="1"/>
  <c r="O435" i="3"/>
  <c r="P435" i="3" s="1"/>
  <c r="O547" i="3"/>
  <c r="P547" i="3" s="1"/>
  <c r="O579" i="3"/>
  <c r="P579" i="3" s="1"/>
  <c r="O611" i="3"/>
  <c r="P611" i="3" s="1"/>
  <c r="O643" i="3"/>
  <c r="P643" i="3" s="1"/>
  <c r="O675" i="3"/>
  <c r="P675" i="3" s="1"/>
  <c r="O691" i="3"/>
  <c r="P691" i="3" s="1"/>
  <c r="O723" i="3"/>
  <c r="P723" i="3" s="1"/>
  <c r="O739" i="3"/>
  <c r="P739" i="3" s="1"/>
  <c r="O771" i="3"/>
  <c r="P771" i="3" s="1"/>
  <c r="O835" i="3"/>
  <c r="P835" i="3" s="1"/>
  <c r="O867" i="3"/>
  <c r="P867" i="3" s="1"/>
  <c r="O931" i="3"/>
  <c r="P931" i="3" s="1"/>
  <c r="O963" i="3"/>
  <c r="P963" i="3" s="1"/>
  <c r="O1027" i="3"/>
  <c r="P1027" i="3" s="1"/>
  <c r="O1059" i="3"/>
  <c r="P1059" i="3" s="1"/>
  <c r="O1091" i="3"/>
  <c r="P1091" i="3" s="1"/>
  <c r="O1107" i="3"/>
  <c r="P1107" i="3" s="1"/>
  <c r="O1219" i="3"/>
  <c r="P1219" i="3" s="1"/>
  <c r="O1251" i="3"/>
  <c r="P1251" i="3" s="1"/>
  <c r="O1363" i="3"/>
  <c r="P1363" i="3" s="1"/>
  <c r="O1395" i="3"/>
  <c r="P1395" i="3" s="1"/>
  <c r="O1555" i="3"/>
  <c r="P1555" i="3" s="1"/>
  <c r="O1587" i="3"/>
  <c r="P1587" i="3" s="1"/>
  <c r="O1619" i="3"/>
  <c r="P1619" i="3" s="1"/>
  <c r="O1651" i="3"/>
  <c r="P1651" i="3" s="1"/>
  <c r="O1683" i="3"/>
  <c r="P1683" i="3" s="1"/>
  <c r="O1699" i="3"/>
  <c r="P1699" i="3" s="1"/>
  <c r="O1731" i="3"/>
  <c r="P1731" i="3" s="1"/>
  <c r="O1763" i="3"/>
  <c r="P1763" i="3" s="1"/>
  <c r="O1795" i="3"/>
  <c r="P1795" i="3" s="1"/>
  <c r="O1827" i="3"/>
  <c r="P1827" i="3" s="1"/>
  <c r="O1859" i="3"/>
  <c r="P1859" i="3" s="1"/>
  <c r="O1891" i="3"/>
  <c r="P1891" i="3" s="1"/>
  <c r="O1923" i="3"/>
  <c r="P1923" i="3" s="1"/>
  <c r="O1939" i="3"/>
  <c r="P1939" i="3" s="1"/>
  <c r="O1971" i="3"/>
  <c r="P1971" i="3" s="1"/>
  <c r="O2099" i="3"/>
  <c r="P2099" i="3" s="1"/>
  <c r="O2131" i="3"/>
  <c r="P2131" i="3" s="1"/>
  <c r="O2163" i="3"/>
  <c r="P2163" i="3" s="1"/>
  <c r="O2195" i="3"/>
  <c r="P2195" i="3" s="1"/>
  <c r="O2227" i="3"/>
  <c r="P2227" i="3" s="1"/>
  <c r="O2259" i="3"/>
  <c r="P2259" i="3" s="1"/>
  <c r="O2323" i="3"/>
  <c r="P2323" i="3" s="1"/>
  <c r="O2355" i="3"/>
  <c r="P2355" i="3" s="1"/>
  <c r="O2419" i="3"/>
  <c r="P2419" i="3" s="1"/>
  <c r="O2451" i="3"/>
  <c r="P2451" i="3" s="1"/>
  <c r="O2547" i="3"/>
  <c r="P2547" i="3" s="1"/>
  <c r="O2579" i="3"/>
  <c r="P2579" i="3" s="1"/>
  <c r="O2611" i="3"/>
  <c r="P2611" i="3" s="1"/>
  <c r="O2643" i="3"/>
  <c r="P2643" i="3" s="1"/>
  <c r="O2723" i="3"/>
  <c r="P2723" i="3" s="1"/>
  <c r="O2755" i="3"/>
  <c r="P2755" i="3" s="1"/>
  <c r="O2787" i="3"/>
  <c r="P2787" i="3" s="1"/>
  <c r="O2963" i="3"/>
  <c r="P2963" i="3" s="1"/>
  <c r="O2995" i="3"/>
  <c r="P2995" i="3" s="1"/>
  <c r="O3027" i="3"/>
  <c r="P3027" i="3" s="1"/>
  <c r="O3043" i="3"/>
  <c r="P3043" i="3" s="1"/>
  <c r="O3075" i="3"/>
  <c r="P3075" i="3" s="1"/>
  <c r="O3091" i="3"/>
  <c r="P3091" i="3" s="1"/>
  <c r="O3123" i="3"/>
  <c r="P3123" i="3" s="1"/>
  <c r="O3251" i="3"/>
  <c r="P3251" i="3" s="1"/>
  <c r="O3283" i="3"/>
  <c r="P3283" i="3" s="1"/>
  <c r="O3315" i="3"/>
  <c r="P3315" i="3" s="1"/>
  <c r="O3395" i="3"/>
  <c r="P3395" i="3" s="1"/>
  <c r="O3427" i="3"/>
  <c r="P3427" i="3" s="1"/>
  <c r="O18" i="3"/>
  <c r="P18" i="3" s="1"/>
  <c r="O50" i="3"/>
  <c r="P50" i="3" s="1"/>
  <c r="O66" i="3"/>
  <c r="P66" i="3" s="1"/>
  <c r="O98" i="3"/>
  <c r="P98" i="3" s="1"/>
  <c r="O114" i="3"/>
  <c r="P114" i="3" s="1"/>
  <c r="O146" i="3"/>
  <c r="P146" i="3" s="1"/>
  <c r="O194" i="3"/>
  <c r="P194" i="3" s="1"/>
  <c r="O306" i="3"/>
  <c r="P306" i="3" s="1"/>
  <c r="O338" i="3"/>
  <c r="P338" i="3" s="1"/>
  <c r="O402" i="3"/>
  <c r="P402" i="3" s="1"/>
  <c r="O434" i="3"/>
  <c r="P434" i="3" s="1"/>
  <c r="O450" i="3"/>
  <c r="P450" i="3" s="1"/>
  <c r="O482" i="3"/>
  <c r="P482" i="3" s="1"/>
  <c r="O546" i="3"/>
  <c r="P546" i="3" s="1"/>
  <c r="O578" i="3"/>
  <c r="P578" i="3" s="1"/>
  <c r="O594" i="3"/>
  <c r="P594" i="3" s="1"/>
  <c r="O626" i="3"/>
  <c r="P626" i="3" s="1"/>
  <c r="O642" i="3"/>
  <c r="P642" i="3" s="1"/>
  <c r="O674" i="3"/>
  <c r="P674" i="3" s="1"/>
  <c r="O690" i="3"/>
  <c r="P690" i="3" s="1"/>
  <c r="O722" i="3"/>
  <c r="P722" i="3" s="1"/>
  <c r="O738" i="3"/>
  <c r="P738" i="3" s="1"/>
  <c r="O770" i="3"/>
  <c r="P770" i="3" s="1"/>
  <c r="O786" i="3"/>
  <c r="P786" i="3" s="1"/>
  <c r="O818" i="3"/>
  <c r="P818" i="3" s="1"/>
  <c r="O882" i="3"/>
  <c r="P882" i="3" s="1"/>
  <c r="O914" i="3"/>
  <c r="P914" i="3" s="1"/>
  <c r="O978" i="3"/>
  <c r="P978" i="3" s="1"/>
  <c r="O1010" i="3"/>
  <c r="P1010" i="3" s="1"/>
  <c r="O1074" i="3"/>
  <c r="P1074" i="3" s="1"/>
  <c r="O1106" i="3"/>
  <c r="P1106" i="3" s="1"/>
  <c r="O1218" i="3"/>
  <c r="P1218" i="3" s="1"/>
  <c r="O1250" i="3"/>
  <c r="P1250" i="3" s="1"/>
  <c r="O1266" i="3"/>
  <c r="P1266" i="3" s="1"/>
  <c r="O1298" i="3"/>
  <c r="P1298" i="3" s="1"/>
  <c r="O1314" i="3"/>
  <c r="P1314" i="3" s="1"/>
  <c r="O1346" i="3"/>
  <c r="P1346" i="3" s="1"/>
  <c r="O1410" i="3"/>
  <c r="P1410" i="3" s="1"/>
  <c r="O1442" i="3"/>
  <c r="P1442" i="3" s="1"/>
  <c r="O1538" i="3"/>
  <c r="P1538" i="3" s="1"/>
  <c r="O1618" i="3"/>
  <c r="P1618" i="3" s="1"/>
  <c r="O1650" i="3"/>
  <c r="P1650" i="3" s="1"/>
  <c r="O1682" i="3"/>
  <c r="P1682" i="3" s="1"/>
  <c r="O1698" i="3"/>
  <c r="P1698" i="3" s="1"/>
  <c r="O1730" i="3"/>
  <c r="P1730" i="3" s="1"/>
  <c r="O1762" i="3"/>
  <c r="P1762" i="3" s="1"/>
  <c r="O1794" i="3"/>
  <c r="P1794" i="3" s="1"/>
  <c r="O1826" i="3"/>
  <c r="P1826" i="3" s="1"/>
  <c r="O1890" i="3"/>
  <c r="P1890" i="3" s="1"/>
  <c r="O1938" i="3"/>
  <c r="P1938" i="3" s="1"/>
  <c r="O1970" i="3"/>
  <c r="P1970" i="3" s="1"/>
  <c r="O2034" i="3"/>
  <c r="P2034" i="3" s="1"/>
  <c r="O2066" i="3"/>
  <c r="P2066" i="3" s="1"/>
  <c r="O2098" i="3"/>
  <c r="P2098" i="3" s="1"/>
  <c r="O2130" i="3"/>
  <c r="P2130" i="3" s="1"/>
  <c r="O2162" i="3"/>
  <c r="P2162" i="3" s="1"/>
  <c r="O2322" i="3"/>
  <c r="P2322" i="3" s="1"/>
  <c r="O2354" i="3"/>
  <c r="P2354" i="3" s="1"/>
  <c r="O2418" i="3"/>
  <c r="P2418" i="3" s="1"/>
  <c r="O2450" i="3"/>
  <c r="P2450" i="3" s="1"/>
  <c r="O2562" i="3"/>
  <c r="P2562" i="3" s="1"/>
  <c r="O2594" i="3"/>
  <c r="P2594" i="3" s="1"/>
  <c r="O2626" i="3"/>
  <c r="P2626" i="3" s="1"/>
  <c r="O2658" i="3"/>
  <c r="P2658" i="3" s="1"/>
  <c r="O2690" i="3"/>
  <c r="P2690" i="3" s="1"/>
  <c r="O2722" i="3"/>
  <c r="P2722" i="3" s="1"/>
  <c r="O2754" i="3"/>
  <c r="P2754" i="3" s="1"/>
  <c r="O2786" i="3"/>
  <c r="P2786" i="3" s="1"/>
  <c r="O2914" i="3"/>
  <c r="P2914" i="3" s="1"/>
  <c r="O2946" i="3"/>
  <c r="P2946" i="3" s="1"/>
  <c r="O2978" i="3"/>
  <c r="P2978" i="3" s="1"/>
  <c r="O3010" i="3"/>
  <c r="P3010" i="3" s="1"/>
  <c r="O3042" i="3"/>
  <c r="P3042" i="3" s="1"/>
  <c r="O3074" i="3"/>
  <c r="P3074" i="3" s="1"/>
  <c r="O3106" i="3"/>
  <c r="P3106" i="3" s="1"/>
  <c r="O3138" i="3"/>
  <c r="P3138" i="3" s="1"/>
  <c r="O3170" i="3"/>
  <c r="P3170" i="3" s="1"/>
  <c r="O3250" i="3"/>
  <c r="P3250" i="3" s="1"/>
  <c r="O68" i="3"/>
  <c r="P68" i="3" s="1"/>
  <c r="O388" i="3"/>
  <c r="P388" i="3" s="1"/>
  <c r="O452" i="3"/>
  <c r="P452" i="3" s="1"/>
  <c r="O484" i="3"/>
  <c r="P484" i="3" s="1"/>
  <c r="O548" i="3"/>
  <c r="P548" i="3" s="1"/>
  <c r="O740" i="3"/>
  <c r="P740" i="3" s="1"/>
  <c r="O964" i="3"/>
  <c r="P964" i="3" s="1"/>
  <c r="O1028" i="3"/>
  <c r="P1028" i="3" s="1"/>
  <c r="O1092" i="3"/>
  <c r="P1092" i="3" s="1"/>
  <c r="O1156" i="3"/>
  <c r="P1156" i="3" s="1"/>
  <c r="O1220" i="3"/>
  <c r="P1220" i="3" s="1"/>
  <c r="O1412" i="3"/>
  <c r="P1412" i="3" s="1"/>
  <c r="O1540" i="3"/>
  <c r="P1540" i="3" s="1"/>
  <c r="O1604" i="3"/>
  <c r="P1604" i="3" s="1"/>
  <c r="O1764" i="3"/>
  <c r="P1764" i="3" s="1"/>
  <c r="O1828" i="3"/>
  <c r="P1828" i="3" s="1"/>
  <c r="O1892" i="3"/>
  <c r="P1892" i="3" s="1"/>
  <c r="O1956" i="3"/>
  <c r="P1956" i="3" s="1"/>
  <c r="O2020" i="3"/>
  <c r="P2020" i="3" s="1"/>
  <c r="O2084" i="3"/>
  <c r="P2084" i="3" s="1"/>
  <c r="O2148" i="3"/>
  <c r="P2148" i="3" s="1"/>
  <c r="O2212" i="3"/>
  <c r="P2212" i="3" s="1"/>
  <c r="O2276" i="3"/>
  <c r="P2276" i="3" s="1"/>
  <c r="O2308" i="3"/>
  <c r="P2308" i="3" s="1"/>
  <c r="O2372" i="3"/>
  <c r="P2372" i="3" s="1"/>
  <c r="O2436" i="3"/>
  <c r="P2436" i="3" s="1"/>
  <c r="O2468" i="3"/>
  <c r="P2468" i="3" s="1"/>
  <c r="O2532" i="3"/>
  <c r="P2532" i="3" s="1"/>
  <c r="O2596" i="3"/>
  <c r="P2596" i="3" s="1"/>
  <c r="O2660" i="3"/>
  <c r="P2660" i="3" s="1"/>
  <c r="O2724" i="3"/>
  <c r="P2724" i="3" s="1"/>
  <c r="O2788" i="3"/>
  <c r="P2788" i="3" s="1"/>
  <c r="O2852" i="3"/>
  <c r="P2852" i="3" s="1"/>
  <c r="O2884" i="3"/>
  <c r="P2884" i="3" s="1"/>
  <c r="O2948" i="3"/>
  <c r="P2948" i="3" s="1"/>
  <c r="O3076" i="3"/>
  <c r="P3076" i="3" s="1"/>
  <c r="O3140" i="3"/>
  <c r="P3140" i="3" s="1"/>
  <c r="O3204" i="3"/>
  <c r="P3204" i="3" s="1"/>
  <c r="O3262" i="3"/>
  <c r="P3262" i="3" s="1"/>
  <c r="O3305" i="3"/>
  <c r="P3305" i="3" s="1"/>
  <c r="O3390" i="3"/>
  <c r="P3390" i="3" s="1"/>
  <c r="O3433" i="3"/>
  <c r="P3433" i="3" s="1"/>
  <c r="O3469" i="3"/>
  <c r="P3469" i="3" s="1"/>
  <c r="O3501" i="3"/>
  <c r="P3501" i="3" s="1"/>
  <c r="O3533" i="3"/>
  <c r="P3533" i="3" s="1"/>
  <c r="O3549" i="3"/>
  <c r="P3549" i="3" s="1"/>
  <c r="O3581" i="3"/>
  <c r="P3581" i="3" s="1"/>
  <c r="O3613" i="3"/>
  <c r="P3613" i="3" s="1"/>
  <c r="O3645" i="3"/>
  <c r="P3645" i="3" s="1"/>
  <c r="O3677" i="3"/>
  <c r="P3677" i="3" s="1"/>
  <c r="O3709" i="3"/>
  <c r="P3709" i="3" s="1"/>
  <c r="O3741" i="3"/>
  <c r="P3741" i="3" s="1"/>
  <c r="O3773" i="3"/>
  <c r="P3773" i="3" s="1"/>
  <c r="O3805" i="3"/>
  <c r="P3805" i="3" s="1"/>
  <c r="O3837" i="3"/>
  <c r="P3837" i="3" s="1"/>
  <c r="O3869" i="3"/>
  <c r="P3869" i="3" s="1"/>
  <c r="O3885" i="3"/>
  <c r="P3885" i="3" s="1"/>
  <c r="O3917" i="3"/>
  <c r="P3917" i="3" s="1"/>
  <c r="O3949" i="3"/>
  <c r="P3949" i="3" s="1"/>
  <c r="O3981" i="3"/>
  <c r="P3981" i="3" s="1"/>
  <c r="O4013" i="3"/>
  <c r="P4013" i="3" s="1"/>
  <c r="O4045" i="3"/>
  <c r="P4045" i="3" s="1"/>
  <c r="O4077" i="3"/>
  <c r="P4077" i="3" s="1"/>
  <c r="O4109" i="3"/>
  <c r="P4109" i="3" s="1"/>
  <c r="O4141" i="3"/>
  <c r="P4141" i="3" s="1"/>
  <c r="O4173" i="3"/>
  <c r="P4173" i="3" s="1"/>
  <c r="O4205" i="3"/>
  <c r="P4205" i="3" s="1"/>
  <c r="O4221" i="3"/>
  <c r="P4221" i="3" s="1"/>
  <c r="O4253" i="3"/>
  <c r="P4253" i="3" s="1"/>
  <c r="O4285" i="3"/>
  <c r="P4285" i="3" s="1"/>
  <c r="O4317" i="3"/>
  <c r="P4317" i="3" s="1"/>
  <c r="O4349" i="3"/>
  <c r="P4349" i="3" s="1"/>
  <c r="O4381" i="3"/>
  <c r="P4381" i="3" s="1"/>
  <c r="O4413" i="3"/>
  <c r="P4413" i="3" s="1"/>
  <c r="O4445" i="3"/>
  <c r="P4445" i="3" s="1"/>
  <c r="O4477" i="3"/>
  <c r="P4477" i="3" s="1"/>
  <c r="O4509" i="3"/>
  <c r="P4509" i="3" s="1"/>
  <c r="O4541" i="3"/>
  <c r="P4541" i="3" s="1"/>
  <c r="O4557" i="3"/>
  <c r="P4557" i="3" s="1"/>
  <c r="O4589" i="3"/>
  <c r="P4589" i="3" s="1"/>
  <c r="O4621" i="3"/>
  <c r="P4621" i="3" s="1"/>
  <c r="O4653" i="3"/>
  <c r="P4653" i="3" s="1"/>
  <c r="O4685" i="3"/>
  <c r="P4685" i="3" s="1"/>
  <c r="O4717" i="3"/>
  <c r="P4717" i="3" s="1"/>
  <c r="O4749" i="3"/>
  <c r="P4749" i="3" s="1"/>
  <c r="O4781" i="3"/>
  <c r="P4781" i="3" s="1"/>
  <c r="O4813" i="3"/>
  <c r="P4813" i="3" s="1"/>
  <c r="O4845" i="3"/>
  <c r="P4845" i="3" s="1"/>
  <c r="O137" i="3"/>
  <c r="P137" i="3" s="1"/>
  <c r="O352" i="3"/>
  <c r="P352" i="3" s="1"/>
  <c r="O521" i="3"/>
  <c r="P521" i="3" s="1"/>
  <c r="O693" i="3"/>
  <c r="P693" i="3" s="1"/>
  <c r="O905" i="3"/>
  <c r="P905" i="3" s="1"/>
  <c r="O1077" i="3"/>
  <c r="P1077" i="3" s="1"/>
  <c r="O1289" i="3"/>
  <c r="P1289" i="3" s="1"/>
  <c r="O1461" i="3"/>
  <c r="P1461" i="3" s="1"/>
  <c r="O1632" i="3"/>
  <c r="P1632" i="3" s="1"/>
  <c r="O1801" i="3"/>
  <c r="P1801" i="3" s="1"/>
  <c r="O1888" i="3"/>
  <c r="P1888" i="3" s="1"/>
  <c r="O1929" i="3"/>
  <c r="P1929" i="3" s="1"/>
  <c r="O2016" i="3"/>
  <c r="P2016" i="3" s="1"/>
  <c r="O2101" i="3"/>
  <c r="P2101" i="3" s="1"/>
  <c r="O2185" i="3"/>
  <c r="P2185" i="3" s="1"/>
  <c r="O2229" i="3"/>
  <c r="P2229" i="3" s="1"/>
  <c r="O2400" i="3"/>
  <c r="P2400" i="3" s="1"/>
  <c r="O2485" i="3"/>
  <c r="P2485" i="3" s="1"/>
  <c r="O2569" i="3"/>
  <c r="P2569" i="3" s="1"/>
  <c r="O2613" i="3"/>
  <c r="P2613" i="3" s="1"/>
  <c r="O2825" i="3"/>
  <c r="P2825" i="3" s="1"/>
  <c r="O2912" i="3"/>
  <c r="P2912" i="3" s="1"/>
  <c r="O2997" i="3"/>
  <c r="P2997" i="3" s="1"/>
  <c r="O3081" i="3"/>
  <c r="P3081" i="3" s="1"/>
  <c r="O3168" i="3"/>
  <c r="P3168" i="3" s="1"/>
  <c r="O3253" i="3"/>
  <c r="P3253" i="3" s="1"/>
  <c r="O3309" i="3"/>
  <c r="P3309" i="3" s="1"/>
  <c r="O3366" i="3"/>
  <c r="P3366" i="3" s="1"/>
  <c r="O3424" i="3"/>
  <c r="P3424" i="3" s="1"/>
  <c r="O3472" i="3"/>
  <c r="P3472" i="3" s="1"/>
  <c r="O3558" i="3"/>
  <c r="P3558" i="3" s="1"/>
  <c r="O3600" i="3"/>
  <c r="P3600" i="3" s="1"/>
  <c r="O3643" i="3"/>
  <c r="P3643" i="3" s="1"/>
  <c r="O3728" i="3"/>
  <c r="P3728" i="3" s="1"/>
  <c r="O3771" i="3"/>
  <c r="P3771" i="3" s="1"/>
  <c r="O3814" i="3"/>
  <c r="P3814" i="3" s="1"/>
  <c r="O3856" i="3"/>
  <c r="P3856" i="3" s="1"/>
  <c r="O3899" i="3"/>
  <c r="P3899" i="3" s="1"/>
  <c r="O4006" i="3"/>
  <c r="P4006" i="3" s="1"/>
  <c r="O4048" i="3"/>
  <c r="P4048" i="3" s="1"/>
  <c r="O4155" i="3"/>
  <c r="P4155" i="3" s="1"/>
  <c r="O4219" i="3"/>
  <c r="P4219" i="3" s="1"/>
  <c r="O4262" i="3"/>
  <c r="P4262" i="3" s="1"/>
  <c r="O4304" i="3"/>
  <c r="P4304" i="3" s="1"/>
  <c r="O4347" i="3"/>
  <c r="P4347" i="3" s="1"/>
  <c r="O4390" i="3"/>
  <c r="P4390" i="3" s="1"/>
  <c r="O4432" i="3"/>
  <c r="P4432" i="3" s="1"/>
  <c r="O4539" i="3"/>
  <c r="P4539" i="3" s="1"/>
  <c r="O4582" i="3"/>
  <c r="P4582" i="3" s="1"/>
  <c r="O4624" i="3"/>
  <c r="P4624" i="3" s="1"/>
  <c r="O4667" i="3"/>
  <c r="P4667" i="3" s="1"/>
  <c r="O4774" i="3"/>
  <c r="P4774" i="3" s="1"/>
  <c r="O4816" i="3"/>
  <c r="P4816" i="3" s="1"/>
  <c r="O4899" i="3"/>
  <c r="P4899" i="3" s="1"/>
  <c r="O4931" i="3"/>
  <c r="P4931" i="3" s="1"/>
  <c r="O4963" i="3"/>
  <c r="P4963" i="3" s="1"/>
  <c r="O4995" i="3"/>
  <c r="P4995" i="3" s="1"/>
  <c r="O5011" i="3"/>
  <c r="P5011" i="3" s="1"/>
  <c r="O5043" i="3"/>
  <c r="P5043" i="3" s="1"/>
  <c r="O5059" i="3"/>
  <c r="P5059" i="3" s="1"/>
  <c r="O5091" i="3"/>
  <c r="P5091" i="3" s="1"/>
  <c r="O5155" i="3"/>
  <c r="P5155" i="3" s="1"/>
  <c r="O5187" i="3"/>
  <c r="P5187" i="3" s="1"/>
  <c r="O5251" i="3"/>
  <c r="P5251" i="3" s="1"/>
  <c r="O5283" i="3"/>
  <c r="P5283" i="3" s="1"/>
  <c r="O5315" i="3"/>
  <c r="P5315" i="3" s="1"/>
  <c r="O5347" i="3"/>
  <c r="P5347" i="3" s="1"/>
  <c r="O5379" i="3"/>
  <c r="P5379" i="3" s="1"/>
  <c r="O5395" i="3"/>
  <c r="P5395" i="3" s="1"/>
  <c r="O5427" i="3"/>
  <c r="P5427" i="3" s="1"/>
  <c r="O5459" i="3"/>
  <c r="P5459" i="3" s="1"/>
  <c r="O5491" i="3"/>
  <c r="P5491" i="3" s="1"/>
  <c r="O5523" i="3"/>
  <c r="P5523" i="3" s="1"/>
  <c r="O5539" i="3"/>
  <c r="P5539" i="3" s="1"/>
  <c r="O5571" i="3"/>
  <c r="P5571" i="3" s="1"/>
  <c r="O5603" i="3"/>
  <c r="P5603" i="3" s="1"/>
  <c r="O5635" i="3"/>
  <c r="P5635" i="3" s="1"/>
  <c r="O5667" i="3"/>
  <c r="P5667" i="3" s="1"/>
  <c r="O5731" i="3"/>
  <c r="P5731" i="3" s="1"/>
  <c r="O5763" i="3"/>
  <c r="P5763" i="3" s="1"/>
  <c r="O5795" i="3"/>
  <c r="P5795" i="3" s="1"/>
  <c r="O5827" i="3"/>
  <c r="P5827" i="3" s="1"/>
  <c r="O5859" i="3"/>
  <c r="P5859" i="3" s="1"/>
  <c r="O5939" i="3"/>
  <c r="P5939" i="3" s="1"/>
  <c r="O5971" i="3"/>
  <c r="P5971" i="3" s="1"/>
  <c r="O6003" i="3"/>
  <c r="P6003" i="3" s="1"/>
  <c r="O6083" i="3"/>
  <c r="P6083" i="3" s="1"/>
  <c r="O6115" i="3"/>
  <c r="P6115" i="3" s="1"/>
  <c r="O6147" i="3"/>
  <c r="P6147" i="3" s="1"/>
  <c r="O6179" i="3"/>
  <c r="P6179" i="3" s="1"/>
  <c r="O6211" i="3"/>
  <c r="P6211" i="3" s="1"/>
  <c r="O6243" i="3"/>
  <c r="P6243" i="3" s="1"/>
  <c r="O6275" i="3"/>
  <c r="P6275" i="3" s="1"/>
  <c r="O6307" i="3"/>
  <c r="P6307" i="3" s="1"/>
  <c r="O6339" i="3"/>
  <c r="P6339" i="3" s="1"/>
  <c r="O6387" i="3"/>
  <c r="P6387" i="3" s="1"/>
  <c r="O6403" i="3"/>
  <c r="P6403" i="3" s="1"/>
  <c r="O6435" i="3"/>
  <c r="P6435" i="3" s="1"/>
  <c r="O6467" i="3"/>
  <c r="P6467" i="3" s="1"/>
  <c r="O6499" i="3"/>
  <c r="P6499" i="3" s="1"/>
  <c r="O6531" i="3"/>
  <c r="P6531" i="3" s="1"/>
  <c r="O6563" i="3"/>
  <c r="P6563" i="3" s="1"/>
  <c r="O6595" i="3"/>
  <c r="P6595" i="3" s="1"/>
  <c r="O6627" i="3"/>
  <c r="P6627" i="3" s="1"/>
  <c r="O6659" i="3"/>
  <c r="P6659" i="3" s="1"/>
  <c r="O6691" i="3"/>
  <c r="P6691" i="3" s="1"/>
  <c r="O6723" i="3"/>
  <c r="P6723" i="3" s="1"/>
  <c r="O6739" i="3"/>
  <c r="P6739" i="3" s="1"/>
  <c r="O6771" i="3"/>
  <c r="P6771" i="3" s="1"/>
  <c r="O6803" i="3"/>
  <c r="P6803" i="3" s="1"/>
  <c r="O6835" i="3"/>
  <c r="P6835" i="3" s="1"/>
  <c r="O6867" i="3"/>
  <c r="P6867" i="3" s="1"/>
  <c r="O6899" i="3"/>
  <c r="P6899" i="3" s="1"/>
  <c r="O6931" i="3"/>
  <c r="P6931" i="3" s="1"/>
  <c r="O6963" i="3"/>
  <c r="P6963" i="3" s="1"/>
  <c r="O6979" i="3"/>
  <c r="P6979" i="3" s="1"/>
  <c r="O7011" i="3"/>
  <c r="P7011" i="3" s="1"/>
  <c r="O7075" i="3"/>
  <c r="P7075" i="3" s="1"/>
  <c r="O7107" i="3"/>
  <c r="P7107" i="3" s="1"/>
  <c r="O7139" i="3"/>
  <c r="P7139" i="3" s="1"/>
  <c r="O7171" i="3"/>
  <c r="P7171" i="3" s="1"/>
  <c r="O7203" i="3"/>
  <c r="P7203" i="3" s="1"/>
  <c r="O7235" i="3"/>
  <c r="P7235" i="3" s="1"/>
  <c r="O7267" i="3"/>
  <c r="P7267" i="3" s="1"/>
  <c r="O7299" i="3"/>
  <c r="P7299" i="3" s="1"/>
  <c r="O7427" i="3"/>
  <c r="P7427" i="3" s="1"/>
  <c r="O7459" i="3"/>
  <c r="P7459" i="3" s="1"/>
  <c r="O7491" i="3"/>
  <c r="P7491" i="3" s="1"/>
  <c r="O7571" i="3"/>
  <c r="P7571" i="3" s="1"/>
  <c r="O7603" i="3"/>
  <c r="P7603" i="3" s="1"/>
  <c r="O7635" i="3"/>
  <c r="P7635" i="3" s="1"/>
  <c r="O7667" i="3"/>
  <c r="P7667" i="3" s="1"/>
  <c r="O7763" i="3"/>
  <c r="P7763" i="3" s="1"/>
  <c r="O7795" i="3"/>
  <c r="P7795" i="3" s="1"/>
  <c r="O7827" i="3"/>
  <c r="P7827" i="3" s="1"/>
  <c r="O7859" i="3"/>
  <c r="P7859" i="3" s="1"/>
  <c r="O7891" i="3"/>
  <c r="P7891" i="3" s="1"/>
  <c r="O7923" i="3"/>
  <c r="P7923" i="3" s="1"/>
  <c r="O7939" i="3"/>
  <c r="P7939" i="3" s="1"/>
  <c r="O7971" i="3"/>
  <c r="P7971" i="3" s="1"/>
  <c r="O8003" i="3"/>
  <c r="P8003" i="3" s="1"/>
  <c r="O8035" i="3"/>
  <c r="P8035" i="3" s="1"/>
  <c r="O8067" i="3"/>
  <c r="P8067" i="3" s="1"/>
  <c r="O8083" i="3"/>
  <c r="P8083" i="3" s="1"/>
  <c r="O8115" i="3"/>
  <c r="P8115" i="3" s="1"/>
  <c r="O8147" i="3"/>
  <c r="P8147" i="3" s="1"/>
  <c r="O8179" i="3"/>
  <c r="P8179" i="3" s="1"/>
  <c r="O8211" i="3"/>
  <c r="P8211" i="3" s="1"/>
  <c r="O8243" i="3"/>
  <c r="P8243" i="3" s="1"/>
  <c r="O8259" i="3"/>
  <c r="P8259" i="3" s="1"/>
  <c r="O8291" i="3"/>
  <c r="P8291" i="3" s="1"/>
  <c r="O8323" i="3"/>
  <c r="P8323" i="3" s="1"/>
  <c r="O8355" i="3"/>
  <c r="P8355" i="3" s="1"/>
  <c r="O8435" i="3"/>
  <c r="P8435" i="3" s="1"/>
  <c r="O8467" i="3"/>
  <c r="P8467" i="3" s="1"/>
  <c r="O8499" i="3"/>
  <c r="P8499" i="3" s="1"/>
  <c r="O8611" i="3"/>
  <c r="P8611" i="3" s="1"/>
  <c r="O8643" i="3"/>
  <c r="P8643" i="3" s="1"/>
  <c r="O8659" i="3"/>
  <c r="P8659" i="3" s="1"/>
  <c r="O8691" i="3"/>
  <c r="P8691" i="3" s="1"/>
  <c r="O8755" i="3"/>
  <c r="P8755" i="3" s="1"/>
  <c r="O8787" i="3"/>
  <c r="P8787" i="3" s="1"/>
  <c r="O72" i="3"/>
  <c r="P72" i="3" s="1"/>
  <c r="O113" i="3"/>
  <c r="P113" i="3" s="1"/>
  <c r="O285" i="3"/>
  <c r="P285" i="3" s="1"/>
  <c r="O541" i="3"/>
  <c r="P541" i="3" s="1"/>
  <c r="O625" i="3"/>
  <c r="P625" i="3" s="1"/>
  <c r="O840" i="3"/>
  <c r="P840" i="3" s="1"/>
  <c r="O925" i="3"/>
  <c r="P925" i="3" s="1"/>
  <c r="O1009" i="3"/>
  <c r="P1009" i="3" s="1"/>
  <c r="O1096" i="3"/>
  <c r="P1096" i="3" s="1"/>
  <c r="O1265" i="3"/>
  <c r="P1265" i="3" s="1"/>
  <c r="O1437" i="3"/>
  <c r="P1437" i="3" s="1"/>
  <c r="O1649" i="3"/>
  <c r="P1649" i="3" s="1"/>
  <c r="O1864" i="3"/>
  <c r="P1864" i="3" s="1"/>
  <c r="O1949" i="3"/>
  <c r="P1949" i="3" s="1"/>
  <c r="O2033" i="3"/>
  <c r="P2033" i="3" s="1"/>
  <c r="O2120" i="3"/>
  <c r="P2120" i="3" s="1"/>
  <c r="O2205" i="3"/>
  <c r="P2205" i="3" s="1"/>
  <c r="O2376" i="3"/>
  <c r="P2376" i="3" s="1"/>
  <c r="O2461" i="3"/>
  <c r="P2461" i="3" s="1"/>
  <c r="O2545" i="3"/>
  <c r="P2545" i="3" s="1"/>
  <c r="O2632" i="3"/>
  <c r="P2632" i="3" s="1"/>
  <c r="O2717" i="3"/>
  <c r="P2717" i="3" s="1"/>
  <c r="O2801" i="3"/>
  <c r="P2801" i="3" s="1"/>
  <c r="O2888" i="3"/>
  <c r="P2888" i="3" s="1"/>
  <c r="O2929" i="3"/>
  <c r="P2929" i="3" s="1"/>
  <c r="O3016" i="3"/>
  <c r="P3016" i="3" s="1"/>
  <c r="O3101" i="3"/>
  <c r="P3101" i="3" s="1"/>
  <c r="O3185" i="3"/>
  <c r="P3185" i="3" s="1"/>
  <c r="O3265" i="3"/>
  <c r="P3265" i="3" s="1"/>
  <c r="O3322" i="3"/>
  <c r="P3322" i="3" s="1"/>
  <c r="O3378" i="3"/>
  <c r="P3378" i="3" s="1"/>
  <c r="O3408" i="3"/>
  <c r="P3408" i="3" s="1"/>
  <c r="O3460" i="3"/>
  <c r="P3460" i="3" s="1"/>
  <c r="O3503" i="3"/>
  <c r="P3503" i="3" s="1"/>
  <c r="O3546" i="3"/>
  <c r="P3546" i="3" s="1"/>
  <c r="O3588" i="3"/>
  <c r="P3588" i="3" s="1"/>
  <c r="O3631" i="3"/>
  <c r="P3631" i="3" s="1"/>
  <c r="O3674" i="3"/>
  <c r="P3674" i="3" s="1"/>
  <c r="O3716" i="3"/>
  <c r="P3716" i="3" s="1"/>
  <c r="O3759" i="3"/>
  <c r="P3759" i="3" s="1"/>
  <c r="O3802" i="3"/>
  <c r="P3802" i="3" s="1"/>
  <c r="O3844" i="3"/>
  <c r="P3844" i="3" s="1"/>
  <c r="O3887" i="3"/>
  <c r="P3887" i="3" s="1"/>
  <c r="O3930" i="3"/>
  <c r="P3930" i="3" s="1"/>
  <c r="O3972" i="3"/>
  <c r="P3972" i="3" s="1"/>
  <c r="O4015" i="3"/>
  <c r="P4015" i="3" s="1"/>
  <c r="O4058" i="3"/>
  <c r="P4058" i="3" s="1"/>
  <c r="O4100" i="3"/>
  <c r="P4100" i="3" s="1"/>
  <c r="O4143" i="3"/>
  <c r="P4143" i="3" s="1"/>
  <c r="O4186" i="3"/>
  <c r="P4186" i="3" s="1"/>
  <c r="O4271" i="3"/>
  <c r="P4271" i="3" s="1"/>
  <c r="O4314" i="3"/>
  <c r="P4314" i="3" s="1"/>
  <c r="O4399" i="3"/>
  <c r="P4399" i="3" s="1"/>
  <c r="O4442" i="3"/>
  <c r="P4442" i="3" s="1"/>
  <c r="O4484" i="3"/>
  <c r="P4484" i="3" s="1"/>
  <c r="O4527" i="3"/>
  <c r="P4527" i="3" s="1"/>
  <c r="O4570" i="3"/>
  <c r="P4570" i="3" s="1"/>
  <c r="O4612" i="3"/>
  <c r="P4612" i="3" s="1"/>
  <c r="O4655" i="3"/>
  <c r="P4655" i="3" s="1"/>
  <c r="O4698" i="3"/>
  <c r="P4698" i="3" s="1"/>
  <c r="O4740" i="3"/>
  <c r="P4740" i="3" s="1"/>
  <c r="O4783" i="3"/>
  <c r="P4783" i="3" s="1"/>
  <c r="O4826" i="3"/>
  <c r="P4826" i="3" s="1"/>
  <c r="O4868" i="3"/>
  <c r="P4868" i="3" s="1"/>
  <c r="O4906" i="3"/>
  <c r="P4906" i="3" s="1"/>
  <c r="O4938" i="3"/>
  <c r="P4938" i="3" s="1"/>
  <c r="O4970" i="3"/>
  <c r="P4970" i="3" s="1"/>
  <c r="O4986" i="3"/>
  <c r="P4986" i="3" s="1"/>
  <c r="O5018" i="3"/>
  <c r="P5018" i="3" s="1"/>
  <c r="O5066" i="3"/>
  <c r="P5066" i="3" s="1"/>
  <c r="O5290" i="3"/>
  <c r="P5290" i="3" s="1"/>
  <c r="O5322" i="3"/>
  <c r="P5322" i="3" s="1"/>
  <c r="O5354" i="3"/>
  <c r="P5354" i="3" s="1"/>
  <c r="O5562" i="3"/>
  <c r="P5562" i="3" s="1"/>
  <c r="O5610" i="3"/>
  <c r="P5610" i="3" s="1"/>
  <c r="O5642" i="3"/>
  <c r="P5642" i="3" s="1"/>
  <c r="O5674" i="3"/>
  <c r="P5674" i="3" s="1"/>
  <c r="O5706" i="3"/>
  <c r="P5706" i="3" s="1"/>
  <c r="O5738" i="3"/>
  <c r="P5738" i="3" s="1"/>
  <c r="O5754" i="3"/>
  <c r="P5754" i="3" s="1"/>
  <c r="O5786" i="3"/>
  <c r="P5786" i="3" s="1"/>
  <c r="O5818" i="3"/>
  <c r="P5818" i="3" s="1"/>
  <c r="O5834" i="3"/>
  <c r="P5834" i="3" s="1"/>
  <c r="O5866" i="3"/>
  <c r="P5866" i="3" s="1"/>
  <c r="O5898" i="3"/>
  <c r="P5898" i="3" s="1"/>
  <c r="O5930" i="3"/>
  <c r="P5930" i="3" s="1"/>
  <c r="O5962" i="3"/>
  <c r="P5962" i="3" s="1"/>
  <c r="O5994" i="3"/>
  <c r="P5994" i="3" s="1"/>
  <c r="O6026" i="3"/>
  <c r="P6026" i="3" s="1"/>
  <c r="O6106" i="3"/>
  <c r="P6106" i="3" s="1"/>
  <c r="O6138" i="3"/>
  <c r="P6138" i="3" s="1"/>
  <c r="O6170" i="3"/>
  <c r="P6170" i="3" s="1"/>
  <c r="O6250" i="3"/>
  <c r="P6250" i="3" s="1"/>
  <c r="O6298" i="3"/>
  <c r="P6298" i="3" s="1"/>
  <c r="O6330" i="3"/>
  <c r="P6330" i="3" s="1"/>
  <c r="O6362" i="3"/>
  <c r="P6362" i="3" s="1"/>
  <c r="O6378" i="3"/>
  <c r="P6378" i="3" s="1"/>
  <c r="O6410" i="3"/>
  <c r="P6410" i="3" s="1"/>
  <c r="O6426" i="3"/>
  <c r="P6426" i="3" s="1"/>
  <c r="O6458" i="3"/>
  <c r="P6458" i="3" s="1"/>
  <c r="O6490" i="3"/>
  <c r="P6490" i="3" s="1"/>
  <c r="O6522" i="3"/>
  <c r="P6522" i="3" s="1"/>
  <c r="O6554" i="3"/>
  <c r="P6554" i="3" s="1"/>
  <c r="O6586" i="3"/>
  <c r="P6586" i="3" s="1"/>
  <c r="O6618" i="3"/>
  <c r="P6618" i="3" s="1"/>
  <c r="O6650" i="3"/>
  <c r="P6650" i="3" s="1"/>
  <c r="O6682" i="3"/>
  <c r="P6682" i="3" s="1"/>
  <c r="O6714" i="3"/>
  <c r="P6714" i="3" s="1"/>
  <c r="O6746" i="3"/>
  <c r="P6746" i="3" s="1"/>
  <c r="O6778" i="3"/>
  <c r="P6778" i="3" s="1"/>
  <c r="O6810" i="3"/>
  <c r="P6810" i="3" s="1"/>
  <c r="O6842" i="3"/>
  <c r="P6842" i="3" s="1"/>
  <c r="O6874" i="3"/>
  <c r="P6874" i="3" s="1"/>
  <c r="O6906" i="3"/>
  <c r="P6906" i="3" s="1"/>
  <c r="O6938" i="3"/>
  <c r="P6938" i="3" s="1"/>
  <c r="O6970" i="3"/>
  <c r="P6970" i="3" s="1"/>
  <c r="O7002" i="3"/>
  <c r="P7002" i="3" s="1"/>
  <c r="O7034" i="3"/>
  <c r="P7034" i="3" s="1"/>
  <c r="O7114" i="3"/>
  <c r="P7114" i="3" s="1"/>
  <c r="O7146" i="3"/>
  <c r="P7146" i="3" s="1"/>
  <c r="O7178" i="3"/>
  <c r="P7178" i="3" s="1"/>
  <c r="O7242" i="3"/>
  <c r="P7242" i="3" s="1"/>
  <c r="O7274" i="3"/>
  <c r="P7274" i="3" s="1"/>
  <c r="O7306" i="3"/>
  <c r="P7306" i="3" s="1"/>
  <c r="O7370" i="3"/>
  <c r="P7370" i="3" s="1"/>
  <c r="O7434" i="3"/>
  <c r="P7434" i="3" s="1"/>
  <c r="O7466" i="3"/>
  <c r="P7466" i="3" s="1"/>
  <c r="O7498" i="3"/>
  <c r="P7498" i="3" s="1"/>
  <c r="O7530" i="3"/>
  <c r="P7530" i="3" s="1"/>
  <c r="O7562" i="3"/>
  <c r="P7562" i="3" s="1"/>
  <c r="O7594" i="3"/>
  <c r="P7594" i="3" s="1"/>
  <c r="O7626" i="3"/>
  <c r="P7626" i="3" s="1"/>
  <c r="O7658" i="3"/>
  <c r="P7658" i="3" s="1"/>
  <c r="O7690" i="3"/>
  <c r="P7690" i="3" s="1"/>
  <c r="O7722" i="3"/>
  <c r="P7722" i="3" s="1"/>
  <c r="O7754" i="3"/>
  <c r="P7754" i="3" s="1"/>
  <c r="O7770" i="3"/>
  <c r="P7770" i="3" s="1"/>
  <c r="O7802" i="3"/>
  <c r="P7802" i="3" s="1"/>
  <c r="O7834" i="3"/>
  <c r="P7834" i="3" s="1"/>
  <c r="O7866" i="3"/>
  <c r="P7866" i="3" s="1"/>
  <c r="O7898" i="3"/>
  <c r="P7898" i="3" s="1"/>
  <c r="O7914" i="3"/>
  <c r="P7914" i="3" s="1"/>
  <c r="O7946" i="3"/>
  <c r="P7946" i="3" s="1"/>
  <c r="O7978" i="3"/>
  <c r="P7978" i="3" s="1"/>
  <c r="O8010" i="3"/>
  <c r="P8010" i="3" s="1"/>
  <c r="O8042" i="3"/>
  <c r="P8042" i="3" s="1"/>
  <c r="O8090" i="3"/>
  <c r="P8090" i="3" s="1"/>
  <c r="O8122" i="3"/>
  <c r="P8122" i="3" s="1"/>
  <c r="O8154" i="3"/>
  <c r="P8154" i="3" s="1"/>
  <c r="O8186" i="3"/>
  <c r="P8186" i="3" s="1"/>
  <c r="O8266" i="3"/>
  <c r="P8266" i="3" s="1"/>
  <c r="O8298" i="3"/>
  <c r="P8298" i="3" s="1"/>
  <c r="O8330" i="3"/>
  <c r="P8330" i="3" s="1"/>
  <c r="O8458" i="3"/>
  <c r="P8458" i="3" s="1"/>
  <c r="O8490" i="3"/>
  <c r="P8490" i="3" s="1"/>
  <c r="O8522" i="3"/>
  <c r="P8522" i="3" s="1"/>
  <c r="O8538" i="3"/>
  <c r="P8538" i="3" s="1"/>
  <c r="O8570" i="3"/>
  <c r="P8570" i="3" s="1"/>
  <c r="O8586" i="3"/>
  <c r="P8586" i="3" s="1"/>
  <c r="O8618" i="3"/>
  <c r="P8618" i="3" s="1"/>
  <c r="O8682" i="3"/>
  <c r="P8682" i="3" s="1"/>
  <c r="O8714" i="3"/>
  <c r="P8714" i="3" s="1"/>
  <c r="O8778" i="3"/>
  <c r="P8778" i="3" s="1"/>
  <c r="O97" i="3"/>
  <c r="P97" i="3" s="1"/>
  <c r="O525" i="3"/>
  <c r="P525" i="3" s="1"/>
  <c r="O781" i="3"/>
  <c r="P781" i="3" s="1"/>
  <c r="O952" i="3"/>
  <c r="P952" i="3" s="1"/>
  <c r="O1121" i="3"/>
  <c r="P1121" i="3" s="1"/>
  <c r="O1293" i="3"/>
  <c r="P1293" i="3" s="1"/>
  <c r="O1549" i="3"/>
  <c r="P1549" i="3" s="1"/>
  <c r="O1805" i="3"/>
  <c r="P1805" i="3" s="1"/>
  <c r="O2232" i="3"/>
  <c r="P2232" i="3" s="1"/>
  <c r="O2317" i="3"/>
  <c r="P2317" i="3" s="1"/>
  <c r="O2488" i="3"/>
  <c r="P2488" i="3" s="1"/>
  <c r="O2657" i="3"/>
  <c r="P2657" i="3" s="1"/>
  <c r="O2829" i="3"/>
  <c r="P2829" i="3" s="1"/>
  <c r="O3000" i="3"/>
  <c r="P3000" i="3" s="1"/>
  <c r="O3169" i="3"/>
  <c r="P3169" i="3" s="1"/>
  <c r="O3312" i="3"/>
  <c r="P3312" i="3" s="1"/>
  <c r="O3425" i="3"/>
  <c r="P3425" i="3" s="1"/>
  <c r="O3602" i="3"/>
  <c r="P3602" i="3" s="1"/>
  <c r="O3687" i="3"/>
  <c r="P3687" i="3" s="1"/>
  <c r="O3772" i="3"/>
  <c r="P3772" i="3" s="1"/>
  <c r="O3858" i="3"/>
  <c r="P3858" i="3" s="1"/>
  <c r="O4071" i="3"/>
  <c r="P4071" i="3" s="1"/>
  <c r="O4156" i="3"/>
  <c r="P4156" i="3" s="1"/>
  <c r="O4242" i="3"/>
  <c r="P4242" i="3" s="1"/>
  <c r="O4327" i="3"/>
  <c r="P4327" i="3" s="1"/>
  <c r="O4412" i="3"/>
  <c r="P4412" i="3" s="1"/>
  <c r="O4498" i="3"/>
  <c r="P4498" i="3" s="1"/>
  <c r="O4583" i="3"/>
  <c r="P4583" i="3" s="1"/>
  <c r="O4668" i="3"/>
  <c r="P4668" i="3" s="1"/>
  <c r="O4754" i="3"/>
  <c r="P4754" i="3" s="1"/>
  <c r="O4839" i="3"/>
  <c r="P4839" i="3" s="1"/>
  <c r="O4916" i="3"/>
  <c r="P4916" i="3" s="1"/>
  <c r="O5012" i="3"/>
  <c r="P5012" i="3" s="1"/>
  <c r="O5076" i="3"/>
  <c r="P5076" i="3" s="1"/>
  <c r="O5140" i="3"/>
  <c r="P5140" i="3" s="1"/>
  <c r="O5428" i="3"/>
  <c r="P5428" i="3" s="1"/>
  <c r="O5524" i="3"/>
  <c r="P5524" i="3" s="1"/>
  <c r="O5588" i="3"/>
  <c r="P5588" i="3" s="1"/>
  <c r="O5652" i="3"/>
  <c r="P5652" i="3" s="1"/>
  <c r="O144" i="3"/>
  <c r="P144" i="3" s="1"/>
  <c r="O229" i="3"/>
  <c r="P229" i="3" s="1"/>
  <c r="O400" i="3"/>
  <c r="P400" i="3" s="1"/>
  <c r="O569" i="3"/>
  <c r="P569" i="3" s="1"/>
  <c r="O1081" i="3"/>
  <c r="P1081" i="3" s="1"/>
  <c r="O1765" i="3"/>
  <c r="P1765" i="3" s="1"/>
  <c r="O1936" i="3"/>
  <c r="P1936" i="3" s="1"/>
  <c r="O2105" i="3"/>
  <c r="P2105" i="3" s="1"/>
  <c r="O2277" i="3"/>
  <c r="P2277" i="3" s="1"/>
  <c r="O2617" i="3"/>
  <c r="P2617" i="3" s="1"/>
  <c r="O2789" i="3"/>
  <c r="P2789" i="3" s="1"/>
  <c r="O2960" i="3"/>
  <c r="P2960" i="3" s="1"/>
  <c r="O3129" i="3"/>
  <c r="P3129" i="3" s="1"/>
  <c r="O3285" i="3"/>
  <c r="P3285" i="3" s="1"/>
  <c r="O3398" i="3"/>
  <c r="P3398" i="3" s="1"/>
  <c r="O3496" i="3"/>
  <c r="P3496" i="3" s="1"/>
  <c r="O3582" i="3"/>
  <c r="P3582" i="3" s="1"/>
  <c r="O3624" i="3"/>
  <c r="P3624" i="3" s="1"/>
  <c r="O3710" i="3"/>
  <c r="P3710" i="3" s="1"/>
  <c r="O3795" i="3"/>
  <c r="P3795" i="3" s="1"/>
  <c r="O3880" i="3"/>
  <c r="P3880" i="3" s="1"/>
  <c r="O3966" i="3"/>
  <c r="P3966" i="3" s="1"/>
  <c r="O4008" i="3"/>
  <c r="P4008" i="3" s="1"/>
  <c r="O4094" i="3"/>
  <c r="P4094" i="3" s="1"/>
  <c r="O4179" i="3"/>
  <c r="P4179" i="3" s="1"/>
  <c r="O4264" i="3"/>
  <c r="P4264" i="3" s="1"/>
  <c r="O4350" i="3"/>
  <c r="P4350" i="3" s="1"/>
  <c r="O4435" i="3"/>
  <c r="P4435" i="3" s="1"/>
  <c r="O4648" i="3"/>
  <c r="P4648" i="3" s="1"/>
  <c r="O4734" i="3"/>
  <c r="P4734" i="3" s="1"/>
  <c r="O4819" i="3"/>
  <c r="P4819" i="3" s="1"/>
  <c r="O4965" i="3"/>
  <c r="P4965" i="3" s="1"/>
  <c r="O5189" i="3"/>
  <c r="P5189" i="3" s="1"/>
  <c r="O5253" i="3"/>
  <c r="P5253" i="3" s="1"/>
  <c r="O5317" i="3"/>
  <c r="P5317" i="3" s="1"/>
  <c r="O5477" i="3"/>
  <c r="P5477" i="3" s="1"/>
  <c r="O5637" i="3"/>
  <c r="P5637" i="3" s="1"/>
  <c r="O69" i="3"/>
  <c r="P69" i="3" s="1"/>
  <c r="O409" i="3"/>
  <c r="P409" i="3" s="1"/>
  <c r="O1093" i="3"/>
  <c r="P1093" i="3" s="1"/>
  <c r="O1264" i="3"/>
  <c r="P1264" i="3" s="1"/>
  <c r="O1605" i="3"/>
  <c r="P1605" i="3" s="1"/>
  <c r="O1945" i="3"/>
  <c r="P1945" i="3" s="1"/>
  <c r="O2629" i="3"/>
  <c r="P2629" i="3" s="1"/>
  <c r="O2969" i="3"/>
  <c r="P2969" i="3" s="1"/>
  <c r="O3292" i="3"/>
  <c r="P3292" i="3" s="1"/>
  <c r="O3502" i="3"/>
  <c r="P3502" i="3" s="1"/>
  <c r="O3672" i="3"/>
  <c r="P3672" i="3" s="1"/>
  <c r="O3758" i="3"/>
  <c r="P3758" i="3" s="1"/>
  <c r="O3928" i="3"/>
  <c r="P3928" i="3" s="1"/>
  <c r="O4099" i="3"/>
  <c r="P4099" i="3" s="1"/>
  <c r="O4270" i="3"/>
  <c r="P4270" i="3" s="1"/>
  <c r="O4440" i="3"/>
  <c r="P4440" i="3" s="1"/>
  <c r="O4782" i="3"/>
  <c r="P4782" i="3" s="1"/>
  <c r="O4937" i="3"/>
  <c r="P4937" i="3" s="1"/>
  <c r="O5065" i="3"/>
  <c r="P5065" i="3" s="1"/>
  <c r="O5129" i="3"/>
  <c r="P5129" i="3" s="1"/>
  <c r="O5257" i="3"/>
  <c r="P5257" i="3" s="1"/>
  <c r="O5513" i="3"/>
  <c r="P5513" i="3" s="1"/>
  <c r="O5641" i="3"/>
  <c r="P5641" i="3" s="1"/>
  <c r="O5736" i="3"/>
  <c r="P5736" i="3" s="1"/>
  <c r="O5812" i="3"/>
  <c r="P5812" i="3" s="1"/>
  <c r="O5972" i="3"/>
  <c r="P5972" i="3" s="1"/>
  <c r="O6132" i="3"/>
  <c r="P6132" i="3" s="1"/>
  <c r="O6196" i="3"/>
  <c r="P6196" i="3" s="1"/>
  <c r="O6260" i="3"/>
  <c r="P6260" i="3" s="1"/>
  <c r="O6324" i="3"/>
  <c r="P6324" i="3" s="1"/>
  <c r="O6388" i="3"/>
  <c r="P6388" i="3" s="1"/>
  <c r="O6452" i="3"/>
  <c r="P6452" i="3" s="1"/>
  <c r="O6516" i="3"/>
  <c r="P6516" i="3" s="1"/>
  <c r="O6580" i="3"/>
  <c r="P6580" i="3" s="1"/>
  <c r="O6644" i="3"/>
  <c r="P6644" i="3" s="1"/>
  <c r="O6804" i="3"/>
  <c r="P6804" i="3" s="1"/>
  <c r="O6868" i="3"/>
  <c r="P6868" i="3" s="1"/>
  <c r="O6932" i="3"/>
  <c r="P6932" i="3" s="1"/>
  <c r="O6996" i="3"/>
  <c r="P6996" i="3" s="1"/>
  <c r="O7060" i="3"/>
  <c r="P7060" i="3" s="1"/>
  <c r="O7188" i="3"/>
  <c r="P7188" i="3" s="1"/>
  <c r="O7316" i="3"/>
  <c r="P7316" i="3" s="1"/>
  <c r="O7444" i="3"/>
  <c r="P7444" i="3" s="1"/>
  <c r="O7572" i="3"/>
  <c r="P7572" i="3" s="1"/>
  <c r="O7700" i="3"/>
  <c r="P7700" i="3" s="1"/>
  <c r="O7828" i="3"/>
  <c r="P7828" i="3" s="1"/>
  <c r="O7956" i="3"/>
  <c r="P7956" i="3" s="1"/>
  <c r="O8084" i="3"/>
  <c r="P8084" i="3" s="1"/>
  <c r="O8212" i="3"/>
  <c r="P8212" i="3" s="1"/>
  <c r="O8340" i="3"/>
  <c r="P8340" i="3" s="1"/>
  <c r="O8468" i="3"/>
  <c r="P8468" i="3" s="1"/>
  <c r="O4268" i="3"/>
  <c r="P4268" i="3" s="1"/>
  <c r="O4936" i="3"/>
  <c r="P4936" i="3" s="1"/>
  <c r="O5448" i="3"/>
  <c r="P5448" i="3" s="1"/>
  <c r="O5833" i="3"/>
  <c r="P5833" i="3" s="1"/>
  <c r="O6089" i="3"/>
  <c r="P6089" i="3" s="1"/>
  <c r="O6601" i="3"/>
  <c r="P6601" i="3" s="1"/>
  <c r="O6857" i="3"/>
  <c r="P6857" i="3" s="1"/>
  <c r="O7121" i="3"/>
  <c r="P7121" i="3" s="1"/>
  <c r="O7369" i="3"/>
  <c r="P7369" i="3" s="1"/>
  <c r="O7625" i="3"/>
  <c r="P7625" i="3" s="1"/>
  <c r="O8145" i="3"/>
  <c r="P8145" i="3" s="1"/>
  <c r="O8393" i="3"/>
  <c r="P8393" i="3" s="1"/>
  <c r="O557" i="3"/>
  <c r="P557" i="3" s="1"/>
  <c r="O1240" i="3"/>
  <c r="P1240" i="3" s="1"/>
  <c r="O1921" i="3"/>
  <c r="P1921" i="3" s="1"/>
  <c r="O2605" i="3"/>
  <c r="P2605" i="3" s="1"/>
  <c r="O3276" i="3"/>
  <c r="P3276" i="3" s="1"/>
  <c r="O3660" i="3"/>
  <c r="P3660" i="3" s="1"/>
  <c r="O4002" i="3"/>
  <c r="P4002" i="3" s="1"/>
  <c r="O4343" i="3"/>
  <c r="P4343" i="3" s="1"/>
  <c r="O4684" i="3"/>
  <c r="P4684" i="3" s="1"/>
  <c r="O4992" i="3"/>
  <c r="P4992" i="3" s="1"/>
  <c r="O5248" i="3"/>
  <c r="P5248" i="3" s="1"/>
  <c r="O5728" i="3"/>
  <c r="P5728" i="3" s="1"/>
  <c r="O5997" i="3"/>
  <c r="P5997" i="3" s="1"/>
  <c r="O6125" i="3"/>
  <c r="P6125" i="3" s="1"/>
  <c r="O6253" i="3"/>
  <c r="P6253" i="3" s="1"/>
  <c r="O6381" i="3"/>
  <c r="P6381" i="3" s="1"/>
  <c r="O6509" i="3"/>
  <c r="P6509" i="3" s="1"/>
  <c r="O6637" i="3"/>
  <c r="P6637" i="3" s="1"/>
  <c r="O6765" i="3"/>
  <c r="P6765" i="3" s="1"/>
  <c r="O6893" i="3"/>
  <c r="P6893" i="3" s="1"/>
  <c r="O7021" i="3"/>
  <c r="P7021" i="3" s="1"/>
  <c r="O7149" i="3"/>
  <c r="P7149" i="3" s="1"/>
  <c r="O7277" i="3"/>
  <c r="P7277" i="3" s="1"/>
  <c r="O7405" i="3"/>
  <c r="P7405" i="3" s="1"/>
  <c r="O7533" i="3"/>
  <c r="P7533" i="3" s="1"/>
  <c r="O7661" i="3"/>
  <c r="P7661" i="3" s="1"/>
  <c r="O7789" i="3"/>
  <c r="P7789" i="3" s="1"/>
  <c r="O7917" i="3"/>
  <c r="P7917" i="3" s="1"/>
  <c r="O8045" i="3"/>
  <c r="P8045" i="3" s="1"/>
  <c r="O8173" i="3"/>
  <c r="P8173" i="3" s="1"/>
  <c r="O8301" i="3"/>
  <c r="P8301" i="3" s="1"/>
  <c r="O8429" i="3"/>
  <c r="P8429" i="3" s="1"/>
  <c r="O8685" i="3"/>
  <c r="P8685" i="3" s="1"/>
  <c r="O109" i="3"/>
  <c r="P109" i="3" s="1"/>
  <c r="O792" i="3"/>
  <c r="P792" i="3" s="1"/>
  <c r="O2157" i="3"/>
  <c r="P2157" i="3" s="1"/>
  <c r="O3432" i="3"/>
  <c r="P3432" i="3" s="1"/>
  <c r="O3799" i="3"/>
  <c r="P3799" i="3" s="1"/>
  <c r="O4290" i="3"/>
  <c r="P4290" i="3" s="1"/>
  <c r="O5464" i="3"/>
  <c r="P5464" i="3" s="1"/>
  <c r="O5857" i="3"/>
  <c r="P5857" i="3" s="1"/>
  <c r="O6121" i="3"/>
  <c r="P6121" i="3" s="1"/>
  <c r="O6625" i="3"/>
  <c r="P6625" i="3" s="1"/>
  <c r="O6881" i="3"/>
  <c r="P6881" i="3" s="1"/>
  <c r="O7129" i="3"/>
  <c r="P7129" i="3" s="1"/>
  <c r="O7393" i="3"/>
  <c r="P7393" i="3" s="1"/>
  <c r="O7649" i="3"/>
  <c r="P7649" i="3" s="1"/>
  <c r="O8153" i="3"/>
  <c r="P8153" i="3" s="1"/>
  <c r="O8417" i="3"/>
  <c r="P8417" i="3" s="1"/>
  <c r="O6616" i="3"/>
  <c r="P6616" i="3" s="1"/>
  <c r="O7128" i="3"/>
  <c r="P7128" i="3" s="1"/>
  <c r="O7640" i="3"/>
  <c r="P7640" i="3" s="1"/>
  <c r="O8152" i="3"/>
  <c r="P8152" i="3" s="1"/>
  <c r="O8664" i="3"/>
  <c r="P8664" i="3" s="1"/>
  <c r="O4664" i="3"/>
  <c r="P4664" i="3" s="1"/>
  <c r="O7272" i="3"/>
  <c r="P7272" i="3" s="1"/>
  <c r="O8296" i="3"/>
  <c r="P8296" i="3" s="1"/>
  <c r="O5345" i="3"/>
  <c r="P5345" i="3" s="1"/>
  <c r="O7584" i="3"/>
  <c r="P7584" i="3" s="1"/>
  <c r="O8608" i="3"/>
  <c r="P8608" i="3" s="1"/>
  <c r="O1925" i="3"/>
  <c r="P1925" i="3" s="1"/>
  <c r="O4003" i="3"/>
  <c r="P4003" i="3" s="1"/>
  <c r="O5249" i="3"/>
  <c r="P5249" i="3" s="1"/>
  <c r="O6000" i="3"/>
  <c r="P6000" i="3" s="1"/>
  <c r="O6512" i="3"/>
  <c r="P6512" i="3" s="1"/>
  <c r="O7024" i="3"/>
  <c r="P7024" i="3" s="1"/>
  <c r="O7536" i="3"/>
  <c r="P7536" i="3" s="1"/>
  <c r="O8560" i="3"/>
  <c r="P8560" i="3" s="1"/>
  <c r="O1200" i="3"/>
  <c r="P1200" i="3" s="1"/>
  <c r="O4238" i="3"/>
  <c r="P4238" i="3" s="1"/>
  <c r="O6088" i="3"/>
  <c r="P6088" i="3" s="1"/>
  <c r="O7112" i="3"/>
  <c r="P7112" i="3" s="1"/>
  <c r="O8136" i="3"/>
  <c r="P8136" i="3" s="1"/>
  <c r="O5153" i="3"/>
  <c r="P5153" i="3" s="1"/>
  <c r="O6464" i="3"/>
  <c r="P6464" i="3" s="1"/>
  <c r="O7488" i="3"/>
  <c r="P7488" i="3" s="1"/>
  <c r="O8512" i="3"/>
  <c r="P8512" i="3" s="1"/>
  <c r="O7892" i="3"/>
  <c r="P7892" i="3" s="1"/>
  <c r="O5689" i="3"/>
  <c r="P5689" i="3" s="1"/>
  <c r="O6473" i="3"/>
  <c r="P6473" i="3" s="1"/>
  <c r="O6993" i="3"/>
  <c r="P6993" i="3" s="1"/>
  <c r="O7241" i="3"/>
  <c r="P7241" i="3" s="1"/>
  <c r="O7753" i="3"/>
  <c r="P7753" i="3" s="1"/>
  <c r="O2945" i="3"/>
  <c r="P2945" i="3" s="1"/>
  <c r="O3490" i="3"/>
  <c r="P3490" i="3" s="1"/>
  <c r="O4172" i="3"/>
  <c r="P4172" i="3" s="1"/>
  <c r="O5376" i="3"/>
  <c r="P5376" i="3" s="1"/>
  <c r="O5805" i="3"/>
  <c r="P5805" i="3" s="1"/>
  <c r="O6061" i="3"/>
  <c r="P6061" i="3" s="1"/>
  <c r="O6317" i="3"/>
  <c r="P6317" i="3" s="1"/>
  <c r="O6573" i="3"/>
  <c r="P6573" i="3" s="1"/>
  <c r="O6829" i="3"/>
  <c r="P6829" i="3" s="1"/>
  <c r="O7085" i="3"/>
  <c r="P7085" i="3" s="1"/>
  <c r="O7597" i="3"/>
  <c r="P7597" i="3" s="1"/>
  <c r="O7853" i="3"/>
  <c r="P7853" i="3" s="1"/>
  <c r="O8109" i="3"/>
  <c r="P8109" i="3" s="1"/>
  <c r="O8365" i="3"/>
  <c r="P8365" i="3" s="1"/>
  <c r="O8493" i="3"/>
  <c r="P8493" i="3" s="1"/>
  <c r="O8749" i="3"/>
  <c r="P8749" i="3" s="1"/>
  <c r="O1133" i="3"/>
  <c r="P1133" i="3" s="1"/>
  <c r="O2497" i="3"/>
  <c r="P2497" i="3" s="1"/>
  <c r="O3607" i="3"/>
  <c r="P3607" i="3" s="1"/>
  <c r="O3970" i="3"/>
  <c r="P3970" i="3" s="1"/>
  <c r="O5208" i="3"/>
  <c r="P5208" i="3" s="1"/>
  <c r="O5985" i="3"/>
  <c r="P5985" i="3" s="1"/>
  <c r="O6241" i="3"/>
  <c r="P6241" i="3" s="1"/>
  <c r="O6753" i="3"/>
  <c r="P6753" i="3" s="1"/>
  <c r="O7265" i="3"/>
  <c r="P7265" i="3" s="1"/>
  <c r="O7777" i="3"/>
  <c r="P7777" i="3" s="1"/>
  <c r="O4945" i="3"/>
  <c r="P4945" i="3" s="1"/>
  <c r="O6360" i="3"/>
  <c r="P6360" i="3" s="1"/>
  <c r="O7384" i="3"/>
  <c r="P7384" i="3" s="1"/>
  <c r="O6760" i="3"/>
  <c r="P6760" i="3" s="1"/>
  <c r="O7784" i="3"/>
  <c r="P7784" i="3" s="1"/>
  <c r="O4216" i="3"/>
  <c r="P4216" i="3" s="1"/>
  <c r="O7072" i="3"/>
  <c r="P7072" i="3" s="1"/>
  <c r="O3277" i="3"/>
  <c r="P3277" i="3" s="1"/>
  <c r="O5729" i="3"/>
  <c r="P5729" i="3" s="1"/>
  <c r="O6768" i="3"/>
  <c r="P6768" i="3" s="1"/>
  <c r="O7792" i="3"/>
  <c r="P7792" i="3" s="1"/>
  <c r="O8760" i="3"/>
  <c r="P8760" i="3" s="1"/>
  <c r="O5425" i="3"/>
  <c r="P5425" i="3" s="1"/>
  <c r="O7624" i="3"/>
  <c r="P7624" i="3" s="1"/>
  <c r="O3790" i="3"/>
  <c r="P3790" i="3" s="1"/>
  <c r="O5952" i="3"/>
  <c r="P5952" i="3" s="1"/>
  <c r="O7220" i="3"/>
  <c r="P7220" i="3" s="1"/>
  <c r="O7860" i="3"/>
  <c r="P7860" i="3" s="1"/>
  <c r="O8116" i="3"/>
  <c r="P8116" i="3" s="1"/>
  <c r="O8372" i="3"/>
  <c r="P8372" i="3" s="1"/>
  <c r="O5064" i="3"/>
  <c r="P5064" i="3" s="1"/>
  <c r="O5897" i="3"/>
  <c r="P5897" i="3" s="1"/>
  <c r="O6409" i="3"/>
  <c r="P6409" i="3" s="1"/>
  <c r="O6665" i="3"/>
  <c r="P6665" i="3" s="1"/>
  <c r="O7185" i="3"/>
  <c r="P7185" i="3" s="1"/>
  <c r="O7689" i="3"/>
  <c r="P7689" i="3" s="1"/>
  <c r="O8209" i="3"/>
  <c r="P8209" i="3" s="1"/>
  <c r="O45" i="3"/>
  <c r="P45" i="3" s="1"/>
  <c r="O1409" i="3"/>
  <c r="P1409" i="3" s="1"/>
  <c r="O2093" i="3"/>
  <c r="P2093" i="3" s="1"/>
  <c r="O3389" i="3"/>
  <c r="P3389" i="3" s="1"/>
  <c r="O4087" i="3"/>
  <c r="P4087" i="3" s="1"/>
  <c r="O4770" i="3"/>
  <c r="P4770" i="3" s="1"/>
  <c r="O5312" i="3"/>
  <c r="P5312" i="3" s="1"/>
  <c r="O5769" i="3"/>
  <c r="P5769" i="3" s="1"/>
  <c r="O6029" i="3"/>
  <c r="P6029" i="3" s="1"/>
  <c r="O6285" i="3"/>
  <c r="P6285" i="3" s="1"/>
  <c r="O6925" i="3"/>
  <c r="P6925" i="3" s="1"/>
  <c r="O7309" i="3"/>
  <c r="P7309" i="3" s="1"/>
  <c r="O7565" i="3"/>
  <c r="P7565" i="3" s="1"/>
  <c r="O7821" i="3"/>
  <c r="P7821" i="3" s="1"/>
  <c r="O8077" i="3"/>
  <c r="P8077" i="3" s="1"/>
  <c r="O8333" i="3"/>
  <c r="P8333" i="3" s="1"/>
  <c r="O8461" i="3"/>
  <c r="P8461" i="3" s="1"/>
  <c r="O1645" i="3"/>
  <c r="P1645" i="3" s="1"/>
  <c r="O3522" i="3"/>
  <c r="P3522" i="3" s="1"/>
  <c r="O4460" i="3"/>
  <c r="P4460" i="3" s="1"/>
  <c r="O5592" i="3"/>
  <c r="P5592" i="3" s="1"/>
  <c r="O6937" i="3"/>
  <c r="P6937" i="3" s="1"/>
  <c r="O7457" i="3"/>
  <c r="P7457" i="3" s="1"/>
  <c r="O7969" i="3"/>
  <c r="P7969" i="3" s="1"/>
  <c r="O3161" i="3"/>
  <c r="P3161" i="3" s="1"/>
  <c r="O7256" i="3"/>
  <c r="P7256" i="3" s="1"/>
  <c r="O8280" i="3"/>
  <c r="P8280" i="3" s="1"/>
  <c r="O5233" i="3"/>
  <c r="P5233" i="3" s="1"/>
  <c r="O6504" i="3"/>
  <c r="P6504" i="3" s="1"/>
  <c r="O6816" i="3"/>
  <c r="P6816" i="3" s="1"/>
  <c r="O8784" i="3"/>
  <c r="P8784" i="3" s="1"/>
  <c r="O6640" i="3"/>
  <c r="P6640" i="3" s="1"/>
  <c r="O7664" i="3"/>
  <c r="P7664" i="3" s="1"/>
  <c r="O8688" i="3"/>
  <c r="P8688" i="3" s="1"/>
  <c r="O4913" i="3"/>
  <c r="P4913" i="3" s="1"/>
  <c r="O7368" i="3"/>
  <c r="P7368" i="3" s="1"/>
  <c r="O6720" i="3"/>
  <c r="P6720" i="3" s="1"/>
  <c r="O7744" i="3"/>
  <c r="P7744" i="3" s="1"/>
  <c r="O7028" i="3"/>
  <c r="P7028" i="3" s="1"/>
  <c r="O7156" i="3"/>
  <c r="P7156" i="3" s="1"/>
  <c r="O7284" i="3"/>
  <c r="P7284" i="3" s="1"/>
  <c r="O7412" i="3"/>
  <c r="P7412" i="3" s="1"/>
  <c r="O7540" i="3"/>
  <c r="P7540" i="3" s="1"/>
  <c r="O7668" i="3"/>
  <c r="P7668" i="3" s="1"/>
  <c r="O7796" i="3"/>
  <c r="P7796" i="3" s="1"/>
  <c r="O7924" i="3"/>
  <c r="P7924" i="3" s="1"/>
  <c r="O8180" i="3"/>
  <c r="P8180" i="3" s="1"/>
  <c r="O8308" i="3"/>
  <c r="P8308" i="3" s="1"/>
  <c r="O8436" i="3"/>
  <c r="P8436" i="3" s="1"/>
  <c r="O4098" i="3"/>
  <c r="P4098" i="3" s="1"/>
  <c r="O4780" i="3"/>
  <c r="P4780" i="3" s="1"/>
  <c r="O5320" i="3"/>
  <c r="P5320" i="3" s="1"/>
  <c r="O5776" i="3"/>
  <c r="P5776" i="3" s="1"/>
  <c r="O6025" i="3"/>
  <c r="P6025" i="3" s="1"/>
  <c r="O6281" i="3"/>
  <c r="P6281" i="3" s="1"/>
  <c r="O6537" i="3"/>
  <c r="P6537" i="3" s="1"/>
  <c r="O6793" i="3"/>
  <c r="P6793" i="3" s="1"/>
  <c r="O7057" i="3"/>
  <c r="P7057" i="3" s="1"/>
  <c r="O7817" i="3"/>
  <c r="P7817" i="3" s="1"/>
  <c r="O8329" i="3"/>
  <c r="P8329" i="3" s="1"/>
  <c r="O8585" i="3"/>
  <c r="P8585" i="3" s="1"/>
  <c r="O385" i="3"/>
  <c r="P385" i="3" s="1"/>
  <c r="O1069" i="3"/>
  <c r="P1069" i="3" s="1"/>
  <c r="O1752" i="3"/>
  <c r="P1752" i="3" s="1"/>
  <c r="O3117" i="3"/>
  <c r="P3117" i="3" s="1"/>
  <c r="O3575" i="3"/>
  <c r="P3575" i="3" s="1"/>
  <c r="O3916" i="3"/>
  <c r="P3916" i="3" s="1"/>
  <c r="O4599" i="3"/>
  <c r="P4599" i="3" s="1"/>
  <c r="O5184" i="3"/>
  <c r="P5184" i="3" s="1"/>
  <c r="O5440" i="3"/>
  <c r="P5440" i="3" s="1"/>
  <c r="O5684" i="3"/>
  <c r="P5684" i="3" s="1"/>
  <c r="O5837" i="3"/>
  <c r="P5837" i="3" s="1"/>
  <c r="O5965" i="3"/>
  <c r="P5965" i="3" s="1"/>
  <c r="O6093" i="3"/>
  <c r="P6093" i="3" s="1"/>
  <c r="O6349" i="3"/>
  <c r="P6349" i="3" s="1"/>
  <c r="O6477" i="3"/>
  <c r="P6477" i="3" s="1"/>
  <c r="O6605" i="3"/>
  <c r="P6605" i="3" s="1"/>
  <c r="O6733" i="3"/>
  <c r="P6733" i="3" s="1"/>
  <c r="O6861" i="3"/>
  <c r="P6861" i="3" s="1"/>
  <c r="O6989" i="3"/>
  <c r="P6989" i="3" s="1"/>
  <c r="O7117" i="3"/>
  <c r="P7117" i="3" s="1"/>
  <c r="O7245" i="3"/>
  <c r="P7245" i="3" s="1"/>
  <c r="O7373" i="3"/>
  <c r="P7373" i="3" s="1"/>
  <c r="O7501" i="3"/>
  <c r="P7501" i="3" s="1"/>
  <c r="O7629" i="3"/>
  <c r="P7629" i="3" s="1"/>
  <c r="O7757" i="3"/>
  <c r="P7757" i="3" s="1"/>
  <c r="O8013" i="3"/>
  <c r="P8013" i="3" s="1"/>
  <c r="O8141" i="3"/>
  <c r="P8141" i="3" s="1"/>
  <c r="O8269" i="3"/>
  <c r="P8269" i="3" s="1"/>
  <c r="O8525" i="3"/>
  <c r="P8525" i="3" s="1"/>
  <c r="O8653" i="3"/>
  <c r="P8653" i="3" s="1"/>
  <c r="O8781" i="3"/>
  <c r="P8781" i="3" s="1"/>
  <c r="O621" i="3"/>
  <c r="P621" i="3" s="1"/>
  <c r="O1985" i="3"/>
  <c r="P1985" i="3" s="1"/>
  <c r="O2669" i="3"/>
  <c r="P2669" i="3" s="1"/>
  <c r="O3318" i="3"/>
  <c r="P3318" i="3" s="1"/>
  <c r="O3692" i="3"/>
  <c r="P3692" i="3" s="1"/>
  <c r="O4119" i="3"/>
  <c r="P4119" i="3" s="1"/>
  <c r="O4802" i="3"/>
  <c r="P4802" i="3" s="1"/>
  <c r="O5336" i="3"/>
  <c r="P5336" i="3" s="1"/>
  <c r="O5793" i="3"/>
  <c r="P5793" i="3" s="1"/>
  <c r="O6049" i="3"/>
  <c r="P6049" i="3" s="1"/>
  <c r="O6305" i="3"/>
  <c r="P6305" i="3" s="1"/>
  <c r="O6817" i="3"/>
  <c r="P6817" i="3" s="1"/>
  <c r="O7577" i="3"/>
  <c r="P7577" i="3" s="1"/>
  <c r="O7841" i="3"/>
  <c r="P7841" i="3" s="1"/>
  <c r="O8345" i="3"/>
  <c r="P8345" i="3" s="1"/>
  <c r="O8609" i="3"/>
  <c r="P8609" i="3" s="1"/>
  <c r="O1797" i="3"/>
  <c r="P1797" i="3" s="1"/>
  <c r="O3939" i="3"/>
  <c r="P3939" i="3" s="1"/>
  <c r="O5976" i="3"/>
  <c r="P5976" i="3" s="1"/>
  <c r="O6488" i="3"/>
  <c r="P6488" i="3" s="1"/>
  <c r="O7000" i="3"/>
  <c r="P7000" i="3" s="1"/>
  <c r="O7512" i="3"/>
  <c r="P7512" i="3" s="1"/>
  <c r="O8536" i="3"/>
  <c r="P8536" i="3" s="1"/>
  <c r="O3982" i="3"/>
  <c r="P3982" i="3" s="1"/>
  <c r="O5992" i="3"/>
  <c r="P5992" i="3" s="1"/>
  <c r="O7016" i="3"/>
  <c r="P7016" i="3" s="1"/>
  <c r="O8040" i="3"/>
  <c r="P8040" i="3" s="1"/>
  <c r="O985" i="3"/>
  <c r="P985" i="3" s="1"/>
  <c r="O4897" i="3"/>
  <c r="P4897" i="3" s="1"/>
  <c r="O6304" i="3"/>
  <c r="P6304" i="3" s="1"/>
  <c r="O8352" i="3"/>
  <c r="P8352" i="3" s="1"/>
  <c r="O1241" i="3"/>
  <c r="P1241" i="3" s="1"/>
  <c r="O3662" i="3"/>
  <c r="P3662" i="3" s="1"/>
  <c r="O4993" i="3"/>
  <c r="P4993" i="3" s="1"/>
  <c r="O5872" i="3"/>
  <c r="P5872" i="3" s="1"/>
  <c r="O6384" i="3"/>
  <c r="P6384" i="3" s="1"/>
  <c r="O7408" i="3"/>
  <c r="P7408" i="3" s="1"/>
  <c r="O7920" i="3"/>
  <c r="P7920" i="3" s="1"/>
  <c r="O8432" i="3"/>
  <c r="P8432" i="3" s="1"/>
  <c r="O517" i="3"/>
  <c r="P517" i="3" s="1"/>
  <c r="O3555" i="3"/>
  <c r="P3555" i="3" s="1"/>
  <c r="O5832" i="3"/>
  <c r="P5832" i="3" s="1"/>
  <c r="O6856" i="3"/>
  <c r="P6856" i="3" s="1"/>
  <c r="O7880" i="3"/>
  <c r="P7880" i="3" s="1"/>
  <c r="O304" i="3"/>
  <c r="P304" i="3" s="1"/>
  <c r="O8256" i="3"/>
  <c r="P8256" i="3" s="1"/>
  <c r="O7124" i="3"/>
  <c r="P7124" i="3" s="1"/>
  <c r="O7252" i="3"/>
  <c r="P7252" i="3" s="1"/>
  <c r="O7508" i="3"/>
  <c r="P7508" i="3" s="1"/>
  <c r="O7636" i="3"/>
  <c r="P7636" i="3" s="1"/>
  <c r="O7764" i="3"/>
  <c r="P7764" i="3" s="1"/>
  <c r="O8020" i="3"/>
  <c r="P8020" i="3" s="1"/>
  <c r="O8148" i="3"/>
  <c r="P8148" i="3" s="1"/>
  <c r="O8276" i="3"/>
  <c r="P8276" i="3" s="1"/>
  <c r="O8404" i="3"/>
  <c r="P8404" i="3" s="1"/>
  <c r="O8660" i="3"/>
  <c r="P8660" i="3" s="1"/>
  <c r="O4610" i="3"/>
  <c r="P4610" i="3" s="1"/>
  <c r="O5961" i="3"/>
  <c r="P5961" i="3" s="1"/>
  <c r="O6217" i="3"/>
  <c r="P6217" i="3" s="1"/>
  <c r="O7505" i="3"/>
  <c r="P7505" i="3" s="1"/>
  <c r="O8009" i="3"/>
  <c r="P8009" i="3" s="1"/>
  <c r="O8521" i="3"/>
  <c r="P8521" i="3" s="1"/>
  <c r="O216" i="3"/>
  <c r="P216" i="3" s="1"/>
  <c r="O1581" i="3"/>
  <c r="P1581" i="3" s="1"/>
  <c r="O3831" i="3"/>
  <c r="P3831" i="3" s="1"/>
  <c r="O4514" i="3"/>
  <c r="P4514" i="3" s="1"/>
  <c r="O5632" i="3"/>
  <c r="P5632" i="3" s="1"/>
  <c r="O5933" i="3"/>
  <c r="P5933" i="3" s="1"/>
  <c r="O6189" i="3"/>
  <c r="P6189" i="3" s="1"/>
  <c r="O6445" i="3"/>
  <c r="P6445" i="3" s="1"/>
  <c r="O6701" i="3"/>
  <c r="P6701" i="3" s="1"/>
  <c r="O6957" i="3"/>
  <c r="P6957" i="3" s="1"/>
  <c r="O7469" i="3"/>
  <c r="P7469" i="3" s="1"/>
  <c r="O7725" i="3"/>
  <c r="P7725" i="3" s="1"/>
  <c r="O7981" i="3"/>
  <c r="P7981" i="3" s="1"/>
  <c r="O449" i="3"/>
  <c r="P449" i="3" s="1"/>
  <c r="O1816" i="3"/>
  <c r="P1816" i="3" s="1"/>
  <c r="O4631" i="3"/>
  <c r="P4631" i="3" s="1"/>
  <c r="O6497" i="3"/>
  <c r="P6497" i="3" s="1"/>
  <c r="O7001" i="3"/>
  <c r="P7001" i="3" s="1"/>
  <c r="O7513" i="3"/>
  <c r="P7513" i="3" s="1"/>
  <c r="O8545" i="3"/>
  <c r="P8545" i="3" s="1"/>
  <c r="O3598" i="3"/>
  <c r="P3598" i="3" s="1"/>
  <c r="O5848" i="3"/>
  <c r="P5848" i="3" s="1"/>
  <c r="O6872" i="3"/>
  <c r="P6872" i="3" s="1"/>
  <c r="O7896" i="3"/>
  <c r="P7896" i="3" s="1"/>
  <c r="O3248" i="3"/>
  <c r="P3248" i="3" s="1"/>
  <c r="O8753" i="3"/>
  <c r="P8753" i="3" s="1"/>
  <c r="O6048" i="3"/>
  <c r="P6048" i="3" s="1"/>
  <c r="O4686" i="3"/>
  <c r="P4686" i="3" s="1"/>
  <c r="O6256" i="3"/>
  <c r="P6256" i="3" s="1"/>
  <c r="O7280" i="3"/>
  <c r="P7280" i="3" s="1"/>
  <c r="O8304" i="3"/>
  <c r="P8304" i="3" s="1"/>
  <c r="O2565" i="3"/>
  <c r="P2565" i="3" s="1"/>
  <c r="O6600" i="3"/>
  <c r="P6600" i="3" s="1"/>
  <c r="O6976" i="3"/>
  <c r="P6976" i="3" s="1"/>
  <c r="O7092" i="3"/>
  <c r="P7092" i="3" s="1"/>
  <c r="O7476" i="3"/>
  <c r="P7476" i="3" s="1"/>
  <c r="O7604" i="3"/>
  <c r="P7604" i="3" s="1"/>
  <c r="O7732" i="3"/>
  <c r="P7732" i="3" s="1"/>
  <c r="O7988" i="3"/>
  <c r="P7988" i="3" s="1"/>
  <c r="O8244" i="3"/>
  <c r="P8244" i="3" s="1"/>
  <c r="O8500" i="3"/>
  <c r="P8500" i="3" s="1"/>
  <c r="O8756" i="3"/>
  <c r="P8756" i="3" s="1"/>
  <c r="O4439" i="3"/>
  <c r="P4439" i="3" s="1"/>
  <c r="O5576" i="3"/>
  <c r="P5576" i="3" s="1"/>
  <c r="O6929" i="3"/>
  <c r="P6929" i="3" s="1"/>
  <c r="O7433" i="3"/>
  <c r="P7433" i="3" s="1"/>
  <c r="O7945" i="3"/>
  <c r="P7945" i="3" s="1"/>
  <c r="O8457" i="3"/>
  <c r="P8457" i="3" s="1"/>
  <c r="O2776" i="3"/>
  <c r="P2776" i="3" s="1"/>
  <c r="O3746" i="3"/>
  <c r="P3746" i="3" s="1"/>
  <c r="O4428" i="3"/>
  <c r="P4428" i="3" s="1"/>
  <c r="O5056" i="3"/>
  <c r="P5056" i="3" s="1"/>
  <c r="O5568" i="3"/>
  <c r="P5568" i="3" s="1"/>
  <c r="O5901" i="3"/>
  <c r="P5901" i="3" s="1"/>
  <c r="O6157" i="3"/>
  <c r="P6157" i="3" s="1"/>
  <c r="O6413" i="3"/>
  <c r="P6413" i="3" s="1"/>
  <c r="O6669" i="3"/>
  <c r="P6669" i="3" s="1"/>
  <c r="O6797" i="3"/>
  <c r="P6797" i="3" s="1"/>
  <c r="O7053" i="3"/>
  <c r="P7053" i="3" s="1"/>
  <c r="O7181" i="3"/>
  <c r="P7181" i="3" s="1"/>
  <c r="O7437" i="3"/>
  <c r="P7437" i="3" s="1"/>
  <c r="O7693" i="3"/>
  <c r="P7693" i="3" s="1"/>
  <c r="O7949" i="3"/>
  <c r="P7949" i="3" s="1"/>
  <c r="O8205" i="3"/>
  <c r="P8205" i="3" s="1"/>
  <c r="O8589" i="3"/>
  <c r="P8589" i="3" s="1"/>
  <c r="O280" i="3"/>
  <c r="P280" i="3" s="1"/>
  <c r="O961" i="3"/>
  <c r="P961" i="3" s="1"/>
  <c r="O2328" i="3"/>
  <c r="P2328" i="3" s="1"/>
  <c r="O3009" i="3"/>
  <c r="P3009" i="3" s="1"/>
  <c r="O3884" i="3"/>
  <c r="P3884" i="3" s="1"/>
  <c r="O5080" i="3"/>
  <c r="P5080" i="3" s="1"/>
  <c r="O5921" i="3"/>
  <c r="P5921" i="3" s="1"/>
  <c r="O6433" i="3"/>
  <c r="P6433" i="3" s="1"/>
  <c r="O6689" i="3"/>
  <c r="P6689" i="3" s="1"/>
  <c r="O7201" i="3"/>
  <c r="P7201" i="3" s="1"/>
  <c r="O8481" i="3"/>
  <c r="P8481" i="3" s="1"/>
  <c r="O432" i="3"/>
  <c r="P432" i="3" s="1"/>
  <c r="O4622" i="3"/>
  <c r="P4622" i="3" s="1"/>
  <c r="O6232" i="3"/>
  <c r="P6232" i="3" s="1"/>
  <c r="O6744" i="3"/>
  <c r="P6744" i="3" s="1"/>
  <c r="O7768" i="3"/>
  <c r="P7768" i="3" s="1"/>
  <c r="O7528" i="3"/>
  <c r="P7528" i="3" s="1"/>
  <c r="O3448" i="3"/>
  <c r="P3448" i="3" s="1"/>
  <c r="O5792" i="3"/>
  <c r="P5792" i="3" s="1"/>
  <c r="O7840" i="3"/>
  <c r="P7840" i="3" s="1"/>
  <c r="O2608" i="3"/>
  <c r="P2608" i="3" s="1"/>
  <c r="O4344" i="3"/>
  <c r="P4344" i="3" s="1"/>
  <c r="O6128" i="3"/>
  <c r="P6128" i="3" s="1"/>
  <c r="O7152" i="3"/>
  <c r="P7152" i="3" s="1"/>
  <c r="O8176" i="3"/>
  <c r="P8176" i="3" s="1"/>
  <c r="O1881" i="3"/>
  <c r="P1881" i="3" s="1"/>
  <c r="O8392" i="3"/>
  <c r="P8392" i="3" s="1"/>
  <c r="O8736" i="3"/>
  <c r="P8736" i="3" s="1"/>
  <c r="O123" i="3"/>
  <c r="P123" i="3" s="1"/>
  <c r="O187" i="3"/>
  <c r="P187" i="3" s="1"/>
  <c r="O315" i="3"/>
  <c r="P315" i="3" s="1"/>
  <c r="O379" i="3"/>
  <c r="P379" i="3" s="1"/>
  <c r="O507" i="3"/>
  <c r="P507" i="3" s="1"/>
  <c r="O571" i="3"/>
  <c r="P571" i="3" s="1"/>
  <c r="O699" i="3"/>
  <c r="P699" i="3" s="1"/>
  <c r="O763" i="3"/>
  <c r="P763" i="3" s="1"/>
  <c r="O891" i="3"/>
  <c r="P891" i="3" s="1"/>
  <c r="O955" i="3"/>
  <c r="P955" i="3" s="1"/>
  <c r="O1083" i="3"/>
  <c r="P1083" i="3" s="1"/>
  <c r="O1147" i="3"/>
  <c r="P1147" i="3" s="1"/>
  <c r="O1275" i="3"/>
  <c r="P1275" i="3" s="1"/>
  <c r="O1467" i="3"/>
  <c r="P1467" i="3" s="1"/>
  <c r="O1531" i="3"/>
  <c r="P1531" i="3" s="1"/>
  <c r="O1595" i="3"/>
  <c r="P1595" i="3" s="1"/>
  <c r="O1659" i="3"/>
  <c r="P1659" i="3" s="1"/>
  <c r="O1723" i="3"/>
  <c r="P1723" i="3" s="1"/>
  <c r="O1787" i="3"/>
  <c r="P1787" i="3" s="1"/>
  <c r="O1851" i="3"/>
  <c r="P1851" i="3" s="1"/>
  <c r="O1915" i="3"/>
  <c r="P1915" i="3" s="1"/>
  <c r="O1979" i="3"/>
  <c r="P1979" i="3" s="1"/>
  <c r="O2043" i="3"/>
  <c r="P2043" i="3" s="1"/>
  <c r="O2107" i="3"/>
  <c r="P2107" i="3" s="1"/>
  <c r="O2235" i="3"/>
  <c r="P2235" i="3" s="1"/>
  <c r="O2299" i="3"/>
  <c r="P2299" i="3" s="1"/>
  <c r="O2427" i="3"/>
  <c r="P2427" i="3" s="1"/>
  <c r="O2491" i="3"/>
  <c r="P2491" i="3" s="1"/>
  <c r="O2619" i="3"/>
  <c r="P2619" i="3" s="1"/>
  <c r="O2683" i="3"/>
  <c r="P2683" i="3" s="1"/>
  <c r="O2747" i="3"/>
  <c r="P2747" i="3" s="1"/>
  <c r="O2811" i="3"/>
  <c r="P2811" i="3" s="1"/>
  <c r="O2875" i="3"/>
  <c r="P2875" i="3" s="1"/>
  <c r="O3003" i="3"/>
  <c r="P3003" i="3" s="1"/>
  <c r="O3067" i="3"/>
  <c r="P3067" i="3" s="1"/>
  <c r="O3131" i="3"/>
  <c r="P3131" i="3" s="1"/>
  <c r="O3195" i="3"/>
  <c r="P3195" i="3" s="1"/>
  <c r="O3259" i="3"/>
  <c r="P3259" i="3" s="1"/>
  <c r="O3387" i="3"/>
  <c r="P3387" i="3" s="1"/>
  <c r="O74" i="3"/>
  <c r="P74" i="3" s="1"/>
  <c r="O138" i="3"/>
  <c r="P138" i="3" s="1"/>
  <c r="O266" i="3"/>
  <c r="P266" i="3" s="1"/>
  <c r="O458" i="3"/>
  <c r="P458" i="3" s="1"/>
  <c r="O522" i="3"/>
  <c r="P522" i="3" s="1"/>
  <c r="O650" i="3"/>
  <c r="P650" i="3" s="1"/>
  <c r="O714" i="3"/>
  <c r="P714" i="3" s="1"/>
  <c r="O842" i="3"/>
  <c r="P842" i="3" s="1"/>
  <c r="O906" i="3"/>
  <c r="P906" i="3" s="1"/>
  <c r="O1034" i="3"/>
  <c r="P1034" i="3" s="1"/>
  <c r="O1098" i="3"/>
  <c r="P1098" i="3" s="1"/>
  <c r="O1226" i="3"/>
  <c r="P1226" i="3" s="1"/>
  <c r="O1290" i="3"/>
  <c r="P1290" i="3" s="1"/>
  <c r="O1418" i="3"/>
  <c r="P1418" i="3" s="1"/>
  <c r="O1482" i="3"/>
  <c r="P1482" i="3" s="1"/>
  <c r="O1610" i="3"/>
  <c r="P1610" i="3" s="1"/>
  <c r="O1738" i="3"/>
  <c r="P1738" i="3" s="1"/>
  <c r="O1802" i="3"/>
  <c r="P1802" i="3" s="1"/>
  <c r="O1866" i="3"/>
  <c r="P1866" i="3" s="1"/>
  <c r="O1930" i="3"/>
  <c r="P1930" i="3" s="1"/>
  <c r="O1994" i="3"/>
  <c r="P1994" i="3" s="1"/>
  <c r="O2058" i="3"/>
  <c r="P2058" i="3" s="1"/>
  <c r="O2122" i="3"/>
  <c r="P2122" i="3" s="1"/>
  <c r="O2186" i="3"/>
  <c r="P2186" i="3" s="1"/>
  <c r="O2250" i="3"/>
  <c r="P2250" i="3" s="1"/>
  <c r="O2378" i="3"/>
  <c r="P2378" i="3" s="1"/>
  <c r="O2442" i="3"/>
  <c r="P2442" i="3" s="1"/>
  <c r="O2570" i="3"/>
  <c r="P2570" i="3" s="1"/>
  <c r="O2634" i="3"/>
  <c r="P2634" i="3" s="1"/>
  <c r="O2698" i="3"/>
  <c r="P2698" i="3" s="1"/>
  <c r="O2762" i="3"/>
  <c r="P2762" i="3" s="1"/>
  <c r="O2826" i="3"/>
  <c r="P2826" i="3" s="1"/>
  <c r="O2890" i="3"/>
  <c r="P2890" i="3" s="1"/>
  <c r="O2954" i="3"/>
  <c r="P2954" i="3" s="1"/>
  <c r="O3018" i="3"/>
  <c r="P3018" i="3" s="1"/>
  <c r="O3082" i="3"/>
  <c r="P3082" i="3" s="1"/>
  <c r="O3146" i="3"/>
  <c r="P3146" i="3" s="1"/>
  <c r="O3210" i="3"/>
  <c r="P3210" i="3" s="1"/>
  <c r="O308" i="3"/>
  <c r="P308" i="3" s="1"/>
  <c r="O436" i="3"/>
  <c r="P436" i="3" s="1"/>
  <c r="O564" i="3"/>
  <c r="P564" i="3" s="1"/>
  <c r="O692" i="3"/>
  <c r="P692" i="3" s="1"/>
  <c r="O1076" i="3"/>
  <c r="P1076" i="3" s="1"/>
  <c r="O1204" i="3"/>
  <c r="P1204" i="3" s="1"/>
  <c r="O1460" i="3"/>
  <c r="P1460" i="3" s="1"/>
  <c r="O1588" i="3"/>
  <c r="P1588" i="3" s="1"/>
  <c r="O1716" i="3"/>
  <c r="P1716" i="3" s="1"/>
  <c r="O1844" i="3"/>
  <c r="P1844" i="3" s="1"/>
  <c r="O1972" i="3"/>
  <c r="P1972" i="3" s="1"/>
  <c r="O2100" i="3"/>
  <c r="P2100" i="3" s="1"/>
  <c r="O2228" i="3"/>
  <c r="P2228" i="3" s="1"/>
  <c r="O2356" i="3"/>
  <c r="P2356" i="3" s="1"/>
  <c r="O2612" i="3"/>
  <c r="P2612" i="3" s="1"/>
  <c r="O2740" i="3"/>
  <c r="P2740" i="3" s="1"/>
  <c r="O2868" i="3"/>
  <c r="P2868" i="3" s="1"/>
  <c r="O2996" i="3"/>
  <c r="P2996" i="3" s="1"/>
  <c r="O3124" i="3"/>
  <c r="P3124" i="3" s="1"/>
  <c r="O3252" i="3"/>
  <c r="P3252" i="3" s="1"/>
  <c r="O3337" i="3"/>
  <c r="P3337" i="3" s="1"/>
  <c r="O3422" i="3"/>
  <c r="P3422" i="3" s="1"/>
  <c r="O3493" i="3"/>
  <c r="P3493" i="3" s="1"/>
  <c r="O3557" i="3"/>
  <c r="P3557" i="3" s="1"/>
  <c r="O3621" i="3"/>
  <c r="P3621" i="3" s="1"/>
  <c r="O3749" i="3"/>
  <c r="P3749" i="3" s="1"/>
  <c r="O3813" i="3"/>
  <c r="P3813" i="3" s="1"/>
  <c r="O3877" i="3"/>
  <c r="P3877" i="3" s="1"/>
  <c r="O3941" i="3"/>
  <c r="P3941" i="3" s="1"/>
  <c r="O4005" i="3"/>
  <c r="P4005" i="3" s="1"/>
  <c r="O4069" i="3"/>
  <c r="P4069" i="3" s="1"/>
  <c r="O4133" i="3"/>
  <c r="P4133" i="3" s="1"/>
  <c r="O4261" i="3"/>
  <c r="P4261" i="3" s="1"/>
  <c r="O4325" i="3"/>
  <c r="P4325" i="3" s="1"/>
  <c r="O4389" i="3"/>
  <c r="P4389" i="3" s="1"/>
  <c r="O4453" i="3"/>
  <c r="P4453" i="3" s="1"/>
  <c r="O4517" i="3"/>
  <c r="P4517" i="3" s="1"/>
  <c r="O4581" i="3"/>
  <c r="P4581" i="3" s="1"/>
  <c r="O4645" i="3"/>
  <c r="P4645" i="3" s="1"/>
  <c r="O4709" i="3"/>
  <c r="P4709" i="3" s="1"/>
  <c r="O4773" i="3"/>
  <c r="P4773" i="3" s="1"/>
  <c r="O4837" i="3"/>
  <c r="P4837" i="3" s="1"/>
  <c r="O373" i="3"/>
  <c r="P373" i="3" s="1"/>
  <c r="O544" i="3"/>
  <c r="P544" i="3" s="1"/>
  <c r="O713" i="3"/>
  <c r="P713" i="3" s="1"/>
  <c r="O885" i="3"/>
  <c r="P885" i="3" s="1"/>
  <c r="O1056" i="3"/>
  <c r="P1056" i="3" s="1"/>
  <c r="O1225" i="3"/>
  <c r="P1225" i="3" s="1"/>
  <c r="O1909" i="3"/>
  <c r="P1909" i="3" s="1"/>
  <c r="O2080" i="3"/>
  <c r="P2080" i="3" s="1"/>
  <c r="O2249" i="3"/>
  <c r="P2249" i="3" s="1"/>
  <c r="O2421" i="3"/>
  <c r="P2421" i="3" s="1"/>
  <c r="O2592" i="3"/>
  <c r="P2592" i="3" s="1"/>
  <c r="O2761" i="3"/>
  <c r="P2761" i="3" s="1"/>
  <c r="O2933" i="3"/>
  <c r="P2933" i="3" s="1"/>
  <c r="O3104" i="3"/>
  <c r="P3104" i="3" s="1"/>
  <c r="O3266" i="3"/>
  <c r="P3266" i="3" s="1"/>
  <c r="O3381" i="3"/>
  <c r="P3381" i="3" s="1"/>
  <c r="O3483" i="3"/>
  <c r="P3483" i="3" s="1"/>
  <c r="O3568" i="3"/>
  <c r="P3568" i="3" s="1"/>
  <c r="O3654" i="3"/>
  <c r="P3654" i="3" s="1"/>
  <c r="O3739" i="3"/>
  <c r="P3739" i="3" s="1"/>
  <c r="O3824" i="3"/>
  <c r="P3824" i="3" s="1"/>
  <c r="O3910" i="3"/>
  <c r="P3910" i="3" s="1"/>
  <c r="O4080" i="3"/>
  <c r="P4080" i="3" s="1"/>
  <c r="O4166" i="3"/>
  <c r="P4166" i="3" s="1"/>
  <c r="O4251" i="3"/>
  <c r="P4251" i="3" s="1"/>
  <c r="O4336" i="3"/>
  <c r="P4336" i="3" s="1"/>
  <c r="O4422" i="3"/>
  <c r="P4422" i="3" s="1"/>
  <c r="O4507" i="3"/>
  <c r="P4507" i="3" s="1"/>
  <c r="O4592" i="3"/>
  <c r="P4592" i="3" s="1"/>
  <c r="O4678" i="3"/>
  <c r="P4678" i="3" s="1"/>
  <c r="O4763" i="3"/>
  <c r="P4763" i="3" s="1"/>
  <c r="O4848" i="3"/>
  <c r="P4848" i="3" s="1"/>
  <c r="O4923" i="3"/>
  <c r="P4923" i="3" s="1"/>
  <c r="O4987" i="3"/>
  <c r="P4987" i="3" s="1"/>
  <c r="O5115" i="3"/>
  <c r="P5115" i="3" s="1"/>
  <c r="O5179" i="3"/>
  <c r="P5179" i="3" s="1"/>
  <c r="O5307" i="3"/>
  <c r="P5307" i="3" s="1"/>
  <c r="O5371" i="3"/>
  <c r="P5371" i="3" s="1"/>
  <c r="O5435" i="3"/>
  <c r="P5435" i="3" s="1"/>
  <c r="O5499" i="3"/>
  <c r="P5499" i="3" s="1"/>
  <c r="O5563" i="3"/>
  <c r="P5563" i="3" s="1"/>
  <c r="O5627" i="3"/>
  <c r="P5627" i="3" s="1"/>
  <c r="O5691" i="3"/>
  <c r="P5691" i="3" s="1"/>
  <c r="O5755" i="3"/>
  <c r="P5755" i="3" s="1"/>
  <c r="O5819" i="3"/>
  <c r="P5819" i="3" s="1"/>
  <c r="O5883" i="3"/>
  <c r="P5883" i="3" s="1"/>
  <c r="O5947" i="3"/>
  <c r="P5947" i="3" s="1"/>
  <c r="O6011" i="3"/>
  <c r="P6011" i="3" s="1"/>
  <c r="O6075" i="3"/>
  <c r="P6075" i="3" s="1"/>
  <c r="O6139" i="3"/>
  <c r="P6139" i="3" s="1"/>
  <c r="O6267" i="3"/>
  <c r="P6267" i="3" s="1"/>
  <c r="O6331" i="3"/>
  <c r="P6331" i="3" s="1"/>
  <c r="O6459" i="3"/>
  <c r="P6459" i="3" s="1"/>
  <c r="O6523" i="3"/>
  <c r="P6523" i="3" s="1"/>
  <c r="O6587" i="3"/>
  <c r="P6587" i="3" s="1"/>
  <c r="O6651" i="3"/>
  <c r="P6651" i="3" s="1"/>
  <c r="O6715" i="3"/>
  <c r="P6715" i="3" s="1"/>
  <c r="O6779" i="3"/>
  <c r="P6779" i="3" s="1"/>
  <c r="O6843" i="3"/>
  <c r="P6843" i="3" s="1"/>
  <c r="O6907" i="3"/>
  <c r="P6907" i="3" s="1"/>
  <c r="O6971" i="3"/>
  <c r="P6971" i="3" s="1"/>
  <c r="O7035" i="3"/>
  <c r="P7035" i="3" s="1"/>
  <c r="O7099" i="3"/>
  <c r="P7099" i="3" s="1"/>
  <c r="O7227" i="3"/>
  <c r="P7227" i="3" s="1"/>
  <c r="O7291" i="3"/>
  <c r="P7291" i="3" s="1"/>
  <c r="O7419" i="3"/>
  <c r="P7419" i="3" s="1"/>
  <c r="O7483" i="3"/>
  <c r="P7483" i="3" s="1"/>
  <c r="O7611" i="3"/>
  <c r="P7611" i="3" s="1"/>
  <c r="O7675" i="3"/>
  <c r="P7675" i="3" s="1"/>
  <c r="O7739" i="3"/>
  <c r="P7739" i="3" s="1"/>
  <c r="O7803" i="3"/>
  <c r="P7803" i="3" s="1"/>
  <c r="O7867" i="3"/>
  <c r="P7867" i="3" s="1"/>
  <c r="O7931" i="3"/>
  <c r="P7931" i="3" s="1"/>
  <c r="O7995" i="3"/>
  <c r="P7995" i="3" s="1"/>
  <c r="O8123" i="3"/>
  <c r="P8123" i="3" s="1"/>
  <c r="O8187" i="3"/>
  <c r="P8187" i="3" s="1"/>
  <c r="O8251" i="3"/>
  <c r="P8251" i="3" s="1"/>
  <c r="O8315" i="3"/>
  <c r="P8315" i="3" s="1"/>
  <c r="O8379" i="3"/>
  <c r="P8379" i="3" s="1"/>
  <c r="O8443" i="3"/>
  <c r="P8443" i="3" s="1"/>
  <c r="O8507" i="3"/>
  <c r="P8507" i="3" s="1"/>
  <c r="O8571" i="3"/>
  <c r="P8571" i="3" s="1"/>
  <c r="O8635" i="3"/>
  <c r="P8635" i="3" s="1"/>
  <c r="O8763" i="3"/>
  <c r="P8763" i="3" s="1"/>
  <c r="O93" i="3"/>
  <c r="P93" i="3" s="1"/>
  <c r="O264" i="3"/>
  <c r="P264" i="3" s="1"/>
  <c r="O433" i="3"/>
  <c r="P433" i="3" s="1"/>
  <c r="O1117" i="3"/>
  <c r="P1117" i="3" s="1"/>
  <c r="O1288" i="3"/>
  <c r="P1288" i="3" s="1"/>
  <c r="O1457" i="3"/>
  <c r="P1457" i="3" s="1"/>
  <c r="O1629" i="3"/>
  <c r="P1629" i="3" s="1"/>
  <c r="O1800" i="3"/>
  <c r="P1800" i="3" s="1"/>
  <c r="O1969" i="3"/>
  <c r="P1969" i="3" s="1"/>
  <c r="O2141" i="3"/>
  <c r="P2141" i="3" s="1"/>
  <c r="O2653" i="3"/>
  <c r="P2653" i="3" s="1"/>
  <c r="O2824" i="3"/>
  <c r="P2824" i="3" s="1"/>
  <c r="O2993" i="3"/>
  <c r="P2993" i="3" s="1"/>
  <c r="O3165" i="3"/>
  <c r="P3165" i="3" s="1"/>
  <c r="O3308" i="3"/>
  <c r="P3308" i="3" s="1"/>
  <c r="O3421" i="3"/>
  <c r="P3421" i="3" s="1"/>
  <c r="O3514" i="3"/>
  <c r="P3514" i="3" s="1"/>
  <c r="O3599" i="3"/>
  <c r="P3599" i="3" s="1"/>
  <c r="O3770" i="3"/>
  <c r="P3770" i="3" s="1"/>
  <c r="O3855" i="3"/>
  <c r="P3855" i="3" s="1"/>
  <c r="O3940" i="3"/>
  <c r="P3940" i="3" s="1"/>
  <c r="O4026" i="3"/>
  <c r="P4026" i="3" s="1"/>
  <c r="O4111" i="3"/>
  <c r="P4111" i="3" s="1"/>
  <c r="O4196" i="3"/>
  <c r="P4196" i="3" s="1"/>
  <c r="O4282" i="3"/>
  <c r="P4282" i="3" s="1"/>
  <c r="O4367" i="3"/>
  <c r="P4367" i="3" s="1"/>
  <c r="O4538" i="3"/>
  <c r="P4538" i="3" s="1"/>
  <c r="O4623" i="3"/>
  <c r="P4623" i="3" s="1"/>
  <c r="O4708" i="3"/>
  <c r="P4708" i="3" s="1"/>
  <c r="O4794" i="3"/>
  <c r="P4794" i="3" s="1"/>
  <c r="O4946" i="3"/>
  <c r="P4946" i="3" s="1"/>
  <c r="O5010" i="3"/>
  <c r="P5010" i="3" s="1"/>
  <c r="O5138" i="3"/>
  <c r="P5138" i="3" s="1"/>
  <c r="O5266" i="3"/>
  <c r="P5266" i="3" s="1"/>
  <c r="O5330" i="3"/>
  <c r="P5330" i="3" s="1"/>
  <c r="O5394" i="3"/>
  <c r="P5394" i="3" s="1"/>
  <c r="O5458" i="3"/>
  <c r="P5458" i="3" s="1"/>
  <c r="O5522" i="3"/>
  <c r="P5522" i="3" s="1"/>
  <c r="O5586" i="3"/>
  <c r="P5586" i="3" s="1"/>
  <c r="O5650" i="3"/>
  <c r="P5650" i="3" s="1"/>
  <c r="O5714" i="3"/>
  <c r="P5714" i="3" s="1"/>
  <c r="O5778" i="3"/>
  <c r="P5778" i="3" s="1"/>
  <c r="O5842" i="3"/>
  <c r="P5842" i="3" s="1"/>
  <c r="O5906" i="3"/>
  <c r="P5906" i="3" s="1"/>
  <c r="O5970" i="3"/>
  <c r="P5970" i="3" s="1"/>
  <c r="O6098" i="3"/>
  <c r="P6098" i="3" s="1"/>
  <c r="O6162" i="3"/>
  <c r="P6162" i="3" s="1"/>
  <c r="O6290" i="3"/>
  <c r="P6290" i="3" s="1"/>
  <c r="O6354" i="3"/>
  <c r="P6354" i="3" s="1"/>
  <c r="O6418" i="3"/>
  <c r="P6418" i="3" s="1"/>
  <c r="O6482" i="3"/>
  <c r="P6482" i="3" s="1"/>
  <c r="O6546" i="3"/>
  <c r="P6546" i="3" s="1"/>
  <c r="O6610" i="3"/>
  <c r="P6610" i="3" s="1"/>
  <c r="O6674" i="3"/>
  <c r="P6674" i="3" s="1"/>
  <c r="O6738" i="3"/>
  <c r="P6738" i="3" s="1"/>
  <c r="O6802" i="3"/>
  <c r="P6802" i="3" s="1"/>
  <c r="O6866" i="3"/>
  <c r="P6866" i="3" s="1"/>
  <c r="O6930" i="3"/>
  <c r="P6930" i="3" s="1"/>
  <c r="O6994" i="3"/>
  <c r="P6994" i="3" s="1"/>
  <c r="O7058" i="3"/>
  <c r="P7058" i="3" s="1"/>
  <c r="O7122" i="3"/>
  <c r="P7122" i="3" s="1"/>
  <c r="O7186" i="3"/>
  <c r="P7186" i="3" s="1"/>
  <c r="O7250" i="3"/>
  <c r="P7250" i="3" s="1"/>
  <c r="O7314" i="3"/>
  <c r="P7314" i="3" s="1"/>
  <c r="O7442" i="3"/>
  <c r="P7442" i="3" s="1"/>
  <c r="O7506" i="3"/>
  <c r="P7506" i="3" s="1"/>
  <c r="O7634" i="3"/>
  <c r="P7634" i="3" s="1"/>
  <c r="O7698" i="3"/>
  <c r="P7698" i="3" s="1"/>
  <c r="O7762" i="3"/>
  <c r="P7762" i="3" s="1"/>
  <c r="O7826" i="3"/>
  <c r="P7826" i="3" s="1"/>
  <c r="O7890" i="3"/>
  <c r="P7890" i="3" s="1"/>
  <c r="O7954" i="3"/>
  <c r="P7954" i="3" s="1"/>
  <c r="O8018" i="3"/>
  <c r="P8018" i="3" s="1"/>
  <c r="O8082" i="3"/>
  <c r="P8082" i="3" s="1"/>
  <c r="O8146" i="3"/>
  <c r="P8146" i="3" s="1"/>
  <c r="O8210" i="3"/>
  <c r="P8210" i="3" s="1"/>
  <c r="O8274" i="3"/>
  <c r="P8274" i="3" s="1"/>
  <c r="O8338" i="3"/>
  <c r="P8338" i="3" s="1"/>
  <c r="O8402" i="3"/>
  <c r="P8402" i="3" s="1"/>
  <c r="O8466" i="3"/>
  <c r="P8466" i="3" s="1"/>
  <c r="O8594" i="3"/>
  <c r="P8594" i="3" s="1"/>
  <c r="O8658" i="3"/>
  <c r="P8658" i="3" s="1"/>
  <c r="O8786" i="3"/>
  <c r="P8786" i="3" s="1"/>
  <c r="O312" i="3"/>
  <c r="P312" i="3" s="1"/>
  <c r="O2017" i="3"/>
  <c r="P2017" i="3" s="1"/>
  <c r="O2701" i="3"/>
  <c r="P2701" i="3" s="1"/>
  <c r="O3041" i="3"/>
  <c r="P3041" i="3" s="1"/>
  <c r="O3340" i="3"/>
  <c r="P3340" i="3" s="1"/>
  <c r="O3708" i="3"/>
  <c r="P3708" i="3" s="1"/>
  <c r="O3879" i="3"/>
  <c r="P3879" i="3" s="1"/>
  <c r="O4050" i="3"/>
  <c r="P4050" i="3" s="1"/>
  <c r="O4220" i="3"/>
  <c r="P4220" i="3" s="1"/>
  <c r="O4391" i="3"/>
  <c r="P4391" i="3" s="1"/>
  <c r="O4562" i="3"/>
  <c r="P4562" i="3" s="1"/>
  <c r="O4732" i="3"/>
  <c r="P4732" i="3" s="1"/>
  <c r="O4900" i="3"/>
  <c r="P4900" i="3" s="1"/>
  <c r="O5156" i="3"/>
  <c r="P5156" i="3" s="1"/>
  <c r="O5284" i="3"/>
  <c r="P5284" i="3" s="1"/>
  <c r="O5412" i="3"/>
  <c r="P5412" i="3" s="1"/>
  <c r="O5540" i="3"/>
  <c r="P5540" i="3" s="1"/>
  <c r="O16" i="3"/>
  <c r="P16" i="3" s="1"/>
  <c r="O357" i="3"/>
  <c r="P357" i="3" s="1"/>
  <c r="O697" i="3"/>
  <c r="P697" i="3" s="1"/>
  <c r="O1381" i="3"/>
  <c r="P1381" i="3" s="1"/>
  <c r="O1721" i="3"/>
  <c r="P1721" i="3" s="1"/>
  <c r="O2064" i="3"/>
  <c r="P2064" i="3" s="1"/>
  <c r="O2405" i="3"/>
  <c r="P2405" i="3" s="1"/>
  <c r="O2745" i="3"/>
  <c r="P2745" i="3" s="1"/>
  <c r="O3088" i="3"/>
  <c r="P3088" i="3" s="1"/>
  <c r="O3560" i="3"/>
  <c r="P3560" i="3" s="1"/>
  <c r="O3731" i="3"/>
  <c r="P3731" i="3" s="1"/>
  <c r="O3902" i="3"/>
  <c r="P3902" i="3" s="1"/>
  <c r="O4072" i="3"/>
  <c r="P4072" i="3" s="1"/>
  <c r="O4243" i="3"/>
  <c r="P4243" i="3" s="1"/>
  <c r="O4414" i="3"/>
  <c r="P4414" i="3" s="1"/>
  <c r="O4584" i="3"/>
  <c r="P4584" i="3" s="1"/>
  <c r="O4755" i="3"/>
  <c r="P4755" i="3" s="1"/>
  <c r="O4917" i="3"/>
  <c r="P4917" i="3" s="1"/>
  <c r="O5173" i="3"/>
  <c r="P5173" i="3" s="1"/>
  <c r="O5301" i="3"/>
  <c r="P5301" i="3" s="1"/>
  <c r="O5429" i="3"/>
  <c r="P5429" i="3" s="1"/>
  <c r="O5557" i="3"/>
  <c r="P5557" i="3" s="1"/>
  <c r="O5685" i="3"/>
  <c r="P5685" i="3" s="1"/>
  <c r="O837" i="3"/>
  <c r="P837" i="3" s="1"/>
  <c r="O2201" i="3"/>
  <c r="P2201" i="3" s="1"/>
  <c r="O2885" i="3"/>
  <c r="P2885" i="3" s="1"/>
  <c r="O3459" i="3"/>
  <c r="P3459" i="3" s="1"/>
  <c r="O3800" i="3"/>
  <c r="P3800" i="3" s="1"/>
  <c r="O4142" i="3"/>
  <c r="P4142" i="3" s="1"/>
  <c r="O4483" i="3"/>
  <c r="P4483" i="3" s="1"/>
  <c r="O4824" i="3"/>
  <c r="P4824" i="3" s="1"/>
  <c r="O5353" i="3"/>
  <c r="P5353" i="3" s="1"/>
  <c r="O5609" i="3"/>
  <c r="P5609" i="3" s="1"/>
  <c r="O5796" i="3"/>
  <c r="P5796" i="3" s="1"/>
  <c r="O5924" i="3"/>
  <c r="P5924" i="3" s="1"/>
  <c r="O6052" i="3"/>
  <c r="P6052" i="3" s="1"/>
  <c r="O6180" i="3"/>
  <c r="P6180" i="3" s="1"/>
  <c r="O6308" i="3"/>
  <c r="P6308" i="3" s="1"/>
  <c r="O6436" i="3"/>
  <c r="P6436" i="3" s="1"/>
  <c r="O6564" i="3"/>
  <c r="P6564" i="3" s="1"/>
  <c r="O6692" i="3"/>
  <c r="P6692" i="3" s="1"/>
  <c r="O6820" i="3"/>
  <c r="P6820" i="3" s="1"/>
  <c r="O6948" i="3"/>
  <c r="P6948" i="3" s="1"/>
  <c r="O7076" i="3"/>
  <c r="P7076" i="3" s="1"/>
  <c r="O7204" i="3"/>
  <c r="P7204" i="3" s="1"/>
  <c r="O7460" i="3"/>
  <c r="P7460" i="3" s="1"/>
  <c r="O7588" i="3"/>
  <c r="P7588" i="3" s="1"/>
  <c r="O7844" i="3"/>
  <c r="P7844" i="3" s="1"/>
  <c r="O7972" i="3"/>
  <c r="P7972" i="3" s="1"/>
  <c r="O8100" i="3"/>
  <c r="P8100" i="3" s="1"/>
  <c r="O8356" i="3"/>
  <c r="P8356" i="3" s="1"/>
  <c r="O8484" i="3"/>
  <c r="P8484" i="3" s="1"/>
  <c r="O8612" i="3"/>
  <c r="P8612" i="3" s="1"/>
  <c r="O8740" i="3"/>
  <c r="P8740" i="3" s="1"/>
  <c r="O5512" i="3"/>
  <c r="P5512" i="3" s="1"/>
  <c r="O5865" i="3"/>
  <c r="P5865" i="3" s="1"/>
  <c r="O6113" i="3"/>
  <c r="P6113" i="3" s="1"/>
  <c r="O6377" i="3"/>
  <c r="P6377" i="3" s="1"/>
  <c r="O6633" i="3"/>
  <c r="P6633" i="3" s="1"/>
  <c r="O6889" i="3"/>
  <c r="P6889" i="3" s="1"/>
  <c r="O7153" i="3"/>
  <c r="P7153" i="3" s="1"/>
  <c r="O7657" i="3"/>
  <c r="P7657" i="3" s="1"/>
  <c r="O7913" i="3"/>
  <c r="P7913" i="3" s="1"/>
  <c r="O8177" i="3"/>
  <c r="P8177" i="3" s="1"/>
  <c r="O8425" i="3"/>
  <c r="P8425" i="3" s="1"/>
  <c r="O8681" i="3"/>
  <c r="P8681" i="3" s="1"/>
  <c r="O641" i="3"/>
  <c r="P641" i="3" s="1"/>
  <c r="O2008" i="3"/>
  <c r="P2008" i="3" s="1"/>
  <c r="O2689" i="3"/>
  <c r="P2689" i="3" s="1"/>
  <c r="O3333" i="3"/>
  <c r="P3333" i="3" s="1"/>
  <c r="O4044" i="3"/>
  <c r="P4044" i="3" s="1"/>
  <c r="O4386" i="3"/>
  <c r="P4386" i="3" s="1"/>
  <c r="O4727" i="3"/>
  <c r="P4727" i="3" s="1"/>
  <c r="O5280" i="3"/>
  <c r="P5280" i="3" s="1"/>
  <c r="O5536" i="3"/>
  <c r="P5536" i="3" s="1"/>
  <c r="O5748" i="3"/>
  <c r="P5748" i="3" s="1"/>
  <c r="O5885" i="3"/>
  <c r="P5885" i="3" s="1"/>
  <c r="O6013" i="3"/>
  <c r="P6013" i="3" s="1"/>
  <c r="O6141" i="3"/>
  <c r="P6141" i="3" s="1"/>
  <c r="O6269" i="3"/>
  <c r="P6269" i="3" s="1"/>
  <c r="O6397" i="3"/>
  <c r="P6397" i="3" s="1"/>
  <c r="O6525" i="3"/>
  <c r="P6525" i="3" s="1"/>
  <c r="O6653" i="3"/>
  <c r="P6653" i="3" s="1"/>
  <c r="O6781" i="3"/>
  <c r="P6781" i="3" s="1"/>
  <c r="O6909" i="3"/>
  <c r="P6909" i="3" s="1"/>
  <c r="O7037" i="3"/>
  <c r="P7037" i="3" s="1"/>
  <c r="O7293" i="3"/>
  <c r="P7293" i="3" s="1"/>
  <c r="O7421" i="3"/>
  <c r="P7421" i="3" s="1"/>
  <c r="O7677" i="3"/>
  <c r="P7677" i="3" s="1"/>
  <c r="O7805" i="3"/>
  <c r="P7805" i="3" s="1"/>
  <c r="O7933" i="3"/>
  <c r="P7933" i="3" s="1"/>
  <c r="O8189" i="3"/>
  <c r="P8189" i="3" s="1"/>
  <c r="O8317" i="3"/>
  <c r="P8317" i="3" s="1"/>
  <c r="O8445" i="3"/>
  <c r="P8445" i="3" s="1"/>
  <c r="O8701" i="3"/>
  <c r="P8701" i="3" s="1"/>
  <c r="O193" i="3"/>
  <c r="P193" i="3" s="1"/>
  <c r="O877" i="3"/>
  <c r="P877" i="3" s="1"/>
  <c r="O1560" i="3"/>
  <c r="P1560" i="3" s="1"/>
  <c r="O2925" i="3"/>
  <c r="P2925" i="3" s="1"/>
  <c r="O3479" i="3"/>
  <c r="P3479" i="3" s="1"/>
  <c r="O3842" i="3"/>
  <c r="P3842" i="3" s="1"/>
  <c r="O5016" i="3"/>
  <c r="P5016" i="3" s="1"/>
  <c r="O5528" i="3"/>
  <c r="P5528" i="3" s="1"/>
  <c r="O5953" i="3"/>
  <c r="P5953" i="3" s="1"/>
  <c r="O6209" i="3"/>
  <c r="P6209" i="3" s="1"/>
  <c r="O6465" i="3"/>
  <c r="P6465" i="3" s="1"/>
  <c r="O6785" i="3"/>
  <c r="P6785" i="3" s="1"/>
  <c r="O7361" i="3"/>
  <c r="P7361" i="3" s="1"/>
  <c r="O7873" i="3"/>
  <c r="P7873" i="3" s="1"/>
  <c r="O8449" i="3"/>
  <c r="P8449" i="3" s="1"/>
  <c r="O3420" i="3"/>
  <c r="P3420" i="3" s="1"/>
  <c r="O5784" i="3"/>
  <c r="P5784" i="3" s="1"/>
  <c r="O8088" i="3"/>
  <c r="P8088" i="3" s="1"/>
  <c r="O7912" i="3"/>
  <c r="P7912" i="3" s="1"/>
  <c r="O5089" i="3"/>
  <c r="P5089" i="3" s="1"/>
  <c r="O7456" i="3"/>
  <c r="P7456" i="3" s="1"/>
  <c r="O5633" i="3"/>
  <c r="P5633" i="3" s="1"/>
  <c r="O6704" i="3"/>
  <c r="P6704" i="3" s="1"/>
  <c r="O7856" i="3"/>
  <c r="P7856" i="3" s="1"/>
  <c r="O857" i="3"/>
  <c r="P857" i="3" s="1"/>
  <c r="O6216" i="3"/>
  <c r="P6216" i="3" s="1"/>
  <c r="O5824" i="3"/>
  <c r="P5824" i="3" s="1"/>
  <c r="O8128" i="3"/>
  <c r="P8128" i="3" s="1"/>
  <c r="O119" i="3"/>
  <c r="P119" i="3" s="1"/>
  <c r="O263" i="3"/>
  <c r="P263" i="3" s="1"/>
  <c r="O519" i="3"/>
  <c r="P519" i="3" s="1"/>
  <c r="O647" i="3"/>
  <c r="P647" i="3" s="1"/>
  <c r="O903" i="3"/>
  <c r="P903" i="3" s="1"/>
  <c r="O1031" i="3"/>
  <c r="P1031" i="3" s="1"/>
  <c r="O1287" i="3"/>
  <c r="P1287" i="3" s="1"/>
  <c r="O1415" i="3"/>
  <c r="P1415" i="3" s="1"/>
  <c r="O1799" i="3"/>
  <c r="P1799" i="3" s="1"/>
  <c r="O1927" i="3"/>
  <c r="P1927" i="3" s="1"/>
  <c r="O2055" i="3"/>
  <c r="P2055" i="3" s="1"/>
  <c r="O2183" i="3"/>
  <c r="P2183" i="3" s="1"/>
  <c r="O2439" i="3"/>
  <c r="P2439" i="3" s="1"/>
  <c r="O2567" i="3"/>
  <c r="P2567" i="3" s="1"/>
  <c r="O2823" i="3"/>
  <c r="P2823" i="3" s="1"/>
  <c r="O2951" i="3"/>
  <c r="P2951" i="3" s="1"/>
  <c r="O3079" i="3"/>
  <c r="P3079" i="3" s="1"/>
  <c r="O3207" i="3"/>
  <c r="P3207" i="3" s="1"/>
  <c r="O3335" i="3"/>
  <c r="P3335" i="3" s="1"/>
  <c r="O22" i="3"/>
  <c r="P22" i="3" s="1"/>
  <c r="O422" i="3"/>
  <c r="P422" i="3" s="1"/>
  <c r="O790" i="3"/>
  <c r="P790" i="3" s="1"/>
  <c r="O1046" i="3"/>
  <c r="P1046" i="3" s="1"/>
  <c r="O1430" i="3"/>
  <c r="P1430" i="3" s="1"/>
  <c r="O1558" i="3"/>
  <c r="P1558" i="3" s="1"/>
  <c r="O1814" i="3"/>
  <c r="P1814" i="3" s="1"/>
  <c r="O1958" i="3"/>
  <c r="P1958" i="3" s="1"/>
  <c r="O2086" i="3"/>
  <c r="P2086" i="3" s="1"/>
  <c r="O2214" i="3"/>
  <c r="P2214" i="3" s="1"/>
  <c r="O2326" i="3"/>
  <c r="P2326" i="3" s="1"/>
  <c r="O2582" i="3"/>
  <c r="P2582" i="3" s="1"/>
  <c r="O2710" i="3"/>
  <c r="P2710" i="3" s="1"/>
  <c r="O2966" i="3"/>
  <c r="P2966" i="3" s="1"/>
  <c r="O3110" i="3"/>
  <c r="P3110" i="3" s="1"/>
  <c r="O3238" i="3"/>
  <c r="P3238" i="3" s="1"/>
  <c r="O236" i="3"/>
  <c r="P236" i="3" s="1"/>
  <c r="O748" i="3"/>
  <c r="P748" i="3" s="1"/>
  <c r="O1772" i="3"/>
  <c r="P1772" i="3" s="1"/>
  <c r="O2028" i="3"/>
  <c r="P2028" i="3" s="1"/>
  <c r="O2284" i="3"/>
  <c r="P2284" i="3" s="1"/>
  <c r="O2540" i="3"/>
  <c r="P2540" i="3" s="1"/>
  <c r="O2796" i="3"/>
  <c r="P2796" i="3" s="1"/>
  <c r="O3052" i="3"/>
  <c r="P3052" i="3" s="1"/>
  <c r="O3289" i="3"/>
  <c r="P3289" i="3" s="1"/>
  <c r="O3457" i="3"/>
  <c r="P3457" i="3" s="1"/>
  <c r="O3713" i="3"/>
  <c r="P3713" i="3" s="1"/>
  <c r="O3857" i="3"/>
  <c r="P3857" i="3" s="1"/>
  <c r="O3985" i="3"/>
  <c r="P3985" i="3" s="1"/>
  <c r="O4113" i="3"/>
  <c r="P4113" i="3" s="1"/>
  <c r="O4241" i="3"/>
  <c r="P4241" i="3" s="1"/>
  <c r="O4369" i="3"/>
  <c r="P4369" i="3" s="1"/>
  <c r="O4497" i="3"/>
  <c r="P4497" i="3" s="1"/>
  <c r="O4625" i="3"/>
  <c r="P4625" i="3" s="1"/>
  <c r="O4753" i="3"/>
  <c r="P4753" i="3" s="1"/>
  <c r="O1344" i="3"/>
  <c r="P1344" i="3" s="1"/>
  <c r="O2368" i="3"/>
  <c r="P2368" i="3" s="1"/>
  <c r="O2709" i="3"/>
  <c r="P2709" i="3" s="1"/>
  <c r="O3049" i="3"/>
  <c r="P3049" i="3" s="1"/>
  <c r="O3542" i="3"/>
  <c r="P3542" i="3" s="1"/>
  <c r="O3712" i="3"/>
  <c r="P3712" i="3" s="1"/>
  <c r="O3883" i="3"/>
  <c r="P3883" i="3" s="1"/>
  <c r="O4054" i="3"/>
  <c r="P4054" i="3" s="1"/>
  <c r="O4246" i="3"/>
  <c r="P4246" i="3" s="1"/>
  <c r="O4416" i="3"/>
  <c r="P4416" i="3" s="1"/>
  <c r="O4587" i="3"/>
  <c r="P4587" i="3" s="1"/>
  <c r="O4758" i="3"/>
  <c r="P4758" i="3" s="1"/>
  <c r="O4919" i="3"/>
  <c r="P4919" i="3" s="1"/>
  <c r="O5175" i="3"/>
  <c r="P5175" i="3" s="1"/>
  <c r="O5303" i="3"/>
  <c r="P5303" i="3" s="1"/>
  <c r="O5559" i="3"/>
  <c r="P5559" i="3" s="1"/>
  <c r="O5687" i="3"/>
  <c r="P5687" i="3" s="1"/>
  <c r="O5815" i="3"/>
  <c r="P5815" i="3" s="1"/>
  <c r="O5959" i="3"/>
  <c r="P5959" i="3" s="1"/>
  <c r="O6087" i="3"/>
  <c r="P6087" i="3" s="1"/>
  <c r="O6215" i="3"/>
  <c r="P6215" i="3" s="1"/>
  <c r="O6471" i="3"/>
  <c r="P6471" i="3" s="1"/>
  <c r="O6599" i="3"/>
  <c r="P6599" i="3" s="1"/>
  <c r="O6855" i="3"/>
  <c r="P6855" i="3" s="1"/>
  <c r="O6999" i="3"/>
  <c r="P6999" i="3" s="1"/>
  <c r="O7127" i="3"/>
  <c r="P7127" i="3" s="1"/>
  <c r="O7255" i="3"/>
  <c r="P7255" i="3" s="1"/>
  <c r="O7511" i="3"/>
  <c r="P7511" i="3" s="1"/>
  <c r="O7639" i="3"/>
  <c r="P7639" i="3" s="1"/>
  <c r="O7767" i="3"/>
  <c r="P7767" i="3" s="1"/>
  <c r="O7895" i="3"/>
  <c r="P7895" i="3" s="1"/>
  <c r="O8151" i="3"/>
  <c r="P8151" i="3" s="1"/>
  <c r="O8279" i="3"/>
  <c r="P8279" i="3" s="1"/>
  <c r="O8535" i="3"/>
  <c r="P8535" i="3" s="1"/>
  <c r="O8663" i="3"/>
  <c r="P8663" i="3" s="1"/>
  <c r="O337" i="3"/>
  <c r="P337" i="3" s="1"/>
  <c r="O1021" i="3"/>
  <c r="P1021" i="3" s="1"/>
  <c r="O1361" i="3"/>
  <c r="P1361" i="3" s="1"/>
  <c r="O1704" i="3"/>
  <c r="P1704" i="3" s="1"/>
  <c r="O2045" i="3"/>
  <c r="P2045" i="3" s="1"/>
  <c r="O2728" i="3"/>
  <c r="P2728" i="3" s="1"/>
  <c r="O3069" i="3"/>
  <c r="P3069" i="3" s="1"/>
  <c r="O3551" i="3"/>
  <c r="P3551" i="3" s="1"/>
  <c r="O3722" i="3"/>
  <c r="P3722" i="3" s="1"/>
  <c r="O3892" i="3"/>
  <c r="P3892" i="3" s="1"/>
  <c r="O4063" i="3"/>
  <c r="P4063" i="3" s="1"/>
  <c r="O4234" i="3"/>
  <c r="P4234" i="3" s="1"/>
  <c r="O4404" i="3"/>
  <c r="P4404" i="3" s="1"/>
  <c r="O4575" i="3"/>
  <c r="P4575" i="3" s="1"/>
  <c r="O4746" i="3"/>
  <c r="P4746" i="3" s="1"/>
  <c r="O4910" i="3"/>
  <c r="P4910" i="3" s="1"/>
  <c r="O5166" i="3"/>
  <c r="P5166" i="3" s="1"/>
  <c r="O5294" i="3"/>
  <c r="P5294" i="3" s="1"/>
  <c r="O5422" i="3"/>
  <c r="P5422" i="3" s="1"/>
  <c r="O5678" i="3"/>
  <c r="P5678" i="3" s="1"/>
  <c r="O5806" i="3"/>
  <c r="P5806" i="3" s="1"/>
  <c r="O5934" i="3"/>
  <c r="P5934" i="3" s="1"/>
  <c r="O6078" i="3"/>
  <c r="P6078" i="3" s="1"/>
  <c r="O6334" i="3"/>
  <c r="P6334" i="3" s="1"/>
  <c r="O6462" i="3"/>
  <c r="P6462" i="3" s="1"/>
  <c r="O6590" i="3"/>
  <c r="P6590" i="3" s="1"/>
  <c r="O6718" i="3"/>
  <c r="P6718" i="3" s="1"/>
  <c r="O6846" i="3"/>
  <c r="P6846" i="3" s="1"/>
  <c r="O6974" i="3"/>
  <c r="P6974" i="3" s="1"/>
  <c r="O7102" i="3"/>
  <c r="P7102" i="3" s="1"/>
  <c r="O7486" i="3"/>
  <c r="P7486" i="3" s="1"/>
  <c r="O7614" i="3"/>
  <c r="P7614" i="3" s="1"/>
  <c r="O7742" i="3"/>
  <c r="P7742" i="3" s="1"/>
  <c r="O7870" i="3"/>
  <c r="P7870" i="3" s="1"/>
  <c r="O8014" i="3"/>
  <c r="P8014" i="3" s="1"/>
  <c r="O8142" i="3"/>
  <c r="P8142" i="3" s="1"/>
  <c r="O8270" i="3"/>
  <c r="P8270" i="3" s="1"/>
  <c r="O8398" i="3"/>
  <c r="P8398" i="3" s="1"/>
  <c r="O8654" i="3"/>
  <c r="P8654" i="3" s="1"/>
  <c r="O8782" i="3"/>
  <c r="P8782" i="3" s="1"/>
  <c r="O1313" i="3"/>
  <c r="P1313" i="3" s="1"/>
  <c r="O1997" i="3"/>
  <c r="P1997" i="3" s="1"/>
  <c r="O2680" i="3"/>
  <c r="P2680" i="3" s="1"/>
  <c r="O3325" i="3"/>
  <c r="P3325" i="3" s="1"/>
  <c r="O3698" i="3"/>
  <c r="P3698" i="3" s="1"/>
  <c r="O4380" i="3"/>
  <c r="P4380" i="3" s="1"/>
  <c r="O4722" i="3"/>
  <c r="P4722" i="3" s="1"/>
  <c r="O5052" i="3"/>
  <c r="P5052" i="3" s="1"/>
  <c r="O5308" i="3"/>
  <c r="P5308" i="3" s="1"/>
  <c r="O5564" i="3"/>
  <c r="P5564" i="3" s="1"/>
  <c r="O421" i="3"/>
  <c r="P421" i="3" s="1"/>
  <c r="O1104" i="3"/>
  <c r="P1104" i="3" s="1"/>
  <c r="O2469" i="3"/>
  <c r="P2469" i="3" s="1"/>
  <c r="O2981" i="3"/>
  <c r="P2981" i="3" s="1"/>
  <c r="O3507" i="3"/>
  <c r="P3507" i="3" s="1"/>
  <c r="O3848" i="3"/>
  <c r="P3848" i="3" s="1"/>
  <c r="O4190" i="3"/>
  <c r="P4190" i="3" s="1"/>
  <c r="O4531" i="3"/>
  <c r="P4531" i="3" s="1"/>
  <c r="O4872" i="3"/>
  <c r="P4872" i="3" s="1"/>
  <c r="O5133" i="3"/>
  <c r="P5133" i="3" s="1"/>
  <c r="O5389" i="3"/>
  <c r="P5389" i="3" s="1"/>
  <c r="O5645" i="3"/>
  <c r="P5645" i="3" s="1"/>
  <c r="O624" i="3"/>
  <c r="P624" i="3" s="1"/>
  <c r="O1989" i="3"/>
  <c r="P1989" i="3" s="1"/>
  <c r="O3320" i="3"/>
  <c r="P3320" i="3" s="1"/>
  <c r="O4035" i="3"/>
  <c r="P4035" i="3" s="1"/>
  <c r="O4718" i="3"/>
  <c r="P4718" i="3" s="1"/>
  <c r="O5273" i="3"/>
  <c r="P5273" i="3" s="1"/>
  <c r="O5745" i="3"/>
  <c r="P5745" i="3" s="1"/>
  <c r="O6012" i="3"/>
  <c r="P6012" i="3" s="1"/>
  <c r="O6268" i="3"/>
  <c r="P6268" i="3" s="1"/>
  <c r="O6524" i="3"/>
  <c r="P6524" i="3" s="1"/>
  <c r="O6780" i="3"/>
  <c r="P6780" i="3" s="1"/>
  <c r="O7036" i="3"/>
  <c r="P7036" i="3" s="1"/>
  <c r="O7292" i="3"/>
  <c r="P7292" i="3" s="1"/>
  <c r="O7804" i="3"/>
  <c r="P7804" i="3" s="1"/>
  <c r="O8316" i="3"/>
  <c r="P8316" i="3" s="1"/>
  <c r="O8572" i="3"/>
  <c r="P8572" i="3" s="1"/>
  <c r="O4140" i="3"/>
  <c r="P4140" i="3" s="1"/>
  <c r="O5352" i="3"/>
  <c r="P5352" i="3" s="1"/>
  <c r="O6041" i="3"/>
  <c r="P6041" i="3" s="1"/>
  <c r="O6553" i="3"/>
  <c r="P6553" i="3" s="1"/>
  <c r="O7073" i="3"/>
  <c r="P7073" i="3" s="1"/>
  <c r="O7585" i="3"/>
  <c r="P7585" i="3" s="1"/>
  <c r="O8089" i="3"/>
  <c r="P8089" i="3" s="1"/>
  <c r="O2477" i="3"/>
  <c r="P2477" i="3" s="1"/>
  <c r="O3596" i="3"/>
  <c r="P3596" i="3" s="1"/>
  <c r="O4279" i="3"/>
  <c r="P4279" i="3" s="1"/>
  <c r="O4944" i="3"/>
  <c r="P4944" i="3" s="1"/>
  <c r="O5845" i="3"/>
  <c r="P5845" i="3" s="1"/>
  <c r="O6101" i="3"/>
  <c r="P6101" i="3" s="1"/>
  <c r="O6357" i="3"/>
  <c r="P6357" i="3" s="1"/>
  <c r="O6613" i="3"/>
  <c r="P6613" i="3" s="1"/>
  <c r="O6837" i="3"/>
  <c r="P6837" i="3" s="1"/>
  <c r="O7125" i="3"/>
  <c r="P7125" i="3" s="1"/>
  <c r="O7637" i="3"/>
  <c r="P7637" i="3" s="1"/>
  <c r="O8149" i="3"/>
  <c r="P8149" i="3" s="1"/>
  <c r="O8405" i="3"/>
  <c r="P8405" i="3" s="1"/>
  <c r="O2541" i="3"/>
  <c r="P2541" i="3" s="1"/>
  <c r="O3628" i="3"/>
  <c r="P3628" i="3" s="1"/>
  <c r="O4674" i="3"/>
  <c r="P4674" i="3" s="1"/>
  <c r="O6257" i="3"/>
  <c r="P6257" i="3" s="1"/>
  <c r="O6769" i="3"/>
  <c r="P6769" i="3" s="1"/>
  <c r="O7281" i="3"/>
  <c r="P7281" i="3" s="1"/>
  <c r="O7793" i="3"/>
  <c r="P7793" i="3" s="1"/>
  <c r="O8305" i="3"/>
  <c r="P8305" i="3" s="1"/>
  <c r="O1285" i="3"/>
  <c r="P1285" i="3" s="1"/>
  <c r="O5009" i="3"/>
  <c r="P5009" i="3" s="1"/>
  <c r="O7416" i="3"/>
  <c r="P7416" i="3" s="1"/>
  <c r="O8440" i="3"/>
  <c r="P8440" i="3" s="1"/>
  <c r="O5800" i="3"/>
  <c r="P5800" i="3" s="1"/>
  <c r="O7848" i="3"/>
  <c r="P7848" i="3" s="1"/>
  <c r="O7392" i="3"/>
  <c r="P7392" i="3" s="1"/>
  <c r="O1413" i="3"/>
  <c r="P1413" i="3" s="1"/>
  <c r="O5057" i="3"/>
  <c r="P5057" i="3" s="1"/>
  <c r="O7440" i="3"/>
  <c r="P7440" i="3" s="1"/>
  <c r="O8464" i="3"/>
  <c r="P8464" i="3" s="1"/>
  <c r="O3726" i="3"/>
  <c r="P3726" i="3" s="1"/>
  <c r="O6920" i="3"/>
  <c r="P6920" i="3" s="1"/>
  <c r="O645" i="3"/>
  <c r="P645" i="3" s="1"/>
  <c r="O6240" i="3"/>
  <c r="P6240" i="3" s="1"/>
  <c r="O8320" i="3"/>
  <c r="P8320" i="3" s="1"/>
  <c r="M12" i="1"/>
  <c r="O2795" i="3"/>
  <c r="P2795" i="3" s="1"/>
  <c r="O2859" i="3"/>
  <c r="P2859" i="3" s="1"/>
  <c r="O2923" i="3"/>
  <c r="P2923" i="3" s="1"/>
  <c r="O2987" i="3"/>
  <c r="P2987" i="3" s="1"/>
  <c r="O3051" i="3"/>
  <c r="P3051" i="3" s="1"/>
  <c r="O3115" i="3"/>
  <c r="P3115" i="3" s="1"/>
  <c r="O3243" i="3"/>
  <c r="P3243" i="3" s="1"/>
  <c r="O3307" i="3"/>
  <c r="P3307" i="3" s="1"/>
  <c r="O3435" i="3"/>
  <c r="P3435" i="3" s="1"/>
  <c r="O122" i="3"/>
  <c r="P122" i="3" s="1"/>
  <c r="O186" i="3"/>
  <c r="P186" i="3" s="1"/>
  <c r="O314" i="3"/>
  <c r="P314" i="3" s="1"/>
  <c r="O378" i="3"/>
  <c r="P378" i="3" s="1"/>
  <c r="O506" i="3"/>
  <c r="P506" i="3" s="1"/>
  <c r="O570" i="3"/>
  <c r="P570" i="3" s="1"/>
  <c r="O698" i="3"/>
  <c r="P698" i="3" s="1"/>
  <c r="O762" i="3"/>
  <c r="P762" i="3" s="1"/>
  <c r="O890" i="3"/>
  <c r="P890" i="3" s="1"/>
  <c r="O954" i="3"/>
  <c r="P954" i="3" s="1"/>
  <c r="O1082" i="3"/>
  <c r="P1082" i="3" s="1"/>
  <c r="O1146" i="3"/>
  <c r="P1146" i="3" s="1"/>
  <c r="O1274" i="3"/>
  <c r="P1274" i="3" s="1"/>
  <c r="O1466" i="3"/>
  <c r="P1466" i="3" s="1"/>
  <c r="O1530" i="3"/>
  <c r="P1530" i="3" s="1"/>
  <c r="O1658" i="3"/>
  <c r="P1658" i="3" s="1"/>
  <c r="O1722" i="3"/>
  <c r="P1722" i="3" s="1"/>
  <c r="O1786" i="3"/>
  <c r="P1786" i="3" s="1"/>
  <c r="O1850" i="3"/>
  <c r="P1850" i="3" s="1"/>
  <c r="O1914" i="3"/>
  <c r="P1914" i="3" s="1"/>
  <c r="O1978" i="3"/>
  <c r="P1978" i="3" s="1"/>
  <c r="O2042" i="3"/>
  <c r="P2042" i="3" s="1"/>
  <c r="O2106" i="3"/>
  <c r="P2106" i="3" s="1"/>
  <c r="O2234" i="3"/>
  <c r="P2234" i="3" s="1"/>
  <c r="O2298" i="3"/>
  <c r="P2298" i="3" s="1"/>
  <c r="O2426" i="3"/>
  <c r="P2426" i="3" s="1"/>
  <c r="O2490" i="3"/>
  <c r="P2490" i="3" s="1"/>
  <c r="O2554" i="3"/>
  <c r="P2554" i="3" s="1"/>
  <c r="O2618" i="3"/>
  <c r="P2618" i="3" s="1"/>
  <c r="O2682" i="3"/>
  <c r="P2682" i="3" s="1"/>
  <c r="O2746" i="3"/>
  <c r="P2746" i="3" s="1"/>
  <c r="O2810" i="3"/>
  <c r="P2810" i="3" s="1"/>
  <c r="O2874" i="3"/>
  <c r="P2874" i="3" s="1"/>
  <c r="O3002" i="3"/>
  <c r="P3002" i="3" s="1"/>
  <c r="O3066" i="3"/>
  <c r="P3066" i="3" s="1"/>
  <c r="O3130" i="3"/>
  <c r="P3130" i="3" s="1"/>
  <c r="O3194" i="3"/>
  <c r="P3194" i="3" s="1"/>
  <c r="O20" i="3"/>
  <c r="P20" i="3" s="1"/>
  <c r="O404" i="3"/>
  <c r="P404" i="3" s="1"/>
  <c r="O532" i="3"/>
  <c r="P532" i="3" s="1"/>
  <c r="O788" i="3"/>
  <c r="P788" i="3" s="1"/>
  <c r="O1556" i="3"/>
  <c r="P1556" i="3" s="1"/>
  <c r="O1684" i="3"/>
  <c r="P1684" i="3" s="1"/>
  <c r="O1940" i="3"/>
  <c r="P1940" i="3" s="1"/>
  <c r="O2068" i="3"/>
  <c r="P2068" i="3" s="1"/>
  <c r="O2196" i="3"/>
  <c r="P2196" i="3" s="1"/>
  <c r="O2324" i="3"/>
  <c r="P2324" i="3" s="1"/>
  <c r="O2452" i="3"/>
  <c r="P2452" i="3" s="1"/>
  <c r="O2580" i="3"/>
  <c r="P2580" i="3" s="1"/>
  <c r="O2708" i="3"/>
  <c r="P2708" i="3" s="1"/>
  <c r="O2836" i="3"/>
  <c r="P2836" i="3" s="1"/>
  <c r="O2964" i="3"/>
  <c r="P2964" i="3" s="1"/>
  <c r="O3092" i="3"/>
  <c r="P3092" i="3" s="1"/>
  <c r="O3220" i="3"/>
  <c r="P3220" i="3" s="1"/>
  <c r="O3316" i="3"/>
  <c r="P3316" i="3" s="1"/>
  <c r="O3401" i="3"/>
  <c r="P3401" i="3" s="1"/>
  <c r="O3477" i="3"/>
  <c r="P3477" i="3" s="1"/>
  <c r="O3541" i="3"/>
  <c r="P3541" i="3" s="1"/>
  <c r="O3605" i="3"/>
  <c r="P3605" i="3" s="1"/>
  <c r="O3669" i="3"/>
  <c r="P3669" i="3" s="1"/>
  <c r="O3733" i="3"/>
  <c r="P3733" i="3" s="1"/>
  <c r="O3797" i="3"/>
  <c r="P3797" i="3" s="1"/>
  <c r="O3861" i="3"/>
  <c r="P3861" i="3" s="1"/>
  <c r="O4053" i="3"/>
  <c r="P4053" i="3" s="1"/>
  <c r="O4117" i="3"/>
  <c r="P4117" i="3" s="1"/>
  <c r="O4181" i="3"/>
  <c r="P4181" i="3" s="1"/>
  <c r="O4245" i="3"/>
  <c r="P4245" i="3" s="1"/>
  <c r="O4309" i="3"/>
  <c r="P4309" i="3" s="1"/>
  <c r="O4373" i="3"/>
  <c r="P4373" i="3" s="1"/>
  <c r="O4437" i="3"/>
  <c r="P4437" i="3" s="1"/>
  <c r="O4501" i="3"/>
  <c r="P4501" i="3" s="1"/>
  <c r="O4565" i="3"/>
  <c r="P4565" i="3" s="1"/>
  <c r="O4629" i="3"/>
  <c r="P4629" i="3" s="1"/>
  <c r="O4757" i="3"/>
  <c r="P4757" i="3" s="1"/>
  <c r="O4821" i="3"/>
  <c r="P4821" i="3" s="1"/>
  <c r="O4885" i="3"/>
  <c r="P4885" i="3" s="1"/>
  <c r="O672" i="3"/>
  <c r="P672" i="3" s="1"/>
  <c r="O841" i="3"/>
  <c r="P841" i="3" s="1"/>
  <c r="O1525" i="3"/>
  <c r="P1525" i="3" s="1"/>
  <c r="O1696" i="3"/>
  <c r="P1696" i="3" s="1"/>
  <c r="O1865" i="3"/>
  <c r="P1865" i="3" s="1"/>
  <c r="O2037" i="3"/>
  <c r="P2037" i="3" s="1"/>
  <c r="O2208" i="3"/>
  <c r="P2208" i="3" s="1"/>
  <c r="O2377" i="3"/>
  <c r="P2377" i="3" s="1"/>
  <c r="O2549" i="3"/>
  <c r="P2549" i="3" s="1"/>
  <c r="O2720" i="3"/>
  <c r="P2720" i="3" s="1"/>
  <c r="O2889" i="3"/>
  <c r="P2889" i="3" s="1"/>
  <c r="O3061" i="3"/>
  <c r="P3061" i="3" s="1"/>
  <c r="O3232" i="3"/>
  <c r="P3232" i="3" s="1"/>
  <c r="O3352" i="3"/>
  <c r="P3352" i="3" s="1"/>
  <c r="O3462" i="3"/>
  <c r="P3462" i="3" s="1"/>
  <c r="O3547" i="3"/>
  <c r="P3547" i="3" s="1"/>
  <c r="O3632" i="3"/>
  <c r="P3632" i="3" s="1"/>
  <c r="O3718" i="3"/>
  <c r="P3718" i="3" s="1"/>
  <c r="O3803" i="3"/>
  <c r="P3803" i="3" s="1"/>
  <c r="O3888" i="3"/>
  <c r="P3888" i="3" s="1"/>
  <c r="O3974" i="3"/>
  <c r="P3974" i="3" s="1"/>
  <c r="O4059" i="3"/>
  <c r="P4059" i="3" s="1"/>
  <c r="O4144" i="3"/>
  <c r="P4144" i="3" s="1"/>
  <c r="O4230" i="3"/>
  <c r="P4230" i="3" s="1"/>
  <c r="O4315" i="3"/>
  <c r="P4315" i="3" s="1"/>
  <c r="O4400" i="3"/>
  <c r="P4400" i="3" s="1"/>
  <c r="O4486" i="3"/>
  <c r="P4486" i="3" s="1"/>
  <c r="O4571" i="3"/>
  <c r="P4571" i="3" s="1"/>
  <c r="O4656" i="3"/>
  <c r="P4656" i="3" s="1"/>
  <c r="O4742" i="3"/>
  <c r="P4742" i="3" s="1"/>
  <c r="O4827" i="3"/>
  <c r="P4827" i="3" s="1"/>
  <c r="O4907" i="3"/>
  <c r="P4907" i="3" s="1"/>
  <c r="O4971" i="3"/>
  <c r="P4971" i="3" s="1"/>
  <c r="O5163" i="3"/>
  <c r="P5163" i="3" s="1"/>
  <c r="O5227" i="3"/>
  <c r="P5227" i="3" s="1"/>
  <c r="O5291" i="3"/>
  <c r="P5291" i="3" s="1"/>
  <c r="O5355" i="3"/>
  <c r="P5355" i="3" s="1"/>
  <c r="O5419" i="3"/>
  <c r="P5419" i="3" s="1"/>
  <c r="O5483" i="3"/>
  <c r="P5483" i="3" s="1"/>
  <c r="O5547" i="3"/>
  <c r="P5547" i="3" s="1"/>
  <c r="O5611" i="3"/>
  <c r="P5611" i="3" s="1"/>
  <c r="O5675" i="3"/>
  <c r="P5675" i="3" s="1"/>
  <c r="O5739" i="3"/>
  <c r="P5739" i="3" s="1"/>
  <c r="O5803" i="3"/>
  <c r="P5803" i="3" s="1"/>
  <c r="O5931" i="3"/>
  <c r="P5931" i="3" s="1"/>
  <c r="O5995" i="3"/>
  <c r="P5995" i="3" s="1"/>
  <c r="O6059" i="3"/>
  <c r="P6059" i="3" s="1"/>
  <c r="O6123" i="3"/>
  <c r="P6123" i="3" s="1"/>
  <c r="O6187" i="3"/>
  <c r="P6187" i="3" s="1"/>
  <c r="O6251" i="3"/>
  <c r="P6251" i="3" s="1"/>
  <c r="O6315" i="3"/>
  <c r="P6315" i="3" s="1"/>
  <c r="O6379" i="3"/>
  <c r="P6379" i="3" s="1"/>
  <c r="O6443" i="3"/>
  <c r="P6443" i="3" s="1"/>
  <c r="O6507" i="3"/>
  <c r="P6507" i="3" s="1"/>
  <c r="O6571" i="3"/>
  <c r="P6571" i="3" s="1"/>
  <c r="O6635" i="3"/>
  <c r="P6635" i="3" s="1"/>
  <c r="O6699" i="3"/>
  <c r="P6699" i="3" s="1"/>
  <c r="O6763" i="3"/>
  <c r="P6763" i="3" s="1"/>
  <c r="O6827" i="3"/>
  <c r="P6827" i="3" s="1"/>
  <c r="O6891" i="3"/>
  <c r="P6891" i="3" s="1"/>
  <c r="O6955" i="3"/>
  <c r="P6955" i="3" s="1"/>
  <c r="O7019" i="3"/>
  <c r="P7019" i="3" s="1"/>
  <c r="O7083" i="3"/>
  <c r="P7083" i="3" s="1"/>
  <c r="O7147" i="3"/>
  <c r="P7147" i="3" s="1"/>
  <c r="O7275" i="3"/>
  <c r="P7275" i="3" s="1"/>
  <c r="O7467" i="3"/>
  <c r="P7467" i="3" s="1"/>
  <c r="O7531" i="3"/>
  <c r="P7531" i="3" s="1"/>
  <c r="O7595" i="3"/>
  <c r="P7595" i="3" s="1"/>
  <c r="O7659" i="3"/>
  <c r="P7659" i="3" s="1"/>
  <c r="O7723" i="3"/>
  <c r="P7723" i="3" s="1"/>
  <c r="O7787" i="3"/>
  <c r="P7787" i="3" s="1"/>
  <c r="O7851" i="3"/>
  <c r="P7851" i="3" s="1"/>
  <c r="O7915" i="3"/>
  <c r="P7915" i="3" s="1"/>
  <c r="O7979" i="3"/>
  <c r="P7979" i="3" s="1"/>
  <c r="O8043" i="3"/>
  <c r="P8043" i="3" s="1"/>
  <c r="O8107" i="3"/>
  <c r="P8107" i="3" s="1"/>
  <c r="O8171" i="3"/>
  <c r="P8171" i="3" s="1"/>
  <c r="O8235" i="3"/>
  <c r="P8235" i="3" s="1"/>
  <c r="O8299" i="3"/>
  <c r="P8299" i="3" s="1"/>
  <c r="O8363" i="3"/>
  <c r="P8363" i="3" s="1"/>
  <c r="O8427" i="3"/>
  <c r="P8427" i="3" s="1"/>
  <c r="O8491" i="3"/>
  <c r="P8491" i="3" s="1"/>
  <c r="O8619" i="3"/>
  <c r="P8619" i="3" s="1"/>
  <c r="O8683" i="3"/>
  <c r="P8683" i="3" s="1"/>
  <c r="O49" i="3"/>
  <c r="P49" i="3" s="1"/>
  <c r="O733" i="3"/>
  <c r="P733" i="3" s="1"/>
  <c r="O904" i="3"/>
  <c r="P904" i="3" s="1"/>
  <c r="O1073" i="3"/>
  <c r="P1073" i="3" s="1"/>
  <c r="O1245" i="3"/>
  <c r="P1245" i="3" s="1"/>
  <c r="O1416" i="3"/>
  <c r="P1416" i="3" s="1"/>
  <c r="O1585" i="3"/>
  <c r="P1585" i="3" s="1"/>
  <c r="O1757" i="3"/>
  <c r="P1757" i="3" s="1"/>
  <c r="O1928" i="3"/>
  <c r="P1928" i="3" s="1"/>
  <c r="O2269" i="3"/>
  <c r="P2269" i="3" s="1"/>
  <c r="O2440" i="3"/>
  <c r="P2440" i="3" s="1"/>
  <c r="O2609" i="3"/>
  <c r="P2609" i="3" s="1"/>
  <c r="O2781" i="3"/>
  <c r="P2781" i="3" s="1"/>
  <c r="O2952" i="3"/>
  <c r="P2952" i="3" s="1"/>
  <c r="O3121" i="3"/>
  <c r="P3121" i="3" s="1"/>
  <c r="O3280" i="3"/>
  <c r="P3280" i="3" s="1"/>
  <c r="O3393" i="3"/>
  <c r="P3393" i="3" s="1"/>
  <c r="O3492" i="3"/>
  <c r="P3492" i="3" s="1"/>
  <c r="O3578" i="3"/>
  <c r="P3578" i="3" s="1"/>
  <c r="O3663" i="3"/>
  <c r="P3663" i="3" s="1"/>
  <c r="O3748" i="3"/>
  <c r="P3748" i="3" s="1"/>
  <c r="O3834" i="3"/>
  <c r="P3834" i="3" s="1"/>
  <c r="O3919" i="3"/>
  <c r="P3919" i="3" s="1"/>
  <c r="O4004" i="3"/>
  <c r="P4004" i="3" s="1"/>
  <c r="O4090" i="3"/>
  <c r="P4090" i="3" s="1"/>
  <c r="O4175" i="3"/>
  <c r="P4175" i="3" s="1"/>
  <c r="O4260" i="3"/>
  <c r="P4260" i="3" s="1"/>
  <c r="O4346" i="3"/>
  <c r="P4346" i="3" s="1"/>
  <c r="O4431" i="3"/>
  <c r="P4431" i="3" s="1"/>
  <c r="O4516" i="3"/>
  <c r="P4516" i="3" s="1"/>
  <c r="O4602" i="3"/>
  <c r="P4602" i="3" s="1"/>
  <c r="O4687" i="3"/>
  <c r="P4687" i="3" s="1"/>
  <c r="O4772" i="3"/>
  <c r="P4772" i="3" s="1"/>
  <c r="O4994" i="3"/>
  <c r="P4994" i="3" s="1"/>
  <c r="O5058" i="3"/>
  <c r="P5058" i="3" s="1"/>
  <c r="O5186" i="3"/>
  <c r="P5186" i="3" s="1"/>
  <c r="O5250" i="3"/>
  <c r="P5250" i="3" s="1"/>
  <c r="O5314" i="3"/>
  <c r="P5314" i="3" s="1"/>
  <c r="O5378" i="3"/>
  <c r="P5378" i="3" s="1"/>
  <c r="O5442" i="3"/>
  <c r="P5442" i="3" s="1"/>
  <c r="O5570" i="3"/>
  <c r="P5570" i="3" s="1"/>
  <c r="O5634" i="3"/>
  <c r="P5634" i="3" s="1"/>
  <c r="O5762" i="3"/>
  <c r="P5762" i="3" s="1"/>
  <c r="O5826" i="3"/>
  <c r="P5826" i="3" s="1"/>
  <c r="O5954" i="3"/>
  <c r="P5954" i="3" s="1"/>
  <c r="O6018" i="3"/>
  <c r="P6018" i="3" s="1"/>
  <c r="O6082" i="3"/>
  <c r="P6082" i="3" s="1"/>
  <c r="O6146" i="3"/>
  <c r="P6146" i="3" s="1"/>
  <c r="O6210" i="3"/>
  <c r="P6210" i="3" s="1"/>
  <c r="O6274" i="3"/>
  <c r="P6274" i="3" s="1"/>
  <c r="O6338" i="3"/>
  <c r="P6338" i="3" s="1"/>
  <c r="O6402" i="3"/>
  <c r="P6402" i="3" s="1"/>
  <c r="O6466" i="3"/>
  <c r="P6466" i="3" s="1"/>
  <c r="O6530" i="3"/>
  <c r="P6530" i="3" s="1"/>
  <c r="O6594" i="3"/>
  <c r="P6594" i="3" s="1"/>
  <c r="O6658" i="3"/>
  <c r="P6658" i="3" s="1"/>
  <c r="O6722" i="3"/>
  <c r="P6722" i="3" s="1"/>
  <c r="O6786" i="3"/>
  <c r="P6786" i="3" s="1"/>
  <c r="O6850" i="3"/>
  <c r="P6850" i="3" s="1"/>
  <c r="O6914" i="3"/>
  <c r="P6914" i="3" s="1"/>
  <c r="O6978" i="3"/>
  <c r="P6978" i="3" s="1"/>
  <c r="O7042" i="3"/>
  <c r="P7042" i="3" s="1"/>
  <c r="O7106" i="3"/>
  <c r="P7106" i="3" s="1"/>
  <c r="O7170" i="3"/>
  <c r="P7170" i="3" s="1"/>
  <c r="O7298" i="3"/>
  <c r="P7298" i="3" s="1"/>
  <c r="O7362" i="3"/>
  <c r="P7362" i="3" s="1"/>
  <c r="O7426" i="3"/>
  <c r="P7426" i="3" s="1"/>
  <c r="O7490" i="3"/>
  <c r="P7490" i="3" s="1"/>
  <c r="O7554" i="3"/>
  <c r="P7554" i="3" s="1"/>
  <c r="O7618" i="3"/>
  <c r="P7618" i="3" s="1"/>
  <c r="O7682" i="3"/>
  <c r="P7682" i="3" s="1"/>
  <c r="O7746" i="3"/>
  <c r="P7746" i="3" s="1"/>
  <c r="O7810" i="3"/>
  <c r="P7810" i="3" s="1"/>
  <c r="O7874" i="3"/>
  <c r="P7874" i="3" s="1"/>
  <c r="O7938" i="3"/>
  <c r="P7938" i="3" s="1"/>
  <c r="O8002" i="3"/>
  <c r="P8002" i="3" s="1"/>
  <c r="O8066" i="3"/>
  <c r="P8066" i="3" s="1"/>
  <c r="O8130" i="3"/>
  <c r="P8130" i="3" s="1"/>
  <c r="O8194" i="3"/>
  <c r="P8194" i="3" s="1"/>
  <c r="O8258" i="3"/>
  <c r="P8258" i="3" s="1"/>
  <c r="O8322" i="3"/>
  <c r="P8322" i="3" s="1"/>
  <c r="O8450" i="3"/>
  <c r="P8450" i="3" s="1"/>
  <c r="O8514" i="3"/>
  <c r="P8514" i="3" s="1"/>
  <c r="O8642" i="3"/>
  <c r="P8642" i="3" s="1"/>
  <c r="O8706" i="3"/>
  <c r="P8706" i="3" s="1"/>
  <c r="O568" i="3"/>
  <c r="P568" i="3" s="1"/>
  <c r="O909" i="3"/>
  <c r="P909" i="3" s="1"/>
  <c r="O1249" i="3"/>
  <c r="P1249" i="3" s="1"/>
  <c r="O1933" i="3"/>
  <c r="P1933" i="3" s="1"/>
  <c r="O2273" i="3"/>
  <c r="P2273" i="3" s="1"/>
  <c r="O2616" i="3"/>
  <c r="P2616" i="3" s="1"/>
  <c r="O2957" i="3"/>
  <c r="P2957" i="3" s="1"/>
  <c r="O3282" i="3"/>
  <c r="P3282" i="3" s="1"/>
  <c r="O3495" i="3"/>
  <c r="P3495" i="3" s="1"/>
  <c r="O3666" i="3"/>
  <c r="P3666" i="3" s="1"/>
  <c r="O3836" i="3"/>
  <c r="P3836" i="3" s="1"/>
  <c r="O4007" i="3"/>
  <c r="P4007" i="3" s="1"/>
  <c r="O4178" i="3"/>
  <c r="P4178" i="3" s="1"/>
  <c r="O4348" i="3"/>
  <c r="P4348" i="3" s="1"/>
  <c r="O4519" i="3"/>
  <c r="P4519" i="3" s="1"/>
  <c r="O4690" i="3"/>
  <c r="P4690" i="3" s="1"/>
  <c r="O5124" i="3"/>
  <c r="P5124" i="3" s="1"/>
  <c r="O5252" i="3"/>
  <c r="P5252" i="3" s="1"/>
  <c r="O5380" i="3"/>
  <c r="P5380" i="3" s="1"/>
  <c r="O5636" i="3"/>
  <c r="P5636" i="3" s="1"/>
  <c r="O613" i="3"/>
  <c r="P613" i="3" s="1"/>
  <c r="O953" i="3"/>
  <c r="P953" i="3" s="1"/>
  <c r="O1296" i="3"/>
  <c r="P1296" i="3" s="1"/>
  <c r="O1637" i="3"/>
  <c r="P1637" i="3" s="1"/>
  <c r="O2320" i="3"/>
  <c r="P2320" i="3" s="1"/>
  <c r="O2661" i="3"/>
  <c r="P2661" i="3" s="1"/>
  <c r="O3001" i="3"/>
  <c r="P3001" i="3" s="1"/>
  <c r="O3313" i="3"/>
  <c r="P3313" i="3" s="1"/>
  <c r="O3688" i="3"/>
  <c r="P3688" i="3" s="1"/>
  <c r="O3859" i="3"/>
  <c r="P3859" i="3" s="1"/>
  <c r="O4030" i="3"/>
  <c r="P4030" i="3" s="1"/>
  <c r="O4200" i="3"/>
  <c r="P4200" i="3" s="1"/>
  <c r="O4371" i="3"/>
  <c r="P4371" i="3" s="1"/>
  <c r="O4542" i="3"/>
  <c r="P4542" i="3" s="1"/>
  <c r="O5013" i="3"/>
  <c r="P5013" i="3" s="1"/>
  <c r="O5141" i="3"/>
  <c r="P5141" i="3" s="1"/>
  <c r="O5269" i="3"/>
  <c r="P5269" i="3" s="1"/>
  <c r="O5397" i="3"/>
  <c r="P5397" i="3" s="1"/>
  <c r="O5525" i="3"/>
  <c r="P5525" i="3" s="1"/>
  <c r="O5653" i="3"/>
  <c r="P5653" i="3" s="1"/>
  <c r="O5781" i="3"/>
  <c r="P5781" i="3" s="1"/>
  <c r="O2032" i="3"/>
  <c r="P2032" i="3" s="1"/>
  <c r="O2713" i="3"/>
  <c r="P2713" i="3" s="1"/>
  <c r="O3715" i="3"/>
  <c r="P3715" i="3" s="1"/>
  <c r="O4056" i="3"/>
  <c r="P4056" i="3" s="1"/>
  <c r="O4398" i="3"/>
  <c r="P4398" i="3" s="1"/>
  <c r="O4739" i="3"/>
  <c r="P4739" i="3" s="1"/>
  <c r="O5033" i="3"/>
  <c r="P5033" i="3" s="1"/>
  <c r="O5289" i="3"/>
  <c r="P5289" i="3" s="1"/>
  <c r="O5545" i="3"/>
  <c r="P5545" i="3" s="1"/>
  <c r="O5756" i="3"/>
  <c r="P5756" i="3" s="1"/>
  <c r="O5892" i="3"/>
  <c r="P5892" i="3" s="1"/>
  <c r="O6020" i="3"/>
  <c r="P6020" i="3" s="1"/>
  <c r="O6148" i="3"/>
  <c r="P6148" i="3" s="1"/>
  <c r="O6276" i="3"/>
  <c r="P6276" i="3" s="1"/>
  <c r="O6404" i="3"/>
  <c r="P6404" i="3" s="1"/>
  <c r="O6532" i="3"/>
  <c r="P6532" i="3" s="1"/>
  <c r="O6660" i="3"/>
  <c r="P6660" i="3" s="1"/>
  <c r="O6788" i="3"/>
  <c r="P6788" i="3" s="1"/>
  <c r="O6916" i="3"/>
  <c r="P6916" i="3" s="1"/>
  <c r="O7172" i="3"/>
  <c r="P7172" i="3" s="1"/>
  <c r="O7300" i="3"/>
  <c r="P7300" i="3" s="1"/>
  <c r="O7428" i="3"/>
  <c r="P7428" i="3" s="1"/>
  <c r="O7556" i="3"/>
  <c r="P7556" i="3" s="1"/>
  <c r="O7684" i="3"/>
  <c r="P7684" i="3" s="1"/>
  <c r="O7812" i="3"/>
  <c r="P7812" i="3" s="1"/>
  <c r="O7940" i="3"/>
  <c r="P7940" i="3" s="1"/>
  <c r="O8068" i="3"/>
  <c r="P8068" i="3" s="1"/>
  <c r="O8196" i="3"/>
  <c r="P8196" i="3" s="1"/>
  <c r="O8324" i="3"/>
  <c r="P8324" i="3" s="1"/>
  <c r="O8452" i="3"/>
  <c r="P8452" i="3" s="1"/>
  <c r="O8708" i="3"/>
  <c r="P8708" i="3" s="1"/>
  <c r="O4183" i="3"/>
  <c r="P4183" i="3" s="1"/>
  <c r="O4866" i="3"/>
  <c r="P4866" i="3" s="1"/>
  <c r="O5801" i="3"/>
  <c r="P5801" i="3" s="1"/>
  <c r="O6313" i="3"/>
  <c r="P6313" i="3" s="1"/>
  <c r="O6569" i="3"/>
  <c r="P6569" i="3" s="1"/>
  <c r="O6825" i="3"/>
  <c r="P6825" i="3" s="1"/>
  <c r="O7089" i="3"/>
  <c r="P7089" i="3" s="1"/>
  <c r="O7593" i="3"/>
  <c r="P7593" i="3" s="1"/>
  <c r="O7849" i="3"/>
  <c r="P7849" i="3" s="1"/>
  <c r="O8105" i="3"/>
  <c r="P8105" i="3" s="1"/>
  <c r="O8369" i="3"/>
  <c r="P8369" i="3" s="1"/>
  <c r="O8617" i="3"/>
  <c r="P8617" i="3" s="1"/>
  <c r="O472" i="3"/>
  <c r="P472" i="3" s="1"/>
  <c r="O1153" i="3"/>
  <c r="P1153" i="3" s="1"/>
  <c r="O2520" i="3"/>
  <c r="P2520" i="3" s="1"/>
  <c r="O3618" i="3"/>
  <c r="P3618" i="3" s="1"/>
  <c r="O3959" i="3"/>
  <c r="P3959" i="3" s="1"/>
  <c r="O4300" i="3"/>
  <c r="P4300" i="3" s="1"/>
  <c r="O4642" i="3"/>
  <c r="P4642" i="3" s="1"/>
  <c r="O4960" i="3"/>
  <c r="P4960" i="3" s="1"/>
  <c r="O5472" i="3"/>
  <c r="P5472" i="3" s="1"/>
  <c r="O5705" i="3"/>
  <c r="P5705" i="3" s="1"/>
  <c r="O5981" i="3"/>
  <c r="P5981" i="3" s="1"/>
  <c r="O6109" i="3"/>
  <c r="P6109" i="3" s="1"/>
  <c r="O6237" i="3"/>
  <c r="P6237" i="3" s="1"/>
  <c r="O6365" i="3"/>
  <c r="P6365" i="3" s="1"/>
  <c r="O6493" i="3"/>
  <c r="P6493" i="3" s="1"/>
  <c r="O6621" i="3"/>
  <c r="P6621" i="3" s="1"/>
  <c r="O6749" i="3"/>
  <c r="P6749" i="3" s="1"/>
  <c r="O7005" i="3"/>
  <c r="P7005" i="3" s="1"/>
  <c r="O7133" i="3"/>
  <c r="P7133" i="3" s="1"/>
  <c r="O7261" i="3"/>
  <c r="P7261" i="3" s="1"/>
  <c r="O7389" i="3"/>
  <c r="P7389" i="3" s="1"/>
  <c r="O7517" i="3"/>
  <c r="P7517" i="3" s="1"/>
  <c r="O7645" i="3"/>
  <c r="P7645" i="3" s="1"/>
  <c r="O7773" i="3"/>
  <c r="P7773" i="3" s="1"/>
  <c r="O8157" i="3"/>
  <c r="P8157" i="3" s="1"/>
  <c r="O8285" i="3"/>
  <c r="P8285" i="3" s="1"/>
  <c r="O8413" i="3"/>
  <c r="P8413" i="3" s="1"/>
  <c r="O8541" i="3"/>
  <c r="P8541" i="3" s="1"/>
  <c r="O24" i="3"/>
  <c r="P24" i="3" s="1"/>
  <c r="O1389" i="3"/>
  <c r="P1389" i="3" s="1"/>
  <c r="O2072" i="3"/>
  <c r="P2072" i="3" s="1"/>
  <c r="O2753" i="3"/>
  <c r="P2753" i="3" s="1"/>
  <c r="O3376" i="3"/>
  <c r="P3376" i="3" s="1"/>
  <c r="O3735" i="3"/>
  <c r="P3735" i="3" s="1"/>
  <c r="O4204" i="3"/>
  <c r="P4204" i="3" s="1"/>
  <c r="O4887" i="3"/>
  <c r="P4887" i="3" s="1"/>
  <c r="O5400" i="3"/>
  <c r="P5400" i="3" s="1"/>
  <c r="O5825" i="3"/>
  <c r="P5825" i="3" s="1"/>
  <c r="O6145" i="3"/>
  <c r="P6145" i="3" s="1"/>
  <c r="O6401" i="3"/>
  <c r="P6401" i="3" s="1"/>
  <c r="O6657" i="3"/>
  <c r="P6657" i="3" s="1"/>
  <c r="O7745" i="3"/>
  <c r="P7745" i="3" s="1"/>
  <c r="O8321" i="3"/>
  <c r="P8321" i="3" s="1"/>
  <c r="O1456" i="3"/>
  <c r="P1456" i="3" s="1"/>
  <c r="O5329" i="3"/>
  <c r="P5329" i="3" s="1"/>
  <c r="O6680" i="3"/>
  <c r="P6680" i="3" s="1"/>
  <c r="O7832" i="3"/>
  <c r="P7832" i="3" s="1"/>
  <c r="O3640" i="3"/>
  <c r="P3640" i="3" s="1"/>
  <c r="O3875" i="3"/>
  <c r="P3875" i="3" s="1"/>
  <c r="O6944" i="3"/>
  <c r="P6944" i="3" s="1"/>
  <c r="O901" i="3"/>
  <c r="P901" i="3" s="1"/>
  <c r="O6448" i="3"/>
  <c r="P6448" i="3" s="1"/>
  <c r="O7600" i="3"/>
  <c r="P7600" i="3" s="1"/>
  <c r="O8728" i="3"/>
  <c r="P8728" i="3" s="1"/>
  <c r="O5676" i="3"/>
  <c r="P5676" i="3" s="1"/>
  <c r="O7752" i="3"/>
  <c r="P7752" i="3" s="1"/>
  <c r="O4814" i="3"/>
  <c r="P4814" i="3" s="1"/>
  <c r="O7616" i="3"/>
  <c r="P7616" i="3" s="1"/>
  <c r="O87" i="3"/>
  <c r="P87" i="3" s="1"/>
  <c r="O215" i="3"/>
  <c r="P215" i="3" s="1"/>
  <c r="O359" i="3"/>
  <c r="P359" i="3" s="1"/>
  <c r="O615" i="3"/>
  <c r="P615" i="3" s="1"/>
  <c r="O743" i="3"/>
  <c r="P743" i="3" s="1"/>
  <c r="O1127" i="3"/>
  <c r="P1127" i="3" s="1"/>
  <c r="O1383" i="3"/>
  <c r="P1383" i="3" s="1"/>
  <c r="O1639" i="3"/>
  <c r="P1639" i="3" s="1"/>
  <c r="O1767" i="3"/>
  <c r="P1767" i="3" s="1"/>
  <c r="O1895" i="3"/>
  <c r="P1895" i="3" s="1"/>
  <c r="O2151" i="3"/>
  <c r="P2151" i="3" s="1"/>
  <c r="O2279" i="3"/>
  <c r="P2279" i="3" s="1"/>
  <c r="O2535" i="3"/>
  <c r="P2535" i="3" s="1"/>
  <c r="O2663" i="3"/>
  <c r="P2663" i="3" s="1"/>
  <c r="O2791" i="3"/>
  <c r="P2791" i="3" s="1"/>
  <c r="O2919" i="3"/>
  <c r="P2919" i="3" s="1"/>
  <c r="O3047" i="3"/>
  <c r="P3047" i="3" s="1"/>
  <c r="O3175" i="3"/>
  <c r="P3175" i="3" s="1"/>
  <c r="O3303" i="3"/>
  <c r="P3303" i="3" s="1"/>
  <c r="O3431" i="3"/>
  <c r="P3431" i="3" s="1"/>
  <c r="O118" i="3"/>
  <c r="P118" i="3" s="1"/>
  <c r="O262" i="3"/>
  <c r="P262" i="3" s="1"/>
  <c r="O758" i="3"/>
  <c r="P758" i="3" s="1"/>
  <c r="O886" i="3"/>
  <c r="P886" i="3" s="1"/>
  <c r="O1142" i="3"/>
  <c r="P1142" i="3" s="1"/>
  <c r="O1270" i="3"/>
  <c r="P1270" i="3" s="1"/>
  <c r="O1526" i="3"/>
  <c r="P1526" i="3" s="1"/>
  <c r="O1654" i="3"/>
  <c r="P1654" i="3" s="1"/>
  <c r="O1782" i="3"/>
  <c r="P1782" i="3" s="1"/>
  <c r="O1926" i="3"/>
  <c r="P1926" i="3" s="1"/>
  <c r="O2054" i="3"/>
  <c r="P2054" i="3" s="1"/>
  <c r="O2294" i="3"/>
  <c r="P2294" i="3" s="1"/>
  <c r="O2422" i="3"/>
  <c r="P2422" i="3" s="1"/>
  <c r="O2550" i="3"/>
  <c r="P2550" i="3" s="1"/>
  <c r="O2806" i="3"/>
  <c r="P2806" i="3" s="1"/>
  <c r="O2934" i="3"/>
  <c r="P2934" i="3" s="1"/>
  <c r="O3078" i="3"/>
  <c r="P3078" i="3" s="1"/>
  <c r="O3206" i="3"/>
  <c r="P3206" i="3" s="1"/>
  <c r="O428" i="3"/>
  <c r="P428" i="3" s="1"/>
  <c r="O684" i="3"/>
  <c r="P684" i="3" s="1"/>
  <c r="O940" i="3"/>
  <c r="P940" i="3" s="1"/>
  <c r="O1196" i="3"/>
  <c r="P1196" i="3" s="1"/>
  <c r="O1452" i="3"/>
  <c r="P1452" i="3" s="1"/>
  <c r="O1708" i="3"/>
  <c r="P1708" i="3" s="1"/>
  <c r="O1964" i="3"/>
  <c r="P1964" i="3" s="1"/>
  <c r="O2220" i="3"/>
  <c r="P2220" i="3" s="1"/>
  <c r="O2476" i="3"/>
  <c r="P2476" i="3" s="1"/>
  <c r="O2732" i="3"/>
  <c r="P2732" i="3" s="1"/>
  <c r="O2988" i="3"/>
  <c r="P2988" i="3" s="1"/>
  <c r="O3244" i="3"/>
  <c r="P3244" i="3" s="1"/>
  <c r="O3417" i="3"/>
  <c r="P3417" i="3" s="1"/>
  <c r="O3553" i="3"/>
  <c r="P3553" i="3" s="1"/>
  <c r="O3825" i="3"/>
  <c r="P3825" i="3" s="1"/>
  <c r="O3953" i="3"/>
  <c r="P3953" i="3" s="1"/>
  <c r="O4081" i="3"/>
  <c r="P4081" i="3" s="1"/>
  <c r="O4337" i="3"/>
  <c r="P4337" i="3" s="1"/>
  <c r="O4465" i="3"/>
  <c r="P4465" i="3" s="1"/>
  <c r="O4593" i="3"/>
  <c r="P4593" i="3" s="1"/>
  <c r="O4721" i="3"/>
  <c r="P4721" i="3" s="1"/>
  <c r="O4849" i="3"/>
  <c r="P4849" i="3" s="1"/>
  <c r="O233" i="3"/>
  <c r="P233" i="3" s="1"/>
  <c r="O576" i="3"/>
  <c r="P576" i="3" s="1"/>
  <c r="O1600" i="3"/>
  <c r="P1600" i="3" s="1"/>
  <c r="O1941" i="3"/>
  <c r="P1941" i="3" s="1"/>
  <c r="O2281" i="3"/>
  <c r="P2281" i="3" s="1"/>
  <c r="O2624" i="3"/>
  <c r="P2624" i="3" s="1"/>
  <c r="O2965" i="3"/>
  <c r="P2965" i="3" s="1"/>
  <c r="O3288" i="3"/>
  <c r="P3288" i="3" s="1"/>
  <c r="O3499" i="3"/>
  <c r="P3499" i="3" s="1"/>
  <c r="O3670" i="3"/>
  <c r="P3670" i="3" s="1"/>
  <c r="O3840" i="3"/>
  <c r="P3840" i="3" s="1"/>
  <c r="O4011" i="3"/>
  <c r="P4011" i="3" s="1"/>
  <c r="O4182" i="3"/>
  <c r="P4182" i="3" s="1"/>
  <c r="O4374" i="3"/>
  <c r="P4374" i="3" s="1"/>
  <c r="O4886" i="3"/>
  <c r="P4886" i="3" s="1"/>
  <c r="O5015" i="3"/>
  <c r="P5015" i="3" s="1"/>
  <c r="O5271" i="3"/>
  <c r="P5271" i="3" s="1"/>
  <c r="O5399" i="3"/>
  <c r="P5399" i="3" s="1"/>
  <c r="O5527" i="3"/>
  <c r="P5527" i="3" s="1"/>
  <c r="O5655" i="3"/>
  <c r="P5655" i="3" s="1"/>
  <c r="O5783" i="3"/>
  <c r="P5783" i="3" s="1"/>
  <c r="O5927" i="3"/>
  <c r="P5927" i="3" s="1"/>
  <c r="O6183" i="3"/>
  <c r="P6183" i="3" s="1"/>
  <c r="O6311" i="3"/>
  <c r="P6311" i="3" s="1"/>
  <c r="O6439" i="3"/>
  <c r="P6439" i="3" s="1"/>
  <c r="O6567" i="3"/>
  <c r="P6567" i="3" s="1"/>
  <c r="O6695" i="3"/>
  <c r="P6695" i="3" s="1"/>
  <c r="O6823" i="3"/>
  <c r="P6823" i="3" s="1"/>
  <c r="O6967" i="3"/>
  <c r="P6967" i="3" s="1"/>
  <c r="O7095" i="3"/>
  <c r="P7095" i="3" s="1"/>
  <c r="O7223" i="3"/>
  <c r="P7223" i="3" s="1"/>
  <c r="O7479" i="3"/>
  <c r="P7479" i="3" s="1"/>
  <c r="O7607" i="3"/>
  <c r="P7607" i="3" s="1"/>
  <c r="O7863" i="3"/>
  <c r="P7863" i="3" s="1"/>
  <c r="O7991" i="3"/>
  <c r="P7991" i="3" s="1"/>
  <c r="O8119" i="3"/>
  <c r="P8119" i="3" s="1"/>
  <c r="O8247" i="3"/>
  <c r="P8247" i="3" s="1"/>
  <c r="O8375" i="3"/>
  <c r="P8375" i="3" s="1"/>
  <c r="O8631" i="3"/>
  <c r="P8631" i="3" s="1"/>
  <c r="O8759" i="3"/>
  <c r="P8759" i="3" s="1"/>
  <c r="O253" i="3"/>
  <c r="P253" i="3" s="1"/>
  <c r="O593" i="3"/>
  <c r="P593" i="3" s="1"/>
  <c r="O936" i="3"/>
  <c r="P936" i="3" s="1"/>
  <c r="O1960" i="3"/>
  <c r="P1960" i="3" s="1"/>
  <c r="O2301" i="3"/>
  <c r="P2301" i="3" s="1"/>
  <c r="O2641" i="3"/>
  <c r="P2641" i="3" s="1"/>
  <c r="O2984" i="3"/>
  <c r="P2984" i="3" s="1"/>
  <c r="O3301" i="3"/>
  <c r="P3301" i="3" s="1"/>
  <c r="O3508" i="3"/>
  <c r="P3508" i="3" s="1"/>
  <c r="O3679" i="3"/>
  <c r="P3679" i="3" s="1"/>
  <c r="O3850" i="3"/>
  <c r="P3850" i="3" s="1"/>
  <c r="O4191" i="3"/>
  <c r="P4191" i="3" s="1"/>
  <c r="O4362" i="3"/>
  <c r="P4362" i="3" s="1"/>
  <c r="O4532" i="3"/>
  <c r="P4532" i="3" s="1"/>
  <c r="O4703" i="3"/>
  <c r="P4703" i="3" s="1"/>
  <c r="O4874" i="3"/>
  <c r="P4874" i="3" s="1"/>
  <c r="O5006" i="3"/>
  <c r="P5006" i="3" s="1"/>
  <c r="O5134" i="3"/>
  <c r="P5134" i="3" s="1"/>
  <c r="O5262" i="3"/>
  <c r="P5262" i="3" s="1"/>
  <c r="O5390" i="3"/>
  <c r="P5390" i="3" s="1"/>
  <c r="O5518" i="3"/>
  <c r="P5518" i="3" s="1"/>
  <c r="O5646" i="3"/>
  <c r="P5646" i="3" s="1"/>
  <c r="O5774" i="3"/>
  <c r="P5774" i="3" s="1"/>
  <c r="O5902" i="3"/>
  <c r="P5902" i="3" s="1"/>
  <c r="O6046" i="3"/>
  <c r="P6046" i="3" s="1"/>
  <c r="O6174" i="3"/>
  <c r="P6174" i="3" s="1"/>
  <c r="O6302" i="3"/>
  <c r="P6302" i="3" s="1"/>
  <c r="O6430" i="3"/>
  <c r="P6430" i="3" s="1"/>
  <c r="O6558" i="3"/>
  <c r="P6558" i="3" s="1"/>
  <c r="O6686" i="3"/>
  <c r="P6686" i="3" s="1"/>
  <c r="O6814" i="3"/>
  <c r="P6814" i="3" s="1"/>
  <c r="O6942" i="3"/>
  <c r="P6942" i="3" s="1"/>
  <c r="O7070" i="3"/>
  <c r="P7070" i="3" s="1"/>
  <c r="O7198" i="3"/>
  <c r="P7198" i="3" s="1"/>
  <c r="O7326" i="3"/>
  <c r="P7326" i="3" s="1"/>
  <c r="O7454" i="3"/>
  <c r="P7454" i="3" s="1"/>
  <c r="O7582" i="3"/>
  <c r="P7582" i="3" s="1"/>
  <c r="O7710" i="3"/>
  <c r="P7710" i="3" s="1"/>
  <c r="O7838" i="3"/>
  <c r="P7838" i="3" s="1"/>
  <c r="O7982" i="3"/>
  <c r="P7982" i="3" s="1"/>
  <c r="O8110" i="3"/>
  <c r="P8110" i="3" s="1"/>
  <c r="O8366" i="3"/>
  <c r="P8366" i="3" s="1"/>
  <c r="O8494" i="3"/>
  <c r="P8494" i="3" s="1"/>
  <c r="O8750" i="3"/>
  <c r="P8750" i="3" s="1"/>
  <c r="O461" i="3"/>
  <c r="P461" i="3" s="1"/>
  <c r="O1144" i="3"/>
  <c r="P1144" i="3" s="1"/>
  <c r="O1825" i="3"/>
  <c r="P1825" i="3" s="1"/>
  <c r="O3192" i="3"/>
  <c r="P3192" i="3" s="1"/>
  <c r="O3612" i="3"/>
  <c r="P3612" i="3" s="1"/>
  <c r="O3954" i="3"/>
  <c r="P3954" i="3" s="1"/>
  <c r="O4295" i="3"/>
  <c r="P4295" i="3" s="1"/>
  <c r="O4636" i="3"/>
  <c r="P4636" i="3" s="1"/>
  <c r="O4988" i="3"/>
  <c r="P4988" i="3" s="1"/>
  <c r="O5500" i="3"/>
  <c r="P5500" i="3" s="1"/>
  <c r="O933" i="3"/>
  <c r="P933" i="3" s="1"/>
  <c r="O2297" i="3"/>
  <c r="P2297" i="3" s="1"/>
  <c r="O2809" i="3"/>
  <c r="P2809" i="3" s="1"/>
  <c r="O3413" i="3"/>
  <c r="P3413" i="3" s="1"/>
  <c r="O3763" i="3"/>
  <c r="P3763" i="3" s="1"/>
  <c r="O4104" i="3"/>
  <c r="P4104" i="3" s="1"/>
  <c r="O4446" i="3"/>
  <c r="P4446" i="3" s="1"/>
  <c r="O4787" i="3"/>
  <c r="P4787" i="3" s="1"/>
  <c r="O5325" i="3"/>
  <c r="P5325" i="3" s="1"/>
  <c r="O5581" i="3"/>
  <c r="P5581" i="3" s="1"/>
  <c r="O281" i="3"/>
  <c r="P281" i="3" s="1"/>
  <c r="O1648" i="3"/>
  <c r="P1648" i="3" s="1"/>
  <c r="O3864" i="3"/>
  <c r="P3864" i="3" s="1"/>
  <c r="O4547" i="3"/>
  <c r="P4547" i="3" s="1"/>
  <c r="O5657" i="3"/>
  <c r="P5657" i="3" s="1"/>
  <c r="O5948" i="3"/>
  <c r="P5948" i="3" s="1"/>
  <c r="O6460" i="3"/>
  <c r="P6460" i="3" s="1"/>
  <c r="O6716" i="3"/>
  <c r="P6716" i="3" s="1"/>
  <c r="O6972" i="3"/>
  <c r="P6972" i="3" s="1"/>
  <c r="O7228" i="3"/>
  <c r="P7228" i="3" s="1"/>
  <c r="O7484" i="3"/>
  <c r="P7484" i="3" s="1"/>
  <c r="O7740" i="3"/>
  <c r="P7740" i="3" s="1"/>
  <c r="O7996" i="3"/>
  <c r="P7996" i="3" s="1"/>
  <c r="O8252" i="3"/>
  <c r="P8252" i="3" s="1"/>
  <c r="O8508" i="3"/>
  <c r="P8508" i="3" s="1"/>
  <c r="O5913" i="3"/>
  <c r="P5913" i="3" s="1"/>
  <c r="O6425" i="3"/>
  <c r="P6425" i="3" s="1"/>
  <c r="O6945" i="3"/>
  <c r="P6945" i="3" s="1"/>
  <c r="O7961" i="3"/>
  <c r="P7961" i="3" s="1"/>
  <c r="O8473" i="3"/>
  <c r="P8473" i="3" s="1"/>
  <c r="O769" i="3"/>
  <c r="P769" i="3" s="1"/>
  <c r="O2136" i="3"/>
  <c r="P2136" i="3" s="1"/>
  <c r="O3418" i="3"/>
  <c r="P3418" i="3" s="1"/>
  <c r="O4108" i="3"/>
  <c r="P4108" i="3" s="1"/>
  <c r="O4791" i="3"/>
  <c r="P4791" i="3" s="1"/>
  <c r="O5328" i="3"/>
  <c r="P5328" i="3" s="1"/>
  <c r="O5780" i="3"/>
  <c r="P5780" i="3" s="1"/>
  <c r="O6293" i="3"/>
  <c r="P6293" i="3" s="1"/>
  <c r="O6549" i="3"/>
  <c r="P6549" i="3" s="1"/>
  <c r="O6773" i="3"/>
  <c r="P6773" i="3" s="1"/>
  <c r="O7061" i="3"/>
  <c r="P7061" i="3" s="1"/>
  <c r="O7317" i="3"/>
  <c r="P7317" i="3" s="1"/>
  <c r="O7573" i="3"/>
  <c r="P7573" i="3" s="1"/>
  <c r="O7829" i="3"/>
  <c r="P7829" i="3" s="1"/>
  <c r="O8085" i="3"/>
  <c r="P8085" i="3" s="1"/>
  <c r="O8341" i="3"/>
  <c r="P8341" i="3" s="1"/>
  <c r="O2029" i="3"/>
  <c r="P2029" i="3" s="1"/>
  <c r="O3458" i="3"/>
  <c r="P3458" i="3" s="1"/>
  <c r="O4332" i="3"/>
  <c r="P4332" i="3" s="1"/>
  <c r="O5496" i="3"/>
  <c r="P5496" i="3" s="1"/>
  <c r="O6641" i="3"/>
  <c r="P6641" i="3" s="1"/>
  <c r="O7145" i="3"/>
  <c r="P7145" i="3" s="1"/>
  <c r="O7665" i="3"/>
  <c r="P7665" i="3" s="1"/>
  <c r="O8169" i="3"/>
  <c r="P8169" i="3" s="1"/>
  <c r="O8689" i="3"/>
  <c r="P8689" i="3" s="1"/>
  <c r="O4366" i="3"/>
  <c r="P4366" i="3" s="1"/>
  <c r="O6136" i="3"/>
  <c r="P6136" i="3" s="1"/>
  <c r="O7160" i="3"/>
  <c r="P7160" i="3" s="1"/>
  <c r="O8184" i="3"/>
  <c r="P8184" i="3" s="1"/>
  <c r="O4835" i="3"/>
  <c r="P4835" i="3" s="1"/>
  <c r="O3619" i="3"/>
  <c r="P3619" i="3" s="1"/>
  <c r="O6880" i="3"/>
  <c r="P6880" i="3" s="1"/>
  <c r="O48" i="3"/>
  <c r="P48" i="3" s="1"/>
  <c r="O4430" i="3"/>
  <c r="P4430" i="3" s="1"/>
  <c r="O6160" i="3"/>
  <c r="P6160" i="3" s="1"/>
  <c r="O7184" i="3"/>
  <c r="P7184" i="3" s="1"/>
  <c r="O8208" i="3"/>
  <c r="P8208" i="3" s="1"/>
  <c r="O2053" i="3"/>
  <c r="P2053" i="3" s="1"/>
  <c r="O6408" i="3"/>
  <c r="P6408" i="3" s="1"/>
  <c r="O8456" i="3"/>
  <c r="P8456" i="3" s="1"/>
  <c r="O5708" i="3"/>
  <c r="P5708" i="3" s="1"/>
  <c r="O7808" i="3"/>
  <c r="P7808" i="3" s="1"/>
  <c r="M6159" i="3"/>
  <c r="J37" i="1"/>
  <c r="L35" i="1"/>
  <c r="K36" i="1"/>
  <c r="D6162" i="3" l="1"/>
  <c r="F6160" i="3"/>
  <c r="E6160" i="3"/>
  <c r="I6159" i="3"/>
  <c r="R6159" i="3" s="1"/>
  <c r="J6158" i="3"/>
  <c r="L6158" i="3" s="1"/>
  <c r="O12" i="1"/>
  <c r="O14" i="1"/>
  <c r="O13" i="1"/>
  <c r="G6" i="1"/>
  <c r="E24" i="1" s="1"/>
  <c r="O15" i="1"/>
  <c r="O17" i="1"/>
  <c r="O16" i="1"/>
  <c r="M6160" i="3"/>
  <c r="J38" i="1"/>
  <c r="L36" i="1"/>
  <c r="K37" i="1"/>
  <c r="D6163" i="3" l="1"/>
  <c r="G6160" i="3"/>
  <c r="H6160" i="3" s="1"/>
  <c r="F6161" i="3"/>
  <c r="E6161" i="3"/>
  <c r="G6161" i="3" s="1"/>
  <c r="H6161" i="3" s="1"/>
  <c r="I6160" i="3"/>
  <c r="R6160" i="3" s="1"/>
  <c r="J6159" i="3"/>
  <c r="L6159" i="3" s="1"/>
  <c r="O19" i="1"/>
  <c r="G7" i="1"/>
  <c r="M6161" i="3"/>
  <c r="J39" i="1"/>
  <c r="K38" i="1"/>
  <c r="L37" i="1"/>
  <c r="D6164" i="3" l="1"/>
  <c r="F6162" i="3"/>
  <c r="E6162" i="3"/>
  <c r="I6161" i="3"/>
  <c r="R6161" i="3" s="1"/>
  <c r="J6160" i="3"/>
  <c r="L6160" i="3" s="1"/>
  <c r="M6162" i="3"/>
  <c r="K39" i="1"/>
  <c r="L38" i="1"/>
  <c r="J40" i="1"/>
  <c r="J41" i="1" s="1"/>
  <c r="D6165" i="3" l="1"/>
  <c r="G6162" i="3"/>
  <c r="H6162" i="3" s="1"/>
  <c r="F6163" i="3"/>
  <c r="E6163" i="3"/>
  <c r="I6162" i="3"/>
  <c r="R6162" i="3" s="1"/>
  <c r="J6161" i="3"/>
  <c r="L6161" i="3" s="1"/>
  <c r="M6163" i="3"/>
  <c r="D6166" i="3" l="1"/>
  <c r="G6163" i="3"/>
  <c r="H6163" i="3" s="1"/>
  <c r="F6164" i="3"/>
  <c r="E6164" i="3"/>
  <c r="I6163" i="3"/>
  <c r="R6163" i="3" s="1"/>
  <c r="J6162" i="3"/>
  <c r="L6162" i="3" s="1"/>
  <c r="M6164" i="3"/>
  <c r="D6167" i="3" l="1"/>
  <c r="G6164" i="3"/>
  <c r="H6164" i="3" s="1"/>
  <c r="F6165" i="3"/>
  <c r="E6165" i="3"/>
  <c r="I6164" i="3"/>
  <c r="R6164" i="3" s="1"/>
  <c r="J6163" i="3"/>
  <c r="L6163" i="3" s="1"/>
  <c r="M6165" i="3"/>
  <c r="D6168" i="3" l="1"/>
  <c r="G6165" i="3"/>
  <c r="H6165" i="3" s="1"/>
  <c r="F6166" i="3"/>
  <c r="E6166" i="3"/>
  <c r="I6165" i="3"/>
  <c r="R6165" i="3" s="1"/>
  <c r="J6164" i="3"/>
  <c r="L6164" i="3" s="1"/>
  <c r="M6166" i="3"/>
  <c r="D6169" i="3" l="1"/>
  <c r="G6166" i="3"/>
  <c r="H6166" i="3" s="1"/>
  <c r="F6167" i="3"/>
  <c r="E6167" i="3"/>
  <c r="I6166" i="3"/>
  <c r="R6166" i="3" s="1"/>
  <c r="J6165" i="3"/>
  <c r="L6165" i="3" s="1"/>
  <c r="M6167" i="3"/>
  <c r="D6170" i="3" l="1"/>
  <c r="G6167" i="3"/>
  <c r="H6167" i="3" s="1"/>
  <c r="F6168" i="3"/>
  <c r="E6168" i="3"/>
  <c r="I6167" i="3"/>
  <c r="R6167" i="3" s="1"/>
  <c r="J6166" i="3"/>
  <c r="L6166" i="3" s="1"/>
  <c r="M6168" i="3"/>
  <c r="D6171" i="3" l="1"/>
  <c r="G6168" i="3"/>
  <c r="H6168" i="3" s="1"/>
  <c r="F6169" i="3"/>
  <c r="E6169" i="3"/>
  <c r="I6168" i="3"/>
  <c r="R6168" i="3" s="1"/>
  <c r="J6167" i="3"/>
  <c r="L6167" i="3" s="1"/>
  <c r="M6169" i="3"/>
  <c r="D6172" i="3" l="1"/>
  <c r="G6169" i="3"/>
  <c r="H6169" i="3" s="1"/>
  <c r="F6170" i="3"/>
  <c r="E6170" i="3"/>
  <c r="I6169" i="3"/>
  <c r="R6169" i="3" s="1"/>
  <c r="J6168" i="3"/>
  <c r="L6168" i="3" s="1"/>
  <c r="M6170" i="3"/>
  <c r="D6173" i="3" l="1"/>
  <c r="G6170" i="3"/>
  <c r="H6170" i="3" s="1"/>
  <c r="F6171" i="3"/>
  <c r="E6171" i="3"/>
  <c r="I6170" i="3"/>
  <c r="R6170" i="3" s="1"/>
  <c r="J6169" i="3"/>
  <c r="L6169" i="3" s="1"/>
  <c r="M6171" i="3"/>
  <c r="D6174" i="3" l="1"/>
  <c r="G6171" i="3"/>
  <c r="H6171" i="3" s="1"/>
  <c r="F6172" i="3"/>
  <c r="E6172" i="3"/>
  <c r="I6171" i="3"/>
  <c r="R6171" i="3" s="1"/>
  <c r="J6170" i="3"/>
  <c r="L6170" i="3" s="1"/>
  <c r="M6172" i="3"/>
  <c r="D6175" i="3" l="1"/>
  <c r="G6172" i="3"/>
  <c r="H6172" i="3" s="1"/>
  <c r="F6173" i="3"/>
  <c r="E6173" i="3"/>
  <c r="I6172" i="3"/>
  <c r="R6172" i="3" s="1"/>
  <c r="J6171" i="3"/>
  <c r="L6171" i="3" s="1"/>
  <c r="M6173" i="3"/>
  <c r="D6176" i="3" l="1"/>
  <c r="F6174" i="3"/>
  <c r="E6174" i="3"/>
  <c r="G6173" i="3"/>
  <c r="H6173" i="3" s="1"/>
  <c r="I6173" i="3" s="1"/>
  <c r="R6173" i="3" s="1"/>
  <c r="J6172" i="3"/>
  <c r="L6172" i="3" s="1"/>
  <c r="M6174" i="3"/>
  <c r="D6177" i="3" l="1"/>
  <c r="G6174" i="3"/>
  <c r="H6174" i="3" s="1"/>
  <c r="F6175" i="3"/>
  <c r="E6175" i="3"/>
  <c r="I6174" i="3"/>
  <c r="R6174" i="3" s="1"/>
  <c r="J6173" i="3"/>
  <c r="L6173" i="3" s="1"/>
  <c r="M6175" i="3"/>
  <c r="D6178" i="3" l="1"/>
  <c r="G6175" i="3"/>
  <c r="H6175" i="3" s="1"/>
  <c r="F6176" i="3"/>
  <c r="E6176" i="3"/>
  <c r="I6175" i="3"/>
  <c r="R6175" i="3" s="1"/>
  <c r="J6174" i="3"/>
  <c r="L6174" i="3" s="1"/>
  <c r="M6176" i="3"/>
  <c r="D6179" i="3" l="1"/>
  <c r="G6176" i="3"/>
  <c r="H6176" i="3" s="1"/>
  <c r="F6177" i="3"/>
  <c r="E6177" i="3"/>
  <c r="I6176" i="3"/>
  <c r="R6176" i="3" s="1"/>
  <c r="J6175" i="3"/>
  <c r="L6175" i="3" s="1"/>
  <c r="M6177" i="3"/>
  <c r="D6180" i="3" l="1"/>
  <c r="G6177" i="3"/>
  <c r="H6177" i="3" s="1"/>
  <c r="F6178" i="3"/>
  <c r="E6178" i="3"/>
  <c r="G6178" i="3" s="1"/>
  <c r="H6178" i="3" s="1"/>
  <c r="I6177" i="3"/>
  <c r="R6177" i="3" s="1"/>
  <c r="J6176" i="3"/>
  <c r="L6176" i="3" s="1"/>
  <c r="M6178" i="3"/>
  <c r="D6181" i="3" l="1"/>
  <c r="F6179" i="3"/>
  <c r="E6179" i="3"/>
  <c r="I6178" i="3"/>
  <c r="R6178" i="3" s="1"/>
  <c r="J6177" i="3"/>
  <c r="L6177" i="3" s="1"/>
  <c r="M6179" i="3"/>
  <c r="D6182" i="3" l="1"/>
  <c r="F6180" i="3"/>
  <c r="E6180" i="3"/>
  <c r="G6179" i="3"/>
  <c r="H6179" i="3" s="1"/>
  <c r="I6179" i="3"/>
  <c r="R6179" i="3" s="1"/>
  <c r="J6178" i="3"/>
  <c r="L6178" i="3" s="1"/>
  <c r="M6180" i="3"/>
  <c r="D6183" i="3" l="1"/>
  <c r="G6180" i="3"/>
  <c r="H6180" i="3" s="1"/>
  <c r="F6181" i="3"/>
  <c r="E6181" i="3"/>
  <c r="I6180" i="3"/>
  <c r="R6180" i="3" s="1"/>
  <c r="J6179" i="3"/>
  <c r="L6179" i="3" s="1"/>
  <c r="M6181" i="3"/>
  <c r="D6184" i="3" l="1"/>
  <c r="G6181" i="3"/>
  <c r="H6181" i="3" s="1"/>
  <c r="F6182" i="3"/>
  <c r="E6182" i="3"/>
  <c r="I6181" i="3"/>
  <c r="R6181" i="3" s="1"/>
  <c r="J6180" i="3"/>
  <c r="L6180" i="3" s="1"/>
  <c r="M6182" i="3"/>
  <c r="D6185" i="3" l="1"/>
  <c r="G6182" i="3"/>
  <c r="H6182" i="3" s="1"/>
  <c r="F6183" i="3"/>
  <c r="E6183" i="3"/>
  <c r="G6183" i="3" s="1"/>
  <c r="H6183" i="3" s="1"/>
  <c r="I6182" i="3"/>
  <c r="R6182" i="3" s="1"/>
  <c r="J6181" i="3"/>
  <c r="L6181" i="3" s="1"/>
  <c r="M6183" i="3"/>
  <c r="D6186" i="3" l="1"/>
  <c r="F6184" i="3"/>
  <c r="E6184" i="3"/>
  <c r="I6183" i="3"/>
  <c r="R6183" i="3" s="1"/>
  <c r="J6182" i="3"/>
  <c r="L6182" i="3" s="1"/>
  <c r="M6184" i="3"/>
  <c r="D6187" i="3" l="1"/>
  <c r="G6184" i="3"/>
  <c r="H6184" i="3" s="1"/>
  <c r="I6184" i="3" s="1"/>
  <c r="R6184" i="3" s="1"/>
  <c r="F6185" i="3"/>
  <c r="E6185" i="3"/>
  <c r="J6183" i="3"/>
  <c r="L6183" i="3" s="1"/>
  <c r="M6185" i="3"/>
  <c r="D6188" i="3" l="1"/>
  <c r="G6185" i="3"/>
  <c r="H6185" i="3" s="1"/>
  <c r="F6186" i="3"/>
  <c r="E6186" i="3"/>
  <c r="I6185" i="3"/>
  <c r="R6185" i="3" s="1"/>
  <c r="J6184" i="3"/>
  <c r="L6184" i="3" s="1"/>
  <c r="M6186" i="3"/>
  <c r="D6189" i="3" l="1"/>
  <c r="G6186" i="3"/>
  <c r="H6186" i="3" s="1"/>
  <c r="F6187" i="3"/>
  <c r="E6187" i="3"/>
  <c r="I6186" i="3"/>
  <c r="R6186" i="3" s="1"/>
  <c r="J6185" i="3"/>
  <c r="L6185" i="3" s="1"/>
  <c r="M6187" i="3"/>
  <c r="D6190" i="3" l="1"/>
  <c r="G6187" i="3"/>
  <c r="H6187" i="3" s="1"/>
  <c r="F6188" i="3"/>
  <c r="E6188" i="3"/>
  <c r="G6188" i="3" s="1"/>
  <c r="H6188" i="3" s="1"/>
  <c r="I6187" i="3"/>
  <c r="R6187" i="3" s="1"/>
  <c r="J6186" i="3"/>
  <c r="L6186" i="3" s="1"/>
  <c r="M6188" i="3"/>
  <c r="D6191" i="3" l="1"/>
  <c r="F6189" i="3"/>
  <c r="E6189" i="3"/>
  <c r="I6188" i="3"/>
  <c r="R6188" i="3" s="1"/>
  <c r="J6187" i="3"/>
  <c r="L6187" i="3" s="1"/>
  <c r="M6189" i="3"/>
  <c r="D6192" i="3" l="1"/>
  <c r="F6190" i="3"/>
  <c r="E6190" i="3"/>
  <c r="G6189" i="3"/>
  <c r="H6189" i="3" s="1"/>
  <c r="I6189" i="3"/>
  <c r="R6189" i="3" s="1"/>
  <c r="J6188" i="3"/>
  <c r="L6188" i="3" s="1"/>
  <c r="M6190" i="3"/>
  <c r="D6193" i="3" l="1"/>
  <c r="F6191" i="3"/>
  <c r="E6191" i="3"/>
  <c r="G6190" i="3"/>
  <c r="H6190" i="3" s="1"/>
  <c r="I6190" i="3"/>
  <c r="R6190" i="3" s="1"/>
  <c r="J6189" i="3"/>
  <c r="L6189" i="3" s="1"/>
  <c r="M6191" i="3"/>
  <c r="D6194" i="3" l="1"/>
  <c r="G6191" i="3"/>
  <c r="H6191" i="3" s="1"/>
  <c r="F6192" i="3"/>
  <c r="E6192" i="3"/>
  <c r="I6191" i="3"/>
  <c r="R6191" i="3" s="1"/>
  <c r="J6190" i="3"/>
  <c r="L6190" i="3" s="1"/>
  <c r="M6192" i="3"/>
  <c r="D6195" i="3" l="1"/>
  <c r="G6192" i="3"/>
  <c r="H6192" i="3" s="1"/>
  <c r="F6193" i="3"/>
  <c r="E6193" i="3"/>
  <c r="I6192" i="3"/>
  <c r="R6192" i="3" s="1"/>
  <c r="J6191" i="3"/>
  <c r="L6191" i="3" s="1"/>
  <c r="M6193" i="3"/>
  <c r="D6196" i="3" l="1"/>
  <c r="G6193" i="3"/>
  <c r="H6193" i="3" s="1"/>
  <c r="F6194" i="3"/>
  <c r="E6194" i="3"/>
  <c r="I6193" i="3"/>
  <c r="R6193" i="3" s="1"/>
  <c r="J6192" i="3"/>
  <c r="L6192" i="3" s="1"/>
  <c r="M6194" i="3"/>
  <c r="D6197" i="3" l="1"/>
  <c r="G6194" i="3"/>
  <c r="H6194" i="3" s="1"/>
  <c r="F6195" i="3"/>
  <c r="E6195" i="3"/>
  <c r="I6194" i="3"/>
  <c r="R6194" i="3" s="1"/>
  <c r="J6193" i="3"/>
  <c r="L6193" i="3" s="1"/>
  <c r="M6195" i="3"/>
  <c r="D6198" i="3" l="1"/>
  <c r="G6195" i="3"/>
  <c r="H6195" i="3" s="1"/>
  <c r="F6196" i="3"/>
  <c r="E6196" i="3"/>
  <c r="G6196" i="3" s="1"/>
  <c r="H6196" i="3" s="1"/>
  <c r="I6195" i="3"/>
  <c r="R6195" i="3" s="1"/>
  <c r="J6194" i="3"/>
  <c r="L6194" i="3" s="1"/>
  <c r="M6196" i="3"/>
  <c r="D6199" i="3" l="1"/>
  <c r="F6197" i="3"/>
  <c r="E6197" i="3"/>
  <c r="I6196" i="3"/>
  <c r="R6196" i="3" s="1"/>
  <c r="J6195" i="3"/>
  <c r="L6195" i="3" s="1"/>
  <c r="M6197" i="3"/>
  <c r="D6200" i="3" l="1"/>
  <c r="F6198" i="3"/>
  <c r="E6198" i="3"/>
  <c r="G6197" i="3"/>
  <c r="H6197" i="3" s="1"/>
  <c r="I6197" i="3"/>
  <c r="R6197" i="3" s="1"/>
  <c r="J6196" i="3"/>
  <c r="L6196" i="3" s="1"/>
  <c r="M6198" i="3"/>
  <c r="D6201" i="3" l="1"/>
  <c r="G6198" i="3"/>
  <c r="H6198" i="3" s="1"/>
  <c r="F6199" i="3"/>
  <c r="E6199" i="3"/>
  <c r="G6199" i="3" s="1"/>
  <c r="H6199" i="3" s="1"/>
  <c r="I6198" i="3"/>
  <c r="R6198" i="3" s="1"/>
  <c r="J6197" i="3"/>
  <c r="L6197" i="3" s="1"/>
  <c r="M6199" i="3"/>
  <c r="D6202" i="3" l="1"/>
  <c r="F6200" i="3"/>
  <c r="E6200" i="3"/>
  <c r="I6199" i="3"/>
  <c r="R6199" i="3" s="1"/>
  <c r="J6198" i="3"/>
  <c r="L6198" i="3" s="1"/>
  <c r="M6200" i="3"/>
  <c r="D6203" i="3" l="1"/>
  <c r="G6200" i="3"/>
  <c r="H6200" i="3" s="1"/>
  <c r="F6201" i="3"/>
  <c r="E6201" i="3"/>
  <c r="G6201" i="3" s="1"/>
  <c r="H6201" i="3" s="1"/>
  <c r="I6200" i="3"/>
  <c r="R6200" i="3" s="1"/>
  <c r="J6199" i="3"/>
  <c r="L6199" i="3" s="1"/>
  <c r="M6201" i="3"/>
  <c r="D6204" i="3" l="1"/>
  <c r="F6202" i="3"/>
  <c r="E6202" i="3"/>
  <c r="I6201" i="3"/>
  <c r="R6201" i="3" s="1"/>
  <c r="J6200" i="3"/>
  <c r="L6200" i="3" s="1"/>
  <c r="M6202" i="3"/>
  <c r="D6205" i="3" l="1"/>
  <c r="G6202" i="3"/>
  <c r="H6202" i="3" s="1"/>
  <c r="F6203" i="3"/>
  <c r="E6203" i="3"/>
  <c r="I6202" i="3"/>
  <c r="R6202" i="3" s="1"/>
  <c r="J6201" i="3"/>
  <c r="L6201" i="3" s="1"/>
  <c r="M6203" i="3"/>
  <c r="D6206" i="3" l="1"/>
  <c r="G6203" i="3"/>
  <c r="H6203" i="3" s="1"/>
  <c r="F6204" i="3"/>
  <c r="E6204" i="3"/>
  <c r="G6204" i="3" s="1"/>
  <c r="H6204" i="3" s="1"/>
  <c r="I6203" i="3"/>
  <c r="R6203" i="3" s="1"/>
  <c r="J6202" i="3"/>
  <c r="L6202" i="3" s="1"/>
  <c r="M6204" i="3"/>
  <c r="D6207" i="3" l="1"/>
  <c r="F6205" i="3"/>
  <c r="E6205" i="3"/>
  <c r="I6204" i="3"/>
  <c r="R6204" i="3" s="1"/>
  <c r="J6203" i="3"/>
  <c r="L6203" i="3" s="1"/>
  <c r="M6205" i="3"/>
  <c r="D6208" i="3" l="1"/>
  <c r="G6205" i="3"/>
  <c r="H6205" i="3" s="1"/>
  <c r="F6206" i="3"/>
  <c r="E6206" i="3"/>
  <c r="I6205" i="3"/>
  <c r="R6205" i="3" s="1"/>
  <c r="J6204" i="3"/>
  <c r="L6204" i="3" s="1"/>
  <c r="M6206" i="3"/>
  <c r="D6209" i="3" l="1"/>
  <c r="G6206" i="3"/>
  <c r="H6206" i="3" s="1"/>
  <c r="I6206" i="3" s="1"/>
  <c r="R6206" i="3" s="1"/>
  <c r="F6207" i="3"/>
  <c r="E6207" i="3"/>
  <c r="J6205" i="3"/>
  <c r="L6205" i="3" s="1"/>
  <c r="M6207" i="3"/>
  <c r="D6210" i="3" l="1"/>
  <c r="G6207" i="3"/>
  <c r="H6207" i="3" s="1"/>
  <c r="F6208" i="3"/>
  <c r="E6208" i="3"/>
  <c r="I6207" i="3"/>
  <c r="R6207" i="3" s="1"/>
  <c r="J6206" i="3"/>
  <c r="L6206" i="3" s="1"/>
  <c r="M6208" i="3"/>
  <c r="D6211" i="3" l="1"/>
  <c r="G6208" i="3"/>
  <c r="H6208" i="3" s="1"/>
  <c r="I6208" i="3" s="1"/>
  <c r="R6208" i="3" s="1"/>
  <c r="F6209" i="3"/>
  <c r="E6209" i="3"/>
  <c r="J6207" i="3"/>
  <c r="L6207" i="3" s="1"/>
  <c r="M6209" i="3"/>
  <c r="D6212" i="3" l="1"/>
  <c r="F6210" i="3"/>
  <c r="E6210" i="3"/>
  <c r="G6209" i="3"/>
  <c r="H6209" i="3" s="1"/>
  <c r="I6209" i="3"/>
  <c r="R6209" i="3" s="1"/>
  <c r="J6208" i="3"/>
  <c r="L6208" i="3" s="1"/>
  <c r="M6210" i="3"/>
  <c r="D6213" i="3" l="1"/>
  <c r="F6211" i="3"/>
  <c r="E6211" i="3"/>
  <c r="G6210" i="3"/>
  <c r="H6210" i="3" s="1"/>
  <c r="I6210" i="3"/>
  <c r="R6210" i="3" s="1"/>
  <c r="J6209" i="3"/>
  <c r="L6209" i="3" s="1"/>
  <c r="M6211" i="3"/>
  <c r="D6214" i="3" l="1"/>
  <c r="G6211" i="3"/>
  <c r="H6211" i="3" s="1"/>
  <c r="I6211" i="3" s="1"/>
  <c r="R6211" i="3" s="1"/>
  <c r="F6212" i="3"/>
  <c r="E6212" i="3"/>
  <c r="G6212" i="3" s="1"/>
  <c r="H6212" i="3" s="1"/>
  <c r="J6210" i="3"/>
  <c r="L6210" i="3" s="1"/>
  <c r="M6212" i="3"/>
  <c r="D6215" i="3" l="1"/>
  <c r="F6213" i="3"/>
  <c r="E6213" i="3"/>
  <c r="I6212" i="3"/>
  <c r="R6212" i="3" s="1"/>
  <c r="J6211" i="3"/>
  <c r="L6211" i="3" s="1"/>
  <c r="M6213" i="3"/>
  <c r="D6216" i="3" l="1"/>
  <c r="G6213" i="3"/>
  <c r="H6213" i="3" s="1"/>
  <c r="F6214" i="3"/>
  <c r="E6214" i="3"/>
  <c r="I6213" i="3"/>
  <c r="R6213" i="3" s="1"/>
  <c r="J6212" i="3"/>
  <c r="L6212" i="3" s="1"/>
  <c r="M6214" i="3"/>
  <c r="D6217" i="3" l="1"/>
  <c r="G6214" i="3"/>
  <c r="H6214" i="3" s="1"/>
  <c r="F6215" i="3"/>
  <c r="E6215" i="3"/>
  <c r="I6214" i="3"/>
  <c r="R6214" i="3" s="1"/>
  <c r="J6213" i="3"/>
  <c r="L6213" i="3" s="1"/>
  <c r="M6215" i="3"/>
  <c r="D6218" i="3" l="1"/>
  <c r="G6215" i="3"/>
  <c r="H6215" i="3" s="1"/>
  <c r="F6216" i="3"/>
  <c r="E6216" i="3"/>
  <c r="I6215" i="3"/>
  <c r="R6215" i="3" s="1"/>
  <c r="J6214" i="3"/>
  <c r="L6214" i="3" s="1"/>
  <c r="M6216" i="3"/>
  <c r="D6219" i="3" l="1"/>
  <c r="G6216" i="3"/>
  <c r="H6216" i="3" s="1"/>
  <c r="F6217" i="3"/>
  <c r="E6217" i="3"/>
  <c r="I6216" i="3"/>
  <c r="R6216" i="3" s="1"/>
  <c r="J6215" i="3"/>
  <c r="L6215" i="3" s="1"/>
  <c r="M6217" i="3"/>
  <c r="D6220" i="3" l="1"/>
  <c r="G6217" i="3"/>
  <c r="H6217" i="3" s="1"/>
  <c r="F6218" i="3"/>
  <c r="E6218" i="3"/>
  <c r="I6217" i="3"/>
  <c r="R6217" i="3" s="1"/>
  <c r="J6216" i="3"/>
  <c r="L6216" i="3" s="1"/>
  <c r="M6218" i="3"/>
  <c r="D6221" i="3" l="1"/>
  <c r="G6218" i="3"/>
  <c r="H6218" i="3" s="1"/>
  <c r="F6219" i="3"/>
  <c r="E6219" i="3"/>
  <c r="I6218" i="3"/>
  <c r="R6218" i="3" s="1"/>
  <c r="J6217" i="3"/>
  <c r="L6217" i="3" s="1"/>
  <c r="M6219" i="3"/>
  <c r="D6222" i="3" l="1"/>
  <c r="G6219" i="3"/>
  <c r="H6219" i="3" s="1"/>
  <c r="F6220" i="3"/>
  <c r="E6220" i="3"/>
  <c r="I6219" i="3"/>
  <c r="R6219" i="3" s="1"/>
  <c r="J6218" i="3"/>
  <c r="L6218" i="3" s="1"/>
  <c r="M6220" i="3"/>
  <c r="D6223" i="3" l="1"/>
  <c r="F6221" i="3"/>
  <c r="E6221" i="3"/>
  <c r="G6220" i="3"/>
  <c r="H6220" i="3" s="1"/>
  <c r="I6220" i="3"/>
  <c r="R6220" i="3" s="1"/>
  <c r="J6219" i="3"/>
  <c r="L6219" i="3" s="1"/>
  <c r="M6221" i="3"/>
  <c r="D6224" i="3" l="1"/>
  <c r="G6221" i="3"/>
  <c r="H6221" i="3" s="1"/>
  <c r="F6222" i="3"/>
  <c r="E6222" i="3"/>
  <c r="G6222" i="3" s="1"/>
  <c r="H6222" i="3" s="1"/>
  <c r="I6221" i="3"/>
  <c r="R6221" i="3" s="1"/>
  <c r="J6220" i="3"/>
  <c r="L6220" i="3" s="1"/>
  <c r="M6222" i="3"/>
  <c r="D6225" i="3" l="1"/>
  <c r="F6223" i="3"/>
  <c r="E6223" i="3"/>
  <c r="I6222" i="3"/>
  <c r="R6222" i="3" s="1"/>
  <c r="J6221" i="3"/>
  <c r="L6221" i="3" s="1"/>
  <c r="M6223" i="3"/>
  <c r="D6226" i="3" l="1"/>
  <c r="G6223" i="3"/>
  <c r="H6223" i="3" s="1"/>
  <c r="F6224" i="3"/>
  <c r="E6224" i="3"/>
  <c r="I6223" i="3"/>
  <c r="R6223" i="3" s="1"/>
  <c r="J6222" i="3"/>
  <c r="L6222" i="3" s="1"/>
  <c r="M6224" i="3"/>
  <c r="D6227" i="3" l="1"/>
  <c r="G6224" i="3"/>
  <c r="H6224" i="3" s="1"/>
  <c r="F6225" i="3"/>
  <c r="E6225" i="3"/>
  <c r="I6224" i="3"/>
  <c r="R6224" i="3" s="1"/>
  <c r="J6223" i="3"/>
  <c r="L6223" i="3" s="1"/>
  <c r="M6225" i="3"/>
  <c r="D6228" i="3" l="1"/>
  <c r="G6225" i="3"/>
  <c r="H6225" i="3" s="1"/>
  <c r="F6226" i="3"/>
  <c r="E6226" i="3"/>
  <c r="I6225" i="3"/>
  <c r="R6225" i="3" s="1"/>
  <c r="J6224" i="3"/>
  <c r="L6224" i="3" s="1"/>
  <c r="M6226" i="3"/>
  <c r="D6229" i="3" l="1"/>
  <c r="G6226" i="3"/>
  <c r="H6226" i="3" s="1"/>
  <c r="F6227" i="3"/>
  <c r="E6227" i="3"/>
  <c r="I6226" i="3"/>
  <c r="R6226" i="3" s="1"/>
  <c r="J6225" i="3"/>
  <c r="L6225" i="3" s="1"/>
  <c r="M6227" i="3"/>
  <c r="D6230" i="3" l="1"/>
  <c r="G6227" i="3"/>
  <c r="H6227" i="3" s="1"/>
  <c r="F6228" i="3"/>
  <c r="E6228" i="3"/>
  <c r="I6227" i="3"/>
  <c r="R6227" i="3" s="1"/>
  <c r="J6226" i="3"/>
  <c r="L6226" i="3" s="1"/>
  <c r="M6228" i="3"/>
  <c r="D6231" i="3" l="1"/>
  <c r="G6228" i="3"/>
  <c r="H6228" i="3" s="1"/>
  <c r="F6229" i="3"/>
  <c r="E6229" i="3"/>
  <c r="I6228" i="3"/>
  <c r="R6228" i="3" s="1"/>
  <c r="J6227" i="3"/>
  <c r="L6227" i="3" s="1"/>
  <c r="M6229" i="3"/>
  <c r="D6232" i="3" l="1"/>
  <c r="G6229" i="3"/>
  <c r="H6229" i="3" s="1"/>
  <c r="F6230" i="3"/>
  <c r="E6230" i="3"/>
  <c r="G6230" i="3" s="1"/>
  <c r="H6230" i="3" s="1"/>
  <c r="I6229" i="3"/>
  <c r="R6229" i="3" s="1"/>
  <c r="J6228" i="3"/>
  <c r="L6228" i="3" s="1"/>
  <c r="M6230" i="3"/>
  <c r="D6233" i="3" l="1"/>
  <c r="F6231" i="3"/>
  <c r="E6231" i="3"/>
  <c r="I6230" i="3"/>
  <c r="R6230" i="3" s="1"/>
  <c r="J6229" i="3"/>
  <c r="L6229" i="3" s="1"/>
  <c r="M6231" i="3"/>
  <c r="D6234" i="3" l="1"/>
  <c r="G6231" i="3"/>
  <c r="H6231" i="3" s="1"/>
  <c r="F6232" i="3"/>
  <c r="E6232" i="3"/>
  <c r="I6231" i="3"/>
  <c r="R6231" i="3" s="1"/>
  <c r="J6230" i="3"/>
  <c r="L6230" i="3" s="1"/>
  <c r="M6232" i="3"/>
  <c r="D6235" i="3" l="1"/>
  <c r="F6233" i="3"/>
  <c r="E6233" i="3"/>
  <c r="G6232" i="3"/>
  <c r="H6232" i="3" s="1"/>
  <c r="I6232" i="3" s="1"/>
  <c r="R6232" i="3" s="1"/>
  <c r="J6231" i="3"/>
  <c r="L6231" i="3" s="1"/>
  <c r="M6233" i="3"/>
  <c r="D6236" i="3" l="1"/>
  <c r="G6233" i="3"/>
  <c r="H6233" i="3" s="1"/>
  <c r="F6234" i="3"/>
  <c r="E6234" i="3"/>
  <c r="I6233" i="3"/>
  <c r="R6233" i="3" s="1"/>
  <c r="J6232" i="3"/>
  <c r="L6232" i="3" s="1"/>
  <c r="M6234" i="3"/>
  <c r="D6237" i="3" l="1"/>
  <c r="G6234" i="3"/>
  <c r="H6234" i="3" s="1"/>
  <c r="F6235" i="3"/>
  <c r="E6235" i="3"/>
  <c r="I6234" i="3"/>
  <c r="R6234" i="3" s="1"/>
  <c r="J6233" i="3"/>
  <c r="L6233" i="3" s="1"/>
  <c r="M6235" i="3"/>
  <c r="D6238" i="3" l="1"/>
  <c r="G6235" i="3"/>
  <c r="H6235" i="3" s="1"/>
  <c r="I6235" i="3" s="1"/>
  <c r="R6235" i="3" s="1"/>
  <c r="F6236" i="3"/>
  <c r="E6236" i="3"/>
  <c r="G6236" i="3" s="1"/>
  <c r="H6236" i="3" s="1"/>
  <c r="J6234" i="3"/>
  <c r="L6234" i="3" s="1"/>
  <c r="M6236" i="3"/>
  <c r="D6239" i="3" l="1"/>
  <c r="F6237" i="3"/>
  <c r="E6237" i="3"/>
  <c r="I6236" i="3"/>
  <c r="R6236" i="3" s="1"/>
  <c r="J6235" i="3"/>
  <c r="L6235" i="3" s="1"/>
  <c r="M6237" i="3"/>
  <c r="D6240" i="3" l="1"/>
  <c r="G6237" i="3"/>
  <c r="H6237" i="3" s="1"/>
  <c r="F6238" i="3"/>
  <c r="E6238" i="3"/>
  <c r="I6237" i="3"/>
  <c r="R6237" i="3" s="1"/>
  <c r="J6236" i="3"/>
  <c r="L6236" i="3" s="1"/>
  <c r="M6238" i="3"/>
  <c r="D6241" i="3" l="1"/>
  <c r="G6238" i="3"/>
  <c r="H6238" i="3" s="1"/>
  <c r="F6239" i="3"/>
  <c r="E6239" i="3"/>
  <c r="I6238" i="3"/>
  <c r="R6238" i="3" s="1"/>
  <c r="J6237" i="3"/>
  <c r="L6237" i="3" s="1"/>
  <c r="M6239" i="3"/>
  <c r="D6242" i="3" l="1"/>
  <c r="G6239" i="3"/>
  <c r="H6239" i="3" s="1"/>
  <c r="F6240" i="3"/>
  <c r="E6240" i="3"/>
  <c r="I6239" i="3"/>
  <c r="R6239" i="3" s="1"/>
  <c r="J6238" i="3"/>
  <c r="L6238" i="3" s="1"/>
  <c r="M6240" i="3"/>
  <c r="D6243" i="3" l="1"/>
  <c r="G6240" i="3"/>
  <c r="H6240" i="3" s="1"/>
  <c r="F6241" i="3"/>
  <c r="E6241" i="3"/>
  <c r="I6240" i="3"/>
  <c r="R6240" i="3" s="1"/>
  <c r="J6239" i="3"/>
  <c r="L6239" i="3" s="1"/>
  <c r="M6241" i="3"/>
  <c r="D6244" i="3" l="1"/>
  <c r="F6242" i="3"/>
  <c r="E6242" i="3"/>
  <c r="G6241" i="3"/>
  <c r="H6241" i="3" s="1"/>
  <c r="I6241" i="3"/>
  <c r="R6241" i="3" s="1"/>
  <c r="J6240" i="3"/>
  <c r="L6240" i="3" s="1"/>
  <c r="M6242" i="3"/>
  <c r="D6245" i="3" l="1"/>
  <c r="F6243" i="3"/>
  <c r="E6243" i="3"/>
  <c r="G6242" i="3"/>
  <c r="H6242" i="3" s="1"/>
  <c r="I6242" i="3"/>
  <c r="R6242" i="3" s="1"/>
  <c r="J6241" i="3"/>
  <c r="L6241" i="3" s="1"/>
  <c r="M6243" i="3"/>
  <c r="D6246" i="3" l="1"/>
  <c r="G6243" i="3"/>
  <c r="H6243" i="3" s="1"/>
  <c r="I6243" i="3" s="1"/>
  <c r="R6243" i="3" s="1"/>
  <c r="F6244" i="3"/>
  <c r="E6244" i="3"/>
  <c r="G6244" i="3" s="1"/>
  <c r="H6244" i="3" s="1"/>
  <c r="J6242" i="3"/>
  <c r="L6242" i="3" s="1"/>
  <c r="M6244" i="3"/>
  <c r="D6247" i="3" l="1"/>
  <c r="F6245" i="3"/>
  <c r="E6245" i="3"/>
  <c r="I6244" i="3"/>
  <c r="R6244" i="3" s="1"/>
  <c r="J6243" i="3"/>
  <c r="L6243" i="3" s="1"/>
  <c r="M6245" i="3"/>
  <c r="D6248" i="3" l="1"/>
  <c r="G6245" i="3"/>
  <c r="H6245" i="3" s="1"/>
  <c r="F6246" i="3"/>
  <c r="E6246" i="3"/>
  <c r="I6245" i="3"/>
  <c r="R6245" i="3" s="1"/>
  <c r="J6244" i="3"/>
  <c r="L6244" i="3" s="1"/>
  <c r="M6246" i="3"/>
  <c r="D6249" i="3" l="1"/>
  <c r="G6246" i="3"/>
  <c r="H6246" i="3" s="1"/>
  <c r="F6247" i="3"/>
  <c r="E6247" i="3"/>
  <c r="I6246" i="3"/>
  <c r="R6246" i="3" s="1"/>
  <c r="J6245" i="3"/>
  <c r="L6245" i="3" s="1"/>
  <c r="M6247" i="3"/>
  <c r="D6250" i="3" l="1"/>
  <c r="G6247" i="3"/>
  <c r="H6247" i="3" s="1"/>
  <c r="F6248" i="3"/>
  <c r="E6248" i="3"/>
  <c r="I6247" i="3"/>
  <c r="R6247" i="3" s="1"/>
  <c r="J6246" i="3"/>
  <c r="L6246" i="3" s="1"/>
  <c r="M6248" i="3"/>
  <c r="D6251" i="3" l="1"/>
  <c r="G6248" i="3"/>
  <c r="H6248" i="3" s="1"/>
  <c r="I6248" i="3" s="1"/>
  <c r="R6248" i="3" s="1"/>
  <c r="F6249" i="3"/>
  <c r="E6249" i="3"/>
  <c r="J6247" i="3"/>
  <c r="L6247" i="3" s="1"/>
  <c r="M6249" i="3"/>
  <c r="D6252" i="3" l="1"/>
  <c r="G6249" i="3"/>
  <c r="H6249" i="3" s="1"/>
  <c r="F6250" i="3"/>
  <c r="E6250" i="3"/>
  <c r="I6249" i="3"/>
  <c r="R6249" i="3" s="1"/>
  <c r="J6248" i="3"/>
  <c r="L6248" i="3" s="1"/>
  <c r="M6250" i="3"/>
  <c r="D6253" i="3" l="1"/>
  <c r="G6250" i="3"/>
  <c r="H6250" i="3" s="1"/>
  <c r="F6251" i="3"/>
  <c r="E6251" i="3"/>
  <c r="I6250" i="3"/>
  <c r="R6250" i="3" s="1"/>
  <c r="J6249" i="3"/>
  <c r="L6249" i="3" s="1"/>
  <c r="M6251" i="3"/>
  <c r="D6254" i="3" l="1"/>
  <c r="G6251" i="3"/>
  <c r="H6251" i="3" s="1"/>
  <c r="F6252" i="3"/>
  <c r="E6252" i="3"/>
  <c r="I6251" i="3"/>
  <c r="R6251" i="3" s="1"/>
  <c r="J6250" i="3"/>
  <c r="L6250" i="3" s="1"/>
  <c r="M6252" i="3"/>
  <c r="D6255" i="3" l="1"/>
  <c r="G6252" i="3"/>
  <c r="H6252" i="3" s="1"/>
  <c r="I6252" i="3" s="1"/>
  <c r="R6252" i="3" s="1"/>
  <c r="F6253" i="3"/>
  <c r="E6253" i="3"/>
  <c r="J6251" i="3"/>
  <c r="L6251" i="3" s="1"/>
  <c r="M6253" i="3"/>
  <c r="D6256" i="3" l="1"/>
  <c r="G6253" i="3"/>
  <c r="H6253" i="3" s="1"/>
  <c r="F6254" i="3"/>
  <c r="E6254" i="3"/>
  <c r="I6253" i="3"/>
  <c r="R6253" i="3" s="1"/>
  <c r="J6252" i="3"/>
  <c r="L6252" i="3" s="1"/>
  <c r="M6254" i="3"/>
  <c r="D6257" i="3" l="1"/>
  <c r="G6254" i="3"/>
  <c r="H6254" i="3" s="1"/>
  <c r="F6255" i="3"/>
  <c r="E6255" i="3"/>
  <c r="G6255" i="3" s="1"/>
  <c r="H6255" i="3" s="1"/>
  <c r="I6254" i="3"/>
  <c r="R6254" i="3" s="1"/>
  <c r="J6253" i="3"/>
  <c r="L6253" i="3" s="1"/>
  <c r="M6255" i="3"/>
  <c r="D6258" i="3" l="1"/>
  <c r="F6256" i="3"/>
  <c r="E6256" i="3"/>
  <c r="I6255" i="3"/>
  <c r="R6255" i="3" s="1"/>
  <c r="J6254" i="3"/>
  <c r="L6254" i="3" s="1"/>
  <c r="M6256" i="3"/>
  <c r="D6259" i="3" l="1"/>
  <c r="G6256" i="3"/>
  <c r="H6256" i="3" s="1"/>
  <c r="F6257" i="3"/>
  <c r="E6257" i="3"/>
  <c r="G6257" i="3" s="1"/>
  <c r="H6257" i="3" s="1"/>
  <c r="I6256" i="3"/>
  <c r="R6256" i="3" s="1"/>
  <c r="J6255" i="3"/>
  <c r="L6255" i="3" s="1"/>
  <c r="M6257" i="3"/>
  <c r="D6260" i="3" l="1"/>
  <c r="F6258" i="3"/>
  <c r="E6258" i="3"/>
  <c r="I6257" i="3"/>
  <c r="R6257" i="3" s="1"/>
  <c r="J6256" i="3"/>
  <c r="L6256" i="3" s="1"/>
  <c r="M6258" i="3"/>
  <c r="D6261" i="3" l="1"/>
  <c r="G6258" i="3"/>
  <c r="H6258" i="3" s="1"/>
  <c r="F6259" i="3"/>
  <c r="E6259" i="3"/>
  <c r="I6258" i="3"/>
  <c r="R6258" i="3" s="1"/>
  <c r="J6257" i="3"/>
  <c r="L6257" i="3" s="1"/>
  <c r="M6259" i="3"/>
  <c r="D6262" i="3" l="1"/>
  <c r="G6259" i="3"/>
  <c r="H6259" i="3" s="1"/>
  <c r="F6260" i="3"/>
  <c r="E6260" i="3"/>
  <c r="I6259" i="3"/>
  <c r="R6259" i="3" s="1"/>
  <c r="J6258" i="3"/>
  <c r="L6258" i="3" s="1"/>
  <c r="M6260" i="3"/>
  <c r="D6263" i="3" l="1"/>
  <c r="G6260" i="3"/>
  <c r="H6260" i="3" s="1"/>
  <c r="F6261" i="3"/>
  <c r="E6261" i="3"/>
  <c r="I6260" i="3"/>
  <c r="R6260" i="3" s="1"/>
  <c r="J6259" i="3"/>
  <c r="L6259" i="3" s="1"/>
  <c r="M6261" i="3"/>
  <c r="D6264" i="3" l="1"/>
  <c r="G6261" i="3"/>
  <c r="H6261" i="3" s="1"/>
  <c r="F6262" i="3"/>
  <c r="E6262" i="3"/>
  <c r="I6261" i="3"/>
  <c r="R6261" i="3" s="1"/>
  <c r="J6260" i="3"/>
  <c r="L6260" i="3" s="1"/>
  <c r="M6262" i="3"/>
  <c r="D6265" i="3" l="1"/>
  <c r="F6263" i="3"/>
  <c r="E6263" i="3"/>
  <c r="G6262" i="3"/>
  <c r="H6262" i="3" s="1"/>
  <c r="I6262" i="3"/>
  <c r="R6262" i="3" s="1"/>
  <c r="J6261" i="3"/>
  <c r="L6261" i="3" s="1"/>
  <c r="M6263" i="3"/>
  <c r="D6266" i="3" l="1"/>
  <c r="G6263" i="3"/>
  <c r="H6263" i="3" s="1"/>
  <c r="F6264" i="3"/>
  <c r="E6264" i="3"/>
  <c r="I6263" i="3"/>
  <c r="R6263" i="3" s="1"/>
  <c r="J6262" i="3"/>
  <c r="L6262" i="3" s="1"/>
  <c r="M6264" i="3"/>
  <c r="D6267" i="3" l="1"/>
  <c r="G6264" i="3"/>
  <c r="H6264" i="3" s="1"/>
  <c r="F6265" i="3"/>
  <c r="E6265" i="3"/>
  <c r="G6265" i="3" s="1"/>
  <c r="H6265" i="3" s="1"/>
  <c r="I6264" i="3"/>
  <c r="R6264" i="3" s="1"/>
  <c r="J6263" i="3"/>
  <c r="L6263" i="3" s="1"/>
  <c r="M6265" i="3"/>
  <c r="D6268" i="3" l="1"/>
  <c r="F6266" i="3"/>
  <c r="E6266" i="3"/>
  <c r="I6265" i="3"/>
  <c r="R6265" i="3" s="1"/>
  <c r="J6264" i="3"/>
  <c r="L6264" i="3" s="1"/>
  <c r="M6266" i="3"/>
  <c r="D6269" i="3" l="1"/>
  <c r="G6266" i="3"/>
  <c r="H6266" i="3" s="1"/>
  <c r="F6267" i="3"/>
  <c r="E6267" i="3"/>
  <c r="G6267" i="3" s="1"/>
  <c r="H6267" i="3" s="1"/>
  <c r="I6266" i="3"/>
  <c r="R6266" i="3" s="1"/>
  <c r="J6265" i="3"/>
  <c r="L6265" i="3" s="1"/>
  <c r="M6267" i="3"/>
  <c r="D6270" i="3" l="1"/>
  <c r="F6268" i="3"/>
  <c r="E6268" i="3"/>
  <c r="I6267" i="3"/>
  <c r="R6267" i="3" s="1"/>
  <c r="J6266" i="3"/>
  <c r="L6266" i="3" s="1"/>
  <c r="M6268" i="3"/>
  <c r="D6271" i="3" l="1"/>
  <c r="G6268" i="3"/>
  <c r="H6268" i="3" s="1"/>
  <c r="F6269" i="3"/>
  <c r="E6269" i="3"/>
  <c r="G6269" i="3" s="1"/>
  <c r="H6269" i="3" s="1"/>
  <c r="I6268" i="3"/>
  <c r="R6268" i="3" s="1"/>
  <c r="J6267" i="3"/>
  <c r="L6267" i="3" s="1"/>
  <c r="M6269" i="3"/>
  <c r="D6272" i="3" l="1"/>
  <c r="F6270" i="3"/>
  <c r="E6270" i="3"/>
  <c r="I6269" i="3"/>
  <c r="R6269" i="3" s="1"/>
  <c r="J6268" i="3"/>
  <c r="L6268" i="3" s="1"/>
  <c r="M6270" i="3"/>
  <c r="D6273" i="3" l="1"/>
  <c r="G6270" i="3"/>
  <c r="H6270" i="3" s="1"/>
  <c r="F6271" i="3"/>
  <c r="E6271" i="3"/>
  <c r="G6271" i="3" s="1"/>
  <c r="H6271" i="3" s="1"/>
  <c r="I6270" i="3"/>
  <c r="R6270" i="3" s="1"/>
  <c r="J6269" i="3"/>
  <c r="L6269" i="3" s="1"/>
  <c r="M6271" i="3"/>
  <c r="D6274" i="3" l="1"/>
  <c r="F6272" i="3"/>
  <c r="E6272" i="3"/>
  <c r="I6271" i="3"/>
  <c r="R6271" i="3" s="1"/>
  <c r="J6270" i="3"/>
  <c r="L6270" i="3" s="1"/>
  <c r="M6272" i="3"/>
  <c r="D6275" i="3" l="1"/>
  <c r="G6272" i="3"/>
  <c r="H6272" i="3" s="1"/>
  <c r="F6273" i="3"/>
  <c r="E6273" i="3"/>
  <c r="I6272" i="3"/>
  <c r="R6272" i="3" s="1"/>
  <c r="J6271" i="3"/>
  <c r="L6271" i="3" s="1"/>
  <c r="M6273" i="3"/>
  <c r="D6276" i="3" l="1"/>
  <c r="G6273" i="3"/>
  <c r="H6273" i="3" s="1"/>
  <c r="F6274" i="3"/>
  <c r="E6274" i="3"/>
  <c r="I6273" i="3"/>
  <c r="R6273" i="3" s="1"/>
  <c r="J6272" i="3"/>
  <c r="L6272" i="3" s="1"/>
  <c r="M6274" i="3"/>
  <c r="D6277" i="3" l="1"/>
  <c r="G6274" i="3"/>
  <c r="H6274" i="3" s="1"/>
  <c r="F6275" i="3"/>
  <c r="E6275" i="3"/>
  <c r="G6275" i="3" s="1"/>
  <c r="H6275" i="3" s="1"/>
  <c r="I6274" i="3"/>
  <c r="R6274" i="3" s="1"/>
  <c r="J6273" i="3"/>
  <c r="L6273" i="3" s="1"/>
  <c r="M6275" i="3"/>
  <c r="D6278" i="3" l="1"/>
  <c r="F6276" i="3"/>
  <c r="E6276" i="3"/>
  <c r="I6275" i="3"/>
  <c r="R6275" i="3" s="1"/>
  <c r="J6274" i="3"/>
  <c r="L6274" i="3" s="1"/>
  <c r="M6276" i="3"/>
  <c r="D6279" i="3" l="1"/>
  <c r="G6276" i="3"/>
  <c r="H6276" i="3" s="1"/>
  <c r="F6277" i="3"/>
  <c r="E6277" i="3"/>
  <c r="G6277" i="3" s="1"/>
  <c r="H6277" i="3" s="1"/>
  <c r="I6276" i="3"/>
  <c r="R6276" i="3" s="1"/>
  <c r="J6275" i="3"/>
  <c r="L6275" i="3" s="1"/>
  <c r="M6277" i="3"/>
  <c r="D6280" i="3" l="1"/>
  <c r="F6278" i="3"/>
  <c r="E6278" i="3"/>
  <c r="I6277" i="3"/>
  <c r="R6277" i="3" s="1"/>
  <c r="J6276" i="3"/>
  <c r="L6276" i="3" s="1"/>
  <c r="M6278" i="3"/>
  <c r="D6281" i="3" l="1"/>
  <c r="G6278" i="3"/>
  <c r="H6278" i="3" s="1"/>
  <c r="F6279" i="3"/>
  <c r="E6279" i="3"/>
  <c r="G6279" i="3" s="1"/>
  <c r="H6279" i="3" s="1"/>
  <c r="I6278" i="3"/>
  <c r="R6278" i="3" s="1"/>
  <c r="J6277" i="3"/>
  <c r="L6277" i="3" s="1"/>
  <c r="M6279" i="3"/>
  <c r="D6282" i="3" l="1"/>
  <c r="F6280" i="3"/>
  <c r="E6280" i="3"/>
  <c r="I6279" i="3"/>
  <c r="R6279" i="3" s="1"/>
  <c r="J6278" i="3"/>
  <c r="L6278" i="3" s="1"/>
  <c r="M6280" i="3"/>
  <c r="D6283" i="3" l="1"/>
  <c r="G6280" i="3"/>
  <c r="H6280" i="3" s="1"/>
  <c r="F6281" i="3"/>
  <c r="E6281" i="3"/>
  <c r="G6281" i="3" s="1"/>
  <c r="H6281" i="3" s="1"/>
  <c r="I6280" i="3"/>
  <c r="R6280" i="3" s="1"/>
  <c r="J6279" i="3"/>
  <c r="L6279" i="3" s="1"/>
  <c r="M6281" i="3"/>
  <c r="D6284" i="3" l="1"/>
  <c r="F6282" i="3"/>
  <c r="E6282" i="3"/>
  <c r="I6281" i="3"/>
  <c r="R6281" i="3" s="1"/>
  <c r="J6280" i="3"/>
  <c r="L6280" i="3" s="1"/>
  <c r="M6282" i="3"/>
  <c r="D6285" i="3" l="1"/>
  <c r="G6282" i="3"/>
  <c r="H6282" i="3" s="1"/>
  <c r="F6283" i="3"/>
  <c r="E6283" i="3"/>
  <c r="I6282" i="3"/>
  <c r="R6282" i="3" s="1"/>
  <c r="J6281" i="3"/>
  <c r="L6281" i="3" s="1"/>
  <c r="M6283" i="3"/>
  <c r="D6286" i="3" l="1"/>
  <c r="G6283" i="3"/>
  <c r="H6283" i="3" s="1"/>
  <c r="F6284" i="3"/>
  <c r="E6284" i="3"/>
  <c r="I6283" i="3"/>
  <c r="R6283" i="3" s="1"/>
  <c r="J6282" i="3"/>
  <c r="L6282" i="3" s="1"/>
  <c r="M6284" i="3"/>
  <c r="D6287" i="3" l="1"/>
  <c r="G6284" i="3"/>
  <c r="H6284" i="3" s="1"/>
  <c r="F6285" i="3"/>
  <c r="E6285" i="3"/>
  <c r="G6285" i="3" s="1"/>
  <c r="H6285" i="3" s="1"/>
  <c r="I6284" i="3"/>
  <c r="R6284" i="3" s="1"/>
  <c r="J6283" i="3"/>
  <c r="L6283" i="3" s="1"/>
  <c r="M6285" i="3"/>
  <c r="D6288" i="3" l="1"/>
  <c r="F6286" i="3"/>
  <c r="E6286" i="3"/>
  <c r="I6285" i="3"/>
  <c r="R6285" i="3" s="1"/>
  <c r="J6284" i="3"/>
  <c r="L6284" i="3" s="1"/>
  <c r="M6286" i="3"/>
  <c r="D6289" i="3" l="1"/>
  <c r="G6286" i="3"/>
  <c r="H6286" i="3" s="1"/>
  <c r="I6286" i="3" s="1"/>
  <c r="R6286" i="3" s="1"/>
  <c r="F6287" i="3"/>
  <c r="E6287" i="3"/>
  <c r="J6285" i="3"/>
  <c r="L6285" i="3" s="1"/>
  <c r="M6287" i="3"/>
  <c r="D6290" i="3" l="1"/>
  <c r="G6287" i="3"/>
  <c r="H6287" i="3" s="1"/>
  <c r="F6288" i="3"/>
  <c r="E6288" i="3"/>
  <c r="G6288" i="3" s="1"/>
  <c r="H6288" i="3" s="1"/>
  <c r="I6287" i="3"/>
  <c r="R6287" i="3" s="1"/>
  <c r="J6286" i="3"/>
  <c r="L6286" i="3" s="1"/>
  <c r="M6288" i="3"/>
  <c r="D6291" i="3" l="1"/>
  <c r="F6289" i="3"/>
  <c r="E6289" i="3"/>
  <c r="I6288" i="3"/>
  <c r="R6288" i="3" s="1"/>
  <c r="J6287" i="3"/>
  <c r="L6287" i="3" s="1"/>
  <c r="M6289" i="3"/>
  <c r="D6292" i="3" l="1"/>
  <c r="G6289" i="3"/>
  <c r="H6289" i="3" s="1"/>
  <c r="F6290" i="3"/>
  <c r="E6290" i="3"/>
  <c r="I6289" i="3"/>
  <c r="R6289" i="3" s="1"/>
  <c r="J6288" i="3"/>
  <c r="L6288" i="3" s="1"/>
  <c r="M6290" i="3"/>
  <c r="D6293" i="3" l="1"/>
  <c r="G6290" i="3"/>
  <c r="H6290" i="3" s="1"/>
  <c r="I6290" i="3" s="1"/>
  <c r="R6290" i="3" s="1"/>
  <c r="F6291" i="3"/>
  <c r="E6291" i="3"/>
  <c r="G6291" i="3" s="1"/>
  <c r="H6291" i="3" s="1"/>
  <c r="J6289" i="3"/>
  <c r="L6289" i="3" s="1"/>
  <c r="M6291" i="3"/>
  <c r="D6294" i="3" l="1"/>
  <c r="F6292" i="3"/>
  <c r="E6292" i="3"/>
  <c r="I6291" i="3"/>
  <c r="R6291" i="3" s="1"/>
  <c r="J6290" i="3"/>
  <c r="L6290" i="3" s="1"/>
  <c r="M6292" i="3"/>
  <c r="D6295" i="3" l="1"/>
  <c r="G6292" i="3"/>
  <c r="H6292" i="3" s="1"/>
  <c r="F6293" i="3"/>
  <c r="E6293" i="3"/>
  <c r="I6292" i="3"/>
  <c r="R6292" i="3" s="1"/>
  <c r="J6291" i="3"/>
  <c r="L6291" i="3" s="1"/>
  <c r="M6293" i="3"/>
  <c r="D6296" i="3" l="1"/>
  <c r="G6293" i="3"/>
  <c r="H6293" i="3" s="1"/>
  <c r="F6294" i="3"/>
  <c r="E6294" i="3"/>
  <c r="I6293" i="3"/>
  <c r="R6293" i="3" s="1"/>
  <c r="J6292" i="3"/>
  <c r="L6292" i="3" s="1"/>
  <c r="M6294" i="3"/>
  <c r="D6297" i="3" l="1"/>
  <c r="G6294" i="3"/>
  <c r="H6294" i="3" s="1"/>
  <c r="F6295" i="3"/>
  <c r="E6295" i="3"/>
  <c r="I6294" i="3"/>
  <c r="R6294" i="3" s="1"/>
  <c r="J6293" i="3"/>
  <c r="L6293" i="3" s="1"/>
  <c r="M6295" i="3"/>
  <c r="D6298" i="3" l="1"/>
  <c r="G6295" i="3"/>
  <c r="H6295" i="3" s="1"/>
  <c r="I6295" i="3" s="1"/>
  <c r="R6295" i="3" s="1"/>
  <c r="F6296" i="3"/>
  <c r="E6296" i="3"/>
  <c r="J6294" i="3"/>
  <c r="L6294" i="3" s="1"/>
  <c r="M6296" i="3"/>
  <c r="D6299" i="3" l="1"/>
  <c r="G6296" i="3"/>
  <c r="H6296" i="3" s="1"/>
  <c r="F6297" i="3"/>
  <c r="E6297" i="3"/>
  <c r="G6297" i="3" s="1"/>
  <c r="H6297" i="3" s="1"/>
  <c r="I6296" i="3"/>
  <c r="R6296" i="3" s="1"/>
  <c r="J6295" i="3"/>
  <c r="L6295" i="3" s="1"/>
  <c r="M6297" i="3"/>
  <c r="D6300" i="3" l="1"/>
  <c r="F6298" i="3"/>
  <c r="E6298" i="3"/>
  <c r="I6297" i="3"/>
  <c r="R6297" i="3" s="1"/>
  <c r="J6296" i="3"/>
  <c r="L6296" i="3" s="1"/>
  <c r="M6298" i="3"/>
  <c r="D6301" i="3" l="1"/>
  <c r="G6298" i="3"/>
  <c r="H6298" i="3" s="1"/>
  <c r="I6298" i="3" s="1"/>
  <c r="R6298" i="3" s="1"/>
  <c r="F6299" i="3"/>
  <c r="E6299" i="3"/>
  <c r="J6297" i="3"/>
  <c r="L6297" i="3" s="1"/>
  <c r="M6299" i="3"/>
  <c r="D6302" i="3" l="1"/>
  <c r="G6299" i="3"/>
  <c r="H6299" i="3" s="1"/>
  <c r="I6299" i="3" s="1"/>
  <c r="R6299" i="3" s="1"/>
  <c r="F6300" i="3"/>
  <c r="E6300" i="3"/>
  <c r="J6298" i="3"/>
  <c r="L6298" i="3" s="1"/>
  <c r="M6300" i="3"/>
  <c r="D6303" i="3" l="1"/>
  <c r="G6300" i="3"/>
  <c r="H6300" i="3" s="1"/>
  <c r="F6301" i="3"/>
  <c r="E6301" i="3"/>
  <c r="G6301" i="3" s="1"/>
  <c r="H6301" i="3" s="1"/>
  <c r="I6300" i="3"/>
  <c r="R6300" i="3" s="1"/>
  <c r="J6299" i="3"/>
  <c r="L6299" i="3" s="1"/>
  <c r="M6301" i="3"/>
  <c r="D6304" i="3" l="1"/>
  <c r="F6302" i="3"/>
  <c r="E6302" i="3"/>
  <c r="I6301" i="3"/>
  <c r="R6301" i="3" s="1"/>
  <c r="J6300" i="3"/>
  <c r="L6300" i="3" s="1"/>
  <c r="M6302" i="3"/>
  <c r="D6305" i="3" l="1"/>
  <c r="G6302" i="3"/>
  <c r="H6302" i="3" s="1"/>
  <c r="F6303" i="3"/>
  <c r="E6303" i="3"/>
  <c r="G6303" i="3" s="1"/>
  <c r="H6303" i="3" s="1"/>
  <c r="I6302" i="3"/>
  <c r="R6302" i="3" s="1"/>
  <c r="J6301" i="3"/>
  <c r="L6301" i="3" s="1"/>
  <c r="M6303" i="3"/>
  <c r="D6306" i="3" l="1"/>
  <c r="F6304" i="3"/>
  <c r="E6304" i="3"/>
  <c r="I6303" i="3"/>
  <c r="R6303" i="3" s="1"/>
  <c r="J6302" i="3"/>
  <c r="L6302" i="3" s="1"/>
  <c r="M6304" i="3"/>
  <c r="D6307" i="3" l="1"/>
  <c r="G6304" i="3"/>
  <c r="H6304" i="3" s="1"/>
  <c r="I6304" i="3" s="1"/>
  <c r="R6304" i="3" s="1"/>
  <c r="F6305" i="3"/>
  <c r="E6305" i="3"/>
  <c r="J6303" i="3"/>
  <c r="L6303" i="3" s="1"/>
  <c r="M6305" i="3"/>
  <c r="D6308" i="3" l="1"/>
  <c r="G6305" i="3"/>
  <c r="H6305" i="3" s="1"/>
  <c r="I6305" i="3" s="1"/>
  <c r="R6305" i="3" s="1"/>
  <c r="F6306" i="3"/>
  <c r="E6306" i="3"/>
  <c r="J6304" i="3"/>
  <c r="L6304" i="3" s="1"/>
  <c r="M6306" i="3"/>
  <c r="D6309" i="3" l="1"/>
  <c r="G6306" i="3"/>
  <c r="H6306" i="3" s="1"/>
  <c r="I6306" i="3" s="1"/>
  <c r="R6306" i="3" s="1"/>
  <c r="F6307" i="3"/>
  <c r="E6307" i="3"/>
  <c r="J6305" i="3"/>
  <c r="L6305" i="3" s="1"/>
  <c r="M6307" i="3"/>
  <c r="D6310" i="3" l="1"/>
  <c r="G6307" i="3"/>
  <c r="H6307" i="3" s="1"/>
  <c r="I6307" i="3" s="1"/>
  <c r="R6307" i="3" s="1"/>
  <c r="F6308" i="3"/>
  <c r="E6308" i="3"/>
  <c r="J6306" i="3"/>
  <c r="L6306" i="3" s="1"/>
  <c r="M6308" i="3"/>
  <c r="D6311" i="3" l="1"/>
  <c r="G6308" i="3"/>
  <c r="H6308" i="3" s="1"/>
  <c r="I6308" i="3" s="1"/>
  <c r="R6308" i="3" s="1"/>
  <c r="F6309" i="3"/>
  <c r="E6309" i="3"/>
  <c r="J6307" i="3"/>
  <c r="L6307" i="3" s="1"/>
  <c r="M6309" i="3"/>
  <c r="D6312" i="3" l="1"/>
  <c r="G6309" i="3"/>
  <c r="H6309" i="3" s="1"/>
  <c r="I6309" i="3" s="1"/>
  <c r="R6309" i="3" s="1"/>
  <c r="F6310" i="3"/>
  <c r="E6310" i="3"/>
  <c r="J6308" i="3"/>
  <c r="L6308" i="3" s="1"/>
  <c r="M6310" i="3"/>
  <c r="D6313" i="3" l="1"/>
  <c r="G6310" i="3"/>
  <c r="H6310" i="3" s="1"/>
  <c r="I6310" i="3" s="1"/>
  <c r="R6310" i="3" s="1"/>
  <c r="F6311" i="3"/>
  <c r="E6311" i="3"/>
  <c r="J6309" i="3"/>
  <c r="L6309" i="3" s="1"/>
  <c r="M6311" i="3"/>
  <c r="D6314" i="3" l="1"/>
  <c r="G6311" i="3"/>
  <c r="H6311" i="3" s="1"/>
  <c r="F6312" i="3"/>
  <c r="E6312" i="3"/>
  <c r="I6311" i="3"/>
  <c r="R6311" i="3" s="1"/>
  <c r="J6310" i="3"/>
  <c r="L6310" i="3" s="1"/>
  <c r="M6312" i="3"/>
  <c r="D6315" i="3" l="1"/>
  <c r="G6312" i="3"/>
  <c r="H6312" i="3" s="1"/>
  <c r="I6312" i="3" s="1"/>
  <c r="R6312" i="3" s="1"/>
  <c r="F6313" i="3"/>
  <c r="E6313" i="3"/>
  <c r="J6311" i="3"/>
  <c r="L6311" i="3" s="1"/>
  <c r="M6313" i="3"/>
  <c r="D6316" i="3" l="1"/>
  <c r="G6313" i="3"/>
  <c r="H6313" i="3" s="1"/>
  <c r="F6314" i="3"/>
  <c r="E6314" i="3"/>
  <c r="G6314" i="3" s="1"/>
  <c r="H6314" i="3" s="1"/>
  <c r="I6313" i="3"/>
  <c r="R6313" i="3" s="1"/>
  <c r="J6312" i="3"/>
  <c r="L6312" i="3" s="1"/>
  <c r="M6314" i="3"/>
  <c r="D6317" i="3" l="1"/>
  <c r="F6315" i="3"/>
  <c r="E6315" i="3"/>
  <c r="I6314" i="3"/>
  <c r="R6314" i="3" s="1"/>
  <c r="J6313" i="3"/>
  <c r="L6313" i="3" s="1"/>
  <c r="M6315" i="3"/>
  <c r="D6318" i="3" l="1"/>
  <c r="G6315" i="3"/>
  <c r="H6315" i="3" s="1"/>
  <c r="I6315" i="3" s="1"/>
  <c r="R6315" i="3" s="1"/>
  <c r="F6316" i="3"/>
  <c r="E6316" i="3"/>
  <c r="J6314" i="3"/>
  <c r="L6314" i="3" s="1"/>
  <c r="M6316" i="3"/>
  <c r="D6319" i="3" l="1"/>
  <c r="G6316" i="3"/>
  <c r="H6316" i="3" s="1"/>
  <c r="I6316" i="3" s="1"/>
  <c r="R6316" i="3" s="1"/>
  <c r="F6317" i="3"/>
  <c r="E6317" i="3"/>
  <c r="J6315" i="3"/>
  <c r="L6315" i="3" s="1"/>
  <c r="M6317" i="3"/>
  <c r="D6320" i="3" l="1"/>
  <c r="G6317" i="3"/>
  <c r="H6317" i="3" s="1"/>
  <c r="I6317" i="3" s="1"/>
  <c r="R6317" i="3" s="1"/>
  <c r="F6318" i="3"/>
  <c r="E6318" i="3"/>
  <c r="J6316" i="3"/>
  <c r="L6316" i="3" s="1"/>
  <c r="M6318" i="3"/>
  <c r="D6321" i="3" l="1"/>
  <c r="G6318" i="3"/>
  <c r="H6318" i="3" s="1"/>
  <c r="I6318" i="3" s="1"/>
  <c r="R6318" i="3" s="1"/>
  <c r="F6319" i="3"/>
  <c r="E6319" i="3"/>
  <c r="J6317" i="3"/>
  <c r="L6317" i="3" s="1"/>
  <c r="M6319" i="3"/>
  <c r="D6322" i="3" l="1"/>
  <c r="G6319" i="3"/>
  <c r="H6319" i="3" s="1"/>
  <c r="I6319" i="3" s="1"/>
  <c r="R6319" i="3" s="1"/>
  <c r="F6320" i="3"/>
  <c r="E6320" i="3"/>
  <c r="J6318" i="3"/>
  <c r="L6318" i="3" s="1"/>
  <c r="M6320" i="3"/>
  <c r="D6323" i="3" l="1"/>
  <c r="G6320" i="3"/>
  <c r="H6320" i="3" s="1"/>
  <c r="F6321" i="3"/>
  <c r="E6321" i="3"/>
  <c r="G6321" i="3" s="1"/>
  <c r="H6321" i="3" s="1"/>
  <c r="I6320" i="3"/>
  <c r="R6320" i="3" s="1"/>
  <c r="J6319" i="3"/>
  <c r="L6319" i="3" s="1"/>
  <c r="M6321" i="3"/>
  <c r="D6324" i="3" l="1"/>
  <c r="F6322" i="3"/>
  <c r="E6322" i="3"/>
  <c r="I6321" i="3"/>
  <c r="R6321" i="3" s="1"/>
  <c r="J6320" i="3"/>
  <c r="L6320" i="3" s="1"/>
  <c r="M6322" i="3"/>
  <c r="D6325" i="3" l="1"/>
  <c r="G6322" i="3"/>
  <c r="H6322" i="3" s="1"/>
  <c r="F6323" i="3"/>
  <c r="E6323" i="3"/>
  <c r="I6322" i="3"/>
  <c r="R6322" i="3" s="1"/>
  <c r="J6321" i="3"/>
  <c r="L6321" i="3" s="1"/>
  <c r="M6323" i="3"/>
  <c r="D6326" i="3" l="1"/>
  <c r="G6323" i="3"/>
  <c r="H6323" i="3" s="1"/>
  <c r="I6323" i="3" s="1"/>
  <c r="R6323" i="3" s="1"/>
  <c r="F6324" i="3"/>
  <c r="E6324" i="3"/>
  <c r="G6324" i="3" s="1"/>
  <c r="H6324" i="3" s="1"/>
  <c r="J6322" i="3"/>
  <c r="L6322" i="3" s="1"/>
  <c r="M6324" i="3"/>
  <c r="D6327" i="3" l="1"/>
  <c r="F6325" i="3"/>
  <c r="E6325" i="3"/>
  <c r="I6324" i="3"/>
  <c r="R6324" i="3" s="1"/>
  <c r="J6323" i="3"/>
  <c r="L6323" i="3" s="1"/>
  <c r="M6325" i="3"/>
  <c r="D6328" i="3" l="1"/>
  <c r="F6326" i="3"/>
  <c r="E6326" i="3"/>
  <c r="G6325" i="3"/>
  <c r="H6325" i="3" s="1"/>
  <c r="I6325" i="3" s="1"/>
  <c r="R6325" i="3" s="1"/>
  <c r="J6324" i="3"/>
  <c r="L6324" i="3" s="1"/>
  <c r="M6326" i="3"/>
  <c r="D6329" i="3" l="1"/>
  <c r="F6327" i="3"/>
  <c r="E6327" i="3"/>
  <c r="G6326" i="3"/>
  <c r="H6326" i="3" s="1"/>
  <c r="I6326" i="3" s="1"/>
  <c r="R6326" i="3" s="1"/>
  <c r="J6325" i="3"/>
  <c r="L6325" i="3" s="1"/>
  <c r="M6327" i="3"/>
  <c r="D6330" i="3" l="1"/>
  <c r="G6327" i="3"/>
  <c r="H6327" i="3" s="1"/>
  <c r="F6328" i="3"/>
  <c r="E6328" i="3"/>
  <c r="I6327" i="3"/>
  <c r="R6327" i="3" s="1"/>
  <c r="J6326" i="3"/>
  <c r="L6326" i="3" s="1"/>
  <c r="M6328" i="3"/>
  <c r="G6328" i="3" l="1"/>
  <c r="H6328" i="3" s="1"/>
  <c r="D6331" i="3"/>
  <c r="F6329" i="3"/>
  <c r="E6329" i="3"/>
  <c r="I6328" i="3"/>
  <c r="R6328" i="3" s="1"/>
  <c r="J6327" i="3"/>
  <c r="L6327" i="3" s="1"/>
  <c r="M6329" i="3"/>
  <c r="D6332" i="3" l="1"/>
  <c r="G6329" i="3"/>
  <c r="H6329" i="3" s="1"/>
  <c r="F6330" i="3"/>
  <c r="E6330" i="3"/>
  <c r="I6329" i="3"/>
  <c r="R6329" i="3" s="1"/>
  <c r="J6328" i="3"/>
  <c r="L6328" i="3" s="1"/>
  <c r="M6330" i="3"/>
  <c r="D6333" i="3" l="1"/>
  <c r="G6330" i="3"/>
  <c r="H6330" i="3" s="1"/>
  <c r="F6331" i="3"/>
  <c r="E6331" i="3"/>
  <c r="G6331" i="3" s="1"/>
  <c r="H6331" i="3" s="1"/>
  <c r="I6330" i="3"/>
  <c r="R6330" i="3" s="1"/>
  <c r="J6329" i="3"/>
  <c r="L6329" i="3" s="1"/>
  <c r="M6331" i="3"/>
  <c r="D6334" i="3" l="1"/>
  <c r="F6332" i="3"/>
  <c r="E6332" i="3"/>
  <c r="I6331" i="3"/>
  <c r="R6331" i="3" s="1"/>
  <c r="J6330" i="3"/>
  <c r="L6330" i="3" s="1"/>
  <c r="M6332" i="3"/>
  <c r="D6335" i="3" l="1"/>
  <c r="G6332" i="3"/>
  <c r="H6332" i="3" s="1"/>
  <c r="F6333" i="3"/>
  <c r="E6333" i="3"/>
  <c r="I6332" i="3"/>
  <c r="R6332" i="3" s="1"/>
  <c r="J6331" i="3"/>
  <c r="L6331" i="3" s="1"/>
  <c r="M6333" i="3"/>
  <c r="D6336" i="3" l="1"/>
  <c r="F6334" i="3"/>
  <c r="E6334" i="3"/>
  <c r="G6333" i="3"/>
  <c r="H6333" i="3" s="1"/>
  <c r="I6333" i="3" s="1"/>
  <c r="R6333" i="3" s="1"/>
  <c r="J6332" i="3"/>
  <c r="L6332" i="3" s="1"/>
  <c r="M6334" i="3"/>
  <c r="D6337" i="3" l="1"/>
  <c r="G6334" i="3"/>
  <c r="H6334" i="3" s="1"/>
  <c r="F6335" i="3"/>
  <c r="E6335" i="3"/>
  <c r="I6334" i="3"/>
  <c r="R6334" i="3" s="1"/>
  <c r="J6333" i="3"/>
  <c r="L6333" i="3" s="1"/>
  <c r="M6335" i="3"/>
  <c r="D6338" i="3" l="1"/>
  <c r="G6335" i="3"/>
  <c r="H6335" i="3" s="1"/>
  <c r="F6336" i="3"/>
  <c r="E6336" i="3"/>
  <c r="I6335" i="3"/>
  <c r="R6335" i="3" s="1"/>
  <c r="J6334" i="3"/>
  <c r="L6334" i="3" s="1"/>
  <c r="M6336" i="3"/>
  <c r="D6339" i="3" l="1"/>
  <c r="G6336" i="3"/>
  <c r="H6336" i="3" s="1"/>
  <c r="F6337" i="3"/>
  <c r="E6337" i="3"/>
  <c r="I6336" i="3"/>
  <c r="R6336" i="3" s="1"/>
  <c r="J6335" i="3"/>
  <c r="L6335" i="3" s="1"/>
  <c r="M6337" i="3"/>
  <c r="D6340" i="3" l="1"/>
  <c r="F6338" i="3"/>
  <c r="E6338" i="3"/>
  <c r="G6337" i="3"/>
  <c r="H6337" i="3" s="1"/>
  <c r="I6337" i="3"/>
  <c r="R6337" i="3" s="1"/>
  <c r="J6336" i="3"/>
  <c r="L6336" i="3" s="1"/>
  <c r="M6338" i="3"/>
  <c r="D6341" i="3" l="1"/>
  <c r="G6338" i="3"/>
  <c r="H6338" i="3" s="1"/>
  <c r="F6339" i="3"/>
  <c r="E6339" i="3"/>
  <c r="I6338" i="3"/>
  <c r="R6338" i="3" s="1"/>
  <c r="J6337" i="3"/>
  <c r="L6337" i="3" s="1"/>
  <c r="M6339" i="3"/>
  <c r="D6342" i="3" l="1"/>
  <c r="G6339" i="3"/>
  <c r="H6339" i="3" s="1"/>
  <c r="F6340" i="3"/>
  <c r="E6340" i="3"/>
  <c r="I6339" i="3"/>
  <c r="R6339" i="3" s="1"/>
  <c r="J6338" i="3"/>
  <c r="L6338" i="3" s="1"/>
  <c r="M6340" i="3"/>
  <c r="D6343" i="3" l="1"/>
  <c r="G6340" i="3"/>
  <c r="H6340" i="3" s="1"/>
  <c r="I6340" i="3" s="1"/>
  <c r="R6340" i="3" s="1"/>
  <c r="F6341" i="3"/>
  <c r="E6341" i="3"/>
  <c r="J6339" i="3"/>
  <c r="L6339" i="3" s="1"/>
  <c r="M6341" i="3"/>
  <c r="D6344" i="3" l="1"/>
  <c r="G6341" i="3"/>
  <c r="H6341" i="3" s="1"/>
  <c r="F6342" i="3"/>
  <c r="E6342" i="3"/>
  <c r="I6341" i="3"/>
  <c r="R6341" i="3" s="1"/>
  <c r="J6340" i="3"/>
  <c r="L6340" i="3" s="1"/>
  <c r="M6342" i="3"/>
  <c r="D6345" i="3" l="1"/>
  <c r="G6342" i="3"/>
  <c r="H6342" i="3" s="1"/>
  <c r="F6343" i="3"/>
  <c r="E6343" i="3"/>
  <c r="I6342" i="3"/>
  <c r="R6342" i="3" s="1"/>
  <c r="J6341" i="3"/>
  <c r="L6341" i="3" s="1"/>
  <c r="M6343" i="3"/>
  <c r="D6346" i="3" l="1"/>
  <c r="G6343" i="3"/>
  <c r="H6343" i="3" s="1"/>
  <c r="F6344" i="3"/>
  <c r="E6344" i="3"/>
  <c r="I6343" i="3"/>
  <c r="R6343" i="3" s="1"/>
  <c r="J6342" i="3"/>
  <c r="L6342" i="3" s="1"/>
  <c r="M6344" i="3"/>
  <c r="D6347" i="3" l="1"/>
  <c r="G6344" i="3"/>
  <c r="H6344" i="3" s="1"/>
  <c r="F6345" i="3"/>
  <c r="E6345" i="3"/>
  <c r="I6344" i="3"/>
  <c r="R6344" i="3" s="1"/>
  <c r="J6343" i="3"/>
  <c r="L6343" i="3" s="1"/>
  <c r="M6345" i="3"/>
  <c r="D6348" i="3" l="1"/>
  <c r="G6345" i="3"/>
  <c r="H6345" i="3" s="1"/>
  <c r="F6346" i="3"/>
  <c r="E6346" i="3"/>
  <c r="I6345" i="3"/>
  <c r="R6345" i="3" s="1"/>
  <c r="J6344" i="3"/>
  <c r="L6344" i="3" s="1"/>
  <c r="M6346" i="3"/>
  <c r="D6349" i="3" l="1"/>
  <c r="G6346" i="3"/>
  <c r="H6346" i="3" s="1"/>
  <c r="F6347" i="3"/>
  <c r="E6347" i="3"/>
  <c r="I6346" i="3"/>
  <c r="R6346" i="3" s="1"/>
  <c r="J6345" i="3"/>
  <c r="L6345" i="3" s="1"/>
  <c r="M6347" i="3"/>
  <c r="D6350" i="3" l="1"/>
  <c r="G6347" i="3"/>
  <c r="H6347" i="3" s="1"/>
  <c r="F6348" i="3"/>
  <c r="E6348" i="3"/>
  <c r="G6348" i="3" s="1"/>
  <c r="H6348" i="3" s="1"/>
  <c r="I6347" i="3"/>
  <c r="R6347" i="3" s="1"/>
  <c r="J6346" i="3"/>
  <c r="L6346" i="3" s="1"/>
  <c r="M6348" i="3"/>
  <c r="D6351" i="3" l="1"/>
  <c r="F6349" i="3"/>
  <c r="E6349" i="3"/>
  <c r="I6348" i="3"/>
  <c r="R6348" i="3" s="1"/>
  <c r="J6347" i="3"/>
  <c r="L6347" i="3" s="1"/>
  <c r="M6349" i="3"/>
  <c r="D6352" i="3" l="1"/>
  <c r="G6349" i="3"/>
  <c r="H6349" i="3" s="1"/>
  <c r="I6349" i="3" s="1"/>
  <c r="R6349" i="3" s="1"/>
  <c r="F6350" i="3"/>
  <c r="E6350" i="3"/>
  <c r="J6348" i="3"/>
  <c r="L6348" i="3" s="1"/>
  <c r="M6350" i="3"/>
  <c r="D6353" i="3" l="1"/>
  <c r="G6350" i="3"/>
  <c r="H6350" i="3" s="1"/>
  <c r="I6350" i="3" s="1"/>
  <c r="R6350" i="3" s="1"/>
  <c r="F6351" i="3"/>
  <c r="E6351" i="3"/>
  <c r="J6349" i="3"/>
  <c r="L6349" i="3" s="1"/>
  <c r="M6351" i="3"/>
  <c r="D6354" i="3" l="1"/>
  <c r="G6351" i="3"/>
  <c r="H6351" i="3" s="1"/>
  <c r="F6352" i="3"/>
  <c r="E6352" i="3"/>
  <c r="G6352" i="3" s="1"/>
  <c r="H6352" i="3" s="1"/>
  <c r="I6351" i="3"/>
  <c r="R6351" i="3" s="1"/>
  <c r="J6350" i="3"/>
  <c r="L6350" i="3" s="1"/>
  <c r="M6352" i="3"/>
  <c r="D6355" i="3" l="1"/>
  <c r="F6353" i="3"/>
  <c r="E6353" i="3"/>
  <c r="I6352" i="3"/>
  <c r="R6352" i="3" s="1"/>
  <c r="J6351" i="3"/>
  <c r="L6351" i="3" s="1"/>
  <c r="M6353" i="3"/>
  <c r="D6356" i="3" l="1"/>
  <c r="G6353" i="3"/>
  <c r="H6353" i="3" s="1"/>
  <c r="I6353" i="3" s="1"/>
  <c r="R6353" i="3" s="1"/>
  <c r="F6354" i="3"/>
  <c r="E6354" i="3"/>
  <c r="G6354" i="3" s="1"/>
  <c r="H6354" i="3" s="1"/>
  <c r="J6352" i="3"/>
  <c r="L6352" i="3" s="1"/>
  <c r="M6354" i="3"/>
  <c r="D6357" i="3" l="1"/>
  <c r="F6355" i="3"/>
  <c r="E6355" i="3"/>
  <c r="I6354" i="3"/>
  <c r="R6354" i="3" s="1"/>
  <c r="J6353" i="3"/>
  <c r="L6353" i="3" s="1"/>
  <c r="M6355" i="3"/>
  <c r="D6358" i="3" l="1"/>
  <c r="G6355" i="3"/>
  <c r="H6355" i="3" s="1"/>
  <c r="I6355" i="3" s="1"/>
  <c r="R6355" i="3" s="1"/>
  <c r="F6356" i="3"/>
  <c r="E6356" i="3"/>
  <c r="G6356" i="3" s="1"/>
  <c r="H6356" i="3" s="1"/>
  <c r="J6354" i="3"/>
  <c r="L6354" i="3" s="1"/>
  <c r="M6356" i="3"/>
  <c r="D6359" i="3" l="1"/>
  <c r="F6357" i="3"/>
  <c r="E6357" i="3"/>
  <c r="I6356" i="3"/>
  <c r="R6356" i="3" s="1"/>
  <c r="J6355" i="3"/>
  <c r="L6355" i="3" s="1"/>
  <c r="M6357" i="3"/>
  <c r="D6360" i="3" l="1"/>
  <c r="G6357" i="3"/>
  <c r="H6357" i="3" s="1"/>
  <c r="F6358" i="3"/>
  <c r="E6358" i="3"/>
  <c r="I6357" i="3"/>
  <c r="R6357" i="3" s="1"/>
  <c r="J6356" i="3"/>
  <c r="L6356" i="3" s="1"/>
  <c r="M6358" i="3"/>
  <c r="D6361" i="3" l="1"/>
  <c r="G6358" i="3"/>
  <c r="H6358" i="3" s="1"/>
  <c r="F6359" i="3"/>
  <c r="E6359" i="3"/>
  <c r="G6359" i="3" s="1"/>
  <c r="H6359" i="3" s="1"/>
  <c r="I6358" i="3"/>
  <c r="R6358" i="3" s="1"/>
  <c r="J6357" i="3"/>
  <c r="L6357" i="3" s="1"/>
  <c r="M6359" i="3"/>
  <c r="D6362" i="3" l="1"/>
  <c r="F6360" i="3"/>
  <c r="E6360" i="3"/>
  <c r="I6359" i="3"/>
  <c r="R6359" i="3" s="1"/>
  <c r="J6358" i="3"/>
  <c r="L6358" i="3" s="1"/>
  <c r="M6360" i="3"/>
  <c r="D6363" i="3" l="1"/>
  <c r="G6360" i="3"/>
  <c r="H6360" i="3" s="1"/>
  <c r="I6360" i="3" s="1"/>
  <c r="R6360" i="3" s="1"/>
  <c r="F6361" i="3"/>
  <c r="E6361" i="3"/>
  <c r="G6361" i="3" s="1"/>
  <c r="H6361" i="3" s="1"/>
  <c r="J6359" i="3"/>
  <c r="L6359" i="3" s="1"/>
  <c r="M6361" i="3"/>
  <c r="D6364" i="3" l="1"/>
  <c r="F6362" i="3"/>
  <c r="E6362" i="3"/>
  <c r="I6361" i="3"/>
  <c r="R6361" i="3" s="1"/>
  <c r="J6360" i="3"/>
  <c r="L6360" i="3" s="1"/>
  <c r="M6362" i="3"/>
  <c r="D6365" i="3" l="1"/>
  <c r="F6363" i="3"/>
  <c r="E6363" i="3"/>
  <c r="G6362" i="3"/>
  <c r="H6362" i="3" s="1"/>
  <c r="I6362" i="3" s="1"/>
  <c r="R6362" i="3" s="1"/>
  <c r="J6361" i="3"/>
  <c r="L6361" i="3" s="1"/>
  <c r="M6363" i="3"/>
  <c r="D6366" i="3" l="1"/>
  <c r="F6364" i="3"/>
  <c r="E6364" i="3"/>
  <c r="G6363" i="3"/>
  <c r="H6363" i="3" s="1"/>
  <c r="I6363" i="3"/>
  <c r="R6363" i="3" s="1"/>
  <c r="J6362" i="3"/>
  <c r="L6362" i="3" s="1"/>
  <c r="M6364" i="3"/>
  <c r="D6367" i="3" l="1"/>
  <c r="G6364" i="3"/>
  <c r="H6364" i="3" s="1"/>
  <c r="I6364" i="3" s="1"/>
  <c r="R6364" i="3" s="1"/>
  <c r="F6365" i="3"/>
  <c r="E6365" i="3"/>
  <c r="G6365" i="3" s="1"/>
  <c r="H6365" i="3" s="1"/>
  <c r="J6363" i="3"/>
  <c r="L6363" i="3" s="1"/>
  <c r="M6365" i="3"/>
  <c r="D6368" i="3" l="1"/>
  <c r="F6366" i="3"/>
  <c r="E6366" i="3"/>
  <c r="I6365" i="3"/>
  <c r="R6365" i="3" s="1"/>
  <c r="J6364" i="3"/>
  <c r="L6364" i="3" s="1"/>
  <c r="M6366" i="3"/>
  <c r="D6369" i="3" l="1"/>
  <c r="F6367" i="3"/>
  <c r="E6367" i="3"/>
  <c r="G6366" i="3"/>
  <c r="H6366" i="3" s="1"/>
  <c r="I6366" i="3" s="1"/>
  <c r="R6366" i="3" s="1"/>
  <c r="J6365" i="3"/>
  <c r="L6365" i="3" s="1"/>
  <c r="M6367" i="3"/>
  <c r="D6370" i="3" l="1"/>
  <c r="G6367" i="3"/>
  <c r="H6367" i="3" s="1"/>
  <c r="F6368" i="3"/>
  <c r="E6368" i="3"/>
  <c r="I6367" i="3"/>
  <c r="R6367" i="3" s="1"/>
  <c r="J6366" i="3"/>
  <c r="L6366" i="3" s="1"/>
  <c r="M6368" i="3"/>
  <c r="D6371" i="3" l="1"/>
  <c r="G6368" i="3"/>
  <c r="H6368" i="3" s="1"/>
  <c r="F6369" i="3"/>
  <c r="E6369" i="3"/>
  <c r="I6368" i="3"/>
  <c r="R6368" i="3" s="1"/>
  <c r="J6367" i="3"/>
  <c r="L6367" i="3" s="1"/>
  <c r="M6369" i="3"/>
  <c r="D6372" i="3" l="1"/>
  <c r="G6369" i="3"/>
  <c r="H6369" i="3" s="1"/>
  <c r="F6370" i="3"/>
  <c r="E6370" i="3"/>
  <c r="I6369" i="3"/>
  <c r="R6369" i="3" s="1"/>
  <c r="J6368" i="3"/>
  <c r="L6368" i="3" s="1"/>
  <c r="M6370" i="3"/>
  <c r="D6373" i="3" l="1"/>
  <c r="G6370" i="3"/>
  <c r="H6370" i="3" s="1"/>
  <c r="F6371" i="3"/>
  <c r="E6371" i="3"/>
  <c r="G6371" i="3" s="1"/>
  <c r="H6371" i="3" s="1"/>
  <c r="I6370" i="3"/>
  <c r="R6370" i="3" s="1"/>
  <c r="J6369" i="3"/>
  <c r="L6369" i="3" s="1"/>
  <c r="M6371" i="3"/>
  <c r="D6374" i="3" l="1"/>
  <c r="F6372" i="3"/>
  <c r="E6372" i="3"/>
  <c r="I6371" i="3"/>
  <c r="R6371" i="3" s="1"/>
  <c r="J6370" i="3"/>
  <c r="L6370" i="3" s="1"/>
  <c r="M6372" i="3"/>
  <c r="D6375" i="3" l="1"/>
  <c r="G6372" i="3"/>
  <c r="H6372" i="3" s="1"/>
  <c r="F6373" i="3"/>
  <c r="E6373" i="3"/>
  <c r="G6373" i="3" s="1"/>
  <c r="H6373" i="3" s="1"/>
  <c r="I6372" i="3"/>
  <c r="R6372" i="3" s="1"/>
  <c r="J6371" i="3"/>
  <c r="L6371" i="3" s="1"/>
  <c r="M6373" i="3"/>
  <c r="D6376" i="3" l="1"/>
  <c r="F6374" i="3"/>
  <c r="E6374" i="3"/>
  <c r="I6373" i="3"/>
  <c r="R6373" i="3" s="1"/>
  <c r="J6372" i="3"/>
  <c r="L6372" i="3" s="1"/>
  <c r="M6374" i="3"/>
  <c r="D6377" i="3" l="1"/>
  <c r="G6374" i="3"/>
  <c r="H6374" i="3" s="1"/>
  <c r="F6375" i="3"/>
  <c r="E6375" i="3"/>
  <c r="I6374" i="3"/>
  <c r="R6374" i="3" s="1"/>
  <c r="J6373" i="3"/>
  <c r="L6373" i="3" s="1"/>
  <c r="M6375" i="3"/>
  <c r="D6378" i="3" l="1"/>
  <c r="G6375" i="3"/>
  <c r="H6375" i="3" s="1"/>
  <c r="I6375" i="3" s="1"/>
  <c r="R6375" i="3" s="1"/>
  <c r="F6376" i="3"/>
  <c r="E6376" i="3"/>
  <c r="J6374" i="3"/>
  <c r="L6374" i="3" s="1"/>
  <c r="M6376" i="3"/>
  <c r="D6379" i="3" l="1"/>
  <c r="G6376" i="3"/>
  <c r="H6376" i="3" s="1"/>
  <c r="F6377" i="3"/>
  <c r="E6377" i="3"/>
  <c r="I6376" i="3"/>
  <c r="R6376" i="3" s="1"/>
  <c r="J6375" i="3"/>
  <c r="L6375" i="3" s="1"/>
  <c r="M6377" i="3"/>
  <c r="D6380" i="3" l="1"/>
  <c r="G6377" i="3"/>
  <c r="H6377" i="3" s="1"/>
  <c r="F6378" i="3"/>
  <c r="E6378" i="3"/>
  <c r="G6378" i="3" s="1"/>
  <c r="H6378" i="3" s="1"/>
  <c r="I6377" i="3"/>
  <c r="R6377" i="3" s="1"/>
  <c r="J6376" i="3"/>
  <c r="L6376" i="3" s="1"/>
  <c r="M6378" i="3"/>
  <c r="D6381" i="3" l="1"/>
  <c r="F6379" i="3"/>
  <c r="E6379" i="3"/>
  <c r="I6378" i="3"/>
  <c r="R6378" i="3" s="1"/>
  <c r="J6377" i="3"/>
  <c r="L6377" i="3" s="1"/>
  <c r="M6379" i="3"/>
  <c r="D6382" i="3" l="1"/>
  <c r="F6380" i="3"/>
  <c r="E6380" i="3"/>
  <c r="G6379" i="3"/>
  <c r="H6379" i="3" s="1"/>
  <c r="I6379" i="3" s="1"/>
  <c r="R6379" i="3" s="1"/>
  <c r="J6378" i="3"/>
  <c r="L6378" i="3" s="1"/>
  <c r="M6380" i="3"/>
  <c r="D6383" i="3" l="1"/>
  <c r="G6380" i="3"/>
  <c r="H6380" i="3" s="1"/>
  <c r="I6380" i="3" s="1"/>
  <c r="R6380" i="3" s="1"/>
  <c r="F6381" i="3"/>
  <c r="E6381" i="3"/>
  <c r="G6381" i="3" s="1"/>
  <c r="H6381" i="3" s="1"/>
  <c r="J6379" i="3"/>
  <c r="L6379" i="3" s="1"/>
  <c r="M6381" i="3"/>
  <c r="D6384" i="3" l="1"/>
  <c r="F6382" i="3"/>
  <c r="E6382" i="3"/>
  <c r="I6381" i="3"/>
  <c r="R6381" i="3" s="1"/>
  <c r="J6380" i="3"/>
  <c r="L6380" i="3" s="1"/>
  <c r="M6382" i="3"/>
  <c r="D6385" i="3" l="1"/>
  <c r="G6382" i="3"/>
  <c r="H6382" i="3" s="1"/>
  <c r="F6383" i="3"/>
  <c r="E6383" i="3"/>
  <c r="G6383" i="3" s="1"/>
  <c r="H6383" i="3" s="1"/>
  <c r="I6382" i="3"/>
  <c r="R6382" i="3" s="1"/>
  <c r="J6381" i="3"/>
  <c r="L6381" i="3" s="1"/>
  <c r="M6383" i="3"/>
  <c r="D6386" i="3" l="1"/>
  <c r="F6384" i="3"/>
  <c r="E6384" i="3"/>
  <c r="I6383" i="3"/>
  <c r="R6383" i="3" s="1"/>
  <c r="J6382" i="3"/>
  <c r="L6382" i="3" s="1"/>
  <c r="M6384" i="3"/>
  <c r="D6387" i="3" l="1"/>
  <c r="G6384" i="3"/>
  <c r="H6384" i="3" s="1"/>
  <c r="F6385" i="3"/>
  <c r="E6385" i="3"/>
  <c r="I6384" i="3"/>
  <c r="R6384" i="3" s="1"/>
  <c r="J6383" i="3"/>
  <c r="L6383" i="3" s="1"/>
  <c r="M6385" i="3"/>
  <c r="D6388" i="3" l="1"/>
  <c r="G6385" i="3"/>
  <c r="H6385" i="3" s="1"/>
  <c r="I6385" i="3" s="1"/>
  <c r="R6385" i="3" s="1"/>
  <c r="F6386" i="3"/>
  <c r="E6386" i="3"/>
  <c r="G6386" i="3" s="1"/>
  <c r="H6386" i="3" s="1"/>
  <c r="J6384" i="3"/>
  <c r="L6384" i="3" s="1"/>
  <c r="M6386" i="3"/>
  <c r="D6389" i="3" l="1"/>
  <c r="F6387" i="3"/>
  <c r="E6387" i="3"/>
  <c r="I6386" i="3"/>
  <c r="R6386" i="3" s="1"/>
  <c r="J6385" i="3"/>
  <c r="L6385" i="3" s="1"/>
  <c r="M6387" i="3"/>
  <c r="D6390" i="3" l="1"/>
  <c r="G6387" i="3"/>
  <c r="H6387" i="3" s="1"/>
  <c r="F6388" i="3"/>
  <c r="E6388" i="3"/>
  <c r="I6387" i="3"/>
  <c r="R6387" i="3" s="1"/>
  <c r="J6386" i="3"/>
  <c r="L6386" i="3" s="1"/>
  <c r="M6388" i="3"/>
  <c r="D6391" i="3" l="1"/>
  <c r="G6388" i="3"/>
  <c r="H6388" i="3" s="1"/>
  <c r="I6388" i="3" s="1"/>
  <c r="R6388" i="3" s="1"/>
  <c r="F6389" i="3"/>
  <c r="E6389" i="3"/>
  <c r="J6387" i="3"/>
  <c r="L6387" i="3" s="1"/>
  <c r="M6389" i="3"/>
  <c r="D6392" i="3" l="1"/>
  <c r="G6389" i="3"/>
  <c r="H6389" i="3" s="1"/>
  <c r="I6389" i="3" s="1"/>
  <c r="R6389" i="3" s="1"/>
  <c r="F6390" i="3"/>
  <c r="E6390" i="3"/>
  <c r="J6388" i="3"/>
  <c r="L6388" i="3" s="1"/>
  <c r="M6390" i="3"/>
  <c r="D6393" i="3" l="1"/>
  <c r="G6390" i="3"/>
  <c r="H6390" i="3" s="1"/>
  <c r="F6391" i="3"/>
  <c r="E6391" i="3"/>
  <c r="I6390" i="3"/>
  <c r="R6390" i="3" s="1"/>
  <c r="J6389" i="3"/>
  <c r="L6389" i="3" s="1"/>
  <c r="M6391" i="3"/>
  <c r="D6394" i="3" l="1"/>
  <c r="G6391" i="3"/>
  <c r="H6391" i="3" s="1"/>
  <c r="I6391" i="3" s="1"/>
  <c r="R6391" i="3" s="1"/>
  <c r="F6392" i="3"/>
  <c r="E6392" i="3"/>
  <c r="J6390" i="3"/>
  <c r="L6390" i="3" s="1"/>
  <c r="M6392" i="3"/>
  <c r="D6395" i="3" l="1"/>
  <c r="G6392" i="3"/>
  <c r="H6392" i="3" s="1"/>
  <c r="F6393" i="3"/>
  <c r="E6393" i="3"/>
  <c r="I6392" i="3"/>
  <c r="R6392" i="3" s="1"/>
  <c r="J6391" i="3"/>
  <c r="L6391" i="3" s="1"/>
  <c r="M6393" i="3"/>
  <c r="D6396" i="3" l="1"/>
  <c r="G6393" i="3"/>
  <c r="H6393" i="3" s="1"/>
  <c r="F6394" i="3"/>
  <c r="E6394" i="3"/>
  <c r="I6393" i="3"/>
  <c r="R6393" i="3" s="1"/>
  <c r="J6392" i="3"/>
  <c r="L6392" i="3" s="1"/>
  <c r="M6394" i="3"/>
  <c r="D6397" i="3" l="1"/>
  <c r="G6394" i="3"/>
  <c r="H6394" i="3" s="1"/>
  <c r="I6394" i="3" s="1"/>
  <c r="R6394" i="3" s="1"/>
  <c r="F6395" i="3"/>
  <c r="E6395" i="3"/>
  <c r="J6393" i="3"/>
  <c r="L6393" i="3" s="1"/>
  <c r="M6395" i="3"/>
  <c r="D6398" i="3" l="1"/>
  <c r="G6395" i="3"/>
  <c r="H6395" i="3" s="1"/>
  <c r="F6396" i="3"/>
  <c r="E6396" i="3"/>
  <c r="G6396" i="3" s="1"/>
  <c r="H6396" i="3" s="1"/>
  <c r="I6395" i="3"/>
  <c r="R6395" i="3" s="1"/>
  <c r="J6394" i="3"/>
  <c r="L6394" i="3" s="1"/>
  <c r="M6396" i="3"/>
  <c r="D6399" i="3" l="1"/>
  <c r="F6397" i="3"/>
  <c r="E6397" i="3"/>
  <c r="I6396" i="3"/>
  <c r="R6396" i="3" s="1"/>
  <c r="J6395" i="3"/>
  <c r="L6395" i="3" s="1"/>
  <c r="M6397" i="3"/>
  <c r="D6400" i="3" l="1"/>
  <c r="G6397" i="3"/>
  <c r="H6397" i="3" s="1"/>
  <c r="F6398" i="3"/>
  <c r="E6398" i="3"/>
  <c r="I6397" i="3"/>
  <c r="R6397" i="3" s="1"/>
  <c r="J6396" i="3"/>
  <c r="L6396" i="3" s="1"/>
  <c r="M6398" i="3"/>
  <c r="D6401" i="3" l="1"/>
  <c r="G6398" i="3"/>
  <c r="H6398" i="3" s="1"/>
  <c r="F6399" i="3"/>
  <c r="E6399" i="3"/>
  <c r="I6398" i="3"/>
  <c r="R6398" i="3" s="1"/>
  <c r="J6397" i="3"/>
  <c r="L6397" i="3" s="1"/>
  <c r="M6399" i="3"/>
  <c r="D6402" i="3" l="1"/>
  <c r="G6399" i="3"/>
  <c r="H6399" i="3" s="1"/>
  <c r="F6400" i="3"/>
  <c r="E6400" i="3"/>
  <c r="I6399" i="3"/>
  <c r="R6399" i="3" s="1"/>
  <c r="J6398" i="3"/>
  <c r="L6398" i="3" s="1"/>
  <c r="M6400" i="3"/>
  <c r="D6403" i="3" l="1"/>
  <c r="G6400" i="3"/>
  <c r="H6400" i="3" s="1"/>
  <c r="I6400" i="3" s="1"/>
  <c r="R6400" i="3" s="1"/>
  <c r="F6401" i="3"/>
  <c r="E6401" i="3"/>
  <c r="J6399" i="3"/>
  <c r="L6399" i="3" s="1"/>
  <c r="M6401" i="3"/>
  <c r="D6404" i="3" l="1"/>
  <c r="G6401" i="3"/>
  <c r="H6401" i="3" s="1"/>
  <c r="F6402" i="3"/>
  <c r="E6402" i="3"/>
  <c r="I6401" i="3"/>
  <c r="R6401" i="3" s="1"/>
  <c r="J6400" i="3"/>
  <c r="L6400" i="3" s="1"/>
  <c r="M6402" i="3"/>
  <c r="D6405" i="3" l="1"/>
  <c r="G6402" i="3"/>
  <c r="H6402" i="3" s="1"/>
  <c r="F6403" i="3"/>
  <c r="E6403" i="3"/>
  <c r="I6402" i="3"/>
  <c r="R6402" i="3" s="1"/>
  <c r="J6401" i="3"/>
  <c r="L6401" i="3" s="1"/>
  <c r="M6403" i="3"/>
  <c r="D6406" i="3" l="1"/>
  <c r="G6403" i="3"/>
  <c r="H6403" i="3" s="1"/>
  <c r="F6404" i="3"/>
  <c r="E6404" i="3"/>
  <c r="I6403" i="3"/>
  <c r="R6403" i="3" s="1"/>
  <c r="J6402" i="3"/>
  <c r="L6402" i="3" s="1"/>
  <c r="M6404" i="3"/>
  <c r="D6407" i="3" l="1"/>
  <c r="G6404" i="3"/>
  <c r="H6404" i="3" s="1"/>
  <c r="F6405" i="3"/>
  <c r="E6405" i="3"/>
  <c r="I6404" i="3"/>
  <c r="R6404" i="3" s="1"/>
  <c r="J6403" i="3"/>
  <c r="L6403" i="3" s="1"/>
  <c r="M6405" i="3"/>
  <c r="D6408" i="3" l="1"/>
  <c r="F6406" i="3"/>
  <c r="E6406" i="3"/>
  <c r="G6405" i="3"/>
  <c r="H6405" i="3" s="1"/>
  <c r="I6405" i="3" s="1"/>
  <c r="R6405" i="3" s="1"/>
  <c r="J6404" i="3"/>
  <c r="L6404" i="3" s="1"/>
  <c r="M6406" i="3"/>
  <c r="D6409" i="3" l="1"/>
  <c r="G6406" i="3"/>
  <c r="H6406" i="3" s="1"/>
  <c r="I6406" i="3" s="1"/>
  <c r="R6406" i="3" s="1"/>
  <c r="F6407" i="3"/>
  <c r="E6407" i="3"/>
  <c r="G6407" i="3" s="1"/>
  <c r="H6407" i="3" s="1"/>
  <c r="J6405" i="3"/>
  <c r="L6405" i="3" s="1"/>
  <c r="M6407" i="3"/>
  <c r="D6410" i="3" l="1"/>
  <c r="F6408" i="3"/>
  <c r="E6408" i="3"/>
  <c r="I6407" i="3"/>
  <c r="R6407" i="3" s="1"/>
  <c r="J6406" i="3"/>
  <c r="L6406" i="3" s="1"/>
  <c r="M6408" i="3"/>
  <c r="D6411" i="3" l="1"/>
  <c r="G6408" i="3"/>
  <c r="H6408" i="3" s="1"/>
  <c r="F6409" i="3"/>
  <c r="E6409" i="3"/>
  <c r="I6408" i="3"/>
  <c r="R6408" i="3" s="1"/>
  <c r="J6407" i="3"/>
  <c r="L6407" i="3" s="1"/>
  <c r="M6409" i="3"/>
  <c r="D6412" i="3" l="1"/>
  <c r="G6409" i="3"/>
  <c r="H6409" i="3" s="1"/>
  <c r="F6410" i="3"/>
  <c r="E6410" i="3"/>
  <c r="I6409" i="3"/>
  <c r="R6409" i="3" s="1"/>
  <c r="J6408" i="3"/>
  <c r="L6408" i="3" s="1"/>
  <c r="M6410" i="3"/>
  <c r="D6413" i="3" l="1"/>
  <c r="G6410" i="3"/>
  <c r="H6410" i="3" s="1"/>
  <c r="F6411" i="3"/>
  <c r="E6411" i="3"/>
  <c r="I6410" i="3"/>
  <c r="R6410" i="3" s="1"/>
  <c r="J6409" i="3"/>
  <c r="L6409" i="3" s="1"/>
  <c r="M6411" i="3"/>
  <c r="D6414" i="3" l="1"/>
  <c r="G6411" i="3"/>
  <c r="H6411" i="3" s="1"/>
  <c r="I6411" i="3" s="1"/>
  <c r="R6411" i="3" s="1"/>
  <c r="F6412" i="3"/>
  <c r="E6412" i="3"/>
  <c r="G6412" i="3" s="1"/>
  <c r="H6412" i="3" s="1"/>
  <c r="J6410" i="3"/>
  <c r="L6410" i="3" s="1"/>
  <c r="M6412" i="3"/>
  <c r="D6415" i="3" l="1"/>
  <c r="F6413" i="3"/>
  <c r="E6413" i="3"/>
  <c r="I6412" i="3"/>
  <c r="R6412" i="3" s="1"/>
  <c r="J6411" i="3"/>
  <c r="L6411" i="3" s="1"/>
  <c r="M6413" i="3"/>
  <c r="D6416" i="3" l="1"/>
  <c r="G6413" i="3"/>
  <c r="H6413" i="3" s="1"/>
  <c r="I6413" i="3" s="1"/>
  <c r="R6413" i="3" s="1"/>
  <c r="F6414" i="3"/>
  <c r="E6414" i="3"/>
  <c r="J6412" i="3"/>
  <c r="L6412" i="3" s="1"/>
  <c r="M6414" i="3"/>
  <c r="D6417" i="3" l="1"/>
  <c r="G6414" i="3"/>
  <c r="H6414" i="3" s="1"/>
  <c r="F6415" i="3"/>
  <c r="E6415" i="3"/>
  <c r="G6415" i="3" s="1"/>
  <c r="H6415" i="3" s="1"/>
  <c r="I6414" i="3"/>
  <c r="R6414" i="3" s="1"/>
  <c r="J6413" i="3"/>
  <c r="L6413" i="3" s="1"/>
  <c r="M6415" i="3"/>
  <c r="D6418" i="3" l="1"/>
  <c r="F6416" i="3"/>
  <c r="E6416" i="3"/>
  <c r="I6415" i="3"/>
  <c r="R6415" i="3" s="1"/>
  <c r="J6414" i="3"/>
  <c r="L6414" i="3" s="1"/>
  <c r="M6416" i="3"/>
  <c r="D6419" i="3" l="1"/>
  <c r="F6417" i="3"/>
  <c r="E6417" i="3"/>
  <c r="G6416" i="3"/>
  <c r="H6416" i="3" s="1"/>
  <c r="I6416" i="3" s="1"/>
  <c r="R6416" i="3" s="1"/>
  <c r="J6415" i="3"/>
  <c r="L6415" i="3" s="1"/>
  <c r="M6417" i="3"/>
  <c r="D6420" i="3" l="1"/>
  <c r="G6417" i="3"/>
  <c r="H6417" i="3" s="1"/>
  <c r="F6418" i="3"/>
  <c r="E6418" i="3"/>
  <c r="I6417" i="3"/>
  <c r="R6417" i="3" s="1"/>
  <c r="J6416" i="3"/>
  <c r="L6416" i="3" s="1"/>
  <c r="M6418" i="3"/>
  <c r="D6421" i="3" l="1"/>
  <c r="G6418" i="3"/>
  <c r="H6418" i="3" s="1"/>
  <c r="I6418" i="3" s="1"/>
  <c r="R6418" i="3" s="1"/>
  <c r="F6419" i="3"/>
  <c r="E6419" i="3"/>
  <c r="J6417" i="3"/>
  <c r="L6417" i="3" s="1"/>
  <c r="M6419" i="3"/>
  <c r="D6422" i="3" l="1"/>
  <c r="F6420" i="3"/>
  <c r="E6420" i="3"/>
  <c r="G6419" i="3"/>
  <c r="H6419" i="3" s="1"/>
  <c r="I6419" i="3"/>
  <c r="R6419" i="3" s="1"/>
  <c r="J6418" i="3"/>
  <c r="L6418" i="3" s="1"/>
  <c r="M6420" i="3"/>
  <c r="D6423" i="3" l="1"/>
  <c r="G6420" i="3"/>
  <c r="H6420" i="3" s="1"/>
  <c r="I6420" i="3" s="1"/>
  <c r="R6420" i="3" s="1"/>
  <c r="F6421" i="3"/>
  <c r="E6421" i="3"/>
  <c r="J6419" i="3"/>
  <c r="L6419" i="3" s="1"/>
  <c r="M6421" i="3"/>
  <c r="D6424" i="3" l="1"/>
  <c r="G6421" i="3"/>
  <c r="H6421" i="3" s="1"/>
  <c r="I6421" i="3" s="1"/>
  <c r="R6421" i="3" s="1"/>
  <c r="F6422" i="3"/>
  <c r="E6422" i="3"/>
  <c r="J6420" i="3"/>
  <c r="L6420" i="3" s="1"/>
  <c r="M6422" i="3"/>
  <c r="D6425" i="3" l="1"/>
  <c r="G6422" i="3"/>
  <c r="H6422" i="3" s="1"/>
  <c r="I6422" i="3" s="1"/>
  <c r="R6422" i="3" s="1"/>
  <c r="F6423" i="3"/>
  <c r="E6423" i="3"/>
  <c r="J6421" i="3"/>
  <c r="L6421" i="3" s="1"/>
  <c r="M6423" i="3"/>
  <c r="D6426" i="3" l="1"/>
  <c r="G6423" i="3"/>
  <c r="H6423" i="3" s="1"/>
  <c r="I6423" i="3" s="1"/>
  <c r="R6423" i="3" s="1"/>
  <c r="F6424" i="3"/>
  <c r="E6424" i="3"/>
  <c r="J6422" i="3"/>
  <c r="L6422" i="3" s="1"/>
  <c r="M6424" i="3"/>
  <c r="D6427" i="3" l="1"/>
  <c r="G6424" i="3"/>
  <c r="H6424" i="3" s="1"/>
  <c r="F6425" i="3"/>
  <c r="E6425" i="3"/>
  <c r="G6425" i="3" s="1"/>
  <c r="H6425" i="3" s="1"/>
  <c r="I6424" i="3"/>
  <c r="R6424" i="3" s="1"/>
  <c r="J6423" i="3"/>
  <c r="L6423" i="3" s="1"/>
  <c r="M6425" i="3"/>
  <c r="D6428" i="3" l="1"/>
  <c r="F6426" i="3"/>
  <c r="E6426" i="3"/>
  <c r="I6425" i="3"/>
  <c r="R6425" i="3" s="1"/>
  <c r="J6424" i="3"/>
  <c r="L6424" i="3" s="1"/>
  <c r="M6426" i="3"/>
  <c r="D6429" i="3" l="1"/>
  <c r="G6426" i="3"/>
  <c r="H6426" i="3" s="1"/>
  <c r="F6427" i="3"/>
  <c r="E6427" i="3"/>
  <c r="I6426" i="3"/>
  <c r="R6426" i="3" s="1"/>
  <c r="J6425" i="3"/>
  <c r="L6425" i="3" s="1"/>
  <c r="M6427" i="3"/>
  <c r="D6430" i="3" l="1"/>
  <c r="F6428" i="3"/>
  <c r="E6428" i="3"/>
  <c r="G6427" i="3"/>
  <c r="H6427" i="3" s="1"/>
  <c r="I6427" i="3"/>
  <c r="R6427" i="3" s="1"/>
  <c r="J6426" i="3"/>
  <c r="L6426" i="3" s="1"/>
  <c r="M6428" i="3"/>
  <c r="D6431" i="3" l="1"/>
  <c r="G6428" i="3"/>
  <c r="H6428" i="3" s="1"/>
  <c r="F6429" i="3"/>
  <c r="E6429" i="3"/>
  <c r="I6428" i="3"/>
  <c r="R6428" i="3" s="1"/>
  <c r="J6427" i="3"/>
  <c r="L6427" i="3" s="1"/>
  <c r="M6429" i="3"/>
  <c r="D6432" i="3" l="1"/>
  <c r="G6429" i="3"/>
  <c r="H6429" i="3" s="1"/>
  <c r="F6430" i="3"/>
  <c r="E6430" i="3"/>
  <c r="I6429" i="3"/>
  <c r="R6429" i="3" s="1"/>
  <c r="J6428" i="3"/>
  <c r="L6428" i="3" s="1"/>
  <c r="M6430" i="3"/>
  <c r="D6433" i="3" l="1"/>
  <c r="G6430" i="3"/>
  <c r="H6430" i="3" s="1"/>
  <c r="F6431" i="3"/>
  <c r="E6431" i="3"/>
  <c r="I6430" i="3"/>
  <c r="R6430" i="3" s="1"/>
  <c r="J6429" i="3"/>
  <c r="L6429" i="3" s="1"/>
  <c r="M6431" i="3"/>
  <c r="D6434" i="3" l="1"/>
  <c r="G6431" i="3"/>
  <c r="H6431" i="3" s="1"/>
  <c r="F6432" i="3"/>
  <c r="E6432" i="3"/>
  <c r="G6432" i="3" s="1"/>
  <c r="H6432" i="3" s="1"/>
  <c r="I6431" i="3"/>
  <c r="R6431" i="3" s="1"/>
  <c r="J6430" i="3"/>
  <c r="L6430" i="3" s="1"/>
  <c r="M6432" i="3"/>
  <c r="D6435" i="3" l="1"/>
  <c r="F6433" i="3"/>
  <c r="E6433" i="3"/>
  <c r="I6432" i="3"/>
  <c r="R6432" i="3" s="1"/>
  <c r="J6431" i="3"/>
  <c r="L6431" i="3" s="1"/>
  <c r="M6433" i="3"/>
  <c r="D6436" i="3" l="1"/>
  <c r="G6433" i="3"/>
  <c r="H6433" i="3" s="1"/>
  <c r="F6434" i="3"/>
  <c r="E6434" i="3"/>
  <c r="I6433" i="3"/>
  <c r="R6433" i="3" s="1"/>
  <c r="J6432" i="3"/>
  <c r="L6432" i="3" s="1"/>
  <c r="M6434" i="3"/>
  <c r="D6437" i="3" l="1"/>
  <c r="G6434" i="3"/>
  <c r="H6434" i="3" s="1"/>
  <c r="I6434" i="3" s="1"/>
  <c r="R6434" i="3" s="1"/>
  <c r="F6435" i="3"/>
  <c r="E6435" i="3"/>
  <c r="J6433" i="3"/>
  <c r="L6433" i="3" s="1"/>
  <c r="M6435" i="3"/>
  <c r="D6438" i="3" l="1"/>
  <c r="G6435" i="3"/>
  <c r="H6435" i="3" s="1"/>
  <c r="I6435" i="3" s="1"/>
  <c r="R6435" i="3" s="1"/>
  <c r="F6436" i="3"/>
  <c r="E6436" i="3"/>
  <c r="J6434" i="3"/>
  <c r="L6434" i="3" s="1"/>
  <c r="M6436" i="3"/>
  <c r="D6439" i="3" l="1"/>
  <c r="G6436" i="3"/>
  <c r="H6436" i="3" s="1"/>
  <c r="F6437" i="3"/>
  <c r="E6437" i="3"/>
  <c r="I6436" i="3"/>
  <c r="R6436" i="3" s="1"/>
  <c r="J6435" i="3"/>
  <c r="L6435" i="3" s="1"/>
  <c r="M6437" i="3"/>
  <c r="D6440" i="3" l="1"/>
  <c r="G6437" i="3"/>
  <c r="H6437" i="3" s="1"/>
  <c r="F6438" i="3"/>
  <c r="E6438" i="3"/>
  <c r="I6437" i="3"/>
  <c r="R6437" i="3" s="1"/>
  <c r="J6436" i="3"/>
  <c r="L6436" i="3" s="1"/>
  <c r="M6438" i="3"/>
  <c r="D6441" i="3" l="1"/>
  <c r="G6438" i="3"/>
  <c r="H6438" i="3" s="1"/>
  <c r="I6438" i="3" s="1"/>
  <c r="R6438" i="3" s="1"/>
  <c r="F6439" i="3"/>
  <c r="E6439" i="3"/>
  <c r="J6437" i="3"/>
  <c r="L6437" i="3" s="1"/>
  <c r="M6439" i="3"/>
  <c r="D6442" i="3" l="1"/>
  <c r="G6439" i="3"/>
  <c r="H6439" i="3" s="1"/>
  <c r="F6440" i="3"/>
  <c r="E6440" i="3"/>
  <c r="I6439" i="3"/>
  <c r="R6439" i="3" s="1"/>
  <c r="J6438" i="3"/>
  <c r="L6438" i="3" s="1"/>
  <c r="M6440" i="3"/>
  <c r="D6443" i="3" l="1"/>
  <c r="F6441" i="3"/>
  <c r="E6441" i="3"/>
  <c r="G6440" i="3"/>
  <c r="H6440" i="3" s="1"/>
  <c r="I6440" i="3" s="1"/>
  <c r="R6440" i="3" s="1"/>
  <c r="J6439" i="3"/>
  <c r="L6439" i="3" s="1"/>
  <c r="M6441" i="3"/>
  <c r="D6444" i="3" l="1"/>
  <c r="G6441" i="3"/>
  <c r="H6441" i="3" s="1"/>
  <c r="F6442" i="3"/>
  <c r="E6442" i="3"/>
  <c r="I6441" i="3"/>
  <c r="R6441" i="3" s="1"/>
  <c r="J6440" i="3"/>
  <c r="L6440" i="3" s="1"/>
  <c r="M6442" i="3"/>
  <c r="D6445" i="3" l="1"/>
  <c r="G6442" i="3"/>
  <c r="H6442" i="3" s="1"/>
  <c r="F6443" i="3"/>
  <c r="E6443" i="3"/>
  <c r="I6442" i="3"/>
  <c r="R6442" i="3" s="1"/>
  <c r="J6441" i="3"/>
  <c r="L6441" i="3" s="1"/>
  <c r="M6443" i="3"/>
  <c r="D6446" i="3" l="1"/>
  <c r="G6443" i="3"/>
  <c r="H6443" i="3" s="1"/>
  <c r="I6443" i="3" s="1"/>
  <c r="R6443" i="3" s="1"/>
  <c r="F6444" i="3"/>
  <c r="E6444" i="3"/>
  <c r="J6442" i="3"/>
  <c r="L6442" i="3" s="1"/>
  <c r="M6444" i="3"/>
  <c r="D6447" i="3" l="1"/>
  <c r="G6444" i="3"/>
  <c r="H6444" i="3" s="1"/>
  <c r="I6444" i="3" s="1"/>
  <c r="R6444" i="3" s="1"/>
  <c r="F6445" i="3"/>
  <c r="E6445" i="3"/>
  <c r="G6445" i="3" s="1"/>
  <c r="H6445" i="3" s="1"/>
  <c r="J6443" i="3"/>
  <c r="L6443" i="3" s="1"/>
  <c r="M6445" i="3"/>
  <c r="D6448" i="3" l="1"/>
  <c r="F6446" i="3"/>
  <c r="E6446" i="3"/>
  <c r="I6445" i="3"/>
  <c r="R6445" i="3" s="1"/>
  <c r="J6444" i="3"/>
  <c r="L6444" i="3" s="1"/>
  <c r="M6446" i="3"/>
  <c r="D6449" i="3" l="1"/>
  <c r="G6446" i="3"/>
  <c r="H6446" i="3" s="1"/>
  <c r="F6447" i="3"/>
  <c r="E6447" i="3"/>
  <c r="I6446" i="3"/>
  <c r="R6446" i="3" s="1"/>
  <c r="J6445" i="3"/>
  <c r="L6445" i="3" s="1"/>
  <c r="M6447" i="3"/>
  <c r="D6450" i="3" l="1"/>
  <c r="G6447" i="3"/>
  <c r="H6447" i="3" s="1"/>
  <c r="I6447" i="3" s="1"/>
  <c r="R6447" i="3" s="1"/>
  <c r="F6448" i="3"/>
  <c r="E6448" i="3"/>
  <c r="J6446" i="3"/>
  <c r="L6446" i="3" s="1"/>
  <c r="M6448" i="3"/>
  <c r="D6451" i="3" l="1"/>
  <c r="G6448" i="3"/>
  <c r="H6448" i="3" s="1"/>
  <c r="F6449" i="3"/>
  <c r="E6449" i="3"/>
  <c r="I6448" i="3"/>
  <c r="R6448" i="3" s="1"/>
  <c r="J6447" i="3"/>
  <c r="L6447" i="3" s="1"/>
  <c r="M6449" i="3"/>
  <c r="D6452" i="3" l="1"/>
  <c r="G6449" i="3"/>
  <c r="H6449" i="3" s="1"/>
  <c r="F6450" i="3"/>
  <c r="E6450" i="3"/>
  <c r="G6450" i="3" s="1"/>
  <c r="H6450" i="3" s="1"/>
  <c r="I6449" i="3"/>
  <c r="R6449" i="3" s="1"/>
  <c r="J6448" i="3"/>
  <c r="L6448" i="3" s="1"/>
  <c r="M6450" i="3"/>
  <c r="D6453" i="3" l="1"/>
  <c r="F6451" i="3"/>
  <c r="E6451" i="3"/>
  <c r="I6450" i="3"/>
  <c r="R6450" i="3" s="1"/>
  <c r="J6449" i="3"/>
  <c r="L6449" i="3" s="1"/>
  <c r="M6451" i="3"/>
  <c r="D6454" i="3" l="1"/>
  <c r="G6451" i="3"/>
  <c r="H6451" i="3" s="1"/>
  <c r="F6452" i="3"/>
  <c r="E6452" i="3"/>
  <c r="I6451" i="3"/>
  <c r="R6451" i="3" s="1"/>
  <c r="J6450" i="3"/>
  <c r="L6450" i="3" s="1"/>
  <c r="M6452" i="3"/>
  <c r="G6452" i="3" l="1"/>
  <c r="H6452" i="3" s="1"/>
  <c r="D6455" i="3"/>
  <c r="F6453" i="3"/>
  <c r="E6453" i="3"/>
  <c r="I6452" i="3"/>
  <c r="R6452" i="3" s="1"/>
  <c r="J6451" i="3"/>
  <c r="L6451" i="3" s="1"/>
  <c r="M6453" i="3"/>
  <c r="D6456" i="3" l="1"/>
  <c r="G6453" i="3"/>
  <c r="H6453" i="3" s="1"/>
  <c r="F6454" i="3"/>
  <c r="E6454" i="3"/>
  <c r="I6453" i="3"/>
  <c r="R6453" i="3" s="1"/>
  <c r="J6452" i="3"/>
  <c r="L6452" i="3" s="1"/>
  <c r="M6454" i="3"/>
  <c r="G6454" i="3" l="1"/>
  <c r="H6454" i="3" s="1"/>
  <c r="D6457" i="3"/>
  <c r="F6455" i="3"/>
  <c r="E6455" i="3"/>
  <c r="I6454" i="3"/>
  <c r="R6454" i="3" s="1"/>
  <c r="J6453" i="3"/>
  <c r="L6453" i="3" s="1"/>
  <c r="M6455" i="3"/>
  <c r="D6458" i="3" l="1"/>
  <c r="F6456" i="3"/>
  <c r="E6456" i="3"/>
  <c r="G6455" i="3"/>
  <c r="H6455" i="3" s="1"/>
  <c r="I6455" i="3"/>
  <c r="R6455" i="3" s="1"/>
  <c r="J6454" i="3"/>
  <c r="L6454" i="3" s="1"/>
  <c r="M6456" i="3"/>
  <c r="D6459" i="3" l="1"/>
  <c r="G6456" i="3"/>
  <c r="H6456" i="3" s="1"/>
  <c r="F6457" i="3"/>
  <c r="E6457" i="3"/>
  <c r="I6456" i="3"/>
  <c r="R6456" i="3" s="1"/>
  <c r="J6455" i="3"/>
  <c r="L6455" i="3" s="1"/>
  <c r="M6457" i="3"/>
  <c r="D6460" i="3" l="1"/>
  <c r="G6457" i="3"/>
  <c r="H6457" i="3" s="1"/>
  <c r="F6458" i="3"/>
  <c r="E6458" i="3"/>
  <c r="I6457" i="3"/>
  <c r="R6457" i="3" s="1"/>
  <c r="J6456" i="3"/>
  <c r="L6456" i="3" s="1"/>
  <c r="M6458" i="3"/>
  <c r="D6461" i="3" l="1"/>
  <c r="G6458" i="3"/>
  <c r="H6458" i="3" s="1"/>
  <c r="F6459" i="3"/>
  <c r="E6459" i="3"/>
  <c r="I6458" i="3"/>
  <c r="R6458" i="3" s="1"/>
  <c r="J6457" i="3"/>
  <c r="L6457" i="3" s="1"/>
  <c r="M6459" i="3"/>
  <c r="D6462" i="3" l="1"/>
  <c r="G6459" i="3"/>
  <c r="H6459" i="3" s="1"/>
  <c r="I6459" i="3" s="1"/>
  <c r="R6459" i="3" s="1"/>
  <c r="F6460" i="3"/>
  <c r="E6460" i="3"/>
  <c r="J6458" i="3"/>
  <c r="L6458" i="3" s="1"/>
  <c r="M6460" i="3"/>
  <c r="D6463" i="3" l="1"/>
  <c r="G6460" i="3"/>
  <c r="H6460" i="3" s="1"/>
  <c r="F6461" i="3"/>
  <c r="E6461" i="3"/>
  <c r="G6461" i="3" s="1"/>
  <c r="H6461" i="3" s="1"/>
  <c r="I6460" i="3"/>
  <c r="R6460" i="3" s="1"/>
  <c r="J6459" i="3"/>
  <c r="L6459" i="3" s="1"/>
  <c r="M6461" i="3"/>
  <c r="D6464" i="3" l="1"/>
  <c r="F6462" i="3"/>
  <c r="E6462" i="3"/>
  <c r="I6461" i="3"/>
  <c r="R6461" i="3" s="1"/>
  <c r="J6460" i="3"/>
  <c r="L6460" i="3" s="1"/>
  <c r="M6462" i="3"/>
  <c r="D6465" i="3" l="1"/>
  <c r="G6462" i="3"/>
  <c r="H6462" i="3" s="1"/>
  <c r="F6463" i="3"/>
  <c r="E6463" i="3"/>
  <c r="I6462" i="3"/>
  <c r="R6462" i="3" s="1"/>
  <c r="J6461" i="3"/>
  <c r="L6461" i="3" s="1"/>
  <c r="M6463" i="3"/>
  <c r="D6466" i="3" l="1"/>
  <c r="G6463" i="3"/>
  <c r="H6463" i="3" s="1"/>
  <c r="I6463" i="3" s="1"/>
  <c r="R6463" i="3" s="1"/>
  <c r="F6464" i="3"/>
  <c r="E6464" i="3"/>
  <c r="G6464" i="3" s="1"/>
  <c r="H6464" i="3" s="1"/>
  <c r="J6462" i="3"/>
  <c r="L6462" i="3" s="1"/>
  <c r="M6464" i="3"/>
  <c r="D6467" i="3" l="1"/>
  <c r="F6465" i="3"/>
  <c r="E6465" i="3"/>
  <c r="I6464" i="3"/>
  <c r="R6464" i="3" s="1"/>
  <c r="J6463" i="3"/>
  <c r="L6463" i="3" s="1"/>
  <c r="M6465" i="3"/>
  <c r="D6468" i="3" l="1"/>
  <c r="F6466" i="3"/>
  <c r="E6466" i="3"/>
  <c r="G6465" i="3"/>
  <c r="H6465" i="3" s="1"/>
  <c r="I6465" i="3"/>
  <c r="R6465" i="3" s="1"/>
  <c r="J6464" i="3"/>
  <c r="L6464" i="3" s="1"/>
  <c r="M6466" i="3"/>
  <c r="D6469" i="3" l="1"/>
  <c r="G6466" i="3"/>
  <c r="H6466" i="3" s="1"/>
  <c r="I6466" i="3" s="1"/>
  <c r="R6466" i="3" s="1"/>
  <c r="F6467" i="3"/>
  <c r="E6467" i="3"/>
  <c r="J6465" i="3"/>
  <c r="L6465" i="3" s="1"/>
  <c r="M6467" i="3"/>
  <c r="D6470" i="3" l="1"/>
  <c r="F6468" i="3"/>
  <c r="E6468" i="3"/>
  <c r="G6467" i="3"/>
  <c r="H6467" i="3" s="1"/>
  <c r="I6467" i="3"/>
  <c r="R6467" i="3" s="1"/>
  <c r="J6466" i="3"/>
  <c r="L6466" i="3" s="1"/>
  <c r="M6468" i="3"/>
  <c r="D6471" i="3" l="1"/>
  <c r="G6468" i="3"/>
  <c r="H6468" i="3" s="1"/>
  <c r="I6468" i="3" s="1"/>
  <c r="R6468" i="3" s="1"/>
  <c r="F6469" i="3"/>
  <c r="E6469" i="3"/>
  <c r="J6467" i="3"/>
  <c r="L6467" i="3" s="1"/>
  <c r="M6469" i="3"/>
  <c r="D6472" i="3" l="1"/>
  <c r="G6469" i="3"/>
  <c r="H6469" i="3" s="1"/>
  <c r="F6470" i="3"/>
  <c r="E6470" i="3"/>
  <c r="I6469" i="3"/>
  <c r="R6469" i="3" s="1"/>
  <c r="J6468" i="3"/>
  <c r="L6468" i="3" s="1"/>
  <c r="M6470" i="3"/>
  <c r="G6470" i="3" l="1"/>
  <c r="H6470" i="3" s="1"/>
  <c r="D6473" i="3"/>
  <c r="F6471" i="3"/>
  <c r="E6471" i="3"/>
  <c r="I6470" i="3"/>
  <c r="R6470" i="3" s="1"/>
  <c r="J6469" i="3"/>
  <c r="L6469" i="3" s="1"/>
  <c r="M6471" i="3"/>
  <c r="D6474" i="3" l="1"/>
  <c r="F6472" i="3"/>
  <c r="E6472" i="3"/>
  <c r="G6471" i="3"/>
  <c r="H6471" i="3" s="1"/>
  <c r="I6471" i="3"/>
  <c r="R6471" i="3" s="1"/>
  <c r="J6470" i="3"/>
  <c r="L6470" i="3" s="1"/>
  <c r="M6472" i="3"/>
  <c r="D6475" i="3" l="1"/>
  <c r="G6472" i="3"/>
  <c r="H6472" i="3" s="1"/>
  <c r="F6473" i="3"/>
  <c r="E6473" i="3"/>
  <c r="I6472" i="3"/>
  <c r="R6472" i="3" s="1"/>
  <c r="J6471" i="3"/>
  <c r="L6471" i="3" s="1"/>
  <c r="M6473" i="3"/>
  <c r="D6476" i="3" l="1"/>
  <c r="G6473" i="3"/>
  <c r="H6473" i="3" s="1"/>
  <c r="F6474" i="3"/>
  <c r="E6474" i="3"/>
  <c r="I6473" i="3"/>
  <c r="R6473" i="3" s="1"/>
  <c r="J6472" i="3"/>
  <c r="L6472" i="3" s="1"/>
  <c r="M6474" i="3"/>
  <c r="D6477" i="3" l="1"/>
  <c r="G6474" i="3"/>
  <c r="H6474" i="3" s="1"/>
  <c r="F6475" i="3"/>
  <c r="E6475" i="3"/>
  <c r="I6474" i="3"/>
  <c r="R6474" i="3" s="1"/>
  <c r="J6473" i="3"/>
  <c r="L6473" i="3" s="1"/>
  <c r="M6475" i="3"/>
  <c r="D6478" i="3" l="1"/>
  <c r="F6476" i="3"/>
  <c r="E6476" i="3"/>
  <c r="G6475" i="3"/>
  <c r="H6475" i="3" s="1"/>
  <c r="I6475" i="3" s="1"/>
  <c r="R6475" i="3" s="1"/>
  <c r="J6474" i="3"/>
  <c r="L6474" i="3" s="1"/>
  <c r="M6476" i="3"/>
  <c r="D6479" i="3" l="1"/>
  <c r="G6476" i="3"/>
  <c r="H6476" i="3" s="1"/>
  <c r="I6476" i="3" s="1"/>
  <c r="R6476" i="3" s="1"/>
  <c r="F6477" i="3"/>
  <c r="E6477" i="3"/>
  <c r="J6475" i="3"/>
  <c r="L6475" i="3" s="1"/>
  <c r="M6477" i="3"/>
  <c r="D6480" i="3" l="1"/>
  <c r="G6477" i="3"/>
  <c r="H6477" i="3" s="1"/>
  <c r="I6477" i="3" s="1"/>
  <c r="R6477" i="3" s="1"/>
  <c r="F6478" i="3"/>
  <c r="E6478" i="3"/>
  <c r="J6476" i="3"/>
  <c r="L6476" i="3" s="1"/>
  <c r="M6478" i="3"/>
  <c r="D6481" i="3" l="1"/>
  <c r="G6478" i="3"/>
  <c r="H6478" i="3" s="1"/>
  <c r="F6479" i="3"/>
  <c r="E6479" i="3"/>
  <c r="I6478" i="3"/>
  <c r="R6478" i="3" s="1"/>
  <c r="J6477" i="3"/>
  <c r="L6477" i="3" s="1"/>
  <c r="M6479" i="3"/>
  <c r="D6482" i="3" l="1"/>
  <c r="G6479" i="3"/>
  <c r="H6479" i="3" s="1"/>
  <c r="I6479" i="3" s="1"/>
  <c r="R6479" i="3" s="1"/>
  <c r="F6480" i="3"/>
  <c r="E6480" i="3"/>
  <c r="J6478" i="3"/>
  <c r="L6478" i="3" s="1"/>
  <c r="M6480" i="3"/>
  <c r="D6483" i="3" l="1"/>
  <c r="F6481" i="3"/>
  <c r="E6481" i="3"/>
  <c r="G6480" i="3"/>
  <c r="H6480" i="3" s="1"/>
  <c r="I6480" i="3" s="1"/>
  <c r="R6480" i="3" s="1"/>
  <c r="J6479" i="3"/>
  <c r="L6479" i="3" s="1"/>
  <c r="M6481" i="3"/>
  <c r="D6484" i="3" l="1"/>
  <c r="F6482" i="3"/>
  <c r="E6482" i="3"/>
  <c r="G6481" i="3"/>
  <c r="H6481" i="3" s="1"/>
  <c r="I6481" i="3" s="1"/>
  <c r="R6481" i="3" s="1"/>
  <c r="J6480" i="3"/>
  <c r="L6480" i="3" s="1"/>
  <c r="M6482" i="3"/>
  <c r="D6485" i="3" l="1"/>
  <c r="G6482" i="3"/>
  <c r="H6482" i="3" s="1"/>
  <c r="I6482" i="3" s="1"/>
  <c r="R6482" i="3" s="1"/>
  <c r="F6483" i="3"/>
  <c r="E6483" i="3"/>
  <c r="J6481" i="3"/>
  <c r="L6481" i="3" s="1"/>
  <c r="M6483" i="3"/>
  <c r="D6486" i="3" l="1"/>
  <c r="G6483" i="3"/>
  <c r="H6483" i="3" s="1"/>
  <c r="I6483" i="3" s="1"/>
  <c r="R6483" i="3" s="1"/>
  <c r="F6484" i="3"/>
  <c r="E6484" i="3"/>
  <c r="J6482" i="3"/>
  <c r="L6482" i="3" s="1"/>
  <c r="M6484" i="3"/>
  <c r="D6487" i="3" l="1"/>
  <c r="G6484" i="3"/>
  <c r="H6484" i="3" s="1"/>
  <c r="F6485" i="3"/>
  <c r="E6485" i="3"/>
  <c r="I6484" i="3"/>
  <c r="R6484" i="3" s="1"/>
  <c r="J6483" i="3"/>
  <c r="L6483" i="3" s="1"/>
  <c r="M6485" i="3"/>
  <c r="D6488" i="3" l="1"/>
  <c r="G6485" i="3"/>
  <c r="H6485" i="3" s="1"/>
  <c r="F6486" i="3"/>
  <c r="E6486" i="3"/>
  <c r="I6485" i="3"/>
  <c r="R6485" i="3" s="1"/>
  <c r="J6484" i="3"/>
  <c r="L6484" i="3" s="1"/>
  <c r="M6486" i="3"/>
  <c r="D6489" i="3" l="1"/>
  <c r="G6486" i="3"/>
  <c r="H6486" i="3" s="1"/>
  <c r="F6487" i="3"/>
  <c r="E6487" i="3"/>
  <c r="G6487" i="3" s="1"/>
  <c r="H6487" i="3" s="1"/>
  <c r="I6486" i="3"/>
  <c r="R6486" i="3" s="1"/>
  <c r="J6485" i="3"/>
  <c r="L6485" i="3" s="1"/>
  <c r="M6487" i="3"/>
  <c r="D6490" i="3" l="1"/>
  <c r="F6488" i="3"/>
  <c r="E6488" i="3"/>
  <c r="I6487" i="3"/>
  <c r="R6487" i="3" s="1"/>
  <c r="J6486" i="3"/>
  <c r="L6486" i="3" s="1"/>
  <c r="M6488" i="3"/>
  <c r="D6491" i="3" l="1"/>
  <c r="G6488" i="3"/>
  <c r="H6488" i="3" s="1"/>
  <c r="I6488" i="3" s="1"/>
  <c r="R6488" i="3" s="1"/>
  <c r="F6489" i="3"/>
  <c r="E6489" i="3"/>
  <c r="J6487" i="3"/>
  <c r="L6487" i="3" s="1"/>
  <c r="M6489" i="3"/>
  <c r="D6492" i="3" l="1"/>
  <c r="G6489" i="3"/>
  <c r="H6489" i="3" s="1"/>
  <c r="F6490" i="3"/>
  <c r="E6490" i="3"/>
  <c r="I6489" i="3"/>
  <c r="R6489" i="3" s="1"/>
  <c r="J6488" i="3"/>
  <c r="L6488" i="3" s="1"/>
  <c r="M6490" i="3"/>
  <c r="D6493" i="3" l="1"/>
  <c r="G6490" i="3"/>
  <c r="H6490" i="3" s="1"/>
  <c r="I6490" i="3" s="1"/>
  <c r="R6490" i="3" s="1"/>
  <c r="F6491" i="3"/>
  <c r="E6491" i="3"/>
  <c r="G6491" i="3" s="1"/>
  <c r="H6491" i="3" s="1"/>
  <c r="J6489" i="3"/>
  <c r="L6489" i="3" s="1"/>
  <c r="M6491" i="3"/>
  <c r="D6494" i="3" l="1"/>
  <c r="F6492" i="3"/>
  <c r="E6492" i="3"/>
  <c r="I6491" i="3"/>
  <c r="R6491" i="3" s="1"/>
  <c r="J6490" i="3"/>
  <c r="L6490" i="3" s="1"/>
  <c r="M6492" i="3"/>
  <c r="D6495" i="3" l="1"/>
  <c r="G6492" i="3"/>
  <c r="H6492" i="3" s="1"/>
  <c r="I6492" i="3" s="1"/>
  <c r="R6492" i="3" s="1"/>
  <c r="F6493" i="3"/>
  <c r="E6493" i="3"/>
  <c r="J6491" i="3"/>
  <c r="L6491" i="3" s="1"/>
  <c r="M6493" i="3"/>
  <c r="D6496" i="3" l="1"/>
  <c r="G6493" i="3"/>
  <c r="H6493" i="3" s="1"/>
  <c r="I6493" i="3" s="1"/>
  <c r="R6493" i="3" s="1"/>
  <c r="F6494" i="3"/>
  <c r="E6494" i="3"/>
  <c r="J6492" i="3"/>
  <c r="L6492" i="3" s="1"/>
  <c r="M6494" i="3"/>
  <c r="D6497" i="3" l="1"/>
  <c r="G6494" i="3"/>
  <c r="H6494" i="3" s="1"/>
  <c r="F6495" i="3"/>
  <c r="E6495" i="3"/>
  <c r="I6494" i="3"/>
  <c r="R6494" i="3" s="1"/>
  <c r="J6493" i="3"/>
  <c r="L6493" i="3" s="1"/>
  <c r="M6495" i="3"/>
  <c r="G6495" i="3" l="1"/>
  <c r="H6495" i="3" s="1"/>
  <c r="I6495" i="3" s="1"/>
  <c r="R6495" i="3" s="1"/>
  <c r="D6498" i="3"/>
  <c r="F6496" i="3"/>
  <c r="E6496" i="3"/>
  <c r="J6494" i="3"/>
  <c r="L6494" i="3" s="1"/>
  <c r="M6496" i="3"/>
  <c r="D6499" i="3" l="1"/>
  <c r="G6496" i="3"/>
  <c r="H6496" i="3" s="1"/>
  <c r="I6496" i="3" s="1"/>
  <c r="R6496" i="3" s="1"/>
  <c r="F6497" i="3"/>
  <c r="E6497" i="3"/>
  <c r="G6497" i="3" s="1"/>
  <c r="H6497" i="3" s="1"/>
  <c r="J6495" i="3"/>
  <c r="L6495" i="3" s="1"/>
  <c r="M6497" i="3"/>
  <c r="D6500" i="3" l="1"/>
  <c r="F6498" i="3"/>
  <c r="E6498" i="3"/>
  <c r="I6497" i="3"/>
  <c r="R6497" i="3" s="1"/>
  <c r="J6496" i="3"/>
  <c r="L6496" i="3" s="1"/>
  <c r="M6498" i="3"/>
  <c r="D6501" i="3" l="1"/>
  <c r="G6498" i="3"/>
  <c r="H6498" i="3" s="1"/>
  <c r="F6499" i="3"/>
  <c r="E6499" i="3"/>
  <c r="I6498" i="3"/>
  <c r="R6498" i="3" s="1"/>
  <c r="J6497" i="3"/>
  <c r="L6497" i="3" s="1"/>
  <c r="M6499" i="3"/>
  <c r="D6502" i="3" l="1"/>
  <c r="G6499" i="3"/>
  <c r="H6499" i="3" s="1"/>
  <c r="I6499" i="3" s="1"/>
  <c r="R6499" i="3" s="1"/>
  <c r="F6500" i="3"/>
  <c r="E6500" i="3"/>
  <c r="J6498" i="3"/>
  <c r="L6498" i="3" s="1"/>
  <c r="M6500" i="3"/>
  <c r="D6503" i="3" l="1"/>
  <c r="G6500" i="3"/>
  <c r="H6500" i="3" s="1"/>
  <c r="I6500" i="3" s="1"/>
  <c r="R6500" i="3" s="1"/>
  <c r="F6501" i="3"/>
  <c r="E6501" i="3"/>
  <c r="G6501" i="3" s="1"/>
  <c r="H6501" i="3" s="1"/>
  <c r="J6499" i="3"/>
  <c r="L6499" i="3" s="1"/>
  <c r="M6501" i="3"/>
  <c r="D6504" i="3" l="1"/>
  <c r="F6502" i="3"/>
  <c r="E6502" i="3"/>
  <c r="I6501" i="3"/>
  <c r="R6501" i="3" s="1"/>
  <c r="J6500" i="3"/>
  <c r="L6500" i="3" s="1"/>
  <c r="M6502" i="3"/>
  <c r="D6505" i="3" l="1"/>
  <c r="G6502" i="3"/>
  <c r="H6502" i="3" s="1"/>
  <c r="I6502" i="3" s="1"/>
  <c r="R6502" i="3" s="1"/>
  <c r="F6503" i="3"/>
  <c r="E6503" i="3"/>
  <c r="J6501" i="3"/>
  <c r="L6501" i="3" s="1"/>
  <c r="M6503" i="3"/>
  <c r="D6506" i="3" l="1"/>
  <c r="G6503" i="3"/>
  <c r="H6503" i="3" s="1"/>
  <c r="F6504" i="3"/>
  <c r="E6504" i="3"/>
  <c r="I6503" i="3"/>
  <c r="R6503" i="3" s="1"/>
  <c r="J6502" i="3"/>
  <c r="L6502" i="3" s="1"/>
  <c r="M6504" i="3"/>
  <c r="G6504" i="3" l="1"/>
  <c r="H6504" i="3" s="1"/>
  <c r="I6504" i="3" s="1"/>
  <c r="R6504" i="3" s="1"/>
  <c r="D6507" i="3"/>
  <c r="F6505" i="3"/>
  <c r="E6505" i="3"/>
  <c r="J6503" i="3"/>
  <c r="L6503" i="3" s="1"/>
  <c r="M6505" i="3"/>
  <c r="D6508" i="3" l="1"/>
  <c r="G6505" i="3"/>
  <c r="H6505" i="3" s="1"/>
  <c r="F6506" i="3"/>
  <c r="E6506" i="3"/>
  <c r="I6505" i="3"/>
  <c r="R6505" i="3" s="1"/>
  <c r="J6504" i="3"/>
  <c r="L6504" i="3" s="1"/>
  <c r="M6506" i="3"/>
  <c r="G6506" i="3" l="1"/>
  <c r="H6506" i="3" s="1"/>
  <c r="I6506" i="3" s="1"/>
  <c r="R6506" i="3" s="1"/>
  <c r="D6509" i="3"/>
  <c r="F6507" i="3"/>
  <c r="E6507" i="3"/>
  <c r="J6505" i="3"/>
  <c r="L6505" i="3" s="1"/>
  <c r="M6507" i="3"/>
  <c r="D6510" i="3" l="1"/>
  <c r="F6508" i="3"/>
  <c r="E6508" i="3"/>
  <c r="G6507" i="3"/>
  <c r="H6507" i="3" s="1"/>
  <c r="I6507" i="3"/>
  <c r="R6507" i="3" s="1"/>
  <c r="J6506" i="3"/>
  <c r="L6506" i="3" s="1"/>
  <c r="M6508" i="3"/>
  <c r="D6511" i="3" l="1"/>
  <c r="G6508" i="3"/>
  <c r="H6508" i="3" s="1"/>
  <c r="F6509" i="3"/>
  <c r="E6509" i="3"/>
  <c r="I6508" i="3"/>
  <c r="R6508" i="3" s="1"/>
  <c r="J6507" i="3"/>
  <c r="L6507" i="3" s="1"/>
  <c r="M6509" i="3"/>
  <c r="D6512" i="3" l="1"/>
  <c r="G6509" i="3"/>
  <c r="H6509" i="3" s="1"/>
  <c r="I6509" i="3" s="1"/>
  <c r="R6509" i="3" s="1"/>
  <c r="F6510" i="3"/>
  <c r="E6510" i="3"/>
  <c r="J6508" i="3"/>
  <c r="L6508" i="3" s="1"/>
  <c r="M6510" i="3"/>
  <c r="D6513" i="3" l="1"/>
  <c r="G6510" i="3"/>
  <c r="H6510" i="3" s="1"/>
  <c r="F6511" i="3"/>
  <c r="E6511" i="3"/>
  <c r="I6510" i="3"/>
  <c r="R6510" i="3" s="1"/>
  <c r="J6509" i="3"/>
  <c r="L6509" i="3" s="1"/>
  <c r="M6511" i="3"/>
  <c r="D6514" i="3" l="1"/>
  <c r="F6512" i="3"/>
  <c r="E6512" i="3"/>
  <c r="G6511" i="3"/>
  <c r="H6511" i="3" s="1"/>
  <c r="I6511" i="3"/>
  <c r="R6511" i="3" s="1"/>
  <c r="J6510" i="3"/>
  <c r="L6510" i="3" s="1"/>
  <c r="M6512" i="3"/>
  <c r="D6515" i="3" l="1"/>
  <c r="F6513" i="3"/>
  <c r="E6513" i="3"/>
  <c r="G6512" i="3"/>
  <c r="H6512" i="3" s="1"/>
  <c r="I6512" i="3" s="1"/>
  <c r="R6512" i="3" s="1"/>
  <c r="J6511" i="3"/>
  <c r="L6511" i="3" s="1"/>
  <c r="M6513" i="3"/>
  <c r="D6516" i="3" l="1"/>
  <c r="G6513" i="3"/>
  <c r="H6513" i="3" s="1"/>
  <c r="I6513" i="3" s="1"/>
  <c r="R6513" i="3" s="1"/>
  <c r="F6514" i="3"/>
  <c r="E6514" i="3"/>
  <c r="J6512" i="3"/>
  <c r="L6512" i="3" s="1"/>
  <c r="M6514" i="3"/>
  <c r="D6517" i="3" l="1"/>
  <c r="G6514" i="3"/>
  <c r="H6514" i="3" s="1"/>
  <c r="F6515" i="3"/>
  <c r="E6515" i="3"/>
  <c r="I6514" i="3"/>
  <c r="R6514" i="3" s="1"/>
  <c r="J6513" i="3"/>
  <c r="L6513" i="3" s="1"/>
  <c r="M6515" i="3"/>
  <c r="D6518" i="3" l="1"/>
  <c r="G6515" i="3"/>
  <c r="H6515" i="3" s="1"/>
  <c r="I6515" i="3" s="1"/>
  <c r="R6515" i="3" s="1"/>
  <c r="F6516" i="3"/>
  <c r="E6516" i="3"/>
  <c r="J6514" i="3"/>
  <c r="L6514" i="3" s="1"/>
  <c r="M6516" i="3"/>
  <c r="D6519" i="3" l="1"/>
  <c r="G6516" i="3"/>
  <c r="H6516" i="3" s="1"/>
  <c r="I6516" i="3" s="1"/>
  <c r="R6516" i="3" s="1"/>
  <c r="F6517" i="3"/>
  <c r="E6517" i="3"/>
  <c r="J6515" i="3"/>
  <c r="L6515" i="3" s="1"/>
  <c r="M6517" i="3"/>
  <c r="D6520" i="3" l="1"/>
  <c r="G6517" i="3"/>
  <c r="H6517" i="3" s="1"/>
  <c r="I6517" i="3" s="1"/>
  <c r="R6517" i="3" s="1"/>
  <c r="F6518" i="3"/>
  <c r="E6518" i="3"/>
  <c r="J6516" i="3"/>
  <c r="L6516" i="3" s="1"/>
  <c r="M6518" i="3"/>
  <c r="D6521" i="3" l="1"/>
  <c r="G6518" i="3"/>
  <c r="H6518" i="3" s="1"/>
  <c r="I6518" i="3" s="1"/>
  <c r="R6518" i="3" s="1"/>
  <c r="F6519" i="3"/>
  <c r="E6519" i="3"/>
  <c r="J6517" i="3"/>
  <c r="L6517" i="3" s="1"/>
  <c r="M6519" i="3"/>
  <c r="D6522" i="3" l="1"/>
  <c r="F6520" i="3"/>
  <c r="E6520" i="3"/>
  <c r="G6519" i="3"/>
  <c r="H6519" i="3" s="1"/>
  <c r="I6519" i="3"/>
  <c r="R6519" i="3" s="1"/>
  <c r="J6518" i="3"/>
  <c r="L6518" i="3" s="1"/>
  <c r="M6520" i="3"/>
  <c r="D6523" i="3" l="1"/>
  <c r="G6520" i="3"/>
  <c r="H6520" i="3" s="1"/>
  <c r="F6521" i="3"/>
  <c r="E6521" i="3"/>
  <c r="G6521" i="3" s="1"/>
  <c r="H6521" i="3" s="1"/>
  <c r="I6520" i="3"/>
  <c r="R6520" i="3" s="1"/>
  <c r="J6519" i="3"/>
  <c r="L6519" i="3" s="1"/>
  <c r="M6521" i="3"/>
  <c r="D6524" i="3" l="1"/>
  <c r="F6522" i="3"/>
  <c r="E6522" i="3"/>
  <c r="I6521" i="3"/>
  <c r="R6521" i="3" s="1"/>
  <c r="J6520" i="3"/>
  <c r="L6520" i="3" s="1"/>
  <c r="M6522" i="3"/>
  <c r="D6525" i="3" l="1"/>
  <c r="G6522" i="3"/>
  <c r="H6522" i="3" s="1"/>
  <c r="I6522" i="3" s="1"/>
  <c r="R6522" i="3" s="1"/>
  <c r="F6523" i="3"/>
  <c r="E6523" i="3"/>
  <c r="G6523" i="3" s="1"/>
  <c r="H6523" i="3" s="1"/>
  <c r="J6521" i="3"/>
  <c r="L6521" i="3" s="1"/>
  <c r="M6523" i="3"/>
  <c r="D6526" i="3" l="1"/>
  <c r="F6524" i="3"/>
  <c r="E6524" i="3"/>
  <c r="I6523" i="3"/>
  <c r="R6523" i="3" s="1"/>
  <c r="J6522" i="3"/>
  <c r="L6522" i="3" s="1"/>
  <c r="M6524" i="3"/>
  <c r="D6527" i="3" l="1"/>
  <c r="G6524" i="3"/>
  <c r="H6524" i="3" s="1"/>
  <c r="F6525" i="3"/>
  <c r="E6525" i="3"/>
  <c r="G6525" i="3" s="1"/>
  <c r="H6525" i="3" s="1"/>
  <c r="I6524" i="3"/>
  <c r="R6524" i="3" s="1"/>
  <c r="J6523" i="3"/>
  <c r="L6523" i="3" s="1"/>
  <c r="M6525" i="3"/>
  <c r="D6528" i="3" l="1"/>
  <c r="F6526" i="3"/>
  <c r="E6526" i="3"/>
  <c r="I6525" i="3"/>
  <c r="R6525" i="3" s="1"/>
  <c r="J6524" i="3"/>
  <c r="L6524" i="3" s="1"/>
  <c r="M6526" i="3"/>
  <c r="D6529" i="3" l="1"/>
  <c r="G6526" i="3"/>
  <c r="H6526" i="3" s="1"/>
  <c r="F6527" i="3"/>
  <c r="E6527" i="3"/>
  <c r="G6527" i="3" s="1"/>
  <c r="H6527" i="3" s="1"/>
  <c r="I6526" i="3"/>
  <c r="R6526" i="3" s="1"/>
  <c r="J6525" i="3"/>
  <c r="L6525" i="3" s="1"/>
  <c r="M6527" i="3"/>
  <c r="D6530" i="3" l="1"/>
  <c r="F6528" i="3"/>
  <c r="E6528" i="3"/>
  <c r="I6527" i="3"/>
  <c r="R6527" i="3" s="1"/>
  <c r="J6526" i="3"/>
  <c r="L6526" i="3" s="1"/>
  <c r="M6528" i="3"/>
  <c r="D6531" i="3" l="1"/>
  <c r="G6528" i="3"/>
  <c r="H6528" i="3" s="1"/>
  <c r="F6529" i="3"/>
  <c r="E6529" i="3"/>
  <c r="I6528" i="3"/>
  <c r="R6528" i="3" s="1"/>
  <c r="J6527" i="3"/>
  <c r="L6527" i="3" s="1"/>
  <c r="M6529" i="3"/>
  <c r="D6532" i="3" l="1"/>
  <c r="G6529" i="3"/>
  <c r="H6529" i="3" s="1"/>
  <c r="F6530" i="3"/>
  <c r="E6530" i="3"/>
  <c r="I6529" i="3"/>
  <c r="R6529" i="3" s="1"/>
  <c r="J6528" i="3"/>
  <c r="L6528" i="3" s="1"/>
  <c r="M6530" i="3"/>
  <c r="D6533" i="3" l="1"/>
  <c r="G6530" i="3"/>
  <c r="H6530" i="3" s="1"/>
  <c r="I6530" i="3" s="1"/>
  <c r="R6530" i="3" s="1"/>
  <c r="F6531" i="3"/>
  <c r="E6531" i="3"/>
  <c r="J6529" i="3"/>
  <c r="L6529" i="3" s="1"/>
  <c r="M6531" i="3"/>
  <c r="D6534" i="3" l="1"/>
  <c r="G6531" i="3"/>
  <c r="H6531" i="3" s="1"/>
  <c r="F6532" i="3"/>
  <c r="E6532" i="3"/>
  <c r="I6531" i="3"/>
  <c r="R6531" i="3" s="1"/>
  <c r="J6530" i="3"/>
  <c r="L6530" i="3" s="1"/>
  <c r="M6532" i="3"/>
  <c r="D6535" i="3" l="1"/>
  <c r="G6532" i="3"/>
  <c r="H6532" i="3" s="1"/>
  <c r="F6533" i="3"/>
  <c r="E6533" i="3"/>
  <c r="I6532" i="3"/>
  <c r="R6532" i="3" s="1"/>
  <c r="J6531" i="3"/>
  <c r="L6531" i="3" s="1"/>
  <c r="M6533" i="3"/>
  <c r="D6536" i="3" l="1"/>
  <c r="G6533" i="3"/>
  <c r="H6533" i="3" s="1"/>
  <c r="F6534" i="3"/>
  <c r="E6534" i="3"/>
  <c r="G6534" i="3" s="1"/>
  <c r="H6534" i="3" s="1"/>
  <c r="I6533" i="3"/>
  <c r="R6533" i="3" s="1"/>
  <c r="J6532" i="3"/>
  <c r="L6532" i="3" s="1"/>
  <c r="M6534" i="3"/>
  <c r="D6537" i="3" l="1"/>
  <c r="F6535" i="3"/>
  <c r="E6535" i="3"/>
  <c r="I6534" i="3"/>
  <c r="R6534" i="3" s="1"/>
  <c r="J6533" i="3"/>
  <c r="L6533" i="3" s="1"/>
  <c r="M6535" i="3"/>
  <c r="D6538" i="3" l="1"/>
  <c r="G6535" i="3"/>
  <c r="H6535" i="3" s="1"/>
  <c r="F6536" i="3"/>
  <c r="E6536" i="3"/>
  <c r="I6535" i="3"/>
  <c r="R6535" i="3" s="1"/>
  <c r="J6534" i="3"/>
  <c r="L6534" i="3" s="1"/>
  <c r="M6536" i="3"/>
  <c r="D6539" i="3" l="1"/>
  <c r="G6536" i="3"/>
  <c r="H6536" i="3" s="1"/>
  <c r="F6537" i="3"/>
  <c r="E6537" i="3"/>
  <c r="G6537" i="3" s="1"/>
  <c r="H6537" i="3" s="1"/>
  <c r="I6536" i="3"/>
  <c r="R6536" i="3" s="1"/>
  <c r="J6535" i="3"/>
  <c r="L6535" i="3" s="1"/>
  <c r="M6537" i="3"/>
  <c r="D6540" i="3" l="1"/>
  <c r="F6538" i="3"/>
  <c r="E6538" i="3"/>
  <c r="I6537" i="3"/>
  <c r="R6537" i="3" s="1"/>
  <c r="J6536" i="3"/>
  <c r="L6536" i="3" s="1"/>
  <c r="M6538" i="3"/>
  <c r="D6541" i="3" l="1"/>
  <c r="G6538" i="3"/>
  <c r="H6538" i="3" s="1"/>
  <c r="F6539" i="3"/>
  <c r="E6539" i="3"/>
  <c r="I6538" i="3"/>
  <c r="R6538" i="3" s="1"/>
  <c r="J6537" i="3"/>
  <c r="L6537" i="3" s="1"/>
  <c r="M6539" i="3"/>
  <c r="D6542" i="3" l="1"/>
  <c r="G6539" i="3"/>
  <c r="H6539" i="3" s="1"/>
  <c r="F6540" i="3"/>
  <c r="E6540" i="3"/>
  <c r="I6539" i="3"/>
  <c r="R6539" i="3" s="1"/>
  <c r="J6538" i="3"/>
  <c r="L6538" i="3" s="1"/>
  <c r="M6540" i="3"/>
  <c r="D6543" i="3" l="1"/>
  <c r="G6540" i="3"/>
  <c r="H6540" i="3" s="1"/>
  <c r="F6541" i="3"/>
  <c r="E6541" i="3"/>
  <c r="I6540" i="3"/>
  <c r="R6540" i="3" s="1"/>
  <c r="J6539" i="3"/>
  <c r="L6539" i="3" s="1"/>
  <c r="M6541" i="3"/>
  <c r="D6544" i="3" l="1"/>
  <c r="G6541" i="3"/>
  <c r="H6541" i="3" s="1"/>
  <c r="F6542" i="3"/>
  <c r="E6542" i="3"/>
  <c r="I6541" i="3"/>
  <c r="R6541" i="3" s="1"/>
  <c r="J6540" i="3"/>
  <c r="L6540" i="3" s="1"/>
  <c r="M6542" i="3"/>
  <c r="D6545" i="3" l="1"/>
  <c r="G6542" i="3"/>
  <c r="H6542" i="3" s="1"/>
  <c r="F6543" i="3"/>
  <c r="E6543" i="3"/>
  <c r="I6542" i="3"/>
  <c r="R6542" i="3" s="1"/>
  <c r="J6541" i="3"/>
  <c r="L6541" i="3" s="1"/>
  <c r="M6543" i="3"/>
  <c r="D6546" i="3" l="1"/>
  <c r="G6543" i="3"/>
  <c r="H6543" i="3" s="1"/>
  <c r="F6544" i="3"/>
  <c r="E6544" i="3"/>
  <c r="I6543" i="3"/>
  <c r="R6543" i="3" s="1"/>
  <c r="J6542" i="3"/>
  <c r="L6542" i="3" s="1"/>
  <c r="M6544" i="3"/>
  <c r="D6547" i="3" l="1"/>
  <c r="G6544" i="3"/>
  <c r="H6544" i="3" s="1"/>
  <c r="F6545" i="3"/>
  <c r="E6545" i="3"/>
  <c r="I6544" i="3"/>
  <c r="R6544" i="3" s="1"/>
  <c r="J6543" i="3"/>
  <c r="L6543" i="3" s="1"/>
  <c r="M6545" i="3"/>
  <c r="D6548" i="3" l="1"/>
  <c r="G6545" i="3"/>
  <c r="H6545" i="3" s="1"/>
  <c r="F6546" i="3"/>
  <c r="E6546" i="3"/>
  <c r="I6545" i="3"/>
  <c r="R6545" i="3" s="1"/>
  <c r="J6544" i="3"/>
  <c r="L6544" i="3" s="1"/>
  <c r="M6546" i="3"/>
  <c r="D6549" i="3" l="1"/>
  <c r="G6546" i="3"/>
  <c r="H6546" i="3" s="1"/>
  <c r="F6547" i="3"/>
  <c r="E6547" i="3"/>
  <c r="I6546" i="3"/>
  <c r="R6546" i="3" s="1"/>
  <c r="J6545" i="3"/>
  <c r="L6545" i="3" s="1"/>
  <c r="M6547" i="3"/>
  <c r="D6550" i="3" l="1"/>
  <c r="G6547" i="3"/>
  <c r="H6547" i="3" s="1"/>
  <c r="F6548" i="3"/>
  <c r="E6548" i="3"/>
  <c r="I6547" i="3"/>
  <c r="R6547" i="3" s="1"/>
  <c r="J6546" i="3"/>
  <c r="L6546" i="3" s="1"/>
  <c r="M6548" i="3"/>
  <c r="D6551" i="3" l="1"/>
  <c r="G6548" i="3"/>
  <c r="H6548" i="3" s="1"/>
  <c r="F6549" i="3"/>
  <c r="E6549" i="3"/>
  <c r="I6548" i="3"/>
  <c r="R6548" i="3" s="1"/>
  <c r="J6547" i="3"/>
  <c r="L6547" i="3" s="1"/>
  <c r="M6549" i="3"/>
  <c r="D6552" i="3" l="1"/>
  <c r="G6549" i="3"/>
  <c r="H6549" i="3" s="1"/>
  <c r="F6550" i="3"/>
  <c r="E6550" i="3"/>
  <c r="I6549" i="3"/>
  <c r="R6549" i="3" s="1"/>
  <c r="J6548" i="3"/>
  <c r="L6548" i="3" s="1"/>
  <c r="M6550" i="3"/>
  <c r="D6553" i="3" l="1"/>
  <c r="G6550" i="3"/>
  <c r="H6550" i="3" s="1"/>
  <c r="F6551" i="3"/>
  <c r="E6551" i="3"/>
  <c r="I6550" i="3"/>
  <c r="R6550" i="3" s="1"/>
  <c r="J6549" i="3"/>
  <c r="L6549" i="3" s="1"/>
  <c r="M6551" i="3"/>
  <c r="D6554" i="3" l="1"/>
  <c r="G6551" i="3"/>
  <c r="H6551" i="3" s="1"/>
  <c r="F6552" i="3"/>
  <c r="E6552" i="3"/>
  <c r="I6551" i="3"/>
  <c r="R6551" i="3" s="1"/>
  <c r="J6550" i="3"/>
  <c r="L6550" i="3" s="1"/>
  <c r="M6552" i="3"/>
  <c r="D6555" i="3" l="1"/>
  <c r="G6552" i="3"/>
  <c r="H6552" i="3" s="1"/>
  <c r="F6553" i="3"/>
  <c r="E6553" i="3"/>
  <c r="I6552" i="3"/>
  <c r="R6552" i="3" s="1"/>
  <c r="J6551" i="3"/>
  <c r="L6551" i="3" s="1"/>
  <c r="M6553" i="3"/>
  <c r="D6556" i="3" l="1"/>
  <c r="G6553" i="3"/>
  <c r="H6553" i="3" s="1"/>
  <c r="F6554" i="3"/>
  <c r="E6554" i="3"/>
  <c r="I6553" i="3"/>
  <c r="R6553" i="3" s="1"/>
  <c r="J6552" i="3"/>
  <c r="L6552" i="3" s="1"/>
  <c r="M6554" i="3"/>
  <c r="D6557" i="3" l="1"/>
  <c r="G6554" i="3"/>
  <c r="H6554" i="3" s="1"/>
  <c r="F6555" i="3"/>
  <c r="E6555" i="3"/>
  <c r="I6554" i="3"/>
  <c r="R6554" i="3" s="1"/>
  <c r="J6553" i="3"/>
  <c r="L6553" i="3" s="1"/>
  <c r="M6555" i="3"/>
  <c r="D6558" i="3" l="1"/>
  <c r="G6555" i="3"/>
  <c r="H6555" i="3" s="1"/>
  <c r="F6556" i="3"/>
  <c r="E6556" i="3"/>
  <c r="I6555" i="3"/>
  <c r="R6555" i="3" s="1"/>
  <c r="J6554" i="3"/>
  <c r="L6554" i="3" s="1"/>
  <c r="M6556" i="3"/>
  <c r="D6559" i="3" l="1"/>
  <c r="G6556" i="3"/>
  <c r="H6556" i="3" s="1"/>
  <c r="F6557" i="3"/>
  <c r="E6557" i="3"/>
  <c r="I6556" i="3"/>
  <c r="R6556" i="3" s="1"/>
  <c r="J6555" i="3"/>
  <c r="L6555" i="3" s="1"/>
  <c r="M6557" i="3"/>
  <c r="D6560" i="3" l="1"/>
  <c r="G6557" i="3"/>
  <c r="H6557" i="3" s="1"/>
  <c r="I6557" i="3" s="1"/>
  <c r="R6557" i="3" s="1"/>
  <c r="F6558" i="3"/>
  <c r="E6558" i="3"/>
  <c r="J6556" i="3"/>
  <c r="L6556" i="3" s="1"/>
  <c r="M6558" i="3"/>
  <c r="D6561" i="3" l="1"/>
  <c r="G6558" i="3"/>
  <c r="H6558" i="3" s="1"/>
  <c r="F6559" i="3"/>
  <c r="E6559" i="3"/>
  <c r="I6558" i="3"/>
  <c r="R6558" i="3" s="1"/>
  <c r="J6557" i="3"/>
  <c r="L6557" i="3" s="1"/>
  <c r="M6559" i="3"/>
  <c r="D6562" i="3" l="1"/>
  <c r="G6559" i="3"/>
  <c r="H6559" i="3" s="1"/>
  <c r="F6560" i="3"/>
  <c r="E6560" i="3"/>
  <c r="I6559" i="3"/>
  <c r="R6559" i="3" s="1"/>
  <c r="J6558" i="3"/>
  <c r="L6558" i="3" s="1"/>
  <c r="M6560" i="3"/>
  <c r="D6563" i="3" l="1"/>
  <c r="G6560" i="3"/>
  <c r="H6560" i="3" s="1"/>
  <c r="F6561" i="3"/>
  <c r="E6561" i="3"/>
  <c r="I6560" i="3"/>
  <c r="R6560" i="3" s="1"/>
  <c r="J6559" i="3"/>
  <c r="L6559" i="3" s="1"/>
  <c r="M6561" i="3"/>
  <c r="D6564" i="3" l="1"/>
  <c r="G6561" i="3"/>
  <c r="H6561" i="3" s="1"/>
  <c r="F6562" i="3"/>
  <c r="E6562" i="3"/>
  <c r="I6561" i="3"/>
  <c r="R6561" i="3" s="1"/>
  <c r="J6560" i="3"/>
  <c r="L6560" i="3" s="1"/>
  <c r="M6562" i="3"/>
  <c r="D6565" i="3" l="1"/>
  <c r="G6562" i="3"/>
  <c r="H6562" i="3" s="1"/>
  <c r="F6563" i="3"/>
  <c r="E6563" i="3"/>
  <c r="I6562" i="3"/>
  <c r="R6562" i="3" s="1"/>
  <c r="J6561" i="3"/>
  <c r="L6561" i="3" s="1"/>
  <c r="M6563" i="3"/>
  <c r="D6566" i="3" l="1"/>
  <c r="G6563" i="3"/>
  <c r="H6563" i="3" s="1"/>
  <c r="F6564" i="3"/>
  <c r="E6564" i="3"/>
  <c r="I6563" i="3"/>
  <c r="R6563" i="3" s="1"/>
  <c r="J6562" i="3"/>
  <c r="L6562" i="3" s="1"/>
  <c r="M6564" i="3"/>
  <c r="D6567" i="3" l="1"/>
  <c r="G6564" i="3"/>
  <c r="H6564" i="3" s="1"/>
  <c r="F6565" i="3"/>
  <c r="E6565" i="3"/>
  <c r="I6564" i="3"/>
  <c r="R6564" i="3" s="1"/>
  <c r="J6563" i="3"/>
  <c r="L6563" i="3" s="1"/>
  <c r="M6565" i="3"/>
  <c r="D6568" i="3" l="1"/>
  <c r="G6565" i="3"/>
  <c r="H6565" i="3" s="1"/>
  <c r="F6566" i="3"/>
  <c r="E6566" i="3"/>
  <c r="I6565" i="3"/>
  <c r="R6565" i="3" s="1"/>
  <c r="J6564" i="3"/>
  <c r="L6564" i="3" s="1"/>
  <c r="M6566" i="3"/>
  <c r="D6569" i="3" l="1"/>
  <c r="F6567" i="3"/>
  <c r="E6567" i="3"/>
  <c r="G6566" i="3"/>
  <c r="H6566" i="3" s="1"/>
  <c r="I6566" i="3" s="1"/>
  <c r="R6566" i="3" s="1"/>
  <c r="J6565" i="3"/>
  <c r="L6565" i="3" s="1"/>
  <c r="M6567" i="3"/>
  <c r="D6570" i="3" l="1"/>
  <c r="G6567" i="3"/>
  <c r="H6567" i="3" s="1"/>
  <c r="F6568" i="3"/>
  <c r="E6568" i="3"/>
  <c r="I6567" i="3"/>
  <c r="R6567" i="3" s="1"/>
  <c r="J6566" i="3"/>
  <c r="L6566" i="3" s="1"/>
  <c r="M6568" i="3"/>
  <c r="D6571" i="3" l="1"/>
  <c r="G6568" i="3"/>
  <c r="H6568" i="3" s="1"/>
  <c r="F6569" i="3"/>
  <c r="E6569" i="3"/>
  <c r="I6568" i="3"/>
  <c r="R6568" i="3" s="1"/>
  <c r="J6567" i="3"/>
  <c r="L6567" i="3" s="1"/>
  <c r="M6569" i="3"/>
  <c r="D6572" i="3" l="1"/>
  <c r="G6569" i="3"/>
  <c r="H6569" i="3" s="1"/>
  <c r="F6570" i="3"/>
  <c r="E6570" i="3"/>
  <c r="I6569" i="3"/>
  <c r="R6569" i="3" s="1"/>
  <c r="J6568" i="3"/>
  <c r="L6568" i="3" s="1"/>
  <c r="M6570" i="3"/>
  <c r="D6573" i="3" l="1"/>
  <c r="G6570" i="3"/>
  <c r="H6570" i="3" s="1"/>
  <c r="F6571" i="3"/>
  <c r="E6571" i="3"/>
  <c r="I6570" i="3"/>
  <c r="R6570" i="3" s="1"/>
  <c r="J6569" i="3"/>
  <c r="L6569" i="3" s="1"/>
  <c r="M6571" i="3"/>
  <c r="D6574" i="3" l="1"/>
  <c r="G6571" i="3"/>
  <c r="H6571" i="3" s="1"/>
  <c r="F6572" i="3"/>
  <c r="E6572" i="3"/>
  <c r="I6571" i="3"/>
  <c r="R6571" i="3" s="1"/>
  <c r="J6570" i="3"/>
  <c r="L6570" i="3" s="1"/>
  <c r="M6572" i="3"/>
  <c r="D6575" i="3" l="1"/>
  <c r="G6572" i="3"/>
  <c r="H6572" i="3" s="1"/>
  <c r="F6573" i="3"/>
  <c r="E6573" i="3"/>
  <c r="I6572" i="3"/>
  <c r="R6572" i="3" s="1"/>
  <c r="J6571" i="3"/>
  <c r="L6571" i="3" s="1"/>
  <c r="M6573" i="3"/>
  <c r="D6576" i="3" l="1"/>
  <c r="G6573" i="3"/>
  <c r="H6573" i="3" s="1"/>
  <c r="F6574" i="3"/>
  <c r="E6574" i="3"/>
  <c r="I6573" i="3"/>
  <c r="R6573" i="3" s="1"/>
  <c r="J6572" i="3"/>
  <c r="L6572" i="3" s="1"/>
  <c r="M6574" i="3"/>
  <c r="D6577" i="3" l="1"/>
  <c r="G6574" i="3"/>
  <c r="H6574" i="3" s="1"/>
  <c r="F6575" i="3"/>
  <c r="E6575" i="3"/>
  <c r="I6574" i="3"/>
  <c r="R6574" i="3" s="1"/>
  <c r="J6573" i="3"/>
  <c r="L6573" i="3" s="1"/>
  <c r="M6575" i="3"/>
  <c r="D6578" i="3" l="1"/>
  <c r="G6575" i="3"/>
  <c r="H6575" i="3" s="1"/>
  <c r="F6576" i="3"/>
  <c r="E6576" i="3"/>
  <c r="I6575" i="3"/>
  <c r="R6575" i="3" s="1"/>
  <c r="J6574" i="3"/>
  <c r="L6574" i="3" s="1"/>
  <c r="M6576" i="3"/>
  <c r="D6579" i="3" l="1"/>
  <c r="G6576" i="3"/>
  <c r="H6576" i="3" s="1"/>
  <c r="F6577" i="3"/>
  <c r="E6577" i="3"/>
  <c r="I6576" i="3"/>
  <c r="R6576" i="3" s="1"/>
  <c r="J6575" i="3"/>
  <c r="L6575" i="3" s="1"/>
  <c r="M6577" i="3"/>
  <c r="D6580" i="3" l="1"/>
  <c r="G6577" i="3"/>
  <c r="H6577" i="3" s="1"/>
  <c r="F6578" i="3"/>
  <c r="E6578" i="3"/>
  <c r="I6577" i="3"/>
  <c r="R6577" i="3" s="1"/>
  <c r="J6576" i="3"/>
  <c r="L6576" i="3" s="1"/>
  <c r="M6578" i="3"/>
  <c r="D6581" i="3" l="1"/>
  <c r="G6578" i="3"/>
  <c r="H6578" i="3" s="1"/>
  <c r="F6579" i="3"/>
  <c r="E6579" i="3"/>
  <c r="I6578" i="3"/>
  <c r="R6578" i="3" s="1"/>
  <c r="J6577" i="3"/>
  <c r="L6577" i="3" s="1"/>
  <c r="M6579" i="3"/>
  <c r="D6582" i="3" l="1"/>
  <c r="G6579" i="3"/>
  <c r="H6579" i="3" s="1"/>
  <c r="F6580" i="3"/>
  <c r="E6580" i="3"/>
  <c r="I6579" i="3"/>
  <c r="R6579" i="3" s="1"/>
  <c r="J6578" i="3"/>
  <c r="L6578" i="3" s="1"/>
  <c r="M6580" i="3"/>
  <c r="D6583" i="3" l="1"/>
  <c r="G6580" i="3"/>
  <c r="H6580" i="3" s="1"/>
  <c r="F6581" i="3"/>
  <c r="E6581" i="3"/>
  <c r="I6580" i="3"/>
  <c r="R6580" i="3" s="1"/>
  <c r="J6579" i="3"/>
  <c r="L6579" i="3" s="1"/>
  <c r="M6581" i="3"/>
  <c r="D6584" i="3" l="1"/>
  <c r="G6581" i="3"/>
  <c r="H6581" i="3" s="1"/>
  <c r="F6582" i="3"/>
  <c r="E6582" i="3"/>
  <c r="I6581" i="3"/>
  <c r="R6581" i="3" s="1"/>
  <c r="J6580" i="3"/>
  <c r="L6580" i="3" s="1"/>
  <c r="M6582" i="3"/>
  <c r="D6585" i="3" l="1"/>
  <c r="G6582" i="3"/>
  <c r="H6582" i="3" s="1"/>
  <c r="F6583" i="3"/>
  <c r="E6583" i="3"/>
  <c r="I6582" i="3"/>
  <c r="R6582" i="3" s="1"/>
  <c r="J6581" i="3"/>
  <c r="L6581" i="3" s="1"/>
  <c r="M6583" i="3"/>
  <c r="D6586" i="3" l="1"/>
  <c r="G6583" i="3"/>
  <c r="H6583" i="3" s="1"/>
  <c r="F6584" i="3"/>
  <c r="E6584" i="3"/>
  <c r="I6583" i="3"/>
  <c r="R6583" i="3" s="1"/>
  <c r="J6582" i="3"/>
  <c r="L6582" i="3" s="1"/>
  <c r="M6584" i="3"/>
  <c r="D6587" i="3" l="1"/>
  <c r="G6584" i="3"/>
  <c r="H6584" i="3" s="1"/>
  <c r="I6584" i="3" s="1"/>
  <c r="R6584" i="3" s="1"/>
  <c r="F6585" i="3"/>
  <c r="E6585" i="3"/>
  <c r="J6583" i="3"/>
  <c r="L6583" i="3" s="1"/>
  <c r="M6585" i="3"/>
  <c r="D6588" i="3" l="1"/>
  <c r="G6585" i="3"/>
  <c r="H6585" i="3" s="1"/>
  <c r="F6586" i="3"/>
  <c r="E6586" i="3"/>
  <c r="I6585" i="3"/>
  <c r="R6585" i="3" s="1"/>
  <c r="J6584" i="3"/>
  <c r="L6584" i="3" s="1"/>
  <c r="M6586" i="3"/>
  <c r="D6589" i="3" l="1"/>
  <c r="G6586" i="3"/>
  <c r="H6586" i="3" s="1"/>
  <c r="F6587" i="3"/>
  <c r="E6587" i="3"/>
  <c r="I6586" i="3"/>
  <c r="R6586" i="3" s="1"/>
  <c r="J6585" i="3"/>
  <c r="L6585" i="3" s="1"/>
  <c r="M6587" i="3"/>
  <c r="D6590" i="3" l="1"/>
  <c r="G6587" i="3"/>
  <c r="H6587" i="3" s="1"/>
  <c r="F6588" i="3"/>
  <c r="E6588" i="3"/>
  <c r="I6587" i="3"/>
  <c r="R6587" i="3" s="1"/>
  <c r="J6586" i="3"/>
  <c r="L6586" i="3" s="1"/>
  <c r="M6588" i="3"/>
  <c r="D6591" i="3" l="1"/>
  <c r="G6588" i="3"/>
  <c r="H6588" i="3" s="1"/>
  <c r="F6589" i="3"/>
  <c r="E6589" i="3"/>
  <c r="I6588" i="3"/>
  <c r="R6588" i="3" s="1"/>
  <c r="J6587" i="3"/>
  <c r="L6587" i="3" s="1"/>
  <c r="M6589" i="3"/>
  <c r="D6592" i="3" l="1"/>
  <c r="G6589" i="3"/>
  <c r="H6589" i="3" s="1"/>
  <c r="F6590" i="3"/>
  <c r="E6590" i="3"/>
  <c r="I6589" i="3"/>
  <c r="R6589" i="3" s="1"/>
  <c r="J6588" i="3"/>
  <c r="L6588" i="3" s="1"/>
  <c r="M6590" i="3"/>
  <c r="D6593" i="3" l="1"/>
  <c r="G6590" i="3"/>
  <c r="H6590" i="3" s="1"/>
  <c r="F6591" i="3"/>
  <c r="E6591" i="3"/>
  <c r="I6590" i="3"/>
  <c r="R6590" i="3" s="1"/>
  <c r="J6589" i="3"/>
  <c r="L6589" i="3" s="1"/>
  <c r="M6591" i="3"/>
  <c r="D6594" i="3" l="1"/>
  <c r="G6591" i="3"/>
  <c r="H6591" i="3" s="1"/>
  <c r="F6592" i="3"/>
  <c r="E6592" i="3"/>
  <c r="I6591" i="3"/>
  <c r="R6591" i="3" s="1"/>
  <c r="J6590" i="3"/>
  <c r="L6590" i="3" s="1"/>
  <c r="M6592" i="3"/>
  <c r="D6595" i="3" l="1"/>
  <c r="G6592" i="3"/>
  <c r="H6592" i="3" s="1"/>
  <c r="F6593" i="3"/>
  <c r="E6593" i="3"/>
  <c r="G6593" i="3" s="1"/>
  <c r="H6593" i="3" s="1"/>
  <c r="I6592" i="3"/>
  <c r="R6592" i="3" s="1"/>
  <c r="J6591" i="3"/>
  <c r="L6591" i="3" s="1"/>
  <c r="M6593" i="3"/>
  <c r="D6596" i="3" l="1"/>
  <c r="F6594" i="3"/>
  <c r="E6594" i="3"/>
  <c r="I6593" i="3"/>
  <c r="R6593" i="3" s="1"/>
  <c r="J6592" i="3"/>
  <c r="L6592" i="3" s="1"/>
  <c r="M6594" i="3"/>
  <c r="D6597" i="3" l="1"/>
  <c r="G6594" i="3"/>
  <c r="H6594" i="3" s="1"/>
  <c r="F6595" i="3"/>
  <c r="E6595" i="3"/>
  <c r="I6594" i="3"/>
  <c r="R6594" i="3" s="1"/>
  <c r="J6593" i="3"/>
  <c r="L6593" i="3" s="1"/>
  <c r="M6595" i="3"/>
  <c r="D6598" i="3" l="1"/>
  <c r="G6595" i="3"/>
  <c r="H6595" i="3" s="1"/>
  <c r="F6596" i="3"/>
  <c r="E6596" i="3"/>
  <c r="G6596" i="3" s="1"/>
  <c r="H6596" i="3" s="1"/>
  <c r="I6595" i="3"/>
  <c r="R6595" i="3" s="1"/>
  <c r="J6594" i="3"/>
  <c r="L6594" i="3" s="1"/>
  <c r="M6596" i="3"/>
  <c r="D6599" i="3" l="1"/>
  <c r="F6597" i="3"/>
  <c r="E6597" i="3"/>
  <c r="I6596" i="3"/>
  <c r="R6596" i="3" s="1"/>
  <c r="J6595" i="3"/>
  <c r="L6595" i="3" s="1"/>
  <c r="M6597" i="3"/>
  <c r="D6600" i="3" l="1"/>
  <c r="G6597" i="3"/>
  <c r="H6597" i="3" s="1"/>
  <c r="F6598" i="3"/>
  <c r="E6598" i="3"/>
  <c r="G6598" i="3" s="1"/>
  <c r="H6598" i="3" s="1"/>
  <c r="I6597" i="3"/>
  <c r="R6597" i="3" s="1"/>
  <c r="J6596" i="3"/>
  <c r="L6596" i="3" s="1"/>
  <c r="M6598" i="3"/>
  <c r="D6601" i="3" l="1"/>
  <c r="F6599" i="3"/>
  <c r="E6599" i="3"/>
  <c r="I6598" i="3"/>
  <c r="R6598" i="3" s="1"/>
  <c r="J6597" i="3"/>
  <c r="L6597" i="3" s="1"/>
  <c r="M6599" i="3"/>
  <c r="D6602" i="3" l="1"/>
  <c r="G6599" i="3"/>
  <c r="H6599" i="3" s="1"/>
  <c r="F6600" i="3"/>
  <c r="E6600" i="3"/>
  <c r="G6600" i="3" s="1"/>
  <c r="H6600" i="3" s="1"/>
  <c r="I6599" i="3"/>
  <c r="R6599" i="3" s="1"/>
  <c r="J6598" i="3"/>
  <c r="L6598" i="3" s="1"/>
  <c r="M6600" i="3"/>
  <c r="D6603" i="3" l="1"/>
  <c r="F6601" i="3"/>
  <c r="E6601" i="3"/>
  <c r="I6600" i="3"/>
  <c r="R6600" i="3" s="1"/>
  <c r="J6599" i="3"/>
  <c r="L6599" i="3" s="1"/>
  <c r="M6601" i="3"/>
  <c r="D6604" i="3" l="1"/>
  <c r="G6601" i="3"/>
  <c r="H6601" i="3" s="1"/>
  <c r="F6602" i="3"/>
  <c r="E6602" i="3"/>
  <c r="I6601" i="3"/>
  <c r="R6601" i="3" s="1"/>
  <c r="J6600" i="3"/>
  <c r="L6600" i="3" s="1"/>
  <c r="M6602" i="3"/>
  <c r="D6605" i="3" l="1"/>
  <c r="G6602" i="3"/>
  <c r="H6602" i="3" s="1"/>
  <c r="F6603" i="3"/>
  <c r="E6603" i="3"/>
  <c r="G6603" i="3" s="1"/>
  <c r="H6603" i="3" s="1"/>
  <c r="I6602" i="3"/>
  <c r="R6602" i="3" s="1"/>
  <c r="J6601" i="3"/>
  <c r="L6601" i="3" s="1"/>
  <c r="M6603" i="3"/>
  <c r="D6606" i="3" l="1"/>
  <c r="F6604" i="3"/>
  <c r="E6604" i="3"/>
  <c r="I6603" i="3"/>
  <c r="R6603" i="3" s="1"/>
  <c r="J6602" i="3"/>
  <c r="L6602" i="3" s="1"/>
  <c r="M6604" i="3"/>
  <c r="D6607" i="3" l="1"/>
  <c r="G6604" i="3"/>
  <c r="H6604" i="3" s="1"/>
  <c r="F6605" i="3"/>
  <c r="E6605" i="3"/>
  <c r="G6605" i="3" s="1"/>
  <c r="H6605" i="3" s="1"/>
  <c r="I6604" i="3"/>
  <c r="R6604" i="3" s="1"/>
  <c r="J6603" i="3"/>
  <c r="L6603" i="3" s="1"/>
  <c r="M6605" i="3"/>
  <c r="D6608" i="3" l="1"/>
  <c r="F6606" i="3"/>
  <c r="E6606" i="3"/>
  <c r="I6605" i="3"/>
  <c r="R6605" i="3" s="1"/>
  <c r="J6604" i="3"/>
  <c r="L6604" i="3" s="1"/>
  <c r="M6606" i="3"/>
  <c r="D6609" i="3" l="1"/>
  <c r="G6606" i="3"/>
  <c r="H6606" i="3" s="1"/>
  <c r="F6607" i="3"/>
  <c r="E6607" i="3"/>
  <c r="G6607" i="3" s="1"/>
  <c r="H6607" i="3" s="1"/>
  <c r="I6606" i="3"/>
  <c r="R6606" i="3" s="1"/>
  <c r="J6605" i="3"/>
  <c r="L6605" i="3" s="1"/>
  <c r="M6607" i="3"/>
  <c r="D6610" i="3" l="1"/>
  <c r="F6608" i="3"/>
  <c r="E6608" i="3"/>
  <c r="I6607" i="3"/>
  <c r="R6607" i="3" s="1"/>
  <c r="J6606" i="3"/>
  <c r="L6606" i="3" s="1"/>
  <c r="M6608" i="3"/>
  <c r="D6611" i="3" l="1"/>
  <c r="G6608" i="3"/>
  <c r="H6608" i="3" s="1"/>
  <c r="F6609" i="3"/>
  <c r="E6609" i="3"/>
  <c r="G6609" i="3" s="1"/>
  <c r="H6609" i="3" s="1"/>
  <c r="I6608" i="3"/>
  <c r="R6608" i="3" s="1"/>
  <c r="J6607" i="3"/>
  <c r="L6607" i="3" s="1"/>
  <c r="M6609" i="3"/>
  <c r="D6612" i="3" l="1"/>
  <c r="F6610" i="3"/>
  <c r="E6610" i="3"/>
  <c r="I6609" i="3"/>
  <c r="R6609" i="3" s="1"/>
  <c r="J6608" i="3"/>
  <c r="L6608" i="3" s="1"/>
  <c r="M6610" i="3"/>
  <c r="D6613" i="3" l="1"/>
  <c r="G6610" i="3"/>
  <c r="H6610" i="3" s="1"/>
  <c r="F6611" i="3"/>
  <c r="E6611" i="3"/>
  <c r="I6610" i="3"/>
  <c r="R6610" i="3" s="1"/>
  <c r="J6609" i="3"/>
  <c r="L6609" i="3" s="1"/>
  <c r="M6611" i="3"/>
  <c r="D6614" i="3" l="1"/>
  <c r="G6611" i="3"/>
  <c r="H6611" i="3" s="1"/>
  <c r="I6611" i="3" s="1"/>
  <c r="R6611" i="3" s="1"/>
  <c r="F6612" i="3"/>
  <c r="E6612" i="3"/>
  <c r="G6612" i="3" s="1"/>
  <c r="H6612" i="3" s="1"/>
  <c r="J6610" i="3"/>
  <c r="L6610" i="3" s="1"/>
  <c r="M6612" i="3"/>
  <c r="D6615" i="3" l="1"/>
  <c r="F6613" i="3"/>
  <c r="E6613" i="3"/>
  <c r="I6612" i="3"/>
  <c r="R6612" i="3" s="1"/>
  <c r="J6611" i="3"/>
  <c r="L6611" i="3" s="1"/>
  <c r="M6613" i="3"/>
  <c r="D6616" i="3" l="1"/>
  <c r="G6613" i="3"/>
  <c r="H6613" i="3" s="1"/>
  <c r="F6614" i="3"/>
  <c r="E6614" i="3"/>
  <c r="I6613" i="3"/>
  <c r="R6613" i="3" s="1"/>
  <c r="J6612" i="3"/>
  <c r="L6612" i="3" s="1"/>
  <c r="M6614" i="3"/>
  <c r="D6617" i="3" l="1"/>
  <c r="G6614" i="3"/>
  <c r="H6614" i="3" s="1"/>
  <c r="F6615" i="3"/>
  <c r="E6615" i="3"/>
  <c r="I6614" i="3"/>
  <c r="R6614" i="3" s="1"/>
  <c r="J6613" i="3"/>
  <c r="L6613" i="3" s="1"/>
  <c r="M6615" i="3"/>
  <c r="D6618" i="3" l="1"/>
  <c r="G6615" i="3"/>
  <c r="H6615" i="3" s="1"/>
  <c r="F6616" i="3"/>
  <c r="E6616" i="3"/>
  <c r="I6615" i="3"/>
  <c r="R6615" i="3" s="1"/>
  <c r="J6614" i="3"/>
  <c r="L6614" i="3" s="1"/>
  <c r="M6616" i="3"/>
  <c r="D6619" i="3" l="1"/>
  <c r="G6616" i="3"/>
  <c r="H6616" i="3" s="1"/>
  <c r="F6617" i="3"/>
  <c r="E6617" i="3"/>
  <c r="G6617" i="3" s="1"/>
  <c r="H6617" i="3" s="1"/>
  <c r="I6616" i="3"/>
  <c r="R6616" i="3" s="1"/>
  <c r="J6615" i="3"/>
  <c r="L6615" i="3" s="1"/>
  <c r="M6617" i="3"/>
  <c r="D6620" i="3" l="1"/>
  <c r="F6618" i="3"/>
  <c r="E6618" i="3"/>
  <c r="I6617" i="3"/>
  <c r="R6617" i="3" s="1"/>
  <c r="J6616" i="3"/>
  <c r="L6616" i="3" s="1"/>
  <c r="M6618" i="3"/>
  <c r="D6621" i="3" l="1"/>
  <c r="G6618" i="3"/>
  <c r="H6618" i="3" s="1"/>
  <c r="F6619" i="3"/>
  <c r="E6619" i="3"/>
  <c r="G6619" i="3" s="1"/>
  <c r="H6619" i="3" s="1"/>
  <c r="I6618" i="3"/>
  <c r="R6618" i="3" s="1"/>
  <c r="J6617" i="3"/>
  <c r="L6617" i="3" s="1"/>
  <c r="M6619" i="3"/>
  <c r="D6622" i="3" l="1"/>
  <c r="F6620" i="3"/>
  <c r="E6620" i="3"/>
  <c r="I6619" i="3"/>
  <c r="R6619" i="3" s="1"/>
  <c r="J6618" i="3"/>
  <c r="L6618" i="3" s="1"/>
  <c r="M6620" i="3"/>
  <c r="D6623" i="3" l="1"/>
  <c r="G6620" i="3"/>
  <c r="H6620" i="3" s="1"/>
  <c r="F6621" i="3"/>
  <c r="E6621" i="3"/>
  <c r="I6620" i="3"/>
  <c r="R6620" i="3" s="1"/>
  <c r="J6619" i="3"/>
  <c r="L6619" i="3" s="1"/>
  <c r="M6621" i="3"/>
  <c r="D6624" i="3" l="1"/>
  <c r="G6621" i="3"/>
  <c r="H6621" i="3" s="1"/>
  <c r="F6622" i="3"/>
  <c r="E6622" i="3"/>
  <c r="I6621" i="3"/>
  <c r="R6621" i="3" s="1"/>
  <c r="J6620" i="3"/>
  <c r="L6620" i="3" s="1"/>
  <c r="M6622" i="3"/>
  <c r="D6625" i="3" l="1"/>
  <c r="F6623" i="3"/>
  <c r="E6623" i="3"/>
  <c r="G6622" i="3"/>
  <c r="H6622" i="3" s="1"/>
  <c r="I6622" i="3" s="1"/>
  <c r="R6622" i="3" s="1"/>
  <c r="J6621" i="3"/>
  <c r="L6621" i="3" s="1"/>
  <c r="M6623" i="3"/>
  <c r="D6626" i="3" l="1"/>
  <c r="G6623" i="3"/>
  <c r="H6623" i="3" s="1"/>
  <c r="F6624" i="3"/>
  <c r="E6624" i="3"/>
  <c r="G6624" i="3" s="1"/>
  <c r="H6624" i="3" s="1"/>
  <c r="I6623" i="3"/>
  <c r="R6623" i="3" s="1"/>
  <c r="J6622" i="3"/>
  <c r="L6622" i="3" s="1"/>
  <c r="M6624" i="3"/>
  <c r="D6627" i="3" l="1"/>
  <c r="F6625" i="3"/>
  <c r="E6625" i="3"/>
  <c r="I6624" i="3"/>
  <c r="R6624" i="3" s="1"/>
  <c r="J6623" i="3"/>
  <c r="L6623" i="3" s="1"/>
  <c r="M6625" i="3"/>
  <c r="D6628" i="3" l="1"/>
  <c r="G6625" i="3"/>
  <c r="H6625" i="3" s="1"/>
  <c r="F6626" i="3"/>
  <c r="E6626" i="3"/>
  <c r="I6625" i="3"/>
  <c r="R6625" i="3" s="1"/>
  <c r="J6624" i="3"/>
  <c r="L6624" i="3" s="1"/>
  <c r="M6626" i="3"/>
  <c r="D6629" i="3" l="1"/>
  <c r="G6626" i="3"/>
  <c r="H6626" i="3" s="1"/>
  <c r="I6626" i="3" s="1"/>
  <c r="R6626" i="3" s="1"/>
  <c r="F6627" i="3"/>
  <c r="E6627" i="3"/>
  <c r="J6625" i="3"/>
  <c r="L6625" i="3" s="1"/>
  <c r="M6627" i="3"/>
  <c r="D6630" i="3" l="1"/>
  <c r="G6627" i="3"/>
  <c r="H6627" i="3" s="1"/>
  <c r="F6628" i="3"/>
  <c r="E6628" i="3"/>
  <c r="G6628" i="3" s="1"/>
  <c r="H6628" i="3" s="1"/>
  <c r="I6627" i="3"/>
  <c r="R6627" i="3" s="1"/>
  <c r="J6626" i="3"/>
  <c r="L6626" i="3" s="1"/>
  <c r="M6628" i="3"/>
  <c r="D6631" i="3" l="1"/>
  <c r="F6629" i="3"/>
  <c r="E6629" i="3"/>
  <c r="I6628" i="3"/>
  <c r="R6628" i="3" s="1"/>
  <c r="J6627" i="3"/>
  <c r="L6627" i="3" s="1"/>
  <c r="M6629" i="3"/>
  <c r="D6632" i="3" l="1"/>
  <c r="G6629" i="3"/>
  <c r="H6629" i="3" s="1"/>
  <c r="F6630" i="3"/>
  <c r="E6630" i="3"/>
  <c r="I6629" i="3"/>
  <c r="R6629" i="3" s="1"/>
  <c r="J6628" i="3"/>
  <c r="L6628" i="3" s="1"/>
  <c r="M6630" i="3"/>
  <c r="D6633" i="3" l="1"/>
  <c r="G6630" i="3"/>
  <c r="H6630" i="3" s="1"/>
  <c r="F6631" i="3"/>
  <c r="E6631" i="3"/>
  <c r="I6630" i="3"/>
  <c r="R6630" i="3" s="1"/>
  <c r="J6629" i="3"/>
  <c r="L6629" i="3" s="1"/>
  <c r="M6631" i="3"/>
  <c r="D6634" i="3" l="1"/>
  <c r="G6631" i="3"/>
  <c r="H6631" i="3" s="1"/>
  <c r="F6632" i="3"/>
  <c r="E6632" i="3"/>
  <c r="I6631" i="3"/>
  <c r="R6631" i="3" s="1"/>
  <c r="J6630" i="3"/>
  <c r="L6630" i="3" s="1"/>
  <c r="M6632" i="3"/>
  <c r="D6635" i="3" l="1"/>
  <c r="G6632" i="3"/>
  <c r="H6632" i="3" s="1"/>
  <c r="F6633" i="3"/>
  <c r="E6633" i="3"/>
  <c r="I6632" i="3"/>
  <c r="R6632" i="3" s="1"/>
  <c r="J6631" i="3"/>
  <c r="L6631" i="3" s="1"/>
  <c r="M6633" i="3"/>
  <c r="D6636" i="3" l="1"/>
  <c r="G6633" i="3"/>
  <c r="H6633" i="3" s="1"/>
  <c r="I6633" i="3" s="1"/>
  <c r="R6633" i="3" s="1"/>
  <c r="F6634" i="3"/>
  <c r="E6634" i="3"/>
  <c r="G6634" i="3" s="1"/>
  <c r="H6634" i="3" s="1"/>
  <c r="J6632" i="3"/>
  <c r="L6632" i="3" s="1"/>
  <c r="M6634" i="3"/>
  <c r="D6637" i="3" l="1"/>
  <c r="F6635" i="3"/>
  <c r="E6635" i="3"/>
  <c r="I6634" i="3"/>
  <c r="R6634" i="3" s="1"/>
  <c r="J6633" i="3"/>
  <c r="L6633" i="3" s="1"/>
  <c r="M6635" i="3"/>
  <c r="D6638" i="3" l="1"/>
  <c r="G6635" i="3"/>
  <c r="H6635" i="3" s="1"/>
  <c r="F6636" i="3"/>
  <c r="E6636" i="3"/>
  <c r="G6636" i="3" s="1"/>
  <c r="H6636" i="3" s="1"/>
  <c r="I6635" i="3"/>
  <c r="R6635" i="3" s="1"/>
  <c r="J6634" i="3"/>
  <c r="L6634" i="3" s="1"/>
  <c r="M6636" i="3"/>
  <c r="D6639" i="3" l="1"/>
  <c r="F6637" i="3"/>
  <c r="E6637" i="3"/>
  <c r="I6636" i="3"/>
  <c r="R6636" i="3" s="1"/>
  <c r="J6635" i="3"/>
  <c r="L6635" i="3" s="1"/>
  <c r="M6637" i="3"/>
  <c r="D6640" i="3" l="1"/>
  <c r="G6637" i="3"/>
  <c r="H6637" i="3" s="1"/>
  <c r="F6638" i="3"/>
  <c r="E6638" i="3"/>
  <c r="G6638" i="3" s="1"/>
  <c r="H6638" i="3" s="1"/>
  <c r="I6637" i="3"/>
  <c r="R6637" i="3" s="1"/>
  <c r="J6636" i="3"/>
  <c r="L6636" i="3" s="1"/>
  <c r="M6638" i="3"/>
  <c r="D6641" i="3" l="1"/>
  <c r="F6639" i="3"/>
  <c r="E6639" i="3"/>
  <c r="I6638" i="3"/>
  <c r="R6638" i="3" s="1"/>
  <c r="J6637" i="3"/>
  <c r="L6637" i="3" s="1"/>
  <c r="M6639" i="3"/>
  <c r="D6642" i="3" l="1"/>
  <c r="F6640" i="3"/>
  <c r="E6640" i="3"/>
  <c r="G6639" i="3"/>
  <c r="H6639" i="3" s="1"/>
  <c r="I6639" i="3" s="1"/>
  <c r="R6639" i="3" s="1"/>
  <c r="J6638" i="3"/>
  <c r="L6638" i="3" s="1"/>
  <c r="M6640" i="3"/>
  <c r="D6643" i="3" l="1"/>
  <c r="F6641" i="3"/>
  <c r="E6641" i="3"/>
  <c r="G6640" i="3"/>
  <c r="H6640" i="3" s="1"/>
  <c r="I6640" i="3" s="1"/>
  <c r="R6640" i="3" s="1"/>
  <c r="J6639" i="3"/>
  <c r="L6639" i="3" s="1"/>
  <c r="M6641" i="3"/>
  <c r="D6644" i="3" l="1"/>
  <c r="G6641" i="3"/>
  <c r="H6641" i="3" s="1"/>
  <c r="F6642" i="3"/>
  <c r="E6642" i="3"/>
  <c r="I6641" i="3"/>
  <c r="R6641" i="3" s="1"/>
  <c r="J6640" i="3"/>
  <c r="L6640" i="3" s="1"/>
  <c r="M6642" i="3"/>
  <c r="D6645" i="3" l="1"/>
  <c r="G6642" i="3"/>
  <c r="H6642" i="3" s="1"/>
  <c r="F6643" i="3"/>
  <c r="E6643" i="3"/>
  <c r="I6642" i="3"/>
  <c r="R6642" i="3" s="1"/>
  <c r="J6641" i="3"/>
  <c r="L6641" i="3" s="1"/>
  <c r="M6643" i="3"/>
  <c r="D6646" i="3" l="1"/>
  <c r="G6643" i="3"/>
  <c r="H6643" i="3" s="1"/>
  <c r="F6644" i="3"/>
  <c r="E6644" i="3"/>
  <c r="G6644" i="3" s="1"/>
  <c r="H6644" i="3" s="1"/>
  <c r="I6643" i="3"/>
  <c r="R6643" i="3" s="1"/>
  <c r="J6642" i="3"/>
  <c r="L6642" i="3" s="1"/>
  <c r="M6644" i="3"/>
  <c r="D6647" i="3" l="1"/>
  <c r="F6645" i="3"/>
  <c r="E6645" i="3"/>
  <c r="I6644" i="3"/>
  <c r="R6644" i="3" s="1"/>
  <c r="J6643" i="3"/>
  <c r="L6643" i="3" s="1"/>
  <c r="M6645" i="3"/>
  <c r="D6648" i="3" l="1"/>
  <c r="G6645" i="3"/>
  <c r="H6645" i="3" s="1"/>
  <c r="I6645" i="3" s="1"/>
  <c r="R6645" i="3" s="1"/>
  <c r="F6646" i="3"/>
  <c r="E6646" i="3"/>
  <c r="G6646" i="3" s="1"/>
  <c r="H6646" i="3" s="1"/>
  <c r="J6644" i="3"/>
  <c r="L6644" i="3" s="1"/>
  <c r="M6646" i="3"/>
  <c r="D6649" i="3" l="1"/>
  <c r="F6647" i="3"/>
  <c r="E6647" i="3"/>
  <c r="I6646" i="3"/>
  <c r="R6646" i="3" s="1"/>
  <c r="J6645" i="3"/>
  <c r="L6645" i="3" s="1"/>
  <c r="M6647" i="3"/>
  <c r="D6650" i="3" l="1"/>
  <c r="G6647" i="3"/>
  <c r="H6647" i="3" s="1"/>
  <c r="F6648" i="3"/>
  <c r="E6648" i="3"/>
  <c r="G6648" i="3" s="1"/>
  <c r="H6648" i="3" s="1"/>
  <c r="I6647" i="3"/>
  <c r="R6647" i="3" s="1"/>
  <c r="J6646" i="3"/>
  <c r="L6646" i="3" s="1"/>
  <c r="M6648" i="3"/>
  <c r="D6651" i="3" l="1"/>
  <c r="F6649" i="3"/>
  <c r="E6649" i="3"/>
  <c r="I6648" i="3"/>
  <c r="R6648" i="3" s="1"/>
  <c r="J6647" i="3"/>
  <c r="L6647" i="3" s="1"/>
  <c r="M6649" i="3"/>
  <c r="D6652" i="3" l="1"/>
  <c r="G6649" i="3"/>
  <c r="H6649" i="3" s="1"/>
  <c r="I6649" i="3" s="1"/>
  <c r="R6649" i="3" s="1"/>
  <c r="F6650" i="3"/>
  <c r="E6650" i="3"/>
  <c r="G6650" i="3" s="1"/>
  <c r="H6650" i="3" s="1"/>
  <c r="J6648" i="3"/>
  <c r="L6648" i="3" s="1"/>
  <c r="M6650" i="3"/>
  <c r="D6653" i="3" l="1"/>
  <c r="F6651" i="3"/>
  <c r="E6651" i="3"/>
  <c r="I6650" i="3"/>
  <c r="R6650" i="3" s="1"/>
  <c r="J6649" i="3"/>
  <c r="L6649" i="3" s="1"/>
  <c r="M6651" i="3"/>
  <c r="D6654" i="3" l="1"/>
  <c r="G6651" i="3"/>
  <c r="H6651" i="3" s="1"/>
  <c r="F6652" i="3"/>
  <c r="E6652" i="3"/>
  <c r="I6651" i="3"/>
  <c r="R6651" i="3" s="1"/>
  <c r="J6650" i="3"/>
  <c r="L6650" i="3" s="1"/>
  <c r="M6652" i="3"/>
  <c r="D6655" i="3" l="1"/>
  <c r="G6652" i="3"/>
  <c r="H6652" i="3" s="1"/>
  <c r="F6653" i="3"/>
  <c r="E6653" i="3"/>
  <c r="I6652" i="3"/>
  <c r="R6652" i="3" s="1"/>
  <c r="J6651" i="3"/>
  <c r="L6651" i="3" s="1"/>
  <c r="M6653" i="3"/>
  <c r="D6656" i="3" l="1"/>
  <c r="G6653" i="3"/>
  <c r="H6653" i="3" s="1"/>
  <c r="F6654" i="3"/>
  <c r="E6654" i="3"/>
  <c r="G6654" i="3" s="1"/>
  <c r="H6654" i="3" s="1"/>
  <c r="I6653" i="3"/>
  <c r="R6653" i="3" s="1"/>
  <c r="J6652" i="3"/>
  <c r="L6652" i="3" s="1"/>
  <c r="M6654" i="3"/>
  <c r="D6657" i="3" l="1"/>
  <c r="F6655" i="3"/>
  <c r="E6655" i="3"/>
  <c r="I6654" i="3"/>
  <c r="R6654" i="3" s="1"/>
  <c r="J6653" i="3"/>
  <c r="L6653" i="3" s="1"/>
  <c r="M6655" i="3"/>
  <c r="D6658" i="3" l="1"/>
  <c r="G6655" i="3"/>
  <c r="H6655" i="3" s="1"/>
  <c r="I6655" i="3" s="1"/>
  <c r="R6655" i="3" s="1"/>
  <c r="F6656" i="3"/>
  <c r="E6656" i="3"/>
  <c r="G6656" i="3" s="1"/>
  <c r="H6656" i="3" s="1"/>
  <c r="J6654" i="3"/>
  <c r="L6654" i="3" s="1"/>
  <c r="M6656" i="3"/>
  <c r="D6659" i="3" l="1"/>
  <c r="F6657" i="3"/>
  <c r="E6657" i="3"/>
  <c r="I6656" i="3"/>
  <c r="R6656" i="3" s="1"/>
  <c r="J6655" i="3"/>
  <c r="L6655" i="3" s="1"/>
  <c r="M6657" i="3"/>
  <c r="D6660" i="3" l="1"/>
  <c r="G6657" i="3"/>
  <c r="H6657" i="3" s="1"/>
  <c r="I6657" i="3" s="1"/>
  <c r="R6657" i="3" s="1"/>
  <c r="F6658" i="3"/>
  <c r="E6658" i="3"/>
  <c r="G6658" i="3" s="1"/>
  <c r="H6658" i="3" s="1"/>
  <c r="J6656" i="3"/>
  <c r="L6656" i="3" s="1"/>
  <c r="M6658" i="3"/>
  <c r="D6661" i="3" l="1"/>
  <c r="F6659" i="3"/>
  <c r="E6659" i="3"/>
  <c r="I6658" i="3"/>
  <c r="R6658" i="3" s="1"/>
  <c r="J6657" i="3"/>
  <c r="L6657" i="3" s="1"/>
  <c r="M6659" i="3"/>
  <c r="D6662" i="3" l="1"/>
  <c r="G6659" i="3"/>
  <c r="H6659" i="3" s="1"/>
  <c r="I6659" i="3" s="1"/>
  <c r="R6659" i="3" s="1"/>
  <c r="F6660" i="3"/>
  <c r="E6660" i="3"/>
  <c r="J6658" i="3"/>
  <c r="L6658" i="3" s="1"/>
  <c r="M6660" i="3"/>
  <c r="D6663" i="3" l="1"/>
  <c r="G6660" i="3"/>
  <c r="H6660" i="3" s="1"/>
  <c r="I6660" i="3" s="1"/>
  <c r="R6660" i="3" s="1"/>
  <c r="F6661" i="3"/>
  <c r="E6661" i="3"/>
  <c r="J6659" i="3"/>
  <c r="L6659" i="3" s="1"/>
  <c r="M6661" i="3"/>
  <c r="D6664" i="3" l="1"/>
  <c r="G6661" i="3"/>
  <c r="H6661" i="3" s="1"/>
  <c r="F6662" i="3"/>
  <c r="E6662" i="3"/>
  <c r="I6661" i="3"/>
  <c r="R6661" i="3" s="1"/>
  <c r="J6660" i="3"/>
  <c r="L6660" i="3" s="1"/>
  <c r="M6662" i="3"/>
  <c r="D6665" i="3" l="1"/>
  <c r="F6663" i="3"/>
  <c r="E6663" i="3"/>
  <c r="G6662" i="3"/>
  <c r="H6662" i="3" s="1"/>
  <c r="I6662" i="3" s="1"/>
  <c r="R6662" i="3" s="1"/>
  <c r="J6661" i="3"/>
  <c r="L6661" i="3" s="1"/>
  <c r="M6663" i="3"/>
  <c r="D6666" i="3" l="1"/>
  <c r="F6664" i="3"/>
  <c r="E6664" i="3"/>
  <c r="G6663" i="3"/>
  <c r="H6663" i="3" s="1"/>
  <c r="I6663" i="3" s="1"/>
  <c r="R6663" i="3" s="1"/>
  <c r="J6662" i="3"/>
  <c r="L6662" i="3" s="1"/>
  <c r="M6664" i="3"/>
  <c r="D6667" i="3" l="1"/>
  <c r="G6664" i="3"/>
  <c r="H6664" i="3" s="1"/>
  <c r="F6665" i="3"/>
  <c r="E6665" i="3"/>
  <c r="I6664" i="3"/>
  <c r="R6664" i="3" s="1"/>
  <c r="J6663" i="3"/>
  <c r="L6663" i="3" s="1"/>
  <c r="M6665" i="3"/>
  <c r="D6668" i="3" l="1"/>
  <c r="G6665" i="3"/>
  <c r="H6665" i="3" s="1"/>
  <c r="F6666" i="3"/>
  <c r="E6666" i="3"/>
  <c r="I6665" i="3"/>
  <c r="R6665" i="3" s="1"/>
  <c r="J6664" i="3"/>
  <c r="L6664" i="3" s="1"/>
  <c r="M6666" i="3"/>
  <c r="D6669" i="3" l="1"/>
  <c r="G6666" i="3"/>
  <c r="H6666" i="3" s="1"/>
  <c r="F6667" i="3"/>
  <c r="E6667" i="3"/>
  <c r="I6666" i="3"/>
  <c r="R6666" i="3" s="1"/>
  <c r="J6665" i="3"/>
  <c r="L6665" i="3" s="1"/>
  <c r="M6667" i="3"/>
  <c r="D6670" i="3" l="1"/>
  <c r="G6667" i="3"/>
  <c r="H6667" i="3" s="1"/>
  <c r="I6667" i="3" s="1"/>
  <c r="R6667" i="3" s="1"/>
  <c r="F6668" i="3"/>
  <c r="E6668" i="3"/>
  <c r="J6666" i="3"/>
  <c r="L6666" i="3" s="1"/>
  <c r="M6668" i="3"/>
  <c r="D6671" i="3" l="1"/>
  <c r="F6669" i="3"/>
  <c r="E6669" i="3"/>
  <c r="G6668" i="3"/>
  <c r="H6668" i="3" s="1"/>
  <c r="I6668" i="3" s="1"/>
  <c r="R6668" i="3" s="1"/>
  <c r="J6667" i="3"/>
  <c r="L6667" i="3" s="1"/>
  <c r="M6669" i="3"/>
  <c r="D6672" i="3" l="1"/>
  <c r="G6669" i="3"/>
  <c r="H6669" i="3" s="1"/>
  <c r="F6670" i="3"/>
  <c r="E6670" i="3"/>
  <c r="G6670" i="3" s="1"/>
  <c r="H6670" i="3" s="1"/>
  <c r="I6669" i="3"/>
  <c r="R6669" i="3" s="1"/>
  <c r="J6668" i="3"/>
  <c r="L6668" i="3" s="1"/>
  <c r="M6670" i="3"/>
  <c r="D6673" i="3" l="1"/>
  <c r="F6671" i="3"/>
  <c r="E6671" i="3"/>
  <c r="I6670" i="3"/>
  <c r="R6670" i="3" s="1"/>
  <c r="J6669" i="3"/>
  <c r="L6669" i="3" s="1"/>
  <c r="M6671" i="3"/>
  <c r="D6674" i="3" l="1"/>
  <c r="G6671" i="3"/>
  <c r="H6671" i="3" s="1"/>
  <c r="F6672" i="3"/>
  <c r="E6672" i="3"/>
  <c r="G6672" i="3" s="1"/>
  <c r="H6672" i="3" s="1"/>
  <c r="I6671" i="3"/>
  <c r="R6671" i="3" s="1"/>
  <c r="J6670" i="3"/>
  <c r="L6670" i="3" s="1"/>
  <c r="M6672" i="3"/>
  <c r="D6675" i="3" l="1"/>
  <c r="F6673" i="3"/>
  <c r="E6673" i="3"/>
  <c r="I6672" i="3"/>
  <c r="R6672" i="3" s="1"/>
  <c r="J6671" i="3"/>
  <c r="L6671" i="3" s="1"/>
  <c r="M6673" i="3"/>
  <c r="D6676" i="3" l="1"/>
  <c r="G6673" i="3"/>
  <c r="H6673" i="3" s="1"/>
  <c r="I6673" i="3" s="1"/>
  <c r="R6673" i="3" s="1"/>
  <c r="F6674" i="3"/>
  <c r="E6674" i="3"/>
  <c r="G6674" i="3" s="1"/>
  <c r="H6674" i="3" s="1"/>
  <c r="J6672" i="3"/>
  <c r="L6672" i="3" s="1"/>
  <c r="M6674" i="3"/>
  <c r="D6677" i="3" l="1"/>
  <c r="F6675" i="3"/>
  <c r="E6675" i="3"/>
  <c r="I6674" i="3"/>
  <c r="R6674" i="3" s="1"/>
  <c r="J6673" i="3"/>
  <c r="L6673" i="3" s="1"/>
  <c r="M6675" i="3"/>
  <c r="D6678" i="3" l="1"/>
  <c r="G6675" i="3"/>
  <c r="H6675" i="3" s="1"/>
  <c r="F6676" i="3"/>
  <c r="E6676" i="3"/>
  <c r="I6675" i="3"/>
  <c r="R6675" i="3" s="1"/>
  <c r="J6674" i="3"/>
  <c r="L6674" i="3" s="1"/>
  <c r="M6676" i="3"/>
  <c r="D6679" i="3" l="1"/>
  <c r="G6676" i="3"/>
  <c r="H6676" i="3" s="1"/>
  <c r="I6676" i="3" s="1"/>
  <c r="R6676" i="3" s="1"/>
  <c r="F6677" i="3"/>
  <c r="E6677" i="3"/>
  <c r="G6677" i="3" s="1"/>
  <c r="H6677" i="3" s="1"/>
  <c r="J6675" i="3"/>
  <c r="L6675" i="3" s="1"/>
  <c r="M6677" i="3"/>
  <c r="D6680" i="3" l="1"/>
  <c r="F6678" i="3"/>
  <c r="E6678" i="3"/>
  <c r="I6677" i="3"/>
  <c r="R6677" i="3" s="1"/>
  <c r="J6676" i="3"/>
  <c r="L6676" i="3" s="1"/>
  <c r="M6678" i="3"/>
  <c r="D6681" i="3" l="1"/>
  <c r="G6678" i="3"/>
  <c r="H6678" i="3" s="1"/>
  <c r="F6679" i="3"/>
  <c r="E6679" i="3"/>
  <c r="G6679" i="3" s="1"/>
  <c r="H6679" i="3" s="1"/>
  <c r="I6678" i="3"/>
  <c r="R6678" i="3" s="1"/>
  <c r="J6677" i="3"/>
  <c r="L6677" i="3" s="1"/>
  <c r="M6679" i="3"/>
  <c r="D6682" i="3" l="1"/>
  <c r="F6680" i="3"/>
  <c r="E6680" i="3"/>
  <c r="I6679" i="3"/>
  <c r="R6679" i="3" s="1"/>
  <c r="J6678" i="3"/>
  <c r="L6678" i="3" s="1"/>
  <c r="M6680" i="3"/>
  <c r="D6683" i="3" l="1"/>
  <c r="G6680" i="3"/>
  <c r="H6680" i="3" s="1"/>
  <c r="F6681" i="3"/>
  <c r="E6681" i="3"/>
  <c r="I6680" i="3"/>
  <c r="R6680" i="3" s="1"/>
  <c r="J6679" i="3"/>
  <c r="L6679" i="3" s="1"/>
  <c r="M6681" i="3"/>
  <c r="D6684" i="3" l="1"/>
  <c r="G6681" i="3"/>
  <c r="H6681" i="3" s="1"/>
  <c r="F6682" i="3"/>
  <c r="E6682" i="3"/>
  <c r="I6681" i="3"/>
  <c r="R6681" i="3" s="1"/>
  <c r="J6680" i="3"/>
  <c r="L6680" i="3" s="1"/>
  <c r="M6682" i="3"/>
  <c r="D6685" i="3" l="1"/>
  <c r="G6682" i="3"/>
  <c r="H6682" i="3" s="1"/>
  <c r="I6682" i="3" s="1"/>
  <c r="R6682" i="3" s="1"/>
  <c r="F6683" i="3"/>
  <c r="E6683" i="3"/>
  <c r="J6681" i="3"/>
  <c r="L6681" i="3" s="1"/>
  <c r="M6683" i="3"/>
  <c r="D6686" i="3" l="1"/>
  <c r="G6683" i="3"/>
  <c r="H6683" i="3" s="1"/>
  <c r="F6684" i="3"/>
  <c r="E6684" i="3"/>
  <c r="I6683" i="3"/>
  <c r="R6683" i="3" s="1"/>
  <c r="J6682" i="3"/>
  <c r="L6682" i="3" s="1"/>
  <c r="M6684" i="3"/>
  <c r="D6687" i="3" l="1"/>
  <c r="G6684" i="3"/>
  <c r="H6684" i="3" s="1"/>
  <c r="I6684" i="3" s="1"/>
  <c r="R6684" i="3" s="1"/>
  <c r="F6685" i="3"/>
  <c r="E6685" i="3"/>
  <c r="J6683" i="3"/>
  <c r="L6683" i="3" s="1"/>
  <c r="M6685" i="3"/>
  <c r="D6688" i="3" l="1"/>
  <c r="F6686" i="3"/>
  <c r="E6686" i="3"/>
  <c r="G6685" i="3"/>
  <c r="H6685" i="3" s="1"/>
  <c r="I6685" i="3" s="1"/>
  <c r="R6685" i="3" s="1"/>
  <c r="J6684" i="3"/>
  <c r="L6684" i="3" s="1"/>
  <c r="M6686" i="3"/>
  <c r="D6689" i="3" l="1"/>
  <c r="G6686" i="3"/>
  <c r="H6686" i="3" s="1"/>
  <c r="F6687" i="3"/>
  <c r="E6687" i="3"/>
  <c r="I6686" i="3"/>
  <c r="R6686" i="3" s="1"/>
  <c r="J6685" i="3"/>
  <c r="L6685" i="3" s="1"/>
  <c r="M6687" i="3"/>
  <c r="D6690" i="3" l="1"/>
  <c r="G6687" i="3"/>
  <c r="H6687" i="3" s="1"/>
  <c r="F6688" i="3"/>
  <c r="E6688" i="3"/>
  <c r="I6687" i="3"/>
  <c r="R6687" i="3" s="1"/>
  <c r="J6686" i="3"/>
  <c r="L6686" i="3" s="1"/>
  <c r="M6688" i="3"/>
  <c r="D6691" i="3" l="1"/>
  <c r="G6688" i="3"/>
  <c r="H6688" i="3" s="1"/>
  <c r="F6689" i="3"/>
  <c r="E6689" i="3"/>
  <c r="I6688" i="3"/>
  <c r="R6688" i="3" s="1"/>
  <c r="J6687" i="3"/>
  <c r="L6687" i="3" s="1"/>
  <c r="M6689" i="3"/>
  <c r="D6692" i="3" l="1"/>
  <c r="G6689" i="3"/>
  <c r="H6689" i="3" s="1"/>
  <c r="F6690" i="3"/>
  <c r="E6690" i="3"/>
  <c r="I6689" i="3"/>
  <c r="R6689" i="3" s="1"/>
  <c r="J6688" i="3"/>
  <c r="L6688" i="3" s="1"/>
  <c r="M6690" i="3"/>
  <c r="D6693" i="3" l="1"/>
  <c r="G6690" i="3"/>
  <c r="H6690" i="3" s="1"/>
  <c r="F6691" i="3"/>
  <c r="E6691" i="3"/>
  <c r="I6690" i="3"/>
  <c r="R6690" i="3" s="1"/>
  <c r="J6689" i="3"/>
  <c r="L6689" i="3" s="1"/>
  <c r="M6691" i="3"/>
  <c r="D6694" i="3" l="1"/>
  <c r="G6691" i="3"/>
  <c r="H6691" i="3" s="1"/>
  <c r="F6692" i="3"/>
  <c r="E6692" i="3"/>
  <c r="I6691" i="3"/>
  <c r="R6691" i="3" s="1"/>
  <c r="J6690" i="3"/>
  <c r="L6690" i="3" s="1"/>
  <c r="M6692" i="3"/>
  <c r="D6695" i="3" l="1"/>
  <c r="G6692" i="3"/>
  <c r="H6692" i="3" s="1"/>
  <c r="F6693" i="3"/>
  <c r="E6693" i="3"/>
  <c r="I6692" i="3"/>
  <c r="R6692" i="3" s="1"/>
  <c r="J6691" i="3"/>
  <c r="L6691" i="3" s="1"/>
  <c r="M6693" i="3"/>
  <c r="D6696" i="3" l="1"/>
  <c r="G6693" i="3"/>
  <c r="H6693" i="3" s="1"/>
  <c r="I6693" i="3" s="1"/>
  <c r="R6693" i="3" s="1"/>
  <c r="F6694" i="3"/>
  <c r="E6694" i="3"/>
  <c r="G6694" i="3" s="1"/>
  <c r="H6694" i="3" s="1"/>
  <c r="J6692" i="3"/>
  <c r="L6692" i="3" s="1"/>
  <c r="M6694" i="3"/>
  <c r="D6697" i="3" l="1"/>
  <c r="F6695" i="3"/>
  <c r="E6695" i="3"/>
  <c r="I6694" i="3"/>
  <c r="R6694" i="3" s="1"/>
  <c r="J6693" i="3"/>
  <c r="L6693" i="3" s="1"/>
  <c r="M6695" i="3"/>
  <c r="D6698" i="3" l="1"/>
  <c r="G6695" i="3"/>
  <c r="H6695" i="3" s="1"/>
  <c r="F6696" i="3"/>
  <c r="E6696" i="3"/>
  <c r="I6695" i="3"/>
  <c r="R6695" i="3" s="1"/>
  <c r="J6694" i="3"/>
  <c r="L6694" i="3" s="1"/>
  <c r="M6696" i="3"/>
  <c r="D6699" i="3" l="1"/>
  <c r="G6696" i="3"/>
  <c r="H6696" i="3" s="1"/>
  <c r="I6696" i="3" s="1"/>
  <c r="R6696" i="3" s="1"/>
  <c r="F6697" i="3"/>
  <c r="E6697" i="3"/>
  <c r="J6695" i="3"/>
  <c r="L6695" i="3" s="1"/>
  <c r="M6697" i="3"/>
  <c r="D6700" i="3" l="1"/>
  <c r="G6697" i="3"/>
  <c r="H6697" i="3" s="1"/>
  <c r="I6697" i="3" s="1"/>
  <c r="R6697" i="3" s="1"/>
  <c r="F6698" i="3"/>
  <c r="E6698" i="3"/>
  <c r="G6698" i="3" s="1"/>
  <c r="H6698" i="3" s="1"/>
  <c r="J6696" i="3"/>
  <c r="L6696" i="3" s="1"/>
  <c r="M6698" i="3"/>
  <c r="D6701" i="3" l="1"/>
  <c r="F6699" i="3"/>
  <c r="E6699" i="3"/>
  <c r="I6698" i="3"/>
  <c r="R6698" i="3" s="1"/>
  <c r="J6697" i="3"/>
  <c r="L6697" i="3" s="1"/>
  <c r="M6699" i="3"/>
  <c r="D6702" i="3" l="1"/>
  <c r="G6699" i="3"/>
  <c r="H6699" i="3" s="1"/>
  <c r="I6699" i="3" s="1"/>
  <c r="R6699" i="3" s="1"/>
  <c r="F6700" i="3"/>
  <c r="E6700" i="3"/>
  <c r="G6700" i="3" s="1"/>
  <c r="H6700" i="3" s="1"/>
  <c r="J6698" i="3"/>
  <c r="L6698" i="3" s="1"/>
  <c r="M6700" i="3"/>
  <c r="D6703" i="3" l="1"/>
  <c r="F6701" i="3"/>
  <c r="E6701" i="3"/>
  <c r="I6700" i="3"/>
  <c r="R6700" i="3" s="1"/>
  <c r="J6699" i="3"/>
  <c r="L6699" i="3" s="1"/>
  <c r="M6701" i="3"/>
  <c r="D6704" i="3" l="1"/>
  <c r="G6701" i="3"/>
  <c r="H6701" i="3" s="1"/>
  <c r="I6701" i="3" s="1"/>
  <c r="R6701" i="3" s="1"/>
  <c r="F6702" i="3"/>
  <c r="E6702" i="3"/>
  <c r="J6700" i="3"/>
  <c r="L6700" i="3" s="1"/>
  <c r="M6702" i="3"/>
  <c r="D6705" i="3" l="1"/>
  <c r="G6702" i="3"/>
  <c r="H6702" i="3" s="1"/>
  <c r="F6703" i="3"/>
  <c r="E6703" i="3"/>
  <c r="I6702" i="3"/>
  <c r="R6702" i="3" s="1"/>
  <c r="J6701" i="3"/>
  <c r="L6701" i="3" s="1"/>
  <c r="M6703" i="3"/>
  <c r="D6706" i="3" l="1"/>
  <c r="G6703" i="3"/>
  <c r="H6703" i="3" s="1"/>
  <c r="F6704" i="3"/>
  <c r="E6704" i="3"/>
  <c r="I6703" i="3"/>
  <c r="R6703" i="3" s="1"/>
  <c r="J6702" i="3"/>
  <c r="L6702" i="3" s="1"/>
  <c r="M6704" i="3"/>
  <c r="D6707" i="3" l="1"/>
  <c r="G6704" i="3"/>
  <c r="H6704" i="3" s="1"/>
  <c r="I6704" i="3" s="1"/>
  <c r="R6704" i="3" s="1"/>
  <c r="F6705" i="3"/>
  <c r="E6705" i="3"/>
  <c r="J6703" i="3"/>
  <c r="L6703" i="3" s="1"/>
  <c r="M6705" i="3"/>
  <c r="D6708" i="3" l="1"/>
  <c r="G6705" i="3"/>
  <c r="H6705" i="3" s="1"/>
  <c r="F6706" i="3"/>
  <c r="E6706" i="3"/>
  <c r="G6706" i="3" s="1"/>
  <c r="H6706" i="3" s="1"/>
  <c r="I6705" i="3"/>
  <c r="R6705" i="3" s="1"/>
  <c r="J6704" i="3"/>
  <c r="L6704" i="3" s="1"/>
  <c r="M6706" i="3"/>
  <c r="D6709" i="3" l="1"/>
  <c r="F6707" i="3"/>
  <c r="E6707" i="3"/>
  <c r="I6706" i="3"/>
  <c r="R6706" i="3" s="1"/>
  <c r="J6705" i="3"/>
  <c r="L6705" i="3" s="1"/>
  <c r="M6707" i="3"/>
  <c r="D6710" i="3" l="1"/>
  <c r="G6707" i="3"/>
  <c r="H6707" i="3" s="1"/>
  <c r="F6708" i="3"/>
  <c r="E6708" i="3"/>
  <c r="G6708" i="3" s="1"/>
  <c r="H6708" i="3" s="1"/>
  <c r="I6707" i="3"/>
  <c r="R6707" i="3" s="1"/>
  <c r="J6706" i="3"/>
  <c r="L6706" i="3" s="1"/>
  <c r="M6708" i="3"/>
  <c r="D6711" i="3" l="1"/>
  <c r="F6709" i="3"/>
  <c r="E6709" i="3"/>
  <c r="I6708" i="3"/>
  <c r="R6708" i="3" s="1"/>
  <c r="J6707" i="3"/>
  <c r="L6707" i="3" s="1"/>
  <c r="M6709" i="3"/>
  <c r="D6712" i="3" l="1"/>
  <c r="G6709" i="3"/>
  <c r="H6709" i="3" s="1"/>
  <c r="F6710" i="3"/>
  <c r="E6710" i="3"/>
  <c r="G6710" i="3" s="1"/>
  <c r="H6710" i="3" s="1"/>
  <c r="I6709" i="3"/>
  <c r="R6709" i="3" s="1"/>
  <c r="J6708" i="3"/>
  <c r="L6708" i="3" s="1"/>
  <c r="M6710" i="3"/>
  <c r="D6713" i="3" l="1"/>
  <c r="F6711" i="3"/>
  <c r="E6711" i="3"/>
  <c r="I6710" i="3"/>
  <c r="R6710" i="3" s="1"/>
  <c r="J6709" i="3"/>
  <c r="L6709" i="3" s="1"/>
  <c r="M6711" i="3"/>
  <c r="D6714" i="3" l="1"/>
  <c r="G6711" i="3"/>
  <c r="H6711" i="3" s="1"/>
  <c r="F6712" i="3"/>
  <c r="E6712" i="3"/>
  <c r="I6711" i="3"/>
  <c r="R6711" i="3" s="1"/>
  <c r="J6710" i="3"/>
  <c r="L6710" i="3" s="1"/>
  <c r="M6712" i="3"/>
  <c r="D6715" i="3" l="1"/>
  <c r="G6712" i="3"/>
  <c r="H6712" i="3" s="1"/>
  <c r="F6713" i="3"/>
  <c r="E6713" i="3"/>
  <c r="I6712" i="3"/>
  <c r="R6712" i="3" s="1"/>
  <c r="J6711" i="3"/>
  <c r="L6711" i="3" s="1"/>
  <c r="M6713" i="3"/>
  <c r="D6716" i="3" l="1"/>
  <c r="G6713" i="3"/>
  <c r="H6713" i="3" s="1"/>
  <c r="F6714" i="3"/>
  <c r="E6714" i="3"/>
  <c r="I6713" i="3"/>
  <c r="R6713" i="3" s="1"/>
  <c r="J6712" i="3"/>
  <c r="L6712" i="3" s="1"/>
  <c r="M6714" i="3"/>
  <c r="D6717" i="3" l="1"/>
  <c r="G6714" i="3"/>
  <c r="H6714" i="3" s="1"/>
  <c r="I6714" i="3" s="1"/>
  <c r="R6714" i="3" s="1"/>
  <c r="F6715" i="3"/>
  <c r="E6715" i="3"/>
  <c r="J6713" i="3"/>
  <c r="L6713" i="3" s="1"/>
  <c r="M6715" i="3"/>
  <c r="D6718" i="3" l="1"/>
  <c r="G6715" i="3"/>
  <c r="H6715" i="3" s="1"/>
  <c r="F6716" i="3"/>
  <c r="E6716" i="3"/>
  <c r="I6715" i="3"/>
  <c r="R6715" i="3" s="1"/>
  <c r="J6714" i="3"/>
  <c r="L6714" i="3" s="1"/>
  <c r="M6716" i="3"/>
  <c r="D6719" i="3" l="1"/>
  <c r="G6716" i="3"/>
  <c r="H6716" i="3" s="1"/>
  <c r="F6717" i="3"/>
  <c r="E6717" i="3"/>
  <c r="I6716" i="3"/>
  <c r="R6716" i="3" s="1"/>
  <c r="J6715" i="3"/>
  <c r="L6715" i="3" s="1"/>
  <c r="M6717" i="3"/>
  <c r="D6720" i="3" l="1"/>
  <c r="G6717" i="3"/>
  <c r="H6717" i="3" s="1"/>
  <c r="I6717" i="3" s="1"/>
  <c r="R6717" i="3" s="1"/>
  <c r="F6718" i="3"/>
  <c r="E6718" i="3"/>
  <c r="G6718" i="3" s="1"/>
  <c r="H6718" i="3" s="1"/>
  <c r="J6716" i="3"/>
  <c r="L6716" i="3" s="1"/>
  <c r="M6718" i="3"/>
  <c r="D6721" i="3" l="1"/>
  <c r="F6719" i="3"/>
  <c r="E6719" i="3"/>
  <c r="I6718" i="3"/>
  <c r="R6718" i="3" s="1"/>
  <c r="J6717" i="3"/>
  <c r="L6717" i="3" s="1"/>
  <c r="M6719" i="3"/>
  <c r="D6722" i="3" l="1"/>
  <c r="F6720" i="3"/>
  <c r="E6720" i="3"/>
  <c r="G6719" i="3"/>
  <c r="H6719" i="3" s="1"/>
  <c r="I6719" i="3" s="1"/>
  <c r="R6719" i="3" s="1"/>
  <c r="J6718" i="3"/>
  <c r="L6718" i="3" s="1"/>
  <c r="M6720" i="3"/>
  <c r="D6723" i="3" l="1"/>
  <c r="F6721" i="3"/>
  <c r="E6721" i="3"/>
  <c r="G6720" i="3"/>
  <c r="H6720" i="3" s="1"/>
  <c r="I6720" i="3" s="1"/>
  <c r="R6720" i="3" s="1"/>
  <c r="J6719" i="3"/>
  <c r="L6719" i="3" s="1"/>
  <c r="M6721" i="3"/>
  <c r="D6724" i="3" l="1"/>
  <c r="G6721" i="3"/>
  <c r="H6721" i="3" s="1"/>
  <c r="I6721" i="3" s="1"/>
  <c r="R6721" i="3" s="1"/>
  <c r="F6722" i="3"/>
  <c r="E6722" i="3"/>
  <c r="J6720" i="3"/>
  <c r="L6720" i="3" s="1"/>
  <c r="M6722" i="3"/>
  <c r="D6725" i="3" l="1"/>
  <c r="G6722" i="3"/>
  <c r="H6722" i="3" s="1"/>
  <c r="F6723" i="3"/>
  <c r="E6723" i="3"/>
  <c r="I6722" i="3"/>
  <c r="R6722" i="3" s="1"/>
  <c r="J6721" i="3"/>
  <c r="L6721" i="3" s="1"/>
  <c r="M6723" i="3"/>
  <c r="D6726" i="3" l="1"/>
  <c r="G6723" i="3"/>
  <c r="H6723" i="3" s="1"/>
  <c r="F6724" i="3"/>
  <c r="E6724" i="3"/>
  <c r="G6724" i="3" s="1"/>
  <c r="H6724" i="3" s="1"/>
  <c r="I6723" i="3"/>
  <c r="R6723" i="3" s="1"/>
  <c r="J6722" i="3"/>
  <c r="L6722" i="3" s="1"/>
  <c r="M6724" i="3"/>
  <c r="D6727" i="3" l="1"/>
  <c r="F6725" i="3"/>
  <c r="E6725" i="3"/>
  <c r="I6724" i="3"/>
  <c r="R6724" i="3" s="1"/>
  <c r="J6723" i="3"/>
  <c r="L6723" i="3" s="1"/>
  <c r="M6725" i="3"/>
  <c r="D6728" i="3" l="1"/>
  <c r="G6725" i="3"/>
  <c r="H6725" i="3" s="1"/>
  <c r="F6726" i="3"/>
  <c r="E6726" i="3"/>
  <c r="I6725" i="3"/>
  <c r="R6725" i="3" s="1"/>
  <c r="J6724" i="3"/>
  <c r="L6724" i="3" s="1"/>
  <c r="M6726" i="3"/>
  <c r="D6729" i="3" l="1"/>
  <c r="G6726" i="3"/>
  <c r="H6726" i="3" s="1"/>
  <c r="F6727" i="3"/>
  <c r="E6727" i="3"/>
  <c r="G6727" i="3" s="1"/>
  <c r="H6727" i="3" s="1"/>
  <c r="I6726" i="3"/>
  <c r="R6726" i="3" s="1"/>
  <c r="J6725" i="3"/>
  <c r="L6725" i="3" s="1"/>
  <c r="M6727" i="3"/>
  <c r="D6730" i="3" l="1"/>
  <c r="F6728" i="3"/>
  <c r="E6728" i="3"/>
  <c r="I6727" i="3"/>
  <c r="R6727" i="3" s="1"/>
  <c r="J6726" i="3"/>
  <c r="L6726" i="3" s="1"/>
  <c r="M6728" i="3"/>
  <c r="D6731" i="3" l="1"/>
  <c r="G6728" i="3"/>
  <c r="H6728" i="3" s="1"/>
  <c r="F6729" i="3"/>
  <c r="E6729" i="3"/>
  <c r="I6728" i="3"/>
  <c r="R6728" i="3" s="1"/>
  <c r="J6727" i="3"/>
  <c r="L6727" i="3" s="1"/>
  <c r="M6729" i="3"/>
  <c r="D6732" i="3" l="1"/>
  <c r="G6729" i="3"/>
  <c r="H6729" i="3" s="1"/>
  <c r="F6730" i="3"/>
  <c r="E6730" i="3"/>
  <c r="I6729" i="3"/>
  <c r="R6729" i="3" s="1"/>
  <c r="J6728" i="3"/>
  <c r="L6728" i="3" s="1"/>
  <c r="M6730" i="3"/>
  <c r="D6733" i="3" l="1"/>
  <c r="G6730" i="3"/>
  <c r="H6730" i="3" s="1"/>
  <c r="I6730" i="3" s="1"/>
  <c r="R6730" i="3" s="1"/>
  <c r="F6731" i="3"/>
  <c r="E6731" i="3"/>
  <c r="J6729" i="3"/>
  <c r="L6729" i="3" s="1"/>
  <c r="M6731" i="3"/>
  <c r="D6734" i="3" l="1"/>
  <c r="G6731" i="3"/>
  <c r="H6731" i="3" s="1"/>
  <c r="F6732" i="3"/>
  <c r="E6732" i="3"/>
  <c r="I6731" i="3"/>
  <c r="R6731" i="3" s="1"/>
  <c r="J6730" i="3"/>
  <c r="L6730" i="3" s="1"/>
  <c r="M6732" i="3"/>
  <c r="D6735" i="3" l="1"/>
  <c r="G6732" i="3"/>
  <c r="H6732" i="3" s="1"/>
  <c r="F6733" i="3"/>
  <c r="E6733" i="3"/>
  <c r="G6733" i="3" s="1"/>
  <c r="H6733" i="3" s="1"/>
  <c r="I6732" i="3"/>
  <c r="R6732" i="3" s="1"/>
  <c r="J6731" i="3"/>
  <c r="L6731" i="3" s="1"/>
  <c r="M6733" i="3"/>
  <c r="D6736" i="3" l="1"/>
  <c r="F6734" i="3"/>
  <c r="E6734" i="3"/>
  <c r="I6733" i="3"/>
  <c r="R6733" i="3" s="1"/>
  <c r="J6732" i="3"/>
  <c r="L6732" i="3" s="1"/>
  <c r="M6734" i="3"/>
  <c r="D6737" i="3" l="1"/>
  <c r="G6734" i="3"/>
  <c r="H6734" i="3" s="1"/>
  <c r="F6735" i="3"/>
  <c r="E6735" i="3"/>
  <c r="I6734" i="3"/>
  <c r="R6734" i="3" s="1"/>
  <c r="J6733" i="3"/>
  <c r="L6733" i="3" s="1"/>
  <c r="M6735" i="3"/>
  <c r="D6738" i="3" l="1"/>
  <c r="G6735" i="3"/>
  <c r="H6735" i="3" s="1"/>
  <c r="I6735" i="3" s="1"/>
  <c r="R6735" i="3" s="1"/>
  <c r="F6736" i="3"/>
  <c r="E6736" i="3"/>
  <c r="J6734" i="3"/>
  <c r="L6734" i="3" s="1"/>
  <c r="M6736" i="3"/>
  <c r="D6739" i="3" l="1"/>
  <c r="G6736" i="3"/>
  <c r="H6736" i="3" s="1"/>
  <c r="I6736" i="3" s="1"/>
  <c r="R6736" i="3" s="1"/>
  <c r="F6737" i="3"/>
  <c r="E6737" i="3"/>
  <c r="J6735" i="3"/>
  <c r="L6735" i="3" s="1"/>
  <c r="M6737" i="3"/>
  <c r="D6740" i="3" l="1"/>
  <c r="F6738" i="3"/>
  <c r="E6738" i="3"/>
  <c r="G6737" i="3"/>
  <c r="H6737" i="3" s="1"/>
  <c r="I6737" i="3" s="1"/>
  <c r="R6737" i="3" s="1"/>
  <c r="J6736" i="3"/>
  <c r="L6736" i="3" s="1"/>
  <c r="M6738" i="3"/>
  <c r="D6741" i="3" l="1"/>
  <c r="G6738" i="3"/>
  <c r="H6738" i="3" s="1"/>
  <c r="I6738" i="3" s="1"/>
  <c r="R6738" i="3" s="1"/>
  <c r="F6739" i="3"/>
  <c r="E6739" i="3"/>
  <c r="J6737" i="3"/>
  <c r="L6737" i="3" s="1"/>
  <c r="M6739" i="3"/>
  <c r="D6742" i="3" l="1"/>
  <c r="G6739" i="3"/>
  <c r="H6739" i="3" s="1"/>
  <c r="I6739" i="3" s="1"/>
  <c r="R6739" i="3" s="1"/>
  <c r="F6740" i="3"/>
  <c r="E6740" i="3"/>
  <c r="J6738" i="3"/>
  <c r="L6738" i="3" s="1"/>
  <c r="M6740" i="3"/>
  <c r="D6743" i="3" l="1"/>
  <c r="G6740" i="3"/>
  <c r="H6740" i="3" s="1"/>
  <c r="F6741" i="3"/>
  <c r="E6741" i="3"/>
  <c r="I6740" i="3"/>
  <c r="R6740" i="3" s="1"/>
  <c r="J6739" i="3"/>
  <c r="L6739" i="3" s="1"/>
  <c r="M6741" i="3"/>
  <c r="D6744" i="3" l="1"/>
  <c r="G6741" i="3"/>
  <c r="H6741" i="3" s="1"/>
  <c r="F6742" i="3"/>
  <c r="E6742" i="3"/>
  <c r="I6741" i="3"/>
  <c r="R6741" i="3" s="1"/>
  <c r="J6740" i="3"/>
  <c r="L6740" i="3" s="1"/>
  <c r="M6742" i="3"/>
  <c r="D6745" i="3" l="1"/>
  <c r="F6743" i="3"/>
  <c r="E6743" i="3"/>
  <c r="G6742" i="3"/>
  <c r="H6742" i="3" s="1"/>
  <c r="I6742" i="3" s="1"/>
  <c r="R6742" i="3" s="1"/>
  <c r="J6741" i="3"/>
  <c r="L6741" i="3" s="1"/>
  <c r="M6743" i="3"/>
  <c r="D6746" i="3" l="1"/>
  <c r="F6744" i="3"/>
  <c r="E6744" i="3"/>
  <c r="G6743" i="3"/>
  <c r="H6743" i="3" s="1"/>
  <c r="I6743" i="3" s="1"/>
  <c r="R6743" i="3" s="1"/>
  <c r="J6742" i="3"/>
  <c r="L6742" i="3" s="1"/>
  <c r="M6744" i="3"/>
  <c r="D6747" i="3" l="1"/>
  <c r="F6745" i="3"/>
  <c r="E6745" i="3"/>
  <c r="G6744" i="3"/>
  <c r="H6744" i="3" s="1"/>
  <c r="I6744" i="3" s="1"/>
  <c r="R6744" i="3" s="1"/>
  <c r="J6743" i="3"/>
  <c r="L6743" i="3" s="1"/>
  <c r="M6745" i="3"/>
  <c r="D6748" i="3" l="1"/>
  <c r="F6746" i="3"/>
  <c r="E6746" i="3"/>
  <c r="G6745" i="3"/>
  <c r="H6745" i="3" s="1"/>
  <c r="I6745" i="3" s="1"/>
  <c r="R6745" i="3" s="1"/>
  <c r="J6744" i="3"/>
  <c r="L6744" i="3" s="1"/>
  <c r="M6746" i="3"/>
  <c r="D6749" i="3" l="1"/>
  <c r="F6747" i="3"/>
  <c r="E6747" i="3"/>
  <c r="G6746" i="3"/>
  <c r="H6746" i="3" s="1"/>
  <c r="I6746" i="3" s="1"/>
  <c r="R6746" i="3" s="1"/>
  <c r="J6745" i="3"/>
  <c r="L6745" i="3" s="1"/>
  <c r="M6747" i="3"/>
  <c r="D6750" i="3" l="1"/>
  <c r="G6747" i="3"/>
  <c r="H6747" i="3" s="1"/>
  <c r="I6747" i="3" s="1"/>
  <c r="R6747" i="3" s="1"/>
  <c r="F6748" i="3"/>
  <c r="E6748" i="3"/>
  <c r="J6746" i="3"/>
  <c r="L6746" i="3" s="1"/>
  <c r="M6748" i="3"/>
  <c r="D6751" i="3" l="1"/>
  <c r="F6749" i="3"/>
  <c r="E6749" i="3"/>
  <c r="G6748" i="3"/>
  <c r="H6748" i="3" s="1"/>
  <c r="I6748" i="3" s="1"/>
  <c r="R6748" i="3" s="1"/>
  <c r="J6747" i="3"/>
  <c r="L6747" i="3" s="1"/>
  <c r="M6749" i="3"/>
  <c r="D6752" i="3" l="1"/>
  <c r="G6749" i="3"/>
  <c r="H6749" i="3" s="1"/>
  <c r="F6750" i="3"/>
  <c r="E6750" i="3"/>
  <c r="I6749" i="3"/>
  <c r="R6749" i="3" s="1"/>
  <c r="J6748" i="3"/>
  <c r="L6748" i="3" s="1"/>
  <c r="M6750" i="3"/>
  <c r="D6753" i="3" l="1"/>
  <c r="G6750" i="3"/>
  <c r="H6750" i="3" s="1"/>
  <c r="F6751" i="3"/>
  <c r="E6751" i="3"/>
  <c r="I6750" i="3"/>
  <c r="R6750" i="3" s="1"/>
  <c r="J6749" i="3"/>
  <c r="L6749" i="3" s="1"/>
  <c r="M6751" i="3"/>
  <c r="D6754" i="3" l="1"/>
  <c r="G6751" i="3"/>
  <c r="H6751" i="3" s="1"/>
  <c r="F6752" i="3"/>
  <c r="E6752" i="3"/>
  <c r="I6751" i="3"/>
  <c r="R6751" i="3" s="1"/>
  <c r="J6750" i="3"/>
  <c r="L6750" i="3" s="1"/>
  <c r="M6752" i="3"/>
  <c r="D6755" i="3" l="1"/>
  <c r="G6752" i="3"/>
  <c r="H6752" i="3" s="1"/>
  <c r="F6753" i="3"/>
  <c r="E6753" i="3"/>
  <c r="I6752" i="3"/>
  <c r="R6752" i="3" s="1"/>
  <c r="J6751" i="3"/>
  <c r="L6751" i="3" s="1"/>
  <c r="M6753" i="3"/>
  <c r="D6756" i="3" l="1"/>
  <c r="F6754" i="3"/>
  <c r="E6754" i="3"/>
  <c r="G6753" i="3"/>
  <c r="H6753" i="3" s="1"/>
  <c r="I6753" i="3" s="1"/>
  <c r="R6753" i="3" s="1"/>
  <c r="J6752" i="3"/>
  <c r="L6752" i="3" s="1"/>
  <c r="M6754" i="3"/>
  <c r="D6757" i="3" l="1"/>
  <c r="G6754" i="3"/>
  <c r="H6754" i="3" s="1"/>
  <c r="F6755" i="3"/>
  <c r="E6755" i="3"/>
  <c r="I6754" i="3"/>
  <c r="R6754" i="3" s="1"/>
  <c r="J6753" i="3"/>
  <c r="L6753" i="3" s="1"/>
  <c r="M6755" i="3"/>
  <c r="D6758" i="3" l="1"/>
  <c r="G6755" i="3"/>
  <c r="H6755" i="3" s="1"/>
  <c r="F6756" i="3"/>
  <c r="E6756" i="3"/>
  <c r="I6755" i="3"/>
  <c r="R6755" i="3" s="1"/>
  <c r="J6754" i="3"/>
  <c r="L6754" i="3" s="1"/>
  <c r="M6756" i="3"/>
  <c r="D6759" i="3" l="1"/>
  <c r="G6756" i="3"/>
  <c r="H6756" i="3" s="1"/>
  <c r="F6757" i="3"/>
  <c r="E6757" i="3"/>
  <c r="I6756" i="3"/>
  <c r="R6756" i="3" s="1"/>
  <c r="J6755" i="3"/>
  <c r="L6755" i="3" s="1"/>
  <c r="M6757" i="3"/>
  <c r="D6760" i="3" l="1"/>
  <c r="G6757" i="3"/>
  <c r="H6757" i="3" s="1"/>
  <c r="F6758" i="3"/>
  <c r="E6758" i="3"/>
  <c r="I6757" i="3"/>
  <c r="R6757" i="3" s="1"/>
  <c r="J6756" i="3"/>
  <c r="L6756" i="3" s="1"/>
  <c r="M6758" i="3"/>
  <c r="D6761" i="3" l="1"/>
  <c r="G6758" i="3"/>
  <c r="H6758" i="3" s="1"/>
  <c r="F6759" i="3"/>
  <c r="E6759" i="3"/>
  <c r="I6758" i="3"/>
  <c r="R6758" i="3" s="1"/>
  <c r="J6757" i="3"/>
  <c r="L6757" i="3" s="1"/>
  <c r="M6759" i="3"/>
  <c r="D6762" i="3" l="1"/>
  <c r="G6759" i="3"/>
  <c r="H6759" i="3" s="1"/>
  <c r="F6760" i="3"/>
  <c r="E6760" i="3"/>
  <c r="I6759" i="3"/>
  <c r="R6759" i="3" s="1"/>
  <c r="J6758" i="3"/>
  <c r="L6758" i="3" s="1"/>
  <c r="M6760" i="3"/>
  <c r="D6763" i="3" l="1"/>
  <c r="G6760" i="3"/>
  <c r="H6760" i="3" s="1"/>
  <c r="F6761" i="3"/>
  <c r="E6761" i="3"/>
  <c r="I6760" i="3"/>
  <c r="R6760" i="3" s="1"/>
  <c r="J6759" i="3"/>
  <c r="L6759" i="3" s="1"/>
  <c r="M6761" i="3"/>
  <c r="D6764" i="3" l="1"/>
  <c r="G6761" i="3"/>
  <c r="H6761" i="3" s="1"/>
  <c r="F6762" i="3"/>
  <c r="E6762" i="3"/>
  <c r="I6761" i="3"/>
  <c r="R6761" i="3" s="1"/>
  <c r="J6760" i="3"/>
  <c r="L6760" i="3" s="1"/>
  <c r="M6762" i="3"/>
  <c r="D6765" i="3" l="1"/>
  <c r="G6762" i="3"/>
  <c r="H6762" i="3" s="1"/>
  <c r="F6763" i="3"/>
  <c r="E6763" i="3"/>
  <c r="I6762" i="3"/>
  <c r="R6762" i="3" s="1"/>
  <c r="J6761" i="3"/>
  <c r="L6761" i="3" s="1"/>
  <c r="M6763" i="3"/>
  <c r="D6766" i="3" l="1"/>
  <c r="F6764" i="3"/>
  <c r="E6764" i="3"/>
  <c r="G6763" i="3"/>
  <c r="H6763" i="3" s="1"/>
  <c r="I6763" i="3" s="1"/>
  <c r="R6763" i="3" s="1"/>
  <c r="J6762" i="3"/>
  <c r="L6762" i="3" s="1"/>
  <c r="M6764" i="3"/>
  <c r="D6767" i="3" l="1"/>
  <c r="F6765" i="3"/>
  <c r="E6765" i="3"/>
  <c r="G6764" i="3"/>
  <c r="H6764" i="3" s="1"/>
  <c r="I6764" i="3" s="1"/>
  <c r="R6764" i="3" s="1"/>
  <c r="J6763" i="3"/>
  <c r="L6763" i="3" s="1"/>
  <c r="M6765" i="3"/>
  <c r="D6768" i="3" l="1"/>
  <c r="G6765" i="3"/>
  <c r="H6765" i="3" s="1"/>
  <c r="F6766" i="3"/>
  <c r="E6766" i="3"/>
  <c r="I6765" i="3"/>
  <c r="R6765" i="3" s="1"/>
  <c r="J6764" i="3"/>
  <c r="L6764" i="3" s="1"/>
  <c r="M6766" i="3"/>
  <c r="D6769" i="3" l="1"/>
  <c r="G6766" i="3"/>
  <c r="H6766" i="3" s="1"/>
  <c r="F6767" i="3"/>
  <c r="E6767" i="3"/>
  <c r="I6766" i="3"/>
  <c r="R6766" i="3" s="1"/>
  <c r="J6765" i="3"/>
  <c r="L6765" i="3" s="1"/>
  <c r="M6767" i="3"/>
  <c r="D6770" i="3" l="1"/>
  <c r="G6767" i="3"/>
  <c r="H6767" i="3" s="1"/>
  <c r="F6768" i="3"/>
  <c r="E6768" i="3"/>
  <c r="I6767" i="3"/>
  <c r="R6767" i="3" s="1"/>
  <c r="J6766" i="3"/>
  <c r="L6766" i="3" s="1"/>
  <c r="M6768" i="3"/>
  <c r="D6771" i="3" l="1"/>
  <c r="G6768" i="3"/>
  <c r="H6768" i="3" s="1"/>
  <c r="F6769" i="3"/>
  <c r="E6769" i="3"/>
  <c r="I6768" i="3"/>
  <c r="R6768" i="3" s="1"/>
  <c r="J6767" i="3"/>
  <c r="L6767" i="3" s="1"/>
  <c r="M6769" i="3"/>
  <c r="D6772" i="3" l="1"/>
  <c r="G6769" i="3"/>
  <c r="H6769" i="3" s="1"/>
  <c r="I6769" i="3" s="1"/>
  <c r="R6769" i="3" s="1"/>
  <c r="F6770" i="3"/>
  <c r="E6770" i="3"/>
  <c r="J6768" i="3"/>
  <c r="L6768" i="3" s="1"/>
  <c r="M6770" i="3"/>
  <c r="D6773" i="3" l="1"/>
  <c r="G6770" i="3"/>
  <c r="H6770" i="3" s="1"/>
  <c r="F6771" i="3"/>
  <c r="E6771" i="3"/>
  <c r="I6770" i="3"/>
  <c r="R6770" i="3" s="1"/>
  <c r="J6769" i="3"/>
  <c r="L6769" i="3" s="1"/>
  <c r="M6771" i="3"/>
  <c r="D6774" i="3" l="1"/>
  <c r="G6771" i="3"/>
  <c r="H6771" i="3" s="1"/>
  <c r="F6772" i="3"/>
  <c r="E6772" i="3"/>
  <c r="G6772" i="3" s="1"/>
  <c r="H6772" i="3" s="1"/>
  <c r="I6771" i="3"/>
  <c r="R6771" i="3" s="1"/>
  <c r="J6770" i="3"/>
  <c r="L6770" i="3" s="1"/>
  <c r="M6772" i="3"/>
  <c r="D6775" i="3" l="1"/>
  <c r="F6773" i="3"/>
  <c r="E6773" i="3"/>
  <c r="I6772" i="3"/>
  <c r="R6772" i="3" s="1"/>
  <c r="J6771" i="3"/>
  <c r="L6771" i="3" s="1"/>
  <c r="M6773" i="3"/>
  <c r="D6776" i="3" l="1"/>
  <c r="G6773" i="3"/>
  <c r="H6773" i="3" s="1"/>
  <c r="F6774" i="3"/>
  <c r="E6774" i="3"/>
  <c r="I6773" i="3"/>
  <c r="R6773" i="3" s="1"/>
  <c r="J6772" i="3"/>
  <c r="L6772" i="3" s="1"/>
  <c r="M6774" i="3"/>
  <c r="D6777" i="3" l="1"/>
  <c r="G6774" i="3"/>
  <c r="H6774" i="3" s="1"/>
  <c r="F6775" i="3"/>
  <c r="E6775" i="3"/>
  <c r="G6775" i="3" s="1"/>
  <c r="H6775" i="3" s="1"/>
  <c r="I6774" i="3"/>
  <c r="R6774" i="3" s="1"/>
  <c r="J6773" i="3"/>
  <c r="L6773" i="3" s="1"/>
  <c r="M6775" i="3"/>
  <c r="D6778" i="3" l="1"/>
  <c r="F6776" i="3"/>
  <c r="E6776" i="3"/>
  <c r="I6775" i="3"/>
  <c r="R6775" i="3" s="1"/>
  <c r="J6774" i="3"/>
  <c r="L6774" i="3" s="1"/>
  <c r="M6776" i="3"/>
  <c r="D6779" i="3" l="1"/>
  <c r="G6776" i="3"/>
  <c r="H6776" i="3" s="1"/>
  <c r="F6777" i="3"/>
  <c r="E6777" i="3"/>
  <c r="I6776" i="3"/>
  <c r="R6776" i="3" s="1"/>
  <c r="J6775" i="3"/>
  <c r="L6775" i="3" s="1"/>
  <c r="M6777" i="3"/>
  <c r="D6780" i="3" l="1"/>
  <c r="G6777" i="3"/>
  <c r="H6777" i="3" s="1"/>
  <c r="F6778" i="3"/>
  <c r="E6778" i="3"/>
  <c r="I6777" i="3"/>
  <c r="R6777" i="3" s="1"/>
  <c r="J6776" i="3"/>
  <c r="L6776" i="3" s="1"/>
  <c r="M6778" i="3"/>
  <c r="D6781" i="3" l="1"/>
  <c r="G6778" i="3"/>
  <c r="H6778" i="3" s="1"/>
  <c r="F6779" i="3"/>
  <c r="E6779" i="3"/>
  <c r="G6779" i="3" s="1"/>
  <c r="H6779" i="3" s="1"/>
  <c r="I6778" i="3"/>
  <c r="R6778" i="3" s="1"/>
  <c r="J6777" i="3"/>
  <c r="L6777" i="3" s="1"/>
  <c r="M6779" i="3"/>
  <c r="D6782" i="3" l="1"/>
  <c r="F6780" i="3"/>
  <c r="E6780" i="3"/>
  <c r="I6779" i="3"/>
  <c r="R6779" i="3" s="1"/>
  <c r="J6778" i="3"/>
  <c r="L6778" i="3" s="1"/>
  <c r="M6780" i="3"/>
  <c r="D6783" i="3" l="1"/>
  <c r="G6780" i="3"/>
  <c r="H6780" i="3" s="1"/>
  <c r="F6781" i="3"/>
  <c r="E6781" i="3"/>
  <c r="I6780" i="3"/>
  <c r="R6780" i="3" s="1"/>
  <c r="J6779" i="3"/>
  <c r="L6779" i="3" s="1"/>
  <c r="M6781" i="3"/>
  <c r="D6784" i="3" l="1"/>
  <c r="G6781" i="3"/>
  <c r="H6781" i="3" s="1"/>
  <c r="F6782" i="3"/>
  <c r="E6782" i="3"/>
  <c r="I6781" i="3"/>
  <c r="R6781" i="3" s="1"/>
  <c r="J6780" i="3"/>
  <c r="L6780" i="3" s="1"/>
  <c r="M6782" i="3"/>
  <c r="D6785" i="3" l="1"/>
  <c r="F6783" i="3"/>
  <c r="E6783" i="3"/>
  <c r="G6782" i="3"/>
  <c r="H6782" i="3" s="1"/>
  <c r="I6782" i="3" s="1"/>
  <c r="R6782" i="3" s="1"/>
  <c r="J6781" i="3"/>
  <c r="L6781" i="3" s="1"/>
  <c r="M6783" i="3"/>
  <c r="D6786" i="3" l="1"/>
  <c r="G6783" i="3"/>
  <c r="H6783" i="3" s="1"/>
  <c r="F6784" i="3"/>
  <c r="E6784" i="3"/>
  <c r="I6783" i="3"/>
  <c r="R6783" i="3" s="1"/>
  <c r="J6782" i="3"/>
  <c r="L6782" i="3" s="1"/>
  <c r="M6784" i="3"/>
  <c r="D6787" i="3" l="1"/>
  <c r="G6784" i="3"/>
  <c r="H6784" i="3" s="1"/>
  <c r="F6785" i="3"/>
  <c r="E6785" i="3"/>
  <c r="G6785" i="3" s="1"/>
  <c r="H6785" i="3" s="1"/>
  <c r="I6784" i="3"/>
  <c r="R6784" i="3" s="1"/>
  <c r="J6783" i="3"/>
  <c r="L6783" i="3" s="1"/>
  <c r="M6785" i="3"/>
  <c r="D6788" i="3" l="1"/>
  <c r="F6786" i="3"/>
  <c r="E6786" i="3"/>
  <c r="I6785" i="3"/>
  <c r="R6785" i="3" s="1"/>
  <c r="J6784" i="3"/>
  <c r="L6784" i="3" s="1"/>
  <c r="M6786" i="3"/>
  <c r="D6789" i="3" l="1"/>
  <c r="G6786" i="3"/>
  <c r="H6786" i="3" s="1"/>
  <c r="F6787" i="3"/>
  <c r="E6787" i="3"/>
  <c r="I6786" i="3"/>
  <c r="R6786" i="3" s="1"/>
  <c r="J6785" i="3"/>
  <c r="L6785" i="3" s="1"/>
  <c r="M6787" i="3"/>
  <c r="D6790" i="3" l="1"/>
  <c r="G6787" i="3"/>
  <c r="H6787" i="3" s="1"/>
  <c r="F6788" i="3"/>
  <c r="E6788" i="3"/>
  <c r="I6787" i="3"/>
  <c r="R6787" i="3" s="1"/>
  <c r="J6786" i="3"/>
  <c r="L6786" i="3" s="1"/>
  <c r="M6788" i="3"/>
  <c r="D6791" i="3" l="1"/>
  <c r="G6788" i="3"/>
  <c r="H6788" i="3" s="1"/>
  <c r="F6789" i="3"/>
  <c r="E6789" i="3"/>
  <c r="I6788" i="3"/>
  <c r="R6788" i="3" s="1"/>
  <c r="J6787" i="3"/>
  <c r="L6787" i="3" s="1"/>
  <c r="M6789" i="3"/>
  <c r="D6792" i="3" l="1"/>
  <c r="G6789" i="3"/>
  <c r="H6789" i="3" s="1"/>
  <c r="F6790" i="3"/>
  <c r="E6790" i="3"/>
  <c r="I6789" i="3"/>
  <c r="R6789" i="3" s="1"/>
  <c r="J6788" i="3"/>
  <c r="L6788" i="3" s="1"/>
  <c r="M6790" i="3"/>
  <c r="D6793" i="3" l="1"/>
  <c r="G6790" i="3"/>
  <c r="H6790" i="3" s="1"/>
  <c r="F6791" i="3"/>
  <c r="E6791" i="3"/>
  <c r="I6790" i="3"/>
  <c r="R6790" i="3" s="1"/>
  <c r="J6789" i="3"/>
  <c r="L6789" i="3" s="1"/>
  <c r="M6791" i="3"/>
  <c r="D6794" i="3" l="1"/>
  <c r="G6791" i="3"/>
  <c r="H6791" i="3" s="1"/>
  <c r="F6792" i="3"/>
  <c r="E6792" i="3"/>
  <c r="I6791" i="3"/>
  <c r="R6791" i="3" s="1"/>
  <c r="J6790" i="3"/>
  <c r="L6790" i="3" s="1"/>
  <c r="M6792" i="3"/>
  <c r="D6795" i="3" l="1"/>
  <c r="G6792" i="3"/>
  <c r="H6792" i="3" s="1"/>
  <c r="F6793" i="3"/>
  <c r="E6793" i="3"/>
  <c r="I6792" i="3"/>
  <c r="R6792" i="3" s="1"/>
  <c r="J6791" i="3"/>
  <c r="L6791" i="3" s="1"/>
  <c r="M6793" i="3"/>
  <c r="D6796" i="3" l="1"/>
  <c r="G6793" i="3"/>
  <c r="H6793" i="3" s="1"/>
  <c r="I6793" i="3" s="1"/>
  <c r="R6793" i="3" s="1"/>
  <c r="F6794" i="3"/>
  <c r="E6794" i="3"/>
  <c r="J6792" i="3"/>
  <c r="L6792" i="3" s="1"/>
  <c r="M6794" i="3"/>
  <c r="D6797" i="3" l="1"/>
  <c r="G6794" i="3"/>
  <c r="H6794" i="3" s="1"/>
  <c r="I6794" i="3" s="1"/>
  <c r="R6794" i="3" s="1"/>
  <c r="F6795" i="3"/>
  <c r="E6795" i="3"/>
  <c r="J6793" i="3"/>
  <c r="L6793" i="3" s="1"/>
  <c r="M6795" i="3"/>
  <c r="D6798" i="3" l="1"/>
  <c r="G6795" i="3"/>
  <c r="H6795" i="3" s="1"/>
  <c r="F6796" i="3"/>
  <c r="E6796" i="3"/>
  <c r="I6795" i="3"/>
  <c r="R6795" i="3" s="1"/>
  <c r="J6794" i="3"/>
  <c r="L6794" i="3" s="1"/>
  <c r="M6796" i="3"/>
  <c r="D6799" i="3" l="1"/>
  <c r="G6796" i="3"/>
  <c r="H6796" i="3" s="1"/>
  <c r="F6797" i="3"/>
  <c r="E6797" i="3"/>
  <c r="I6796" i="3"/>
  <c r="R6796" i="3" s="1"/>
  <c r="J6795" i="3"/>
  <c r="L6795" i="3" s="1"/>
  <c r="M6797" i="3"/>
  <c r="D6800" i="3" l="1"/>
  <c r="G6797" i="3"/>
  <c r="H6797" i="3" s="1"/>
  <c r="I6797" i="3" s="1"/>
  <c r="R6797" i="3" s="1"/>
  <c r="F6798" i="3"/>
  <c r="E6798" i="3"/>
  <c r="J6796" i="3"/>
  <c r="L6796" i="3" s="1"/>
  <c r="M6798" i="3"/>
  <c r="D6801" i="3" l="1"/>
  <c r="G6798" i="3"/>
  <c r="H6798" i="3" s="1"/>
  <c r="I6798" i="3" s="1"/>
  <c r="R6798" i="3" s="1"/>
  <c r="F6799" i="3"/>
  <c r="E6799" i="3"/>
  <c r="J6797" i="3"/>
  <c r="L6797" i="3" s="1"/>
  <c r="M6799" i="3"/>
  <c r="D6802" i="3" l="1"/>
  <c r="G6799" i="3"/>
  <c r="H6799" i="3" s="1"/>
  <c r="F6800" i="3"/>
  <c r="E6800" i="3"/>
  <c r="I6799" i="3"/>
  <c r="R6799" i="3" s="1"/>
  <c r="J6798" i="3"/>
  <c r="L6798" i="3" s="1"/>
  <c r="M6800" i="3"/>
  <c r="D6803" i="3" l="1"/>
  <c r="G6800" i="3"/>
  <c r="H6800" i="3" s="1"/>
  <c r="F6801" i="3"/>
  <c r="E6801" i="3"/>
  <c r="I6800" i="3"/>
  <c r="R6800" i="3" s="1"/>
  <c r="J6799" i="3"/>
  <c r="L6799" i="3" s="1"/>
  <c r="M6801" i="3"/>
  <c r="D6804" i="3" l="1"/>
  <c r="G6801" i="3"/>
  <c r="H6801" i="3" s="1"/>
  <c r="I6801" i="3" s="1"/>
  <c r="R6801" i="3" s="1"/>
  <c r="F6802" i="3"/>
  <c r="E6802" i="3"/>
  <c r="J6800" i="3"/>
  <c r="L6800" i="3" s="1"/>
  <c r="M6802" i="3"/>
  <c r="D6805" i="3" l="1"/>
  <c r="G6802" i="3"/>
  <c r="H6802" i="3" s="1"/>
  <c r="I6802" i="3" s="1"/>
  <c r="R6802" i="3" s="1"/>
  <c r="F6803" i="3"/>
  <c r="E6803" i="3"/>
  <c r="J6801" i="3"/>
  <c r="L6801" i="3" s="1"/>
  <c r="M6803" i="3"/>
  <c r="D6806" i="3" l="1"/>
  <c r="G6803" i="3"/>
  <c r="H6803" i="3" s="1"/>
  <c r="F6804" i="3"/>
  <c r="E6804" i="3"/>
  <c r="I6803" i="3"/>
  <c r="R6803" i="3" s="1"/>
  <c r="J6802" i="3"/>
  <c r="L6802" i="3" s="1"/>
  <c r="M6804" i="3"/>
  <c r="D6807" i="3" l="1"/>
  <c r="G6804" i="3"/>
  <c r="H6804" i="3" s="1"/>
  <c r="F6805" i="3"/>
  <c r="E6805" i="3"/>
  <c r="I6804" i="3"/>
  <c r="R6804" i="3" s="1"/>
  <c r="J6803" i="3"/>
  <c r="L6803" i="3" s="1"/>
  <c r="M6805" i="3"/>
  <c r="D6808" i="3" l="1"/>
  <c r="G6805" i="3"/>
  <c r="H6805" i="3" s="1"/>
  <c r="F6806" i="3"/>
  <c r="E6806" i="3"/>
  <c r="I6805" i="3"/>
  <c r="R6805" i="3" s="1"/>
  <c r="J6804" i="3"/>
  <c r="L6804" i="3" s="1"/>
  <c r="M6806" i="3"/>
  <c r="D6809" i="3" l="1"/>
  <c r="F6807" i="3"/>
  <c r="E6807" i="3"/>
  <c r="G6806" i="3"/>
  <c r="H6806" i="3" s="1"/>
  <c r="I6806" i="3" s="1"/>
  <c r="R6806" i="3" s="1"/>
  <c r="J6805" i="3"/>
  <c r="L6805" i="3" s="1"/>
  <c r="M6807" i="3"/>
  <c r="D6810" i="3" l="1"/>
  <c r="G6807" i="3"/>
  <c r="H6807" i="3" s="1"/>
  <c r="F6808" i="3"/>
  <c r="E6808" i="3"/>
  <c r="I6807" i="3"/>
  <c r="R6807" i="3" s="1"/>
  <c r="J6806" i="3"/>
  <c r="L6806" i="3" s="1"/>
  <c r="M6808" i="3"/>
  <c r="D6811" i="3" l="1"/>
  <c r="G6808" i="3"/>
  <c r="H6808" i="3" s="1"/>
  <c r="F6809" i="3"/>
  <c r="E6809" i="3"/>
  <c r="I6808" i="3"/>
  <c r="R6808" i="3" s="1"/>
  <c r="J6807" i="3"/>
  <c r="L6807" i="3" s="1"/>
  <c r="M6809" i="3"/>
  <c r="D6812" i="3" l="1"/>
  <c r="G6809" i="3"/>
  <c r="H6809" i="3" s="1"/>
  <c r="I6809" i="3" s="1"/>
  <c r="R6809" i="3" s="1"/>
  <c r="F6810" i="3"/>
  <c r="E6810" i="3"/>
  <c r="G6810" i="3" s="1"/>
  <c r="H6810" i="3" s="1"/>
  <c r="J6808" i="3"/>
  <c r="L6808" i="3" s="1"/>
  <c r="M6810" i="3"/>
  <c r="D6813" i="3" l="1"/>
  <c r="F6811" i="3"/>
  <c r="E6811" i="3"/>
  <c r="I6810" i="3"/>
  <c r="R6810" i="3" s="1"/>
  <c r="J6809" i="3"/>
  <c r="L6809" i="3" s="1"/>
  <c r="M6811" i="3"/>
  <c r="D6814" i="3" l="1"/>
  <c r="G6811" i="3"/>
  <c r="H6811" i="3" s="1"/>
  <c r="I6811" i="3" s="1"/>
  <c r="R6811" i="3" s="1"/>
  <c r="F6812" i="3"/>
  <c r="E6812" i="3"/>
  <c r="G6812" i="3" s="1"/>
  <c r="H6812" i="3" s="1"/>
  <c r="J6810" i="3"/>
  <c r="L6810" i="3" s="1"/>
  <c r="M6812" i="3"/>
  <c r="D6815" i="3" l="1"/>
  <c r="F6813" i="3"/>
  <c r="E6813" i="3"/>
  <c r="I6812" i="3"/>
  <c r="R6812" i="3" s="1"/>
  <c r="J6811" i="3"/>
  <c r="L6811" i="3" s="1"/>
  <c r="M6813" i="3"/>
  <c r="D6816" i="3" l="1"/>
  <c r="G6813" i="3"/>
  <c r="H6813" i="3" s="1"/>
  <c r="F6814" i="3"/>
  <c r="E6814" i="3"/>
  <c r="I6813" i="3"/>
  <c r="R6813" i="3" s="1"/>
  <c r="J6812" i="3"/>
  <c r="L6812" i="3" s="1"/>
  <c r="M6814" i="3"/>
  <c r="D6817" i="3" l="1"/>
  <c r="G6814" i="3"/>
  <c r="H6814" i="3" s="1"/>
  <c r="F6815" i="3"/>
  <c r="E6815" i="3"/>
  <c r="I6814" i="3"/>
  <c r="R6814" i="3" s="1"/>
  <c r="J6813" i="3"/>
  <c r="L6813" i="3" s="1"/>
  <c r="M6815" i="3"/>
  <c r="D6818" i="3" l="1"/>
  <c r="G6815" i="3"/>
  <c r="H6815" i="3" s="1"/>
  <c r="F6816" i="3"/>
  <c r="E6816" i="3"/>
  <c r="G6816" i="3" s="1"/>
  <c r="H6816" i="3" s="1"/>
  <c r="I6815" i="3"/>
  <c r="R6815" i="3" s="1"/>
  <c r="J6814" i="3"/>
  <c r="L6814" i="3" s="1"/>
  <c r="M6816" i="3"/>
  <c r="D6819" i="3" l="1"/>
  <c r="F6817" i="3"/>
  <c r="E6817" i="3"/>
  <c r="I6816" i="3"/>
  <c r="R6816" i="3" s="1"/>
  <c r="J6815" i="3"/>
  <c r="L6815" i="3" s="1"/>
  <c r="M6817" i="3"/>
  <c r="D6820" i="3" l="1"/>
  <c r="G6817" i="3"/>
  <c r="H6817" i="3" s="1"/>
  <c r="F6818" i="3"/>
  <c r="E6818" i="3"/>
  <c r="I6817" i="3"/>
  <c r="R6817" i="3" s="1"/>
  <c r="J6816" i="3"/>
  <c r="L6816" i="3" s="1"/>
  <c r="M6818" i="3"/>
  <c r="D6821" i="3" l="1"/>
  <c r="F6819" i="3"/>
  <c r="E6819" i="3"/>
  <c r="G6818" i="3"/>
  <c r="H6818" i="3" s="1"/>
  <c r="I6818" i="3" s="1"/>
  <c r="R6818" i="3" s="1"/>
  <c r="J6817" i="3"/>
  <c r="L6817" i="3" s="1"/>
  <c r="M6819" i="3"/>
  <c r="D6822" i="3" l="1"/>
  <c r="G6819" i="3"/>
  <c r="H6819" i="3" s="1"/>
  <c r="F6820" i="3"/>
  <c r="E6820" i="3"/>
  <c r="G6820" i="3" s="1"/>
  <c r="H6820" i="3" s="1"/>
  <c r="I6819" i="3"/>
  <c r="R6819" i="3" s="1"/>
  <c r="J6818" i="3"/>
  <c r="L6818" i="3" s="1"/>
  <c r="M6820" i="3"/>
  <c r="D6823" i="3" l="1"/>
  <c r="F6821" i="3"/>
  <c r="E6821" i="3"/>
  <c r="I6820" i="3"/>
  <c r="R6820" i="3" s="1"/>
  <c r="J6819" i="3"/>
  <c r="L6819" i="3" s="1"/>
  <c r="M6821" i="3"/>
  <c r="D6824" i="3" l="1"/>
  <c r="G6821" i="3"/>
  <c r="H6821" i="3" s="1"/>
  <c r="I6821" i="3" s="1"/>
  <c r="R6821" i="3" s="1"/>
  <c r="F6822" i="3"/>
  <c r="E6822" i="3"/>
  <c r="G6822" i="3" s="1"/>
  <c r="H6822" i="3" s="1"/>
  <c r="J6820" i="3"/>
  <c r="L6820" i="3" s="1"/>
  <c r="M6822" i="3"/>
  <c r="D6825" i="3" l="1"/>
  <c r="F6823" i="3"/>
  <c r="E6823" i="3"/>
  <c r="I6822" i="3"/>
  <c r="R6822" i="3" s="1"/>
  <c r="J6821" i="3"/>
  <c r="L6821" i="3" s="1"/>
  <c r="M6823" i="3"/>
  <c r="D6826" i="3" l="1"/>
  <c r="G6823" i="3"/>
  <c r="H6823" i="3" s="1"/>
  <c r="F6824" i="3"/>
  <c r="E6824" i="3"/>
  <c r="G6824" i="3" s="1"/>
  <c r="H6824" i="3" s="1"/>
  <c r="I6823" i="3"/>
  <c r="R6823" i="3" s="1"/>
  <c r="J6822" i="3"/>
  <c r="L6822" i="3" s="1"/>
  <c r="M6824" i="3"/>
  <c r="D6827" i="3" l="1"/>
  <c r="F6825" i="3"/>
  <c r="E6825" i="3"/>
  <c r="I6824" i="3"/>
  <c r="R6824" i="3" s="1"/>
  <c r="J6823" i="3"/>
  <c r="L6823" i="3" s="1"/>
  <c r="M6825" i="3"/>
  <c r="D6828" i="3" l="1"/>
  <c r="G6825" i="3"/>
  <c r="H6825" i="3" s="1"/>
  <c r="I6825" i="3" s="1"/>
  <c r="R6825" i="3" s="1"/>
  <c r="F6826" i="3"/>
  <c r="E6826" i="3"/>
  <c r="G6826" i="3" s="1"/>
  <c r="H6826" i="3" s="1"/>
  <c r="J6824" i="3"/>
  <c r="L6824" i="3" s="1"/>
  <c r="M6826" i="3"/>
  <c r="D6829" i="3" l="1"/>
  <c r="F6827" i="3"/>
  <c r="E6827" i="3"/>
  <c r="I6826" i="3"/>
  <c r="R6826" i="3" s="1"/>
  <c r="J6825" i="3"/>
  <c r="L6825" i="3" s="1"/>
  <c r="M6827" i="3"/>
  <c r="D6830" i="3" l="1"/>
  <c r="G6827" i="3"/>
  <c r="H6827" i="3" s="1"/>
  <c r="F6828" i="3"/>
  <c r="E6828" i="3"/>
  <c r="I6827" i="3"/>
  <c r="R6827" i="3" s="1"/>
  <c r="J6826" i="3"/>
  <c r="L6826" i="3" s="1"/>
  <c r="M6828" i="3"/>
  <c r="D6831" i="3" l="1"/>
  <c r="G6828" i="3"/>
  <c r="H6828" i="3" s="1"/>
  <c r="F6829" i="3"/>
  <c r="E6829" i="3"/>
  <c r="I6828" i="3"/>
  <c r="R6828" i="3" s="1"/>
  <c r="J6827" i="3"/>
  <c r="L6827" i="3" s="1"/>
  <c r="M6829" i="3"/>
  <c r="D6832" i="3" l="1"/>
  <c r="G6829" i="3"/>
  <c r="H6829" i="3" s="1"/>
  <c r="F6830" i="3"/>
  <c r="E6830" i="3"/>
  <c r="I6829" i="3"/>
  <c r="R6829" i="3" s="1"/>
  <c r="J6828" i="3"/>
  <c r="L6828" i="3" s="1"/>
  <c r="M6830" i="3"/>
  <c r="D6833" i="3" l="1"/>
  <c r="G6830" i="3"/>
  <c r="H6830" i="3" s="1"/>
  <c r="F6831" i="3"/>
  <c r="E6831" i="3"/>
  <c r="I6830" i="3"/>
  <c r="R6830" i="3" s="1"/>
  <c r="J6829" i="3"/>
  <c r="L6829" i="3" s="1"/>
  <c r="M6831" i="3"/>
  <c r="D6834" i="3" l="1"/>
  <c r="G6831" i="3"/>
  <c r="H6831" i="3" s="1"/>
  <c r="F6832" i="3"/>
  <c r="E6832" i="3"/>
  <c r="G6832" i="3" s="1"/>
  <c r="H6832" i="3" s="1"/>
  <c r="I6831" i="3"/>
  <c r="R6831" i="3" s="1"/>
  <c r="J6830" i="3"/>
  <c r="L6830" i="3" s="1"/>
  <c r="M6832" i="3"/>
  <c r="D6835" i="3" l="1"/>
  <c r="F6833" i="3"/>
  <c r="E6833" i="3"/>
  <c r="I6832" i="3"/>
  <c r="R6832" i="3" s="1"/>
  <c r="J6831" i="3"/>
  <c r="L6831" i="3" s="1"/>
  <c r="M6833" i="3"/>
  <c r="D6836" i="3" l="1"/>
  <c r="G6833" i="3"/>
  <c r="H6833" i="3" s="1"/>
  <c r="F6834" i="3"/>
  <c r="E6834" i="3"/>
  <c r="I6833" i="3"/>
  <c r="R6833" i="3" s="1"/>
  <c r="J6832" i="3"/>
  <c r="L6832" i="3" s="1"/>
  <c r="M6834" i="3"/>
  <c r="D6837" i="3" l="1"/>
  <c r="G6834" i="3"/>
  <c r="H6834" i="3" s="1"/>
  <c r="F6835" i="3"/>
  <c r="E6835" i="3"/>
  <c r="I6834" i="3"/>
  <c r="R6834" i="3" s="1"/>
  <c r="J6833" i="3"/>
  <c r="L6833" i="3" s="1"/>
  <c r="M6835" i="3"/>
  <c r="D6838" i="3" l="1"/>
  <c r="G6835" i="3"/>
  <c r="H6835" i="3" s="1"/>
  <c r="F6836" i="3"/>
  <c r="E6836" i="3"/>
  <c r="G6836" i="3" s="1"/>
  <c r="H6836" i="3" s="1"/>
  <c r="I6835" i="3"/>
  <c r="R6835" i="3" s="1"/>
  <c r="J6834" i="3"/>
  <c r="L6834" i="3" s="1"/>
  <c r="M6836" i="3"/>
  <c r="D6839" i="3" l="1"/>
  <c r="F6837" i="3"/>
  <c r="E6837" i="3"/>
  <c r="I6836" i="3"/>
  <c r="R6836" i="3" s="1"/>
  <c r="J6835" i="3"/>
  <c r="L6835" i="3" s="1"/>
  <c r="M6837" i="3"/>
  <c r="D6840" i="3" l="1"/>
  <c r="G6837" i="3"/>
  <c r="H6837" i="3" s="1"/>
  <c r="F6838" i="3"/>
  <c r="E6838" i="3"/>
  <c r="G6838" i="3" s="1"/>
  <c r="H6838" i="3" s="1"/>
  <c r="I6837" i="3"/>
  <c r="R6837" i="3" s="1"/>
  <c r="J6836" i="3"/>
  <c r="L6836" i="3" s="1"/>
  <c r="M6838" i="3"/>
  <c r="D6841" i="3" l="1"/>
  <c r="F6839" i="3"/>
  <c r="E6839" i="3"/>
  <c r="I6838" i="3"/>
  <c r="R6838" i="3" s="1"/>
  <c r="J6837" i="3"/>
  <c r="L6837" i="3" s="1"/>
  <c r="M6839" i="3"/>
  <c r="D6842" i="3" l="1"/>
  <c r="G6839" i="3"/>
  <c r="H6839" i="3" s="1"/>
  <c r="F6840" i="3"/>
  <c r="E6840" i="3"/>
  <c r="I6839" i="3"/>
  <c r="R6839" i="3" s="1"/>
  <c r="J6838" i="3"/>
  <c r="L6838" i="3" s="1"/>
  <c r="M6840" i="3"/>
  <c r="D6843" i="3" l="1"/>
  <c r="G6840" i="3"/>
  <c r="H6840" i="3" s="1"/>
  <c r="F6841" i="3"/>
  <c r="E6841" i="3"/>
  <c r="I6840" i="3"/>
  <c r="R6840" i="3" s="1"/>
  <c r="J6839" i="3"/>
  <c r="L6839" i="3" s="1"/>
  <c r="M6841" i="3"/>
  <c r="D6844" i="3" l="1"/>
  <c r="G6841" i="3"/>
  <c r="H6841" i="3" s="1"/>
  <c r="F6842" i="3"/>
  <c r="E6842" i="3"/>
  <c r="G6842" i="3" s="1"/>
  <c r="H6842" i="3" s="1"/>
  <c r="I6841" i="3"/>
  <c r="R6841" i="3" s="1"/>
  <c r="J6840" i="3"/>
  <c r="L6840" i="3" s="1"/>
  <c r="M6842" i="3"/>
  <c r="D6845" i="3" l="1"/>
  <c r="F6843" i="3"/>
  <c r="E6843" i="3"/>
  <c r="I6842" i="3"/>
  <c r="R6842" i="3" s="1"/>
  <c r="J6841" i="3"/>
  <c r="L6841" i="3" s="1"/>
  <c r="M6843" i="3"/>
  <c r="D6846" i="3" l="1"/>
  <c r="G6843" i="3"/>
  <c r="H6843" i="3" s="1"/>
  <c r="F6844" i="3"/>
  <c r="E6844" i="3"/>
  <c r="I6843" i="3"/>
  <c r="R6843" i="3" s="1"/>
  <c r="J6842" i="3"/>
  <c r="L6842" i="3" s="1"/>
  <c r="M6844" i="3"/>
  <c r="D6847" i="3" l="1"/>
  <c r="F6845" i="3"/>
  <c r="E6845" i="3"/>
  <c r="G6844" i="3"/>
  <c r="H6844" i="3" s="1"/>
  <c r="I6844" i="3" s="1"/>
  <c r="R6844" i="3" s="1"/>
  <c r="J6843" i="3"/>
  <c r="L6843" i="3" s="1"/>
  <c r="M6845" i="3"/>
  <c r="D6848" i="3" l="1"/>
  <c r="G6845" i="3"/>
  <c r="H6845" i="3" s="1"/>
  <c r="F6846" i="3"/>
  <c r="E6846" i="3"/>
  <c r="G6846" i="3" s="1"/>
  <c r="H6846" i="3" s="1"/>
  <c r="I6845" i="3"/>
  <c r="R6845" i="3" s="1"/>
  <c r="J6844" i="3"/>
  <c r="L6844" i="3" s="1"/>
  <c r="M6846" i="3"/>
  <c r="D6849" i="3" l="1"/>
  <c r="F6847" i="3"/>
  <c r="E6847" i="3"/>
  <c r="I6846" i="3"/>
  <c r="R6846" i="3" s="1"/>
  <c r="J6845" i="3"/>
  <c r="L6845" i="3" s="1"/>
  <c r="M6847" i="3"/>
  <c r="D6850" i="3" l="1"/>
  <c r="G6847" i="3"/>
  <c r="H6847" i="3" s="1"/>
  <c r="F6848" i="3"/>
  <c r="E6848" i="3"/>
  <c r="G6848" i="3" s="1"/>
  <c r="H6848" i="3" s="1"/>
  <c r="I6847" i="3"/>
  <c r="R6847" i="3" s="1"/>
  <c r="J6846" i="3"/>
  <c r="L6846" i="3" s="1"/>
  <c r="M6848" i="3"/>
  <c r="D6851" i="3" l="1"/>
  <c r="F6849" i="3"/>
  <c r="E6849" i="3"/>
  <c r="I6848" i="3"/>
  <c r="R6848" i="3" s="1"/>
  <c r="J6847" i="3"/>
  <c r="L6847" i="3" s="1"/>
  <c r="M6849" i="3"/>
  <c r="D6852" i="3" l="1"/>
  <c r="G6849" i="3"/>
  <c r="H6849" i="3" s="1"/>
  <c r="F6850" i="3"/>
  <c r="E6850" i="3"/>
  <c r="G6850" i="3" s="1"/>
  <c r="H6850" i="3" s="1"/>
  <c r="I6849" i="3"/>
  <c r="R6849" i="3" s="1"/>
  <c r="J6848" i="3"/>
  <c r="L6848" i="3" s="1"/>
  <c r="M6850" i="3"/>
  <c r="D6853" i="3" l="1"/>
  <c r="F6851" i="3"/>
  <c r="E6851" i="3"/>
  <c r="I6850" i="3"/>
  <c r="R6850" i="3" s="1"/>
  <c r="J6849" i="3"/>
  <c r="L6849" i="3" s="1"/>
  <c r="M6851" i="3"/>
  <c r="D6854" i="3" l="1"/>
  <c r="G6851" i="3"/>
  <c r="H6851" i="3" s="1"/>
  <c r="F6852" i="3"/>
  <c r="E6852" i="3"/>
  <c r="G6852" i="3" s="1"/>
  <c r="H6852" i="3" s="1"/>
  <c r="I6851" i="3"/>
  <c r="R6851" i="3" s="1"/>
  <c r="J6850" i="3"/>
  <c r="L6850" i="3" s="1"/>
  <c r="M6852" i="3"/>
  <c r="D6855" i="3" l="1"/>
  <c r="F6853" i="3"/>
  <c r="E6853" i="3"/>
  <c r="I6852" i="3"/>
  <c r="R6852" i="3" s="1"/>
  <c r="J6851" i="3"/>
  <c r="L6851" i="3" s="1"/>
  <c r="M6853" i="3"/>
  <c r="D6856" i="3" l="1"/>
  <c r="G6853" i="3"/>
  <c r="H6853" i="3" s="1"/>
  <c r="F6854" i="3"/>
  <c r="E6854" i="3"/>
  <c r="I6853" i="3"/>
  <c r="R6853" i="3" s="1"/>
  <c r="J6852" i="3"/>
  <c r="L6852" i="3" s="1"/>
  <c r="M6854" i="3"/>
  <c r="D6857" i="3" l="1"/>
  <c r="F6855" i="3"/>
  <c r="E6855" i="3"/>
  <c r="G6854" i="3"/>
  <c r="H6854" i="3" s="1"/>
  <c r="I6854" i="3" s="1"/>
  <c r="R6854" i="3" s="1"/>
  <c r="J6853" i="3"/>
  <c r="L6853" i="3" s="1"/>
  <c r="M6855" i="3"/>
  <c r="D6858" i="3" l="1"/>
  <c r="G6855" i="3"/>
  <c r="H6855" i="3" s="1"/>
  <c r="F6856" i="3"/>
  <c r="E6856" i="3"/>
  <c r="I6855" i="3"/>
  <c r="R6855" i="3" s="1"/>
  <c r="J6854" i="3"/>
  <c r="L6854" i="3" s="1"/>
  <c r="M6856" i="3"/>
  <c r="D6859" i="3" l="1"/>
  <c r="G6856" i="3"/>
  <c r="H6856" i="3" s="1"/>
  <c r="F6857" i="3"/>
  <c r="E6857" i="3"/>
  <c r="I6856" i="3"/>
  <c r="R6856" i="3" s="1"/>
  <c r="J6855" i="3"/>
  <c r="L6855" i="3" s="1"/>
  <c r="M6857" i="3"/>
  <c r="D6860" i="3" l="1"/>
  <c r="G6857" i="3"/>
  <c r="H6857" i="3" s="1"/>
  <c r="F6858" i="3"/>
  <c r="E6858" i="3"/>
  <c r="G6858" i="3" s="1"/>
  <c r="H6858" i="3" s="1"/>
  <c r="I6857" i="3"/>
  <c r="R6857" i="3" s="1"/>
  <c r="J6856" i="3"/>
  <c r="L6856" i="3" s="1"/>
  <c r="M6858" i="3"/>
  <c r="D6861" i="3" l="1"/>
  <c r="F6859" i="3"/>
  <c r="E6859" i="3"/>
  <c r="I6858" i="3"/>
  <c r="R6858" i="3" s="1"/>
  <c r="J6857" i="3"/>
  <c r="L6857" i="3" s="1"/>
  <c r="M6859" i="3"/>
  <c r="D6862" i="3" l="1"/>
  <c r="G6859" i="3"/>
  <c r="H6859" i="3" s="1"/>
  <c r="F6860" i="3"/>
  <c r="E6860" i="3"/>
  <c r="G6860" i="3" s="1"/>
  <c r="H6860" i="3" s="1"/>
  <c r="I6859" i="3"/>
  <c r="R6859" i="3" s="1"/>
  <c r="J6858" i="3"/>
  <c r="L6858" i="3" s="1"/>
  <c r="M6860" i="3"/>
  <c r="D6863" i="3" l="1"/>
  <c r="F6861" i="3"/>
  <c r="E6861" i="3"/>
  <c r="I6860" i="3"/>
  <c r="R6860" i="3" s="1"/>
  <c r="J6859" i="3"/>
  <c r="L6859" i="3" s="1"/>
  <c r="M6861" i="3"/>
  <c r="D6864" i="3" l="1"/>
  <c r="G6861" i="3"/>
  <c r="H6861" i="3" s="1"/>
  <c r="F6862" i="3"/>
  <c r="E6862" i="3"/>
  <c r="G6862" i="3" s="1"/>
  <c r="H6862" i="3" s="1"/>
  <c r="I6861" i="3"/>
  <c r="R6861" i="3" s="1"/>
  <c r="J6860" i="3"/>
  <c r="L6860" i="3" s="1"/>
  <c r="M6862" i="3"/>
  <c r="D6865" i="3" l="1"/>
  <c r="F6863" i="3"/>
  <c r="E6863" i="3"/>
  <c r="I6862" i="3"/>
  <c r="R6862" i="3" s="1"/>
  <c r="J6861" i="3"/>
  <c r="L6861" i="3" s="1"/>
  <c r="M6863" i="3"/>
  <c r="D6866" i="3" l="1"/>
  <c r="G6863" i="3"/>
  <c r="H6863" i="3" s="1"/>
  <c r="I6863" i="3" s="1"/>
  <c r="R6863" i="3" s="1"/>
  <c r="F6864" i="3"/>
  <c r="E6864" i="3"/>
  <c r="G6864" i="3" s="1"/>
  <c r="H6864" i="3" s="1"/>
  <c r="J6862" i="3"/>
  <c r="L6862" i="3" s="1"/>
  <c r="M6864" i="3"/>
  <c r="D6867" i="3" l="1"/>
  <c r="F6865" i="3"/>
  <c r="E6865" i="3"/>
  <c r="I6864" i="3"/>
  <c r="R6864" i="3" s="1"/>
  <c r="J6863" i="3"/>
  <c r="L6863" i="3" s="1"/>
  <c r="M6865" i="3"/>
  <c r="D6868" i="3" l="1"/>
  <c r="G6865" i="3"/>
  <c r="H6865" i="3" s="1"/>
  <c r="I6865" i="3" s="1"/>
  <c r="R6865" i="3" s="1"/>
  <c r="F6866" i="3"/>
  <c r="E6866" i="3"/>
  <c r="G6866" i="3" s="1"/>
  <c r="H6866" i="3" s="1"/>
  <c r="J6864" i="3"/>
  <c r="L6864" i="3" s="1"/>
  <c r="M6866" i="3"/>
  <c r="D6869" i="3" l="1"/>
  <c r="F6867" i="3"/>
  <c r="E6867" i="3"/>
  <c r="I6866" i="3"/>
  <c r="R6866" i="3" s="1"/>
  <c r="J6865" i="3"/>
  <c r="L6865" i="3" s="1"/>
  <c r="M6867" i="3"/>
  <c r="D6870" i="3" l="1"/>
  <c r="G6867" i="3"/>
  <c r="H6867" i="3" s="1"/>
  <c r="F6868" i="3"/>
  <c r="E6868" i="3"/>
  <c r="I6867" i="3"/>
  <c r="R6867" i="3" s="1"/>
  <c r="J6866" i="3"/>
  <c r="L6866" i="3" s="1"/>
  <c r="M6868" i="3"/>
  <c r="D6871" i="3" l="1"/>
  <c r="G6868" i="3"/>
  <c r="H6868" i="3" s="1"/>
  <c r="F6869" i="3"/>
  <c r="E6869" i="3"/>
  <c r="I6868" i="3"/>
  <c r="R6868" i="3" s="1"/>
  <c r="J6867" i="3"/>
  <c r="L6867" i="3" s="1"/>
  <c r="M6869" i="3"/>
  <c r="D6872" i="3" l="1"/>
  <c r="G6869" i="3"/>
  <c r="H6869" i="3" s="1"/>
  <c r="F6870" i="3"/>
  <c r="E6870" i="3"/>
  <c r="G6870" i="3" s="1"/>
  <c r="H6870" i="3" s="1"/>
  <c r="I6869" i="3"/>
  <c r="R6869" i="3" s="1"/>
  <c r="J6868" i="3"/>
  <c r="L6868" i="3" s="1"/>
  <c r="M6870" i="3"/>
  <c r="D6873" i="3" l="1"/>
  <c r="F6871" i="3"/>
  <c r="E6871" i="3"/>
  <c r="I6870" i="3"/>
  <c r="R6870" i="3" s="1"/>
  <c r="J6869" i="3"/>
  <c r="L6869" i="3" s="1"/>
  <c r="M6871" i="3"/>
  <c r="D6874" i="3" l="1"/>
  <c r="G6871" i="3"/>
  <c r="H6871" i="3" s="1"/>
  <c r="F6872" i="3"/>
  <c r="E6872" i="3"/>
  <c r="G6872" i="3" s="1"/>
  <c r="H6872" i="3" s="1"/>
  <c r="I6871" i="3"/>
  <c r="R6871" i="3" s="1"/>
  <c r="J6870" i="3"/>
  <c r="L6870" i="3" s="1"/>
  <c r="M6872" i="3"/>
  <c r="D6875" i="3" l="1"/>
  <c r="F6873" i="3"/>
  <c r="E6873" i="3"/>
  <c r="I6872" i="3"/>
  <c r="R6872" i="3" s="1"/>
  <c r="J6871" i="3"/>
  <c r="L6871" i="3" s="1"/>
  <c r="M6873" i="3"/>
  <c r="D6876" i="3" l="1"/>
  <c r="G6873" i="3"/>
  <c r="H6873" i="3" s="1"/>
  <c r="F6874" i="3"/>
  <c r="E6874" i="3"/>
  <c r="I6873" i="3"/>
  <c r="R6873" i="3" s="1"/>
  <c r="J6872" i="3"/>
  <c r="L6872" i="3" s="1"/>
  <c r="M6874" i="3"/>
  <c r="D6877" i="3" l="1"/>
  <c r="G6874" i="3"/>
  <c r="H6874" i="3" s="1"/>
  <c r="I6874" i="3" s="1"/>
  <c r="R6874" i="3" s="1"/>
  <c r="F6875" i="3"/>
  <c r="E6875" i="3"/>
  <c r="J6873" i="3"/>
  <c r="L6873" i="3" s="1"/>
  <c r="M6875" i="3"/>
  <c r="D6878" i="3" l="1"/>
  <c r="G6875" i="3"/>
  <c r="H6875" i="3" s="1"/>
  <c r="F6876" i="3"/>
  <c r="E6876" i="3"/>
  <c r="I6875" i="3"/>
  <c r="R6875" i="3" s="1"/>
  <c r="J6874" i="3"/>
  <c r="L6874" i="3" s="1"/>
  <c r="M6876" i="3"/>
  <c r="D6879" i="3" l="1"/>
  <c r="G6876" i="3"/>
  <c r="H6876" i="3" s="1"/>
  <c r="F6877" i="3"/>
  <c r="E6877" i="3"/>
  <c r="G6877" i="3" s="1"/>
  <c r="H6877" i="3" s="1"/>
  <c r="I6876" i="3"/>
  <c r="R6876" i="3" s="1"/>
  <c r="J6875" i="3"/>
  <c r="L6875" i="3" s="1"/>
  <c r="M6877" i="3"/>
  <c r="D6880" i="3" l="1"/>
  <c r="F6878" i="3"/>
  <c r="E6878" i="3"/>
  <c r="I6877" i="3"/>
  <c r="R6877" i="3" s="1"/>
  <c r="J6876" i="3"/>
  <c r="L6876" i="3" s="1"/>
  <c r="M6878" i="3"/>
  <c r="D6881" i="3" l="1"/>
  <c r="G6878" i="3"/>
  <c r="H6878" i="3" s="1"/>
  <c r="F6879" i="3"/>
  <c r="E6879" i="3"/>
  <c r="I6878" i="3"/>
  <c r="R6878" i="3" s="1"/>
  <c r="J6877" i="3"/>
  <c r="L6877" i="3" s="1"/>
  <c r="M6879" i="3"/>
  <c r="D6882" i="3" l="1"/>
  <c r="G6879" i="3"/>
  <c r="H6879" i="3" s="1"/>
  <c r="F6880" i="3"/>
  <c r="E6880" i="3"/>
  <c r="G6880" i="3" s="1"/>
  <c r="H6880" i="3" s="1"/>
  <c r="I6879" i="3"/>
  <c r="R6879" i="3" s="1"/>
  <c r="J6878" i="3"/>
  <c r="L6878" i="3" s="1"/>
  <c r="M6880" i="3"/>
  <c r="D6883" i="3" l="1"/>
  <c r="F6881" i="3"/>
  <c r="E6881" i="3"/>
  <c r="I6880" i="3"/>
  <c r="R6880" i="3" s="1"/>
  <c r="J6879" i="3"/>
  <c r="L6879" i="3" s="1"/>
  <c r="M6881" i="3"/>
  <c r="D6884" i="3" l="1"/>
  <c r="G6881" i="3"/>
  <c r="H6881" i="3" s="1"/>
  <c r="I6881" i="3" s="1"/>
  <c r="R6881" i="3" s="1"/>
  <c r="F6882" i="3"/>
  <c r="E6882" i="3"/>
  <c r="G6882" i="3" s="1"/>
  <c r="H6882" i="3" s="1"/>
  <c r="J6880" i="3"/>
  <c r="L6880" i="3" s="1"/>
  <c r="M6882" i="3"/>
  <c r="D6885" i="3" l="1"/>
  <c r="F6883" i="3"/>
  <c r="E6883" i="3"/>
  <c r="I6882" i="3"/>
  <c r="R6882" i="3" s="1"/>
  <c r="J6881" i="3"/>
  <c r="L6881" i="3" s="1"/>
  <c r="M6883" i="3"/>
  <c r="D6886" i="3" l="1"/>
  <c r="G6883" i="3"/>
  <c r="H6883" i="3" s="1"/>
  <c r="I6883" i="3" s="1"/>
  <c r="R6883" i="3" s="1"/>
  <c r="F6884" i="3"/>
  <c r="E6884" i="3"/>
  <c r="G6884" i="3" s="1"/>
  <c r="H6884" i="3" s="1"/>
  <c r="J6882" i="3"/>
  <c r="L6882" i="3" s="1"/>
  <c r="M6884" i="3"/>
  <c r="D6887" i="3" l="1"/>
  <c r="F6885" i="3"/>
  <c r="E6885" i="3"/>
  <c r="I6884" i="3"/>
  <c r="R6884" i="3" s="1"/>
  <c r="J6883" i="3"/>
  <c r="L6883" i="3" s="1"/>
  <c r="M6885" i="3"/>
  <c r="D6888" i="3" l="1"/>
  <c r="G6885" i="3"/>
  <c r="H6885" i="3" s="1"/>
  <c r="F6886" i="3"/>
  <c r="E6886" i="3"/>
  <c r="G6886" i="3" s="1"/>
  <c r="H6886" i="3" s="1"/>
  <c r="I6885" i="3"/>
  <c r="R6885" i="3" s="1"/>
  <c r="J6884" i="3"/>
  <c r="L6884" i="3" s="1"/>
  <c r="M6886" i="3"/>
  <c r="D6889" i="3" l="1"/>
  <c r="F6887" i="3"/>
  <c r="E6887" i="3"/>
  <c r="I6886" i="3"/>
  <c r="R6886" i="3" s="1"/>
  <c r="J6885" i="3"/>
  <c r="L6885" i="3" s="1"/>
  <c r="M6887" i="3"/>
  <c r="D6890" i="3" l="1"/>
  <c r="G6887" i="3"/>
  <c r="H6887" i="3" s="1"/>
  <c r="F6888" i="3"/>
  <c r="E6888" i="3"/>
  <c r="G6888" i="3" s="1"/>
  <c r="H6888" i="3" s="1"/>
  <c r="I6887" i="3"/>
  <c r="R6887" i="3" s="1"/>
  <c r="J6886" i="3"/>
  <c r="L6886" i="3" s="1"/>
  <c r="M6888" i="3"/>
  <c r="D6891" i="3" l="1"/>
  <c r="F6889" i="3"/>
  <c r="E6889" i="3"/>
  <c r="I6888" i="3"/>
  <c r="R6888" i="3" s="1"/>
  <c r="J6887" i="3"/>
  <c r="L6887" i="3" s="1"/>
  <c r="M6889" i="3"/>
  <c r="D6892" i="3" l="1"/>
  <c r="G6889" i="3"/>
  <c r="H6889" i="3" s="1"/>
  <c r="F6890" i="3"/>
  <c r="E6890" i="3"/>
  <c r="I6889" i="3"/>
  <c r="R6889" i="3" s="1"/>
  <c r="J6888" i="3"/>
  <c r="L6888" i="3" s="1"/>
  <c r="M6890" i="3"/>
  <c r="D6893" i="3" l="1"/>
  <c r="F6891" i="3"/>
  <c r="E6891" i="3"/>
  <c r="G6890" i="3"/>
  <c r="H6890" i="3" s="1"/>
  <c r="I6890" i="3" s="1"/>
  <c r="R6890" i="3" s="1"/>
  <c r="J6889" i="3"/>
  <c r="L6889" i="3" s="1"/>
  <c r="M6891" i="3"/>
  <c r="D6894" i="3" l="1"/>
  <c r="F6892" i="3"/>
  <c r="E6892" i="3"/>
  <c r="G6891" i="3"/>
  <c r="H6891" i="3" s="1"/>
  <c r="I6891" i="3" s="1"/>
  <c r="R6891" i="3" s="1"/>
  <c r="J6890" i="3"/>
  <c r="L6890" i="3" s="1"/>
  <c r="M6892" i="3"/>
  <c r="D6895" i="3" l="1"/>
  <c r="G6892" i="3"/>
  <c r="H6892" i="3" s="1"/>
  <c r="I6892" i="3" s="1"/>
  <c r="R6892" i="3" s="1"/>
  <c r="F6893" i="3"/>
  <c r="E6893" i="3"/>
  <c r="J6891" i="3"/>
  <c r="L6891" i="3" s="1"/>
  <c r="M6893" i="3"/>
  <c r="D6896" i="3" l="1"/>
  <c r="F6894" i="3"/>
  <c r="E6894" i="3"/>
  <c r="G6893" i="3"/>
  <c r="H6893" i="3" s="1"/>
  <c r="I6893" i="3" s="1"/>
  <c r="R6893" i="3" s="1"/>
  <c r="J6892" i="3"/>
  <c r="L6892" i="3" s="1"/>
  <c r="M6894" i="3"/>
  <c r="D6897" i="3" l="1"/>
  <c r="G6894" i="3"/>
  <c r="H6894" i="3" s="1"/>
  <c r="F6895" i="3"/>
  <c r="E6895" i="3"/>
  <c r="I6894" i="3"/>
  <c r="R6894" i="3" s="1"/>
  <c r="J6893" i="3"/>
  <c r="L6893" i="3" s="1"/>
  <c r="M6895" i="3"/>
  <c r="D6898" i="3" l="1"/>
  <c r="G6895" i="3"/>
  <c r="H6895" i="3" s="1"/>
  <c r="F6896" i="3"/>
  <c r="E6896" i="3"/>
  <c r="I6895" i="3"/>
  <c r="R6895" i="3" s="1"/>
  <c r="J6894" i="3"/>
  <c r="L6894" i="3" s="1"/>
  <c r="M6896" i="3"/>
  <c r="D6899" i="3" l="1"/>
  <c r="G6896" i="3"/>
  <c r="H6896" i="3" s="1"/>
  <c r="I6896" i="3" s="1"/>
  <c r="R6896" i="3" s="1"/>
  <c r="F6897" i="3"/>
  <c r="E6897" i="3"/>
  <c r="G6897" i="3" s="1"/>
  <c r="H6897" i="3" s="1"/>
  <c r="J6895" i="3"/>
  <c r="L6895" i="3" s="1"/>
  <c r="M6897" i="3"/>
  <c r="D6900" i="3" l="1"/>
  <c r="F6898" i="3"/>
  <c r="E6898" i="3"/>
  <c r="I6897" i="3"/>
  <c r="R6897" i="3" s="1"/>
  <c r="J6896" i="3"/>
  <c r="L6896" i="3" s="1"/>
  <c r="M6898" i="3"/>
  <c r="D6901" i="3" l="1"/>
  <c r="G6898" i="3"/>
  <c r="H6898" i="3" s="1"/>
  <c r="I6898" i="3" s="1"/>
  <c r="R6898" i="3" s="1"/>
  <c r="F6899" i="3"/>
  <c r="E6899" i="3"/>
  <c r="G6899" i="3" s="1"/>
  <c r="H6899" i="3" s="1"/>
  <c r="J6897" i="3"/>
  <c r="L6897" i="3" s="1"/>
  <c r="M6899" i="3"/>
  <c r="D6902" i="3" l="1"/>
  <c r="F6900" i="3"/>
  <c r="E6900" i="3"/>
  <c r="I6899" i="3"/>
  <c r="R6899" i="3" s="1"/>
  <c r="J6898" i="3"/>
  <c r="L6898" i="3" s="1"/>
  <c r="M6900" i="3"/>
  <c r="D6903" i="3" l="1"/>
  <c r="G6900" i="3"/>
  <c r="H6900" i="3" s="1"/>
  <c r="F6901" i="3"/>
  <c r="E6901" i="3"/>
  <c r="I6900" i="3"/>
  <c r="R6900" i="3" s="1"/>
  <c r="J6899" i="3"/>
  <c r="L6899" i="3" s="1"/>
  <c r="M6901" i="3"/>
  <c r="D6904" i="3" l="1"/>
  <c r="G6901" i="3"/>
  <c r="H6901" i="3" s="1"/>
  <c r="F6902" i="3"/>
  <c r="E6902" i="3"/>
  <c r="I6901" i="3"/>
  <c r="R6901" i="3" s="1"/>
  <c r="J6900" i="3"/>
  <c r="L6900" i="3" s="1"/>
  <c r="M6902" i="3"/>
  <c r="D6905" i="3" l="1"/>
  <c r="G6902" i="3"/>
  <c r="H6902" i="3" s="1"/>
  <c r="F6903" i="3"/>
  <c r="E6903" i="3"/>
  <c r="I6902" i="3"/>
  <c r="R6902" i="3" s="1"/>
  <c r="J6901" i="3"/>
  <c r="L6901" i="3" s="1"/>
  <c r="M6903" i="3"/>
  <c r="D6906" i="3" l="1"/>
  <c r="G6903" i="3"/>
  <c r="H6903" i="3" s="1"/>
  <c r="F6904" i="3"/>
  <c r="E6904" i="3"/>
  <c r="I6903" i="3"/>
  <c r="R6903" i="3" s="1"/>
  <c r="J6902" i="3"/>
  <c r="L6902" i="3" s="1"/>
  <c r="M6904" i="3"/>
  <c r="D6907" i="3" l="1"/>
  <c r="G6904" i="3"/>
  <c r="H6904" i="3" s="1"/>
  <c r="F6905" i="3"/>
  <c r="E6905" i="3"/>
  <c r="I6904" i="3"/>
  <c r="R6904" i="3" s="1"/>
  <c r="J6903" i="3"/>
  <c r="L6903" i="3" s="1"/>
  <c r="M6905" i="3"/>
  <c r="D6908" i="3" l="1"/>
  <c r="G6905" i="3"/>
  <c r="H6905" i="3" s="1"/>
  <c r="I6905" i="3" s="1"/>
  <c r="R6905" i="3" s="1"/>
  <c r="F6906" i="3"/>
  <c r="E6906" i="3"/>
  <c r="G6906" i="3" s="1"/>
  <c r="H6906" i="3" s="1"/>
  <c r="J6904" i="3"/>
  <c r="L6904" i="3" s="1"/>
  <c r="M6906" i="3"/>
  <c r="D6909" i="3" l="1"/>
  <c r="F6907" i="3"/>
  <c r="E6907" i="3"/>
  <c r="I6906" i="3"/>
  <c r="R6906" i="3" s="1"/>
  <c r="J6905" i="3"/>
  <c r="L6905" i="3" s="1"/>
  <c r="M6907" i="3"/>
  <c r="D6910" i="3" l="1"/>
  <c r="G6907" i="3"/>
  <c r="H6907" i="3" s="1"/>
  <c r="F6908" i="3"/>
  <c r="E6908" i="3"/>
  <c r="G6908" i="3" s="1"/>
  <c r="H6908" i="3" s="1"/>
  <c r="I6907" i="3"/>
  <c r="R6907" i="3" s="1"/>
  <c r="J6906" i="3"/>
  <c r="L6906" i="3" s="1"/>
  <c r="M6908" i="3"/>
  <c r="D6911" i="3" l="1"/>
  <c r="F6909" i="3"/>
  <c r="E6909" i="3"/>
  <c r="I6908" i="3"/>
  <c r="R6908" i="3" s="1"/>
  <c r="J6907" i="3"/>
  <c r="L6907" i="3" s="1"/>
  <c r="M6909" i="3"/>
  <c r="D6912" i="3" l="1"/>
  <c r="G6909" i="3"/>
  <c r="H6909" i="3" s="1"/>
  <c r="F6910" i="3"/>
  <c r="E6910" i="3"/>
  <c r="I6909" i="3"/>
  <c r="R6909" i="3" s="1"/>
  <c r="J6908" i="3"/>
  <c r="L6908" i="3" s="1"/>
  <c r="M6910" i="3"/>
  <c r="D6913" i="3" l="1"/>
  <c r="G6910" i="3"/>
  <c r="H6910" i="3" s="1"/>
  <c r="F6911" i="3"/>
  <c r="E6911" i="3"/>
  <c r="I6910" i="3"/>
  <c r="R6910" i="3" s="1"/>
  <c r="J6909" i="3"/>
  <c r="L6909" i="3" s="1"/>
  <c r="M6911" i="3"/>
  <c r="D6914" i="3" l="1"/>
  <c r="G6911" i="3"/>
  <c r="H6911" i="3" s="1"/>
  <c r="F6912" i="3"/>
  <c r="E6912" i="3"/>
  <c r="G6912" i="3" s="1"/>
  <c r="H6912" i="3" s="1"/>
  <c r="I6911" i="3"/>
  <c r="R6911" i="3" s="1"/>
  <c r="J6910" i="3"/>
  <c r="L6910" i="3" s="1"/>
  <c r="M6912" i="3"/>
  <c r="D6915" i="3" l="1"/>
  <c r="F6913" i="3"/>
  <c r="E6913" i="3"/>
  <c r="I6912" i="3"/>
  <c r="R6912" i="3" s="1"/>
  <c r="J6911" i="3"/>
  <c r="L6911" i="3" s="1"/>
  <c r="M6913" i="3"/>
  <c r="D6916" i="3" l="1"/>
  <c r="G6913" i="3"/>
  <c r="H6913" i="3" s="1"/>
  <c r="F6914" i="3"/>
  <c r="E6914" i="3"/>
  <c r="I6913" i="3"/>
  <c r="R6913" i="3" s="1"/>
  <c r="J6912" i="3"/>
  <c r="L6912" i="3" s="1"/>
  <c r="M6914" i="3"/>
  <c r="D6917" i="3" l="1"/>
  <c r="G6914" i="3"/>
  <c r="H6914" i="3" s="1"/>
  <c r="F6915" i="3"/>
  <c r="E6915" i="3"/>
  <c r="I6914" i="3"/>
  <c r="R6914" i="3" s="1"/>
  <c r="J6913" i="3"/>
  <c r="L6913" i="3" s="1"/>
  <c r="M6915" i="3"/>
  <c r="D6918" i="3" l="1"/>
  <c r="G6915" i="3"/>
  <c r="H6915" i="3" s="1"/>
  <c r="F6916" i="3"/>
  <c r="E6916" i="3"/>
  <c r="G6916" i="3" s="1"/>
  <c r="H6916" i="3" s="1"/>
  <c r="I6915" i="3"/>
  <c r="R6915" i="3" s="1"/>
  <c r="J6914" i="3"/>
  <c r="L6914" i="3" s="1"/>
  <c r="M6916" i="3"/>
  <c r="D6919" i="3" l="1"/>
  <c r="F6917" i="3"/>
  <c r="E6917" i="3"/>
  <c r="I6916" i="3"/>
  <c r="R6916" i="3" s="1"/>
  <c r="J6915" i="3"/>
  <c r="L6915" i="3" s="1"/>
  <c r="M6917" i="3"/>
  <c r="D6920" i="3" l="1"/>
  <c r="G6917" i="3"/>
  <c r="H6917" i="3" s="1"/>
  <c r="F6918" i="3"/>
  <c r="E6918" i="3"/>
  <c r="I6917" i="3"/>
  <c r="R6917" i="3" s="1"/>
  <c r="J6916" i="3"/>
  <c r="L6916" i="3" s="1"/>
  <c r="M6918" i="3"/>
  <c r="D6921" i="3" l="1"/>
  <c r="G6918" i="3"/>
  <c r="H6918" i="3" s="1"/>
  <c r="F6919" i="3"/>
  <c r="E6919" i="3"/>
  <c r="I6918" i="3"/>
  <c r="R6918" i="3" s="1"/>
  <c r="J6917" i="3"/>
  <c r="L6917" i="3" s="1"/>
  <c r="M6919" i="3"/>
  <c r="D6922" i="3" l="1"/>
  <c r="G6919" i="3"/>
  <c r="H6919" i="3" s="1"/>
  <c r="F6920" i="3"/>
  <c r="E6920" i="3"/>
  <c r="I6919" i="3"/>
  <c r="R6919" i="3" s="1"/>
  <c r="J6918" i="3"/>
  <c r="L6918" i="3" s="1"/>
  <c r="M6920" i="3"/>
  <c r="D6923" i="3" l="1"/>
  <c r="G6920" i="3"/>
  <c r="H6920" i="3" s="1"/>
  <c r="F6921" i="3"/>
  <c r="E6921" i="3"/>
  <c r="I6920" i="3"/>
  <c r="R6920" i="3" s="1"/>
  <c r="J6919" i="3"/>
  <c r="L6919" i="3" s="1"/>
  <c r="M6921" i="3"/>
  <c r="D6924" i="3" l="1"/>
  <c r="G6921" i="3"/>
  <c r="H6921" i="3" s="1"/>
  <c r="F6922" i="3"/>
  <c r="E6922" i="3"/>
  <c r="G6922" i="3" s="1"/>
  <c r="H6922" i="3" s="1"/>
  <c r="I6921" i="3"/>
  <c r="R6921" i="3" s="1"/>
  <c r="J6920" i="3"/>
  <c r="L6920" i="3" s="1"/>
  <c r="M6922" i="3"/>
  <c r="D6925" i="3" l="1"/>
  <c r="F6923" i="3"/>
  <c r="E6923" i="3"/>
  <c r="I6922" i="3"/>
  <c r="R6922" i="3" s="1"/>
  <c r="J6921" i="3"/>
  <c r="L6921" i="3" s="1"/>
  <c r="M6923" i="3"/>
  <c r="D6926" i="3" l="1"/>
  <c r="G6923" i="3"/>
  <c r="H6923" i="3" s="1"/>
  <c r="I6923" i="3" s="1"/>
  <c r="R6923" i="3" s="1"/>
  <c r="F6924" i="3"/>
  <c r="E6924" i="3"/>
  <c r="J6922" i="3"/>
  <c r="L6922" i="3" s="1"/>
  <c r="M6924" i="3"/>
  <c r="D6927" i="3" l="1"/>
  <c r="G6924" i="3"/>
  <c r="H6924" i="3" s="1"/>
  <c r="F6925" i="3"/>
  <c r="E6925" i="3"/>
  <c r="I6924" i="3"/>
  <c r="R6924" i="3" s="1"/>
  <c r="J6923" i="3"/>
  <c r="L6923" i="3" s="1"/>
  <c r="M6925" i="3"/>
  <c r="D6928" i="3" l="1"/>
  <c r="G6925" i="3"/>
  <c r="H6925" i="3" s="1"/>
  <c r="F6926" i="3"/>
  <c r="E6926" i="3"/>
  <c r="I6925" i="3"/>
  <c r="R6925" i="3" s="1"/>
  <c r="J6924" i="3"/>
  <c r="L6924" i="3" s="1"/>
  <c r="M6926" i="3"/>
  <c r="D6929" i="3" l="1"/>
  <c r="G6926" i="3"/>
  <c r="H6926" i="3" s="1"/>
  <c r="I6926" i="3" s="1"/>
  <c r="R6926" i="3" s="1"/>
  <c r="F6927" i="3"/>
  <c r="E6927" i="3"/>
  <c r="G6927" i="3" s="1"/>
  <c r="H6927" i="3" s="1"/>
  <c r="J6925" i="3"/>
  <c r="L6925" i="3" s="1"/>
  <c r="M6927" i="3"/>
  <c r="D6930" i="3" l="1"/>
  <c r="F6928" i="3"/>
  <c r="E6928" i="3"/>
  <c r="I6927" i="3"/>
  <c r="R6927" i="3" s="1"/>
  <c r="J6926" i="3"/>
  <c r="L6926" i="3" s="1"/>
  <c r="M6928" i="3"/>
  <c r="D6931" i="3" l="1"/>
  <c r="G6928" i="3"/>
  <c r="H6928" i="3" s="1"/>
  <c r="F6929" i="3"/>
  <c r="E6929" i="3"/>
  <c r="I6928" i="3"/>
  <c r="R6928" i="3" s="1"/>
  <c r="J6927" i="3"/>
  <c r="L6927" i="3" s="1"/>
  <c r="M6929" i="3"/>
  <c r="D6932" i="3" l="1"/>
  <c r="G6929" i="3"/>
  <c r="H6929" i="3" s="1"/>
  <c r="I6929" i="3" s="1"/>
  <c r="R6929" i="3" s="1"/>
  <c r="F6930" i="3"/>
  <c r="E6930" i="3"/>
  <c r="J6928" i="3"/>
  <c r="L6928" i="3" s="1"/>
  <c r="M6930" i="3"/>
  <c r="D6933" i="3" l="1"/>
  <c r="G6930" i="3"/>
  <c r="H6930" i="3" s="1"/>
  <c r="F6931" i="3"/>
  <c r="E6931" i="3"/>
  <c r="I6930" i="3"/>
  <c r="R6930" i="3" s="1"/>
  <c r="J6929" i="3"/>
  <c r="L6929" i="3" s="1"/>
  <c r="M6931" i="3"/>
  <c r="D6934" i="3" l="1"/>
  <c r="G6931" i="3"/>
  <c r="H6931" i="3" s="1"/>
  <c r="I6931" i="3" s="1"/>
  <c r="R6931" i="3" s="1"/>
  <c r="F6932" i="3"/>
  <c r="E6932" i="3"/>
  <c r="G6932" i="3" s="1"/>
  <c r="H6932" i="3" s="1"/>
  <c r="J6930" i="3"/>
  <c r="L6930" i="3" s="1"/>
  <c r="M6932" i="3"/>
  <c r="D6935" i="3" l="1"/>
  <c r="F6933" i="3"/>
  <c r="E6933" i="3"/>
  <c r="I6932" i="3"/>
  <c r="R6932" i="3" s="1"/>
  <c r="J6931" i="3"/>
  <c r="L6931" i="3" s="1"/>
  <c r="M6933" i="3"/>
  <c r="D6936" i="3" l="1"/>
  <c r="G6933" i="3"/>
  <c r="H6933" i="3" s="1"/>
  <c r="I6933" i="3" s="1"/>
  <c r="R6933" i="3" s="1"/>
  <c r="F6934" i="3"/>
  <c r="E6934" i="3"/>
  <c r="J6932" i="3"/>
  <c r="L6932" i="3" s="1"/>
  <c r="M6934" i="3"/>
  <c r="D6937" i="3" l="1"/>
  <c r="G6934" i="3"/>
  <c r="H6934" i="3" s="1"/>
  <c r="I6934" i="3" s="1"/>
  <c r="R6934" i="3" s="1"/>
  <c r="F6935" i="3"/>
  <c r="E6935" i="3"/>
  <c r="G6935" i="3" s="1"/>
  <c r="H6935" i="3" s="1"/>
  <c r="J6933" i="3"/>
  <c r="L6933" i="3" s="1"/>
  <c r="M6935" i="3"/>
  <c r="D6938" i="3" l="1"/>
  <c r="F6936" i="3"/>
  <c r="E6936" i="3"/>
  <c r="I6935" i="3"/>
  <c r="R6935" i="3" s="1"/>
  <c r="J6934" i="3"/>
  <c r="L6934" i="3" s="1"/>
  <c r="M6936" i="3"/>
  <c r="D6939" i="3" l="1"/>
  <c r="G6936" i="3"/>
  <c r="H6936" i="3" s="1"/>
  <c r="I6936" i="3" s="1"/>
  <c r="R6936" i="3" s="1"/>
  <c r="F6937" i="3"/>
  <c r="E6937" i="3"/>
  <c r="G6937" i="3" s="1"/>
  <c r="H6937" i="3" s="1"/>
  <c r="J6935" i="3"/>
  <c r="L6935" i="3" s="1"/>
  <c r="M6937" i="3"/>
  <c r="D6940" i="3" l="1"/>
  <c r="F6938" i="3"/>
  <c r="E6938" i="3"/>
  <c r="I6937" i="3"/>
  <c r="R6937" i="3" s="1"/>
  <c r="J6936" i="3"/>
  <c r="L6936" i="3" s="1"/>
  <c r="M6938" i="3"/>
  <c r="D6941" i="3" l="1"/>
  <c r="G6938" i="3"/>
  <c r="H6938" i="3" s="1"/>
  <c r="F6939" i="3"/>
  <c r="E6939" i="3"/>
  <c r="G6939" i="3" s="1"/>
  <c r="H6939" i="3" s="1"/>
  <c r="I6938" i="3"/>
  <c r="R6938" i="3" s="1"/>
  <c r="J6937" i="3"/>
  <c r="L6937" i="3" s="1"/>
  <c r="M6939" i="3"/>
  <c r="D6942" i="3" l="1"/>
  <c r="F6940" i="3"/>
  <c r="E6940" i="3"/>
  <c r="I6939" i="3"/>
  <c r="R6939" i="3" s="1"/>
  <c r="J6938" i="3"/>
  <c r="L6938" i="3" s="1"/>
  <c r="M6940" i="3"/>
  <c r="D6943" i="3" l="1"/>
  <c r="G6940" i="3"/>
  <c r="H6940" i="3" s="1"/>
  <c r="F6941" i="3"/>
  <c r="E6941" i="3"/>
  <c r="I6940" i="3"/>
  <c r="R6940" i="3" s="1"/>
  <c r="J6939" i="3"/>
  <c r="L6939" i="3" s="1"/>
  <c r="M6941" i="3"/>
  <c r="D6944" i="3" l="1"/>
  <c r="G6941" i="3"/>
  <c r="H6941" i="3" s="1"/>
  <c r="F6942" i="3"/>
  <c r="E6942" i="3"/>
  <c r="I6941" i="3"/>
  <c r="R6941" i="3" s="1"/>
  <c r="J6940" i="3"/>
  <c r="L6940" i="3" s="1"/>
  <c r="M6942" i="3"/>
  <c r="D6945" i="3" l="1"/>
  <c r="G6942" i="3"/>
  <c r="H6942" i="3" s="1"/>
  <c r="I6942" i="3" s="1"/>
  <c r="R6942" i="3" s="1"/>
  <c r="F6943" i="3"/>
  <c r="E6943" i="3"/>
  <c r="G6943" i="3" s="1"/>
  <c r="H6943" i="3" s="1"/>
  <c r="J6941" i="3"/>
  <c r="L6941" i="3" s="1"/>
  <c r="M6943" i="3"/>
  <c r="D6946" i="3" l="1"/>
  <c r="F6944" i="3"/>
  <c r="E6944" i="3"/>
  <c r="I6943" i="3"/>
  <c r="R6943" i="3" s="1"/>
  <c r="J6942" i="3"/>
  <c r="L6942" i="3" s="1"/>
  <c r="M6944" i="3"/>
  <c r="D6947" i="3" l="1"/>
  <c r="G6944" i="3"/>
  <c r="H6944" i="3" s="1"/>
  <c r="I6944" i="3" s="1"/>
  <c r="R6944" i="3" s="1"/>
  <c r="F6945" i="3"/>
  <c r="E6945" i="3"/>
  <c r="J6943" i="3"/>
  <c r="L6943" i="3" s="1"/>
  <c r="M6945" i="3"/>
  <c r="D6948" i="3" l="1"/>
  <c r="F6946" i="3"/>
  <c r="E6946" i="3"/>
  <c r="G6945" i="3"/>
  <c r="H6945" i="3" s="1"/>
  <c r="I6945" i="3" s="1"/>
  <c r="R6945" i="3" s="1"/>
  <c r="J6944" i="3"/>
  <c r="L6944" i="3" s="1"/>
  <c r="M6946" i="3"/>
  <c r="D6949" i="3" l="1"/>
  <c r="G6946" i="3"/>
  <c r="H6946" i="3" s="1"/>
  <c r="F6947" i="3"/>
  <c r="E6947" i="3"/>
  <c r="I6946" i="3"/>
  <c r="R6946" i="3" s="1"/>
  <c r="J6945" i="3"/>
  <c r="L6945" i="3" s="1"/>
  <c r="M6947" i="3"/>
  <c r="D6950" i="3" l="1"/>
  <c r="G6947" i="3"/>
  <c r="H6947" i="3" s="1"/>
  <c r="F6948" i="3"/>
  <c r="E6948" i="3"/>
  <c r="I6947" i="3"/>
  <c r="R6947" i="3" s="1"/>
  <c r="J6946" i="3"/>
  <c r="L6946" i="3" s="1"/>
  <c r="M6948" i="3"/>
  <c r="D6951" i="3" l="1"/>
  <c r="G6948" i="3"/>
  <c r="H6948" i="3" s="1"/>
  <c r="I6948" i="3" s="1"/>
  <c r="R6948" i="3" s="1"/>
  <c r="F6949" i="3"/>
  <c r="E6949" i="3"/>
  <c r="G6949" i="3" s="1"/>
  <c r="H6949" i="3" s="1"/>
  <c r="J6947" i="3"/>
  <c r="L6947" i="3" s="1"/>
  <c r="M6949" i="3"/>
  <c r="D6952" i="3" l="1"/>
  <c r="F6950" i="3"/>
  <c r="E6950" i="3"/>
  <c r="I6949" i="3"/>
  <c r="R6949" i="3" s="1"/>
  <c r="J6948" i="3"/>
  <c r="L6948" i="3" s="1"/>
  <c r="M6950" i="3"/>
  <c r="D6953" i="3" l="1"/>
  <c r="G6950" i="3"/>
  <c r="H6950" i="3" s="1"/>
  <c r="F6951" i="3"/>
  <c r="E6951" i="3"/>
  <c r="I6950" i="3"/>
  <c r="R6950" i="3" s="1"/>
  <c r="J6949" i="3"/>
  <c r="L6949" i="3" s="1"/>
  <c r="M6951" i="3"/>
  <c r="D6954" i="3" l="1"/>
  <c r="G6951" i="3"/>
  <c r="H6951" i="3" s="1"/>
  <c r="F6952" i="3"/>
  <c r="E6952" i="3"/>
  <c r="I6951" i="3"/>
  <c r="R6951" i="3" s="1"/>
  <c r="J6950" i="3"/>
  <c r="L6950" i="3" s="1"/>
  <c r="M6952" i="3"/>
  <c r="D6955" i="3" l="1"/>
  <c r="G6952" i="3"/>
  <c r="H6952" i="3" s="1"/>
  <c r="F6953" i="3"/>
  <c r="E6953" i="3"/>
  <c r="G6953" i="3" s="1"/>
  <c r="H6953" i="3" s="1"/>
  <c r="I6952" i="3"/>
  <c r="R6952" i="3" s="1"/>
  <c r="J6951" i="3"/>
  <c r="L6951" i="3" s="1"/>
  <c r="M6953" i="3"/>
  <c r="D6956" i="3" l="1"/>
  <c r="F6954" i="3"/>
  <c r="E6954" i="3"/>
  <c r="I6953" i="3"/>
  <c r="R6953" i="3" s="1"/>
  <c r="J6952" i="3"/>
  <c r="L6952" i="3" s="1"/>
  <c r="M6954" i="3"/>
  <c r="D6957" i="3" l="1"/>
  <c r="G6954" i="3"/>
  <c r="H6954" i="3" s="1"/>
  <c r="F6955" i="3"/>
  <c r="E6955" i="3"/>
  <c r="G6955" i="3" s="1"/>
  <c r="H6955" i="3" s="1"/>
  <c r="I6954" i="3"/>
  <c r="R6954" i="3" s="1"/>
  <c r="J6953" i="3"/>
  <c r="L6953" i="3" s="1"/>
  <c r="M6955" i="3"/>
  <c r="D6958" i="3" l="1"/>
  <c r="F6956" i="3"/>
  <c r="E6956" i="3"/>
  <c r="I6955" i="3"/>
  <c r="R6955" i="3" s="1"/>
  <c r="J6954" i="3"/>
  <c r="L6954" i="3" s="1"/>
  <c r="M6956" i="3"/>
  <c r="D6959" i="3" l="1"/>
  <c r="G6956" i="3"/>
  <c r="H6956" i="3" s="1"/>
  <c r="I6956" i="3" s="1"/>
  <c r="R6956" i="3" s="1"/>
  <c r="F6957" i="3"/>
  <c r="E6957" i="3"/>
  <c r="G6957" i="3" s="1"/>
  <c r="H6957" i="3" s="1"/>
  <c r="J6955" i="3"/>
  <c r="L6955" i="3" s="1"/>
  <c r="M6957" i="3"/>
  <c r="D6960" i="3" l="1"/>
  <c r="F6958" i="3"/>
  <c r="E6958" i="3"/>
  <c r="I6957" i="3"/>
  <c r="R6957" i="3" s="1"/>
  <c r="J6956" i="3"/>
  <c r="L6956" i="3" s="1"/>
  <c r="M6958" i="3"/>
  <c r="D6961" i="3" l="1"/>
  <c r="G6958" i="3"/>
  <c r="H6958" i="3" s="1"/>
  <c r="F6959" i="3"/>
  <c r="E6959" i="3"/>
  <c r="G6959" i="3" s="1"/>
  <c r="H6959" i="3" s="1"/>
  <c r="I6958" i="3"/>
  <c r="R6958" i="3" s="1"/>
  <c r="J6957" i="3"/>
  <c r="L6957" i="3" s="1"/>
  <c r="M6959" i="3"/>
  <c r="D6962" i="3" l="1"/>
  <c r="F6960" i="3"/>
  <c r="E6960" i="3"/>
  <c r="I6959" i="3"/>
  <c r="R6959" i="3" s="1"/>
  <c r="J6958" i="3"/>
  <c r="L6958" i="3" s="1"/>
  <c r="M6960" i="3"/>
  <c r="D6963" i="3" l="1"/>
  <c r="G6960" i="3"/>
  <c r="H6960" i="3" s="1"/>
  <c r="F6961" i="3"/>
  <c r="E6961" i="3"/>
  <c r="G6961" i="3" s="1"/>
  <c r="H6961" i="3" s="1"/>
  <c r="I6960" i="3"/>
  <c r="R6960" i="3" s="1"/>
  <c r="J6959" i="3"/>
  <c r="L6959" i="3" s="1"/>
  <c r="M6961" i="3"/>
  <c r="D6964" i="3" l="1"/>
  <c r="F6962" i="3"/>
  <c r="E6962" i="3"/>
  <c r="I6961" i="3"/>
  <c r="R6961" i="3" s="1"/>
  <c r="J6960" i="3"/>
  <c r="L6960" i="3" s="1"/>
  <c r="M6962" i="3"/>
  <c r="D6965" i="3" l="1"/>
  <c r="G6962" i="3"/>
  <c r="H6962" i="3" s="1"/>
  <c r="F6963" i="3"/>
  <c r="E6963" i="3"/>
  <c r="G6963" i="3" s="1"/>
  <c r="H6963" i="3" s="1"/>
  <c r="I6962" i="3"/>
  <c r="R6962" i="3" s="1"/>
  <c r="J6961" i="3"/>
  <c r="L6961" i="3" s="1"/>
  <c r="M6963" i="3"/>
  <c r="D6966" i="3" l="1"/>
  <c r="F6964" i="3"/>
  <c r="E6964" i="3"/>
  <c r="I6963" i="3"/>
  <c r="R6963" i="3" s="1"/>
  <c r="J6962" i="3"/>
  <c r="L6962" i="3" s="1"/>
  <c r="M6964" i="3"/>
  <c r="D6967" i="3" l="1"/>
  <c r="G6964" i="3"/>
  <c r="H6964" i="3" s="1"/>
  <c r="F6965" i="3"/>
  <c r="E6965" i="3"/>
  <c r="I6964" i="3"/>
  <c r="R6964" i="3" s="1"/>
  <c r="J6963" i="3"/>
  <c r="L6963" i="3" s="1"/>
  <c r="M6965" i="3"/>
  <c r="D6968" i="3" l="1"/>
  <c r="G6965" i="3"/>
  <c r="H6965" i="3" s="1"/>
  <c r="F6966" i="3"/>
  <c r="E6966" i="3"/>
  <c r="I6965" i="3"/>
  <c r="R6965" i="3" s="1"/>
  <c r="J6964" i="3"/>
  <c r="L6964" i="3" s="1"/>
  <c r="M6966" i="3"/>
  <c r="D6969" i="3" l="1"/>
  <c r="G6966" i="3"/>
  <c r="H6966" i="3" s="1"/>
  <c r="I6966" i="3" s="1"/>
  <c r="R6966" i="3" s="1"/>
  <c r="F6967" i="3"/>
  <c r="E6967" i="3"/>
  <c r="G6967" i="3" s="1"/>
  <c r="H6967" i="3" s="1"/>
  <c r="J6965" i="3"/>
  <c r="L6965" i="3" s="1"/>
  <c r="M6967" i="3"/>
  <c r="D6970" i="3" l="1"/>
  <c r="F6968" i="3"/>
  <c r="E6968" i="3"/>
  <c r="I6967" i="3"/>
  <c r="R6967" i="3" s="1"/>
  <c r="J6966" i="3"/>
  <c r="L6966" i="3" s="1"/>
  <c r="M6968" i="3"/>
  <c r="D6971" i="3" l="1"/>
  <c r="G6968" i="3"/>
  <c r="H6968" i="3" s="1"/>
  <c r="F6969" i="3"/>
  <c r="E6969" i="3"/>
  <c r="G6969" i="3" s="1"/>
  <c r="H6969" i="3" s="1"/>
  <c r="I6968" i="3"/>
  <c r="R6968" i="3" s="1"/>
  <c r="J6967" i="3"/>
  <c r="L6967" i="3" s="1"/>
  <c r="M6969" i="3"/>
  <c r="D6972" i="3" l="1"/>
  <c r="F6970" i="3"/>
  <c r="E6970" i="3"/>
  <c r="I6969" i="3"/>
  <c r="R6969" i="3" s="1"/>
  <c r="J6968" i="3"/>
  <c r="L6968" i="3" s="1"/>
  <c r="M6970" i="3"/>
  <c r="D6973" i="3" l="1"/>
  <c r="G6970" i="3"/>
  <c r="H6970" i="3" s="1"/>
  <c r="F6971" i="3"/>
  <c r="E6971" i="3"/>
  <c r="G6971" i="3" s="1"/>
  <c r="H6971" i="3" s="1"/>
  <c r="I6970" i="3"/>
  <c r="R6970" i="3" s="1"/>
  <c r="J6969" i="3"/>
  <c r="L6969" i="3" s="1"/>
  <c r="M6971" i="3"/>
  <c r="D6974" i="3" l="1"/>
  <c r="F6972" i="3"/>
  <c r="E6972" i="3"/>
  <c r="I6971" i="3"/>
  <c r="R6971" i="3" s="1"/>
  <c r="J6970" i="3"/>
  <c r="L6970" i="3" s="1"/>
  <c r="M6972" i="3"/>
  <c r="D6975" i="3" l="1"/>
  <c r="G6972" i="3"/>
  <c r="H6972" i="3" s="1"/>
  <c r="I6972" i="3" s="1"/>
  <c r="R6972" i="3" s="1"/>
  <c r="F6973" i="3"/>
  <c r="E6973" i="3"/>
  <c r="J6971" i="3"/>
  <c r="L6971" i="3" s="1"/>
  <c r="M6973" i="3"/>
  <c r="D6976" i="3" l="1"/>
  <c r="F6974" i="3"/>
  <c r="E6974" i="3"/>
  <c r="G6973" i="3"/>
  <c r="H6973" i="3" s="1"/>
  <c r="I6973" i="3" s="1"/>
  <c r="R6973" i="3" s="1"/>
  <c r="J6972" i="3"/>
  <c r="L6972" i="3" s="1"/>
  <c r="M6974" i="3"/>
  <c r="D6977" i="3" l="1"/>
  <c r="F6975" i="3"/>
  <c r="E6975" i="3"/>
  <c r="G6974" i="3"/>
  <c r="H6974" i="3" s="1"/>
  <c r="I6974" i="3" s="1"/>
  <c r="R6974" i="3" s="1"/>
  <c r="J6973" i="3"/>
  <c r="L6973" i="3" s="1"/>
  <c r="M6975" i="3"/>
  <c r="D6978" i="3" l="1"/>
  <c r="F6976" i="3"/>
  <c r="E6976" i="3"/>
  <c r="G6975" i="3"/>
  <c r="H6975" i="3" s="1"/>
  <c r="I6975" i="3" s="1"/>
  <c r="R6975" i="3" s="1"/>
  <c r="J6974" i="3"/>
  <c r="L6974" i="3" s="1"/>
  <c r="M6976" i="3"/>
  <c r="D6979" i="3" l="1"/>
  <c r="F6977" i="3"/>
  <c r="E6977" i="3"/>
  <c r="G6976" i="3"/>
  <c r="H6976" i="3" s="1"/>
  <c r="I6976" i="3" s="1"/>
  <c r="R6976" i="3" s="1"/>
  <c r="J6975" i="3"/>
  <c r="L6975" i="3" s="1"/>
  <c r="M6977" i="3"/>
  <c r="D6980" i="3" l="1"/>
  <c r="F6978" i="3"/>
  <c r="E6978" i="3"/>
  <c r="G6977" i="3"/>
  <c r="H6977" i="3" s="1"/>
  <c r="I6977" i="3" s="1"/>
  <c r="R6977" i="3" s="1"/>
  <c r="J6976" i="3"/>
  <c r="L6976" i="3" s="1"/>
  <c r="M6978" i="3"/>
  <c r="D6981" i="3" l="1"/>
  <c r="G6978" i="3"/>
  <c r="H6978" i="3" s="1"/>
  <c r="I6978" i="3" s="1"/>
  <c r="R6978" i="3" s="1"/>
  <c r="F6979" i="3"/>
  <c r="E6979" i="3"/>
  <c r="J6977" i="3"/>
  <c r="L6977" i="3" s="1"/>
  <c r="M6979" i="3"/>
  <c r="D6982" i="3" l="1"/>
  <c r="G6979" i="3"/>
  <c r="H6979" i="3" s="1"/>
  <c r="F6980" i="3"/>
  <c r="E6980" i="3"/>
  <c r="I6979" i="3"/>
  <c r="R6979" i="3" s="1"/>
  <c r="J6978" i="3"/>
  <c r="L6978" i="3" s="1"/>
  <c r="M6980" i="3"/>
  <c r="D6983" i="3" l="1"/>
  <c r="G6980" i="3"/>
  <c r="H6980" i="3" s="1"/>
  <c r="F6981" i="3"/>
  <c r="E6981" i="3"/>
  <c r="G6981" i="3" s="1"/>
  <c r="H6981" i="3" s="1"/>
  <c r="I6980" i="3"/>
  <c r="R6980" i="3" s="1"/>
  <c r="J6979" i="3"/>
  <c r="L6979" i="3" s="1"/>
  <c r="M6981" i="3"/>
  <c r="D6984" i="3" l="1"/>
  <c r="F6982" i="3"/>
  <c r="E6982" i="3"/>
  <c r="I6981" i="3"/>
  <c r="R6981" i="3" s="1"/>
  <c r="J6980" i="3"/>
  <c r="L6980" i="3" s="1"/>
  <c r="M6982" i="3"/>
  <c r="D6985" i="3" l="1"/>
  <c r="G6982" i="3"/>
  <c r="H6982" i="3" s="1"/>
  <c r="I6982" i="3" s="1"/>
  <c r="R6982" i="3" s="1"/>
  <c r="F6983" i="3"/>
  <c r="E6983" i="3"/>
  <c r="J6981" i="3"/>
  <c r="L6981" i="3" s="1"/>
  <c r="M6983" i="3"/>
  <c r="D6986" i="3" l="1"/>
  <c r="G6983" i="3"/>
  <c r="H6983" i="3" s="1"/>
  <c r="I6983" i="3" s="1"/>
  <c r="R6983" i="3" s="1"/>
  <c r="F6984" i="3"/>
  <c r="E6984" i="3"/>
  <c r="J6982" i="3"/>
  <c r="L6982" i="3" s="1"/>
  <c r="M6984" i="3"/>
  <c r="D6987" i="3" l="1"/>
  <c r="G6984" i="3"/>
  <c r="H6984" i="3" s="1"/>
  <c r="F6985" i="3"/>
  <c r="E6985" i="3"/>
  <c r="I6984" i="3"/>
  <c r="R6984" i="3" s="1"/>
  <c r="J6983" i="3"/>
  <c r="L6983" i="3" s="1"/>
  <c r="M6985" i="3"/>
  <c r="D6988" i="3" l="1"/>
  <c r="G6985" i="3"/>
  <c r="H6985" i="3" s="1"/>
  <c r="F6986" i="3"/>
  <c r="E6986" i="3"/>
  <c r="I6985" i="3"/>
  <c r="R6985" i="3" s="1"/>
  <c r="J6984" i="3"/>
  <c r="L6984" i="3" s="1"/>
  <c r="M6986" i="3"/>
  <c r="D6989" i="3" l="1"/>
  <c r="G6986" i="3"/>
  <c r="H6986" i="3" s="1"/>
  <c r="F6987" i="3"/>
  <c r="E6987" i="3"/>
  <c r="I6986" i="3"/>
  <c r="R6986" i="3" s="1"/>
  <c r="J6985" i="3"/>
  <c r="L6985" i="3" s="1"/>
  <c r="M6987" i="3"/>
  <c r="D6990" i="3" l="1"/>
  <c r="G6987" i="3"/>
  <c r="H6987" i="3" s="1"/>
  <c r="F6988" i="3"/>
  <c r="E6988" i="3"/>
  <c r="I6987" i="3"/>
  <c r="R6987" i="3" s="1"/>
  <c r="J6986" i="3"/>
  <c r="L6986" i="3" s="1"/>
  <c r="M6988" i="3"/>
  <c r="D6991" i="3" l="1"/>
  <c r="F6989" i="3"/>
  <c r="E6989" i="3"/>
  <c r="G6988" i="3"/>
  <c r="H6988" i="3" s="1"/>
  <c r="I6988" i="3" s="1"/>
  <c r="R6988" i="3" s="1"/>
  <c r="J6987" i="3"/>
  <c r="L6987" i="3" s="1"/>
  <c r="M6989" i="3"/>
  <c r="D6992" i="3" l="1"/>
  <c r="G6989" i="3"/>
  <c r="H6989" i="3" s="1"/>
  <c r="F6990" i="3"/>
  <c r="E6990" i="3"/>
  <c r="I6989" i="3"/>
  <c r="R6989" i="3" s="1"/>
  <c r="J6988" i="3"/>
  <c r="L6988" i="3" s="1"/>
  <c r="M6990" i="3"/>
  <c r="D6993" i="3" l="1"/>
  <c r="G6990" i="3"/>
  <c r="H6990" i="3" s="1"/>
  <c r="F6991" i="3"/>
  <c r="E6991" i="3"/>
  <c r="I6990" i="3"/>
  <c r="R6990" i="3" s="1"/>
  <c r="J6989" i="3"/>
  <c r="L6989" i="3" s="1"/>
  <c r="M6991" i="3"/>
  <c r="D6994" i="3" l="1"/>
  <c r="G6991" i="3"/>
  <c r="H6991" i="3" s="1"/>
  <c r="F6992" i="3"/>
  <c r="E6992" i="3"/>
  <c r="G6992" i="3" s="1"/>
  <c r="H6992" i="3" s="1"/>
  <c r="I6991" i="3"/>
  <c r="R6991" i="3" s="1"/>
  <c r="J6990" i="3"/>
  <c r="L6990" i="3" s="1"/>
  <c r="M6992" i="3"/>
  <c r="D6995" i="3" l="1"/>
  <c r="F6993" i="3"/>
  <c r="E6993" i="3"/>
  <c r="I6992" i="3"/>
  <c r="R6992" i="3" s="1"/>
  <c r="J6991" i="3"/>
  <c r="L6991" i="3" s="1"/>
  <c r="M6993" i="3"/>
  <c r="D6996" i="3" l="1"/>
  <c r="G6993" i="3"/>
  <c r="H6993" i="3" s="1"/>
  <c r="F6994" i="3"/>
  <c r="E6994" i="3"/>
  <c r="G6994" i="3" s="1"/>
  <c r="H6994" i="3" s="1"/>
  <c r="I6993" i="3"/>
  <c r="R6993" i="3" s="1"/>
  <c r="J6992" i="3"/>
  <c r="L6992" i="3" s="1"/>
  <c r="M6994" i="3"/>
  <c r="D6997" i="3" l="1"/>
  <c r="F6995" i="3"/>
  <c r="E6995" i="3"/>
  <c r="I6994" i="3"/>
  <c r="R6994" i="3" s="1"/>
  <c r="J6993" i="3"/>
  <c r="L6993" i="3" s="1"/>
  <c r="M6995" i="3"/>
  <c r="D6998" i="3" l="1"/>
  <c r="F6996" i="3"/>
  <c r="E6996" i="3"/>
  <c r="G6995" i="3"/>
  <c r="H6995" i="3" s="1"/>
  <c r="I6995" i="3" s="1"/>
  <c r="R6995" i="3" s="1"/>
  <c r="J6994" i="3"/>
  <c r="L6994" i="3" s="1"/>
  <c r="M6996" i="3"/>
  <c r="D6999" i="3" l="1"/>
  <c r="F6997" i="3"/>
  <c r="E6997" i="3"/>
  <c r="G6996" i="3"/>
  <c r="H6996" i="3" s="1"/>
  <c r="I6996" i="3" s="1"/>
  <c r="R6996" i="3" s="1"/>
  <c r="J6995" i="3"/>
  <c r="L6995" i="3" s="1"/>
  <c r="M6997" i="3"/>
  <c r="D7000" i="3" l="1"/>
  <c r="G6997" i="3"/>
  <c r="H6997" i="3" s="1"/>
  <c r="I6997" i="3" s="1"/>
  <c r="R6997" i="3" s="1"/>
  <c r="F6998" i="3"/>
  <c r="E6998" i="3"/>
  <c r="G6998" i="3" s="1"/>
  <c r="H6998" i="3" s="1"/>
  <c r="J6996" i="3"/>
  <c r="L6996" i="3" s="1"/>
  <c r="M6998" i="3"/>
  <c r="D7001" i="3" l="1"/>
  <c r="F6999" i="3"/>
  <c r="E6999" i="3"/>
  <c r="I6998" i="3"/>
  <c r="R6998" i="3" s="1"/>
  <c r="J6997" i="3"/>
  <c r="L6997" i="3" s="1"/>
  <c r="M6999" i="3"/>
  <c r="D7002" i="3" l="1"/>
  <c r="G6999" i="3"/>
  <c r="H6999" i="3" s="1"/>
  <c r="I6999" i="3" s="1"/>
  <c r="R6999" i="3" s="1"/>
  <c r="F7000" i="3"/>
  <c r="E7000" i="3"/>
  <c r="J6998" i="3"/>
  <c r="L6998" i="3" s="1"/>
  <c r="M7000" i="3"/>
  <c r="D7003" i="3" l="1"/>
  <c r="G7000" i="3"/>
  <c r="H7000" i="3" s="1"/>
  <c r="I7000" i="3" s="1"/>
  <c r="R7000" i="3" s="1"/>
  <c r="F7001" i="3"/>
  <c r="E7001" i="3"/>
  <c r="J6999" i="3"/>
  <c r="L6999" i="3" s="1"/>
  <c r="M7001" i="3"/>
  <c r="D7004" i="3" l="1"/>
  <c r="G7001" i="3"/>
  <c r="H7001" i="3" s="1"/>
  <c r="F7002" i="3"/>
  <c r="E7002" i="3"/>
  <c r="G7002" i="3" s="1"/>
  <c r="H7002" i="3" s="1"/>
  <c r="I7001" i="3"/>
  <c r="R7001" i="3" s="1"/>
  <c r="J7000" i="3"/>
  <c r="L7000" i="3" s="1"/>
  <c r="M7002" i="3"/>
  <c r="D7005" i="3" l="1"/>
  <c r="F7003" i="3"/>
  <c r="E7003" i="3"/>
  <c r="I7002" i="3"/>
  <c r="R7002" i="3" s="1"/>
  <c r="J7001" i="3"/>
  <c r="L7001" i="3" s="1"/>
  <c r="M7003" i="3"/>
  <c r="D7006" i="3" l="1"/>
  <c r="G7003" i="3"/>
  <c r="H7003" i="3" s="1"/>
  <c r="F7004" i="3"/>
  <c r="E7004" i="3"/>
  <c r="I7003" i="3"/>
  <c r="R7003" i="3" s="1"/>
  <c r="J7002" i="3"/>
  <c r="L7002" i="3" s="1"/>
  <c r="M7004" i="3"/>
  <c r="D7007" i="3" l="1"/>
  <c r="G7004" i="3"/>
  <c r="H7004" i="3" s="1"/>
  <c r="F7005" i="3"/>
  <c r="E7005" i="3"/>
  <c r="I7004" i="3"/>
  <c r="R7004" i="3" s="1"/>
  <c r="J7003" i="3"/>
  <c r="L7003" i="3" s="1"/>
  <c r="M7005" i="3"/>
  <c r="D7008" i="3" l="1"/>
  <c r="G7005" i="3"/>
  <c r="H7005" i="3" s="1"/>
  <c r="F7006" i="3"/>
  <c r="E7006" i="3"/>
  <c r="G7006" i="3" s="1"/>
  <c r="H7006" i="3" s="1"/>
  <c r="I7005" i="3"/>
  <c r="R7005" i="3" s="1"/>
  <c r="J7004" i="3"/>
  <c r="L7004" i="3" s="1"/>
  <c r="M7006" i="3"/>
  <c r="D7009" i="3" l="1"/>
  <c r="F7007" i="3"/>
  <c r="E7007" i="3"/>
  <c r="I7006" i="3"/>
  <c r="R7006" i="3" s="1"/>
  <c r="J7005" i="3"/>
  <c r="L7005" i="3" s="1"/>
  <c r="M7007" i="3"/>
  <c r="D7010" i="3" l="1"/>
  <c r="G7007" i="3"/>
  <c r="H7007" i="3" s="1"/>
  <c r="F7008" i="3"/>
  <c r="E7008" i="3"/>
  <c r="I7007" i="3"/>
  <c r="R7007" i="3" s="1"/>
  <c r="J7006" i="3"/>
  <c r="L7006" i="3" s="1"/>
  <c r="M7008" i="3"/>
  <c r="D7011" i="3" l="1"/>
  <c r="G7008" i="3"/>
  <c r="H7008" i="3" s="1"/>
  <c r="F7009" i="3"/>
  <c r="E7009" i="3"/>
  <c r="I7008" i="3"/>
  <c r="R7008" i="3" s="1"/>
  <c r="J7007" i="3"/>
  <c r="L7007" i="3" s="1"/>
  <c r="M7009" i="3"/>
  <c r="D7012" i="3" l="1"/>
  <c r="G7009" i="3"/>
  <c r="H7009" i="3" s="1"/>
  <c r="I7009" i="3" s="1"/>
  <c r="R7009" i="3" s="1"/>
  <c r="F7010" i="3"/>
  <c r="E7010" i="3"/>
  <c r="G7010" i="3" s="1"/>
  <c r="H7010" i="3" s="1"/>
  <c r="J7008" i="3"/>
  <c r="L7008" i="3" s="1"/>
  <c r="M7010" i="3"/>
  <c r="D7013" i="3" l="1"/>
  <c r="F7011" i="3"/>
  <c r="E7011" i="3"/>
  <c r="I7010" i="3"/>
  <c r="R7010" i="3" s="1"/>
  <c r="J7009" i="3"/>
  <c r="L7009" i="3" s="1"/>
  <c r="M7011" i="3"/>
  <c r="D7014" i="3" l="1"/>
  <c r="G7011" i="3"/>
  <c r="H7011" i="3" s="1"/>
  <c r="F7012" i="3"/>
  <c r="E7012" i="3"/>
  <c r="I7011" i="3"/>
  <c r="R7011" i="3" s="1"/>
  <c r="J7010" i="3"/>
  <c r="L7010" i="3" s="1"/>
  <c r="M7012" i="3"/>
  <c r="D7015" i="3" l="1"/>
  <c r="G7012" i="3"/>
  <c r="H7012" i="3" s="1"/>
  <c r="I7012" i="3" s="1"/>
  <c r="R7012" i="3" s="1"/>
  <c r="F7013" i="3"/>
  <c r="E7013" i="3"/>
  <c r="G7013" i="3" s="1"/>
  <c r="H7013" i="3" s="1"/>
  <c r="J7011" i="3"/>
  <c r="L7011" i="3" s="1"/>
  <c r="M7013" i="3"/>
  <c r="D7016" i="3" l="1"/>
  <c r="F7014" i="3"/>
  <c r="E7014" i="3"/>
  <c r="I7013" i="3"/>
  <c r="R7013" i="3" s="1"/>
  <c r="J7012" i="3"/>
  <c r="L7012" i="3" s="1"/>
  <c r="M7014" i="3"/>
  <c r="D7017" i="3" l="1"/>
  <c r="G7014" i="3"/>
  <c r="H7014" i="3" s="1"/>
  <c r="F7015" i="3"/>
  <c r="E7015" i="3"/>
  <c r="G7015" i="3" s="1"/>
  <c r="H7015" i="3" s="1"/>
  <c r="I7014" i="3"/>
  <c r="R7014" i="3" s="1"/>
  <c r="J7013" i="3"/>
  <c r="L7013" i="3" s="1"/>
  <c r="M7015" i="3"/>
  <c r="D7018" i="3" l="1"/>
  <c r="F7016" i="3"/>
  <c r="E7016" i="3"/>
  <c r="I7015" i="3"/>
  <c r="R7015" i="3" s="1"/>
  <c r="J7014" i="3"/>
  <c r="L7014" i="3" s="1"/>
  <c r="M7016" i="3"/>
  <c r="D7019" i="3" l="1"/>
  <c r="G7016" i="3"/>
  <c r="H7016" i="3" s="1"/>
  <c r="F7017" i="3"/>
  <c r="E7017" i="3"/>
  <c r="I7016" i="3"/>
  <c r="R7016" i="3" s="1"/>
  <c r="J7015" i="3"/>
  <c r="L7015" i="3" s="1"/>
  <c r="M7017" i="3"/>
  <c r="D7020" i="3" l="1"/>
  <c r="G7017" i="3"/>
  <c r="H7017" i="3" s="1"/>
  <c r="F7018" i="3"/>
  <c r="E7018" i="3"/>
  <c r="G7018" i="3" s="1"/>
  <c r="H7018" i="3" s="1"/>
  <c r="I7017" i="3"/>
  <c r="R7017" i="3" s="1"/>
  <c r="J7016" i="3"/>
  <c r="L7016" i="3" s="1"/>
  <c r="M7018" i="3"/>
  <c r="D7021" i="3" l="1"/>
  <c r="F7019" i="3"/>
  <c r="E7019" i="3"/>
  <c r="I7018" i="3"/>
  <c r="R7018" i="3" s="1"/>
  <c r="J7017" i="3"/>
  <c r="L7017" i="3" s="1"/>
  <c r="M7019" i="3"/>
  <c r="D7022" i="3" l="1"/>
  <c r="G7019" i="3"/>
  <c r="H7019" i="3" s="1"/>
  <c r="I7019" i="3" s="1"/>
  <c r="R7019" i="3" s="1"/>
  <c r="F7020" i="3"/>
  <c r="E7020" i="3"/>
  <c r="J7018" i="3"/>
  <c r="L7018" i="3" s="1"/>
  <c r="M7020" i="3"/>
  <c r="D7023" i="3" l="1"/>
  <c r="F7021" i="3"/>
  <c r="E7021" i="3"/>
  <c r="G7020" i="3"/>
  <c r="H7020" i="3" s="1"/>
  <c r="I7020" i="3" s="1"/>
  <c r="R7020" i="3" s="1"/>
  <c r="J7019" i="3"/>
  <c r="L7019" i="3" s="1"/>
  <c r="M7021" i="3"/>
  <c r="D7024" i="3" l="1"/>
  <c r="G7021" i="3"/>
  <c r="H7021" i="3" s="1"/>
  <c r="F7022" i="3"/>
  <c r="E7022" i="3"/>
  <c r="G7022" i="3" s="1"/>
  <c r="H7022" i="3" s="1"/>
  <c r="I7021" i="3"/>
  <c r="R7021" i="3" s="1"/>
  <c r="J7020" i="3"/>
  <c r="L7020" i="3" s="1"/>
  <c r="M7022" i="3"/>
  <c r="D7025" i="3" l="1"/>
  <c r="F7023" i="3"/>
  <c r="E7023" i="3"/>
  <c r="I7022" i="3"/>
  <c r="R7022" i="3" s="1"/>
  <c r="J7021" i="3"/>
  <c r="L7021" i="3" s="1"/>
  <c r="M7023" i="3"/>
  <c r="D7026" i="3" l="1"/>
  <c r="G7023" i="3"/>
  <c r="H7023" i="3" s="1"/>
  <c r="F7024" i="3"/>
  <c r="E7024" i="3"/>
  <c r="G7024" i="3" s="1"/>
  <c r="H7024" i="3" s="1"/>
  <c r="I7023" i="3"/>
  <c r="R7023" i="3" s="1"/>
  <c r="J7022" i="3"/>
  <c r="L7022" i="3" s="1"/>
  <c r="M7024" i="3"/>
  <c r="D7027" i="3" l="1"/>
  <c r="F7025" i="3"/>
  <c r="E7025" i="3"/>
  <c r="I7024" i="3"/>
  <c r="R7024" i="3" s="1"/>
  <c r="J7023" i="3"/>
  <c r="L7023" i="3" s="1"/>
  <c r="M7025" i="3"/>
  <c r="D7028" i="3" l="1"/>
  <c r="G7025" i="3"/>
  <c r="H7025" i="3" s="1"/>
  <c r="F7026" i="3"/>
  <c r="E7026" i="3"/>
  <c r="I7025" i="3"/>
  <c r="R7025" i="3" s="1"/>
  <c r="J7024" i="3"/>
  <c r="L7024" i="3" s="1"/>
  <c r="M7026" i="3"/>
  <c r="D7029" i="3" l="1"/>
  <c r="G7026" i="3"/>
  <c r="H7026" i="3" s="1"/>
  <c r="F7027" i="3"/>
  <c r="E7027" i="3"/>
  <c r="G7027" i="3" s="1"/>
  <c r="H7027" i="3" s="1"/>
  <c r="I7026" i="3"/>
  <c r="R7026" i="3" s="1"/>
  <c r="J7025" i="3"/>
  <c r="L7025" i="3" s="1"/>
  <c r="M7027" i="3"/>
  <c r="D7030" i="3" l="1"/>
  <c r="F7028" i="3"/>
  <c r="E7028" i="3"/>
  <c r="I7027" i="3"/>
  <c r="R7027" i="3" s="1"/>
  <c r="J7026" i="3"/>
  <c r="L7026" i="3" s="1"/>
  <c r="M7028" i="3"/>
  <c r="D7031" i="3" l="1"/>
  <c r="G7028" i="3"/>
  <c r="H7028" i="3" s="1"/>
  <c r="F7029" i="3"/>
  <c r="E7029" i="3"/>
  <c r="G7029" i="3" s="1"/>
  <c r="H7029" i="3" s="1"/>
  <c r="I7028" i="3"/>
  <c r="R7028" i="3" s="1"/>
  <c r="J7027" i="3"/>
  <c r="L7027" i="3" s="1"/>
  <c r="M7029" i="3"/>
  <c r="D7032" i="3" l="1"/>
  <c r="F7030" i="3"/>
  <c r="E7030" i="3"/>
  <c r="I7029" i="3"/>
  <c r="R7029" i="3" s="1"/>
  <c r="J7028" i="3"/>
  <c r="L7028" i="3" s="1"/>
  <c r="M7030" i="3"/>
  <c r="D7033" i="3" l="1"/>
  <c r="G7030" i="3"/>
  <c r="H7030" i="3" s="1"/>
  <c r="F7031" i="3"/>
  <c r="E7031" i="3"/>
  <c r="G7031" i="3" s="1"/>
  <c r="H7031" i="3" s="1"/>
  <c r="I7030" i="3"/>
  <c r="R7030" i="3" s="1"/>
  <c r="J7029" i="3"/>
  <c r="L7029" i="3" s="1"/>
  <c r="M7031" i="3"/>
  <c r="D7034" i="3" l="1"/>
  <c r="F7032" i="3"/>
  <c r="E7032" i="3"/>
  <c r="I7031" i="3"/>
  <c r="R7031" i="3" s="1"/>
  <c r="J7030" i="3"/>
  <c r="L7030" i="3" s="1"/>
  <c r="M7032" i="3"/>
  <c r="D7035" i="3" l="1"/>
  <c r="G7032" i="3"/>
  <c r="H7032" i="3" s="1"/>
  <c r="F7033" i="3"/>
  <c r="E7033" i="3"/>
  <c r="I7032" i="3"/>
  <c r="R7032" i="3" s="1"/>
  <c r="J7031" i="3"/>
  <c r="L7031" i="3" s="1"/>
  <c r="M7033" i="3"/>
  <c r="D7036" i="3" l="1"/>
  <c r="G7033" i="3"/>
  <c r="H7033" i="3" s="1"/>
  <c r="F7034" i="3"/>
  <c r="E7034" i="3"/>
  <c r="I7033" i="3"/>
  <c r="R7033" i="3" s="1"/>
  <c r="J7032" i="3"/>
  <c r="L7032" i="3" s="1"/>
  <c r="M7034" i="3"/>
  <c r="D7037" i="3" l="1"/>
  <c r="F7035" i="3"/>
  <c r="E7035" i="3"/>
  <c r="G7034" i="3"/>
  <c r="H7034" i="3" s="1"/>
  <c r="I7034" i="3" s="1"/>
  <c r="R7034" i="3" s="1"/>
  <c r="J7033" i="3"/>
  <c r="L7033" i="3" s="1"/>
  <c r="M7035" i="3"/>
  <c r="D7038" i="3" l="1"/>
  <c r="G7035" i="3"/>
  <c r="H7035" i="3" s="1"/>
  <c r="F7036" i="3"/>
  <c r="E7036" i="3"/>
  <c r="I7035" i="3"/>
  <c r="R7035" i="3" s="1"/>
  <c r="J7034" i="3"/>
  <c r="L7034" i="3" s="1"/>
  <c r="M7036" i="3"/>
  <c r="D7039" i="3" l="1"/>
  <c r="G7036" i="3"/>
  <c r="H7036" i="3" s="1"/>
  <c r="F7037" i="3"/>
  <c r="E7037" i="3"/>
  <c r="I7036" i="3"/>
  <c r="R7036" i="3" s="1"/>
  <c r="J7035" i="3"/>
  <c r="L7035" i="3" s="1"/>
  <c r="M7037" i="3"/>
  <c r="D7040" i="3" l="1"/>
  <c r="G7037" i="3"/>
  <c r="H7037" i="3" s="1"/>
  <c r="F7038" i="3"/>
  <c r="E7038" i="3"/>
  <c r="I7037" i="3"/>
  <c r="R7037" i="3" s="1"/>
  <c r="J7036" i="3"/>
  <c r="L7036" i="3" s="1"/>
  <c r="M7038" i="3"/>
  <c r="D7041" i="3" l="1"/>
  <c r="G7038" i="3"/>
  <c r="H7038" i="3" s="1"/>
  <c r="F7039" i="3"/>
  <c r="E7039" i="3"/>
  <c r="G7039" i="3" s="1"/>
  <c r="H7039" i="3" s="1"/>
  <c r="I7038" i="3"/>
  <c r="R7038" i="3" s="1"/>
  <c r="J7037" i="3"/>
  <c r="L7037" i="3" s="1"/>
  <c r="M7039" i="3"/>
  <c r="D7042" i="3" l="1"/>
  <c r="F7040" i="3"/>
  <c r="E7040" i="3"/>
  <c r="I7039" i="3"/>
  <c r="R7039" i="3" s="1"/>
  <c r="J7038" i="3"/>
  <c r="L7038" i="3" s="1"/>
  <c r="M7040" i="3"/>
  <c r="D7043" i="3" l="1"/>
  <c r="G7040" i="3"/>
  <c r="H7040" i="3" s="1"/>
  <c r="F7041" i="3"/>
  <c r="E7041" i="3"/>
  <c r="G7041" i="3" s="1"/>
  <c r="H7041" i="3" s="1"/>
  <c r="I7040" i="3"/>
  <c r="R7040" i="3" s="1"/>
  <c r="J7039" i="3"/>
  <c r="L7039" i="3" s="1"/>
  <c r="M7041" i="3"/>
  <c r="D7044" i="3" l="1"/>
  <c r="F7042" i="3"/>
  <c r="E7042" i="3"/>
  <c r="I7041" i="3"/>
  <c r="R7041" i="3" s="1"/>
  <c r="J7040" i="3"/>
  <c r="L7040" i="3" s="1"/>
  <c r="M7042" i="3"/>
  <c r="D7045" i="3" l="1"/>
  <c r="G7042" i="3"/>
  <c r="H7042" i="3" s="1"/>
  <c r="I7042" i="3" s="1"/>
  <c r="R7042" i="3" s="1"/>
  <c r="F7043" i="3"/>
  <c r="E7043" i="3"/>
  <c r="G7043" i="3" s="1"/>
  <c r="H7043" i="3" s="1"/>
  <c r="J7041" i="3"/>
  <c r="L7041" i="3" s="1"/>
  <c r="M7043" i="3"/>
  <c r="D7046" i="3" l="1"/>
  <c r="F7044" i="3"/>
  <c r="E7044" i="3"/>
  <c r="I7043" i="3"/>
  <c r="R7043" i="3" s="1"/>
  <c r="J7042" i="3"/>
  <c r="L7042" i="3" s="1"/>
  <c r="M7044" i="3"/>
  <c r="D7047" i="3" l="1"/>
  <c r="G7044" i="3"/>
  <c r="H7044" i="3" s="1"/>
  <c r="F7045" i="3"/>
  <c r="E7045" i="3"/>
  <c r="G7045" i="3" s="1"/>
  <c r="H7045" i="3" s="1"/>
  <c r="I7044" i="3"/>
  <c r="R7044" i="3" s="1"/>
  <c r="J7043" i="3"/>
  <c r="L7043" i="3" s="1"/>
  <c r="M7045" i="3"/>
  <c r="D7048" i="3" l="1"/>
  <c r="F7046" i="3"/>
  <c r="E7046" i="3"/>
  <c r="I7045" i="3"/>
  <c r="R7045" i="3" s="1"/>
  <c r="J7044" i="3"/>
  <c r="L7044" i="3" s="1"/>
  <c r="M7046" i="3"/>
  <c r="D7049" i="3" l="1"/>
  <c r="G7046" i="3"/>
  <c r="H7046" i="3" s="1"/>
  <c r="F7047" i="3"/>
  <c r="E7047" i="3"/>
  <c r="G7047" i="3" s="1"/>
  <c r="H7047" i="3" s="1"/>
  <c r="I7046" i="3"/>
  <c r="R7046" i="3" s="1"/>
  <c r="J7045" i="3"/>
  <c r="L7045" i="3" s="1"/>
  <c r="M7047" i="3"/>
  <c r="D7050" i="3" l="1"/>
  <c r="F7048" i="3"/>
  <c r="E7048" i="3"/>
  <c r="I7047" i="3"/>
  <c r="R7047" i="3" s="1"/>
  <c r="J7046" i="3"/>
  <c r="L7046" i="3" s="1"/>
  <c r="M7048" i="3"/>
  <c r="D7051" i="3" l="1"/>
  <c r="F7049" i="3"/>
  <c r="E7049" i="3"/>
  <c r="G7048" i="3"/>
  <c r="H7048" i="3" s="1"/>
  <c r="I7048" i="3" s="1"/>
  <c r="R7048" i="3" s="1"/>
  <c r="J7047" i="3"/>
  <c r="L7047" i="3" s="1"/>
  <c r="M7049" i="3"/>
  <c r="D7052" i="3" l="1"/>
  <c r="G7049" i="3"/>
  <c r="H7049" i="3" s="1"/>
  <c r="F7050" i="3"/>
  <c r="E7050" i="3"/>
  <c r="G7050" i="3" s="1"/>
  <c r="H7050" i="3" s="1"/>
  <c r="I7049" i="3"/>
  <c r="R7049" i="3" s="1"/>
  <c r="J7048" i="3"/>
  <c r="L7048" i="3" s="1"/>
  <c r="M7050" i="3"/>
  <c r="D7053" i="3" l="1"/>
  <c r="F7051" i="3"/>
  <c r="E7051" i="3"/>
  <c r="I7050" i="3"/>
  <c r="R7050" i="3" s="1"/>
  <c r="J7049" i="3"/>
  <c r="L7049" i="3" s="1"/>
  <c r="M7051" i="3"/>
  <c r="D7054" i="3" l="1"/>
  <c r="G7051" i="3"/>
  <c r="H7051" i="3" s="1"/>
  <c r="I7051" i="3" s="1"/>
  <c r="R7051" i="3" s="1"/>
  <c r="F7052" i="3"/>
  <c r="E7052" i="3"/>
  <c r="G7052" i="3" s="1"/>
  <c r="H7052" i="3" s="1"/>
  <c r="J7050" i="3"/>
  <c r="L7050" i="3" s="1"/>
  <c r="M7052" i="3"/>
  <c r="D7055" i="3" l="1"/>
  <c r="F7053" i="3"/>
  <c r="E7053" i="3"/>
  <c r="I7052" i="3"/>
  <c r="R7052" i="3" s="1"/>
  <c r="J7051" i="3"/>
  <c r="L7051" i="3" s="1"/>
  <c r="M7053" i="3"/>
  <c r="D7056" i="3" l="1"/>
  <c r="G7053" i="3"/>
  <c r="H7053" i="3" s="1"/>
  <c r="F7054" i="3"/>
  <c r="E7054" i="3"/>
  <c r="I7053" i="3"/>
  <c r="R7053" i="3" s="1"/>
  <c r="J7052" i="3"/>
  <c r="L7052" i="3" s="1"/>
  <c r="M7054" i="3"/>
  <c r="D7057" i="3" l="1"/>
  <c r="F7055" i="3"/>
  <c r="E7055" i="3"/>
  <c r="G7054" i="3"/>
  <c r="H7054" i="3" s="1"/>
  <c r="I7054" i="3" s="1"/>
  <c r="R7054" i="3" s="1"/>
  <c r="J7053" i="3"/>
  <c r="L7053" i="3" s="1"/>
  <c r="M7055" i="3"/>
  <c r="D7058" i="3" l="1"/>
  <c r="G7055" i="3"/>
  <c r="H7055" i="3" s="1"/>
  <c r="F7056" i="3"/>
  <c r="E7056" i="3"/>
  <c r="I7055" i="3"/>
  <c r="R7055" i="3" s="1"/>
  <c r="J7054" i="3"/>
  <c r="L7054" i="3" s="1"/>
  <c r="M7056" i="3"/>
  <c r="D7059" i="3" l="1"/>
  <c r="G7056" i="3"/>
  <c r="H7056" i="3" s="1"/>
  <c r="I7056" i="3" s="1"/>
  <c r="R7056" i="3" s="1"/>
  <c r="F7057" i="3"/>
  <c r="E7057" i="3"/>
  <c r="J7055" i="3"/>
  <c r="L7055" i="3" s="1"/>
  <c r="M7057" i="3"/>
  <c r="D7060" i="3" l="1"/>
  <c r="G7057" i="3"/>
  <c r="H7057" i="3" s="1"/>
  <c r="F7058" i="3"/>
  <c r="E7058" i="3"/>
  <c r="G7058" i="3" s="1"/>
  <c r="H7058" i="3" s="1"/>
  <c r="I7057" i="3"/>
  <c r="R7057" i="3" s="1"/>
  <c r="J7056" i="3"/>
  <c r="L7056" i="3" s="1"/>
  <c r="M7058" i="3"/>
  <c r="D7061" i="3" l="1"/>
  <c r="F7059" i="3"/>
  <c r="E7059" i="3"/>
  <c r="I7058" i="3"/>
  <c r="R7058" i="3" s="1"/>
  <c r="J7057" i="3"/>
  <c r="L7057" i="3" s="1"/>
  <c r="M7059" i="3"/>
  <c r="D7062" i="3" l="1"/>
  <c r="G7059" i="3"/>
  <c r="H7059" i="3" s="1"/>
  <c r="F7060" i="3"/>
  <c r="E7060" i="3"/>
  <c r="G7060" i="3" s="1"/>
  <c r="H7060" i="3" s="1"/>
  <c r="I7059" i="3"/>
  <c r="R7059" i="3" s="1"/>
  <c r="J7058" i="3"/>
  <c r="L7058" i="3" s="1"/>
  <c r="M7060" i="3"/>
  <c r="D7063" i="3" l="1"/>
  <c r="F7061" i="3"/>
  <c r="E7061" i="3"/>
  <c r="I7060" i="3"/>
  <c r="R7060" i="3" s="1"/>
  <c r="J7059" i="3"/>
  <c r="L7059" i="3" s="1"/>
  <c r="M7061" i="3"/>
  <c r="D7064" i="3" l="1"/>
  <c r="G7061" i="3"/>
  <c r="H7061" i="3" s="1"/>
  <c r="F7062" i="3"/>
  <c r="E7062" i="3"/>
  <c r="I7061" i="3"/>
  <c r="R7061" i="3" s="1"/>
  <c r="J7060" i="3"/>
  <c r="L7060" i="3" s="1"/>
  <c r="M7062" i="3"/>
  <c r="D7065" i="3" l="1"/>
  <c r="G7062" i="3"/>
  <c r="H7062" i="3" s="1"/>
  <c r="I7062" i="3" s="1"/>
  <c r="R7062" i="3" s="1"/>
  <c r="F7063" i="3"/>
  <c r="E7063" i="3"/>
  <c r="G7063" i="3" s="1"/>
  <c r="H7063" i="3" s="1"/>
  <c r="J7061" i="3"/>
  <c r="L7061" i="3" s="1"/>
  <c r="M7063" i="3"/>
  <c r="D7066" i="3" l="1"/>
  <c r="F7064" i="3"/>
  <c r="E7064" i="3"/>
  <c r="I7063" i="3"/>
  <c r="R7063" i="3" s="1"/>
  <c r="J7062" i="3"/>
  <c r="L7062" i="3" s="1"/>
  <c r="M7064" i="3"/>
  <c r="D7067" i="3" l="1"/>
  <c r="G7064" i="3"/>
  <c r="H7064" i="3" s="1"/>
  <c r="F7065" i="3"/>
  <c r="E7065" i="3"/>
  <c r="G7065" i="3" s="1"/>
  <c r="H7065" i="3" s="1"/>
  <c r="I7064" i="3"/>
  <c r="R7064" i="3" s="1"/>
  <c r="J7063" i="3"/>
  <c r="L7063" i="3" s="1"/>
  <c r="M7065" i="3"/>
  <c r="D7068" i="3" l="1"/>
  <c r="F7066" i="3"/>
  <c r="E7066" i="3"/>
  <c r="I7065" i="3"/>
  <c r="R7065" i="3" s="1"/>
  <c r="J7064" i="3"/>
  <c r="L7064" i="3" s="1"/>
  <c r="M7066" i="3"/>
  <c r="D7069" i="3" l="1"/>
  <c r="G7066" i="3"/>
  <c r="H7066" i="3" s="1"/>
  <c r="F7067" i="3"/>
  <c r="E7067" i="3"/>
  <c r="G7067" i="3" s="1"/>
  <c r="H7067" i="3" s="1"/>
  <c r="I7066" i="3"/>
  <c r="R7066" i="3" s="1"/>
  <c r="J7065" i="3"/>
  <c r="L7065" i="3" s="1"/>
  <c r="M7067" i="3"/>
  <c r="D7070" i="3" l="1"/>
  <c r="F7068" i="3"/>
  <c r="E7068" i="3"/>
  <c r="I7067" i="3"/>
  <c r="R7067" i="3" s="1"/>
  <c r="J7066" i="3"/>
  <c r="L7066" i="3" s="1"/>
  <c r="M7068" i="3"/>
  <c r="D7071" i="3" l="1"/>
  <c r="G7068" i="3"/>
  <c r="H7068" i="3" s="1"/>
  <c r="I7068" i="3" s="1"/>
  <c r="R7068" i="3" s="1"/>
  <c r="F7069" i="3"/>
  <c r="E7069" i="3"/>
  <c r="G7069" i="3" s="1"/>
  <c r="H7069" i="3" s="1"/>
  <c r="J7067" i="3"/>
  <c r="L7067" i="3" s="1"/>
  <c r="M7069" i="3"/>
  <c r="D7072" i="3" l="1"/>
  <c r="F7070" i="3"/>
  <c r="E7070" i="3"/>
  <c r="I7069" i="3"/>
  <c r="R7069" i="3" s="1"/>
  <c r="J7068" i="3"/>
  <c r="L7068" i="3" s="1"/>
  <c r="M7070" i="3"/>
  <c r="D7073" i="3" l="1"/>
  <c r="G7070" i="3"/>
  <c r="H7070" i="3" s="1"/>
  <c r="F7071" i="3"/>
  <c r="E7071" i="3"/>
  <c r="I7070" i="3"/>
  <c r="R7070" i="3" s="1"/>
  <c r="J7069" i="3"/>
  <c r="L7069" i="3" s="1"/>
  <c r="M7071" i="3"/>
  <c r="D7074" i="3" l="1"/>
  <c r="G7071" i="3"/>
  <c r="H7071" i="3" s="1"/>
  <c r="I7071" i="3" s="1"/>
  <c r="R7071" i="3" s="1"/>
  <c r="F7072" i="3"/>
  <c r="E7072" i="3"/>
  <c r="J7070" i="3"/>
  <c r="L7070" i="3" s="1"/>
  <c r="M7072" i="3"/>
  <c r="D7075" i="3" l="1"/>
  <c r="G7072" i="3"/>
  <c r="H7072" i="3" s="1"/>
  <c r="F7073" i="3"/>
  <c r="E7073" i="3"/>
  <c r="G7073" i="3" s="1"/>
  <c r="H7073" i="3" s="1"/>
  <c r="I7072" i="3"/>
  <c r="R7072" i="3" s="1"/>
  <c r="J7071" i="3"/>
  <c r="L7071" i="3" s="1"/>
  <c r="M7073" i="3"/>
  <c r="D7076" i="3" l="1"/>
  <c r="F7074" i="3"/>
  <c r="E7074" i="3"/>
  <c r="I7073" i="3"/>
  <c r="R7073" i="3" s="1"/>
  <c r="J7072" i="3"/>
  <c r="L7072" i="3" s="1"/>
  <c r="M7074" i="3"/>
  <c r="D7077" i="3" l="1"/>
  <c r="G7074" i="3"/>
  <c r="H7074" i="3" s="1"/>
  <c r="I7074" i="3" s="1"/>
  <c r="R7074" i="3" s="1"/>
  <c r="F7075" i="3"/>
  <c r="E7075" i="3"/>
  <c r="G7075" i="3" s="1"/>
  <c r="H7075" i="3" s="1"/>
  <c r="J7073" i="3"/>
  <c r="L7073" i="3" s="1"/>
  <c r="M7075" i="3"/>
  <c r="D7078" i="3" l="1"/>
  <c r="F7076" i="3"/>
  <c r="E7076" i="3"/>
  <c r="I7075" i="3"/>
  <c r="R7075" i="3" s="1"/>
  <c r="J7074" i="3"/>
  <c r="L7074" i="3" s="1"/>
  <c r="M7076" i="3"/>
  <c r="D7079" i="3" l="1"/>
  <c r="G7076" i="3"/>
  <c r="H7076" i="3" s="1"/>
  <c r="I7076" i="3" s="1"/>
  <c r="R7076" i="3" s="1"/>
  <c r="F7077" i="3"/>
  <c r="E7077" i="3"/>
  <c r="G7077" i="3" s="1"/>
  <c r="H7077" i="3" s="1"/>
  <c r="J7075" i="3"/>
  <c r="L7075" i="3" s="1"/>
  <c r="M7077" i="3"/>
  <c r="D7080" i="3" l="1"/>
  <c r="F7078" i="3"/>
  <c r="E7078" i="3"/>
  <c r="I7077" i="3"/>
  <c r="R7077" i="3" s="1"/>
  <c r="J7076" i="3"/>
  <c r="L7076" i="3" s="1"/>
  <c r="M7078" i="3"/>
  <c r="D7081" i="3" l="1"/>
  <c r="G7078" i="3"/>
  <c r="H7078" i="3" s="1"/>
  <c r="F7079" i="3"/>
  <c r="E7079" i="3"/>
  <c r="I7078" i="3"/>
  <c r="R7078" i="3" s="1"/>
  <c r="J7077" i="3"/>
  <c r="L7077" i="3" s="1"/>
  <c r="M7079" i="3"/>
  <c r="D7082" i="3" l="1"/>
  <c r="G7079" i="3"/>
  <c r="H7079" i="3" s="1"/>
  <c r="F7080" i="3"/>
  <c r="E7080" i="3"/>
  <c r="I7079" i="3"/>
  <c r="R7079" i="3" s="1"/>
  <c r="J7078" i="3"/>
  <c r="L7078" i="3" s="1"/>
  <c r="M7080" i="3"/>
  <c r="D7083" i="3" l="1"/>
  <c r="G7080" i="3"/>
  <c r="H7080" i="3" s="1"/>
  <c r="F7081" i="3"/>
  <c r="E7081" i="3"/>
  <c r="G7081" i="3" s="1"/>
  <c r="H7081" i="3" s="1"/>
  <c r="I7080" i="3"/>
  <c r="R7080" i="3" s="1"/>
  <c r="J7079" i="3"/>
  <c r="L7079" i="3" s="1"/>
  <c r="M7081" i="3"/>
  <c r="D7084" i="3" l="1"/>
  <c r="F7082" i="3"/>
  <c r="E7082" i="3"/>
  <c r="I7081" i="3"/>
  <c r="R7081" i="3" s="1"/>
  <c r="J7080" i="3"/>
  <c r="L7080" i="3" s="1"/>
  <c r="M7082" i="3"/>
  <c r="D7085" i="3" l="1"/>
  <c r="G7082" i="3"/>
  <c r="H7082" i="3" s="1"/>
  <c r="F7083" i="3"/>
  <c r="E7083" i="3"/>
  <c r="I7082" i="3"/>
  <c r="R7082" i="3" s="1"/>
  <c r="J7081" i="3"/>
  <c r="L7081" i="3" s="1"/>
  <c r="M7083" i="3"/>
  <c r="D7086" i="3" l="1"/>
  <c r="G7083" i="3"/>
  <c r="H7083" i="3" s="1"/>
  <c r="F7084" i="3"/>
  <c r="E7084" i="3"/>
  <c r="I7083" i="3"/>
  <c r="R7083" i="3" s="1"/>
  <c r="J7082" i="3"/>
  <c r="L7082" i="3" s="1"/>
  <c r="M7084" i="3"/>
  <c r="D7087" i="3" l="1"/>
  <c r="G7084" i="3"/>
  <c r="H7084" i="3" s="1"/>
  <c r="F7085" i="3"/>
  <c r="E7085" i="3"/>
  <c r="G7085" i="3" s="1"/>
  <c r="H7085" i="3" s="1"/>
  <c r="I7084" i="3"/>
  <c r="R7084" i="3" s="1"/>
  <c r="J7083" i="3"/>
  <c r="L7083" i="3" s="1"/>
  <c r="M7085" i="3"/>
  <c r="D7088" i="3" l="1"/>
  <c r="F7086" i="3"/>
  <c r="E7086" i="3"/>
  <c r="I7085" i="3"/>
  <c r="R7085" i="3" s="1"/>
  <c r="J7084" i="3"/>
  <c r="L7084" i="3" s="1"/>
  <c r="M7086" i="3"/>
  <c r="D7089" i="3" l="1"/>
  <c r="G7086" i="3"/>
  <c r="H7086" i="3" s="1"/>
  <c r="F7087" i="3"/>
  <c r="E7087" i="3"/>
  <c r="I7086" i="3"/>
  <c r="R7086" i="3" s="1"/>
  <c r="J7085" i="3"/>
  <c r="L7085" i="3" s="1"/>
  <c r="M7087" i="3"/>
  <c r="D7090" i="3" l="1"/>
  <c r="G7087" i="3"/>
  <c r="H7087" i="3" s="1"/>
  <c r="F7088" i="3"/>
  <c r="E7088" i="3"/>
  <c r="G7088" i="3" s="1"/>
  <c r="H7088" i="3" s="1"/>
  <c r="I7087" i="3"/>
  <c r="R7087" i="3" s="1"/>
  <c r="J7086" i="3"/>
  <c r="L7086" i="3" s="1"/>
  <c r="M7088" i="3"/>
  <c r="D7091" i="3" l="1"/>
  <c r="F7089" i="3"/>
  <c r="E7089" i="3"/>
  <c r="I7088" i="3"/>
  <c r="R7088" i="3" s="1"/>
  <c r="J7087" i="3"/>
  <c r="L7087" i="3" s="1"/>
  <c r="M7089" i="3"/>
  <c r="D7092" i="3" l="1"/>
  <c r="G7089" i="3"/>
  <c r="H7089" i="3" s="1"/>
  <c r="F7090" i="3"/>
  <c r="E7090" i="3"/>
  <c r="G7090" i="3" s="1"/>
  <c r="H7090" i="3" s="1"/>
  <c r="I7089" i="3"/>
  <c r="R7089" i="3" s="1"/>
  <c r="J7088" i="3"/>
  <c r="L7088" i="3" s="1"/>
  <c r="M7090" i="3"/>
  <c r="D7093" i="3" l="1"/>
  <c r="F7091" i="3"/>
  <c r="E7091" i="3"/>
  <c r="I7090" i="3"/>
  <c r="R7090" i="3" s="1"/>
  <c r="J7089" i="3"/>
  <c r="L7089" i="3" s="1"/>
  <c r="M7091" i="3"/>
  <c r="D7094" i="3" l="1"/>
  <c r="G7091" i="3"/>
  <c r="H7091" i="3" s="1"/>
  <c r="F7092" i="3"/>
  <c r="E7092" i="3"/>
  <c r="G7092" i="3" s="1"/>
  <c r="H7092" i="3" s="1"/>
  <c r="I7091" i="3"/>
  <c r="R7091" i="3" s="1"/>
  <c r="J7090" i="3"/>
  <c r="L7090" i="3" s="1"/>
  <c r="M7092" i="3"/>
  <c r="D7095" i="3" l="1"/>
  <c r="F7093" i="3"/>
  <c r="E7093" i="3"/>
  <c r="I7092" i="3"/>
  <c r="R7092" i="3" s="1"/>
  <c r="J7091" i="3"/>
  <c r="L7091" i="3" s="1"/>
  <c r="M7093" i="3"/>
  <c r="D7096" i="3" l="1"/>
  <c r="G7093" i="3"/>
  <c r="H7093" i="3" s="1"/>
  <c r="F7094" i="3"/>
  <c r="E7094" i="3"/>
  <c r="G7094" i="3" s="1"/>
  <c r="H7094" i="3" s="1"/>
  <c r="I7093" i="3"/>
  <c r="R7093" i="3" s="1"/>
  <c r="J7092" i="3"/>
  <c r="L7092" i="3" s="1"/>
  <c r="M7094" i="3"/>
  <c r="D7097" i="3" l="1"/>
  <c r="F7095" i="3"/>
  <c r="E7095" i="3"/>
  <c r="I7094" i="3"/>
  <c r="R7094" i="3" s="1"/>
  <c r="J7093" i="3"/>
  <c r="L7093" i="3" s="1"/>
  <c r="M7095" i="3"/>
  <c r="D7098" i="3" l="1"/>
  <c r="G7095" i="3"/>
  <c r="H7095" i="3" s="1"/>
  <c r="F7096" i="3"/>
  <c r="E7096" i="3"/>
  <c r="G7096" i="3" s="1"/>
  <c r="H7096" i="3" s="1"/>
  <c r="I7095" i="3"/>
  <c r="R7095" i="3" s="1"/>
  <c r="J7094" i="3"/>
  <c r="L7094" i="3" s="1"/>
  <c r="M7096" i="3"/>
  <c r="D7099" i="3" l="1"/>
  <c r="F7097" i="3"/>
  <c r="E7097" i="3"/>
  <c r="I7096" i="3"/>
  <c r="R7096" i="3" s="1"/>
  <c r="J7095" i="3"/>
  <c r="L7095" i="3" s="1"/>
  <c r="M7097" i="3"/>
  <c r="D7100" i="3" l="1"/>
  <c r="G7097" i="3"/>
  <c r="H7097" i="3" s="1"/>
  <c r="F7098" i="3"/>
  <c r="E7098" i="3"/>
  <c r="I7097" i="3"/>
  <c r="R7097" i="3" s="1"/>
  <c r="J7096" i="3"/>
  <c r="L7096" i="3" s="1"/>
  <c r="M7098" i="3"/>
  <c r="D7101" i="3" l="1"/>
  <c r="G7098" i="3"/>
  <c r="H7098" i="3" s="1"/>
  <c r="F7099" i="3"/>
  <c r="E7099" i="3"/>
  <c r="I7098" i="3"/>
  <c r="R7098" i="3" s="1"/>
  <c r="J7097" i="3"/>
  <c r="L7097" i="3" s="1"/>
  <c r="M7099" i="3"/>
  <c r="D7102" i="3" l="1"/>
  <c r="G7099" i="3"/>
  <c r="H7099" i="3" s="1"/>
  <c r="I7099" i="3" s="1"/>
  <c r="R7099" i="3" s="1"/>
  <c r="F7100" i="3"/>
  <c r="E7100" i="3"/>
  <c r="G7100" i="3" s="1"/>
  <c r="H7100" i="3" s="1"/>
  <c r="J7098" i="3"/>
  <c r="L7098" i="3" s="1"/>
  <c r="M7100" i="3"/>
  <c r="D7103" i="3" l="1"/>
  <c r="F7101" i="3"/>
  <c r="E7101" i="3"/>
  <c r="I7100" i="3"/>
  <c r="R7100" i="3" s="1"/>
  <c r="J7099" i="3"/>
  <c r="L7099" i="3" s="1"/>
  <c r="M7101" i="3"/>
  <c r="D7104" i="3" l="1"/>
  <c r="G7101" i="3"/>
  <c r="H7101" i="3" s="1"/>
  <c r="I7101" i="3" s="1"/>
  <c r="R7101" i="3" s="1"/>
  <c r="F7102" i="3"/>
  <c r="E7102" i="3"/>
  <c r="J7100" i="3"/>
  <c r="L7100" i="3" s="1"/>
  <c r="M7102" i="3"/>
  <c r="D7105" i="3" l="1"/>
  <c r="G7102" i="3"/>
  <c r="H7102" i="3" s="1"/>
  <c r="F7103" i="3"/>
  <c r="E7103" i="3"/>
  <c r="I7102" i="3"/>
  <c r="R7102" i="3" s="1"/>
  <c r="J7101" i="3"/>
  <c r="L7101" i="3" s="1"/>
  <c r="M7103" i="3"/>
  <c r="D7106" i="3" l="1"/>
  <c r="G7103" i="3"/>
  <c r="H7103" i="3" s="1"/>
  <c r="I7103" i="3" s="1"/>
  <c r="R7103" i="3" s="1"/>
  <c r="F7104" i="3"/>
  <c r="E7104" i="3"/>
  <c r="G7104" i="3" s="1"/>
  <c r="H7104" i="3" s="1"/>
  <c r="J7102" i="3"/>
  <c r="L7102" i="3" s="1"/>
  <c r="M7104" i="3"/>
  <c r="D7107" i="3" l="1"/>
  <c r="F7105" i="3"/>
  <c r="E7105" i="3"/>
  <c r="I7104" i="3"/>
  <c r="R7104" i="3" s="1"/>
  <c r="J7103" i="3"/>
  <c r="L7103" i="3" s="1"/>
  <c r="M7105" i="3"/>
  <c r="D7108" i="3" l="1"/>
  <c r="G7105" i="3"/>
  <c r="H7105" i="3" s="1"/>
  <c r="F7106" i="3"/>
  <c r="E7106" i="3"/>
  <c r="I7105" i="3"/>
  <c r="R7105" i="3" s="1"/>
  <c r="J7104" i="3"/>
  <c r="L7104" i="3" s="1"/>
  <c r="M7106" i="3"/>
  <c r="D7109" i="3" l="1"/>
  <c r="G7106" i="3"/>
  <c r="H7106" i="3" s="1"/>
  <c r="F7107" i="3"/>
  <c r="E7107" i="3"/>
  <c r="I7106" i="3"/>
  <c r="R7106" i="3" s="1"/>
  <c r="J7105" i="3"/>
  <c r="L7105" i="3" s="1"/>
  <c r="M7107" i="3"/>
  <c r="D7110" i="3" l="1"/>
  <c r="G7107" i="3"/>
  <c r="H7107" i="3" s="1"/>
  <c r="I7107" i="3" s="1"/>
  <c r="R7107" i="3" s="1"/>
  <c r="F7108" i="3"/>
  <c r="E7108" i="3"/>
  <c r="G7108" i="3" s="1"/>
  <c r="H7108" i="3" s="1"/>
  <c r="J7106" i="3"/>
  <c r="L7106" i="3" s="1"/>
  <c r="M7108" i="3"/>
  <c r="D7111" i="3" l="1"/>
  <c r="F7109" i="3"/>
  <c r="E7109" i="3"/>
  <c r="I7108" i="3"/>
  <c r="R7108" i="3" s="1"/>
  <c r="J7107" i="3"/>
  <c r="L7107" i="3" s="1"/>
  <c r="M7109" i="3"/>
  <c r="D7112" i="3" l="1"/>
  <c r="G7109" i="3"/>
  <c r="H7109" i="3" s="1"/>
  <c r="F7110" i="3"/>
  <c r="E7110" i="3"/>
  <c r="G7110" i="3" s="1"/>
  <c r="H7110" i="3" s="1"/>
  <c r="I7109" i="3"/>
  <c r="R7109" i="3" s="1"/>
  <c r="J7108" i="3"/>
  <c r="L7108" i="3" s="1"/>
  <c r="M7110" i="3"/>
  <c r="D7113" i="3" l="1"/>
  <c r="F7111" i="3"/>
  <c r="E7111" i="3"/>
  <c r="I7110" i="3"/>
  <c r="R7110" i="3" s="1"/>
  <c r="J7109" i="3"/>
  <c r="L7109" i="3" s="1"/>
  <c r="M7111" i="3"/>
  <c r="D7114" i="3" l="1"/>
  <c r="G7111" i="3"/>
  <c r="H7111" i="3" s="1"/>
  <c r="F7112" i="3"/>
  <c r="E7112" i="3"/>
  <c r="G7112" i="3" s="1"/>
  <c r="H7112" i="3" s="1"/>
  <c r="I7111" i="3"/>
  <c r="R7111" i="3" s="1"/>
  <c r="J7110" i="3"/>
  <c r="L7110" i="3" s="1"/>
  <c r="M7112" i="3"/>
  <c r="D7115" i="3" l="1"/>
  <c r="F7113" i="3"/>
  <c r="E7113" i="3"/>
  <c r="I7112" i="3"/>
  <c r="R7112" i="3" s="1"/>
  <c r="J7111" i="3"/>
  <c r="L7111" i="3" s="1"/>
  <c r="M7113" i="3"/>
  <c r="D7116" i="3" l="1"/>
  <c r="G7113" i="3"/>
  <c r="H7113" i="3" s="1"/>
  <c r="F7114" i="3"/>
  <c r="E7114" i="3"/>
  <c r="G7114" i="3" s="1"/>
  <c r="H7114" i="3" s="1"/>
  <c r="I7113" i="3"/>
  <c r="R7113" i="3" s="1"/>
  <c r="J7112" i="3"/>
  <c r="L7112" i="3" s="1"/>
  <c r="M7114" i="3"/>
  <c r="D7117" i="3" l="1"/>
  <c r="F7115" i="3"/>
  <c r="E7115" i="3"/>
  <c r="I7114" i="3"/>
  <c r="R7114" i="3" s="1"/>
  <c r="J7113" i="3"/>
  <c r="L7113" i="3" s="1"/>
  <c r="M7115" i="3"/>
  <c r="D7118" i="3" l="1"/>
  <c r="G7115" i="3"/>
  <c r="H7115" i="3" s="1"/>
  <c r="F7116" i="3"/>
  <c r="E7116" i="3"/>
  <c r="G7116" i="3" s="1"/>
  <c r="H7116" i="3" s="1"/>
  <c r="I7115" i="3"/>
  <c r="R7115" i="3" s="1"/>
  <c r="J7114" i="3"/>
  <c r="L7114" i="3" s="1"/>
  <c r="M7116" i="3"/>
  <c r="D7119" i="3" l="1"/>
  <c r="F7117" i="3"/>
  <c r="E7117" i="3"/>
  <c r="I7116" i="3"/>
  <c r="R7116" i="3" s="1"/>
  <c r="J7115" i="3"/>
  <c r="L7115" i="3" s="1"/>
  <c r="M7117" i="3"/>
  <c r="D7120" i="3" l="1"/>
  <c r="G7117" i="3"/>
  <c r="H7117" i="3" s="1"/>
  <c r="I7117" i="3" s="1"/>
  <c r="R7117" i="3" s="1"/>
  <c r="F7118" i="3"/>
  <c r="E7118" i="3"/>
  <c r="G7118" i="3" s="1"/>
  <c r="H7118" i="3" s="1"/>
  <c r="J7116" i="3"/>
  <c r="L7116" i="3" s="1"/>
  <c r="M7118" i="3"/>
  <c r="D7121" i="3" l="1"/>
  <c r="F7119" i="3"/>
  <c r="E7119" i="3"/>
  <c r="I7118" i="3"/>
  <c r="R7118" i="3" s="1"/>
  <c r="J7117" i="3"/>
  <c r="L7117" i="3" s="1"/>
  <c r="M7119" i="3"/>
  <c r="D7122" i="3" l="1"/>
  <c r="G7119" i="3"/>
  <c r="H7119" i="3" s="1"/>
  <c r="I7119" i="3" s="1"/>
  <c r="R7119" i="3" s="1"/>
  <c r="F7120" i="3"/>
  <c r="E7120" i="3"/>
  <c r="G7120" i="3" s="1"/>
  <c r="H7120" i="3" s="1"/>
  <c r="J7118" i="3"/>
  <c r="L7118" i="3" s="1"/>
  <c r="M7120" i="3"/>
  <c r="D7123" i="3" l="1"/>
  <c r="F7121" i="3"/>
  <c r="E7121" i="3"/>
  <c r="I7120" i="3"/>
  <c r="R7120" i="3" s="1"/>
  <c r="J7119" i="3"/>
  <c r="L7119" i="3" s="1"/>
  <c r="M7121" i="3"/>
  <c r="D7124" i="3" l="1"/>
  <c r="G7121" i="3"/>
  <c r="H7121" i="3" s="1"/>
  <c r="F7122" i="3"/>
  <c r="E7122" i="3"/>
  <c r="G7122" i="3" s="1"/>
  <c r="H7122" i="3" s="1"/>
  <c r="I7121" i="3"/>
  <c r="R7121" i="3" s="1"/>
  <c r="J7120" i="3"/>
  <c r="L7120" i="3" s="1"/>
  <c r="M7122" i="3"/>
  <c r="D7125" i="3" l="1"/>
  <c r="F7123" i="3"/>
  <c r="E7123" i="3"/>
  <c r="I7122" i="3"/>
  <c r="R7122" i="3" s="1"/>
  <c r="J7121" i="3"/>
  <c r="L7121" i="3" s="1"/>
  <c r="M7123" i="3"/>
  <c r="D7126" i="3" l="1"/>
  <c r="F7124" i="3"/>
  <c r="E7124" i="3"/>
  <c r="G7123" i="3"/>
  <c r="H7123" i="3" s="1"/>
  <c r="I7123" i="3" s="1"/>
  <c r="R7123" i="3" s="1"/>
  <c r="J7122" i="3"/>
  <c r="L7122" i="3" s="1"/>
  <c r="M7124" i="3"/>
  <c r="D7127" i="3" l="1"/>
  <c r="G7124" i="3"/>
  <c r="H7124" i="3" s="1"/>
  <c r="F7125" i="3"/>
  <c r="E7125" i="3"/>
  <c r="I7124" i="3"/>
  <c r="R7124" i="3" s="1"/>
  <c r="J7123" i="3"/>
  <c r="L7123" i="3" s="1"/>
  <c r="M7125" i="3"/>
  <c r="D7128" i="3" l="1"/>
  <c r="G7125" i="3"/>
  <c r="H7125" i="3" s="1"/>
  <c r="F7126" i="3"/>
  <c r="E7126" i="3"/>
  <c r="G7126" i="3" s="1"/>
  <c r="H7126" i="3" s="1"/>
  <c r="I7125" i="3"/>
  <c r="R7125" i="3" s="1"/>
  <c r="J7124" i="3"/>
  <c r="L7124" i="3" s="1"/>
  <c r="M7126" i="3"/>
  <c r="D7129" i="3" l="1"/>
  <c r="F7127" i="3"/>
  <c r="E7127" i="3"/>
  <c r="I7126" i="3"/>
  <c r="R7126" i="3" s="1"/>
  <c r="J7125" i="3"/>
  <c r="L7125" i="3" s="1"/>
  <c r="M7127" i="3"/>
  <c r="D7130" i="3" l="1"/>
  <c r="G7127" i="3"/>
  <c r="H7127" i="3" s="1"/>
  <c r="F7128" i="3"/>
  <c r="E7128" i="3"/>
  <c r="G7128" i="3" s="1"/>
  <c r="H7128" i="3" s="1"/>
  <c r="I7127" i="3"/>
  <c r="R7127" i="3" s="1"/>
  <c r="J7126" i="3"/>
  <c r="L7126" i="3" s="1"/>
  <c r="M7128" i="3"/>
  <c r="D7131" i="3" l="1"/>
  <c r="F7129" i="3"/>
  <c r="E7129" i="3"/>
  <c r="I7128" i="3"/>
  <c r="R7128" i="3" s="1"/>
  <c r="J7127" i="3"/>
  <c r="L7127" i="3" s="1"/>
  <c r="M7129" i="3"/>
  <c r="D7132" i="3" l="1"/>
  <c r="F7130" i="3"/>
  <c r="E7130" i="3"/>
  <c r="G7129" i="3"/>
  <c r="H7129" i="3" s="1"/>
  <c r="I7129" i="3" s="1"/>
  <c r="R7129" i="3" s="1"/>
  <c r="J7128" i="3"/>
  <c r="L7128" i="3" s="1"/>
  <c r="M7130" i="3"/>
  <c r="D7133" i="3" l="1"/>
  <c r="G7130" i="3"/>
  <c r="H7130" i="3" s="1"/>
  <c r="F7131" i="3"/>
  <c r="E7131" i="3"/>
  <c r="I7130" i="3"/>
  <c r="R7130" i="3" s="1"/>
  <c r="J7129" i="3"/>
  <c r="L7129" i="3" s="1"/>
  <c r="M7131" i="3"/>
  <c r="D7134" i="3" l="1"/>
  <c r="G7131" i="3"/>
  <c r="H7131" i="3" s="1"/>
  <c r="I7131" i="3" s="1"/>
  <c r="R7131" i="3" s="1"/>
  <c r="F7132" i="3"/>
  <c r="E7132" i="3"/>
  <c r="G7132" i="3" s="1"/>
  <c r="H7132" i="3" s="1"/>
  <c r="J7130" i="3"/>
  <c r="L7130" i="3" s="1"/>
  <c r="M7132" i="3"/>
  <c r="D7135" i="3" l="1"/>
  <c r="F7133" i="3"/>
  <c r="E7133" i="3"/>
  <c r="I7132" i="3"/>
  <c r="R7132" i="3" s="1"/>
  <c r="J7131" i="3"/>
  <c r="L7131" i="3" s="1"/>
  <c r="M7133" i="3"/>
  <c r="D7136" i="3" l="1"/>
  <c r="G7133" i="3"/>
  <c r="H7133" i="3" s="1"/>
  <c r="F7134" i="3"/>
  <c r="E7134" i="3"/>
  <c r="I7133" i="3"/>
  <c r="R7133" i="3" s="1"/>
  <c r="J7132" i="3"/>
  <c r="L7132" i="3" s="1"/>
  <c r="M7134" i="3"/>
  <c r="D7137" i="3" l="1"/>
  <c r="F7135" i="3"/>
  <c r="E7135" i="3"/>
  <c r="G7134" i="3"/>
  <c r="H7134" i="3" s="1"/>
  <c r="I7134" i="3" s="1"/>
  <c r="R7134" i="3" s="1"/>
  <c r="J7133" i="3"/>
  <c r="L7133" i="3" s="1"/>
  <c r="M7135" i="3"/>
  <c r="D7138" i="3" l="1"/>
  <c r="G7135" i="3"/>
  <c r="H7135" i="3" s="1"/>
  <c r="F7136" i="3"/>
  <c r="E7136" i="3"/>
  <c r="I7135" i="3"/>
  <c r="R7135" i="3" s="1"/>
  <c r="J7134" i="3"/>
  <c r="L7134" i="3" s="1"/>
  <c r="M7136" i="3"/>
  <c r="D7139" i="3" l="1"/>
  <c r="G7136" i="3"/>
  <c r="H7136" i="3" s="1"/>
  <c r="I7136" i="3" s="1"/>
  <c r="R7136" i="3" s="1"/>
  <c r="F7137" i="3"/>
  <c r="E7137" i="3"/>
  <c r="J7135" i="3"/>
  <c r="L7135" i="3" s="1"/>
  <c r="M7137" i="3"/>
  <c r="D7140" i="3" l="1"/>
  <c r="G7137" i="3"/>
  <c r="H7137" i="3" s="1"/>
  <c r="F7138" i="3"/>
  <c r="E7138" i="3"/>
  <c r="I7137" i="3"/>
  <c r="R7137" i="3" s="1"/>
  <c r="J7136" i="3"/>
  <c r="L7136" i="3" s="1"/>
  <c r="M7138" i="3"/>
  <c r="D7141" i="3" l="1"/>
  <c r="G7138" i="3"/>
  <c r="H7138" i="3" s="1"/>
  <c r="F7139" i="3"/>
  <c r="E7139" i="3"/>
  <c r="I7138" i="3"/>
  <c r="R7138" i="3" s="1"/>
  <c r="J7137" i="3"/>
  <c r="L7137" i="3" s="1"/>
  <c r="M7139" i="3"/>
  <c r="D7142" i="3" l="1"/>
  <c r="G7139" i="3"/>
  <c r="H7139" i="3" s="1"/>
  <c r="F7140" i="3"/>
  <c r="E7140" i="3"/>
  <c r="I7139" i="3"/>
  <c r="R7139" i="3" s="1"/>
  <c r="J7138" i="3"/>
  <c r="L7138" i="3" s="1"/>
  <c r="M7140" i="3"/>
  <c r="D7143" i="3" l="1"/>
  <c r="G7140" i="3"/>
  <c r="H7140" i="3" s="1"/>
  <c r="F7141" i="3"/>
  <c r="E7141" i="3"/>
  <c r="I7140" i="3"/>
  <c r="R7140" i="3" s="1"/>
  <c r="J7139" i="3"/>
  <c r="L7139" i="3" s="1"/>
  <c r="M7141" i="3"/>
  <c r="D7144" i="3" l="1"/>
  <c r="G7141" i="3"/>
  <c r="H7141" i="3" s="1"/>
  <c r="F7142" i="3"/>
  <c r="E7142" i="3"/>
  <c r="I7141" i="3"/>
  <c r="R7141" i="3" s="1"/>
  <c r="J7140" i="3"/>
  <c r="L7140" i="3" s="1"/>
  <c r="M7142" i="3"/>
  <c r="D7145" i="3" l="1"/>
  <c r="G7142" i="3"/>
  <c r="H7142" i="3" s="1"/>
  <c r="F7143" i="3"/>
  <c r="E7143" i="3"/>
  <c r="I7142" i="3"/>
  <c r="R7142" i="3" s="1"/>
  <c r="J7141" i="3"/>
  <c r="L7141" i="3" s="1"/>
  <c r="M7143" i="3"/>
  <c r="D7146" i="3" l="1"/>
  <c r="G7143" i="3"/>
  <c r="H7143" i="3" s="1"/>
  <c r="F7144" i="3"/>
  <c r="E7144" i="3"/>
  <c r="I7143" i="3"/>
  <c r="R7143" i="3" s="1"/>
  <c r="J7142" i="3"/>
  <c r="L7142" i="3" s="1"/>
  <c r="M7144" i="3"/>
  <c r="D7147" i="3" l="1"/>
  <c r="G7144" i="3"/>
  <c r="H7144" i="3" s="1"/>
  <c r="F7145" i="3"/>
  <c r="E7145" i="3"/>
  <c r="I7144" i="3"/>
  <c r="R7144" i="3" s="1"/>
  <c r="J7143" i="3"/>
  <c r="L7143" i="3" s="1"/>
  <c r="M7145" i="3"/>
  <c r="D7148" i="3" l="1"/>
  <c r="G7145" i="3"/>
  <c r="H7145" i="3" s="1"/>
  <c r="I7145" i="3" s="1"/>
  <c r="R7145" i="3" s="1"/>
  <c r="F7146" i="3"/>
  <c r="E7146" i="3"/>
  <c r="J7144" i="3"/>
  <c r="L7144" i="3" s="1"/>
  <c r="M7146" i="3"/>
  <c r="D7149" i="3" l="1"/>
  <c r="G7146" i="3"/>
  <c r="H7146" i="3" s="1"/>
  <c r="F7147" i="3"/>
  <c r="E7147" i="3"/>
  <c r="I7146" i="3"/>
  <c r="R7146" i="3" s="1"/>
  <c r="J7145" i="3"/>
  <c r="L7145" i="3" s="1"/>
  <c r="M7147" i="3"/>
  <c r="D7150" i="3" l="1"/>
  <c r="G7147" i="3"/>
  <c r="H7147" i="3" s="1"/>
  <c r="F7148" i="3"/>
  <c r="E7148" i="3"/>
  <c r="I7147" i="3"/>
  <c r="R7147" i="3" s="1"/>
  <c r="J7146" i="3"/>
  <c r="L7146" i="3" s="1"/>
  <c r="M7148" i="3"/>
  <c r="D7151" i="3" l="1"/>
  <c r="G7148" i="3"/>
  <c r="H7148" i="3" s="1"/>
  <c r="F7149" i="3"/>
  <c r="E7149" i="3"/>
  <c r="I7148" i="3"/>
  <c r="R7148" i="3" s="1"/>
  <c r="J7147" i="3"/>
  <c r="L7147" i="3" s="1"/>
  <c r="M7149" i="3"/>
  <c r="D7152" i="3" l="1"/>
  <c r="G7149" i="3"/>
  <c r="H7149" i="3" s="1"/>
  <c r="F7150" i="3"/>
  <c r="E7150" i="3"/>
  <c r="I7149" i="3"/>
  <c r="R7149" i="3" s="1"/>
  <c r="J7148" i="3"/>
  <c r="L7148" i="3" s="1"/>
  <c r="M7150" i="3"/>
  <c r="D7153" i="3" l="1"/>
  <c r="G7150" i="3"/>
  <c r="H7150" i="3" s="1"/>
  <c r="F7151" i="3"/>
  <c r="E7151" i="3"/>
  <c r="G7151" i="3" s="1"/>
  <c r="H7151" i="3" s="1"/>
  <c r="I7150" i="3"/>
  <c r="R7150" i="3" s="1"/>
  <c r="J7149" i="3"/>
  <c r="L7149" i="3" s="1"/>
  <c r="M7151" i="3"/>
  <c r="D7154" i="3" l="1"/>
  <c r="F7152" i="3"/>
  <c r="E7152" i="3"/>
  <c r="I7151" i="3"/>
  <c r="R7151" i="3" s="1"/>
  <c r="J7150" i="3"/>
  <c r="L7150" i="3" s="1"/>
  <c r="M7152" i="3"/>
  <c r="D7155" i="3" l="1"/>
  <c r="G7152" i="3"/>
  <c r="H7152" i="3" s="1"/>
  <c r="F7153" i="3"/>
  <c r="E7153" i="3"/>
  <c r="G7153" i="3" s="1"/>
  <c r="H7153" i="3" s="1"/>
  <c r="I7152" i="3"/>
  <c r="R7152" i="3" s="1"/>
  <c r="J7151" i="3"/>
  <c r="L7151" i="3" s="1"/>
  <c r="M7153" i="3"/>
  <c r="D7156" i="3" l="1"/>
  <c r="F7154" i="3"/>
  <c r="E7154" i="3"/>
  <c r="I7153" i="3"/>
  <c r="R7153" i="3" s="1"/>
  <c r="J7152" i="3"/>
  <c r="L7152" i="3" s="1"/>
  <c r="M7154" i="3"/>
  <c r="D7157" i="3" l="1"/>
  <c r="G7154" i="3"/>
  <c r="H7154" i="3" s="1"/>
  <c r="F7155" i="3"/>
  <c r="E7155" i="3"/>
  <c r="G7155" i="3" s="1"/>
  <c r="H7155" i="3" s="1"/>
  <c r="I7154" i="3"/>
  <c r="R7154" i="3" s="1"/>
  <c r="J7153" i="3"/>
  <c r="L7153" i="3" s="1"/>
  <c r="M7155" i="3"/>
  <c r="D7158" i="3" l="1"/>
  <c r="F7156" i="3"/>
  <c r="E7156" i="3"/>
  <c r="I7155" i="3"/>
  <c r="R7155" i="3" s="1"/>
  <c r="J7154" i="3"/>
  <c r="L7154" i="3" s="1"/>
  <c r="M7156" i="3"/>
  <c r="D7159" i="3" l="1"/>
  <c r="G7156" i="3"/>
  <c r="H7156" i="3" s="1"/>
  <c r="F7157" i="3"/>
  <c r="E7157" i="3"/>
  <c r="I7156" i="3"/>
  <c r="R7156" i="3" s="1"/>
  <c r="J7155" i="3"/>
  <c r="L7155" i="3" s="1"/>
  <c r="M7157" i="3"/>
  <c r="D7160" i="3" l="1"/>
  <c r="G7157" i="3"/>
  <c r="H7157" i="3" s="1"/>
  <c r="F7158" i="3"/>
  <c r="E7158" i="3"/>
  <c r="I7157" i="3"/>
  <c r="R7157" i="3" s="1"/>
  <c r="J7156" i="3"/>
  <c r="L7156" i="3" s="1"/>
  <c r="M7158" i="3"/>
  <c r="D7161" i="3" l="1"/>
  <c r="G7158" i="3"/>
  <c r="H7158" i="3" s="1"/>
  <c r="F7159" i="3"/>
  <c r="E7159" i="3"/>
  <c r="G7159" i="3" s="1"/>
  <c r="H7159" i="3" s="1"/>
  <c r="I7158" i="3"/>
  <c r="R7158" i="3" s="1"/>
  <c r="J7157" i="3"/>
  <c r="L7157" i="3" s="1"/>
  <c r="M7159" i="3"/>
  <c r="D7162" i="3" l="1"/>
  <c r="F7160" i="3"/>
  <c r="E7160" i="3"/>
  <c r="I7159" i="3"/>
  <c r="R7159" i="3" s="1"/>
  <c r="J7158" i="3"/>
  <c r="L7158" i="3" s="1"/>
  <c r="M7160" i="3"/>
  <c r="D7163" i="3" l="1"/>
  <c r="G7160" i="3"/>
  <c r="H7160" i="3" s="1"/>
  <c r="F7161" i="3"/>
  <c r="E7161" i="3"/>
  <c r="I7160" i="3"/>
  <c r="R7160" i="3" s="1"/>
  <c r="J7159" i="3"/>
  <c r="L7159" i="3" s="1"/>
  <c r="M7161" i="3"/>
  <c r="D7164" i="3" l="1"/>
  <c r="G7161" i="3"/>
  <c r="H7161" i="3" s="1"/>
  <c r="F7162" i="3"/>
  <c r="E7162" i="3"/>
  <c r="I7161" i="3"/>
  <c r="R7161" i="3" s="1"/>
  <c r="J7160" i="3"/>
  <c r="L7160" i="3" s="1"/>
  <c r="M7162" i="3"/>
  <c r="D7165" i="3" l="1"/>
  <c r="G7162" i="3"/>
  <c r="H7162" i="3" s="1"/>
  <c r="I7162" i="3" s="1"/>
  <c r="R7162" i="3" s="1"/>
  <c r="F7163" i="3"/>
  <c r="E7163" i="3"/>
  <c r="J7161" i="3"/>
  <c r="L7161" i="3" s="1"/>
  <c r="M7163" i="3"/>
  <c r="D7166" i="3" l="1"/>
  <c r="G7163" i="3"/>
  <c r="H7163" i="3" s="1"/>
  <c r="F7164" i="3"/>
  <c r="E7164" i="3"/>
  <c r="I7163" i="3"/>
  <c r="R7163" i="3" s="1"/>
  <c r="J7162" i="3"/>
  <c r="L7162" i="3" s="1"/>
  <c r="M7164" i="3"/>
  <c r="D7167" i="3" l="1"/>
  <c r="G7164" i="3"/>
  <c r="H7164" i="3" s="1"/>
  <c r="F7165" i="3"/>
  <c r="E7165" i="3"/>
  <c r="I7164" i="3"/>
  <c r="R7164" i="3" s="1"/>
  <c r="J7163" i="3"/>
  <c r="L7163" i="3" s="1"/>
  <c r="M7165" i="3"/>
  <c r="D7168" i="3" l="1"/>
  <c r="G7165" i="3"/>
  <c r="H7165" i="3" s="1"/>
  <c r="F7166" i="3"/>
  <c r="E7166" i="3"/>
  <c r="I7165" i="3"/>
  <c r="R7165" i="3" s="1"/>
  <c r="J7164" i="3"/>
  <c r="L7164" i="3" s="1"/>
  <c r="M7166" i="3"/>
  <c r="D7169" i="3" l="1"/>
  <c r="G7166" i="3"/>
  <c r="H7166" i="3" s="1"/>
  <c r="F7167" i="3"/>
  <c r="E7167" i="3"/>
  <c r="I7166" i="3"/>
  <c r="R7166" i="3" s="1"/>
  <c r="J7165" i="3"/>
  <c r="L7165" i="3" s="1"/>
  <c r="M7167" i="3"/>
  <c r="D7170" i="3" l="1"/>
  <c r="G7167" i="3"/>
  <c r="H7167" i="3" s="1"/>
  <c r="F7168" i="3"/>
  <c r="E7168" i="3"/>
  <c r="I7167" i="3"/>
  <c r="R7167" i="3" s="1"/>
  <c r="J7166" i="3"/>
  <c r="L7166" i="3" s="1"/>
  <c r="M7168" i="3"/>
  <c r="D7171" i="3" l="1"/>
  <c r="G7168" i="3"/>
  <c r="H7168" i="3" s="1"/>
  <c r="F7169" i="3"/>
  <c r="E7169" i="3"/>
  <c r="I7168" i="3"/>
  <c r="R7168" i="3" s="1"/>
  <c r="J7167" i="3"/>
  <c r="L7167" i="3" s="1"/>
  <c r="M7169" i="3"/>
  <c r="D7172" i="3" l="1"/>
  <c r="G7169" i="3"/>
  <c r="H7169" i="3" s="1"/>
  <c r="F7170" i="3"/>
  <c r="E7170" i="3"/>
  <c r="I7169" i="3"/>
  <c r="R7169" i="3" s="1"/>
  <c r="J7168" i="3"/>
  <c r="L7168" i="3" s="1"/>
  <c r="M7170" i="3"/>
  <c r="D7173" i="3" l="1"/>
  <c r="F7171" i="3"/>
  <c r="E7171" i="3"/>
  <c r="G7170" i="3"/>
  <c r="H7170" i="3" s="1"/>
  <c r="I7170" i="3" s="1"/>
  <c r="R7170" i="3" s="1"/>
  <c r="J7169" i="3"/>
  <c r="L7169" i="3" s="1"/>
  <c r="M7171" i="3"/>
  <c r="D7174" i="3" l="1"/>
  <c r="G7171" i="3"/>
  <c r="H7171" i="3" s="1"/>
  <c r="I7171" i="3" s="1"/>
  <c r="R7171" i="3" s="1"/>
  <c r="F7172" i="3"/>
  <c r="E7172" i="3"/>
  <c r="J7170" i="3"/>
  <c r="L7170" i="3" s="1"/>
  <c r="M7172" i="3"/>
  <c r="D7175" i="3" l="1"/>
  <c r="G7172" i="3"/>
  <c r="H7172" i="3" s="1"/>
  <c r="F7173" i="3"/>
  <c r="E7173" i="3"/>
  <c r="I7172" i="3"/>
  <c r="R7172" i="3" s="1"/>
  <c r="J7171" i="3"/>
  <c r="L7171" i="3" s="1"/>
  <c r="M7173" i="3"/>
  <c r="D7176" i="3" l="1"/>
  <c r="G7173" i="3"/>
  <c r="H7173" i="3" s="1"/>
  <c r="I7173" i="3" s="1"/>
  <c r="R7173" i="3" s="1"/>
  <c r="F7174" i="3"/>
  <c r="E7174" i="3"/>
  <c r="G7174" i="3" s="1"/>
  <c r="H7174" i="3" s="1"/>
  <c r="J7172" i="3"/>
  <c r="L7172" i="3" s="1"/>
  <c r="M7174" i="3"/>
  <c r="D7177" i="3" l="1"/>
  <c r="F7175" i="3"/>
  <c r="E7175" i="3"/>
  <c r="I7174" i="3"/>
  <c r="R7174" i="3" s="1"/>
  <c r="J7173" i="3"/>
  <c r="L7173" i="3" s="1"/>
  <c r="M7175" i="3"/>
  <c r="D7178" i="3" l="1"/>
  <c r="G7175" i="3"/>
  <c r="H7175" i="3" s="1"/>
  <c r="F7176" i="3"/>
  <c r="E7176" i="3"/>
  <c r="G7176" i="3" s="1"/>
  <c r="H7176" i="3" s="1"/>
  <c r="I7175" i="3"/>
  <c r="R7175" i="3" s="1"/>
  <c r="J7174" i="3"/>
  <c r="L7174" i="3" s="1"/>
  <c r="M7176" i="3"/>
  <c r="D7179" i="3" l="1"/>
  <c r="F7177" i="3"/>
  <c r="E7177" i="3"/>
  <c r="I7176" i="3"/>
  <c r="R7176" i="3" s="1"/>
  <c r="J7175" i="3"/>
  <c r="L7175" i="3" s="1"/>
  <c r="M7177" i="3"/>
  <c r="D7180" i="3" l="1"/>
  <c r="G7177" i="3"/>
  <c r="H7177" i="3" s="1"/>
  <c r="F7178" i="3"/>
  <c r="E7178" i="3"/>
  <c r="G7178" i="3" s="1"/>
  <c r="H7178" i="3" s="1"/>
  <c r="I7177" i="3"/>
  <c r="R7177" i="3" s="1"/>
  <c r="J7176" i="3"/>
  <c r="L7176" i="3" s="1"/>
  <c r="M7178" i="3"/>
  <c r="D7181" i="3" l="1"/>
  <c r="F7179" i="3"/>
  <c r="E7179" i="3"/>
  <c r="I7178" i="3"/>
  <c r="R7178" i="3" s="1"/>
  <c r="J7177" i="3"/>
  <c r="L7177" i="3" s="1"/>
  <c r="M7179" i="3"/>
  <c r="D7182" i="3" l="1"/>
  <c r="G7179" i="3"/>
  <c r="H7179" i="3" s="1"/>
  <c r="F7180" i="3"/>
  <c r="E7180" i="3"/>
  <c r="G7180" i="3" s="1"/>
  <c r="H7180" i="3" s="1"/>
  <c r="I7179" i="3"/>
  <c r="R7179" i="3" s="1"/>
  <c r="J7178" i="3"/>
  <c r="L7178" i="3" s="1"/>
  <c r="M7180" i="3"/>
  <c r="D7183" i="3" l="1"/>
  <c r="F7181" i="3"/>
  <c r="E7181" i="3"/>
  <c r="I7180" i="3"/>
  <c r="R7180" i="3" s="1"/>
  <c r="J7179" i="3"/>
  <c r="L7179" i="3" s="1"/>
  <c r="M7181" i="3"/>
  <c r="D7184" i="3" l="1"/>
  <c r="G7181" i="3"/>
  <c r="H7181" i="3" s="1"/>
  <c r="I7181" i="3" s="1"/>
  <c r="R7181" i="3" s="1"/>
  <c r="F7182" i="3"/>
  <c r="E7182" i="3"/>
  <c r="J7180" i="3"/>
  <c r="L7180" i="3" s="1"/>
  <c r="M7182" i="3"/>
  <c r="D7185" i="3" l="1"/>
  <c r="G7182" i="3"/>
  <c r="H7182" i="3" s="1"/>
  <c r="I7182" i="3" s="1"/>
  <c r="R7182" i="3" s="1"/>
  <c r="F7183" i="3"/>
  <c r="E7183" i="3"/>
  <c r="J7181" i="3"/>
  <c r="L7181" i="3" s="1"/>
  <c r="M7183" i="3"/>
  <c r="D7186" i="3" l="1"/>
  <c r="G7183" i="3"/>
  <c r="H7183" i="3" s="1"/>
  <c r="F7184" i="3"/>
  <c r="E7184" i="3"/>
  <c r="G7184" i="3" s="1"/>
  <c r="H7184" i="3" s="1"/>
  <c r="I7183" i="3"/>
  <c r="R7183" i="3" s="1"/>
  <c r="J7182" i="3"/>
  <c r="L7182" i="3" s="1"/>
  <c r="M7184" i="3"/>
  <c r="D7187" i="3" l="1"/>
  <c r="F7185" i="3"/>
  <c r="E7185" i="3"/>
  <c r="I7184" i="3"/>
  <c r="R7184" i="3" s="1"/>
  <c r="J7183" i="3"/>
  <c r="L7183" i="3" s="1"/>
  <c r="M7185" i="3"/>
  <c r="D7188" i="3" l="1"/>
  <c r="G7185" i="3"/>
  <c r="H7185" i="3" s="1"/>
  <c r="I7185" i="3" s="1"/>
  <c r="R7185" i="3" s="1"/>
  <c r="F7186" i="3"/>
  <c r="E7186" i="3"/>
  <c r="G7186" i="3" s="1"/>
  <c r="H7186" i="3" s="1"/>
  <c r="J7184" i="3"/>
  <c r="L7184" i="3" s="1"/>
  <c r="M7186" i="3"/>
  <c r="D7189" i="3" l="1"/>
  <c r="F7187" i="3"/>
  <c r="E7187" i="3"/>
  <c r="I7186" i="3"/>
  <c r="R7186" i="3" s="1"/>
  <c r="J7185" i="3"/>
  <c r="L7185" i="3" s="1"/>
  <c r="M7187" i="3"/>
  <c r="D7190" i="3" l="1"/>
  <c r="G7187" i="3"/>
  <c r="H7187" i="3" s="1"/>
  <c r="F7188" i="3"/>
  <c r="E7188" i="3"/>
  <c r="G7188" i="3" s="1"/>
  <c r="H7188" i="3" s="1"/>
  <c r="I7187" i="3"/>
  <c r="R7187" i="3" s="1"/>
  <c r="J7186" i="3"/>
  <c r="L7186" i="3" s="1"/>
  <c r="M7188" i="3"/>
  <c r="D7191" i="3" l="1"/>
  <c r="F7189" i="3"/>
  <c r="E7189" i="3"/>
  <c r="I7188" i="3"/>
  <c r="R7188" i="3" s="1"/>
  <c r="J7187" i="3"/>
  <c r="L7187" i="3" s="1"/>
  <c r="M7189" i="3"/>
  <c r="D7192" i="3" l="1"/>
  <c r="G7189" i="3"/>
  <c r="H7189" i="3" s="1"/>
  <c r="I7189" i="3" s="1"/>
  <c r="R7189" i="3" s="1"/>
  <c r="F7190" i="3"/>
  <c r="E7190" i="3"/>
  <c r="G7190" i="3" s="1"/>
  <c r="H7190" i="3" s="1"/>
  <c r="J7188" i="3"/>
  <c r="L7188" i="3" s="1"/>
  <c r="M7190" i="3"/>
  <c r="D7193" i="3" l="1"/>
  <c r="F7191" i="3"/>
  <c r="E7191" i="3"/>
  <c r="I7190" i="3"/>
  <c r="R7190" i="3" s="1"/>
  <c r="J7189" i="3"/>
  <c r="L7189" i="3" s="1"/>
  <c r="M7191" i="3"/>
  <c r="D7194" i="3" l="1"/>
  <c r="G7191" i="3"/>
  <c r="H7191" i="3" s="1"/>
  <c r="F7192" i="3"/>
  <c r="E7192" i="3"/>
  <c r="G7192" i="3" s="1"/>
  <c r="H7192" i="3" s="1"/>
  <c r="I7191" i="3"/>
  <c r="R7191" i="3" s="1"/>
  <c r="J7190" i="3"/>
  <c r="L7190" i="3" s="1"/>
  <c r="M7192" i="3"/>
  <c r="D7195" i="3" l="1"/>
  <c r="F7193" i="3"/>
  <c r="E7193" i="3"/>
  <c r="I7192" i="3"/>
  <c r="R7192" i="3" s="1"/>
  <c r="J7191" i="3"/>
  <c r="L7191" i="3" s="1"/>
  <c r="M7193" i="3"/>
  <c r="D7196" i="3" l="1"/>
  <c r="G7193" i="3"/>
  <c r="H7193" i="3" s="1"/>
  <c r="F7194" i="3"/>
  <c r="E7194" i="3"/>
  <c r="I7193" i="3"/>
  <c r="R7193" i="3" s="1"/>
  <c r="J7192" i="3"/>
  <c r="L7192" i="3" s="1"/>
  <c r="M7194" i="3"/>
  <c r="D7197" i="3" l="1"/>
  <c r="F7195" i="3"/>
  <c r="E7195" i="3"/>
  <c r="G7194" i="3"/>
  <c r="H7194" i="3" s="1"/>
  <c r="I7194" i="3" s="1"/>
  <c r="R7194" i="3" s="1"/>
  <c r="J7193" i="3"/>
  <c r="L7193" i="3" s="1"/>
  <c r="M7195" i="3"/>
  <c r="D7198" i="3" l="1"/>
  <c r="G7195" i="3"/>
  <c r="H7195" i="3" s="1"/>
  <c r="F7196" i="3"/>
  <c r="E7196" i="3"/>
  <c r="G7196" i="3" s="1"/>
  <c r="H7196" i="3" s="1"/>
  <c r="I7195" i="3"/>
  <c r="R7195" i="3" s="1"/>
  <c r="J7194" i="3"/>
  <c r="L7194" i="3" s="1"/>
  <c r="M7196" i="3"/>
  <c r="D7199" i="3" l="1"/>
  <c r="F7197" i="3"/>
  <c r="E7197" i="3"/>
  <c r="I7196" i="3"/>
  <c r="R7196" i="3" s="1"/>
  <c r="J7195" i="3"/>
  <c r="L7195" i="3" s="1"/>
  <c r="M7197" i="3"/>
  <c r="D7200" i="3" l="1"/>
  <c r="G7197" i="3"/>
  <c r="H7197" i="3" s="1"/>
  <c r="I7197" i="3" s="1"/>
  <c r="R7197" i="3" s="1"/>
  <c r="F7198" i="3"/>
  <c r="E7198" i="3"/>
  <c r="G7198" i="3" s="1"/>
  <c r="H7198" i="3" s="1"/>
  <c r="J7196" i="3"/>
  <c r="L7196" i="3" s="1"/>
  <c r="M7198" i="3"/>
  <c r="D7201" i="3" l="1"/>
  <c r="F7199" i="3"/>
  <c r="E7199" i="3"/>
  <c r="I7198" i="3"/>
  <c r="R7198" i="3" s="1"/>
  <c r="J7197" i="3"/>
  <c r="L7197" i="3" s="1"/>
  <c r="M7199" i="3"/>
  <c r="D7202" i="3" l="1"/>
  <c r="G7199" i="3"/>
  <c r="H7199" i="3" s="1"/>
  <c r="F7200" i="3"/>
  <c r="E7200" i="3"/>
  <c r="G7200" i="3" s="1"/>
  <c r="H7200" i="3" s="1"/>
  <c r="I7199" i="3"/>
  <c r="R7199" i="3" s="1"/>
  <c r="J7198" i="3"/>
  <c r="L7198" i="3" s="1"/>
  <c r="M7200" i="3"/>
  <c r="D7203" i="3" l="1"/>
  <c r="F7201" i="3"/>
  <c r="E7201" i="3"/>
  <c r="I7200" i="3"/>
  <c r="R7200" i="3" s="1"/>
  <c r="J7199" i="3"/>
  <c r="L7199" i="3" s="1"/>
  <c r="M7201" i="3"/>
  <c r="D7204" i="3" l="1"/>
  <c r="G7201" i="3"/>
  <c r="H7201" i="3" s="1"/>
  <c r="F7202" i="3"/>
  <c r="E7202" i="3"/>
  <c r="I7201" i="3"/>
  <c r="R7201" i="3" s="1"/>
  <c r="J7200" i="3"/>
  <c r="L7200" i="3" s="1"/>
  <c r="M7202" i="3"/>
  <c r="D7205" i="3" l="1"/>
  <c r="F7203" i="3"/>
  <c r="E7203" i="3"/>
  <c r="G7202" i="3"/>
  <c r="H7202" i="3" s="1"/>
  <c r="I7202" i="3" s="1"/>
  <c r="R7202" i="3" s="1"/>
  <c r="J7201" i="3"/>
  <c r="L7201" i="3" s="1"/>
  <c r="M7203" i="3"/>
  <c r="D7206" i="3" l="1"/>
  <c r="F7204" i="3"/>
  <c r="E7204" i="3"/>
  <c r="G7203" i="3"/>
  <c r="H7203" i="3" s="1"/>
  <c r="I7203" i="3" s="1"/>
  <c r="R7203" i="3" s="1"/>
  <c r="J7202" i="3"/>
  <c r="L7202" i="3" s="1"/>
  <c r="M7204" i="3"/>
  <c r="D7207" i="3" l="1"/>
  <c r="F7205" i="3"/>
  <c r="E7205" i="3"/>
  <c r="G7204" i="3"/>
  <c r="H7204" i="3" s="1"/>
  <c r="I7204" i="3" s="1"/>
  <c r="R7204" i="3" s="1"/>
  <c r="J7203" i="3"/>
  <c r="L7203" i="3" s="1"/>
  <c r="M7205" i="3"/>
  <c r="D7208" i="3" l="1"/>
  <c r="F7206" i="3"/>
  <c r="E7206" i="3"/>
  <c r="G7205" i="3"/>
  <c r="H7205" i="3" s="1"/>
  <c r="I7205" i="3" s="1"/>
  <c r="R7205" i="3" s="1"/>
  <c r="J7204" i="3"/>
  <c r="L7204" i="3" s="1"/>
  <c r="M7206" i="3"/>
  <c r="D7209" i="3" l="1"/>
  <c r="G7206" i="3"/>
  <c r="H7206" i="3" s="1"/>
  <c r="I7206" i="3" s="1"/>
  <c r="R7206" i="3" s="1"/>
  <c r="F7207" i="3"/>
  <c r="E7207" i="3"/>
  <c r="J7205" i="3"/>
  <c r="L7205" i="3" s="1"/>
  <c r="M7207" i="3"/>
  <c r="D7210" i="3" l="1"/>
  <c r="F7208" i="3"/>
  <c r="E7208" i="3"/>
  <c r="G7207" i="3"/>
  <c r="H7207" i="3" s="1"/>
  <c r="I7207" i="3" s="1"/>
  <c r="R7207" i="3" s="1"/>
  <c r="J7206" i="3"/>
  <c r="L7206" i="3" s="1"/>
  <c r="M7208" i="3"/>
  <c r="D7211" i="3" l="1"/>
  <c r="F7209" i="3"/>
  <c r="E7209" i="3"/>
  <c r="G7208" i="3"/>
  <c r="H7208" i="3" s="1"/>
  <c r="I7208" i="3" s="1"/>
  <c r="R7208" i="3" s="1"/>
  <c r="J7207" i="3"/>
  <c r="L7207" i="3" s="1"/>
  <c r="M7209" i="3"/>
  <c r="D7212" i="3" l="1"/>
  <c r="G7209" i="3"/>
  <c r="H7209" i="3" s="1"/>
  <c r="I7209" i="3" s="1"/>
  <c r="R7209" i="3" s="1"/>
  <c r="F7210" i="3"/>
  <c r="E7210" i="3"/>
  <c r="J7208" i="3"/>
  <c r="L7208" i="3" s="1"/>
  <c r="M7210" i="3"/>
  <c r="D7213" i="3" l="1"/>
  <c r="G7210" i="3"/>
  <c r="H7210" i="3" s="1"/>
  <c r="F7211" i="3"/>
  <c r="E7211" i="3"/>
  <c r="I7210" i="3"/>
  <c r="R7210" i="3" s="1"/>
  <c r="J7209" i="3"/>
  <c r="L7209" i="3" s="1"/>
  <c r="M7211" i="3"/>
  <c r="D7214" i="3" l="1"/>
  <c r="F7212" i="3"/>
  <c r="E7212" i="3"/>
  <c r="G7211" i="3"/>
  <c r="H7211" i="3" s="1"/>
  <c r="I7211" i="3" s="1"/>
  <c r="R7211" i="3" s="1"/>
  <c r="J7210" i="3"/>
  <c r="L7210" i="3" s="1"/>
  <c r="M7212" i="3"/>
  <c r="D7215" i="3" l="1"/>
  <c r="G7212" i="3"/>
  <c r="H7212" i="3" s="1"/>
  <c r="I7212" i="3" s="1"/>
  <c r="R7212" i="3" s="1"/>
  <c r="F7213" i="3"/>
  <c r="E7213" i="3"/>
  <c r="G7213" i="3" s="1"/>
  <c r="H7213" i="3" s="1"/>
  <c r="J7211" i="3"/>
  <c r="L7211" i="3" s="1"/>
  <c r="M7213" i="3"/>
  <c r="D7216" i="3" l="1"/>
  <c r="F7214" i="3"/>
  <c r="E7214" i="3"/>
  <c r="I7213" i="3"/>
  <c r="R7213" i="3" s="1"/>
  <c r="J7212" i="3"/>
  <c r="L7212" i="3" s="1"/>
  <c r="M7214" i="3"/>
  <c r="D7217" i="3" l="1"/>
  <c r="G7214" i="3"/>
  <c r="H7214" i="3" s="1"/>
  <c r="F7215" i="3"/>
  <c r="E7215" i="3"/>
  <c r="I7214" i="3"/>
  <c r="R7214" i="3" s="1"/>
  <c r="J7213" i="3"/>
  <c r="L7213" i="3" s="1"/>
  <c r="M7215" i="3"/>
  <c r="D7218" i="3" l="1"/>
  <c r="G7215" i="3"/>
  <c r="H7215" i="3" s="1"/>
  <c r="I7215" i="3" s="1"/>
  <c r="R7215" i="3" s="1"/>
  <c r="F7216" i="3"/>
  <c r="E7216" i="3"/>
  <c r="G7216" i="3" s="1"/>
  <c r="H7216" i="3" s="1"/>
  <c r="J7214" i="3"/>
  <c r="L7214" i="3" s="1"/>
  <c r="M7216" i="3"/>
  <c r="D7219" i="3" l="1"/>
  <c r="F7217" i="3"/>
  <c r="E7217" i="3"/>
  <c r="I7216" i="3"/>
  <c r="R7216" i="3" s="1"/>
  <c r="J7215" i="3"/>
  <c r="L7215" i="3" s="1"/>
  <c r="M7217" i="3"/>
  <c r="D7220" i="3" l="1"/>
  <c r="G7217" i="3"/>
  <c r="H7217" i="3" s="1"/>
  <c r="F7218" i="3"/>
  <c r="E7218" i="3"/>
  <c r="I7217" i="3"/>
  <c r="R7217" i="3" s="1"/>
  <c r="J7216" i="3"/>
  <c r="L7216" i="3" s="1"/>
  <c r="M7218" i="3"/>
  <c r="D7221" i="3" l="1"/>
  <c r="G7218" i="3"/>
  <c r="H7218" i="3" s="1"/>
  <c r="F7219" i="3"/>
  <c r="E7219" i="3"/>
  <c r="I7218" i="3"/>
  <c r="R7218" i="3" s="1"/>
  <c r="J7217" i="3"/>
  <c r="L7217" i="3" s="1"/>
  <c r="M7219" i="3"/>
  <c r="D7222" i="3" l="1"/>
  <c r="G7219" i="3"/>
  <c r="H7219" i="3" s="1"/>
  <c r="I7219" i="3" s="1"/>
  <c r="R7219" i="3" s="1"/>
  <c r="F7220" i="3"/>
  <c r="E7220" i="3"/>
  <c r="J7218" i="3"/>
  <c r="L7218" i="3" s="1"/>
  <c r="M7220" i="3"/>
  <c r="D7223" i="3" l="1"/>
  <c r="G7220" i="3"/>
  <c r="H7220" i="3" s="1"/>
  <c r="F7221" i="3"/>
  <c r="E7221" i="3"/>
  <c r="I7220" i="3"/>
  <c r="R7220" i="3" s="1"/>
  <c r="J7219" i="3"/>
  <c r="L7219" i="3" s="1"/>
  <c r="M7221" i="3"/>
  <c r="D7224" i="3" l="1"/>
  <c r="F7222" i="3"/>
  <c r="E7222" i="3"/>
  <c r="G7221" i="3"/>
  <c r="H7221" i="3" s="1"/>
  <c r="I7221" i="3" s="1"/>
  <c r="R7221" i="3" s="1"/>
  <c r="J7220" i="3"/>
  <c r="L7220" i="3" s="1"/>
  <c r="M7222" i="3"/>
  <c r="D7225" i="3" l="1"/>
  <c r="G7222" i="3"/>
  <c r="H7222" i="3" s="1"/>
  <c r="I7222" i="3" s="1"/>
  <c r="R7222" i="3" s="1"/>
  <c r="F7223" i="3"/>
  <c r="E7223" i="3"/>
  <c r="G7223" i="3" s="1"/>
  <c r="H7223" i="3" s="1"/>
  <c r="J7221" i="3"/>
  <c r="L7221" i="3" s="1"/>
  <c r="M7223" i="3"/>
  <c r="D7226" i="3" l="1"/>
  <c r="F7224" i="3"/>
  <c r="E7224" i="3"/>
  <c r="I7223" i="3"/>
  <c r="R7223" i="3" s="1"/>
  <c r="J7222" i="3"/>
  <c r="L7222" i="3" s="1"/>
  <c r="M7224" i="3"/>
  <c r="D7227" i="3" l="1"/>
  <c r="F7225" i="3"/>
  <c r="E7225" i="3"/>
  <c r="G7224" i="3"/>
  <c r="H7224" i="3" s="1"/>
  <c r="I7224" i="3" s="1"/>
  <c r="R7224" i="3" s="1"/>
  <c r="J7223" i="3"/>
  <c r="L7223" i="3" s="1"/>
  <c r="M7225" i="3"/>
  <c r="D7228" i="3" l="1"/>
  <c r="G7225" i="3"/>
  <c r="H7225" i="3" s="1"/>
  <c r="F7226" i="3"/>
  <c r="E7226" i="3"/>
  <c r="I7225" i="3"/>
  <c r="R7225" i="3" s="1"/>
  <c r="J7224" i="3"/>
  <c r="L7224" i="3" s="1"/>
  <c r="M7226" i="3"/>
  <c r="D7229" i="3" l="1"/>
  <c r="G7226" i="3"/>
  <c r="H7226" i="3" s="1"/>
  <c r="I7226" i="3" s="1"/>
  <c r="R7226" i="3" s="1"/>
  <c r="F7227" i="3"/>
  <c r="E7227" i="3"/>
  <c r="J7225" i="3"/>
  <c r="L7225" i="3" s="1"/>
  <c r="M7227" i="3"/>
  <c r="D7230" i="3" l="1"/>
  <c r="G7227" i="3"/>
  <c r="H7227" i="3" s="1"/>
  <c r="F7228" i="3"/>
  <c r="E7228" i="3"/>
  <c r="G7228" i="3" s="1"/>
  <c r="H7228" i="3" s="1"/>
  <c r="I7227" i="3"/>
  <c r="R7227" i="3" s="1"/>
  <c r="J7226" i="3"/>
  <c r="L7226" i="3" s="1"/>
  <c r="M7228" i="3"/>
  <c r="D7231" i="3" l="1"/>
  <c r="F7229" i="3"/>
  <c r="E7229" i="3"/>
  <c r="I7228" i="3"/>
  <c r="R7228" i="3" s="1"/>
  <c r="J7227" i="3"/>
  <c r="L7227" i="3" s="1"/>
  <c r="M7229" i="3"/>
  <c r="D7232" i="3" l="1"/>
  <c r="F7230" i="3"/>
  <c r="E7230" i="3"/>
  <c r="G7229" i="3"/>
  <c r="H7229" i="3" s="1"/>
  <c r="I7229" i="3" s="1"/>
  <c r="R7229" i="3" s="1"/>
  <c r="J7228" i="3"/>
  <c r="L7228" i="3" s="1"/>
  <c r="M7230" i="3"/>
  <c r="D7233" i="3" l="1"/>
  <c r="G7230" i="3"/>
  <c r="H7230" i="3" s="1"/>
  <c r="I7230" i="3" s="1"/>
  <c r="R7230" i="3" s="1"/>
  <c r="F7231" i="3"/>
  <c r="E7231" i="3"/>
  <c r="J7229" i="3"/>
  <c r="L7229" i="3" s="1"/>
  <c r="M7231" i="3"/>
  <c r="D7234" i="3" l="1"/>
  <c r="G7231" i="3"/>
  <c r="H7231" i="3" s="1"/>
  <c r="F7232" i="3"/>
  <c r="E7232" i="3"/>
  <c r="I7231" i="3"/>
  <c r="R7231" i="3" s="1"/>
  <c r="J7230" i="3"/>
  <c r="L7230" i="3" s="1"/>
  <c r="M7232" i="3"/>
  <c r="D7235" i="3" l="1"/>
  <c r="G7232" i="3"/>
  <c r="H7232" i="3" s="1"/>
  <c r="F7233" i="3"/>
  <c r="E7233" i="3"/>
  <c r="I7232" i="3"/>
  <c r="R7232" i="3" s="1"/>
  <c r="J7231" i="3"/>
  <c r="L7231" i="3" s="1"/>
  <c r="M7233" i="3"/>
  <c r="D7236" i="3" l="1"/>
  <c r="G7233" i="3"/>
  <c r="H7233" i="3" s="1"/>
  <c r="I7233" i="3" s="1"/>
  <c r="R7233" i="3" s="1"/>
  <c r="F7234" i="3"/>
  <c r="E7234" i="3"/>
  <c r="J7232" i="3"/>
  <c r="L7232" i="3" s="1"/>
  <c r="M7234" i="3"/>
  <c r="D7237" i="3" l="1"/>
  <c r="G7234" i="3"/>
  <c r="H7234" i="3" s="1"/>
  <c r="F7235" i="3"/>
  <c r="E7235" i="3"/>
  <c r="G7235" i="3" s="1"/>
  <c r="H7235" i="3" s="1"/>
  <c r="I7234" i="3"/>
  <c r="R7234" i="3" s="1"/>
  <c r="J7233" i="3"/>
  <c r="L7233" i="3" s="1"/>
  <c r="M7235" i="3"/>
  <c r="D7238" i="3" l="1"/>
  <c r="F7236" i="3"/>
  <c r="E7236" i="3"/>
  <c r="I7235" i="3"/>
  <c r="R7235" i="3" s="1"/>
  <c r="J7234" i="3"/>
  <c r="L7234" i="3" s="1"/>
  <c r="M7236" i="3"/>
  <c r="D7239" i="3" l="1"/>
  <c r="G7236" i="3"/>
  <c r="H7236" i="3" s="1"/>
  <c r="F7237" i="3"/>
  <c r="E7237" i="3"/>
  <c r="I7236" i="3"/>
  <c r="R7236" i="3" s="1"/>
  <c r="J7235" i="3"/>
  <c r="L7235" i="3" s="1"/>
  <c r="M7237" i="3"/>
  <c r="D7240" i="3" l="1"/>
  <c r="G7237" i="3"/>
  <c r="H7237" i="3" s="1"/>
  <c r="F7238" i="3"/>
  <c r="E7238" i="3"/>
  <c r="I7237" i="3"/>
  <c r="R7237" i="3" s="1"/>
  <c r="J7236" i="3"/>
  <c r="L7236" i="3" s="1"/>
  <c r="M7238" i="3"/>
  <c r="D7241" i="3" l="1"/>
  <c r="G7238" i="3"/>
  <c r="H7238" i="3" s="1"/>
  <c r="F7239" i="3"/>
  <c r="E7239" i="3"/>
  <c r="I7238" i="3"/>
  <c r="R7238" i="3" s="1"/>
  <c r="J7237" i="3"/>
  <c r="L7237" i="3" s="1"/>
  <c r="M7239" i="3"/>
  <c r="D7242" i="3" l="1"/>
  <c r="G7239" i="3"/>
  <c r="H7239" i="3" s="1"/>
  <c r="F7240" i="3"/>
  <c r="E7240" i="3"/>
  <c r="I7239" i="3"/>
  <c r="R7239" i="3" s="1"/>
  <c r="J7238" i="3"/>
  <c r="L7238" i="3" s="1"/>
  <c r="M7240" i="3"/>
  <c r="D7243" i="3" l="1"/>
  <c r="G7240" i="3"/>
  <c r="H7240" i="3" s="1"/>
  <c r="F7241" i="3"/>
  <c r="E7241" i="3"/>
  <c r="I7240" i="3"/>
  <c r="R7240" i="3" s="1"/>
  <c r="J7239" i="3"/>
  <c r="L7239" i="3" s="1"/>
  <c r="M7241" i="3"/>
  <c r="D7244" i="3" l="1"/>
  <c r="G7241" i="3"/>
  <c r="H7241" i="3" s="1"/>
  <c r="F7242" i="3"/>
  <c r="E7242" i="3"/>
  <c r="I7241" i="3"/>
  <c r="R7241" i="3" s="1"/>
  <c r="J7240" i="3"/>
  <c r="L7240" i="3" s="1"/>
  <c r="M7242" i="3"/>
  <c r="D7245" i="3" l="1"/>
  <c r="F7243" i="3"/>
  <c r="E7243" i="3"/>
  <c r="G7242" i="3"/>
  <c r="H7242" i="3" s="1"/>
  <c r="I7242" i="3" s="1"/>
  <c r="R7242" i="3" s="1"/>
  <c r="J7241" i="3"/>
  <c r="L7241" i="3" s="1"/>
  <c r="M7243" i="3"/>
  <c r="D7246" i="3" l="1"/>
  <c r="G7243" i="3"/>
  <c r="H7243" i="3" s="1"/>
  <c r="I7243" i="3" s="1"/>
  <c r="R7243" i="3" s="1"/>
  <c r="F7244" i="3"/>
  <c r="E7244" i="3"/>
  <c r="J7242" i="3"/>
  <c r="L7242" i="3" s="1"/>
  <c r="M7244" i="3"/>
  <c r="D7247" i="3" l="1"/>
  <c r="G7244" i="3"/>
  <c r="H7244" i="3" s="1"/>
  <c r="I7244" i="3" s="1"/>
  <c r="R7244" i="3" s="1"/>
  <c r="F7245" i="3"/>
  <c r="E7245" i="3"/>
  <c r="J7243" i="3"/>
  <c r="L7243" i="3" s="1"/>
  <c r="M7245" i="3"/>
  <c r="D7248" i="3" l="1"/>
  <c r="G7245" i="3"/>
  <c r="H7245" i="3" s="1"/>
  <c r="F7246" i="3"/>
  <c r="E7246" i="3"/>
  <c r="G7246" i="3" s="1"/>
  <c r="H7246" i="3" s="1"/>
  <c r="I7245" i="3"/>
  <c r="R7245" i="3" s="1"/>
  <c r="J7244" i="3"/>
  <c r="L7244" i="3" s="1"/>
  <c r="M7246" i="3"/>
  <c r="D7249" i="3" l="1"/>
  <c r="F7247" i="3"/>
  <c r="E7247" i="3"/>
  <c r="I7246" i="3"/>
  <c r="R7246" i="3" s="1"/>
  <c r="J7245" i="3"/>
  <c r="L7245" i="3" s="1"/>
  <c r="M7247" i="3"/>
  <c r="D7250" i="3" l="1"/>
  <c r="G7247" i="3"/>
  <c r="H7247" i="3" s="1"/>
  <c r="F7248" i="3"/>
  <c r="E7248" i="3"/>
  <c r="G7248" i="3" s="1"/>
  <c r="H7248" i="3" s="1"/>
  <c r="I7247" i="3"/>
  <c r="R7247" i="3" s="1"/>
  <c r="J7246" i="3"/>
  <c r="L7246" i="3" s="1"/>
  <c r="M7248" i="3"/>
  <c r="D7251" i="3" l="1"/>
  <c r="F7249" i="3"/>
  <c r="E7249" i="3"/>
  <c r="I7248" i="3"/>
  <c r="R7248" i="3" s="1"/>
  <c r="J7247" i="3"/>
  <c r="L7247" i="3" s="1"/>
  <c r="M7249" i="3"/>
  <c r="D7252" i="3" l="1"/>
  <c r="G7249" i="3"/>
  <c r="H7249" i="3" s="1"/>
  <c r="F7250" i="3"/>
  <c r="E7250" i="3"/>
  <c r="G7250" i="3" s="1"/>
  <c r="H7250" i="3" s="1"/>
  <c r="I7249" i="3"/>
  <c r="R7249" i="3" s="1"/>
  <c r="J7248" i="3"/>
  <c r="L7248" i="3" s="1"/>
  <c r="M7250" i="3"/>
  <c r="D7253" i="3" l="1"/>
  <c r="F7251" i="3"/>
  <c r="E7251" i="3"/>
  <c r="I7250" i="3"/>
  <c r="R7250" i="3" s="1"/>
  <c r="J7249" i="3"/>
  <c r="L7249" i="3" s="1"/>
  <c r="M7251" i="3"/>
  <c r="D7254" i="3" l="1"/>
  <c r="G7251" i="3"/>
  <c r="H7251" i="3" s="1"/>
  <c r="F7252" i="3"/>
  <c r="E7252" i="3"/>
  <c r="I7251" i="3"/>
  <c r="R7251" i="3" s="1"/>
  <c r="J7250" i="3"/>
  <c r="L7250" i="3" s="1"/>
  <c r="M7252" i="3"/>
  <c r="D7255" i="3" l="1"/>
  <c r="G7252" i="3"/>
  <c r="H7252" i="3" s="1"/>
  <c r="I7252" i="3" s="1"/>
  <c r="R7252" i="3" s="1"/>
  <c r="F7253" i="3"/>
  <c r="E7253" i="3"/>
  <c r="G7253" i="3" s="1"/>
  <c r="H7253" i="3" s="1"/>
  <c r="J7251" i="3"/>
  <c r="L7251" i="3" s="1"/>
  <c r="M7253" i="3"/>
  <c r="D7256" i="3" l="1"/>
  <c r="F7254" i="3"/>
  <c r="E7254" i="3"/>
  <c r="I7253" i="3"/>
  <c r="R7253" i="3" s="1"/>
  <c r="J7252" i="3"/>
  <c r="L7252" i="3" s="1"/>
  <c r="M7254" i="3"/>
  <c r="D7257" i="3" l="1"/>
  <c r="G7254" i="3"/>
  <c r="H7254" i="3" s="1"/>
  <c r="F7255" i="3"/>
  <c r="E7255" i="3"/>
  <c r="G7255" i="3" s="1"/>
  <c r="H7255" i="3" s="1"/>
  <c r="I7254" i="3"/>
  <c r="R7254" i="3" s="1"/>
  <c r="J7253" i="3"/>
  <c r="L7253" i="3" s="1"/>
  <c r="M7255" i="3"/>
  <c r="D7258" i="3" l="1"/>
  <c r="F7256" i="3"/>
  <c r="E7256" i="3"/>
  <c r="I7255" i="3"/>
  <c r="R7255" i="3" s="1"/>
  <c r="J7254" i="3"/>
  <c r="L7254" i="3" s="1"/>
  <c r="M7256" i="3"/>
  <c r="D7259" i="3" l="1"/>
  <c r="G7256" i="3"/>
  <c r="H7256" i="3" s="1"/>
  <c r="F7257" i="3"/>
  <c r="E7257" i="3"/>
  <c r="I7256" i="3"/>
  <c r="R7256" i="3" s="1"/>
  <c r="J7255" i="3"/>
  <c r="L7255" i="3" s="1"/>
  <c r="M7257" i="3"/>
  <c r="D7260" i="3" l="1"/>
  <c r="F7258" i="3"/>
  <c r="E7258" i="3"/>
  <c r="G7257" i="3"/>
  <c r="H7257" i="3" s="1"/>
  <c r="I7257" i="3" s="1"/>
  <c r="R7257" i="3" s="1"/>
  <c r="J7256" i="3"/>
  <c r="L7256" i="3" s="1"/>
  <c r="M7258" i="3"/>
  <c r="D7261" i="3" l="1"/>
  <c r="G7258" i="3"/>
  <c r="H7258" i="3" s="1"/>
  <c r="F7259" i="3"/>
  <c r="E7259" i="3"/>
  <c r="I7258" i="3"/>
  <c r="R7258" i="3" s="1"/>
  <c r="J7257" i="3"/>
  <c r="L7257" i="3" s="1"/>
  <c r="M7259" i="3"/>
  <c r="D7262" i="3" l="1"/>
  <c r="G7259" i="3"/>
  <c r="H7259" i="3" s="1"/>
  <c r="F7260" i="3"/>
  <c r="E7260" i="3"/>
  <c r="I7259" i="3"/>
  <c r="R7259" i="3" s="1"/>
  <c r="J7258" i="3"/>
  <c r="L7258" i="3" s="1"/>
  <c r="M7260" i="3"/>
  <c r="D7263" i="3" l="1"/>
  <c r="G7260" i="3"/>
  <c r="H7260" i="3" s="1"/>
  <c r="I7260" i="3" s="1"/>
  <c r="R7260" i="3" s="1"/>
  <c r="F7261" i="3"/>
  <c r="E7261" i="3"/>
  <c r="G7261" i="3" s="1"/>
  <c r="H7261" i="3" s="1"/>
  <c r="J7259" i="3"/>
  <c r="L7259" i="3" s="1"/>
  <c r="M7261" i="3"/>
  <c r="D7264" i="3" l="1"/>
  <c r="F7262" i="3"/>
  <c r="E7262" i="3"/>
  <c r="I7261" i="3"/>
  <c r="R7261" i="3" s="1"/>
  <c r="J7260" i="3"/>
  <c r="L7260" i="3" s="1"/>
  <c r="M7262" i="3"/>
  <c r="D7265" i="3" l="1"/>
  <c r="G7262" i="3"/>
  <c r="H7262" i="3" s="1"/>
  <c r="F7263" i="3"/>
  <c r="E7263" i="3"/>
  <c r="I7262" i="3"/>
  <c r="R7262" i="3" s="1"/>
  <c r="J7261" i="3"/>
  <c r="L7261" i="3" s="1"/>
  <c r="M7263" i="3"/>
  <c r="D7266" i="3" l="1"/>
  <c r="G7263" i="3"/>
  <c r="H7263" i="3" s="1"/>
  <c r="F7264" i="3"/>
  <c r="E7264" i="3"/>
  <c r="G7264" i="3" s="1"/>
  <c r="H7264" i="3" s="1"/>
  <c r="I7263" i="3"/>
  <c r="R7263" i="3" s="1"/>
  <c r="J7262" i="3"/>
  <c r="L7262" i="3" s="1"/>
  <c r="M7264" i="3"/>
  <c r="D7267" i="3" l="1"/>
  <c r="F7265" i="3"/>
  <c r="E7265" i="3"/>
  <c r="I7264" i="3"/>
  <c r="R7264" i="3" s="1"/>
  <c r="J7263" i="3"/>
  <c r="L7263" i="3" s="1"/>
  <c r="M7265" i="3"/>
  <c r="D7268" i="3" l="1"/>
  <c r="G7265" i="3"/>
  <c r="H7265" i="3" s="1"/>
  <c r="I7265" i="3" s="1"/>
  <c r="R7265" i="3" s="1"/>
  <c r="F7266" i="3"/>
  <c r="E7266" i="3"/>
  <c r="G7266" i="3" s="1"/>
  <c r="H7266" i="3" s="1"/>
  <c r="J7264" i="3"/>
  <c r="L7264" i="3" s="1"/>
  <c r="M7266" i="3"/>
  <c r="D7269" i="3" l="1"/>
  <c r="F7267" i="3"/>
  <c r="E7267" i="3"/>
  <c r="I7266" i="3"/>
  <c r="R7266" i="3" s="1"/>
  <c r="J7265" i="3"/>
  <c r="L7265" i="3" s="1"/>
  <c r="M7267" i="3"/>
  <c r="D7270" i="3" l="1"/>
  <c r="G7267" i="3"/>
  <c r="H7267" i="3" s="1"/>
  <c r="F7268" i="3"/>
  <c r="E7268" i="3"/>
  <c r="G7268" i="3" s="1"/>
  <c r="H7268" i="3" s="1"/>
  <c r="I7267" i="3"/>
  <c r="R7267" i="3" s="1"/>
  <c r="J7266" i="3"/>
  <c r="L7266" i="3" s="1"/>
  <c r="M7268" i="3"/>
  <c r="D7271" i="3" l="1"/>
  <c r="F7269" i="3"/>
  <c r="E7269" i="3"/>
  <c r="I7268" i="3"/>
  <c r="R7268" i="3" s="1"/>
  <c r="J7267" i="3"/>
  <c r="L7267" i="3" s="1"/>
  <c r="M7269" i="3"/>
  <c r="D7272" i="3" l="1"/>
  <c r="G7269" i="3"/>
  <c r="H7269" i="3" s="1"/>
  <c r="F7270" i="3"/>
  <c r="E7270" i="3"/>
  <c r="I7269" i="3"/>
  <c r="R7269" i="3" s="1"/>
  <c r="J7268" i="3"/>
  <c r="L7268" i="3" s="1"/>
  <c r="M7270" i="3"/>
  <c r="D7273" i="3" l="1"/>
  <c r="G7270" i="3"/>
  <c r="H7270" i="3" s="1"/>
  <c r="F7271" i="3"/>
  <c r="E7271" i="3"/>
  <c r="I7270" i="3"/>
  <c r="R7270" i="3" s="1"/>
  <c r="J7269" i="3"/>
  <c r="L7269" i="3" s="1"/>
  <c r="M7271" i="3"/>
  <c r="D7274" i="3" l="1"/>
  <c r="G7271" i="3"/>
  <c r="H7271" i="3" s="1"/>
  <c r="F7272" i="3"/>
  <c r="E7272" i="3"/>
  <c r="I7271" i="3"/>
  <c r="R7271" i="3" s="1"/>
  <c r="J7270" i="3"/>
  <c r="L7270" i="3" s="1"/>
  <c r="M7272" i="3"/>
  <c r="D7275" i="3" l="1"/>
  <c r="G7272" i="3"/>
  <c r="H7272" i="3" s="1"/>
  <c r="F7273" i="3"/>
  <c r="E7273" i="3"/>
  <c r="G7273" i="3" s="1"/>
  <c r="H7273" i="3" s="1"/>
  <c r="I7272" i="3"/>
  <c r="R7272" i="3" s="1"/>
  <c r="J7271" i="3"/>
  <c r="L7271" i="3" s="1"/>
  <c r="M7273" i="3"/>
  <c r="D7276" i="3" l="1"/>
  <c r="F7274" i="3"/>
  <c r="E7274" i="3"/>
  <c r="I7273" i="3"/>
  <c r="R7273" i="3" s="1"/>
  <c r="J7272" i="3"/>
  <c r="L7272" i="3" s="1"/>
  <c r="M7274" i="3"/>
  <c r="D7277" i="3" l="1"/>
  <c r="G7274" i="3"/>
  <c r="H7274" i="3" s="1"/>
  <c r="I7274" i="3" s="1"/>
  <c r="R7274" i="3" s="1"/>
  <c r="F7275" i="3"/>
  <c r="E7275" i="3"/>
  <c r="J7273" i="3"/>
  <c r="L7273" i="3" s="1"/>
  <c r="M7275" i="3"/>
  <c r="D7278" i="3" l="1"/>
  <c r="G7275" i="3"/>
  <c r="H7275" i="3" s="1"/>
  <c r="F7276" i="3"/>
  <c r="E7276" i="3"/>
  <c r="I7275" i="3"/>
  <c r="R7275" i="3" s="1"/>
  <c r="J7274" i="3"/>
  <c r="L7274" i="3" s="1"/>
  <c r="M7276" i="3"/>
  <c r="D7279" i="3" l="1"/>
  <c r="G7276" i="3"/>
  <c r="H7276" i="3" s="1"/>
  <c r="F7277" i="3"/>
  <c r="E7277" i="3"/>
  <c r="G7277" i="3" s="1"/>
  <c r="H7277" i="3" s="1"/>
  <c r="I7276" i="3"/>
  <c r="R7276" i="3" s="1"/>
  <c r="J7275" i="3"/>
  <c r="L7275" i="3" s="1"/>
  <c r="M7277" i="3"/>
  <c r="D7280" i="3" l="1"/>
  <c r="F7278" i="3"/>
  <c r="E7278" i="3"/>
  <c r="I7277" i="3"/>
  <c r="R7277" i="3" s="1"/>
  <c r="J7276" i="3"/>
  <c r="L7276" i="3" s="1"/>
  <c r="M7278" i="3"/>
  <c r="D7281" i="3" l="1"/>
  <c r="G7278" i="3"/>
  <c r="H7278" i="3" s="1"/>
  <c r="F7279" i="3"/>
  <c r="E7279" i="3"/>
  <c r="I7278" i="3"/>
  <c r="R7278" i="3" s="1"/>
  <c r="J7277" i="3"/>
  <c r="L7277" i="3" s="1"/>
  <c r="M7279" i="3"/>
  <c r="D7282" i="3" l="1"/>
  <c r="G7279" i="3"/>
  <c r="H7279" i="3" s="1"/>
  <c r="I7279" i="3" s="1"/>
  <c r="R7279" i="3" s="1"/>
  <c r="F7280" i="3"/>
  <c r="E7280" i="3"/>
  <c r="G7280" i="3" s="1"/>
  <c r="H7280" i="3" s="1"/>
  <c r="J7278" i="3"/>
  <c r="L7278" i="3" s="1"/>
  <c r="M7280" i="3"/>
  <c r="D7283" i="3" l="1"/>
  <c r="F7281" i="3"/>
  <c r="E7281" i="3"/>
  <c r="I7280" i="3"/>
  <c r="R7280" i="3" s="1"/>
  <c r="J7279" i="3"/>
  <c r="L7279" i="3" s="1"/>
  <c r="M7281" i="3"/>
  <c r="D7284" i="3" l="1"/>
  <c r="G7281" i="3"/>
  <c r="H7281" i="3" s="1"/>
  <c r="F7282" i="3"/>
  <c r="E7282" i="3"/>
  <c r="G7282" i="3" s="1"/>
  <c r="H7282" i="3" s="1"/>
  <c r="I7281" i="3"/>
  <c r="R7281" i="3" s="1"/>
  <c r="J7280" i="3"/>
  <c r="L7280" i="3" s="1"/>
  <c r="M7282" i="3"/>
  <c r="D7285" i="3" l="1"/>
  <c r="F7283" i="3"/>
  <c r="E7283" i="3"/>
  <c r="I7282" i="3"/>
  <c r="R7282" i="3" s="1"/>
  <c r="J7281" i="3"/>
  <c r="L7281" i="3" s="1"/>
  <c r="M7283" i="3"/>
  <c r="D7286" i="3" l="1"/>
  <c r="G7283" i="3"/>
  <c r="H7283" i="3" s="1"/>
  <c r="F7284" i="3"/>
  <c r="E7284" i="3"/>
  <c r="I7283" i="3"/>
  <c r="R7283" i="3" s="1"/>
  <c r="J7282" i="3"/>
  <c r="L7282" i="3" s="1"/>
  <c r="M7284" i="3"/>
  <c r="D7287" i="3" l="1"/>
  <c r="G7284" i="3"/>
  <c r="H7284" i="3" s="1"/>
  <c r="I7284" i="3" s="1"/>
  <c r="R7284" i="3" s="1"/>
  <c r="F7285" i="3"/>
  <c r="E7285" i="3"/>
  <c r="J7283" i="3"/>
  <c r="L7283" i="3" s="1"/>
  <c r="M7285" i="3"/>
  <c r="D7288" i="3" l="1"/>
  <c r="F7286" i="3"/>
  <c r="E7286" i="3"/>
  <c r="G7285" i="3"/>
  <c r="H7285" i="3" s="1"/>
  <c r="I7285" i="3" s="1"/>
  <c r="R7285" i="3" s="1"/>
  <c r="J7284" i="3"/>
  <c r="L7284" i="3" s="1"/>
  <c r="M7286" i="3"/>
  <c r="D7289" i="3" l="1"/>
  <c r="G7286" i="3"/>
  <c r="H7286" i="3" s="1"/>
  <c r="F7287" i="3"/>
  <c r="E7287" i="3"/>
  <c r="G7287" i="3" s="1"/>
  <c r="H7287" i="3" s="1"/>
  <c r="I7286" i="3"/>
  <c r="R7286" i="3" s="1"/>
  <c r="J7285" i="3"/>
  <c r="L7285" i="3" s="1"/>
  <c r="M7287" i="3"/>
  <c r="D7290" i="3" l="1"/>
  <c r="F7288" i="3"/>
  <c r="E7288" i="3"/>
  <c r="I7287" i="3"/>
  <c r="R7287" i="3" s="1"/>
  <c r="J7286" i="3"/>
  <c r="L7286" i="3" s="1"/>
  <c r="M7288" i="3"/>
  <c r="D7291" i="3" l="1"/>
  <c r="G7288" i="3"/>
  <c r="H7288" i="3" s="1"/>
  <c r="I7288" i="3" s="1"/>
  <c r="R7288" i="3" s="1"/>
  <c r="F7289" i="3"/>
  <c r="E7289" i="3"/>
  <c r="G7289" i="3" s="1"/>
  <c r="H7289" i="3" s="1"/>
  <c r="J7287" i="3"/>
  <c r="L7287" i="3" s="1"/>
  <c r="M7289" i="3"/>
  <c r="D7292" i="3" l="1"/>
  <c r="F7290" i="3"/>
  <c r="E7290" i="3"/>
  <c r="I7289" i="3"/>
  <c r="R7289" i="3" s="1"/>
  <c r="J7288" i="3"/>
  <c r="L7288" i="3" s="1"/>
  <c r="M7290" i="3"/>
  <c r="D7293" i="3" l="1"/>
  <c r="G7290" i="3"/>
  <c r="H7290" i="3" s="1"/>
  <c r="I7290" i="3" s="1"/>
  <c r="R7290" i="3" s="1"/>
  <c r="F7291" i="3"/>
  <c r="E7291" i="3"/>
  <c r="G7291" i="3" s="1"/>
  <c r="H7291" i="3" s="1"/>
  <c r="J7289" i="3"/>
  <c r="L7289" i="3" s="1"/>
  <c r="M7291" i="3"/>
  <c r="D7294" i="3" l="1"/>
  <c r="F7292" i="3"/>
  <c r="E7292" i="3"/>
  <c r="I7291" i="3"/>
  <c r="R7291" i="3" s="1"/>
  <c r="J7290" i="3"/>
  <c r="L7290" i="3" s="1"/>
  <c r="M7292" i="3"/>
  <c r="D7295" i="3" l="1"/>
  <c r="G7292" i="3"/>
  <c r="H7292" i="3" s="1"/>
  <c r="F7293" i="3"/>
  <c r="E7293" i="3"/>
  <c r="I7292" i="3"/>
  <c r="R7292" i="3" s="1"/>
  <c r="J7291" i="3"/>
  <c r="L7291" i="3" s="1"/>
  <c r="M7293" i="3"/>
  <c r="D7296" i="3" l="1"/>
  <c r="G7293" i="3"/>
  <c r="H7293" i="3" s="1"/>
  <c r="I7293" i="3" s="1"/>
  <c r="R7293" i="3" s="1"/>
  <c r="F7294" i="3"/>
  <c r="E7294" i="3"/>
  <c r="G7294" i="3" s="1"/>
  <c r="H7294" i="3" s="1"/>
  <c r="J7292" i="3"/>
  <c r="L7292" i="3" s="1"/>
  <c r="M7294" i="3"/>
  <c r="D7297" i="3" l="1"/>
  <c r="F7295" i="3"/>
  <c r="E7295" i="3"/>
  <c r="I7294" i="3"/>
  <c r="R7294" i="3" s="1"/>
  <c r="J7293" i="3"/>
  <c r="L7293" i="3" s="1"/>
  <c r="M7295" i="3"/>
  <c r="D7298" i="3" l="1"/>
  <c r="G7295" i="3"/>
  <c r="H7295" i="3" s="1"/>
  <c r="I7295" i="3" s="1"/>
  <c r="R7295" i="3" s="1"/>
  <c r="F7296" i="3"/>
  <c r="E7296" i="3"/>
  <c r="J7294" i="3"/>
  <c r="L7294" i="3" s="1"/>
  <c r="M7296" i="3"/>
  <c r="D7299" i="3" l="1"/>
  <c r="G7296" i="3"/>
  <c r="H7296" i="3" s="1"/>
  <c r="I7296" i="3" s="1"/>
  <c r="R7296" i="3" s="1"/>
  <c r="F7297" i="3"/>
  <c r="E7297" i="3"/>
  <c r="J7295" i="3"/>
  <c r="L7295" i="3" s="1"/>
  <c r="M7297" i="3"/>
  <c r="D7300" i="3" l="1"/>
  <c r="G7297" i="3"/>
  <c r="H7297" i="3" s="1"/>
  <c r="F7298" i="3"/>
  <c r="E7298" i="3"/>
  <c r="I7297" i="3"/>
  <c r="R7297" i="3" s="1"/>
  <c r="J7296" i="3"/>
  <c r="L7296" i="3" s="1"/>
  <c r="M7298" i="3"/>
  <c r="D7301" i="3" l="1"/>
  <c r="G7298" i="3"/>
  <c r="H7298" i="3" s="1"/>
  <c r="F7299" i="3"/>
  <c r="E7299" i="3"/>
  <c r="I7298" i="3"/>
  <c r="R7298" i="3" s="1"/>
  <c r="J7297" i="3"/>
  <c r="L7297" i="3" s="1"/>
  <c r="M7299" i="3"/>
  <c r="D7302" i="3" l="1"/>
  <c r="G7299" i="3"/>
  <c r="H7299" i="3" s="1"/>
  <c r="I7299" i="3" s="1"/>
  <c r="R7299" i="3" s="1"/>
  <c r="F7300" i="3"/>
  <c r="E7300" i="3"/>
  <c r="J7298" i="3"/>
  <c r="L7298" i="3" s="1"/>
  <c r="M7300" i="3"/>
  <c r="D7303" i="3" l="1"/>
  <c r="G7300" i="3"/>
  <c r="H7300" i="3" s="1"/>
  <c r="F7301" i="3"/>
  <c r="E7301" i="3"/>
  <c r="I7300" i="3"/>
  <c r="R7300" i="3" s="1"/>
  <c r="J7299" i="3"/>
  <c r="L7299" i="3" s="1"/>
  <c r="M7301" i="3"/>
  <c r="D7304" i="3" l="1"/>
  <c r="G7301" i="3"/>
  <c r="H7301" i="3" s="1"/>
  <c r="F7302" i="3"/>
  <c r="E7302" i="3"/>
  <c r="I7301" i="3"/>
  <c r="R7301" i="3" s="1"/>
  <c r="J7300" i="3"/>
  <c r="L7300" i="3" s="1"/>
  <c r="M7302" i="3"/>
  <c r="D7305" i="3" l="1"/>
  <c r="F7303" i="3"/>
  <c r="E7303" i="3"/>
  <c r="G7302" i="3"/>
  <c r="H7302" i="3" s="1"/>
  <c r="I7302" i="3" s="1"/>
  <c r="R7302" i="3" s="1"/>
  <c r="J7301" i="3"/>
  <c r="L7301" i="3" s="1"/>
  <c r="M7303" i="3"/>
  <c r="D7306" i="3" l="1"/>
  <c r="G7303" i="3"/>
  <c r="H7303" i="3" s="1"/>
  <c r="F7304" i="3"/>
  <c r="E7304" i="3"/>
  <c r="I7303" i="3"/>
  <c r="R7303" i="3" s="1"/>
  <c r="J7302" i="3"/>
  <c r="L7302" i="3" s="1"/>
  <c r="M7304" i="3"/>
  <c r="D7307" i="3" l="1"/>
  <c r="G7304" i="3"/>
  <c r="H7304" i="3" s="1"/>
  <c r="F7305" i="3"/>
  <c r="E7305" i="3"/>
  <c r="I7304" i="3"/>
  <c r="R7304" i="3" s="1"/>
  <c r="J7303" i="3"/>
  <c r="L7303" i="3" s="1"/>
  <c r="M7305" i="3"/>
  <c r="D7308" i="3" l="1"/>
  <c r="G7305" i="3"/>
  <c r="H7305" i="3" s="1"/>
  <c r="F7306" i="3"/>
  <c r="E7306" i="3"/>
  <c r="I7305" i="3"/>
  <c r="R7305" i="3" s="1"/>
  <c r="J7304" i="3"/>
  <c r="L7304" i="3" s="1"/>
  <c r="M7306" i="3"/>
  <c r="D7309" i="3" l="1"/>
  <c r="G7306" i="3"/>
  <c r="H7306" i="3" s="1"/>
  <c r="F7307" i="3"/>
  <c r="E7307" i="3"/>
  <c r="I7306" i="3"/>
  <c r="R7306" i="3" s="1"/>
  <c r="J7305" i="3"/>
  <c r="L7305" i="3" s="1"/>
  <c r="M7307" i="3"/>
  <c r="D7310" i="3" l="1"/>
  <c r="F7308" i="3"/>
  <c r="E7308" i="3"/>
  <c r="G7307" i="3"/>
  <c r="H7307" i="3" s="1"/>
  <c r="I7307" i="3" s="1"/>
  <c r="R7307" i="3" s="1"/>
  <c r="J7306" i="3"/>
  <c r="L7306" i="3" s="1"/>
  <c r="M7308" i="3"/>
  <c r="D7311" i="3" l="1"/>
  <c r="G7308" i="3"/>
  <c r="H7308" i="3" s="1"/>
  <c r="F7309" i="3"/>
  <c r="E7309" i="3"/>
  <c r="G7309" i="3" s="1"/>
  <c r="H7309" i="3" s="1"/>
  <c r="I7308" i="3"/>
  <c r="R7308" i="3" s="1"/>
  <c r="J7307" i="3"/>
  <c r="L7307" i="3" s="1"/>
  <c r="M7309" i="3"/>
  <c r="D7312" i="3" l="1"/>
  <c r="F7310" i="3"/>
  <c r="E7310" i="3"/>
  <c r="I7309" i="3"/>
  <c r="R7309" i="3" s="1"/>
  <c r="J7308" i="3"/>
  <c r="L7308" i="3" s="1"/>
  <c r="M7310" i="3"/>
  <c r="D7313" i="3" l="1"/>
  <c r="G7310" i="3"/>
  <c r="H7310" i="3" s="1"/>
  <c r="F7311" i="3"/>
  <c r="E7311" i="3"/>
  <c r="G7311" i="3" s="1"/>
  <c r="H7311" i="3" s="1"/>
  <c r="I7310" i="3"/>
  <c r="R7310" i="3" s="1"/>
  <c r="J7309" i="3"/>
  <c r="L7309" i="3" s="1"/>
  <c r="M7311" i="3"/>
  <c r="D7314" i="3" l="1"/>
  <c r="F7312" i="3"/>
  <c r="E7312" i="3"/>
  <c r="I7311" i="3"/>
  <c r="R7311" i="3" s="1"/>
  <c r="J7310" i="3"/>
  <c r="L7310" i="3" s="1"/>
  <c r="M7312" i="3"/>
  <c r="D7315" i="3" l="1"/>
  <c r="G7312" i="3"/>
  <c r="H7312" i="3" s="1"/>
  <c r="F7313" i="3"/>
  <c r="E7313" i="3"/>
  <c r="I7312" i="3"/>
  <c r="R7312" i="3" s="1"/>
  <c r="J7311" i="3"/>
  <c r="L7311" i="3" s="1"/>
  <c r="M7313" i="3"/>
  <c r="D7316" i="3" l="1"/>
  <c r="G7313" i="3"/>
  <c r="H7313" i="3" s="1"/>
  <c r="F7314" i="3"/>
  <c r="E7314" i="3"/>
  <c r="I7313" i="3"/>
  <c r="R7313" i="3" s="1"/>
  <c r="J7312" i="3"/>
  <c r="L7312" i="3" s="1"/>
  <c r="M7314" i="3"/>
  <c r="D7317" i="3" l="1"/>
  <c r="F7315" i="3"/>
  <c r="E7315" i="3"/>
  <c r="G7314" i="3"/>
  <c r="H7314" i="3" s="1"/>
  <c r="I7314" i="3" s="1"/>
  <c r="R7314" i="3" s="1"/>
  <c r="J7313" i="3"/>
  <c r="L7313" i="3" s="1"/>
  <c r="M7315" i="3"/>
  <c r="D7318" i="3" l="1"/>
  <c r="G7315" i="3"/>
  <c r="H7315" i="3" s="1"/>
  <c r="F7316" i="3"/>
  <c r="E7316" i="3"/>
  <c r="I7315" i="3"/>
  <c r="R7315" i="3" s="1"/>
  <c r="J7314" i="3"/>
  <c r="L7314" i="3" s="1"/>
  <c r="M7316" i="3"/>
  <c r="D7319" i="3" l="1"/>
  <c r="G7316" i="3"/>
  <c r="H7316" i="3" s="1"/>
  <c r="I7316" i="3" s="1"/>
  <c r="R7316" i="3" s="1"/>
  <c r="F7317" i="3"/>
  <c r="E7317" i="3"/>
  <c r="J7315" i="3"/>
  <c r="L7315" i="3" s="1"/>
  <c r="M7317" i="3"/>
  <c r="D7320" i="3" l="1"/>
  <c r="G7317" i="3"/>
  <c r="H7317" i="3" s="1"/>
  <c r="F7318" i="3"/>
  <c r="E7318" i="3"/>
  <c r="G7318" i="3" s="1"/>
  <c r="H7318" i="3" s="1"/>
  <c r="I7317" i="3"/>
  <c r="R7317" i="3" s="1"/>
  <c r="J7316" i="3"/>
  <c r="L7316" i="3" s="1"/>
  <c r="M7318" i="3"/>
  <c r="D7321" i="3" l="1"/>
  <c r="F7319" i="3"/>
  <c r="E7319" i="3"/>
  <c r="I7318" i="3"/>
  <c r="R7318" i="3" s="1"/>
  <c r="J7317" i="3"/>
  <c r="L7317" i="3" s="1"/>
  <c r="M7319" i="3"/>
  <c r="D7322" i="3" l="1"/>
  <c r="G7319" i="3"/>
  <c r="H7319" i="3" s="1"/>
  <c r="F7320" i="3"/>
  <c r="E7320" i="3"/>
  <c r="I7319" i="3"/>
  <c r="R7319" i="3" s="1"/>
  <c r="J7318" i="3"/>
  <c r="L7318" i="3" s="1"/>
  <c r="M7320" i="3"/>
  <c r="D7323" i="3" l="1"/>
  <c r="G7320" i="3"/>
  <c r="H7320" i="3" s="1"/>
  <c r="F7321" i="3"/>
  <c r="E7321" i="3"/>
  <c r="I7320" i="3"/>
  <c r="R7320" i="3" s="1"/>
  <c r="J7319" i="3"/>
  <c r="L7319" i="3" s="1"/>
  <c r="M7321" i="3"/>
  <c r="D7324" i="3" l="1"/>
  <c r="G7321" i="3"/>
  <c r="H7321" i="3" s="1"/>
  <c r="F7322" i="3"/>
  <c r="E7322" i="3"/>
  <c r="G7322" i="3" s="1"/>
  <c r="H7322" i="3" s="1"/>
  <c r="I7321" i="3"/>
  <c r="R7321" i="3" s="1"/>
  <c r="J7320" i="3"/>
  <c r="L7320" i="3" s="1"/>
  <c r="M7322" i="3"/>
  <c r="D7325" i="3" l="1"/>
  <c r="F7323" i="3"/>
  <c r="E7323" i="3"/>
  <c r="I7322" i="3"/>
  <c r="R7322" i="3" s="1"/>
  <c r="J7321" i="3"/>
  <c r="L7321" i="3" s="1"/>
  <c r="M7323" i="3"/>
  <c r="D7326" i="3" l="1"/>
  <c r="G7323" i="3"/>
  <c r="H7323" i="3" s="1"/>
  <c r="F7324" i="3"/>
  <c r="E7324" i="3"/>
  <c r="G7324" i="3" s="1"/>
  <c r="H7324" i="3" s="1"/>
  <c r="I7323" i="3"/>
  <c r="R7323" i="3" s="1"/>
  <c r="J7322" i="3"/>
  <c r="L7322" i="3" s="1"/>
  <c r="M7324" i="3"/>
  <c r="D7327" i="3" l="1"/>
  <c r="F7325" i="3"/>
  <c r="E7325" i="3"/>
  <c r="I7324" i="3"/>
  <c r="R7324" i="3" s="1"/>
  <c r="J7323" i="3"/>
  <c r="L7323" i="3" s="1"/>
  <c r="M7325" i="3"/>
  <c r="D7328" i="3" l="1"/>
  <c r="F7326" i="3"/>
  <c r="E7326" i="3"/>
  <c r="G7325" i="3"/>
  <c r="H7325" i="3" s="1"/>
  <c r="I7325" i="3" s="1"/>
  <c r="R7325" i="3" s="1"/>
  <c r="J7324" i="3"/>
  <c r="L7324" i="3" s="1"/>
  <c r="M7326" i="3"/>
  <c r="D7329" i="3" l="1"/>
  <c r="G7326" i="3"/>
  <c r="H7326" i="3" s="1"/>
  <c r="F7327" i="3"/>
  <c r="E7327" i="3"/>
  <c r="I7326" i="3"/>
  <c r="R7326" i="3" s="1"/>
  <c r="J7325" i="3"/>
  <c r="L7325" i="3" s="1"/>
  <c r="M7327" i="3"/>
  <c r="D7330" i="3" l="1"/>
  <c r="G7327" i="3"/>
  <c r="H7327" i="3" s="1"/>
  <c r="F7328" i="3"/>
  <c r="E7328" i="3"/>
  <c r="I7327" i="3"/>
  <c r="R7327" i="3" s="1"/>
  <c r="J7326" i="3"/>
  <c r="L7326" i="3" s="1"/>
  <c r="M7328" i="3"/>
  <c r="D7331" i="3" l="1"/>
  <c r="G7328" i="3"/>
  <c r="H7328" i="3" s="1"/>
  <c r="F7329" i="3"/>
  <c r="E7329" i="3"/>
  <c r="I7328" i="3"/>
  <c r="R7328" i="3" s="1"/>
  <c r="J7327" i="3"/>
  <c r="L7327" i="3" s="1"/>
  <c r="M7329" i="3"/>
  <c r="D7332" i="3" l="1"/>
  <c r="F7330" i="3"/>
  <c r="E7330" i="3"/>
  <c r="G7329" i="3"/>
  <c r="H7329" i="3" s="1"/>
  <c r="I7329" i="3" s="1"/>
  <c r="R7329" i="3" s="1"/>
  <c r="J7328" i="3"/>
  <c r="L7328" i="3" s="1"/>
  <c r="M7330" i="3"/>
  <c r="D7333" i="3" l="1"/>
  <c r="F7331" i="3"/>
  <c r="E7331" i="3"/>
  <c r="G7330" i="3"/>
  <c r="H7330" i="3" s="1"/>
  <c r="I7330" i="3" s="1"/>
  <c r="R7330" i="3" s="1"/>
  <c r="J7329" i="3"/>
  <c r="L7329" i="3" s="1"/>
  <c r="M7331" i="3"/>
  <c r="D7334" i="3" l="1"/>
  <c r="G7331" i="3"/>
  <c r="H7331" i="3" s="1"/>
  <c r="F7332" i="3"/>
  <c r="E7332" i="3"/>
  <c r="I7331" i="3"/>
  <c r="R7331" i="3" s="1"/>
  <c r="J7330" i="3"/>
  <c r="L7330" i="3" s="1"/>
  <c r="M7332" i="3"/>
  <c r="D7335" i="3" l="1"/>
  <c r="G7332" i="3"/>
  <c r="H7332" i="3" s="1"/>
  <c r="F7333" i="3"/>
  <c r="E7333" i="3"/>
  <c r="I7332" i="3"/>
  <c r="R7332" i="3" s="1"/>
  <c r="J7331" i="3"/>
  <c r="L7331" i="3" s="1"/>
  <c r="M7333" i="3"/>
  <c r="D7336" i="3" l="1"/>
  <c r="G7333" i="3"/>
  <c r="H7333" i="3" s="1"/>
  <c r="F7334" i="3"/>
  <c r="E7334" i="3"/>
  <c r="I7333" i="3"/>
  <c r="R7333" i="3" s="1"/>
  <c r="J7332" i="3"/>
  <c r="L7332" i="3" s="1"/>
  <c r="M7334" i="3"/>
  <c r="D7337" i="3" l="1"/>
  <c r="G7334" i="3"/>
  <c r="H7334" i="3" s="1"/>
  <c r="F7335" i="3"/>
  <c r="E7335" i="3"/>
  <c r="G7335" i="3" s="1"/>
  <c r="H7335" i="3" s="1"/>
  <c r="I7334" i="3"/>
  <c r="R7334" i="3" s="1"/>
  <c r="J7333" i="3"/>
  <c r="L7333" i="3" s="1"/>
  <c r="M7335" i="3"/>
  <c r="D7338" i="3" l="1"/>
  <c r="F7336" i="3"/>
  <c r="E7336" i="3"/>
  <c r="I7335" i="3"/>
  <c r="R7335" i="3" s="1"/>
  <c r="J7334" i="3"/>
  <c r="L7334" i="3" s="1"/>
  <c r="M7336" i="3"/>
  <c r="D7339" i="3" l="1"/>
  <c r="G7336" i="3"/>
  <c r="H7336" i="3" s="1"/>
  <c r="F7337" i="3"/>
  <c r="E7337" i="3"/>
  <c r="I7336" i="3"/>
  <c r="R7336" i="3" s="1"/>
  <c r="J7335" i="3"/>
  <c r="L7335" i="3" s="1"/>
  <c r="M7337" i="3"/>
  <c r="D7340" i="3" l="1"/>
  <c r="G7337" i="3"/>
  <c r="H7337" i="3" s="1"/>
  <c r="F7338" i="3"/>
  <c r="E7338" i="3"/>
  <c r="I7337" i="3"/>
  <c r="R7337" i="3" s="1"/>
  <c r="J7336" i="3"/>
  <c r="L7336" i="3" s="1"/>
  <c r="M7338" i="3"/>
  <c r="D7341" i="3" l="1"/>
  <c r="G7338" i="3"/>
  <c r="H7338" i="3" s="1"/>
  <c r="I7338" i="3" s="1"/>
  <c r="R7338" i="3" s="1"/>
  <c r="F7339" i="3"/>
  <c r="E7339" i="3"/>
  <c r="J7337" i="3"/>
  <c r="L7337" i="3" s="1"/>
  <c r="M7339" i="3"/>
  <c r="D7342" i="3" l="1"/>
  <c r="G7339" i="3"/>
  <c r="H7339" i="3" s="1"/>
  <c r="I7339" i="3" s="1"/>
  <c r="R7339" i="3" s="1"/>
  <c r="F7340" i="3"/>
  <c r="E7340" i="3"/>
  <c r="G7340" i="3" s="1"/>
  <c r="H7340" i="3" s="1"/>
  <c r="J7338" i="3"/>
  <c r="L7338" i="3" s="1"/>
  <c r="M7340" i="3"/>
  <c r="D7343" i="3" l="1"/>
  <c r="F7341" i="3"/>
  <c r="E7341" i="3"/>
  <c r="I7340" i="3"/>
  <c r="R7340" i="3" s="1"/>
  <c r="J7339" i="3"/>
  <c r="L7339" i="3" s="1"/>
  <c r="M7341" i="3"/>
  <c r="D7344" i="3" l="1"/>
  <c r="G7341" i="3"/>
  <c r="H7341" i="3" s="1"/>
  <c r="F7342" i="3"/>
  <c r="E7342" i="3"/>
  <c r="I7341" i="3"/>
  <c r="R7341" i="3" s="1"/>
  <c r="J7340" i="3"/>
  <c r="L7340" i="3" s="1"/>
  <c r="M7342" i="3"/>
  <c r="D7345" i="3" l="1"/>
  <c r="G7342" i="3"/>
  <c r="H7342" i="3" s="1"/>
  <c r="F7343" i="3"/>
  <c r="E7343" i="3"/>
  <c r="G7343" i="3" s="1"/>
  <c r="H7343" i="3" s="1"/>
  <c r="I7342" i="3"/>
  <c r="R7342" i="3" s="1"/>
  <c r="J7341" i="3"/>
  <c r="L7341" i="3" s="1"/>
  <c r="M7343" i="3"/>
  <c r="D7346" i="3" l="1"/>
  <c r="F7344" i="3"/>
  <c r="E7344" i="3"/>
  <c r="I7343" i="3"/>
  <c r="R7343" i="3" s="1"/>
  <c r="J7342" i="3"/>
  <c r="L7342" i="3" s="1"/>
  <c r="M7344" i="3"/>
  <c r="D7347" i="3" l="1"/>
  <c r="G7344" i="3"/>
  <c r="H7344" i="3" s="1"/>
  <c r="I7344" i="3" s="1"/>
  <c r="R7344" i="3" s="1"/>
  <c r="F7345" i="3"/>
  <c r="E7345" i="3"/>
  <c r="G7345" i="3" s="1"/>
  <c r="H7345" i="3" s="1"/>
  <c r="J7343" i="3"/>
  <c r="L7343" i="3" s="1"/>
  <c r="M7345" i="3"/>
  <c r="D7348" i="3" l="1"/>
  <c r="F7346" i="3"/>
  <c r="E7346" i="3"/>
  <c r="I7345" i="3"/>
  <c r="R7345" i="3" s="1"/>
  <c r="J7344" i="3"/>
  <c r="L7344" i="3" s="1"/>
  <c r="M7346" i="3"/>
  <c r="D7349" i="3" l="1"/>
  <c r="G7346" i="3"/>
  <c r="H7346" i="3" s="1"/>
  <c r="F7347" i="3"/>
  <c r="E7347" i="3"/>
  <c r="G7347" i="3" s="1"/>
  <c r="H7347" i="3" s="1"/>
  <c r="I7346" i="3"/>
  <c r="R7346" i="3" s="1"/>
  <c r="J7345" i="3"/>
  <c r="L7345" i="3" s="1"/>
  <c r="M7347" i="3"/>
  <c r="D7350" i="3" l="1"/>
  <c r="F7348" i="3"/>
  <c r="E7348" i="3"/>
  <c r="I7347" i="3"/>
  <c r="R7347" i="3" s="1"/>
  <c r="J7346" i="3"/>
  <c r="L7346" i="3" s="1"/>
  <c r="M7348" i="3"/>
  <c r="D7351" i="3" l="1"/>
  <c r="G7348" i="3"/>
  <c r="H7348" i="3" s="1"/>
  <c r="F7349" i="3"/>
  <c r="E7349" i="3"/>
  <c r="G7349" i="3" s="1"/>
  <c r="H7349" i="3" s="1"/>
  <c r="I7348" i="3"/>
  <c r="R7348" i="3" s="1"/>
  <c r="J7347" i="3"/>
  <c r="L7347" i="3" s="1"/>
  <c r="M7349" i="3"/>
  <c r="D7352" i="3" l="1"/>
  <c r="F7350" i="3"/>
  <c r="E7350" i="3"/>
  <c r="I7349" i="3"/>
  <c r="R7349" i="3" s="1"/>
  <c r="J7348" i="3"/>
  <c r="L7348" i="3" s="1"/>
  <c r="M7350" i="3"/>
  <c r="D7353" i="3" l="1"/>
  <c r="G7350" i="3"/>
  <c r="H7350" i="3" s="1"/>
  <c r="I7350" i="3" s="1"/>
  <c r="R7350" i="3" s="1"/>
  <c r="F7351" i="3"/>
  <c r="E7351" i="3"/>
  <c r="G7351" i="3" s="1"/>
  <c r="H7351" i="3" s="1"/>
  <c r="J7349" i="3"/>
  <c r="L7349" i="3" s="1"/>
  <c r="M7351" i="3"/>
  <c r="D7354" i="3" l="1"/>
  <c r="F7352" i="3"/>
  <c r="E7352" i="3"/>
  <c r="I7351" i="3"/>
  <c r="R7351" i="3" s="1"/>
  <c r="J7350" i="3"/>
  <c r="L7350" i="3" s="1"/>
  <c r="M7352" i="3"/>
  <c r="D7355" i="3" l="1"/>
  <c r="G7352" i="3"/>
  <c r="H7352" i="3" s="1"/>
  <c r="F7353" i="3"/>
  <c r="E7353" i="3"/>
  <c r="I7352" i="3"/>
  <c r="R7352" i="3" s="1"/>
  <c r="J7351" i="3"/>
  <c r="L7351" i="3" s="1"/>
  <c r="M7353" i="3"/>
  <c r="D7356" i="3" l="1"/>
  <c r="G7353" i="3"/>
  <c r="H7353" i="3" s="1"/>
  <c r="I7353" i="3" s="1"/>
  <c r="R7353" i="3" s="1"/>
  <c r="F7354" i="3"/>
  <c r="E7354" i="3"/>
  <c r="G7354" i="3" s="1"/>
  <c r="H7354" i="3" s="1"/>
  <c r="J7352" i="3"/>
  <c r="L7352" i="3" s="1"/>
  <c r="M7354" i="3"/>
  <c r="D7357" i="3" l="1"/>
  <c r="F7355" i="3"/>
  <c r="E7355" i="3"/>
  <c r="I7354" i="3"/>
  <c r="R7354" i="3" s="1"/>
  <c r="J7353" i="3"/>
  <c r="L7353" i="3" s="1"/>
  <c r="M7355" i="3"/>
  <c r="D7358" i="3" l="1"/>
  <c r="G7355" i="3"/>
  <c r="H7355" i="3" s="1"/>
  <c r="F7356" i="3"/>
  <c r="E7356" i="3"/>
  <c r="I7355" i="3"/>
  <c r="R7355" i="3" s="1"/>
  <c r="J7354" i="3"/>
  <c r="L7354" i="3" s="1"/>
  <c r="M7356" i="3"/>
  <c r="D7359" i="3" l="1"/>
  <c r="G7356" i="3"/>
  <c r="H7356" i="3" s="1"/>
  <c r="F7357" i="3"/>
  <c r="E7357" i="3"/>
  <c r="I7356" i="3"/>
  <c r="R7356" i="3" s="1"/>
  <c r="J7355" i="3"/>
  <c r="L7355" i="3" s="1"/>
  <c r="M7357" i="3"/>
  <c r="D7360" i="3" l="1"/>
  <c r="G7357" i="3"/>
  <c r="H7357" i="3" s="1"/>
  <c r="F7358" i="3"/>
  <c r="E7358" i="3"/>
  <c r="G7358" i="3" s="1"/>
  <c r="H7358" i="3" s="1"/>
  <c r="I7357" i="3"/>
  <c r="R7357" i="3" s="1"/>
  <c r="J7356" i="3"/>
  <c r="L7356" i="3" s="1"/>
  <c r="M7358" i="3"/>
  <c r="D7361" i="3" l="1"/>
  <c r="F7359" i="3"/>
  <c r="E7359" i="3"/>
  <c r="I7358" i="3"/>
  <c r="R7358" i="3" s="1"/>
  <c r="J7357" i="3"/>
  <c r="L7357" i="3" s="1"/>
  <c r="M7359" i="3"/>
  <c r="D7362" i="3" l="1"/>
  <c r="G7359" i="3"/>
  <c r="H7359" i="3" s="1"/>
  <c r="I7359" i="3" s="1"/>
  <c r="R7359" i="3" s="1"/>
  <c r="F7360" i="3"/>
  <c r="E7360" i="3"/>
  <c r="G7360" i="3" s="1"/>
  <c r="H7360" i="3" s="1"/>
  <c r="J7358" i="3"/>
  <c r="L7358" i="3" s="1"/>
  <c r="M7360" i="3"/>
  <c r="D7363" i="3" l="1"/>
  <c r="F7361" i="3"/>
  <c r="E7361" i="3"/>
  <c r="I7360" i="3"/>
  <c r="R7360" i="3" s="1"/>
  <c r="J7359" i="3"/>
  <c r="L7359" i="3" s="1"/>
  <c r="M7361" i="3"/>
  <c r="D7364" i="3" l="1"/>
  <c r="G7361" i="3"/>
  <c r="H7361" i="3" s="1"/>
  <c r="I7361" i="3" s="1"/>
  <c r="R7361" i="3" s="1"/>
  <c r="F7362" i="3"/>
  <c r="E7362" i="3"/>
  <c r="J7360" i="3"/>
  <c r="L7360" i="3" s="1"/>
  <c r="M7362" i="3"/>
  <c r="D7365" i="3" l="1"/>
  <c r="G7362" i="3"/>
  <c r="H7362" i="3" s="1"/>
  <c r="F7363" i="3"/>
  <c r="E7363" i="3"/>
  <c r="G7363" i="3" s="1"/>
  <c r="H7363" i="3" s="1"/>
  <c r="I7362" i="3"/>
  <c r="R7362" i="3" s="1"/>
  <c r="J7361" i="3"/>
  <c r="L7361" i="3" s="1"/>
  <c r="M7363" i="3"/>
  <c r="D7366" i="3" l="1"/>
  <c r="F7364" i="3"/>
  <c r="E7364" i="3"/>
  <c r="I7363" i="3"/>
  <c r="R7363" i="3" s="1"/>
  <c r="J7362" i="3"/>
  <c r="L7362" i="3" s="1"/>
  <c r="M7364" i="3"/>
  <c r="D7367" i="3" l="1"/>
  <c r="G7364" i="3"/>
  <c r="H7364" i="3" s="1"/>
  <c r="F7365" i="3"/>
  <c r="E7365" i="3"/>
  <c r="G7365" i="3" s="1"/>
  <c r="H7365" i="3" s="1"/>
  <c r="I7364" i="3"/>
  <c r="R7364" i="3" s="1"/>
  <c r="J7363" i="3"/>
  <c r="L7363" i="3" s="1"/>
  <c r="M7365" i="3"/>
  <c r="D7368" i="3" l="1"/>
  <c r="F7366" i="3"/>
  <c r="E7366" i="3"/>
  <c r="I7365" i="3"/>
  <c r="R7365" i="3" s="1"/>
  <c r="J7364" i="3"/>
  <c r="L7364" i="3" s="1"/>
  <c r="M7366" i="3"/>
  <c r="D7369" i="3" l="1"/>
  <c r="G7366" i="3"/>
  <c r="H7366" i="3" s="1"/>
  <c r="F7367" i="3"/>
  <c r="E7367" i="3"/>
  <c r="I7366" i="3"/>
  <c r="R7366" i="3" s="1"/>
  <c r="J7365" i="3"/>
  <c r="L7365" i="3" s="1"/>
  <c r="M7367" i="3"/>
  <c r="D7370" i="3" l="1"/>
  <c r="G7367" i="3"/>
  <c r="H7367" i="3" s="1"/>
  <c r="F7368" i="3"/>
  <c r="E7368" i="3"/>
  <c r="I7367" i="3"/>
  <c r="R7367" i="3" s="1"/>
  <c r="J7366" i="3"/>
  <c r="L7366" i="3" s="1"/>
  <c r="M7368" i="3"/>
  <c r="D7371" i="3" l="1"/>
  <c r="G7368" i="3"/>
  <c r="H7368" i="3" s="1"/>
  <c r="F7369" i="3"/>
  <c r="E7369" i="3"/>
  <c r="G7369" i="3" s="1"/>
  <c r="H7369" i="3" s="1"/>
  <c r="I7368" i="3"/>
  <c r="R7368" i="3" s="1"/>
  <c r="J7367" i="3"/>
  <c r="L7367" i="3" s="1"/>
  <c r="M7369" i="3"/>
  <c r="D7372" i="3" l="1"/>
  <c r="F7370" i="3"/>
  <c r="E7370" i="3"/>
  <c r="I7369" i="3"/>
  <c r="R7369" i="3" s="1"/>
  <c r="J7368" i="3"/>
  <c r="L7368" i="3" s="1"/>
  <c r="M7370" i="3"/>
  <c r="D7373" i="3" l="1"/>
  <c r="G7370" i="3"/>
  <c r="H7370" i="3" s="1"/>
  <c r="F7371" i="3"/>
  <c r="E7371" i="3"/>
  <c r="G7371" i="3" s="1"/>
  <c r="H7371" i="3" s="1"/>
  <c r="I7370" i="3"/>
  <c r="R7370" i="3" s="1"/>
  <c r="J7369" i="3"/>
  <c r="L7369" i="3" s="1"/>
  <c r="M7371" i="3"/>
  <c r="D7374" i="3" l="1"/>
  <c r="F7372" i="3"/>
  <c r="E7372" i="3"/>
  <c r="I7371" i="3"/>
  <c r="R7371" i="3" s="1"/>
  <c r="J7370" i="3"/>
  <c r="L7370" i="3" s="1"/>
  <c r="M7372" i="3"/>
  <c r="D7375" i="3" l="1"/>
  <c r="G7372" i="3"/>
  <c r="H7372" i="3" s="1"/>
  <c r="F7373" i="3"/>
  <c r="E7373" i="3"/>
  <c r="G7373" i="3" s="1"/>
  <c r="H7373" i="3" s="1"/>
  <c r="I7372" i="3"/>
  <c r="R7372" i="3" s="1"/>
  <c r="J7371" i="3"/>
  <c r="L7371" i="3" s="1"/>
  <c r="M7373" i="3"/>
  <c r="D7376" i="3" l="1"/>
  <c r="F7374" i="3"/>
  <c r="E7374" i="3"/>
  <c r="I7373" i="3"/>
  <c r="R7373" i="3" s="1"/>
  <c r="J7372" i="3"/>
  <c r="L7372" i="3" s="1"/>
  <c r="M7374" i="3"/>
  <c r="D7377" i="3" l="1"/>
  <c r="G7374" i="3"/>
  <c r="H7374" i="3" s="1"/>
  <c r="F7375" i="3"/>
  <c r="E7375" i="3"/>
  <c r="G7375" i="3" s="1"/>
  <c r="H7375" i="3" s="1"/>
  <c r="I7374" i="3"/>
  <c r="R7374" i="3" s="1"/>
  <c r="J7373" i="3"/>
  <c r="L7373" i="3" s="1"/>
  <c r="M7375" i="3"/>
  <c r="D7378" i="3" l="1"/>
  <c r="F7376" i="3"/>
  <c r="E7376" i="3"/>
  <c r="I7375" i="3"/>
  <c r="R7375" i="3" s="1"/>
  <c r="J7374" i="3"/>
  <c r="L7374" i="3" s="1"/>
  <c r="M7376" i="3"/>
  <c r="D7379" i="3" l="1"/>
  <c r="G7376" i="3"/>
  <c r="H7376" i="3" s="1"/>
  <c r="I7376" i="3" s="1"/>
  <c r="R7376" i="3" s="1"/>
  <c r="F7377" i="3"/>
  <c r="E7377" i="3"/>
  <c r="J7375" i="3"/>
  <c r="L7375" i="3" s="1"/>
  <c r="M7377" i="3"/>
  <c r="D7380" i="3" l="1"/>
  <c r="F7378" i="3"/>
  <c r="E7378" i="3"/>
  <c r="G7377" i="3"/>
  <c r="H7377" i="3" s="1"/>
  <c r="I7377" i="3" s="1"/>
  <c r="R7377" i="3" s="1"/>
  <c r="J7376" i="3"/>
  <c r="L7376" i="3" s="1"/>
  <c r="M7378" i="3"/>
  <c r="D7381" i="3" l="1"/>
  <c r="F7379" i="3"/>
  <c r="E7379" i="3"/>
  <c r="G7378" i="3"/>
  <c r="H7378" i="3" s="1"/>
  <c r="I7378" i="3" s="1"/>
  <c r="R7378" i="3" s="1"/>
  <c r="J7377" i="3"/>
  <c r="L7377" i="3" s="1"/>
  <c r="M7379" i="3"/>
  <c r="D7382" i="3" l="1"/>
  <c r="G7379" i="3"/>
  <c r="H7379" i="3" s="1"/>
  <c r="I7379" i="3" s="1"/>
  <c r="R7379" i="3" s="1"/>
  <c r="F7380" i="3"/>
  <c r="E7380" i="3"/>
  <c r="G7380" i="3" s="1"/>
  <c r="H7380" i="3" s="1"/>
  <c r="J7378" i="3"/>
  <c r="L7378" i="3" s="1"/>
  <c r="M7380" i="3"/>
  <c r="D7383" i="3" l="1"/>
  <c r="F7381" i="3"/>
  <c r="E7381" i="3"/>
  <c r="I7380" i="3"/>
  <c r="R7380" i="3" s="1"/>
  <c r="J7379" i="3"/>
  <c r="L7379" i="3" s="1"/>
  <c r="M7381" i="3"/>
  <c r="D7384" i="3" l="1"/>
  <c r="G7381" i="3"/>
  <c r="H7381" i="3" s="1"/>
  <c r="F7382" i="3"/>
  <c r="E7382" i="3"/>
  <c r="G7382" i="3" s="1"/>
  <c r="H7382" i="3" s="1"/>
  <c r="I7381" i="3"/>
  <c r="R7381" i="3" s="1"/>
  <c r="J7380" i="3"/>
  <c r="L7380" i="3" s="1"/>
  <c r="M7382" i="3"/>
  <c r="D7385" i="3" l="1"/>
  <c r="F7383" i="3"/>
  <c r="E7383" i="3"/>
  <c r="I7382" i="3"/>
  <c r="R7382" i="3" s="1"/>
  <c r="J7381" i="3"/>
  <c r="L7381" i="3" s="1"/>
  <c r="M7383" i="3"/>
  <c r="D7386" i="3" l="1"/>
  <c r="G7383" i="3"/>
  <c r="H7383" i="3" s="1"/>
  <c r="F7384" i="3"/>
  <c r="E7384" i="3"/>
  <c r="G7384" i="3" s="1"/>
  <c r="H7384" i="3" s="1"/>
  <c r="I7383" i="3"/>
  <c r="R7383" i="3" s="1"/>
  <c r="J7382" i="3"/>
  <c r="L7382" i="3" s="1"/>
  <c r="M7384" i="3"/>
  <c r="D7387" i="3" l="1"/>
  <c r="F7385" i="3"/>
  <c r="E7385" i="3"/>
  <c r="I7384" i="3"/>
  <c r="R7384" i="3" s="1"/>
  <c r="J7383" i="3"/>
  <c r="L7383" i="3" s="1"/>
  <c r="M7385" i="3"/>
  <c r="D7388" i="3" l="1"/>
  <c r="G7385" i="3"/>
  <c r="H7385" i="3" s="1"/>
  <c r="F7386" i="3"/>
  <c r="E7386" i="3"/>
  <c r="I7385" i="3"/>
  <c r="R7385" i="3" s="1"/>
  <c r="J7384" i="3"/>
  <c r="L7384" i="3" s="1"/>
  <c r="M7386" i="3"/>
  <c r="D7389" i="3" l="1"/>
  <c r="G7386" i="3"/>
  <c r="H7386" i="3" s="1"/>
  <c r="F7387" i="3"/>
  <c r="E7387" i="3"/>
  <c r="I7386" i="3"/>
  <c r="R7386" i="3" s="1"/>
  <c r="J7385" i="3"/>
  <c r="L7385" i="3" s="1"/>
  <c r="M7387" i="3"/>
  <c r="D7390" i="3" l="1"/>
  <c r="G7387" i="3"/>
  <c r="H7387" i="3" s="1"/>
  <c r="F7388" i="3"/>
  <c r="E7388" i="3"/>
  <c r="I7387" i="3"/>
  <c r="R7387" i="3" s="1"/>
  <c r="J7386" i="3"/>
  <c r="L7386" i="3" s="1"/>
  <c r="M7388" i="3"/>
  <c r="D7391" i="3" l="1"/>
  <c r="G7388" i="3"/>
  <c r="H7388" i="3" s="1"/>
  <c r="F7389" i="3"/>
  <c r="E7389" i="3"/>
  <c r="I7388" i="3"/>
  <c r="R7388" i="3" s="1"/>
  <c r="J7387" i="3"/>
  <c r="L7387" i="3" s="1"/>
  <c r="M7389" i="3"/>
  <c r="D7392" i="3" l="1"/>
  <c r="G7389" i="3"/>
  <c r="H7389" i="3" s="1"/>
  <c r="F7390" i="3"/>
  <c r="E7390" i="3"/>
  <c r="I7389" i="3"/>
  <c r="R7389" i="3" s="1"/>
  <c r="J7388" i="3"/>
  <c r="L7388" i="3" s="1"/>
  <c r="M7390" i="3"/>
  <c r="D7393" i="3" l="1"/>
  <c r="G7390" i="3"/>
  <c r="H7390" i="3" s="1"/>
  <c r="I7390" i="3" s="1"/>
  <c r="R7390" i="3" s="1"/>
  <c r="F7391" i="3"/>
  <c r="E7391" i="3"/>
  <c r="G7391" i="3" s="1"/>
  <c r="H7391" i="3" s="1"/>
  <c r="J7389" i="3"/>
  <c r="L7389" i="3" s="1"/>
  <c r="M7391" i="3"/>
  <c r="D7394" i="3" l="1"/>
  <c r="F7392" i="3"/>
  <c r="E7392" i="3"/>
  <c r="I7391" i="3"/>
  <c r="R7391" i="3" s="1"/>
  <c r="J7390" i="3"/>
  <c r="L7390" i="3" s="1"/>
  <c r="M7392" i="3"/>
  <c r="D7395" i="3" l="1"/>
  <c r="G7392" i="3"/>
  <c r="H7392" i="3" s="1"/>
  <c r="I7392" i="3" s="1"/>
  <c r="R7392" i="3" s="1"/>
  <c r="F7393" i="3"/>
  <c r="E7393" i="3"/>
  <c r="G7393" i="3" s="1"/>
  <c r="H7393" i="3" s="1"/>
  <c r="J7391" i="3"/>
  <c r="L7391" i="3" s="1"/>
  <c r="M7393" i="3"/>
  <c r="D7396" i="3" l="1"/>
  <c r="F7394" i="3"/>
  <c r="E7394" i="3"/>
  <c r="I7393" i="3"/>
  <c r="R7393" i="3" s="1"/>
  <c r="J7392" i="3"/>
  <c r="L7392" i="3" s="1"/>
  <c r="M7394" i="3"/>
  <c r="D7397" i="3" l="1"/>
  <c r="G7394" i="3"/>
  <c r="H7394" i="3" s="1"/>
  <c r="F7395" i="3"/>
  <c r="E7395" i="3"/>
  <c r="I7394" i="3"/>
  <c r="R7394" i="3" s="1"/>
  <c r="J7393" i="3"/>
  <c r="L7393" i="3" s="1"/>
  <c r="M7395" i="3"/>
  <c r="D7398" i="3" l="1"/>
  <c r="G7395" i="3"/>
  <c r="H7395" i="3" s="1"/>
  <c r="F7396" i="3"/>
  <c r="E7396" i="3"/>
  <c r="I7395" i="3"/>
  <c r="R7395" i="3" s="1"/>
  <c r="J7394" i="3"/>
  <c r="L7394" i="3" s="1"/>
  <c r="M7396" i="3"/>
  <c r="D7399" i="3" l="1"/>
  <c r="G7396" i="3"/>
  <c r="H7396" i="3" s="1"/>
  <c r="F7397" i="3"/>
  <c r="E7397" i="3"/>
  <c r="G7397" i="3" s="1"/>
  <c r="H7397" i="3" s="1"/>
  <c r="I7396" i="3"/>
  <c r="R7396" i="3" s="1"/>
  <c r="J7395" i="3"/>
  <c r="L7395" i="3" s="1"/>
  <c r="M7397" i="3"/>
  <c r="D7400" i="3" l="1"/>
  <c r="F7398" i="3"/>
  <c r="E7398" i="3"/>
  <c r="I7397" i="3"/>
  <c r="R7397" i="3" s="1"/>
  <c r="J7396" i="3"/>
  <c r="L7396" i="3" s="1"/>
  <c r="M7398" i="3"/>
  <c r="D7401" i="3" l="1"/>
  <c r="G7398" i="3"/>
  <c r="H7398" i="3" s="1"/>
  <c r="F7399" i="3"/>
  <c r="E7399" i="3"/>
  <c r="I7398" i="3"/>
  <c r="R7398" i="3" s="1"/>
  <c r="J7397" i="3"/>
  <c r="L7397" i="3" s="1"/>
  <c r="M7399" i="3"/>
  <c r="D7402" i="3" l="1"/>
  <c r="G7399" i="3"/>
  <c r="H7399" i="3" s="1"/>
  <c r="F7400" i="3"/>
  <c r="E7400" i="3"/>
  <c r="I7399" i="3"/>
  <c r="R7399" i="3" s="1"/>
  <c r="J7398" i="3"/>
  <c r="L7398" i="3" s="1"/>
  <c r="M7400" i="3"/>
  <c r="D7403" i="3" l="1"/>
  <c r="G7400" i="3"/>
  <c r="H7400" i="3" s="1"/>
  <c r="F7401" i="3"/>
  <c r="E7401" i="3"/>
  <c r="G7401" i="3" s="1"/>
  <c r="H7401" i="3" s="1"/>
  <c r="I7400" i="3"/>
  <c r="R7400" i="3" s="1"/>
  <c r="J7399" i="3"/>
  <c r="L7399" i="3" s="1"/>
  <c r="M7401" i="3"/>
  <c r="D7404" i="3" l="1"/>
  <c r="F7402" i="3"/>
  <c r="E7402" i="3"/>
  <c r="I7401" i="3"/>
  <c r="R7401" i="3" s="1"/>
  <c r="J7400" i="3"/>
  <c r="L7400" i="3" s="1"/>
  <c r="M7402" i="3"/>
  <c r="D7405" i="3" l="1"/>
  <c r="G7402" i="3"/>
  <c r="H7402" i="3" s="1"/>
  <c r="F7403" i="3"/>
  <c r="E7403" i="3"/>
  <c r="G7403" i="3" s="1"/>
  <c r="H7403" i="3" s="1"/>
  <c r="I7402" i="3"/>
  <c r="R7402" i="3" s="1"/>
  <c r="J7401" i="3"/>
  <c r="L7401" i="3" s="1"/>
  <c r="M7403" i="3"/>
  <c r="D7406" i="3" l="1"/>
  <c r="F7404" i="3"/>
  <c r="E7404" i="3"/>
  <c r="I7403" i="3"/>
  <c r="R7403" i="3" s="1"/>
  <c r="J7402" i="3"/>
  <c r="L7402" i="3" s="1"/>
  <c r="M7404" i="3"/>
  <c r="D7407" i="3" l="1"/>
  <c r="G7404" i="3"/>
  <c r="H7404" i="3" s="1"/>
  <c r="I7404" i="3" s="1"/>
  <c r="R7404" i="3" s="1"/>
  <c r="F7405" i="3"/>
  <c r="E7405" i="3"/>
  <c r="J7403" i="3"/>
  <c r="L7403" i="3" s="1"/>
  <c r="M7405" i="3"/>
  <c r="D7408" i="3" l="1"/>
  <c r="F7406" i="3"/>
  <c r="E7406" i="3"/>
  <c r="G7405" i="3"/>
  <c r="H7405" i="3" s="1"/>
  <c r="I7405" i="3" s="1"/>
  <c r="R7405" i="3" s="1"/>
  <c r="J7404" i="3"/>
  <c r="L7404" i="3" s="1"/>
  <c r="M7406" i="3"/>
  <c r="D7409" i="3" l="1"/>
  <c r="G7406" i="3"/>
  <c r="H7406" i="3" s="1"/>
  <c r="F7407" i="3"/>
  <c r="E7407" i="3"/>
  <c r="G7407" i="3" s="1"/>
  <c r="H7407" i="3" s="1"/>
  <c r="I7406" i="3"/>
  <c r="R7406" i="3" s="1"/>
  <c r="J7405" i="3"/>
  <c r="L7405" i="3" s="1"/>
  <c r="M7407" i="3"/>
  <c r="D7410" i="3" l="1"/>
  <c r="F7408" i="3"/>
  <c r="E7408" i="3"/>
  <c r="I7407" i="3"/>
  <c r="R7407" i="3" s="1"/>
  <c r="J7406" i="3"/>
  <c r="L7406" i="3" s="1"/>
  <c r="M7408" i="3"/>
  <c r="D7411" i="3" l="1"/>
  <c r="G7408" i="3"/>
  <c r="H7408" i="3" s="1"/>
  <c r="I7408" i="3" s="1"/>
  <c r="R7408" i="3" s="1"/>
  <c r="F7409" i="3"/>
  <c r="E7409" i="3"/>
  <c r="G7409" i="3" s="1"/>
  <c r="H7409" i="3" s="1"/>
  <c r="J7407" i="3"/>
  <c r="L7407" i="3" s="1"/>
  <c r="M7409" i="3"/>
  <c r="D7412" i="3" l="1"/>
  <c r="F7410" i="3"/>
  <c r="E7410" i="3"/>
  <c r="I7409" i="3"/>
  <c r="R7409" i="3" s="1"/>
  <c r="J7408" i="3"/>
  <c r="L7408" i="3" s="1"/>
  <c r="M7410" i="3"/>
  <c r="D7413" i="3" l="1"/>
  <c r="G7410" i="3"/>
  <c r="H7410" i="3" s="1"/>
  <c r="F7411" i="3"/>
  <c r="E7411" i="3"/>
  <c r="G7411" i="3" s="1"/>
  <c r="H7411" i="3" s="1"/>
  <c r="I7410" i="3"/>
  <c r="R7410" i="3" s="1"/>
  <c r="J7409" i="3"/>
  <c r="L7409" i="3" s="1"/>
  <c r="M7411" i="3"/>
  <c r="D7414" i="3" l="1"/>
  <c r="F7412" i="3"/>
  <c r="E7412" i="3"/>
  <c r="I7411" i="3"/>
  <c r="R7411" i="3" s="1"/>
  <c r="J7410" i="3"/>
  <c r="L7410" i="3" s="1"/>
  <c r="M7412" i="3"/>
  <c r="D7415" i="3" l="1"/>
  <c r="G7412" i="3"/>
  <c r="H7412" i="3" s="1"/>
  <c r="F7413" i="3"/>
  <c r="E7413" i="3"/>
  <c r="I7412" i="3"/>
  <c r="R7412" i="3" s="1"/>
  <c r="J7411" i="3"/>
  <c r="L7411" i="3" s="1"/>
  <c r="M7413" i="3"/>
  <c r="D7416" i="3" l="1"/>
  <c r="G7413" i="3"/>
  <c r="H7413" i="3" s="1"/>
  <c r="F7414" i="3"/>
  <c r="E7414" i="3"/>
  <c r="I7413" i="3"/>
  <c r="R7413" i="3" s="1"/>
  <c r="J7412" i="3"/>
  <c r="L7412" i="3" s="1"/>
  <c r="M7414" i="3"/>
  <c r="D7417" i="3" l="1"/>
  <c r="F7415" i="3"/>
  <c r="E7415" i="3"/>
  <c r="G7414" i="3"/>
  <c r="H7414" i="3" s="1"/>
  <c r="I7414" i="3" s="1"/>
  <c r="R7414" i="3" s="1"/>
  <c r="J7413" i="3"/>
  <c r="L7413" i="3" s="1"/>
  <c r="M7415" i="3"/>
  <c r="D7418" i="3" l="1"/>
  <c r="G7415" i="3"/>
  <c r="H7415" i="3" s="1"/>
  <c r="F7416" i="3"/>
  <c r="E7416" i="3"/>
  <c r="I7415" i="3"/>
  <c r="R7415" i="3" s="1"/>
  <c r="J7414" i="3"/>
  <c r="L7414" i="3" s="1"/>
  <c r="M7416" i="3"/>
  <c r="D7419" i="3" l="1"/>
  <c r="G7416" i="3"/>
  <c r="H7416" i="3" s="1"/>
  <c r="F7417" i="3"/>
  <c r="E7417" i="3"/>
  <c r="G7417" i="3" s="1"/>
  <c r="H7417" i="3" s="1"/>
  <c r="I7416" i="3"/>
  <c r="R7416" i="3" s="1"/>
  <c r="J7415" i="3"/>
  <c r="L7415" i="3" s="1"/>
  <c r="M7417" i="3"/>
  <c r="D7420" i="3" l="1"/>
  <c r="F7418" i="3"/>
  <c r="E7418" i="3"/>
  <c r="I7417" i="3"/>
  <c r="R7417" i="3" s="1"/>
  <c r="J7416" i="3"/>
  <c r="L7416" i="3" s="1"/>
  <c r="M7418" i="3"/>
  <c r="D7421" i="3" l="1"/>
  <c r="G7418" i="3"/>
  <c r="H7418" i="3" s="1"/>
  <c r="F7419" i="3"/>
  <c r="E7419" i="3"/>
  <c r="I7418" i="3"/>
  <c r="R7418" i="3" s="1"/>
  <c r="J7417" i="3"/>
  <c r="L7417" i="3" s="1"/>
  <c r="M7419" i="3"/>
  <c r="D7422" i="3" l="1"/>
  <c r="G7419" i="3"/>
  <c r="H7419" i="3" s="1"/>
  <c r="F7420" i="3"/>
  <c r="E7420" i="3"/>
  <c r="G7420" i="3" s="1"/>
  <c r="H7420" i="3" s="1"/>
  <c r="I7419" i="3"/>
  <c r="R7419" i="3" s="1"/>
  <c r="J7418" i="3"/>
  <c r="L7418" i="3" s="1"/>
  <c r="M7420" i="3"/>
  <c r="D7423" i="3" l="1"/>
  <c r="F7421" i="3"/>
  <c r="E7421" i="3"/>
  <c r="I7420" i="3"/>
  <c r="R7420" i="3" s="1"/>
  <c r="J7419" i="3"/>
  <c r="L7419" i="3" s="1"/>
  <c r="M7421" i="3"/>
  <c r="D7424" i="3" l="1"/>
  <c r="G7421" i="3"/>
  <c r="H7421" i="3" s="1"/>
  <c r="F7422" i="3"/>
  <c r="E7422" i="3"/>
  <c r="G7422" i="3" s="1"/>
  <c r="H7422" i="3" s="1"/>
  <c r="I7421" i="3"/>
  <c r="R7421" i="3" s="1"/>
  <c r="J7420" i="3"/>
  <c r="L7420" i="3" s="1"/>
  <c r="M7422" i="3"/>
  <c r="D7425" i="3" l="1"/>
  <c r="F7423" i="3"/>
  <c r="E7423" i="3"/>
  <c r="I7422" i="3"/>
  <c r="R7422" i="3" s="1"/>
  <c r="J7421" i="3"/>
  <c r="L7421" i="3" s="1"/>
  <c r="M7423" i="3"/>
  <c r="D7426" i="3" l="1"/>
  <c r="G7423" i="3"/>
  <c r="H7423" i="3" s="1"/>
  <c r="F7424" i="3"/>
  <c r="E7424" i="3"/>
  <c r="G7424" i="3" s="1"/>
  <c r="H7424" i="3" s="1"/>
  <c r="I7423" i="3"/>
  <c r="R7423" i="3" s="1"/>
  <c r="J7422" i="3"/>
  <c r="L7422" i="3" s="1"/>
  <c r="M7424" i="3"/>
  <c r="D7427" i="3" l="1"/>
  <c r="F7425" i="3"/>
  <c r="E7425" i="3"/>
  <c r="I7424" i="3"/>
  <c r="R7424" i="3" s="1"/>
  <c r="J7423" i="3"/>
  <c r="L7423" i="3" s="1"/>
  <c r="M7425" i="3"/>
  <c r="D7428" i="3" l="1"/>
  <c r="G7425" i="3"/>
  <c r="H7425" i="3" s="1"/>
  <c r="F7426" i="3"/>
  <c r="E7426" i="3"/>
  <c r="I7425" i="3"/>
  <c r="R7425" i="3" s="1"/>
  <c r="J7424" i="3"/>
  <c r="L7424" i="3" s="1"/>
  <c r="M7426" i="3"/>
  <c r="D7429" i="3" l="1"/>
  <c r="G7426" i="3"/>
  <c r="H7426" i="3" s="1"/>
  <c r="F7427" i="3"/>
  <c r="E7427" i="3"/>
  <c r="G7427" i="3" s="1"/>
  <c r="H7427" i="3" s="1"/>
  <c r="I7426" i="3"/>
  <c r="R7426" i="3" s="1"/>
  <c r="J7425" i="3"/>
  <c r="L7425" i="3" s="1"/>
  <c r="M7427" i="3"/>
  <c r="D7430" i="3" l="1"/>
  <c r="F7428" i="3"/>
  <c r="E7428" i="3"/>
  <c r="I7427" i="3"/>
  <c r="R7427" i="3" s="1"/>
  <c r="J7426" i="3"/>
  <c r="L7426" i="3" s="1"/>
  <c r="M7428" i="3"/>
  <c r="D7431" i="3" l="1"/>
  <c r="G7428" i="3"/>
  <c r="H7428" i="3" s="1"/>
  <c r="F7429" i="3"/>
  <c r="E7429" i="3"/>
  <c r="I7428" i="3"/>
  <c r="R7428" i="3" s="1"/>
  <c r="J7427" i="3"/>
  <c r="L7427" i="3" s="1"/>
  <c r="M7429" i="3"/>
  <c r="D7432" i="3" l="1"/>
  <c r="G7429" i="3"/>
  <c r="H7429" i="3" s="1"/>
  <c r="F7430" i="3"/>
  <c r="E7430" i="3"/>
  <c r="G7430" i="3" s="1"/>
  <c r="H7430" i="3" s="1"/>
  <c r="I7429" i="3"/>
  <c r="R7429" i="3" s="1"/>
  <c r="J7428" i="3"/>
  <c r="L7428" i="3" s="1"/>
  <c r="M7430" i="3"/>
  <c r="D7433" i="3" l="1"/>
  <c r="F7431" i="3"/>
  <c r="E7431" i="3"/>
  <c r="I7430" i="3"/>
  <c r="R7430" i="3" s="1"/>
  <c r="J7429" i="3"/>
  <c r="L7429" i="3" s="1"/>
  <c r="M7431" i="3"/>
  <c r="D7434" i="3" l="1"/>
  <c r="G7431" i="3"/>
  <c r="H7431" i="3" s="1"/>
  <c r="F7432" i="3"/>
  <c r="E7432" i="3"/>
  <c r="G7432" i="3" s="1"/>
  <c r="H7432" i="3" s="1"/>
  <c r="I7431" i="3"/>
  <c r="R7431" i="3" s="1"/>
  <c r="J7430" i="3"/>
  <c r="L7430" i="3" s="1"/>
  <c r="M7432" i="3"/>
  <c r="D7435" i="3" l="1"/>
  <c r="F7433" i="3"/>
  <c r="E7433" i="3"/>
  <c r="I7432" i="3"/>
  <c r="R7432" i="3" s="1"/>
  <c r="J7431" i="3"/>
  <c r="L7431" i="3" s="1"/>
  <c r="M7433" i="3"/>
  <c r="D7436" i="3" l="1"/>
  <c r="G7433" i="3"/>
  <c r="H7433" i="3" s="1"/>
  <c r="F7434" i="3"/>
  <c r="E7434" i="3"/>
  <c r="I7433" i="3"/>
  <c r="R7433" i="3" s="1"/>
  <c r="J7432" i="3"/>
  <c r="L7432" i="3" s="1"/>
  <c r="M7434" i="3"/>
  <c r="D7437" i="3" l="1"/>
  <c r="G7434" i="3"/>
  <c r="H7434" i="3" s="1"/>
  <c r="F7435" i="3"/>
  <c r="E7435" i="3"/>
  <c r="I7434" i="3"/>
  <c r="R7434" i="3" s="1"/>
  <c r="J7433" i="3"/>
  <c r="L7433" i="3" s="1"/>
  <c r="M7435" i="3"/>
  <c r="D7438" i="3" l="1"/>
  <c r="G7435" i="3"/>
  <c r="H7435" i="3" s="1"/>
  <c r="F7436" i="3"/>
  <c r="E7436" i="3"/>
  <c r="G7436" i="3" s="1"/>
  <c r="H7436" i="3" s="1"/>
  <c r="I7435" i="3"/>
  <c r="R7435" i="3" s="1"/>
  <c r="J7434" i="3"/>
  <c r="L7434" i="3" s="1"/>
  <c r="M7436" i="3"/>
  <c r="D7439" i="3" l="1"/>
  <c r="F7437" i="3"/>
  <c r="E7437" i="3"/>
  <c r="I7436" i="3"/>
  <c r="R7436" i="3" s="1"/>
  <c r="J7435" i="3"/>
  <c r="L7435" i="3" s="1"/>
  <c r="M7437" i="3"/>
  <c r="D7440" i="3" l="1"/>
  <c r="F7438" i="3"/>
  <c r="E7438" i="3"/>
  <c r="G7437" i="3"/>
  <c r="H7437" i="3" s="1"/>
  <c r="I7437" i="3" s="1"/>
  <c r="R7437" i="3" s="1"/>
  <c r="J7436" i="3"/>
  <c r="L7436" i="3" s="1"/>
  <c r="M7438" i="3"/>
  <c r="D7441" i="3" l="1"/>
  <c r="G7438" i="3"/>
  <c r="H7438" i="3" s="1"/>
  <c r="F7439" i="3"/>
  <c r="E7439" i="3"/>
  <c r="I7438" i="3"/>
  <c r="R7438" i="3" s="1"/>
  <c r="J7437" i="3"/>
  <c r="L7437" i="3" s="1"/>
  <c r="M7439" i="3"/>
  <c r="D7442" i="3" l="1"/>
  <c r="G7439" i="3"/>
  <c r="H7439" i="3" s="1"/>
  <c r="F7440" i="3"/>
  <c r="E7440" i="3"/>
  <c r="I7439" i="3"/>
  <c r="R7439" i="3" s="1"/>
  <c r="J7438" i="3"/>
  <c r="L7438" i="3" s="1"/>
  <c r="M7440" i="3"/>
  <c r="D7443" i="3" l="1"/>
  <c r="F7441" i="3"/>
  <c r="E7441" i="3"/>
  <c r="G7440" i="3"/>
  <c r="H7440" i="3" s="1"/>
  <c r="I7440" i="3" s="1"/>
  <c r="R7440" i="3" s="1"/>
  <c r="J7439" i="3"/>
  <c r="L7439" i="3" s="1"/>
  <c r="M7441" i="3"/>
  <c r="D7444" i="3" l="1"/>
  <c r="F7442" i="3"/>
  <c r="E7442" i="3"/>
  <c r="G7441" i="3"/>
  <c r="H7441" i="3" s="1"/>
  <c r="I7441" i="3" s="1"/>
  <c r="R7441" i="3" s="1"/>
  <c r="J7440" i="3"/>
  <c r="L7440" i="3" s="1"/>
  <c r="M7442" i="3"/>
  <c r="D7445" i="3" l="1"/>
  <c r="G7442" i="3"/>
  <c r="H7442" i="3" s="1"/>
  <c r="F7443" i="3"/>
  <c r="E7443" i="3"/>
  <c r="I7442" i="3"/>
  <c r="R7442" i="3" s="1"/>
  <c r="J7441" i="3"/>
  <c r="L7441" i="3" s="1"/>
  <c r="M7443" i="3"/>
  <c r="D7446" i="3" l="1"/>
  <c r="G7443" i="3"/>
  <c r="H7443" i="3" s="1"/>
  <c r="F7444" i="3"/>
  <c r="E7444" i="3"/>
  <c r="I7443" i="3"/>
  <c r="R7443" i="3" s="1"/>
  <c r="J7442" i="3"/>
  <c r="L7442" i="3" s="1"/>
  <c r="M7444" i="3"/>
  <c r="D7447" i="3" l="1"/>
  <c r="F7445" i="3"/>
  <c r="E7445" i="3"/>
  <c r="G7444" i="3"/>
  <c r="H7444" i="3" s="1"/>
  <c r="I7444" i="3" s="1"/>
  <c r="R7444" i="3" s="1"/>
  <c r="J7443" i="3"/>
  <c r="L7443" i="3" s="1"/>
  <c r="M7445" i="3"/>
  <c r="D7448" i="3" l="1"/>
  <c r="G7445" i="3"/>
  <c r="H7445" i="3" s="1"/>
  <c r="F7446" i="3"/>
  <c r="E7446" i="3"/>
  <c r="G7446" i="3" s="1"/>
  <c r="H7446" i="3" s="1"/>
  <c r="I7445" i="3"/>
  <c r="R7445" i="3" s="1"/>
  <c r="J7444" i="3"/>
  <c r="L7444" i="3" s="1"/>
  <c r="M7446" i="3"/>
  <c r="D7449" i="3" l="1"/>
  <c r="F7447" i="3"/>
  <c r="E7447" i="3"/>
  <c r="I7446" i="3"/>
  <c r="R7446" i="3" s="1"/>
  <c r="J7445" i="3"/>
  <c r="L7445" i="3" s="1"/>
  <c r="M7447" i="3"/>
  <c r="D7450" i="3" l="1"/>
  <c r="G7447" i="3"/>
  <c r="H7447" i="3" s="1"/>
  <c r="F7448" i="3"/>
  <c r="E7448" i="3"/>
  <c r="I7447" i="3"/>
  <c r="R7447" i="3" s="1"/>
  <c r="J7446" i="3"/>
  <c r="L7446" i="3" s="1"/>
  <c r="M7448" i="3"/>
  <c r="D7451" i="3" l="1"/>
  <c r="F7449" i="3"/>
  <c r="E7449" i="3"/>
  <c r="G7448" i="3"/>
  <c r="H7448" i="3" s="1"/>
  <c r="I7448" i="3" s="1"/>
  <c r="R7448" i="3" s="1"/>
  <c r="J7447" i="3"/>
  <c r="L7447" i="3" s="1"/>
  <c r="M7449" i="3"/>
  <c r="D7452" i="3" l="1"/>
  <c r="G7449" i="3"/>
  <c r="H7449" i="3" s="1"/>
  <c r="F7450" i="3"/>
  <c r="E7450" i="3"/>
  <c r="I7449" i="3"/>
  <c r="R7449" i="3" s="1"/>
  <c r="J7448" i="3"/>
  <c r="L7448" i="3" s="1"/>
  <c r="M7450" i="3"/>
  <c r="D7453" i="3" l="1"/>
  <c r="F7451" i="3"/>
  <c r="E7451" i="3"/>
  <c r="G7450" i="3"/>
  <c r="H7450" i="3" s="1"/>
  <c r="I7450" i="3" s="1"/>
  <c r="R7450" i="3" s="1"/>
  <c r="J7449" i="3"/>
  <c r="L7449" i="3" s="1"/>
  <c r="M7451" i="3"/>
  <c r="D7454" i="3" l="1"/>
  <c r="G7451" i="3"/>
  <c r="H7451" i="3" s="1"/>
  <c r="F7452" i="3"/>
  <c r="E7452" i="3"/>
  <c r="I7451" i="3"/>
  <c r="R7451" i="3" s="1"/>
  <c r="J7450" i="3"/>
  <c r="L7450" i="3" s="1"/>
  <c r="M7452" i="3"/>
  <c r="D7455" i="3" l="1"/>
  <c r="F7453" i="3"/>
  <c r="E7453" i="3"/>
  <c r="G7452" i="3"/>
  <c r="H7452" i="3" s="1"/>
  <c r="I7452" i="3" s="1"/>
  <c r="R7452" i="3" s="1"/>
  <c r="J7451" i="3"/>
  <c r="L7451" i="3" s="1"/>
  <c r="M7453" i="3"/>
  <c r="D7456" i="3" l="1"/>
  <c r="G7453" i="3"/>
  <c r="H7453" i="3" s="1"/>
  <c r="F7454" i="3"/>
  <c r="E7454" i="3"/>
  <c r="G7454" i="3" s="1"/>
  <c r="H7454" i="3" s="1"/>
  <c r="I7453" i="3"/>
  <c r="R7453" i="3" s="1"/>
  <c r="J7452" i="3"/>
  <c r="L7452" i="3" s="1"/>
  <c r="M7454" i="3"/>
  <c r="D7457" i="3" l="1"/>
  <c r="F7455" i="3"/>
  <c r="E7455" i="3"/>
  <c r="I7454" i="3"/>
  <c r="R7454" i="3" s="1"/>
  <c r="J7453" i="3"/>
  <c r="L7453" i="3" s="1"/>
  <c r="M7455" i="3"/>
  <c r="D7458" i="3" l="1"/>
  <c r="G7455" i="3"/>
  <c r="H7455" i="3" s="1"/>
  <c r="F7456" i="3"/>
  <c r="E7456" i="3"/>
  <c r="I7455" i="3"/>
  <c r="R7455" i="3" s="1"/>
  <c r="J7454" i="3"/>
  <c r="L7454" i="3" s="1"/>
  <c r="M7456" i="3"/>
  <c r="D7459" i="3" l="1"/>
  <c r="G7456" i="3"/>
  <c r="H7456" i="3" s="1"/>
  <c r="F7457" i="3"/>
  <c r="E7457" i="3"/>
  <c r="I7456" i="3"/>
  <c r="R7456" i="3" s="1"/>
  <c r="J7455" i="3"/>
  <c r="L7455" i="3" s="1"/>
  <c r="M7457" i="3"/>
  <c r="D7460" i="3" l="1"/>
  <c r="G7457" i="3"/>
  <c r="H7457" i="3" s="1"/>
  <c r="F7458" i="3"/>
  <c r="E7458" i="3"/>
  <c r="I7457" i="3"/>
  <c r="R7457" i="3" s="1"/>
  <c r="J7456" i="3"/>
  <c r="L7456" i="3" s="1"/>
  <c r="M7458" i="3"/>
  <c r="D7461" i="3" l="1"/>
  <c r="G7458" i="3"/>
  <c r="H7458" i="3" s="1"/>
  <c r="F7459" i="3"/>
  <c r="E7459" i="3"/>
  <c r="I7458" i="3"/>
  <c r="R7458" i="3" s="1"/>
  <c r="J7457" i="3"/>
  <c r="L7457" i="3" s="1"/>
  <c r="M7459" i="3"/>
  <c r="D7462" i="3" l="1"/>
  <c r="G7459" i="3"/>
  <c r="H7459" i="3" s="1"/>
  <c r="I7459" i="3" s="1"/>
  <c r="R7459" i="3" s="1"/>
  <c r="F7460" i="3"/>
  <c r="E7460" i="3"/>
  <c r="J7458" i="3"/>
  <c r="L7458" i="3" s="1"/>
  <c r="M7460" i="3"/>
  <c r="D7463" i="3" l="1"/>
  <c r="G7460" i="3"/>
  <c r="H7460" i="3" s="1"/>
  <c r="F7461" i="3"/>
  <c r="E7461" i="3"/>
  <c r="I7460" i="3"/>
  <c r="R7460" i="3" s="1"/>
  <c r="J7459" i="3"/>
  <c r="L7459" i="3" s="1"/>
  <c r="M7461" i="3"/>
  <c r="D7464" i="3" l="1"/>
  <c r="F7462" i="3"/>
  <c r="E7462" i="3"/>
  <c r="G7461" i="3"/>
  <c r="H7461" i="3" s="1"/>
  <c r="I7461" i="3" s="1"/>
  <c r="R7461" i="3" s="1"/>
  <c r="J7460" i="3"/>
  <c r="L7460" i="3" s="1"/>
  <c r="M7462" i="3"/>
  <c r="D7465" i="3" l="1"/>
  <c r="G7462" i="3"/>
  <c r="H7462" i="3" s="1"/>
  <c r="F7463" i="3"/>
  <c r="E7463" i="3"/>
  <c r="I7462" i="3"/>
  <c r="R7462" i="3" s="1"/>
  <c r="J7461" i="3"/>
  <c r="L7461" i="3" s="1"/>
  <c r="M7463" i="3"/>
  <c r="D7466" i="3" l="1"/>
  <c r="G7463" i="3"/>
  <c r="H7463" i="3" s="1"/>
  <c r="I7463" i="3" s="1"/>
  <c r="R7463" i="3" s="1"/>
  <c r="F7464" i="3"/>
  <c r="E7464" i="3"/>
  <c r="J7462" i="3"/>
  <c r="L7462" i="3" s="1"/>
  <c r="M7464" i="3"/>
  <c r="D7467" i="3" l="1"/>
  <c r="G7464" i="3"/>
  <c r="H7464" i="3" s="1"/>
  <c r="F7465" i="3"/>
  <c r="E7465" i="3"/>
  <c r="I7464" i="3"/>
  <c r="R7464" i="3" s="1"/>
  <c r="J7463" i="3"/>
  <c r="L7463" i="3" s="1"/>
  <c r="M7465" i="3"/>
  <c r="D7468" i="3" l="1"/>
  <c r="G7465" i="3"/>
  <c r="H7465" i="3" s="1"/>
  <c r="F7466" i="3"/>
  <c r="E7466" i="3"/>
  <c r="I7465" i="3"/>
  <c r="R7465" i="3" s="1"/>
  <c r="J7464" i="3"/>
  <c r="L7464" i="3" s="1"/>
  <c r="M7466" i="3"/>
  <c r="D7469" i="3" l="1"/>
  <c r="G7466" i="3"/>
  <c r="H7466" i="3" s="1"/>
  <c r="F7467" i="3"/>
  <c r="E7467" i="3"/>
  <c r="G7467" i="3" s="1"/>
  <c r="H7467" i="3" s="1"/>
  <c r="I7466" i="3"/>
  <c r="R7466" i="3" s="1"/>
  <c r="J7465" i="3"/>
  <c r="L7465" i="3" s="1"/>
  <c r="M7467" i="3"/>
  <c r="D7470" i="3" l="1"/>
  <c r="F7468" i="3"/>
  <c r="E7468" i="3"/>
  <c r="I7467" i="3"/>
  <c r="R7467" i="3" s="1"/>
  <c r="J7466" i="3"/>
  <c r="L7466" i="3" s="1"/>
  <c r="M7468" i="3"/>
  <c r="D7471" i="3" l="1"/>
  <c r="G7468" i="3"/>
  <c r="H7468" i="3" s="1"/>
  <c r="F7469" i="3"/>
  <c r="E7469" i="3"/>
  <c r="I7468" i="3"/>
  <c r="R7468" i="3" s="1"/>
  <c r="J7467" i="3"/>
  <c r="L7467" i="3" s="1"/>
  <c r="M7469" i="3"/>
  <c r="D7472" i="3" l="1"/>
  <c r="G7469" i="3"/>
  <c r="H7469" i="3" s="1"/>
  <c r="I7469" i="3" s="1"/>
  <c r="R7469" i="3" s="1"/>
  <c r="F7470" i="3"/>
  <c r="E7470" i="3"/>
  <c r="J7468" i="3"/>
  <c r="L7468" i="3" s="1"/>
  <c r="M7470" i="3"/>
  <c r="D7473" i="3" l="1"/>
  <c r="G7470" i="3"/>
  <c r="H7470" i="3" s="1"/>
  <c r="F7471" i="3"/>
  <c r="E7471" i="3"/>
  <c r="G7471" i="3" s="1"/>
  <c r="H7471" i="3" s="1"/>
  <c r="I7470" i="3"/>
  <c r="R7470" i="3" s="1"/>
  <c r="J7469" i="3"/>
  <c r="L7469" i="3" s="1"/>
  <c r="M7471" i="3"/>
  <c r="D7474" i="3" l="1"/>
  <c r="F7472" i="3"/>
  <c r="E7472" i="3"/>
  <c r="I7471" i="3"/>
  <c r="R7471" i="3" s="1"/>
  <c r="J7470" i="3"/>
  <c r="L7470" i="3" s="1"/>
  <c r="M7472" i="3"/>
  <c r="D7475" i="3" l="1"/>
  <c r="G7472" i="3"/>
  <c r="H7472" i="3" s="1"/>
  <c r="F7473" i="3"/>
  <c r="E7473" i="3"/>
  <c r="I7472" i="3"/>
  <c r="R7472" i="3" s="1"/>
  <c r="J7471" i="3"/>
  <c r="L7471" i="3" s="1"/>
  <c r="M7473" i="3"/>
  <c r="D7476" i="3" l="1"/>
  <c r="G7473" i="3"/>
  <c r="H7473" i="3" s="1"/>
  <c r="F7474" i="3"/>
  <c r="E7474" i="3"/>
  <c r="G7474" i="3" s="1"/>
  <c r="H7474" i="3" s="1"/>
  <c r="I7473" i="3"/>
  <c r="R7473" i="3" s="1"/>
  <c r="J7472" i="3"/>
  <c r="L7472" i="3" s="1"/>
  <c r="M7474" i="3"/>
  <c r="D7477" i="3" l="1"/>
  <c r="F7475" i="3"/>
  <c r="E7475" i="3"/>
  <c r="I7474" i="3"/>
  <c r="R7474" i="3" s="1"/>
  <c r="J7473" i="3"/>
  <c r="L7473" i="3" s="1"/>
  <c r="M7475" i="3"/>
  <c r="D7478" i="3" l="1"/>
  <c r="G7475" i="3"/>
  <c r="H7475" i="3" s="1"/>
  <c r="F7476" i="3"/>
  <c r="E7476" i="3"/>
  <c r="I7475" i="3"/>
  <c r="R7475" i="3" s="1"/>
  <c r="J7474" i="3"/>
  <c r="L7474" i="3" s="1"/>
  <c r="M7476" i="3"/>
  <c r="D7479" i="3" l="1"/>
  <c r="G7476" i="3"/>
  <c r="H7476" i="3" s="1"/>
  <c r="F7477" i="3"/>
  <c r="E7477" i="3"/>
  <c r="I7476" i="3"/>
  <c r="R7476" i="3" s="1"/>
  <c r="J7475" i="3"/>
  <c r="L7475" i="3" s="1"/>
  <c r="M7477" i="3"/>
  <c r="D7480" i="3" l="1"/>
  <c r="G7477" i="3"/>
  <c r="H7477" i="3" s="1"/>
  <c r="F7478" i="3"/>
  <c r="E7478" i="3"/>
  <c r="I7477" i="3"/>
  <c r="R7477" i="3" s="1"/>
  <c r="J7476" i="3"/>
  <c r="L7476" i="3" s="1"/>
  <c r="M7478" i="3"/>
  <c r="D7481" i="3" l="1"/>
  <c r="G7478" i="3"/>
  <c r="H7478" i="3" s="1"/>
  <c r="F7479" i="3"/>
  <c r="E7479" i="3"/>
  <c r="I7478" i="3"/>
  <c r="R7478" i="3" s="1"/>
  <c r="J7477" i="3"/>
  <c r="L7477" i="3" s="1"/>
  <c r="M7479" i="3"/>
  <c r="D7482" i="3" l="1"/>
  <c r="G7479" i="3"/>
  <c r="H7479" i="3" s="1"/>
  <c r="F7480" i="3"/>
  <c r="E7480" i="3"/>
  <c r="G7480" i="3" s="1"/>
  <c r="H7480" i="3" s="1"/>
  <c r="I7479" i="3"/>
  <c r="R7479" i="3" s="1"/>
  <c r="J7478" i="3"/>
  <c r="L7478" i="3" s="1"/>
  <c r="M7480" i="3"/>
  <c r="D7483" i="3" l="1"/>
  <c r="F7481" i="3"/>
  <c r="E7481" i="3"/>
  <c r="I7480" i="3"/>
  <c r="R7480" i="3" s="1"/>
  <c r="J7479" i="3"/>
  <c r="L7479" i="3" s="1"/>
  <c r="M7481" i="3"/>
  <c r="D7484" i="3" l="1"/>
  <c r="G7481" i="3"/>
  <c r="H7481" i="3" s="1"/>
  <c r="F7482" i="3"/>
  <c r="E7482" i="3"/>
  <c r="I7481" i="3"/>
  <c r="R7481" i="3" s="1"/>
  <c r="J7480" i="3"/>
  <c r="L7480" i="3" s="1"/>
  <c r="M7482" i="3"/>
  <c r="D7485" i="3" l="1"/>
  <c r="G7482" i="3"/>
  <c r="H7482" i="3" s="1"/>
  <c r="F7483" i="3"/>
  <c r="E7483" i="3"/>
  <c r="I7482" i="3"/>
  <c r="R7482" i="3" s="1"/>
  <c r="J7481" i="3"/>
  <c r="L7481" i="3" s="1"/>
  <c r="M7483" i="3"/>
  <c r="D7486" i="3" l="1"/>
  <c r="G7483" i="3"/>
  <c r="H7483" i="3" s="1"/>
  <c r="I7483" i="3" s="1"/>
  <c r="R7483" i="3" s="1"/>
  <c r="F7484" i="3"/>
  <c r="E7484" i="3"/>
  <c r="G7484" i="3" s="1"/>
  <c r="H7484" i="3" s="1"/>
  <c r="J7482" i="3"/>
  <c r="L7482" i="3" s="1"/>
  <c r="M7484" i="3"/>
  <c r="D7487" i="3" l="1"/>
  <c r="F7485" i="3"/>
  <c r="E7485" i="3"/>
  <c r="I7484" i="3"/>
  <c r="R7484" i="3" s="1"/>
  <c r="J7483" i="3"/>
  <c r="L7483" i="3" s="1"/>
  <c r="M7485" i="3"/>
  <c r="D7488" i="3" l="1"/>
  <c r="G7485" i="3"/>
  <c r="H7485" i="3" s="1"/>
  <c r="F7486" i="3"/>
  <c r="E7486" i="3"/>
  <c r="G7486" i="3" s="1"/>
  <c r="H7486" i="3" s="1"/>
  <c r="I7485" i="3"/>
  <c r="R7485" i="3" s="1"/>
  <c r="J7484" i="3"/>
  <c r="L7484" i="3" s="1"/>
  <c r="M7486" i="3"/>
  <c r="D7489" i="3" l="1"/>
  <c r="F7487" i="3"/>
  <c r="E7487" i="3"/>
  <c r="I7486" i="3"/>
  <c r="R7486" i="3" s="1"/>
  <c r="J7485" i="3"/>
  <c r="L7485" i="3" s="1"/>
  <c r="M7487" i="3"/>
  <c r="D7490" i="3" l="1"/>
  <c r="G7487" i="3"/>
  <c r="H7487" i="3" s="1"/>
  <c r="F7488" i="3"/>
  <c r="E7488" i="3"/>
  <c r="G7488" i="3" s="1"/>
  <c r="H7488" i="3" s="1"/>
  <c r="I7487" i="3"/>
  <c r="R7487" i="3" s="1"/>
  <c r="J7486" i="3"/>
  <c r="L7486" i="3" s="1"/>
  <c r="M7488" i="3"/>
  <c r="D7491" i="3" l="1"/>
  <c r="F7489" i="3"/>
  <c r="E7489" i="3"/>
  <c r="I7488" i="3"/>
  <c r="R7488" i="3" s="1"/>
  <c r="J7487" i="3"/>
  <c r="L7487" i="3" s="1"/>
  <c r="M7489" i="3"/>
  <c r="D7492" i="3" l="1"/>
  <c r="G7489" i="3"/>
  <c r="H7489" i="3" s="1"/>
  <c r="F7490" i="3"/>
  <c r="E7490" i="3"/>
  <c r="I7489" i="3"/>
  <c r="R7489" i="3" s="1"/>
  <c r="J7488" i="3"/>
  <c r="L7488" i="3" s="1"/>
  <c r="M7490" i="3"/>
  <c r="D7493" i="3" l="1"/>
  <c r="G7490" i="3"/>
  <c r="H7490" i="3" s="1"/>
  <c r="F7491" i="3"/>
  <c r="E7491" i="3"/>
  <c r="I7490" i="3"/>
  <c r="R7490" i="3" s="1"/>
  <c r="J7489" i="3"/>
  <c r="L7489" i="3" s="1"/>
  <c r="M7491" i="3"/>
  <c r="D7494" i="3" l="1"/>
  <c r="G7491" i="3"/>
  <c r="H7491" i="3" s="1"/>
  <c r="F7492" i="3"/>
  <c r="E7492" i="3"/>
  <c r="I7491" i="3"/>
  <c r="R7491" i="3" s="1"/>
  <c r="J7490" i="3"/>
  <c r="L7490" i="3" s="1"/>
  <c r="M7492" i="3"/>
  <c r="D7495" i="3" l="1"/>
  <c r="G7492" i="3"/>
  <c r="H7492" i="3" s="1"/>
  <c r="I7492" i="3" s="1"/>
  <c r="R7492" i="3" s="1"/>
  <c r="F7493" i="3"/>
  <c r="E7493" i="3"/>
  <c r="G7493" i="3" s="1"/>
  <c r="H7493" i="3" s="1"/>
  <c r="J7491" i="3"/>
  <c r="L7491" i="3" s="1"/>
  <c r="M7493" i="3"/>
  <c r="D7496" i="3" l="1"/>
  <c r="F7494" i="3"/>
  <c r="E7494" i="3"/>
  <c r="I7493" i="3"/>
  <c r="R7493" i="3" s="1"/>
  <c r="J7492" i="3"/>
  <c r="L7492" i="3" s="1"/>
  <c r="M7494" i="3"/>
  <c r="D7497" i="3" l="1"/>
  <c r="G7494" i="3"/>
  <c r="H7494" i="3" s="1"/>
  <c r="I7494" i="3" s="1"/>
  <c r="R7494" i="3" s="1"/>
  <c r="F7495" i="3"/>
  <c r="E7495" i="3"/>
  <c r="G7495" i="3" s="1"/>
  <c r="H7495" i="3" s="1"/>
  <c r="J7493" i="3"/>
  <c r="L7493" i="3" s="1"/>
  <c r="M7495" i="3"/>
  <c r="D7498" i="3" l="1"/>
  <c r="F7496" i="3"/>
  <c r="E7496" i="3"/>
  <c r="I7495" i="3"/>
  <c r="R7495" i="3" s="1"/>
  <c r="J7494" i="3"/>
  <c r="L7494" i="3" s="1"/>
  <c r="M7496" i="3"/>
  <c r="D7499" i="3" l="1"/>
  <c r="G7496" i="3"/>
  <c r="H7496" i="3" s="1"/>
  <c r="F7497" i="3"/>
  <c r="E7497" i="3"/>
  <c r="G7497" i="3" s="1"/>
  <c r="H7497" i="3" s="1"/>
  <c r="I7496" i="3"/>
  <c r="R7496" i="3" s="1"/>
  <c r="J7495" i="3"/>
  <c r="L7495" i="3" s="1"/>
  <c r="M7497" i="3"/>
  <c r="D7500" i="3" l="1"/>
  <c r="F7498" i="3"/>
  <c r="E7498" i="3"/>
  <c r="I7497" i="3"/>
  <c r="R7497" i="3" s="1"/>
  <c r="J7496" i="3"/>
  <c r="L7496" i="3" s="1"/>
  <c r="M7498" i="3"/>
  <c r="D7501" i="3" l="1"/>
  <c r="G7498" i="3"/>
  <c r="H7498" i="3" s="1"/>
  <c r="I7498" i="3" s="1"/>
  <c r="R7498" i="3" s="1"/>
  <c r="F7499" i="3"/>
  <c r="E7499" i="3"/>
  <c r="G7499" i="3" s="1"/>
  <c r="H7499" i="3" s="1"/>
  <c r="J7497" i="3"/>
  <c r="L7497" i="3" s="1"/>
  <c r="M7499" i="3"/>
  <c r="D7502" i="3" l="1"/>
  <c r="F7500" i="3"/>
  <c r="E7500" i="3"/>
  <c r="I7499" i="3"/>
  <c r="R7499" i="3" s="1"/>
  <c r="J7498" i="3"/>
  <c r="L7498" i="3" s="1"/>
  <c r="M7500" i="3"/>
  <c r="D7503" i="3" l="1"/>
  <c r="G7500" i="3"/>
  <c r="H7500" i="3" s="1"/>
  <c r="F7501" i="3"/>
  <c r="E7501" i="3"/>
  <c r="G7501" i="3" s="1"/>
  <c r="H7501" i="3" s="1"/>
  <c r="I7500" i="3"/>
  <c r="R7500" i="3" s="1"/>
  <c r="J7499" i="3"/>
  <c r="L7499" i="3" s="1"/>
  <c r="M7501" i="3"/>
  <c r="D7504" i="3" l="1"/>
  <c r="F7502" i="3"/>
  <c r="E7502" i="3"/>
  <c r="I7501" i="3"/>
  <c r="R7501" i="3" s="1"/>
  <c r="J7500" i="3"/>
  <c r="L7500" i="3" s="1"/>
  <c r="M7502" i="3"/>
  <c r="D7505" i="3" l="1"/>
  <c r="G7502" i="3"/>
  <c r="H7502" i="3" s="1"/>
  <c r="F7503" i="3"/>
  <c r="E7503" i="3"/>
  <c r="I7502" i="3"/>
  <c r="R7502" i="3" s="1"/>
  <c r="J7501" i="3"/>
  <c r="L7501" i="3" s="1"/>
  <c r="M7503" i="3"/>
  <c r="D7506" i="3" l="1"/>
  <c r="G7503" i="3"/>
  <c r="H7503" i="3" s="1"/>
  <c r="F7504" i="3"/>
  <c r="E7504" i="3"/>
  <c r="I7503" i="3"/>
  <c r="R7503" i="3" s="1"/>
  <c r="J7502" i="3"/>
  <c r="L7502" i="3" s="1"/>
  <c r="M7504" i="3"/>
  <c r="D7507" i="3" l="1"/>
  <c r="G7504" i="3"/>
  <c r="H7504" i="3" s="1"/>
  <c r="I7504" i="3" s="1"/>
  <c r="R7504" i="3" s="1"/>
  <c r="F7505" i="3"/>
  <c r="E7505" i="3"/>
  <c r="G7505" i="3" s="1"/>
  <c r="H7505" i="3" s="1"/>
  <c r="J7503" i="3"/>
  <c r="L7503" i="3" s="1"/>
  <c r="M7505" i="3"/>
  <c r="D7508" i="3" l="1"/>
  <c r="F7506" i="3"/>
  <c r="E7506" i="3"/>
  <c r="I7505" i="3"/>
  <c r="R7505" i="3" s="1"/>
  <c r="J7504" i="3"/>
  <c r="L7504" i="3" s="1"/>
  <c r="M7506" i="3"/>
  <c r="D7509" i="3" l="1"/>
  <c r="G7506" i="3"/>
  <c r="H7506" i="3" s="1"/>
  <c r="F7507" i="3"/>
  <c r="E7507" i="3"/>
  <c r="G7507" i="3" s="1"/>
  <c r="H7507" i="3" s="1"/>
  <c r="I7506" i="3"/>
  <c r="R7506" i="3" s="1"/>
  <c r="J7505" i="3"/>
  <c r="L7505" i="3" s="1"/>
  <c r="M7507" i="3"/>
  <c r="D7510" i="3" l="1"/>
  <c r="F7508" i="3"/>
  <c r="E7508" i="3"/>
  <c r="I7507" i="3"/>
  <c r="R7507" i="3" s="1"/>
  <c r="J7506" i="3"/>
  <c r="L7506" i="3" s="1"/>
  <c r="M7508" i="3"/>
  <c r="D7511" i="3" l="1"/>
  <c r="G7508" i="3"/>
  <c r="H7508" i="3" s="1"/>
  <c r="F7509" i="3"/>
  <c r="E7509" i="3"/>
  <c r="G7509" i="3" s="1"/>
  <c r="H7509" i="3" s="1"/>
  <c r="I7508" i="3"/>
  <c r="R7508" i="3" s="1"/>
  <c r="J7507" i="3"/>
  <c r="L7507" i="3" s="1"/>
  <c r="M7509" i="3"/>
  <c r="D7512" i="3" l="1"/>
  <c r="F7510" i="3"/>
  <c r="E7510" i="3"/>
  <c r="I7509" i="3"/>
  <c r="R7509" i="3" s="1"/>
  <c r="J7508" i="3"/>
  <c r="L7508" i="3" s="1"/>
  <c r="M7510" i="3"/>
  <c r="D7513" i="3" l="1"/>
  <c r="G7510" i="3"/>
  <c r="H7510" i="3" s="1"/>
  <c r="F7511" i="3"/>
  <c r="E7511" i="3"/>
  <c r="G7511" i="3" s="1"/>
  <c r="H7511" i="3" s="1"/>
  <c r="I7510" i="3"/>
  <c r="R7510" i="3" s="1"/>
  <c r="J7509" i="3"/>
  <c r="L7509" i="3" s="1"/>
  <c r="M7511" i="3"/>
  <c r="D7514" i="3" l="1"/>
  <c r="F7512" i="3"/>
  <c r="E7512" i="3"/>
  <c r="I7511" i="3"/>
  <c r="R7511" i="3" s="1"/>
  <c r="J7510" i="3"/>
  <c r="L7510" i="3" s="1"/>
  <c r="M7512" i="3"/>
  <c r="D7515" i="3" l="1"/>
  <c r="G7512" i="3"/>
  <c r="H7512" i="3" s="1"/>
  <c r="F7513" i="3"/>
  <c r="E7513" i="3"/>
  <c r="I7512" i="3"/>
  <c r="R7512" i="3" s="1"/>
  <c r="J7511" i="3"/>
  <c r="L7511" i="3" s="1"/>
  <c r="M7513" i="3"/>
  <c r="D7516" i="3" l="1"/>
  <c r="G7513" i="3"/>
  <c r="H7513" i="3" s="1"/>
  <c r="F7514" i="3"/>
  <c r="E7514" i="3"/>
  <c r="I7513" i="3"/>
  <c r="R7513" i="3" s="1"/>
  <c r="J7512" i="3"/>
  <c r="L7512" i="3" s="1"/>
  <c r="M7514" i="3"/>
  <c r="D7517" i="3" l="1"/>
  <c r="G7514" i="3"/>
  <c r="H7514" i="3" s="1"/>
  <c r="F7515" i="3"/>
  <c r="E7515" i="3"/>
  <c r="G7515" i="3" s="1"/>
  <c r="H7515" i="3" s="1"/>
  <c r="I7514" i="3"/>
  <c r="R7514" i="3" s="1"/>
  <c r="J7513" i="3"/>
  <c r="L7513" i="3" s="1"/>
  <c r="M7515" i="3"/>
  <c r="D7518" i="3" l="1"/>
  <c r="F7516" i="3"/>
  <c r="E7516" i="3"/>
  <c r="I7515" i="3"/>
  <c r="R7515" i="3" s="1"/>
  <c r="J7514" i="3"/>
  <c r="L7514" i="3" s="1"/>
  <c r="M7516" i="3"/>
  <c r="D7519" i="3" l="1"/>
  <c r="G7516" i="3"/>
  <c r="H7516" i="3" s="1"/>
  <c r="F7517" i="3"/>
  <c r="E7517" i="3"/>
  <c r="I7516" i="3"/>
  <c r="R7516" i="3" s="1"/>
  <c r="J7515" i="3"/>
  <c r="L7515" i="3" s="1"/>
  <c r="M7517" i="3"/>
  <c r="D7520" i="3" l="1"/>
  <c r="G7517" i="3"/>
  <c r="H7517" i="3" s="1"/>
  <c r="F7518" i="3"/>
  <c r="E7518" i="3"/>
  <c r="I7517" i="3"/>
  <c r="R7517" i="3" s="1"/>
  <c r="J7516" i="3"/>
  <c r="L7516" i="3" s="1"/>
  <c r="M7518" i="3"/>
  <c r="D7521" i="3" l="1"/>
  <c r="F7519" i="3"/>
  <c r="E7519" i="3"/>
  <c r="G7518" i="3"/>
  <c r="H7518" i="3" s="1"/>
  <c r="I7518" i="3" s="1"/>
  <c r="R7518" i="3" s="1"/>
  <c r="J7517" i="3"/>
  <c r="L7517" i="3" s="1"/>
  <c r="M7519" i="3"/>
  <c r="D7522" i="3" l="1"/>
  <c r="F7520" i="3"/>
  <c r="E7520" i="3"/>
  <c r="G7519" i="3"/>
  <c r="H7519" i="3" s="1"/>
  <c r="I7519" i="3" s="1"/>
  <c r="R7519" i="3" s="1"/>
  <c r="J7518" i="3"/>
  <c r="L7518" i="3" s="1"/>
  <c r="M7520" i="3"/>
  <c r="D7523" i="3" l="1"/>
  <c r="G7520" i="3"/>
  <c r="H7520" i="3" s="1"/>
  <c r="F7521" i="3"/>
  <c r="E7521" i="3"/>
  <c r="I7520" i="3"/>
  <c r="R7520" i="3" s="1"/>
  <c r="J7519" i="3"/>
  <c r="L7519" i="3" s="1"/>
  <c r="M7521" i="3"/>
  <c r="D7524" i="3" l="1"/>
  <c r="G7521" i="3"/>
  <c r="H7521" i="3" s="1"/>
  <c r="F7522" i="3"/>
  <c r="E7522" i="3"/>
  <c r="G7522" i="3" s="1"/>
  <c r="H7522" i="3" s="1"/>
  <c r="I7521" i="3"/>
  <c r="R7521" i="3" s="1"/>
  <c r="J7520" i="3"/>
  <c r="L7520" i="3" s="1"/>
  <c r="M7522" i="3"/>
  <c r="D7525" i="3" l="1"/>
  <c r="F7523" i="3"/>
  <c r="E7523" i="3"/>
  <c r="I7522" i="3"/>
  <c r="R7522" i="3" s="1"/>
  <c r="J7521" i="3"/>
  <c r="L7521" i="3" s="1"/>
  <c r="M7523" i="3"/>
  <c r="D7526" i="3" l="1"/>
  <c r="G7523" i="3"/>
  <c r="H7523" i="3" s="1"/>
  <c r="F7524" i="3"/>
  <c r="E7524" i="3"/>
  <c r="G7524" i="3" s="1"/>
  <c r="H7524" i="3" s="1"/>
  <c r="I7523" i="3"/>
  <c r="R7523" i="3" s="1"/>
  <c r="J7522" i="3"/>
  <c r="L7522" i="3" s="1"/>
  <c r="M7524" i="3"/>
  <c r="D7527" i="3" l="1"/>
  <c r="F7525" i="3"/>
  <c r="E7525" i="3"/>
  <c r="I7524" i="3"/>
  <c r="R7524" i="3" s="1"/>
  <c r="J7523" i="3"/>
  <c r="L7523" i="3" s="1"/>
  <c r="M7525" i="3"/>
  <c r="D7528" i="3" l="1"/>
  <c r="G7525" i="3"/>
  <c r="H7525" i="3" s="1"/>
  <c r="F7526" i="3"/>
  <c r="E7526" i="3"/>
  <c r="G7526" i="3" s="1"/>
  <c r="H7526" i="3" s="1"/>
  <c r="I7525" i="3"/>
  <c r="R7525" i="3" s="1"/>
  <c r="J7524" i="3"/>
  <c r="L7524" i="3" s="1"/>
  <c r="M7526" i="3"/>
  <c r="D7529" i="3" l="1"/>
  <c r="F7527" i="3"/>
  <c r="E7527" i="3"/>
  <c r="I7526" i="3"/>
  <c r="R7526" i="3" s="1"/>
  <c r="J7525" i="3"/>
  <c r="L7525" i="3" s="1"/>
  <c r="M7527" i="3"/>
  <c r="D7530" i="3" l="1"/>
  <c r="G7527" i="3"/>
  <c r="H7527" i="3" s="1"/>
  <c r="F7528" i="3"/>
  <c r="E7528" i="3"/>
  <c r="G7528" i="3" s="1"/>
  <c r="H7528" i="3" s="1"/>
  <c r="I7527" i="3"/>
  <c r="R7527" i="3" s="1"/>
  <c r="J7526" i="3"/>
  <c r="L7526" i="3" s="1"/>
  <c r="M7528" i="3"/>
  <c r="D7531" i="3" l="1"/>
  <c r="F7529" i="3"/>
  <c r="E7529" i="3"/>
  <c r="I7528" i="3"/>
  <c r="R7528" i="3" s="1"/>
  <c r="J7527" i="3"/>
  <c r="L7527" i="3" s="1"/>
  <c r="M7529" i="3"/>
  <c r="D7532" i="3" l="1"/>
  <c r="G7529" i="3"/>
  <c r="H7529" i="3" s="1"/>
  <c r="F7530" i="3"/>
  <c r="E7530" i="3"/>
  <c r="G7530" i="3" s="1"/>
  <c r="H7530" i="3" s="1"/>
  <c r="I7529" i="3"/>
  <c r="R7529" i="3" s="1"/>
  <c r="J7528" i="3"/>
  <c r="L7528" i="3" s="1"/>
  <c r="M7530" i="3"/>
  <c r="D7533" i="3" l="1"/>
  <c r="F7531" i="3"/>
  <c r="E7531" i="3"/>
  <c r="I7530" i="3"/>
  <c r="R7530" i="3" s="1"/>
  <c r="J7529" i="3"/>
  <c r="L7529" i="3" s="1"/>
  <c r="M7531" i="3"/>
  <c r="D7534" i="3" l="1"/>
  <c r="G7531" i="3"/>
  <c r="H7531" i="3" s="1"/>
  <c r="F7532" i="3"/>
  <c r="E7532" i="3"/>
  <c r="I7531" i="3"/>
  <c r="R7531" i="3" s="1"/>
  <c r="J7530" i="3"/>
  <c r="L7530" i="3" s="1"/>
  <c r="M7532" i="3"/>
  <c r="D7535" i="3" l="1"/>
  <c r="G7532" i="3"/>
  <c r="H7532" i="3" s="1"/>
  <c r="F7533" i="3"/>
  <c r="E7533" i="3"/>
  <c r="I7532" i="3"/>
  <c r="R7532" i="3" s="1"/>
  <c r="J7531" i="3"/>
  <c r="L7531" i="3" s="1"/>
  <c r="M7533" i="3"/>
  <c r="D7536" i="3" l="1"/>
  <c r="G7533" i="3"/>
  <c r="H7533" i="3" s="1"/>
  <c r="F7534" i="3"/>
  <c r="E7534" i="3"/>
  <c r="I7533" i="3"/>
  <c r="R7533" i="3" s="1"/>
  <c r="J7532" i="3"/>
  <c r="L7532" i="3" s="1"/>
  <c r="M7534" i="3"/>
  <c r="D7537" i="3" l="1"/>
  <c r="G7534" i="3"/>
  <c r="H7534" i="3" s="1"/>
  <c r="F7535" i="3"/>
  <c r="E7535" i="3"/>
  <c r="I7534" i="3"/>
  <c r="R7534" i="3" s="1"/>
  <c r="J7533" i="3"/>
  <c r="L7533" i="3" s="1"/>
  <c r="M7535" i="3"/>
  <c r="D7538" i="3" l="1"/>
  <c r="G7535" i="3"/>
  <c r="H7535" i="3" s="1"/>
  <c r="F7536" i="3"/>
  <c r="E7536" i="3"/>
  <c r="I7535" i="3"/>
  <c r="R7535" i="3" s="1"/>
  <c r="J7534" i="3"/>
  <c r="L7534" i="3" s="1"/>
  <c r="M7536" i="3"/>
  <c r="D7539" i="3" l="1"/>
  <c r="G7536" i="3"/>
  <c r="H7536" i="3" s="1"/>
  <c r="F7537" i="3"/>
  <c r="E7537" i="3"/>
  <c r="I7536" i="3"/>
  <c r="R7536" i="3" s="1"/>
  <c r="J7535" i="3"/>
  <c r="L7535" i="3" s="1"/>
  <c r="M7537" i="3"/>
  <c r="D7540" i="3" l="1"/>
  <c r="G7537" i="3"/>
  <c r="H7537" i="3" s="1"/>
  <c r="F7538" i="3"/>
  <c r="E7538" i="3"/>
  <c r="I7537" i="3"/>
  <c r="R7537" i="3" s="1"/>
  <c r="J7536" i="3"/>
  <c r="L7536" i="3" s="1"/>
  <c r="M7538" i="3"/>
  <c r="D7541" i="3" l="1"/>
  <c r="G7538" i="3"/>
  <c r="H7538" i="3" s="1"/>
  <c r="F7539" i="3"/>
  <c r="E7539" i="3"/>
  <c r="I7538" i="3"/>
  <c r="R7538" i="3" s="1"/>
  <c r="J7537" i="3"/>
  <c r="L7537" i="3" s="1"/>
  <c r="M7539" i="3"/>
  <c r="D7542" i="3" l="1"/>
  <c r="G7539" i="3"/>
  <c r="H7539" i="3" s="1"/>
  <c r="F7540" i="3"/>
  <c r="E7540" i="3"/>
  <c r="I7539" i="3"/>
  <c r="R7539" i="3" s="1"/>
  <c r="J7538" i="3"/>
  <c r="L7538" i="3" s="1"/>
  <c r="M7540" i="3"/>
  <c r="D7543" i="3" l="1"/>
  <c r="G7540" i="3"/>
  <c r="H7540" i="3" s="1"/>
  <c r="I7540" i="3" s="1"/>
  <c r="R7540" i="3" s="1"/>
  <c r="F7541" i="3"/>
  <c r="E7541" i="3"/>
  <c r="G7541" i="3" s="1"/>
  <c r="H7541" i="3" s="1"/>
  <c r="J7539" i="3"/>
  <c r="L7539" i="3" s="1"/>
  <c r="M7541" i="3"/>
  <c r="D7544" i="3" l="1"/>
  <c r="F7542" i="3"/>
  <c r="E7542" i="3"/>
  <c r="I7541" i="3"/>
  <c r="R7541" i="3" s="1"/>
  <c r="J7540" i="3"/>
  <c r="L7540" i="3" s="1"/>
  <c r="M7542" i="3"/>
  <c r="D7545" i="3" l="1"/>
  <c r="G7542" i="3"/>
  <c r="H7542" i="3" s="1"/>
  <c r="F7543" i="3"/>
  <c r="E7543" i="3"/>
  <c r="I7542" i="3"/>
  <c r="R7542" i="3" s="1"/>
  <c r="J7541" i="3"/>
  <c r="L7541" i="3" s="1"/>
  <c r="M7543" i="3"/>
  <c r="G7543" i="3" l="1"/>
  <c r="H7543" i="3" s="1"/>
  <c r="D7546" i="3"/>
  <c r="F7544" i="3"/>
  <c r="E7544" i="3"/>
  <c r="I7543" i="3"/>
  <c r="R7543" i="3" s="1"/>
  <c r="J7542" i="3"/>
  <c r="L7542" i="3" s="1"/>
  <c r="M7544" i="3"/>
  <c r="D7547" i="3" l="1"/>
  <c r="G7544" i="3"/>
  <c r="H7544" i="3" s="1"/>
  <c r="F7545" i="3"/>
  <c r="E7545" i="3"/>
  <c r="I7544" i="3"/>
  <c r="R7544" i="3" s="1"/>
  <c r="J7543" i="3"/>
  <c r="L7543" i="3" s="1"/>
  <c r="M7545" i="3"/>
  <c r="D7548" i="3" l="1"/>
  <c r="G7545" i="3"/>
  <c r="H7545" i="3" s="1"/>
  <c r="I7545" i="3" s="1"/>
  <c r="R7545" i="3" s="1"/>
  <c r="F7546" i="3"/>
  <c r="E7546" i="3"/>
  <c r="G7546" i="3" s="1"/>
  <c r="H7546" i="3" s="1"/>
  <c r="J7544" i="3"/>
  <c r="L7544" i="3" s="1"/>
  <c r="M7546" i="3"/>
  <c r="D7549" i="3" l="1"/>
  <c r="F7547" i="3"/>
  <c r="E7547" i="3"/>
  <c r="I7546" i="3"/>
  <c r="R7546" i="3" s="1"/>
  <c r="J7545" i="3"/>
  <c r="L7545" i="3" s="1"/>
  <c r="M7547" i="3"/>
  <c r="D7550" i="3" l="1"/>
  <c r="G7547" i="3"/>
  <c r="H7547" i="3" s="1"/>
  <c r="I7547" i="3" s="1"/>
  <c r="R7547" i="3" s="1"/>
  <c r="F7548" i="3"/>
  <c r="E7548" i="3"/>
  <c r="J7546" i="3"/>
  <c r="L7546" i="3" s="1"/>
  <c r="M7548" i="3"/>
  <c r="D7551" i="3" l="1"/>
  <c r="G7548" i="3"/>
  <c r="H7548" i="3" s="1"/>
  <c r="F7549" i="3"/>
  <c r="E7549" i="3"/>
  <c r="I7548" i="3"/>
  <c r="R7548" i="3" s="1"/>
  <c r="J7547" i="3"/>
  <c r="L7547" i="3" s="1"/>
  <c r="M7549" i="3"/>
  <c r="D7552" i="3" l="1"/>
  <c r="G7549" i="3"/>
  <c r="H7549" i="3" s="1"/>
  <c r="I7549" i="3" s="1"/>
  <c r="R7549" i="3" s="1"/>
  <c r="F7550" i="3"/>
  <c r="E7550" i="3"/>
  <c r="G7550" i="3" s="1"/>
  <c r="H7550" i="3" s="1"/>
  <c r="J7548" i="3"/>
  <c r="L7548" i="3" s="1"/>
  <c r="M7550" i="3"/>
  <c r="D7553" i="3" l="1"/>
  <c r="F7551" i="3"/>
  <c r="E7551" i="3"/>
  <c r="I7550" i="3"/>
  <c r="R7550" i="3" s="1"/>
  <c r="J7549" i="3"/>
  <c r="L7549" i="3" s="1"/>
  <c r="M7551" i="3"/>
  <c r="D7554" i="3" l="1"/>
  <c r="G7551" i="3"/>
  <c r="H7551" i="3" s="1"/>
  <c r="I7551" i="3" s="1"/>
  <c r="R7551" i="3" s="1"/>
  <c r="F7552" i="3"/>
  <c r="E7552" i="3"/>
  <c r="G7552" i="3" s="1"/>
  <c r="H7552" i="3" s="1"/>
  <c r="J7550" i="3"/>
  <c r="L7550" i="3" s="1"/>
  <c r="M7552" i="3"/>
  <c r="D7555" i="3" l="1"/>
  <c r="F7553" i="3"/>
  <c r="E7553" i="3"/>
  <c r="I7552" i="3"/>
  <c r="R7552" i="3" s="1"/>
  <c r="J7551" i="3"/>
  <c r="L7551" i="3" s="1"/>
  <c r="M7553" i="3"/>
  <c r="D7556" i="3" l="1"/>
  <c r="G7553" i="3"/>
  <c r="H7553" i="3" s="1"/>
  <c r="F7554" i="3"/>
  <c r="E7554" i="3"/>
  <c r="I7553" i="3"/>
  <c r="R7553" i="3" s="1"/>
  <c r="J7552" i="3"/>
  <c r="L7552" i="3" s="1"/>
  <c r="M7554" i="3"/>
  <c r="D7557" i="3" l="1"/>
  <c r="G7554" i="3"/>
  <c r="H7554" i="3" s="1"/>
  <c r="F7555" i="3"/>
  <c r="E7555" i="3"/>
  <c r="G7555" i="3" s="1"/>
  <c r="H7555" i="3" s="1"/>
  <c r="I7554" i="3"/>
  <c r="R7554" i="3" s="1"/>
  <c r="J7553" i="3"/>
  <c r="L7553" i="3" s="1"/>
  <c r="M7555" i="3"/>
  <c r="D7558" i="3" l="1"/>
  <c r="F7556" i="3"/>
  <c r="E7556" i="3"/>
  <c r="I7555" i="3"/>
  <c r="R7555" i="3" s="1"/>
  <c r="J7554" i="3"/>
  <c r="L7554" i="3" s="1"/>
  <c r="M7556" i="3"/>
  <c r="D7559" i="3" l="1"/>
  <c r="G7556" i="3"/>
  <c r="H7556" i="3" s="1"/>
  <c r="F7557" i="3"/>
  <c r="E7557" i="3"/>
  <c r="I7556" i="3"/>
  <c r="R7556" i="3" s="1"/>
  <c r="J7555" i="3"/>
  <c r="L7555" i="3" s="1"/>
  <c r="M7557" i="3"/>
  <c r="D7560" i="3" l="1"/>
  <c r="F7558" i="3"/>
  <c r="E7558" i="3"/>
  <c r="G7557" i="3"/>
  <c r="H7557" i="3" s="1"/>
  <c r="I7557" i="3"/>
  <c r="R7557" i="3" s="1"/>
  <c r="J7556" i="3"/>
  <c r="L7556" i="3" s="1"/>
  <c r="M7558" i="3"/>
  <c r="D7561" i="3" l="1"/>
  <c r="G7558" i="3"/>
  <c r="H7558" i="3" s="1"/>
  <c r="F7559" i="3"/>
  <c r="E7559" i="3"/>
  <c r="G7559" i="3" s="1"/>
  <c r="H7559" i="3" s="1"/>
  <c r="I7558" i="3"/>
  <c r="R7558" i="3" s="1"/>
  <c r="J7557" i="3"/>
  <c r="L7557" i="3" s="1"/>
  <c r="M7559" i="3"/>
  <c r="D7562" i="3" l="1"/>
  <c r="F7560" i="3"/>
  <c r="E7560" i="3"/>
  <c r="I7559" i="3"/>
  <c r="R7559" i="3" s="1"/>
  <c r="J7558" i="3"/>
  <c r="L7558" i="3" s="1"/>
  <c r="M7560" i="3"/>
  <c r="D7563" i="3" l="1"/>
  <c r="G7560" i="3"/>
  <c r="H7560" i="3" s="1"/>
  <c r="F7561" i="3"/>
  <c r="E7561" i="3"/>
  <c r="I7560" i="3"/>
  <c r="R7560" i="3" s="1"/>
  <c r="J7559" i="3"/>
  <c r="L7559" i="3" s="1"/>
  <c r="M7561" i="3"/>
  <c r="D7564" i="3" l="1"/>
  <c r="G7561" i="3"/>
  <c r="H7561" i="3" s="1"/>
  <c r="F7562" i="3"/>
  <c r="E7562" i="3"/>
  <c r="I7561" i="3"/>
  <c r="R7561" i="3" s="1"/>
  <c r="J7560" i="3"/>
  <c r="L7560" i="3" s="1"/>
  <c r="M7562" i="3"/>
  <c r="D7565" i="3" l="1"/>
  <c r="G7562" i="3"/>
  <c r="H7562" i="3" s="1"/>
  <c r="I7562" i="3" s="1"/>
  <c r="R7562" i="3" s="1"/>
  <c r="F7563" i="3"/>
  <c r="E7563" i="3"/>
  <c r="G7563" i="3" s="1"/>
  <c r="H7563" i="3" s="1"/>
  <c r="J7561" i="3"/>
  <c r="L7561" i="3" s="1"/>
  <c r="M7563" i="3"/>
  <c r="D7566" i="3" l="1"/>
  <c r="F7564" i="3"/>
  <c r="E7564" i="3"/>
  <c r="I7563" i="3"/>
  <c r="R7563" i="3" s="1"/>
  <c r="J7562" i="3"/>
  <c r="L7562" i="3" s="1"/>
  <c r="M7564" i="3"/>
  <c r="D7567" i="3" l="1"/>
  <c r="G7564" i="3"/>
  <c r="H7564" i="3" s="1"/>
  <c r="I7564" i="3" s="1"/>
  <c r="R7564" i="3" s="1"/>
  <c r="F7565" i="3"/>
  <c r="E7565" i="3"/>
  <c r="J7563" i="3"/>
  <c r="L7563" i="3" s="1"/>
  <c r="M7565" i="3"/>
  <c r="D7568" i="3" l="1"/>
  <c r="G7565" i="3"/>
  <c r="H7565" i="3" s="1"/>
  <c r="I7565" i="3" s="1"/>
  <c r="R7565" i="3" s="1"/>
  <c r="F7566" i="3"/>
  <c r="E7566" i="3"/>
  <c r="J7564" i="3"/>
  <c r="L7564" i="3" s="1"/>
  <c r="M7566" i="3"/>
  <c r="D7569" i="3" l="1"/>
  <c r="G7566" i="3"/>
  <c r="H7566" i="3" s="1"/>
  <c r="F7567" i="3"/>
  <c r="E7567" i="3"/>
  <c r="I7566" i="3"/>
  <c r="R7566" i="3" s="1"/>
  <c r="J7565" i="3"/>
  <c r="L7565" i="3" s="1"/>
  <c r="M7567" i="3"/>
  <c r="D7570" i="3" l="1"/>
  <c r="G7567" i="3"/>
  <c r="H7567" i="3" s="1"/>
  <c r="F7568" i="3"/>
  <c r="E7568" i="3"/>
  <c r="I7567" i="3"/>
  <c r="R7567" i="3" s="1"/>
  <c r="J7566" i="3"/>
  <c r="L7566" i="3" s="1"/>
  <c r="M7568" i="3"/>
  <c r="D7571" i="3" l="1"/>
  <c r="G7568" i="3"/>
  <c r="H7568" i="3" s="1"/>
  <c r="F7569" i="3"/>
  <c r="E7569" i="3"/>
  <c r="G7569" i="3" s="1"/>
  <c r="H7569" i="3" s="1"/>
  <c r="I7568" i="3"/>
  <c r="R7568" i="3" s="1"/>
  <c r="J7567" i="3"/>
  <c r="L7567" i="3" s="1"/>
  <c r="M7569" i="3"/>
  <c r="D7572" i="3" l="1"/>
  <c r="F7570" i="3"/>
  <c r="E7570" i="3"/>
  <c r="I7569" i="3"/>
  <c r="R7569" i="3" s="1"/>
  <c r="J7568" i="3"/>
  <c r="L7568" i="3" s="1"/>
  <c r="M7570" i="3"/>
  <c r="D7573" i="3" l="1"/>
  <c r="G7570" i="3"/>
  <c r="H7570" i="3" s="1"/>
  <c r="F7571" i="3"/>
  <c r="E7571" i="3"/>
  <c r="I7570" i="3"/>
  <c r="R7570" i="3" s="1"/>
  <c r="J7569" i="3"/>
  <c r="L7569" i="3" s="1"/>
  <c r="M7571" i="3"/>
  <c r="D7574" i="3" l="1"/>
  <c r="G7571" i="3"/>
  <c r="H7571" i="3" s="1"/>
  <c r="I7571" i="3" s="1"/>
  <c r="R7571" i="3" s="1"/>
  <c r="F7572" i="3"/>
  <c r="E7572" i="3"/>
  <c r="J7570" i="3"/>
  <c r="L7570" i="3" s="1"/>
  <c r="M7572" i="3"/>
  <c r="D7575" i="3" l="1"/>
  <c r="G7572" i="3"/>
  <c r="H7572" i="3" s="1"/>
  <c r="F7573" i="3"/>
  <c r="E7573" i="3"/>
  <c r="I7572" i="3"/>
  <c r="R7572" i="3" s="1"/>
  <c r="J7571" i="3"/>
  <c r="L7571" i="3" s="1"/>
  <c r="M7573" i="3"/>
  <c r="D7576" i="3" l="1"/>
  <c r="G7573" i="3"/>
  <c r="H7573" i="3" s="1"/>
  <c r="F7574" i="3"/>
  <c r="E7574" i="3"/>
  <c r="I7573" i="3"/>
  <c r="R7573" i="3" s="1"/>
  <c r="J7572" i="3"/>
  <c r="L7572" i="3" s="1"/>
  <c r="M7574" i="3"/>
  <c r="D7577" i="3" l="1"/>
  <c r="G7574" i="3"/>
  <c r="H7574" i="3" s="1"/>
  <c r="F7575" i="3"/>
  <c r="E7575" i="3"/>
  <c r="I7574" i="3"/>
  <c r="R7574" i="3" s="1"/>
  <c r="J7573" i="3"/>
  <c r="L7573" i="3" s="1"/>
  <c r="M7575" i="3"/>
  <c r="D7578" i="3" l="1"/>
  <c r="G7575" i="3"/>
  <c r="H7575" i="3" s="1"/>
  <c r="F7576" i="3"/>
  <c r="E7576" i="3"/>
  <c r="I7575" i="3"/>
  <c r="R7575" i="3" s="1"/>
  <c r="J7574" i="3"/>
  <c r="L7574" i="3" s="1"/>
  <c r="M7576" i="3"/>
  <c r="D7579" i="3" l="1"/>
  <c r="F7577" i="3"/>
  <c r="E7577" i="3"/>
  <c r="G7576" i="3"/>
  <c r="H7576" i="3" s="1"/>
  <c r="I7576" i="3" s="1"/>
  <c r="R7576" i="3" s="1"/>
  <c r="J7575" i="3"/>
  <c r="L7575" i="3" s="1"/>
  <c r="M7577" i="3"/>
  <c r="D7580" i="3" l="1"/>
  <c r="G7577" i="3"/>
  <c r="H7577" i="3" s="1"/>
  <c r="F7578" i="3"/>
  <c r="E7578" i="3"/>
  <c r="G7578" i="3" s="1"/>
  <c r="H7578" i="3" s="1"/>
  <c r="I7577" i="3"/>
  <c r="R7577" i="3" s="1"/>
  <c r="J7576" i="3"/>
  <c r="L7576" i="3" s="1"/>
  <c r="M7578" i="3"/>
  <c r="D7581" i="3" l="1"/>
  <c r="F7579" i="3"/>
  <c r="E7579" i="3"/>
  <c r="I7578" i="3"/>
  <c r="R7578" i="3" s="1"/>
  <c r="J7577" i="3"/>
  <c r="L7577" i="3" s="1"/>
  <c r="M7579" i="3"/>
  <c r="D7582" i="3" l="1"/>
  <c r="G7579" i="3"/>
  <c r="H7579" i="3" s="1"/>
  <c r="F7580" i="3"/>
  <c r="E7580" i="3"/>
  <c r="G7580" i="3" s="1"/>
  <c r="H7580" i="3" s="1"/>
  <c r="I7579" i="3"/>
  <c r="R7579" i="3" s="1"/>
  <c r="J7578" i="3"/>
  <c r="L7578" i="3" s="1"/>
  <c r="M7580" i="3"/>
  <c r="D7583" i="3" l="1"/>
  <c r="F7581" i="3"/>
  <c r="E7581" i="3"/>
  <c r="I7580" i="3"/>
  <c r="R7580" i="3" s="1"/>
  <c r="J7579" i="3"/>
  <c r="L7579" i="3" s="1"/>
  <c r="M7581" i="3"/>
  <c r="D7584" i="3" l="1"/>
  <c r="G7581" i="3"/>
  <c r="H7581" i="3" s="1"/>
  <c r="F7582" i="3"/>
  <c r="E7582" i="3"/>
  <c r="I7581" i="3"/>
  <c r="R7581" i="3" s="1"/>
  <c r="J7580" i="3"/>
  <c r="L7580" i="3" s="1"/>
  <c r="M7582" i="3"/>
  <c r="D7585" i="3" l="1"/>
  <c r="F7583" i="3"/>
  <c r="E7583" i="3"/>
  <c r="G7582" i="3"/>
  <c r="H7582" i="3" s="1"/>
  <c r="I7582" i="3" s="1"/>
  <c r="R7582" i="3" s="1"/>
  <c r="J7581" i="3"/>
  <c r="L7581" i="3" s="1"/>
  <c r="M7583" i="3"/>
  <c r="D7586" i="3" l="1"/>
  <c r="F7584" i="3"/>
  <c r="E7584" i="3"/>
  <c r="G7583" i="3"/>
  <c r="H7583" i="3" s="1"/>
  <c r="I7583" i="3" s="1"/>
  <c r="R7583" i="3" s="1"/>
  <c r="J7582" i="3"/>
  <c r="L7582" i="3" s="1"/>
  <c r="M7584" i="3"/>
  <c r="D7587" i="3" l="1"/>
  <c r="G7584" i="3"/>
  <c r="H7584" i="3" s="1"/>
  <c r="F7585" i="3"/>
  <c r="E7585" i="3"/>
  <c r="G7585" i="3" s="1"/>
  <c r="H7585" i="3" s="1"/>
  <c r="I7584" i="3"/>
  <c r="R7584" i="3" s="1"/>
  <c r="J7583" i="3"/>
  <c r="L7583" i="3" s="1"/>
  <c r="M7585" i="3"/>
  <c r="D7588" i="3" l="1"/>
  <c r="F7586" i="3"/>
  <c r="E7586" i="3"/>
  <c r="I7585" i="3"/>
  <c r="R7585" i="3" s="1"/>
  <c r="J7584" i="3"/>
  <c r="L7584" i="3" s="1"/>
  <c r="M7586" i="3"/>
  <c r="D7589" i="3" l="1"/>
  <c r="G7586" i="3"/>
  <c r="H7586" i="3" s="1"/>
  <c r="F7587" i="3"/>
  <c r="E7587" i="3"/>
  <c r="I7586" i="3"/>
  <c r="R7586" i="3" s="1"/>
  <c r="J7585" i="3"/>
  <c r="L7585" i="3" s="1"/>
  <c r="M7587" i="3"/>
  <c r="D7590" i="3" l="1"/>
  <c r="G7587" i="3"/>
  <c r="H7587" i="3" s="1"/>
  <c r="F7588" i="3"/>
  <c r="E7588" i="3"/>
  <c r="I7587" i="3"/>
  <c r="R7587" i="3" s="1"/>
  <c r="J7586" i="3"/>
  <c r="L7586" i="3" s="1"/>
  <c r="M7588" i="3"/>
  <c r="D7591" i="3" l="1"/>
  <c r="G7588" i="3"/>
  <c r="H7588" i="3" s="1"/>
  <c r="F7589" i="3"/>
  <c r="E7589" i="3"/>
  <c r="I7588" i="3"/>
  <c r="R7588" i="3" s="1"/>
  <c r="J7587" i="3"/>
  <c r="L7587" i="3" s="1"/>
  <c r="M7589" i="3"/>
  <c r="D7592" i="3" l="1"/>
  <c r="F7590" i="3"/>
  <c r="E7590" i="3"/>
  <c r="G7589" i="3"/>
  <c r="H7589" i="3" s="1"/>
  <c r="I7589" i="3" s="1"/>
  <c r="R7589" i="3" s="1"/>
  <c r="J7588" i="3"/>
  <c r="L7588" i="3" s="1"/>
  <c r="M7590" i="3"/>
  <c r="D7593" i="3" l="1"/>
  <c r="G7590" i="3"/>
  <c r="H7590" i="3" s="1"/>
  <c r="F7591" i="3"/>
  <c r="E7591" i="3"/>
  <c r="I7590" i="3"/>
  <c r="R7590" i="3" s="1"/>
  <c r="J7589" i="3"/>
  <c r="L7589" i="3" s="1"/>
  <c r="M7591" i="3"/>
  <c r="D7594" i="3" l="1"/>
  <c r="G7591" i="3"/>
  <c r="H7591" i="3" s="1"/>
  <c r="F7592" i="3"/>
  <c r="E7592" i="3"/>
  <c r="G7592" i="3" s="1"/>
  <c r="H7592" i="3" s="1"/>
  <c r="I7591" i="3"/>
  <c r="R7591" i="3" s="1"/>
  <c r="J7590" i="3"/>
  <c r="L7590" i="3" s="1"/>
  <c r="M7592" i="3"/>
  <c r="D7595" i="3" l="1"/>
  <c r="F7593" i="3"/>
  <c r="E7593" i="3"/>
  <c r="I7592" i="3"/>
  <c r="R7592" i="3" s="1"/>
  <c r="J7591" i="3"/>
  <c r="L7591" i="3" s="1"/>
  <c r="M7593" i="3"/>
  <c r="D7596" i="3" l="1"/>
  <c r="G7593" i="3"/>
  <c r="H7593" i="3" s="1"/>
  <c r="F7594" i="3"/>
  <c r="E7594" i="3"/>
  <c r="I7593" i="3"/>
  <c r="R7593" i="3" s="1"/>
  <c r="J7592" i="3"/>
  <c r="L7592" i="3" s="1"/>
  <c r="M7594" i="3"/>
  <c r="D7597" i="3" l="1"/>
  <c r="G7594" i="3"/>
  <c r="H7594" i="3" s="1"/>
  <c r="I7594" i="3" s="1"/>
  <c r="R7594" i="3" s="1"/>
  <c r="F7595" i="3"/>
  <c r="E7595" i="3"/>
  <c r="G7595" i="3" s="1"/>
  <c r="H7595" i="3" s="1"/>
  <c r="J7593" i="3"/>
  <c r="L7593" i="3" s="1"/>
  <c r="M7595" i="3"/>
  <c r="D7598" i="3" l="1"/>
  <c r="F7596" i="3"/>
  <c r="E7596" i="3"/>
  <c r="I7595" i="3"/>
  <c r="R7595" i="3" s="1"/>
  <c r="J7594" i="3"/>
  <c r="L7594" i="3" s="1"/>
  <c r="M7596" i="3"/>
  <c r="D7599" i="3" l="1"/>
  <c r="G7596" i="3"/>
  <c r="H7596" i="3" s="1"/>
  <c r="F7597" i="3"/>
  <c r="E7597" i="3"/>
  <c r="G7597" i="3" s="1"/>
  <c r="H7597" i="3" s="1"/>
  <c r="I7596" i="3"/>
  <c r="R7596" i="3" s="1"/>
  <c r="J7595" i="3"/>
  <c r="L7595" i="3" s="1"/>
  <c r="M7597" i="3"/>
  <c r="D7600" i="3" l="1"/>
  <c r="F7598" i="3"/>
  <c r="E7598" i="3"/>
  <c r="I7597" i="3"/>
  <c r="R7597" i="3" s="1"/>
  <c r="J7596" i="3"/>
  <c r="L7596" i="3" s="1"/>
  <c r="M7598" i="3"/>
  <c r="D7601" i="3" l="1"/>
  <c r="G7598" i="3"/>
  <c r="H7598" i="3" s="1"/>
  <c r="F7599" i="3"/>
  <c r="E7599" i="3"/>
  <c r="I7598" i="3"/>
  <c r="R7598" i="3" s="1"/>
  <c r="J7597" i="3"/>
  <c r="L7597" i="3" s="1"/>
  <c r="M7599" i="3"/>
  <c r="D7602" i="3" l="1"/>
  <c r="G7599" i="3"/>
  <c r="H7599" i="3" s="1"/>
  <c r="F7600" i="3"/>
  <c r="E7600" i="3"/>
  <c r="G7600" i="3" s="1"/>
  <c r="H7600" i="3" s="1"/>
  <c r="I7599" i="3"/>
  <c r="R7599" i="3" s="1"/>
  <c r="J7598" i="3"/>
  <c r="L7598" i="3" s="1"/>
  <c r="M7600" i="3"/>
  <c r="D7603" i="3" l="1"/>
  <c r="F7601" i="3"/>
  <c r="E7601" i="3"/>
  <c r="I7600" i="3"/>
  <c r="R7600" i="3" s="1"/>
  <c r="J7599" i="3"/>
  <c r="L7599" i="3" s="1"/>
  <c r="M7601" i="3"/>
  <c r="D7604" i="3" l="1"/>
  <c r="G7601" i="3"/>
  <c r="H7601" i="3" s="1"/>
  <c r="F7602" i="3"/>
  <c r="E7602" i="3"/>
  <c r="G7602" i="3" s="1"/>
  <c r="H7602" i="3" s="1"/>
  <c r="I7601" i="3"/>
  <c r="R7601" i="3" s="1"/>
  <c r="J7600" i="3"/>
  <c r="L7600" i="3" s="1"/>
  <c r="M7602" i="3"/>
  <c r="D7605" i="3" l="1"/>
  <c r="F7603" i="3"/>
  <c r="E7603" i="3"/>
  <c r="I7602" i="3"/>
  <c r="R7602" i="3" s="1"/>
  <c r="J7601" i="3"/>
  <c r="L7601" i="3" s="1"/>
  <c r="M7603" i="3"/>
  <c r="D7606" i="3" l="1"/>
  <c r="G7603" i="3"/>
  <c r="H7603" i="3" s="1"/>
  <c r="F7604" i="3"/>
  <c r="E7604" i="3"/>
  <c r="I7603" i="3"/>
  <c r="R7603" i="3" s="1"/>
  <c r="J7602" i="3"/>
  <c r="L7602" i="3" s="1"/>
  <c r="M7604" i="3"/>
  <c r="D7607" i="3" l="1"/>
  <c r="G7604" i="3"/>
  <c r="H7604" i="3" s="1"/>
  <c r="F7605" i="3"/>
  <c r="E7605" i="3"/>
  <c r="I7604" i="3"/>
  <c r="R7604" i="3" s="1"/>
  <c r="J7603" i="3"/>
  <c r="L7603" i="3" s="1"/>
  <c r="M7605" i="3"/>
  <c r="D7608" i="3" l="1"/>
  <c r="G7605" i="3"/>
  <c r="H7605" i="3" s="1"/>
  <c r="F7606" i="3"/>
  <c r="E7606" i="3"/>
  <c r="G7606" i="3" s="1"/>
  <c r="H7606" i="3" s="1"/>
  <c r="I7605" i="3"/>
  <c r="R7605" i="3" s="1"/>
  <c r="J7604" i="3"/>
  <c r="L7604" i="3" s="1"/>
  <c r="M7606" i="3"/>
  <c r="D7609" i="3" l="1"/>
  <c r="F7607" i="3"/>
  <c r="E7607" i="3"/>
  <c r="I7606" i="3"/>
  <c r="R7606" i="3" s="1"/>
  <c r="J7605" i="3"/>
  <c r="L7605" i="3" s="1"/>
  <c r="M7607" i="3"/>
  <c r="D7610" i="3" l="1"/>
  <c r="G7607" i="3"/>
  <c r="H7607" i="3" s="1"/>
  <c r="I7607" i="3" s="1"/>
  <c r="R7607" i="3" s="1"/>
  <c r="F7608" i="3"/>
  <c r="E7608" i="3"/>
  <c r="G7608" i="3" s="1"/>
  <c r="H7608" i="3" s="1"/>
  <c r="J7606" i="3"/>
  <c r="L7606" i="3" s="1"/>
  <c r="M7608" i="3"/>
  <c r="D7611" i="3" l="1"/>
  <c r="F7609" i="3"/>
  <c r="E7609" i="3"/>
  <c r="I7608" i="3"/>
  <c r="R7608" i="3" s="1"/>
  <c r="J7607" i="3"/>
  <c r="L7607" i="3" s="1"/>
  <c r="M7609" i="3"/>
  <c r="D7612" i="3" l="1"/>
  <c r="G7609" i="3"/>
  <c r="H7609" i="3" s="1"/>
  <c r="F7610" i="3"/>
  <c r="E7610" i="3"/>
  <c r="I7609" i="3"/>
  <c r="R7609" i="3" s="1"/>
  <c r="J7608" i="3"/>
  <c r="L7608" i="3" s="1"/>
  <c r="M7610" i="3"/>
  <c r="D7613" i="3" l="1"/>
  <c r="G7610" i="3"/>
  <c r="H7610" i="3" s="1"/>
  <c r="I7610" i="3" s="1"/>
  <c r="R7610" i="3" s="1"/>
  <c r="F7611" i="3"/>
  <c r="E7611" i="3"/>
  <c r="G7611" i="3" s="1"/>
  <c r="H7611" i="3" s="1"/>
  <c r="J7609" i="3"/>
  <c r="L7609" i="3" s="1"/>
  <c r="M7611" i="3"/>
  <c r="D7614" i="3" l="1"/>
  <c r="F7612" i="3"/>
  <c r="E7612" i="3"/>
  <c r="I7611" i="3"/>
  <c r="R7611" i="3" s="1"/>
  <c r="J7610" i="3"/>
  <c r="L7610" i="3" s="1"/>
  <c r="M7612" i="3"/>
  <c r="D7615" i="3" l="1"/>
  <c r="G7612" i="3"/>
  <c r="H7612" i="3" s="1"/>
  <c r="F7613" i="3"/>
  <c r="E7613" i="3"/>
  <c r="G7613" i="3" s="1"/>
  <c r="H7613" i="3" s="1"/>
  <c r="I7612" i="3"/>
  <c r="R7612" i="3" s="1"/>
  <c r="J7611" i="3"/>
  <c r="L7611" i="3" s="1"/>
  <c r="M7613" i="3"/>
  <c r="D7616" i="3" l="1"/>
  <c r="F7614" i="3"/>
  <c r="E7614" i="3"/>
  <c r="I7613" i="3"/>
  <c r="R7613" i="3" s="1"/>
  <c r="J7612" i="3"/>
  <c r="L7612" i="3" s="1"/>
  <c r="M7614" i="3"/>
  <c r="D7617" i="3" l="1"/>
  <c r="G7614" i="3"/>
  <c r="H7614" i="3" s="1"/>
  <c r="I7614" i="3" s="1"/>
  <c r="R7614" i="3" s="1"/>
  <c r="F7615" i="3"/>
  <c r="E7615" i="3"/>
  <c r="G7615" i="3" s="1"/>
  <c r="H7615" i="3" s="1"/>
  <c r="J7613" i="3"/>
  <c r="L7613" i="3" s="1"/>
  <c r="M7615" i="3"/>
  <c r="D7618" i="3" l="1"/>
  <c r="F7616" i="3"/>
  <c r="E7616" i="3"/>
  <c r="I7615" i="3"/>
  <c r="R7615" i="3" s="1"/>
  <c r="J7614" i="3"/>
  <c r="L7614" i="3" s="1"/>
  <c r="M7616" i="3"/>
  <c r="D7619" i="3" l="1"/>
  <c r="G7616" i="3"/>
  <c r="H7616" i="3" s="1"/>
  <c r="F7617" i="3"/>
  <c r="E7617" i="3"/>
  <c r="G7617" i="3" s="1"/>
  <c r="H7617" i="3" s="1"/>
  <c r="I7616" i="3"/>
  <c r="R7616" i="3" s="1"/>
  <c r="J7615" i="3"/>
  <c r="L7615" i="3" s="1"/>
  <c r="M7617" i="3"/>
  <c r="D7620" i="3" l="1"/>
  <c r="F7618" i="3"/>
  <c r="E7618" i="3"/>
  <c r="I7617" i="3"/>
  <c r="R7617" i="3" s="1"/>
  <c r="J7616" i="3"/>
  <c r="L7616" i="3" s="1"/>
  <c r="M7618" i="3"/>
  <c r="D7621" i="3" l="1"/>
  <c r="G7618" i="3"/>
  <c r="H7618" i="3" s="1"/>
  <c r="F7619" i="3"/>
  <c r="E7619" i="3"/>
  <c r="I7618" i="3"/>
  <c r="R7618" i="3" s="1"/>
  <c r="J7617" i="3"/>
  <c r="L7617" i="3" s="1"/>
  <c r="M7619" i="3"/>
  <c r="D7622" i="3" l="1"/>
  <c r="F7620" i="3"/>
  <c r="E7620" i="3"/>
  <c r="G7619" i="3"/>
  <c r="H7619" i="3" s="1"/>
  <c r="I7619" i="3" s="1"/>
  <c r="R7619" i="3" s="1"/>
  <c r="J7618" i="3"/>
  <c r="L7618" i="3" s="1"/>
  <c r="M7620" i="3"/>
  <c r="D7623" i="3" l="1"/>
  <c r="G7620" i="3"/>
  <c r="H7620" i="3" s="1"/>
  <c r="F7621" i="3"/>
  <c r="E7621" i="3"/>
  <c r="G7621" i="3" s="1"/>
  <c r="H7621" i="3" s="1"/>
  <c r="I7620" i="3"/>
  <c r="R7620" i="3" s="1"/>
  <c r="J7619" i="3"/>
  <c r="L7619" i="3" s="1"/>
  <c r="M7621" i="3"/>
  <c r="D7624" i="3" l="1"/>
  <c r="F7622" i="3"/>
  <c r="E7622" i="3"/>
  <c r="I7621" i="3"/>
  <c r="R7621" i="3" s="1"/>
  <c r="J7620" i="3"/>
  <c r="L7620" i="3" s="1"/>
  <c r="M7622" i="3"/>
  <c r="D7625" i="3" l="1"/>
  <c r="G7622" i="3"/>
  <c r="H7622" i="3" s="1"/>
  <c r="F7623" i="3"/>
  <c r="E7623" i="3"/>
  <c r="G7623" i="3" s="1"/>
  <c r="H7623" i="3" s="1"/>
  <c r="I7622" i="3"/>
  <c r="R7622" i="3" s="1"/>
  <c r="J7621" i="3"/>
  <c r="L7621" i="3" s="1"/>
  <c r="M7623" i="3"/>
  <c r="D7626" i="3" l="1"/>
  <c r="F7624" i="3"/>
  <c r="E7624" i="3"/>
  <c r="I7623" i="3"/>
  <c r="R7623" i="3" s="1"/>
  <c r="J7622" i="3"/>
  <c r="L7622" i="3" s="1"/>
  <c r="M7624" i="3"/>
  <c r="D7627" i="3" l="1"/>
  <c r="G7624" i="3"/>
  <c r="H7624" i="3" s="1"/>
  <c r="I7624" i="3" s="1"/>
  <c r="R7624" i="3" s="1"/>
  <c r="F7625" i="3"/>
  <c r="E7625" i="3"/>
  <c r="G7625" i="3" s="1"/>
  <c r="H7625" i="3" s="1"/>
  <c r="J7623" i="3"/>
  <c r="L7623" i="3" s="1"/>
  <c r="M7625" i="3"/>
  <c r="D7628" i="3" l="1"/>
  <c r="F7626" i="3"/>
  <c r="E7626" i="3"/>
  <c r="I7625" i="3"/>
  <c r="R7625" i="3" s="1"/>
  <c r="J7624" i="3"/>
  <c r="L7624" i="3" s="1"/>
  <c r="M7626" i="3"/>
  <c r="D7629" i="3" l="1"/>
  <c r="G7626" i="3"/>
  <c r="H7626" i="3" s="1"/>
  <c r="I7626" i="3" s="1"/>
  <c r="R7626" i="3" s="1"/>
  <c r="F7627" i="3"/>
  <c r="E7627" i="3"/>
  <c r="J7625" i="3"/>
  <c r="L7625" i="3" s="1"/>
  <c r="M7627" i="3"/>
  <c r="D7630" i="3" l="1"/>
  <c r="G7627" i="3"/>
  <c r="H7627" i="3" s="1"/>
  <c r="I7627" i="3" s="1"/>
  <c r="R7627" i="3" s="1"/>
  <c r="F7628" i="3"/>
  <c r="E7628" i="3"/>
  <c r="J7626" i="3"/>
  <c r="L7626" i="3" s="1"/>
  <c r="M7628" i="3"/>
  <c r="D7631" i="3" l="1"/>
  <c r="G7628" i="3"/>
  <c r="H7628" i="3" s="1"/>
  <c r="F7629" i="3"/>
  <c r="E7629" i="3"/>
  <c r="I7628" i="3"/>
  <c r="R7628" i="3" s="1"/>
  <c r="J7627" i="3"/>
  <c r="L7627" i="3" s="1"/>
  <c r="M7629" i="3"/>
  <c r="D7632" i="3" l="1"/>
  <c r="G7629" i="3"/>
  <c r="H7629" i="3" s="1"/>
  <c r="F7630" i="3"/>
  <c r="E7630" i="3"/>
  <c r="I7629" i="3"/>
  <c r="R7629" i="3" s="1"/>
  <c r="J7628" i="3"/>
  <c r="L7628" i="3" s="1"/>
  <c r="M7630" i="3"/>
  <c r="D7633" i="3" l="1"/>
  <c r="G7630" i="3"/>
  <c r="H7630" i="3" s="1"/>
  <c r="I7630" i="3" s="1"/>
  <c r="R7630" i="3" s="1"/>
  <c r="F7631" i="3"/>
  <c r="E7631" i="3"/>
  <c r="J7629" i="3"/>
  <c r="L7629" i="3" s="1"/>
  <c r="M7631" i="3"/>
  <c r="D7634" i="3" l="1"/>
  <c r="G7631" i="3"/>
  <c r="H7631" i="3" s="1"/>
  <c r="F7632" i="3"/>
  <c r="E7632" i="3"/>
  <c r="G7632" i="3" s="1"/>
  <c r="H7632" i="3" s="1"/>
  <c r="I7631" i="3"/>
  <c r="R7631" i="3" s="1"/>
  <c r="J7630" i="3"/>
  <c r="L7630" i="3" s="1"/>
  <c r="M7632" i="3"/>
  <c r="D7635" i="3" l="1"/>
  <c r="F7633" i="3"/>
  <c r="E7633" i="3"/>
  <c r="I7632" i="3"/>
  <c r="R7632" i="3" s="1"/>
  <c r="J7631" i="3"/>
  <c r="L7631" i="3" s="1"/>
  <c r="M7633" i="3"/>
  <c r="D7636" i="3" l="1"/>
  <c r="G7633" i="3"/>
  <c r="H7633" i="3" s="1"/>
  <c r="F7634" i="3"/>
  <c r="E7634" i="3"/>
  <c r="G7634" i="3" s="1"/>
  <c r="H7634" i="3" s="1"/>
  <c r="I7633" i="3"/>
  <c r="R7633" i="3" s="1"/>
  <c r="J7632" i="3"/>
  <c r="L7632" i="3" s="1"/>
  <c r="M7634" i="3"/>
  <c r="D7637" i="3" l="1"/>
  <c r="F7635" i="3"/>
  <c r="E7635" i="3"/>
  <c r="I7634" i="3"/>
  <c r="R7634" i="3" s="1"/>
  <c r="J7633" i="3"/>
  <c r="L7633" i="3" s="1"/>
  <c r="M7635" i="3"/>
  <c r="D7638" i="3" l="1"/>
  <c r="F7636" i="3"/>
  <c r="E7636" i="3"/>
  <c r="G7635" i="3"/>
  <c r="H7635" i="3" s="1"/>
  <c r="I7635" i="3" s="1"/>
  <c r="R7635" i="3" s="1"/>
  <c r="J7634" i="3"/>
  <c r="L7634" i="3" s="1"/>
  <c r="M7636" i="3"/>
  <c r="D7639" i="3" l="1"/>
  <c r="G7636" i="3"/>
  <c r="H7636" i="3" s="1"/>
  <c r="F7637" i="3"/>
  <c r="E7637" i="3"/>
  <c r="G7637" i="3" s="1"/>
  <c r="H7637" i="3" s="1"/>
  <c r="I7636" i="3"/>
  <c r="R7636" i="3" s="1"/>
  <c r="J7635" i="3"/>
  <c r="L7635" i="3" s="1"/>
  <c r="M7637" i="3"/>
  <c r="D7640" i="3" l="1"/>
  <c r="F7638" i="3"/>
  <c r="E7638" i="3"/>
  <c r="I7637" i="3"/>
  <c r="R7637" i="3" s="1"/>
  <c r="J7636" i="3"/>
  <c r="L7636" i="3" s="1"/>
  <c r="M7638" i="3"/>
  <c r="D7641" i="3" l="1"/>
  <c r="G7638" i="3"/>
  <c r="H7638" i="3" s="1"/>
  <c r="F7639" i="3"/>
  <c r="E7639" i="3"/>
  <c r="I7638" i="3"/>
  <c r="R7638" i="3" s="1"/>
  <c r="J7637" i="3"/>
  <c r="L7637" i="3" s="1"/>
  <c r="M7639" i="3"/>
  <c r="D7642" i="3" l="1"/>
  <c r="G7639" i="3"/>
  <c r="H7639" i="3" s="1"/>
  <c r="F7640" i="3"/>
  <c r="E7640" i="3"/>
  <c r="G7640" i="3" s="1"/>
  <c r="H7640" i="3" s="1"/>
  <c r="I7639" i="3"/>
  <c r="R7639" i="3" s="1"/>
  <c r="J7638" i="3"/>
  <c r="L7638" i="3" s="1"/>
  <c r="M7640" i="3"/>
  <c r="D7643" i="3" l="1"/>
  <c r="F7641" i="3"/>
  <c r="E7641" i="3"/>
  <c r="I7640" i="3"/>
  <c r="R7640" i="3" s="1"/>
  <c r="J7639" i="3"/>
  <c r="L7639" i="3" s="1"/>
  <c r="M7641" i="3"/>
  <c r="D7644" i="3" l="1"/>
  <c r="G7641" i="3"/>
  <c r="H7641" i="3" s="1"/>
  <c r="F7642" i="3"/>
  <c r="E7642" i="3"/>
  <c r="I7641" i="3"/>
  <c r="R7641" i="3" s="1"/>
  <c r="J7640" i="3"/>
  <c r="L7640" i="3" s="1"/>
  <c r="M7642" i="3"/>
  <c r="D7645" i="3" l="1"/>
  <c r="G7642" i="3"/>
  <c r="H7642" i="3" s="1"/>
  <c r="F7643" i="3"/>
  <c r="E7643" i="3"/>
  <c r="I7642" i="3"/>
  <c r="R7642" i="3" s="1"/>
  <c r="J7641" i="3"/>
  <c r="L7641" i="3" s="1"/>
  <c r="M7643" i="3"/>
  <c r="D7646" i="3" l="1"/>
  <c r="G7643" i="3"/>
  <c r="H7643" i="3" s="1"/>
  <c r="I7643" i="3" s="1"/>
  <c r="R7643" i="3" s="1"/>
  <c r="F7644" i="3"/>
  <c r="E7644" i="3"/>
  <c r="G7644" i="3" s="1"/>
  <c r="H7644" i="3" s="1"/>
  <c r="J7642" i="3"/>
  <c r="L7642" i="3" s="1"/>
  <c r="M7644" i="3"/>
  <c r="D7647" i="3" l="1"/>
  <c r="F7645" i="3"/>
  <c r="E7645" i="3"/>
  <c r="I7644" i="3"/>
  <c r="R7644" i="3" s="1"/>
  <c r="J7643" i="3"/>
  <c r="L7643" i="3" s="1"/>
  <c r="M7645" i="3"/>
  <c r="D7648" i="3" l="1"/>
  <c r="G7645" i="3"/>
  <c r="H7645" i="3" s="1"/>
  <c r="F7646" i="3"/>
  <c r="E7646" i="3"/>
  <c r="I7645" i="3"/>
  <c r="R7645" i="3" s="1"/>
  <c r="J7644" i="3"/>
  <c r="L7644" i="3" s="1"/>
  <c r="M7646" i="3"/>
  <c r="D7649" i="3" l="1"/>
  <c r="G7646" i="3"/>
  <c r="H7646" i="3" s="1"/>
  <c r="F7647" i="3"/>
  <c r="E7647" i="3"/>
  <c r="I7646" i="3"/>
  <c r="R7646" i="3" s="1"/>
  <c r="J7645" i="3"/>
  <c r="L7645" i="3" s="1"/>
  <c r="M7647" i="3"/>
  <c r="D7650" i="3" l="1"/>
  <c r="G7647" i="3"/>
  <c r="H7647" i="3" s="1"/>
  <c r="F7648" i="3"/>
  <c r="E7648" i="3"/>
  <c r="I7647" i="3"/>
  <c r="R7647" i="3" s="1"/>
  <c r="J7646" i="3"/>
  <c r="L7646" i="3" s="1"/>
  <c r="M7648" i="3"/>
  <c r="D7651" i="3" l="1"/>
  <c r="G7648" i="3"/>
  <c r="H7648" i="3" s="1"/>
  <c r="F7649" i="3"/>
  <c r="E7649" i="3"/>
  <c r="I7648" i="3"/>
  <c r="R7648" i="3" s="1"/>
  <c r="J7647" i="3"/>
  <c r="L7647" i="3" s="1"/>
  <c r="M7649" i="3"/>
  <c r="D7652" i="3" l="1"/>
  <c r="G7649" i="3"/>
  <c r="H7649" i="3" s="1"/>
  <c r="F7650" i="3"/>
  <c r="E7650" i="3"/>
  <c r="I7649" i="3"/>
  <c r="R7649" i="3" s="1"/>
  <c r="J7648" i="3"/>
  <c r="L7648" i="3" s="1"/>
  <c r="M7650" i="3"/>
  <c r="D7653" i="3" l="1"/>
  <c r="G7650" i="3"/>
  <c r="H7650" i="3" s="1"/>
  <c r="I7650" i="3" s="1"/>
  <c r="R7650" i="3" s="1"/>
  <c r="F7651" i="3"/>
  <c r="E7651" i="3"/>
  <c r="J7649" i="3"/>
  <c r="L7649" i="3" s="1"/>
  <c r="M7651" i="3"/>
  <c r="D7654" i="3" l="1"/>
  <c r="G7651" i="3"/>
  <c r="H7651" i="3" s="1"/>
  <c r="I7651" i="3" s="1"/>
  <c r="R7651" i="3" s="1"/>
  <c r="F7652" i="3"/>
  <c r="E7652" i="3"/>
  <c r="G7652" i="3" s="1"/>
  <c r="H7652" i="3" s="1"/>
  <c r="J7650" i="3"/>
  <c r="L7650" i="3" s="1"/>
  <c r="M7652" i="3"/>
  <c r="D7655" i="3" l="1"/>
  <c r="F7653" i="3"/>
  <c r="E7653" i="3"/>
  <c r="I7652" i="3"/>
  <c r="R7652" i="3" s="1"/>
  <c r="J7651" i="3"/>
  <c r="L7651" i="3" s="1"/>
  <c r="M7653" i="3"/>
  <c r="D7656" i="3" l="1"/>
  <c r="G7653" i="3"/>
  <c r="H7653" i="3" s="1"/>
  <c r="I7653" i="3" s="1"/>
  <c r="R7653" i="3" s="1"/>
  <c r="F7654" i="3"/>
  <c r="E7654" i="3"/>
  <c r="G7654" i="3" s="1"/>
  <c r="H7654" i="3" s="1"/>
  <c r="J7652" i="3"/>
  <c r="L7652" i="3" s="1"/>
  <c r="M7654" i="3"/>
  <c r="D7657" i="3" l="1"/>
  <c r="F7655" i="3"/>
  <c r="E7655" i="3"/>
  <c r="I7654" i="3"/>
  <c r="R7654" i="3" s="1"/>
  <c r="J7653" i="3"/>
  <c r="L7653" i="3" s="1"/>
  <c r="M7655" i="3"/>
  <c r="D7658" i="3" l="1"/>
  <c r="G7655" i="3"/>
  <c r="H7655" i="3" s="1"/>
  <c r="F7656" i="3"/>
  <c r="E7656" i="3"/>
  <c r="G7656" i="3" s="1"/>
  <c r="H7656" i="3" s="1"/>
  <c r="I7655" i="3"/>
  <c r="R7655" i="3" s="1"/>
  <c r="J7654" i="3"/>
  <c r="L7654" i="3" s="1"/>
  <c r="M7656" i="3"/>
  <c r="D7659" i="3" l="1"/>
  <c r="F7657" i="3"/>
  <c r="E7657" i="3"/>
  <c r="I7656" i="3"/>
  <c r="R7656" i="3" s="1"/>
  <c r="J7655" i="3"/>
  <c r="L7655" i="3" s="1"/>
  <c r="M7657" i="3"/>
  <c r="D7660" i="3" l="1"/>
  <c r="G7657" i="3"/>
  <c r="H7657" i="3" s="1"/>
  <c r="F7658" i="3"/>
  <c r="E7658" i="3"/>
  <c r="I7657" i="3"/>
  <c r="R7657" i="3" s="1"/>
  <c r="J7656" i="3"/>
  <c r="L7656" i="3" s="1"/>
  <c r="M7658" i="3"/>
  <c r="D7661" i="3" l="1"/>
  <c r="G7658" i="3"/>
  <c r="H7658" i="3" s="1"/>
  <c r="F7659" i="3"/>
  <c r="E7659" i="3"/>
  <c r="G7659" i="3" s="1"/>
  <c r="H7659" i="3" s="1"/>
  <c r="I7658" i="3"/>
  <c r="R7658" i="3" s="1"/>
  <c r="J7657" i="3"/>
  <c r="L7657" i="3" s="1"/>
  <c r="M7659" i="3"/>
  <c r="D7662" i="3" l="1"/>
  <c r="F7660" i="3"/>
  <c r="E7660" i="3"/>
  <c r="I7659" i="3"/>
  <c r="R7659" i="3" s="1"/>
  <c r="J7658" i="3"/>
  <c r="L7658" i="3" s="1"/>
  <c r="M7660" i="3"/>
  <c r="D7663" i="3" l="1"/>
  <c r="G7660" i="3"/>
  <c r="H7660" i="3" s="1"/>
  <c r="F7661" i="3"/>
  <c r="E7661" i="3"/>
  <c r="G7661" i="3" s="1"/>
  <c r="H7661" i="3" s="1"/>
  <c r="I7660" i="3"/>
  <c r="R7660" i="3" s="1"/>
  <c r="J7659" i="3"/>
  <c r="L7659" i="3" s="1"/>
  <c r="M7661" i="3"/>
  <c r="D7664" i="3" l="1"/>
  <c r="F7662" i="3"/>
  <c r="E7662" i="3"/>
  <c r="I7661" i="3"/>
  <c r="R7661" i="3" s="1"/>
  <c r="J7660" i="3"/>
  <c r="L7660" i="3" s="1"/>
  <c r="M7662" i="3"/>
  <c r="D7665" i="3" l="1"/>
  <c r="G7662" i="3"/>
  <c r="H7662" i="3" s="1"/>
  <c r="F7663" i="3"/>
  <c r="E7663" i="3"/>
  <c r="G7663" i="3" s="1"/>
  <c r="H7663" i="3" s="1"/>
  <c r="I7662" i="3"/>
  <c r="R7662" i="3" s="1"/>
  <c r="J7661" i="3"/>
  <c r="L7661" i="3" s="1"/>
  <c r="M7663" i="3"/>
  <c r="D7666" i="3" l="1"/>
  <c r="F7664" i="3"/>
  <c r="E7664" i="3"/>
  <c r="I7663" i="3"/>
  <c r="R7663" i="3" s="1"/>
  <c r="J7662" i="3"/>
  <c r="L7662" i="3" s="1"/>
  <c r="M7664" i="3"/>
  <c r="D7667" i="3" l="1"/>
  <c r="G7664" i="3"/>
  <c r="H7664" i="3" s="1"/>
  <c r="F7665" i="3"/>
  <c r="E7665" i="3"/>
  <c r="I7664" i="3"/>
  <c r="R7664" i="3" s="1"/>
  <c r="J7663" i="3"/>
  <c r="L7663" i="3" s="1"/>
  <c r="M7665" i="3"/>
  <c r="D7668" i="3" l="1"/>
  <c r="G7665" i="3"/>
  <c r="H7665" i="3" s="1"/>
  <c r="I7665" i="3" s="1"/>
  <c r="R7665" i="3" s="1"/>
  <c r="F7666" i="3"/>
  <c r="E7666" i="3"/>
  <c r="J7664" i="3"/>
  <c r="L7664" i="3" s="1"/>
  <c r="M7666" i="3"/>
  <c r="D7669" i="3" l="1"/>
  <c r="G7666" i="3"/>
  <c r="H7666" i="3" s="1"/>
  <c r="F7667" i="3"/>
  <c r="E7667" i="3"/>
  <c r="I7666" i="3"/>
  <c r="R7666" i="3" s="1"/>
  <c r="J7665" i="3"/>
  <c r="L7665" i="3" s="1"/>
  <c r="M7667" i="3"/>
  <c r="D7670" i="3" l="1"/>
  <c r="G7667" i="3"/>
  <c r="H7667" i="3" s="1"/>
  <c r="F7668" i="3"/>
  <c r="E7668" i="3"/>
  <c r="I7667" i="3"/>
  <c r="R7667" i="3" s="1"/>
  <c r="J7666" i="3"/>
  <c r="L7666" i="3" s="1"/>
  <c r="M7668" i="3"/>
  <c r="D7671" i="3" l="1"/>
  <c r="G7668" i="3"/>
  <c r="H7668" i="3" s="1"/>
  <c r="I7668" i="3" s="1"/>
  <c r="R7668" i="3" s="1"/>
  <c r="F7669" i="3"/>
  <c r="E7669" i="3"/>
  <c r="G7669" i="3" s="1"/>
  <c r="H7669" i="3" s="1"/>
  <c r="J7667" i="3"/>
  <c r="L7667" i="3" s="1"/>
  <c r="M7669" i="3"/>
  <c r="D7672" i="3" l="1"/>
  <c r="F7670" i="3"/>
  <c r="E7670" i="3"/>
  <c r="I7669" i="3"/>
  <c r="R7669" i="3" s="1"/>
  <c r="J7668" i="3"/>
  <c r="L7668" i="3" s="1"/>
  <c r="M7670" i="3"/>
  <c r="D7673" i="3" l="1"/>
  <c r="G7670" i="3"/>
  <c r="H7670" i="3" s="1"/>
  <c r="F7671" i="3"/>
  <c r="E7671" i="3"/>
  <c r="I7670" i="3"/>
  <c r="R7670" i="3" s="1"/>
  <c r="J7669" i="3"/>
  <c r="L7669" i="3" s="1"/>
  <c r="M7671" i="3"/>
  <c r="D7674" i="3" l="1"/>
  <c r="G7671" i="3"/>
  <c r="H7671" i="3" s="1"/>
  <c r="F7672" i="3"/>
  <c r="E7672" i="3"/>
  <c r="I7671" i="3"/>
  <c r="R7671" i="3" s="1"/>
  <c r="J7670" i="3"/>
  <c r="L7670" i="3" s="1"/>
  <c r="M7672" i="3"/>
  <c r="D7675" i="3" l="1"/>
  <c r="F7673" i="3"/>
  <c r="E7673" i="3"/>
  <c r="G7672" i="3"/>
  <c r="H7672" i="3" s="1"/>
  <c r="I7672" i="3" s="1"/>
  <c r="R7672" i="3" s="1"/>
  <c r="J7671" i="3"/>
  <c r="L7671" i="3" s="1"/>
  <c r="M7673" i="3"/>
  <c r="D7676" i="3" l="1"/>
  <c r="G7673" i="3"/>
  <c r="H7673" i="3" s="1"/>
  <c r="I7673" i="3" s="1"/>
  <c r="R7673" i="3" s="1"/>
  <c r="F7674" i="3"/>
  <c r="E7674" i="3"/>
  <c r="J7672" i="3"/>
  <c r="L7672" i="3" s="1"/>
  <c r="M7674" i="3"/>
  <c r="D7677" i="3" l="1"/>
  <c r="G7674" i="3"/>
  <c r="H7674" i="3" s="1"/>
  <c r="F7675" i="3"/>
  <c r="E7675" i="3"/>
  <c r="I7674" i="3"/>
  <c r="R7674" i="3" s="1"/>
  <c r="J7673" i="3"/>
  <c r="L7673" i="3" s="1"/>
  <c r="M7675" i="3"/>
  <c r="D7678" i="3" l="1"/>
  <c r="G7675" i="3"/>
  <c r="H7675" i="3" s="1"/>
  <c r="F7676" i="3"/>
  <c r="E7676" i="3"/>
  <c r="I7675" i="3"/>
  <c r="R7675" i="3" s="1"/>
  <c r="J7674" i="3"/>
  <c r="L7674" i="3" s="1"/>
  <c r="M7676" i="3"/>
  <c r="D7679" i="3" l="1"/>
  <c r="G7676" i="3"/>
  <c r="H7676" i="3" s="1"/>
  <c r="I7676" i="3" s="1"/>
  <c r="R7676" i="3" s="1"/>
  <c r="F7677" i="3"/>
  <c r="E7677" i="3"/>
  <c r="J7675" i="3"/>
  <c r="L7675" i="3" s="1"/>
  <c r="M7677" i="3"/>
  <c r="D7680" i="3" l="1"/>
  <c r="G7677" i="3"/>
  <c r="H7677" i="3" s="1"/>
  <c r="F7678" i="3"/>
  <c r="E7678" i="3"/>
  <c r="I7677" i="3"/>
  <c r="R7677" i="3" s="1"/>
  <c r="J7676" i="3"/>
  <c r="L7676" i="3" s="1"/>
  <c r="M7678" i="3"/>
  <c r="D7681" i="3" l="1"/>
  <c r="G7678" i="3"/>
  <c r="H7678" i="3" s="1"/>
  <c r="I7678" i="3" s="1"/>
  <c r="R7678" i="3" s="1"/>
  <c r="F7679" i="3"/>
  <c r="E7679" i="3"/>
  <c r="J7677" i="3"/>
  <c r="L7677" i="3" s="1"/>
  <c r="M7679" i="3"/>
  <c r="D7682" i="3" l="1"/>
  <c r="G7679" i="3"/>
  <c r="H7679" i="3" s="1"/>
  <c r="F7680" i="3"/>
  <c r="E7680" i="3"/>
  <c r="I7679" i="3"/>
  <c r="R7679" i="3" s="1"/>
  <c r="J7678" i="3"/>
  <c r="L7678" i="3" s="1"/>
  <c r="M7680" i="3"/>
  <c r="D7683" i="3" l="1"/>
  <c r="G7680" i="3"/>
  <c r="H7680" i="3" s="1"/>
  <c r="F7681" i="3"/>
  <c r="E7681" i="3"/>
  <c r="G7681" i="3" s="1"/>
  <c r="H7681" i="3" s="1"/>
  <c r="I7680" i="3"/>
  <c r="R7680" i="3" s="1"/>
  <c r="J7679" i="3"/>
  <c r="L7679" i="3" s="1"/>
  <c r="M7681" i="3"/>
  <c r="D7684" i="3" l="1"/>
  <c r="F7682" i="3"/>
  <c r="E7682" i="3"/>
  <c r="I7681" i="3"/>
  <c r="R7681" i="3" s="1"/>
  <c r="J7680" i="3"/>
  <c r="L7680" i="3" s="1"/>
  <c r="M7682" i="3"/>
  <c r="D7685" i="3" l="1"/>
  <c r="G7682" i="3"/>
  <c r="H7682" i="3" s="1"/>
  <c r="F7683" i="3"/>
  <c r="E7683" i="3"/>
  <c r="I7682" i="3"/>
  <c r="R7682" i="3" s="1"/>
  <c r="J7681" i="3"/>
  <c r="L7681" i="3" s="1"/>
  <c r="M7683" i="3"/>
  <c r="D7686" i="3" l="1"/>
  <c r="G7683" i="3"/>
  <c r="H7683" i="3" s="1"/>
  <c r="F7684" i="3"/>
  <c r="E7684" i="3"/>
  <c r="I7683" i="3"/>
  <c r="R7683" i="3" s="1"/>
  <c r="J7682" i="3"/>
  <c r="L7682" i="3" s="1"/>
  <c r="M7684" i="3"/>
  <c r="D7687" i="3" l="1"/>
  <c r="F7685" i="3"/>
  <c r="E7685" i="3"/>
  <c r="G7684" i="3"/>
  <c r="H7684" i="3" s="1"/>
  <c r="I7684" i="3" s="1"/>
  <c r="R7684" i="3" s="1"/>
  <c r="J7683" i="3"/>
  <c r="L7683" i="3" s="1"/>
  <c r="M7685" i="3"/>
  <c r="D7688" i="3" l="1"/>
  <c r="G7685" i="3"/>
  <c r="H7685" i="3" s="1"/>
  <c r="F7686" i="3"/>
  <c r="E7686" i="3"/>
  <c r="I7685" i="3"/>
  <c r="R7685" i="3" s="1"/>
  <c r="J7684" i="3"/>
  <c r="L7684" i="3" s="1"/>
  <c r="M7686" i="3"/>
  <c r="D7689" i="3" l="1"/>
  <c r="G7686" i="3"/>
  <c r="H7686" i="3" s="1"/>
  <c r="I7686" i="3" s="1"/>
  <c r="R7686" i="3" s="1"/>
  <c r="F7687" i="3"/>
  <c r="E7687" i="3"/>
  <c r="J7685" i="3"/>
  <c r="L7685" i="3" s="1"/>
  <c r="M7687" i="3"/>
  <c r="D7690" i="3" l="1"/>
  <c r="G7687" i="3"/>
  <c r="H7687" i="3" s="1"/>
  <c r="F7688" i="3"/>
  <c r="E7688" i="3"/>
  <c r="G7688" i="3" s="1"/>
  <c r="H7688" i="3" s="1"/>
  <c r="I7687" i="3"/>
  <c r="R7687" i="3" s="1"/>
  <c r="J7686" i="3"/>
  <c r="L7686" i="3" s="1"/>
  <c r="M7688" i="3"/>
  <c r="D7691" i="3" l="1"/>
  <c r="F7689" i="3"/>
  <c r="E7689" i="3"/>
  <c r="I7688" i="3"/>
  <c r="R7688" i="3" s="1"/>
  <c r="J7687" i="3"/>
  <c r="L7687" i="3" s="1"/>
  <c r="M7689" i="3"/>
  <c r="D7692" i="3" l="1"/>
  <c r="G7689" i="3"/>
  <c r="H7689" i="3" s="1"/>
  <c r="F7690" i="3"/>
  <c r="E7690" i="3"/>
  <c r="I7689" i="3"/>
  <c r="R7689" i="3" s="1"/>
  <c r="J7688" i="3"/>
  <c r="L7688" i="3" s="1"/>
  <c r="M7690" i="3"/>
  <c r="D7693" i="3" l="1"/>
  <c r="G7690" i="3"/>
  <c r="H7690" i="3" s="1"/>
  <c r="I7690" i="3" s="1"/>
  <c r="R7690" i="3" s="1"/>
  <c r="F7691" i="3"/>
  <c r="E7691" i="3"/>
  <c r="J7689" i="3"/>
  <c r="L7689" i="3" s="1"/>
  <c r="M7691" i="3"/>
  <c r="D7694" i="3" l="1"/>
  <c r="G7691" i="3"/>
  <c r="H7691" i="3" s="1"/>
  <c r="F7692" i="3"/>
  <c r="E7692" i="3"/>
  <c r="I7691" i="3"/>
  <c r="R7691" i="3" s="1"/>
  <c r="J7690" i="3"/>
  <c r="L7690" i="3" s="1"/>
  <c r="M7692" i="3"/>
  <c r="D7695" i="3" l="1"/>
  <c r="G7692" i="3"/>
  <c r="H7692" i="3" s="1"/>
  <c r="F7693" i="3"/>
  <c r="E7693" i="3"/>
  <c r="G7693" i="3" s="1"/>
  <c r="H7693" i="3" s="1"/>
  <c r="I7692" i="3"/>
  <c r="R7692" i="3" s="1"/>
  <c r="J7691" i="3"/>
  <c r="L7691" i="3" s="1"/>
  <c r="M7693" i="3"/>
  <c r="D7696" i="3" l="1"/>
  <c r="F7694" i="3"/>
  <c r="E7694" i="3"/>
  <c r="I7693" i="3"/>
  <c r="R7693" i="3" s="1"/>
  <c r="J7692" i="3"/>
  <c r="L7692" i="3" s="1"/>
  <c r="M7694" i="3"/>
  <c r="D7697" i="3" l="1"/>
  <c r="G7694" i="3"/>
  <c r="H7694" i="3" s="1"/>
  <c r="I7694" i="3" s="1"/>
  <c r="R7694" i="3" s="1"/>
  <c r="F7695" i="3"/>
  <c r="E7695" i="3"/>
  <c r="J7693" i="3"/>
  <c r="L7693" i="3" s="1"/>
  <c r="M7695" i="3"/>
  <c r="D7698" i="3" l="1"/>
  <c r="G7695" i="3"/>
  <c r="H7695" i="3" s="1"/>
  <c r="F7696" i="3"/>
  <c r="E7696" i="3"/>
  <c r="I7695" i="3"/>
  <c r="R7695" i="3" s="1"/>
  <c r="J7694" i="3"/>
  <c r="L7694" i="3" s="1"/>
  <c r="M7696" i="3"/>
  <c r="D7699" i="3" l="1"/>
  <c r="G7696" i="3"/>
  <c r="H7696" i="3" s="1"/>
  <c r="F7697" i="3"/>
  <c r="E7697" i="3"/>
  <c r="I7696" i="3"/>
  <c r="R7696" i="3" s="1"/>
  <c r="J7695" i="3"/>
  <c r="L7695" i="3" s="1"/>
  <c r="M7697" i="3"/>
  <c r="D7700" i="3" l="1"/>
  <c r="G7697" i="3"/>
  <c r="H7697" i="3" s="1"/>
  <c r="I7697" i="3" s="1"/>
  <c r="R7697" i="3" s="1"/>
  <c r="F7698" i="3"/>
  <c r="E7698" i="3"/>
  <c r="J7696" i="3"/>
  <c r="L7696" i="3" s="1"/>
  <c r="M7698" i="3"/>
  <c r="D7701" i="3" l="1"/>
  <c r="G7698" i="3"/>
  <c r="H7698" i="3" s="1"/>
  <c r="F7699" i="3"/>
  <c r="E7699" i="3"/>
  <c r="G7699" i="3" s="1"/>
  <c r="H7699" i="3" s="1"/>
  <c r="I7698" i="3"/>
  <c r="R7698" i="3" s="1"/>
  <c r="J7697" i="3"/>
  <c r="L7697" i="3" s="1"/>
  <c r="M7699" i="3"/>
  <c r="D7702" i="3" l="1"/>
  <c r="F7700" i="3"/>
  <c r="E7700" i="3"/>
  <c r="I7699" i="3"/>
  <c r="R7699" i="3" s="1"/>
  <c r="J7698" i="3"/>
  <c r="L7698" i="3" s="1"/>
  <c r="M7700" i="3"/>
  <c r="D7703" i="3" l="1"/>
  <c r="G7700" i="3"/>
  <c r="H7700" i="3" s="1"/>
  <c r="I7700" i="3" s="1"/>
  <c r="R7700" i="3" s="1"/>
  <c r="F7701" i="3"/>
  <c r="E7701" i="3"/>
  <c r="G7701" i="3" s="1"/>
  <c r="H7701" i="3" s="1"/>
  <c r="J7699" i="3"/>
  <c r="L7699" i="3" s="1"/>
  <c r="M7701" i="3"/>
  <c r="D7704" i="3" l="1"/>
  <c r="F7702" i="3"/>
  <c r="E7702" i="3"/>
  <c r="I7701" i="3"/>
  <c r="R7701" i="3" s="1"/>
  <c r="J7700" i="3"/>
  <c r="L7700" i="3" s="1"/>
  <c r="M7702" i="3"/>
  <c r="D7705" i="3" l="1"/>
  <c r="G7702" i="3"/>
  <c r="H7702" i="3" s="1"/>
  <c r="I7702" i="3" s="1"/>
  <c r="R7702" i="3" s="1"/>
  <c r="F7703" i="3"/>
  <c r="E7703" i="3"/>
  <c r="J7701" i="3"/>
  <c r="L7701" i="3" s="1"/>
  <c r="M7703" i="3"/>
  <c r="D7706" i="3" l="1"/>
  <c r="G7703" i="3"/>
  <c r="H7703" i="3" s="1"/>
  <c r="I7703" i="3" s="1"/>
  <c r="R7703" i="3" s="1"/>
  <c r="F7704" i="3"/>
  <c r="E7704" i="3"/>
  <c r="J7702" i="3"/>
  <c r="L7702" i="3" s="1"/>
  <c r="M7704" i="3"/>
  <c r="D7707" i="3" l="1"/>
  <c r="G7704" i="3"/>
  <c r="H7704" i="3" s="1"/>
  <c r="I7704" i="3" s="1"/>
  <c r="R7704" i="3" s="1"/>
  <c r="F7705" i="3"/>
  <c r="E7705" i="3"/>
  <c r="J7703" i="3"/>
  <c r="L7703" i="3" s="1"/>
  <c r="M7705" i="3"/>
  <c r="D7708" i="3" l="1"/>
  <c r="G7705" i="3"/>
  <c r="H7705" i="3" s="1"/>
  <c r="I7705" i="3" s="1"/>
  <c r="R7705" i="3" s="1"/>
  <c r="F7706" i="3"/>
  <c r="E7706" i="3"/>
  <c r="J7704" i="3"/>
  <c r="L7704" i="3" s="1"/>
  <c r="M7706" i="3"/>
  <c r="D7709" i="3" l="1"/>
  <c r="G7706" i="3"/>
  <c r="H7706" i="3" s="1"/>
  <c r="F7707" i="3"/>
  <c r="E7707" i="3"/>
  <c r="I7706" i="3"/>
  <c r="R7706" i="3" s="1"/>
  <c r="J7705" i="3"/>
  <c r="L7705" i="3" s="1"/>
  <c r="M7707" i="3"/>
  <c r="D7710" i="3" l="1"/>
  <c r="G7707" i="3"/>
  <c r="H7707" i="3" s="1"/>
  <c r="I7707" i="3" s="1"/>
  <c r="R7707" i="3" s="1"/>
  <c r="F7708" i="3"/>
  <c r="E7708" i="3"/>
  <c r="G7708" i="3" s="1"/>
  <c r="H7708" i="3" s="1"/>
  <c r="J7706" i="3"/>
  <c r="L7706" i="3" s="1"/>
  <c r="M7708" i="3"/>
  <c r="D7711" i="3" l="1"/>
  <c r="F7709" i="3"/>
  <c r="E7709" i="3"/>
  <c r="I7708" i="3"/>
  <c r="R7708" i="3" s="1"/>
  <c r="J7707" i="3"/>
  <c r="L7707" i="3" s="1"/>
  <c r="M7709" i="3"/>
  <c r="D7712" i="3" l="1"/>
  <c r="G7709" i="3"/>
  <c r="H7709" i="3" s="1"/>
  <c r="I7709" i="3" s="1"/>
  <c r="R7709" i="3" s="1"/>
  <c r="F7710" i="3"/>
  <c r="E7710" i="3"/>
  <c r="J7708" i="3"/>
  <c r="L7708" i="3" s="1"/>
  <c r="M7710" i="3"/>
  <c r="D7713" i="3" l="1"/>
  <c r="F7711" i="3"/>
  <c r="E7711" i="3"/>
  <c r="G7710" i="3"/>
  <c r="H7710" i="3" s="1"/>
  <c r="I7710" i="3" s="1"/>
  <c r="R7710" i="3" s="1"/>
  <c r="J7709" i="3"/>
  <c r="L7709" i="3" s="1"/>
  <c r="M7711" i="3"/>
  <c r="D7714" i="3" l="1"/>
  <c r="F7712" i="3"/>
  <c r="E7712" i="3"/>
  <c r="G7711" i="3"/>
  <c r="H7711" i="3" s="1"/>
  <c r="I7711" i="3" s="1"/>
  <c r="R7711" i="3" s="1"/>
  <c r="J7710" i="3"/>
  <c r="L7710" i="3" s="1"/>
  <c r="M7712" i="3"/>
  <c r="D7715" i="3" l="1"/>
  <c r="G7712" i="3"/>
  <c r="H7712" i="3" s="1"/>
  <c r="F7713" i="3"/>
  <c r="E7713" i="3"/>
  <c r="G7713" i="3" s="1"/>
  <c r="H7713" i="3" s="1"/>
  <c r="I7712" i="3"/>
  <c r="R7712" i="3" s="1"/>
  <c r="J7711" i="3"/>
  <c r="L7711" i="3" s="1"/>
  <c r="M7713" i="3"/>
  <c r="D7716" i="3" l="1"/>
  <c r="F7714" i="3"/>
  <c r="E7714" i="3"/>
  <c r="I7713" i="3"/>
  <c r="R7713" i="3" s="1"/>
  <c r="J7712" i="3"/>
  <c r="L7712" i="3" s="1"/>
  <c r="M7714" i="3"/>
  <c r="D7717" i="3" l="1"/>
  <c r="G7714" i="3"/>
  <c r="H7714" i="3" s="1"/>
  <c r="F7715" i="3"/>
  <c r="E7715" i="3"/>
  <c r="G7715" i="3" s="1"/>
  <c r="H7715" i="3" s="1"/>
  <c r="I7714" i="3"/>
  <c r="R7714" i="3" s="1"/>
  <c r="J7713" i="3"/>
  <c r="L7713" i="3" s="1"/>
  <c r="M7715" i="3"/>
  <c r="D7718" i="3" l="1"/>
  <c r="F7716" i="3"/>
  <c r="E7716" i="3"/>
  <c r="I7715" i="3"/>
  <c r="R7715" i="3" s="1"/>
  <c r="J7714" i="3"/>
  <c r="L7714" i="3" s="1"/>
  <c r="M7716" i="3"/>
  <c r="D7719" i="3" l="1"/>
  <c r="G7716" i="3"/>
  <c r="H7716" i="3" s="1"/>
  <c r="F7717" i="3"/>
  <c r="E7717" i="3"/>
  <c r="I7716" i="3"/>
  <c r="R7716" i="3" s="1"/>
  <c r="J7715" i="3"/>
  <c r="L7715" i="3" s="1"/>
  <c r="M7717" i="3"/>
  <c r="D7720" i="3" l="1"/>
  <c r="G7717" i="3"/>
  <c r="H7717" i="3" s="1"/>
  <c r="I7717" i="3" s="1"/>
  <c r="R7717" i="3" s="1"/>
  <c r="F7718" i="3"/>
  <c r="E7718" i="3"/>
  <c r="J7716" i="3"/>
  <c r="L7716" i="3" s="1"/>
  <c r="M7718" i="3"/>
  <c r="D7721" i="3" l="1"/>
  <c r="G7718" i="3"/>
  <c r="H7718" i="3" s="1"/>
  <c r="F7719" i="3"/>
  <c r="E7719" i="3"/>
  <c r="I7718" i="3"/>
  <c r="R7718" i="3" s="1"/>
  <c r="J7717" i="3"/>
  <c r="L7717" i="3" s="1"/>
  <c r="M7719" i="3"/>
  <c r="D7722" i="3" l="1"/>
  <c r="G7719" i="3"/>
  <c r="H7719" i="3" s="1"/>
  <c r="F7720" i="3"/>
  <c r="E7720" i="3"/>
  <c r="I7719" i="3"/>
  <c r="R7719" i="3" s="1"/>
  <c r="J7718" i="3"/>
  <c r="L7718" i="3" s="1"/>
  <c r="M7720" i="3"/>
  <c r="D7723" i="3" l="1"/>
  <c r="G7720" i="3"/>
  <c r="H7720" i="3" s="1"/>
  <c r="I7720" i="3" s="1"/>
  <c r="R7720" i="3" s="1"/>
  <c r="F7721" i="3"/>
  <c r="E7721" i="3"/>
  <c r="J7719" i="3"/>
  <c r="L7719" i="3" s="1"/>
  <c r="M7721" i="3"/>
  <c r="D7724" i="3" l="1"/>
  <c r="G7721" i="3"/>
  <c r="H7721" i="3" s="1"/>
  <c r="I7721" i="3" s="1"/>
  <c r="R7721" i="3" s="1"/>
  <c r="F7722" i="3"/>
  <c r="E7722" i="3"/>
  <c r="J7720" i="3"/>
  <c r="L7720" i="3" s="1"/>
  <c r="M7722" i="3"/>
  <c r="D7725" i="3" l="1"/>
  <c r="F7723" i="3"/>
  <c r="E7723" i="3"/>
  <c r="G7722" i="3"/>
  <c r="H7722" i="3" s="1"/>
  <c r="I7722" i="3" s="1"/>
  <c r="R7722" i="3" s="1"/>
  <c r="J7721" i="3"/>
  <c r="L7721" i="3" s="1"/>
  <c r="M7723" i="3"/>
  <c r="D7726" i="3" l="1"/>
  <c r="G7723" i="3"/>
  <c r="H7723" i="3" s="1"/>
  <c r="F7724" i="3"/>
  <c r="E7724" i="3"/>
  <c r="I7723" i="3"/>
  <c r="R7723" i="3" s="1"/>
  <c r="J7722" i="3"/>
  <c r="L7722" i="3" s="1"/>
  <c r="M7724" i="3"/>
  <c r="D7727" i="3" l="1"/>
  <c r="G7724" i="3"/>
  <c r="H7724" i="3" s="1"/>
  <c r="F7725" i="3"/>
  <c r="E7725" i="3"/>
  <c r="I7724" i="3"/>
  <c r="R7724" i="3" s="1"/>
  <c r="J7723" i="3"/>
  <c r="L7723" i="3" s="1"/>
  <c r="M7725" i="3"/>
  <c r="D7728" i="3" l="1"/>
  <c r="G7725" i="3"/>
  <c r="H7725" i="3" s="1"/>
  <c r="I7725" i="3" s="1"/>
  <c r="R7725" i="3" s="1"/>
  <c r="F7726" i="3"/>
  <c r="E7726" i="3"/>
  <c r="J7724" i="3"/>
  <c r="L7724" i="3" s="1"/>
  <c r="M7726" i="3"/>
  <c r="D7729" i="3" l="1"/>
  <c r="G7726" i="3"/>
  <c r="H7726" i="3" s="1"/>
  <c r="I7726" i="3" s="1"/>
  <c r="R7726" i="3" s="1"/>
  <c r="F7727" i="3"/>
  <c r="E7727" i="3"/>
  <c r="J7725" i="3"/>
  <c r="L7725" i="3" s="1"/>
  <c r="M7727" i="3"/>
  <c r="D7730" i="3" l="1"/>
  <c r="G7727" i="3"/>
  <c r="H7727" i="3" s="1"/>
  <c r="I7727" i="3" s="1"/>
  <c r="R7727" i="3" s="1"/>
  <c r="F7728" i="3"/>
  <c r="E7728" i="3"/>
  <c r="J7726" i="3"/>
  <c r="L7726" i="3" s="1"/>
  <c r="M7728" i="3"/>
  <c r="D7731" i="3" l="1"/>
  <c r="G7728" i="3"/>
  <c r="H7728" i="3" s="1"/>
  <c r="F7729" i="3"/>
  <c r="E7729" i="3"/>
  <c r="I7728" i="3"/>
  <c r="R7728" i="3" s="1"/>
  <c r="J7727" i="3"/>
  <c r="L7727" i="3" s="1"/>
  <c r="M7729" i="3"/>
  <c r="D7732" i="3" l="1"/>
  <c r="G7729" i="3"/>
  <c r="H7729" i="3" s="1"/>
  <c r="I7729" i="3" s="1"/>
  <c r="R7729" i="3" s="1"/>
  <c r="F7730" i="3"/>
  <c r="E7730" i="3"/>
  <c r="J7728" i="3"/>
  <c r="L7728" i="3" s="1"/>
  <c r="M7730" i="3"/>
  <c r="D7733" i="3" l="1"/>
  <c r="G7730" i="3"/>
  <c r="H7730" i="3" s="1"/>
  <c r="F7731" i="3"/>
  <c r="E7731" i="3"/>
  <c r="I7730" i="3"/>
  <c r="R7730" i="3" s="1"/>
  <c r="J7729" i="3"/>
  <c r="L7729" i="3" s="1"/>
  <c r="M7731" i="3"/>
  <c r="D7734" i="3" l="1"/>
  <c r="G7731" i="3"/>
  <c r="H7731" i="3" s="1"/>
  <c r="I7731" i="3" s="1"/>
  <c r="R7731" i="3" s="1"/>
  <c r="F7732" i="3"/>
  <c r="E7732" i="3"/>
  <c r="J7730" i="3"/>
  <c r="L7730" i="3" s="1"/>
  <c r="M7732" i="3"/>
  <c r="D7735" i="3" l="1"/>
  <c r="G7732" i="3"/>
  <c r="H7732" i="3" s="1"/>
  <c r="I7732" i="3" s="1"/>
  <c r="R7732" i="3" s="1"/>
  <c r="F7733" i="3"/>
  <c r="E7733" i="3"/>
  <c r="J7731" i="3"/>
  <c r="L7731" i="3" s="1"/>
  <c r="M7733" i="3"/>
  <c r="D7736" i="3" l="1"/>
  <c r="F7734" i="3"/>
  <c r="E7734" i="3"/>
  <c r="G7733" i="3"/>
  <c r="H7733" i="3" s="1"/>
  <c r="I7733" i="3" s="1"/>
  <c r="R7733" i="3" s="1"/>
  <c r="J7732" i="3"/>
  <c r="L7732" i="3" s="1"/>
  <c r="M7734" i="3"/>
  <c r="D7737" i="3" l="1"/>
  <c r="F7735" i="3"/>
  <c r="E7735" i="3"/>
  <c r="G7734" i="3"/>
  <c r="H7734" i="3" s="1"/>
  <c r="I7734" i="3" s="1"/>
  <c r="R7734" i="3" s="1"/>
  <c r="J7733" i="3"/>
  <c r="L7733" i="3" s="1"/>
  <c r="M7735" i="3"/>
  <c r="D7738" i="3" l="1"/>
  <c r="G7735" i="3"/>
  <c r="H7735" i="3" s="1"/>
  <c r="I7735" i="3" s="1"/>
  <c r="R7735" i="3" s="1"/>
  <c r="F7736" i="3"/>
  <c r="E7736" i="3"/>
  <c r="J7734" i="3"/>
  <c r="L7734" i="3" s="1"/>
  <c r="M7736" i="3"/>
  <c r="D7739" i="3" l="1"/>
  <c r="G7736" i="3"/>
  <c r="H7736" i="3" s="1"/>
  <c r="I7736" i="3" s="1"/>
  <c r="R7736" i="3" s="1"/>
  <c r="F7737" i="3"/>
  <c r="E7737" i="3"/>
  <c r="J7735" i="3"/>
  <c r="L7735" i="3" s="1"/>
  <c r="M7737" i="3"/>
  <c r="D7740" i="3" l="1"/>
  <c r="G7737" i="3"/>
  <c r="H7737" i="3" s="1"/>
  <c r="I7737" i="3" s="1"/>
  <c r="R7737" i="3" s="1"/>
  <c r="F7738" i="3"/>
  <c r="E7738" i="3"/>
  <c r="J7736" i="3"/>
  <c r="L7736" i="3" s="1"/>
  <c r="M7738" i="3"/>
  <c r="D7741" i="3" l="1"/>
  <c r="G7738" i="3"/>
  <c r="H7738" i="3" s="1"/>
  <c r="F7739" i="3"/>
  <c r="E7739" i="3"/>
  <c r="G7739" i="3" s="1"/>
  <c r="H7739" i="3" s="1"/>
  <c r="I7738" i="3"/>
  <c r="R7738" i="3" s="1"/>
  <c r="J7737" i="3"/>
  <c r="L7737" i="3" s="1"/>
  <c r="M7739" i="3"/>
  <c r="D7742" i="3" l="1"/>
  <c r="F7740" i="3"/>
  <c r="E7740" i="3"/>
  <c r="I7739" i="3"/>
  <c r="R7739" i="3" s="1"/>
  <c r="J7738" i="3"/>
  <c r="L7738" i="3" s="1"/>
  <c r="M7740" i="3"/>
  <c r="D7743" i="3" l="1"/>
  <c r="G7740" i="3"/>
  <c r="H7740" i="3" s="1"/>
  <c r="I7740" i="3" s="1"/>
  <c r="R7740" i="3" s="1"/>
  <c r="F7741" i="3"/>
  <c r="E7741" i="3"/>
  <c r="J7739" i="3"/>
  <c r="L7739" i="3" s="1"/>
  <c r="M7741" i="3"/>
  <c r="D7744" i="3" l="1"/>
  <c r="F7742" i="3"/>
  <c r="E7742" i="3"/>
  <c r="G7741" i="3"/>
  <c r="H7741" i="3" s="1"/>
  <c r="I7741" i="3" s="1"/>
  <c r="R7741" i="3" s="1"/>
  <c r="J7740" i="3"/>
  <c r="L7740" i="3" s="1"/>
  <c r="M7742" i="3"/>
  <c r="D7745" i="3" l="1"/>
  <c r="G7742" i="3"/>
  <c r="H7742" i="3" s="1"/>
  <c r="F7743" i="3"/>
  <c r="E7743" i="3"/>
  <c r="G7743" i="3" s="1"/>
  <c r="H7743" i="3" s="1"/>
  <c r="I7742" i="3"/>
  <c r="R7742" i="3" s="1"/>
  <c r="J7741" i="3"/>
  <c r="L7741" i="3" s="1"/>
  <c r="M7743" i="3"/>
  <c r="D7746" i="3" l="1"/>
  <c r="F7744" i="3"/>
  <c r="E7744" i="3"/>
  <c r="I7743" i="3"/>
  <c r="R7743" i="3" s="1"/>
  <c r="J7742" i="3"/>
  <c r="L7742" i="3" s="1"/>
  <c r="M7744" i="3"/>
  <c r="D7747" i="3" l="1"/>
  <c r="G7744" i="3"/>
  <c r="H7744" i="3" s="1"/>
  <c r="F7745" i="3"/>
  <c r="E7745" i="3"/>
  <c r="G7745" i="3" s="1"/>
  <c r="H7745" i="3" s="1"/>
  <c r="I7744" i="3"/>
  <c r="R7744" i="3" s="1"/>
  <c r="J7743" i="3"/>
  <c r="L7743" i="3" s="1"/>
  <c r="M7745" i="3"/>
  <c r="D7748" i="3" l="1"/>
  <c r="F7746" i="3"/>
  <c r="E7746" i="3"/>
  <c r="I7745" i="3"/>
  <c r="R7745" i="3" s="1"/>
  <c r="J7744" i="3"/>
  <c r="L7744" i="3" s="1"/>
  <c r="M7746" i="3"/>
  <c r="D7749" i="3" l="1"/>
  <c r="G7746" i="3"/>
  <c r="H7746" i="3" s="1"/>
  <c r="I7746" i="3" s="1"/>
  <c r="R7746" i="3" s="1"/>
  <c r="F7747" i="3"/>
  <c r="E7747" i="3"/>
  <c r="J7745" i="3"/>
  <c r="L7745" i="3" s="1"/>
  <c r="M7747" i="3"/>
  <c r="D7750" i="3" l="1"/>
  <c r="G7747" i="3"/>
  <c r="H7747" i="3" s="1"/>
  <c r="F7748" i="3"/>
  <c r="E7748" i="3"/>
  <c r="I7747" i="3"/>
  <c r="R7747" i="3" s="1"/>
  <c r="J7746" i="3"/>
  <c r="L7746" i="3" s="1"/>
  <c r="M7748" i="3"/>
  <c r="D7751" i="3" l="1"/>
  <c r="G7748" i="3"/>
  <c r="H7748" i="3" s="1"/>
  <c r="I7748" i="3" s="1"/>
  <c r="R7748" i="3" s="1"/>
  <c r="F7749" i="3"/>
  <c r="E7749" i="3"/>
  <c r="J7747" i="3"/>
  <c r="L7747" i="3" s="1"/>
  <c r="M7749" i="3"/>
  <c r="D7752" i="3" l="1"/>
  <c r="G7749" i="3"/>
  <c r="H7749" i="3" s="1"/>
  <c r="I7749" i="3" s="1"/>
  <c r="R7749" i="3" s="1"/>
  <c r="F7750" i="3"/>
  <c r="E7750" i="3"/>
  <c r="J7748" i="3"/>
  <c r="L7748" i="3" s="1"/>
  <c r="M7750" i="3"/>
  <c r="D7753" i="3" l="1"/>
  <c r="F7751" i="3"/>
  <c r="E7751" i="3"/>
  <c r="G7750" i="3"/>
  <c r="H7750" i="3" s="1"/>
  <c r="I7750" i="3" s="1"/>
  <c r="R7750" i="3" s="1"/>
  <c r="J7749" i="3"/>
  <c r="L7749" i="3" s="1"/>
  <c r="M7751" i="3"/>
  <c r="D7754" i="3" l="1"/>
  <c r="G7751" i="3"/>
  <c r="H7751" i="3" s="1"/>
  <c r="F7752" i="3"/>
  <c r="E7752" i="3"/>
  <c r="I7751" i="3"/>
  <c r="R7751" i="3" s="1"/>
  <c r="J7750" i="3"/>
  <c r="L7750" i="3" s="1"/>
  <c r="M7752" i="3"/>
  <c r="D7755" i="3" l="1"/>
  <c r="G7752" i="3"/>
  <c r="H7752" i="3" s="1"/>
  <c r="F7753" i="3"/>
  <c r="E7753" i="3"/>
  <c r="I7752" i="3"/>
  <c r="R7752" i="3" s="1"/>
  <c r="J7751" i="3"/>
  <c r="L7751" i="3" s="1"/>
  <c r="M7753" i="3"/>
  <c r="D7756" i="3" l="1"/>
  <c r="G7753" i="3"/>
  <c r="H7753" i="3" s="1"/>
  <c r="I7753" i="3" s="1"/>
  <c r="R7753" i="3" s="1"/>
  <c r="F7754" i="3"/>
  <c r="E7754" i="3"/>
  <c r="J7752" i="3"/>
  <c r="L7752" i="3" s="1"/>
  <c r="M7754" i="3"/>
  <c r="D7757" i="3" l="1"/>
  <c r="G7754" i="3"/>
  <c r="H7754" i="3" s="1"/>
  <c r="I7754" i="3" s="1"/>
  <c r="R7754" i="3" s="1"/>
  <c r="F7755" i="3"/>
  <c r="E7755" i="3"/>
  <c r="J7753" i="3"/>
  <c r="L7753" i="3" s="1"/>
  <c r="M7755" i="3"/>
  <c r="D7758" i="3" l="1"/>
  <c r="F7756" i="3"/>
  <c r="E7756" i="3"/>
  <c r="G7755" i="3"/>
  <c r="H7755" i="3" s="1"/>
  <c r="I7755" i="3" s="1"/>
  <c r="R7755" i="3" s="1"/>
  <c r="J7754" i="3"/>
  <c r="L7754" i="3" s="1"/>
  <c r="M7756" i="3"/>
  <c r="D7759" i="3" l="1"/>
  <c r="G7756" i="3"/>
  <c r="H7756" i="3" s="1"/>
  <c r="F7757" i="3"/>
  <c r="E7757" i="3"/>
  <c r="I7756" i="3"/>
  <c r="R7756" i="3" s="1"/>
  <c r="J7755" i="3"/>
  <c r="L7755" i="3" s="1"/>
  <c r="M7757" i="3"/>
  <c r="D7760" i="3" l="1"/>
  <c r="G7757" i="3"/>
  <c r="H7757" i="3" s="1"/>
  <c r="I7757" i="3" s="1"/>
  <c r="R7757" i="3" s="1"/>
  <c r="F7758" i="3"/>
  <c r="E7758" i="3"/>
  <c r="G7758" i="3" s="1"/>
  <c r="H7758" i="3" s="1"/>
  <c r="J7756" i="3"/>
  <c r="L7756" i="3" s="1"/>
  <c r="M7758" i="3"/>
  <c r="D7761" i="3" l="1"/>
  <c r="F7759" i="3"/>
  <c r="E7759" i="3"/>
  <c r="I7758" i="3"/>
  <c r="R7758" i="3" s="1"/>
  <c r="J7757" i="3"/>
  <c r="L7757" i="3" s="1"/>
  <c r="M7759" i="3"/>
  <c r="D7762" i="3" l="1"/>
  <c r="G7759" i="3"/>
  <c r="H7759" i="3" s="1"/>
  <c r="F7760" i="3"/>
  <c r="E7760" i="3"/>
  <c r="I7759" i="3"/>
  <c r="R7759" i="3" s="1"/>
  <c r="J7758" i="3"/>
  <c r="L7758" i="3" s="1"/>
  <c r="M7760" i="3"/>
  <c r="D7763" i="3" l="1"/>
  <c r="G7760" i="3"/>
  <c r="H7760" i="3" s="1"/>
  <c r="I7760" i="3" s="1"/>
  <c r="R7760" i="3" s="1"/>
  <c r="F7761" i="3"/>
  <c r="E7761" i="3"/>
  <c r="G7761" i="3" s="1"/>
  <c r="H7761" i="3" s="1"/>
  <c r="J7759" i="3"/>
  <c r="L7759" i="3" s="1"/>
  <c r="M7761" i="3"/>
  <c r="D7764" i="3" l="1"/>
  <c r="F7762" i="3"/>
  <c r="E7762" i="3"/>
  <c r="I7761" i="3"/>
  <c r="R7761" i="3" s="1"/>
  <c r="J7760" i="3"/>
  <c r="L7760" i="3" s="1"/>
  <c r="M7762" i="3"/>
  <c r="D7765" i="3" l="1"/>
  <c r="G7762" i="3"/>
  <c r="H7762" i="3" s="1"/>
  <c r="F7763" i="3"/>
  <c r="E7763" i="3"/>
  <c r="I7762" i="3"/>
  <c r="R7762" i="3" s="1"/>
  <c r="J7761" i="3"/>
  <c r="L7761" i="3" s="1"/>
  <c r="M7763" i="3"/>
  <c r="D7766" i="3" l="1"/>
  <c r="G7763" i="3"/>
  <c r="H7763" i="3" s="1"/>
  <c r="I7763" i="3" s="1"/>
  <c r="R7763" i="3" s="1"/>
  <c r="F7764" i="3"/>
  <c r="E7764" i="3"/>
  <c r="J7762" i="3"/>
  <c r="L7762" i="3" s="1"/>
  <c r="M7764" i="3"/>
  <c r="D7767" i="3" l="1"/>
  <c r="F7765" i="3"/>
  <c r="E7765" i="3"/>
  <c r="G7764" i="3"/>
  <c r="H7764" i="3" s="1"/>
  <c r="I7764" i="3" s="1"/>
  <c r="R7764" i="3" s="1"/>
  <c r="J7763" i="3"/>
  <c r="L7763" i="3" s="1"/>
  <c r="M7765" i="3"/>
  <c r="D7768" i="3" l="1"/>
  <c r="G7765" i="3"/>
  <c r="H7765" i="3" s="1"/>
  <c r="F7766" i="3"/>
  <c r="E7766" i="3"/>
  <c r="I7765" i="3"/>
  <c r="R7765" i="3" s="1"/>
  <c r="J7764" i="3"/>
  <c r="L7764" i="3" s="1"/>
  <c r="M7766" i="3"/>
  <c r="D7769" i="3" l="1"/>
  <c r="G7766" i="3"/>
  <c r="H7766" i="3" s="1"/>
  <c r="F7767" i="3"/>
  <c r="E7767" i="3"/>
  <c r="I7766" i="3"/>
  <c r="R7766" i="3" s="1"/>
  <c r="J7765" i="3"/>
  <c r="L7765" i="3" s="1"/>
  <c r="M7767" i="3"/>
  <c r="D7770" i="3" l="1"/>
  <c r="G7767" i="3"/>
  <c r="H7767" i="3" s="1"/>
  <c r="I7767" i="3" s="1"/>
  <c r="R7767" i="3" s="1"/>
  <c r="F7768" i="3"/>
  <c r="E7768" i="3"/>
  <c r="J7766" i="3"/>
  <c r="L7766" i="3" s="1"/>
  <c r="M7768" i="3"/>
  <c r="D7771" i="3" l="1"/>
  <c r="F7769" i="3"/>
  <c r="E7769" i="3"/>
  <c r="G7768" i="3"/>
  <c r="H7768" i="3" s="1"/>
  <c r="I7768" i="3" s="1"/>
  <c r="R7768" i="3" s="1"/>
  <c r="J7767" i="3"/>
  <c r="L7767" i="3" s="1"/>
  <c r="M7769" i="3"/>
  <c r="D7772" i="3" l="1"/>
  <c r="G7769" i="3"/>
  <c r="H7769" i="3" s="1"/>
  <c r="F7770" i="3"/>
  <c r="E7770" i="3"/>
  <c r="I7769" i="3"/>
  <c r="R7769" i="3" s="1"/>
  <c r="J7768" i="3"/>
  <c r="L7768" i="3" s="1"/>
  <c r="M7770" i="3"/>
  <c r="D7773" i="3" l="1"/>
  <c r="G7770" i="3"/>
  <c r="H7770" i="3" s="1"/>
  <c r="I7770" i="3" s="1"/>
  <c r="R7770" i="3" s="1"/>
  <c r="F7771" i="3"/>
  <c r="E7771" i="3"/>
  <c r="J7769" i="3"/>
  <c r="L7769" i="3" s="1"/>
  <c r="M7771" i="3"/>
  <c r="D7774" i="3" l="1"/>
  <c r="G7771" i="3"/>
  <c r="H7771" i="3" s="1"/>
  <c r="F7772" i="3"/>
  <c r="E7772" i="3"/>
  <c r="G7772" i="3" s="1"/>
  <c r="H7772" i="3" s="1"/>
  <c r="I7771" i="3"/>
  <c r="R7771" i="3" s="1"/>
  <c r="J7770" i="3"/>
  <c r="L7770" i="3" s="1"/>
  <c r="M7772" i="3"/>
  <c r="D7775" i="3" l="1"/>
  <c r="F7773" i="3"/>
  <c r="E7773" i="3"/>
  <c r="I7772" i="3"/>
  <c r="R7772" i="3" s="1"/>
  <c r="J7771" i="3"/>
  <c r="L7771" i="3" s="1"/>
  <c r="M7773" i="3"/>
  <c r="D7776" i="3" l="1"/>
  <c r="G7773" i="3"/>
  <c r="H7773" i="3" s="1"/>
  <c r="I7773" i="3" s="1"/>
  <c r="R7773" i="3" s="1"/>
  <c r="F7774" i="3"/>
  <c r="E7774" i="3"/>
  <c r="G7774" i="3" s="1"/>
  <c r="H7774" i="3" s="1"/>
  <c r="J7772" i="3"/>
  <c r="L7772" i="3" s="1"/>
  <c r="M7774" i="3"/>
  <c r="D7777" i="3" l="1"/>
  <c r="F7775" i="3"/>
  <c r="E7775" i="3"/>
  <c r="I7774" i="3"/>
  <c r="R7774" i="3" s="1"/>
  <c r="J7773" i="3"/>
  <c r="L7773" i="3" s="1"/>
  <c r="M7775" i="3"/>
  <c r="D7778" i="3" l="1"/>
  <c r="G7775" i="3"/>
  <c r="H7775" i="3" s="1"/>
  <c r="I7775" i="3" s="1"/>
  <c r="R7775" i="3" s="1"/>
  <c r="F7776" i="3"/>
  <c r="E7776" i="3"/>
  <c r="G7776" i="3" s="1"/>
  <c r="H7776" i="3" s="1"/>
  <c r="J7774" i="3"/>
  <c r="L7774" i="3" s="1"/>
  <c r="M7776" i="3"/>
  <c r="D7779" i="3" l="1"/>
  <c r="F7777" i="3"/>
  <c r="E7777" i="3"/>
  <c r="I7776" i="3"/>
  <c r="R7776" i="3" s="1"/>
  <c r="J7775" i="3"/>
  <c r="L7775" i="3" s="1"/>
  <c r="M7777" i="3"/>
  <c r="D7780" i="3" l="1"/>
  <c r="G7777" i="3"/>
  <c r="H7777" i="3" s="1"/>
  <c r="I7777" i="3" s="1"/>
  <c r="R7777" i="3" s="1"/>
  <c r="F7778" i="3"/>
  <c r="E7778" i="3"/>
  <c r="J7776" i="3"/>
  <c r="L7776" i="3" s="1"/>
  <c r="M7778" i="3"/>
  <c r="D7781" i="3" l="1"/>
  <c r="G7778" i="3"/>
  <c r="H7778" i="3" s="1"/>
  <c r="F7779" i="3"/>
  <c r="E7779" i="3"/>
  <c r="G7779" i="3" s="1"/>
  <c r="H7779" i="3" s="1"/>
  <c r="I7778" i="3"/>
  <c r="R7778" i="3" s="1"/>
  <c r="J7777" i="3"/>
  <c r="L7777" i="3" s="1"/>
  <c r="M7779" i="3"/>
  <c r="D7782" i="3" l="1"/>
  <c r="F7780" i="3"/>
  <c r="E7780" i="3"/>
  <c r="I7779" i="3"/>
  <c r="R7779" i="3" s="1"/>
  <c r="J7778" i="3"/>
  <c r="L7778" i="3" s="1"/>
  <c r="M7780" i="3"/>
  <c r="D7783" i="3" l="1"/>
  <c r="G7780" i="3"/>
  <c r="H7780" i="3" s="1"/>
  <c r="I7780" i="3" s="1"/>
  <c r="R7780" i="3" s="1"/>
  <c r="F7781" i="3"/>
  <c r="E7781" i="3"/>
  <c r="G7781" i="3" s="1"/>
  <c r="H7781" i="3" s="1"/>
  <c r="J7779" i="3"/>
  <c r="L7779" i="3" s="1"/>
  <c r="M7781" i="3"/>
  <c r="D7784" i="3" l="1"/>
  <c r="F7782" i="3"/>
  <c r="E7782" i="3"/>
  <c r="I7781" i="3"/>
  <c r="R7781" i="3" s="1"/>
  <c r="J7780" i="3"/>
  <c r="L7780" i="3" s="1"/>
  <c r="M7782" i="3"/>
  <c r="D7785" i="3" l="1"/>
  <c r="G7782" i="3"/>
  <c r="H7782" i="3" s="1"/>
  <c r="I7782" i="3" s="1"/>
  <c r="R7782" i="3" s="1"/>
  <c r="F7783" i="3"/>
  <c r="E7783" i="3"/>
  <c r="J7781" i="3"/>
  <c r="L7781" i="3" s="1"/>
  <c r="M7783" i="3"/>
  <c r="D7786" i="3" l="1"/>
  <c r="G7783" i="3"/>
  <c r="H7783" i="3" s="1"/>
  <c r="I7783" i="3" s="1"/>
  <c r="R7783" i="3" s="1"/>
  <c r="F7784" i="3"/>
  <c r="E7784" i="3"/>
  <c r="J7782" i="3"/>
  <c r="L7782" i="3" s="1"/>
  <c r="M7784" i="3"/>
  <c r="D7787" i="3" l="1"/>
  <c r="G7784" i="3"/>
  <c r="H7784" i="3" s="1"/>
  <c r="I7784" i="3" s="1"/>
  <c r="R7784" i="3" s="1"/>
  <c r="F7785" i="3"/>
  <c r="E7785" i="3"/>
  <c r="J7783" i="3"/>
  <c r="L7783" i="3" s="1"/>
  <c r="M7785" i="3"/>
  <c r="D7788" i="3" l="1"/>
  <c r="G7785" i="3"/>
  <c r="H7785" i="3" s="1"/>
  <c r="F7786" i="3"/>
  <c r="E7786" i="3"/>
  <c r="I7785" i="3"/>
  <c r="R7785" i="3" s="1"/>
  <c r="J7784" i="3"/>
  <c r="L7784" i="3" s="1"/>
  <c r="M7786" i="3"/>
  <c r="D7789" i="3" l="1"/>
  <c r="G7786" i="3"/>
  <c r="H7786" i="3" s="1"/>
  <c r="F7787" i="3"/>
  <c r="E7787" i="3"/>
  <c r="I7786" i="3"/>
  <c r="R7786" i="3" s="1"/>
  <c r="J7785" i="3"/>
  <c r="L7785" i="3" s="1"/>
  <c r="M7787" i="3"/>
  <c r="D7790" i="3" l="1"/>
  <c r="G7787" i="3"/>
  <c r="H7787" i="3" s="1"/>
  <c r="F7788" i="3"/>
  <c r="E7788" i="3"/>
  <c r="I7787" i="3"/>
  <c r="R7787" i="3" s="1"/>
  <c r="J7786" i="3"/>
  <c r="L7786" i="3" s="1"/>
  <c r="M7788" i="3"/>
  <c r="D7791" i="3" l="1"/>
  <c r="G7788" i="3"/>
  <c r="H7788" i="3" s="1"/>
  <c r="F7789" i="3"/>
  <c r="E7789" i="3"/>
  <c r="I7788" i="3"/>
  <c r="R7788" i="3" s="1"/>
  <c r="J7787" i="3"/>
  <c r="L7787" i="3" s="1"/>
  <c r="M7789" i="3"/>
  <c r="D7792" i="3" l="1"/>
  <c r="G7789" i="3"/>
  <c r="H7789" i="3" s="1"/>
  <c r="F7790" i="3"/>
  <c r="E7790" i="3"/>
  <c r="I7789" i="3"/>
  <c r="R7789" i="3" s="1"/>
  <c r="J7788" i="3"/>
  <c r="L7788" i="3" s="1"/>
  <c r="M7790" i="3"/>
  <c r="D7793" i="3" l="1"/>
  <c r="F7791" i="3"/>
  <c r="E7791" i="3"/>
  <c r="G7790" i="3"/>
  <c r="H7790" i="3" s="1"/>
  <c r="I7790" i="3" s="1"/>
  <c r="R7790" i="3" s="1"/>
  <c r="J7789" i="3"/>
  <c r="L7789" i="3" s="1"/>
  <c r="M7791" i="3"/>
  <c r="D7794" i="3" l="1"/>
  <c r="G7791" i="3"/>
  <c r="H7791" i="3" s="1"/>
  <c r="F7792" i="3"/>
  <c r="E7792" i="3"/>
  <c r="I7791" i="3"/>
  <c r="R7791" i="3" s="1"/>
  <c r="J7790" i="3"/>
  <c r="L7790" i="3" s="1"/>
  <c r="M7792" i="3"/>
  <c r="D7795" i="3" l="1"/>
  <c r="G7792" i="3"/>
  <c r="H7792" i="3" s="1"/>
  <c r="F7793" i="3"/>
  <c r="E7793" i="3"/>
  <c r="G7793" i="3" s="1"/>
  <c r="H7793" i="3" s="1"/>
  <c r="I7792" i="3"/>
  <c r="R7792" i="3" s="1"/>
  <c r="J7791" i="3"/>
  <c r="L7791" i="3" s="1"/>
  <c r="M7793" i="3"/>
  <c r="D7796" i="3" l="1"/>
  <c r="F7794" i="3"/>
  <c r="E7794" i="3"/>
  <c r="I7793" i="3"/>
  <c r="R7793" i="3" s="1"/>
  <c r="J7792" i="3"/>
  <c r="L7792" i="3" s="1"/>
  <c r="M7794" i="3"/>
  <c r="D7797" i="3" l="1"/>
  <c r="G7794" i="3"/>
  <c r="H7794" i="3" s="1"/>
  <c r="F7795" i="3"/>
  <c r="E7795" i="3"/>
  <c r="I7794" i="3"/>
  <c r="R7794" i="3" s="1"/>
  <c r="J7793" i="3"/>
  <c r="L7793" i="3" s="1"/>
  <c r="M7795" i="3"/>
  <c r="D7798" i="3" l="1"/>
  <c r="G7795" i="3"/>
  <c r="H7795" i="3" s="1"/>
  <c r="F7796" i="3"/>
  <c r="E7796" i="3"/>
  <c r="I7795" i="3"/>
  <c r="R7795" i="3" s="1"/>
  <c r="J7794" i="3"/>
  <c r="L7794" i="3" s="1"/>
  <c r="M7796" i="3"/>
  <c r="D7799" i="3" l="1"/>
  <c r="G7796" i="3"/>
  <c r="H7796" i="3" s="1"/>
  <c r="F7797" i="3"/>
  <c r="E7797" i="3"/>
  <c r="I7796" i="3"/>
  <c r="R7796" i="3" s="1"/>
  <c r="J7795" i="3"/>
  <c r="L7795" i="3" s="1"/>
  <c r="M7797" i="3"/>
  <c r="D7800" i="3" l="1"/>
  <c r="G7797" i="3"/>
  <c r="H7797" i="3" s="1"/>
  <c r="F7798" i="3"/>
  <c r="E7798" i="3"/>
  <c r="G7798" i="3" s="1"/>
  <c r="H7798" i="3" s="1"/>
  <c r="I7797" i="3"/>
  <c r="R7797" i="3" s="1"/>
  <c r="J7796" i="3"/>
  <c r="L7796" i="3" s="1"/>
  <c r="M7798" i="3"/>
  <c r="D7801" i="3" l="1"/>
  <c r="F7799" i="3"/>
  <c r="E7799" i="3"/>
  <c r="I7798" i="3"/>
  <c r="R7798" i="3" s="1"/>
  <c r="J7797" i="3"/>
  <c r="L7797" i="3" s="1"/>
  <c r="M7799" i="3"/>
  <c r="D7802" i="3" l="1"/>
  <c r="G7799" i="3"/>
  <c r="H7799" i="3" s="1"/>
  <c r="F7800" i="3"/>
  <c r="E7800" i="3"/>
  <c r="I7799" i="3"/>
  <c r="R7799" i="3" s="1"/>
  <c r="J7798" i="3"/>
  <c r="L7798" i="3" s="1"/>
  <c r="M7800" i="3"/>
  <c r="D7803" i="3" l="1"/>
  <c r="G7800" i="3"/>
  <c r="H7800" i="3" s="1"/>
  <c r="F7801" i="3"/>
  <c r="E7801" i="3"/>
  <c r="I7800" i="3"/>
  <c r="R7800" i="3" s="1"/>
  <c r="J7799" i="3"/>
  <c r="L7799" i="3" s="1"/>
  <c r="M7801" i="3"/>
  <c r="D7804" i="3" l="1"/>
  <c r="G7801" i="3"/>
  <c r="H7801" i="3" s="1"/>
  <c r="F7802" i="3"/>
  <c r="E7802" i="3"/>
  <c r="I7801" i="3"/>
  <c r="R7801" i="3" s="1"/>
  <c r="J7800" i="3"/>
  <c r="L7800" i="3" s="1"/>
  <c r="M7802" i="3"/>
  <c r="D7805" i="3" l="1"/>
  <c r="G7802" i="3"/>
  <c r="H7802" i="3" s="1"/>
  <c r="F7803" i="3"/>
  <c r="E7803" i="3"/>
  <c r="I7802" i="3"/>
  <c r="R7802" i="3" s="1"/>
  <c r="J7801" i="3"/>
  <c r="L7801" i="3" s="1"/>
  <c r="M7803" i="3"/>
  <c r="D7806" i="3" l="1"/>
  <c r="G7803" i="3"/>
  <c r="H7803" i="3" s="1"/>
  <c r="F7804" i="3"/>
  <c r="E7804" i="3"/>
  <c r="I7803" i="3"/>
  <c r="R7803" i="3" s="1"/>
  <c r="J7802" i="3"/>
  <c r="L7802" i="3" s="1"/>
  <c r="M7804" i="3"/>
  <c r="D7807" i="3" l="1"/>
  <c r="G7804" i="3"/>
  <c r="H7804" i="3" s="1"/>
  <c r="F7805" i="3"/>
  <c r="E7805" i="3"/>
  <c r="I7804" i="3"/>
  <c r="R7804" i="3" s="1"/>
  <c r="J7803" i="3"/>
  <c r="L7803" i="3" s="1"/>
  <c r="M7805" i="3"/>
  <c r="D7808" i="3" l="1"/>
  <c r="G7805" i="3"/>
  <c r="H7805" i="3" s="1"/>
  <c r="F7806" i="3"/>
  <c r="E7806" i="3"/>
  <c r="I7805" i="3"/>
  <c r="R7805" i="3" s="1"/>
  <c r="J7804" i="3"/>
  <c r="L7804" i="3" s="1"/>
  <c r="M7806" i="3"/>
  <c r="D7809" i="3" l="1"/>
  <c r="G7806" i="3"/>
  <c r="H7806" i="3" s="1"/>
  <c r="F7807" i="3"/>
  <c r="E7807" i="3"/>
  <c r="I7806" i="3"/>
  <c r="R7806" i="3" s="1"/>
  <c r="J7805" i="3"/>
  <c r="L7805" i="3" s="1"/>
  <c r="M7807" i="3"/>
  <c r="D7810" i="3" l="1"/>
  <c r="G7807" i="3"/>
  <c r="H7807" i="3" s="1"/>
  <c r="F7808" i="3"/>
  <c r="E7808" i="3"/>
  <c r="I7807" i="3"/>
  <c r="R7807" i="3" s="1"/>
  <c r="J7806" i="3"/>
  <c r="L7806" i="3" s="1"/>
  <c r="M7808" i="3"/>
  <c r="D7811" i="3" l="1"/>
  <c r="F7809" i="3"/>
  <c r="E7809" i="3"/>
  <c r="G7808" i="3"/>
  <c r="H7808" i="3" s="1"/>
  <c r="I7808" i="3" s="1"/>
  <c r="R7808" i="3" s="1"/>
  <c r="J7807" i="3"/>
  <c r="L7807" i="3" s="1"/>
  <c r="M7809" i="3"/>
  <c r="D7812" i="3" l="1"/>
  <c r="G7809" i="3"/>
  <c r="H7809" i="3" s="1"/>
  <c r="F7810" i="3"/>
  <c r="E7810" i="3"/>
  <c r="I7809" i="3"/>
  <c r="R7809" i="3" s="1"/>
  <c r="J7808" i="3"/>
  <c r="L7808" i="3" s="1"/>
  <c r="M7810" i="3"/>
  <c r="D7813" i="3" l="1"/>
  <c r="G7810" i="3"/>
  <c r="H7810" i="3" s="1"/>
  <c r="F7811" i="3"/>
  <c r="E7811" i="3"/>
  <c r="I7810" i="3"/>
  <c r="R7810" i="3" s="1"/>
  <c r="J7809" i="3"/>
  <c r="L7809" i="3" s="1"/>
  <c r="M7811" i="3"/>
  <c r="D7814" i="3" l="1"/>
  <c r="G7811" i="3"/>
  <c r="H7811" i="3" s="1"/>
  <c r="F7812" i="3"/>
  <c r="E7812" i="3"/>
  <c r="I7811" i="3"/>
  <c r="R7811" i="3" s="1"/>
  <c r="J7810" i="3"/>
  <c r="L7810" i="3" s="1"/>
  <c r="M7812" i="3"/>
  <c r="D7815" i="3" l="1"/>
  <c r="G7812" i="3"/>
  <c r="H7812" i="3" s="1"/>
  <c r="I7812" i="3" s="1"/>
  <c r="R7812" i="3" s="1"/>
  <c r="F7813" i="3"/>
  <c r="E7813" i="3"/>
  <c r="J7811" i="3"/>
  <c r="L7811" i="3" s="1"/>
  <c r="M7813" i="3"/>
  <c r="D7816" i="3" l="1"/>
  <c r="G7813" i="3"/>
  <c r="H7813" i="3" s="1"/>
  <c r="I7813" i="3" s="1"/>
  <c r="R7813" i="3" s="1"/>
  <c r="F7814" i="3"/>
  <c r="E7814" i="3"/>
  <c r="J7812" i="3"/>
  <c r="L7812" i="3" s="1"/>
  <c r="M7814" i="3"/>
  <c r="D7817" i="3" l="1"/>
  <c r="G7814" i="3"/>
  <c r="H7814" i="3" s="1"/>
  <c r="I7814" i="3" s="1"/>
  <c r="R7814" i="3" s="1"/>
  <c r="F7815" i="3"/>
  <c r="E7815" i="3"/>
  <c r="G7815" i="3" s="1"/>
  <c r="H7815" i="3" s="1"/>
  <c r="J7813" i="3"/>
  <c r="L7813" i="3" s="1"/>
  <c r="M7815" i="3"/>
  <c r="D7818" i="3" l="1"/>
  <c r="F7816" i="3"/>
  <c r="E7816" i="3"/>
  <c r="I7815" i="3"/>
  <c r="R7815" i="3" s="1"/>
  <c r="J7814" i="3"/>
  <c r="L7814" i="3" s="1"/>
  <c r="M7816" i="3"/>
  <c r="D7819" i="3" l="1"/>
  <c r="G7816" i="3"/>
  <c r="H7816" i="3" s="1"/>
  <c r="I7816" i="3" s="1"/>
  <c r="R7816" i="3" s="1"/>
  <c r="F7817" i="3"/>
  <c r="E7817" i="3"/>
  <c r="G7817" i="3" s="1"/>
  <c r="H7817" i="3" s="1"/>
  <c r="J7815" i="3"/>
  <c r="L7815" i="3" s="1"/>
  <c r="M7817" i="3"/>
  <c r="D7820" i="3" l="1"/>
  <c r="F7818" i="3"/>
  <c r="E7818" i="3"/>
  <c r="I7817" i="3"/>
  <c r="R7817" i="3" s="1"/>
  <c r="J7816" i="3"/>
  <c r="L7816" i="3" s="1"/>
  <c r="M7818" i="3"/>
  <c r="D7821" i="3" l="1"/>
  <c r="G7818" i="3"/>
  <c r="H7818" i="3" s="1"/>
  <c r="F7819" i="3"/>
  <c r="E7819" i="3"/>
  <c r="I7818" i="3"/>
  <c r="R7818" i="3" s="1"/>
  <c r="J7817" i="3"/>
  <c r="L7817" i="3" s="1"/>
  <c r="M7819" i="3"/>
  <c r="D7822" i="3" l="1"/>
  <c r="G7819" i="3"/>
  <c r="H7819" i="3" s="1"/>
  <c r="I7819" i="3" s="1"/>
  <c r="R7819" i="3" s="1"/>
  <c r="F7820" i="3"/>
  <c r="E7820" i="3"/>
  <c r="G7820" i="3" s="1"/>
  <c r="H7820" i="3" s="1"/>
  <c r="J7818" i="3"/>
  <c r="L7818" i="3" s="1"/>
  <c r="M7820" i="3"/>
  <c r="D7823" i="3" l="1"/>
  <c r="F7821" i="3"/>
  <c r="E7821" i="3"/>
  <c r="I7820" i="3"/>
  <c r="R7820" i="3" s="1"/>
  <c r="J7819" i="3"/>
  <c r="L7819" i="3" s="1"/>
  <c r="M7821" i="3"/>
  <c r="D7824" i="3" l="1"/>
  <c r="G7821" i="3"/>
  <c r="H7821" i="3" s="1"/>
  <c r="I7821" i="3" s="1"/>
  <c r="R7821" i="3" s="1"/>
  <c r="F7822" i="3"/>
  <c r="E7822" i="3"/>
  <c r="J7820" i="3"/>
  <c r="L7820" i="3" s="1"/>
  <c r="M7822" i="3"/>
  <c r="D7825" i="3" l="1"/>
  <c r="G7822" i="3"/>
  <c r="H7822" i="3" s="1"/>
  <c r="F7823" i="3"/>
  <c r="E7823" i="3"/>
  <c r="I7822" i="3"/>
  <c r="R7822" i="3" s="1"/>
  <c r="J7821" i="3"/>
  <c r="L7821" i="3" s="1"/>
  <c r="M7823" i="3"/>
  <c r="D7826" i="3" l="1"/>
  <c r="G7823" i="3"/>
  <c r="H7823" i="3" s="1"/>
  <c r="F7824" i="3"/>
  <c r="E7824" i="3"/>
  <c r="I7823" i="3"/>
  <c r="R7823" i="3" s="1"/>
  <c r="J7822" i="3"/>
  <c r="L7822" i="3" s="1"/>
  <c r="M7824" i="3"/>
  <c r="D7827" i="3" l="1"/>
  <c r="G7824" i="3"/>
  <c r="H7824" i="3" s="1"/>
  <c r="F7825" i="3"/>
  <c r="E7825" i="3"/>
  <c r="G7825" i="3" s="1"/>
  <c r="H7825" i="3" s="1"/>
  <c r="I7824" i="3"/>
  <c r="R7824" i="3" s="1"/>
  <c r="J7823" i="3"/>
  <c r="L7823" i="3" s="1"/>
  <c r="M7825" i="3"/>
  <c r="D7828" i="3" l="1"/>
  <c r="F7826" i="3"/>
  <c r="E7826" i="3"/>
  <c r="I7825" i="3"/>
  <c r="R7825" i="3" s="1"/>
  <c r="J7824" i="3"/>
  <c r="L7824" i="3" s="1"/>
  <c r="M7826" i="3"/>
  <c r="D7829" i="3" l="1"/>
  <c r="G7826" i="3"/>
  <c r="H7826" i="3" s="1"/>
  <c r="F7827" i="3"/>
  <c r="E7827" i="3"/>
  <c r="G7827" i="3" s="1"/>
  <c r="H7827" i="3" s="1"/>
  <c r="I7826" i="3"/>
  <c r="R7826" i="3" s="1"/>
  <c r="J7825" i="3"/>
  <c r="L7825" i="3" s="1"/>
  <c r="M7827" i="3"/>
  <c r="D7830" i="3" l="1"/>
  <c r="F7828" i="3"/>
  <c r="E7828" i="3"/>
  <c r="I7827" i="3"/>
  <c r="R7827" i="3" s="1"/>
  <c r="J7826" i="3"/>
  <c r="L7826" i="3" s="1"/>
  <c r="M7828" i="3"/>
  <c r="D7831" i="3" l="1"/>
  <c r="G7828" i="3"/>
  <c r="H7828" i="3" s="1"/>
  <c r="F7829" i="3"/>
  <c r="E7829" i="3"/>
  <c r="I7828" i="3"/>
  <c r="R7828" i="3" s="1"/>
  <c r="J7827" i="3"/>
  <c r="L7827" i="3" s="1"/>
  <c r="M7829" i="3"/>
  <c r="D7832" i="3" l="1"/>
  <c r="F7830" i="3"/>
  <c r="E7830" i="3"/>
  <c r="G7829" i="3"/>
  <c r="H7829" i="3" s="1"/>
  <c r="I7829" i="3" s="1"/>
  <c r="R7829" i="3" s="1"/>
  <c r="J7828" i="3"/>
  <c r="L7828" i="3" s="1"/>
  <c r="M7830" i="3"/>
  <c r="D7833" i="3" l="1"/>
  <c r="F7831" i="3"/>
  <c r="E7831" i="3"/>
  <c r="G7830" i="3"/>
  <c r="H7830" i="3" s="1"/>
  <c r="I7830" i="3" s="1"/>
  <c r="R7830" i="3" s="1"/>
  <c r="J7829" i="3"/>
  <c r="L7829" i="3" s="1"/>
  <c r="M7831" i="3"/>
  <c r="D7834" i="3" l="1"/>
  <c r="G7831" i="3"/>
  <c r="H7831" i="3" s="1"/>
  <c r="F7832" i="3"/>
  <c r="E7832" i="3"/>
  <c r="I7831" i="3"/>
  <c r="R7831" i="3" s="1"/>
  <c r="J7830" i="3"/>
  <c r="L7830" i="3" s="1"/>
  <c r="M7832" i="3"/>
  <c r="D7835" i="3" l="1"/>
  <c r="G7832" i="3"/>
  <c r="H7832" i="3" s="1"/>
  <c r="F7833" i="3"/>
  <c r="E7833" i="3"/>
  <c r="I7832" i="3"/>
  <c r="R7832" i="3" s="1"/>
  <c r="J7831" i="3"/>
  <c r="L7831" i="3" s="1"/>
  <c r="M7833" i="3"/>
  <c r="D7836" i="3" l="1"/>
  <c r="G7833" i="3"/>
  <c r="H7833" i="3" s="1"/>
  <c r="I7833" i="3" s="1"/>
  <c r="R7833" i="3" s="1"/>
  <c r="F7834" i="3"/>
  <c r="E7834" i="3"/>
  <c r="J7832" i="3"/>
  <c r="L7832" i="3" s="1"/>
  <c r="M7834" i="3"/>
  <c r="D7837" i="3" l="1"/>
  <c r="G7834" i="3"/>
  <c r="H7834" i="3" s="1"/>
  <c r="I7834" i="3" s="1"/>
  <c r="R7834" i="3" s="1"/>
  <c r="F7835" i="3"/>
  <c r="E7835" i="3"/>
  <c r="G7835" i="3" s="1"/>
  <c r="H7835" i="3" s="1"/>
  <c r="J7833" i="3"/>
  <c r="L7833" i="3" s="1"/>
  <c r="M7835" i="3"/>
  <c r="D7838" i="3" l="1"/>
  <c r="F7836" i="3"/>
  <c r="E7836" i="3"/>
  <c r="I7835" i="3"/>
  <c r="R7835" i="3" s="1"/>
  <c r="J7834" i="3"/>
  <c r="L7834" i="3" s="1"/>
  <c r="M7836" i="3"/>
  <c r="D7839" i="3" l="1"/>
  <c r="G7836" i="3"/>
  <c r="H7836" i="3" s="1"/>
  <c r="F7837" i="3"/>
  <c r="E7837" i="3"/>
  <c r="I7836" i="3"/>
  <c r="R7836" i="3" s="1"/>
  <c r="J7835" i="3"/>
  <c r="L7835" i="3" s="1"/>
  <c r="M7837" i="3"/>
  <c r="D7840" i="3" l="1"/>
  <c r="F7838" i="3"/>
  <c r="E7838" i="3"/>
  <c r="G7837" i="3"/>
  <c r="H7837" i="3" s="1"/>
  <c r="I7837" i="3" s="1"/>
  <c r="R7837" i="3" s="1"/>
  <c r="J7836" i="3"/>
  <c r="L7836" i="3" s="1"/>
  <c r="M7838" i="3"/>
  <c r="D7841" i="3" l="1"/>
  <c r="G7838" i="3"/>
  <c r="H7838" i="3" s="1"/>
  <c r="F7839" i="3"/>
  <c r="E7839" i="3"/>
  <c r="I7838" i="3"/>
  <c r="R7838" i="3" s="1"/>
  <c r="J7837" i="3"/>
  <c r="L7837" i="3" s="1"/>
  <c r="M7839" i="3"/>
  <c r="D7842" i="3" l="1"/>
  <c r="G7839" i="3"/>
  <c r="H7839" i="3" s="1"/>
  <c r="F7840" i="3"/>
  <c r="E7840" i="3"/>
  <c r="I7839" i="3"/>
  <c r="R7839" i="3" s="1"/>
  <c r="J7838" i="3"/>
  <c r="L7838" i="3" s="1"/>
  <c r="M7840" i="3"/>
  <c r="D7843" i="3" l="1"/>
  <c r="G7840" i="3"/>
  <c r="H7840" i="3" s="1"/>
  <c r="F7841" i="3"/>
  <c r="E7841" i="3"/>
  <c r="I7840" i="3"/>
  <c r="R7840" i="3" s="1"/>
  <c r="J7839" i="3"/>
  <c r="L7839" i="3" s="1"/>
  <c r="M7841" i="3"/>
  <c r="D7844" i="3" l="1"/>
  <c r="F7842" i="3"/>
  <c r="E7842" i="3"/>
  <c r="G7841" i="3"/>
  <c r="H7841" i="3" s="1"/>
  <c r="I7841" i="3" s="1"/>
  <c r="R7841" i="3" s="1"/>
  <c r="J7840" i="3"/>
  <c r="L7840" i="3" s="1"/>
  <c r="M7842" i="3"/>
  <c r="D7845" i="3" l="1"/>
  <c r="G7842" i="3"/>
  <c r="H7842" i="3" s="1"/>
  <c r="F7843" i="3"/>
  <c r="E7843" i="3"/>
  <c r="I7842" i="3"/>
  <c r="R7842" i="3" s="1"/>
  <c r="J7841" i="3"/>
  <c r="L7841" i="3" s="1"/>
  <c r="M7843" i="3"/>
  <c r="D7846" i="3" l="1"/>
  <c r="G7843" i="3"/>
  <c r="H7843" i="3" s="1"/>
  <c r="F7844" i="3"/>
  <c r="E7844" i="3"/>
  <c r="I7843" i="3"/>
  <c r="R7843" i="3" s="1"/>
  <c r="J7842" i="3"/>
  <c r="L7842" i="3" s="1"/>
  <c r="M7844" i="3"/>
  <c r="D7847" i="3" l="1"/>
  <c r="G7844" i="3"/>
  <c r="H7844" i="3" s="1"/>
  <c r="I7844" i="3" s="1"/>
  <c r="R7844" i="3" s="1"/>
  <c r="F7845" i="3"/>
  <c r="E7845" i="3"/>
  <c r="G7845" i="3" s="1"/>
  <c r="H7845" i="3" s="1"/>
  <c r="J7843" i="3"/>
  <c r="L7843" i="3" s="1"/>
  <c r="M7845" i="3"/>
  <c r="D7848" i="3" l="1"/>
  <c r="F7846" i="3"/>
  <c r="E7846" i="3"/>
  <c r="I7845" i="3"/>
  <c r="R7845" i="3" s="1"/>
  <c r="J7844" i="3"/>
  <c r="L7844" i="3" s="1"/>
  <c r="M7846" i="3"/>
  <c r="D7849" i="3" l="1"/>
  <c r="G7846" i="3"/>
  <c r="H7846" i="3" s="1"/>
  <c r="I7846" i="3" s="1"/>
  <c r="R7846" i="3" s="1"/>
  <c r="F7847" i="3"/>
  <c r="E7847" i="3"/>
  <c r="J7845" i="3"/>
  <c r="L7845" i="3" s="1"/>
  <c r="M7847" i="3"/>
  <c r="D7850" i="3" l="1"/>
  <c r="G7847" i="3"/>
  <c r="H7847" i="3" s="1"/>
  <c r="F7848" i="3"/>
  <c r="E7848" i="3"/>
  <c r="I7847" i="3"/>
  <c r="R7847" i="3" s="1"/>
  <c r="J7846" i="3"/>
  <c r="L7846" i="3" s="1"/>
  <c r="M7848" i="3"/>
  <c r="D7851" i="3" l="1"/>
  <c r="G7848" i="3"/>
  <c r="H7848" i="3" s="1"/>
  <c r="F7849" i="3"/>
  <c r="E7849" i="3"/>
  <c r="I7848" i="3"/>
  <c r="R7848" i="3" s="1"/>
  <c r="J7847" i="3"/>
  <c r="L7847" i="3" s="1"/>
  <c r="M7849" i="3"/>
  <c r="D7852" i="3" l="1"/>
  <c r="G7849" i="3"/>
  <c r="H7849" i="3" s="1"/>
  <c r="I7849" i="3" s="1"/>
  <c r="R7849" i="3" s="1"/>
  <c r="F7850" i="3"/>
  <c r="E7850" i="3"/>
  <c r="J7848" i="3"/>
  <c r="L7848" i="3" s="1"/>
  <c r="M7850" i="3"/>
  <c r="D7853" i="3" l="1"/>
  <c r="G7850" i="3"/>
  <c r="H7850" i="3" s="1"/>
  <c r="F7851" i="3"/>
  <c r="E7851" i="3"/>
  <c r="I7850" i="3"/>
  <c r="R7850" i="3" s="1"/>
  <c r="J7849" i="3"/>
  <c r="L7849" i="3" s="1"/>
  <c r="M7851" i="3"/>
  <c r="D7854" i="3" l="1"/>
  <c r="G7851" i="3"/>
  <c r="H7851" i="3" s="1"/>
  <c r="F7852" i="3"/>
  <c r="E7852" i="3"/>
  <c r="I7851" i="3"/>
  <c r="R7851" i="3" s="1"/>
  <c r="J7850" i="3"/>
  <c r="L7850" i="3" s="1"/>
  <c r="M7852" i="3"/>
  <c r="D7855" i="3" l="1"/>
  <c r="F7853" i="3"/>
  <c r="E7853" i="3"/>
  <c r="G7852" i="3"/>
  <c r="H7852" i="3" s="1"/>
  <c r="I7852" i="3" s="1"/>
  <c r="R7852" i="3" s="1"/>
  <c r="J7851" i="3"/>
  <c r="L7851" i="3" s="1"/>
  <c r="M7853" i="3"/>
  <c r="D7856" i="3" l="1"/>
  <c r="G7853" i="3"/>
  <c r="H7853" i="3" s="1"/>
  <c r="F7854" i="3"/>
  <c r="E7854" i="3"/>
  <c r="I7853" i="3"/>
  <c r="R7853" i="3" s="1"/>
  <c r="J7852" i="3"/>
  <c r="L7852" i="3" s="1"/>
  <c r="M7854" i="3"/>
  <c r="D7857" i="3" l="1"/>
  <c r="G7854" i="3"/>
  <c r="H7854" i="3" s="1"/>
  <c r="F7855" i="3"/>
  <c r="E7855" i="3"/>
  <c r="I7854" i="3"/>
  <c r="R7854" i="3" s="1"/>
  <c r="J7853" i="3"/>
  <c r="L7853" i="3" s="1"/>
  <c r="M7855" i="3"/>
  <c r="D7858" i="3" l="1"/>
  <c r="G7855" i="3"/>
  <c r="H7855" i="3" s="1"/>
  <c r="F7856" i="3"/>
  <c r="E7856" i="3"/>
  <c r="G7856" i="3" s="1"/>
  <c r="H7856" i="3" s="1"/>
  <c r="I7855" i="3"/>
  <c r="R7855" i="3" s="1"/>
  <c r="J7854" i="3"/>
  <c r="L7854" i="3" s="1"/>
  <c r="M7856" i="3"/>
  <c r="D7859" i="3" l="1"/>
  <c r="F7857" i="3"/>
  <c r="E7857" i="3"/>
  <c r="I7856" i="3"/>
  <c r="R7856" i="3" s="1"/>
  <c r="J7855" i="3"/>
  <c r="L7855" i="3" s="1"/>
  <c r="M7857" i="3"/>
  <c r="D7860" i="3" l="1"/>
  <c r="G7857" i="3"/>
  <c r="H7857" i="3" s="1"/>
  <c r="F7858" i="3"/>
  <c r="E7858" i="3"/>
  <c r="I7857" i="3"/>
  <c r="R7857" i="3" s="1"/>
  <c r="J7856" i="3"/>
  <c r="L7856" i="3" s="1"/>
  <c r="M7858" i="3"/>
  <c r="D7861" i="3" l="1"/>
  <c r="G7858" i="3"/>
  <c r="H7858" i="3" s="1"/>
  <c r="F7859" i="3"/>
  <c r="E7859" i="3"/>
  <c r="I7858" i="3"/>
  <c r="R7858" i="3" s="1"/>
  <c r="J7857" i="3"/>
  <c r="L7857" i="3" s="1"/>
  <c r="M7859" i="3"/>
  <c r="D7862" i="3" l="1"/>
  <c r="G7859" i="3"/>
  <c r="H7859" i="3" s="1"/>
  <c r="F7860" i="3"/>
  <c r="E7860" i="3"/>
  <c r="I7859" i="3"/>
  <c r="R7859" i="3" s="1"/>
  <c r="J7858" i="3"/>
  <c r="L7858" i="3" s="1"/>
  <c r="M7860" i="3"/>
  <c r="D7863" i="3" l="1"/>
  <c r="G7860" i="3"/>
  <c r="H7860" i="3" s="1"/>
  <c r="F7861" i="3"/>
  <c r="E7861" i="3"/>
  <c r="I7860" i="3"/>
  <c r="R7860" i="3" s="1"/>
  <c r="J7859" i="3"/>
  <c r="L7859" i="3" s="1"/>
  <c r="M7861" i="3"/>
  <c r="D7864" i="3" l="1"/>
  <c r="G7861" i="3"/>
  <c r="H7861" i="3" s="1"/>
  <c r="F7862" i="3"/>
  <c r="E7862" i="3"/>
  <c r="I7861" i="3"/>
  <c r="R7861" i="3" s="1"/>
  <c r="J7860" i="3"/>
  <c r="L7860" i="3" s="1"/>
  <c r="M7862" i="3"/>
  <c r="D7865" i="3" l="1"/>
  <c r="G7862" i="3"/>
  <c r="H7862" i="3" s="1"/>
  <c r="I7862" i="3" s="1"/>
  <c r="R7862" i="3" s="1"/>
  <c r="F7863" i="3"/>
  <c r="E7863" i="3"/>
  <c r="J7861" i="3"/>
  <c r="L7861" i="3" s="1"/>
  <c r="M7863" i="3"/>
  <c r="D7866" i="3" l="1"/>
  <c r="G7863" i="3"/>
  <c r="H7863" i="3" s="1"/>
  <c r="I7863" i="3" s="1"/>
  <c r="R7863" i="3" s="1"/>
  <c r="F7864" i="3"/>
  <c r="E7864" i="3"/>
  <c r="G7864" i="3" s="1"/>
  <c r="H7864" i="3" s="1"/>
  <c r="J7862" i="3"/>
  <c r="L7862" i="3" s="1"/>
  <c r="M7864" i="3"/>
  <c r="D7867" i="3" l="1"/>
  <c r="F7865" i="3"/>
  <c r="E7865" i="3"/>
  <c r="I7864" i="3"/>
  <c r="R7864" i="3" s="1"/>
  <c r="J7863" i="3"/>
  <c r="L7863" i="3" s="1"/>
  <c r="M7865" i="3"/>
  <c r="D7868" i="3" l="1"/>
  <c r="G7865" i="3"/>
  <c r="H7865" i="3" s="1"/>
  <c r="I7865" i="3" s="1"/>
  <c r="R7865" i="3" s="1"/>
  <c r="F7866" i="3"/>
  <c r="E7866" i="3"/>
  <c r="J7864" i="3"/>
  <c r="L7864" i="3" s="1"/>
  <c r="M7866" i="3"/>
  <c r="D7869" i="3" l="1"/>
  <c r="F7867" i="3"/>
  <c r="E7867" i="3"/>
  <c r="G7866" i="3"/>
  <c r="H7866" i="3" s="1"/>
  <c r="I7866" i="3" s="1"/>
  <c r="R7866" i="3" s="1"/>
  <c r="J7865" i="3"/>
  <c r="L7865" i="3" s="1"/>
  <c r="M7867" i="3"/>
  <c r="D7870" i="3" l="1"/>
  <c r="G7867" i="3"/>
  <c r="H7867" i="3" s="1"/>
  <c r="F7868" i="3"/>
  <c r="E7868" i="3"/>
  <c r="G7868" i="3" s="1"/>
  <c r="H7868" i="3" s="1"/>
  <c r="I7867" i="3"/>
  <c r="R7867" i="3" s="1"/>
  <c r="J7866" i="3"/>
  <c r="L7866" i="3" s="1"/>
  <c r="M7868" i="3"/>
  <c r="D7871" i="3" l="1"/>
  <c r="F7869" i="3"/>
  <c r="E7869" i="3"/>
  <c r="I7868" i="3"/>
  <c r="R7868" i="3" s="1"/>
  <c r="J7867" i="3"/>
  <c r="L7867" i="3" s="1"/>
  <c r="M7869" i="3"/>
  <c r="D7872" i="3" l="1"/>
  <c r="F7870" i="3"/>
  <c r="E7870" i="3"/>
  <c r="G7869" i="3"/>
  <c r="H7869" i="3" s="1"/>
  <c r="I7869" i="3" s="1"/>
  <c r="R7869" i="3" s="1"/>
  <c r="J7868" i="3"/>
  <c r="L7868" i="3" s="1"/>
  <c r="M7870" i="3"/>
  <c r="D7873" i="3" l="1"/>
  <c r="G7870" i="3"/>
  <c r="H7870" i="3" s="1"/>
  <c r="F7871" i="3"/>
  <c r="E7871" i="3"/>
  <c r="G7871" i="3" s="1"/>
  <c r="H7871" i="3" s="1"/>
  <c r="I7870" i="3"/>
  <c r="R7870" i="3" s="1"/>
  <c r="J7869" i="3"/>
  <c r="L7869" i="3" s="1"/>
  <c r="M7871" i="3"/>
  <c r="D7874" i="3" l="1"/>
  <c r="F7872" i="3"/>
  <c r="E7872" i="3"/>
  <c r="I7871" i="3"/>
  <c r="R7871" i="3" s="1"/>
  <c r="J7870" i="3"/>
  <c r="L7870" i="3" s="1"/>
  <c r="M7872" i="3"/>
  <c r="D7875" i="3" l="1"/>
  <c r="G7872" i="3"/>
  <c r="H7872" i="3" s="1"/>
  <c r="I7872" i="3" s="1"/>
  <c r="R7872" i="3" s="1"/>
  <c r="F7873" i="3"/>
  <c r="E7873" i="3"/>
  <c r="G7873" i="3" s="1"/>
  <c r="H7873" i="3" s="1"/>
  <c r="J7871" i="3"/>
  <c r="L7871" i="3" s="1"/>
  <c r="M7873" i="3"/>
  <c r="D7876" i="3" l="1"/>
  <c r="F7874" i="3"/>
  <c r="E7874" i="3"/>
  <c r="I7873" i="3"/>
  <c r="R7873" i="3" s="1"/>
  <c r="J7872" i="3"/>
  <c r="L7872" i="3" s="1"/>
  <c r="M7874" i="3"/>
  <c r="D7877" i="3" l="1"/>
  <c r="G7874" i="3"/>
  <c r="H7874" i="3" s="1"/>
  <c r="I7874" i="3" s="1"/>
  <c r="R7874" i="3" s="1"/>
  <c r="F7875" i="3"/>
  <c r="E7875" i="3"/>
  <c r="G7875" i="3" s="1"/>
  <c r="H7875" i="3" s="1"/>
  <c r="J7873" i="3"/>
  <c r="L7873" i="3" s="1"/>
  <c r="M7875" i="3"/>
  <c r="D7878" i="3" l="1"/>
  <c r="F7876" i="3"/>
  <c r="E7876" i="3"/>
  <c r="I7875" i="3"/>
  <c r="R7875" i="3" s="1"/>
  <c r="J7874" i="3"/>
  <c r="L7874" i="3" s="1"/>
  <c r="M7876" i="3"/>
  <c r="D7879" i="3" l="1"/>
  <c r="G7876" i="3"/>
  <c r="H7876" i="3" s="1"/>
  <c r="I7876" i="3" s="1"/>
  <c r="R7876" i="3" s="1"/>
  <c r="F7877" i="3"/>
  <c r="E7877" i="3"/>
  <c r="G7877" i="3" s="1"/>
  <c r="H7877" i="3" s="1"/>
  <c r="J7875" i="3"/>
  <c r="L7875" i="3" s="1"/>
  <c r="M7877" i="3"/>
  <c r="D7880" i="3" l="1"/>
  <c r="F7878" i="3"/>
  <c r="E7878" i="3"/>
  <c r="I7877" i="3"/>
  <c r="R7877" i="3" s="1"/>
  <c r="J7876" i="3"/>
  <c r="L7876" i="3" s="1"/>
  <c r="M7878" i="3"/>
  <c r="D7881" i="3" l="1"/>
  <c r="G7878" i="3"/>
  <c r="H7878" i="3" s="1"/>
  <c r="I7878" i="3" s="1"/>
  <c r="R7878" i="3" s="1"/>
  <c r="F7879" i="3"/>
  <c r="E7879" i="3"/>
  <c r="J7877" i="3"/>
  <c r="L7877" i="3" s="1"/>
  <c r="M7879" i="3"/>
  <c r="D7882" i="3" l="1"/>
  <c r="G7879" i="3"/>
  <c r="H7879" i="3" s="1"/>
  <c r="F7880" i="3"/>
  <c r="E7880" i="3"/>
  <c r="I7879" i="3"/>
  <c r="R7879" i="3" s="1"/>
  <c r="J7878" i="3"/>
  <c r="L7878" i="3" s="1"/>
  <c r="M7880" i="3"/>
  <c r="D7883" i="3" l="1"/>
  <c r="G7880" i="3"/>
  <c r="H7880" i="3" s="1"/>
  <c r="F7881" i="3"/>
  <c r="E7881" i="3"/>
  <c r="I7880" i="3"/>
  <c r="R7880" i="3" s="1"/>
  <c r="J7879" i="3"/>
  <c r="L7879" i="3" s="1"/>
  <c r="M7881" i="3"/>
  <c r="D7884" i="3" l="1"/>
  <c r="G7881" i="3"/>
  <c r="H7881" i="3" s="1"/>
  <c r="F7882" i="3"/>
  <c r="E7882" i="3"/>
  <c r="I7881" i="3"/>
  <c r="R7881" i="3" s="1"/>
  <c r="J7880" i="3"/>
  <c r="L7880" i="3" s="1"/>
  <c r="M7882" i="3"/>
  <c r="D7885" i="3" l="1"/>
  <c r="G7882" i="3"/>
  <c r="H7882" i="3" s="1"/>
  <c r="F7883" i="3"/>
  <c r="E7883" i="3"/>
  <c r="I7882" i="3"/>
  <c r="R7882" i="3" s="1"/>
  <c r="J7881" i="3"/>
  <c r="L7881" i="3" s="1"/>
  <c r="M7883" i="3"/>
  <c r="D7886" i="3" l="1"/>
  <c r="G7883" i="3"/>
  <c r="H7883" i="3" s="1"/>
  <c r="F7884" i="3"/>
  <c r="E7884" i="3"/>
  <c r="I7883" i="3"/>
  <c r="R7883" i="3" s="1"/>
  <c r="J7882" i="3"/>
  <c r="L7882" i="3" s="1"/>
  <c r="M7884" i="3"/>
  <c r="D7887" i="3" l="1"/>
  <c r="G7884" i="3"/>
  <c r="H7884" i="3" s="1"/>
  <c r="I7884" i="3" s="1"/>
  <c r="R7884" i="3" s="1"/>
  <c r="F7885" i="3"/>
  <c r="E7885" i="3"/>
  <c r="J7883" i="3"/>
  <c r="L7883" i="3" s="1"/>
  <c r="M7885" i="3"/>
  <c r="D7888" i="3" l="1"/>
  <c r="F7886" i="3"/>
  <c r="E7886" i="3"/>
  <c r="G7885" i="3"/>
  <c r="H7885" i="3" s="1"/>
  <c r="I7885" i="3" s="1"/>
  <c r="R7885" i="3" s="1"/>
  <c r="J7884" i="3"/>
  <c r="L7884" i="3" s="1"/>
  <c r="M7886" i="3"/>
  <c r="D7889" i="3" l="1"/>
  <c r="G7886" i="3"/>
  <c r="H7886" i="3" s="1"/>
  <c r="I7886" i="3" s="1"/>
  <c r="R7886" i="3" s="1"/>
  <c r="F7887" i="3"/>
  <c r="E7887" i="3"/>
  <c r="J7885" i="3"/>
  <c r="L7885" i="3" s="1"/>
  <c r="M7887" i="3"/>
  <c r="D7890" i="3" l="1"/>
  <c r="G7887" i="3"/>
  <c r="H7887" i="3" s="1"/>
  <c r="F7888" i="3"/>
  <c r="E7888" i="3"/>
  <c r="I7887" i="3"/>
  <c r="R7887" i="3" s="1"/>
  <c r="J7886" i="3"/>
  <c r="L7886" i="3" s="1"/>
  <c r="M7888" i="3"/>
  <c r="D7891" i="3" l="1"/>
  <c r="F7889" i="3"/>
  <c r="E7889" i="3"/>
  <c r="G7888" i="3"/>
  <c r="H7888" i="3" s="1"/>
  <c r="I7888" i="3" s="1"/>
  <c r="R7888" i="3" s="1"/>
  <c r="J7887" i="3"/>
  <c r="L7887" i="3" s="1"/>
  <c r="M7889" i="3"/>
  <c r="D7892" i="3" l="1"/>
  <c r="G7889" i="3"/>
  <c r="H7889" i="3" s="1"/>
  <c r="I7889" i="3" s="1"/>
  <c r="R7889" i="3" s="1"/>
  <c r="F7890" i="3"/>
  <c r="E7890" i="3"/>
  <c r="G7890" i="3" s="1"/>
  <c r="H7890" i="3" s="1"/>
  <c r="J7888" i="3"/>
  <c r="L7888" i="3" s="1"/>
  <c r="M7890" i="3"/>
  <c r="D7893" i="3" l="1"/>
  <c r="F7891" i="3"/>
  <c r="E7891" i="3"/>
  <c r="I7890" i="3"/>
  <c r="R7890" i="3" s="1"/>
  <c r="J7889" i="3"/>
  <c r="L7889" i="3" s="1"/>
  <c r="M7891" i="3"/>
  <c r="D7894" i="3" l="1"/>
  <c r="G7891" i="3"/>
  <c r="H7891" i="3" s="1"/>
  <c r="F7892" i="3"/>
  <c r="E7892" i="3"/>
  <c r="G7892" i="3" s="1"/>
  <c r="H7892" i="3" s="1"/>
  <c r="I7891" i="3"/>
  <c r="R7891" i="3" s="1"/>
  <c r="J7890" i="3"/>
  <c r="L7890" i="3" s="1"/>
  <c r="M7892" i="3"/>
  <c r="D7895" i="3" l="1"/>
  <c r="F7893" i="3"/>
  <c r="E7893" i="3"/>
  <c r="I7892" i="3"/>
  <c r="R7892" i="3" s="1"/>
  <c r="J7891" i="3"/>
  <c r="L7891" i="3" s="1"/>
  <c r="M7893" i="3"/>
  <c r="D7896" i="3" l="1"/>
  <c r="G7893" i="3"/>
  <c r="H7893" i="3" s="1"/>
  <c r="F7894" i="3"/>
  <c r="E7894" i="3"/>
  <c r="G7894" i="3" s="1"/>
  <c r="H7894" i="3" s="1"/>
  <c r="I7893" i="3"/>
  <c r="R7893" i="3" s="1"/>
  <c r="J7892" i="3"/>
  <c r="L7892" i="3" s="1"/>
  <c r="M7894" i="3"/>
  <c r="D7897" i="3" l="1"/>
  <c r="F7895" i="3"/>
  <c r="E7895" i="3"/>
  <c r="I7894" i="3"/>
  <c r="R7894" i="3" s="1"/>
  <c r="J7893" i="3"/>
  <c r="L7893" i="3" s="1"/>
  <c r="M7895" i="3"/>
  <c r="D7898" i="3" l="1"/>
  <c r="G7895" i="3"/>
  <c r="H7895" i="3" s="1"/>
  <c r="F7896" i="3"/>
  <c r="E7896" i="3"/>
  <c r="I7895" i="3"/>
  <c r="R7895" i="3" s="1"/>
  <c r="J7894" i="3"/>
  <c r="L7894" i="3" s="1"/>
  <c r="M7896" i="3"/>
  <c r="D7899" i="3" l="1"/>
  <c r="G7896" i="3"/>
  <c r="H7896" i="3" s="1"/>
  <c r="F7897" i="3"/>
  <c r="E7897" i="3"/>
  <c r="I7896" i="3"/>
  <c r="R7896" i="3" s="1"/>
  <c r="J7895" i="3"/>
  <c r="L7895" i="3" s="1"/>
  <c r="M7897" i="3"/>
  <c r="D7900" i="3" l="1"/>
  <c r="G7897" i="3"/>
  <c r="H7897" i="3" s="1"/>
  <c r="F7898" i="3"/>
  <c r="E7898" i="3"/>
  <c r="I7897" i="3"/>
  <c r="R7897" i="3" s="1"/>
  <c r="J7896" i="3"/>
  <c r="L7896" i="3" s="1"/>
  <c r="M7898" i="3"/>
  <c r="D7901" i="3" l="1"/>
  <c r="G7898" i="3"/>
  <c r="H7898" i="3" s="1"/>
  <c r="F7899" i="3"/>
  <c r="E7899" i="3"/>
  <c r="I7898" i="3"/>
  <c r="R7898" i="3" s="1"/>
  <c r="J7897" i="3"/>
  <c r="L7897" i="3" s="1"/>
  <c r="M7899" i="3"/>
  <c r="D7902" i="3" l="1"/>
  <c r="G7899" i="3"/>
  <c r="H7899" i="3" s="1"/>
  <c r="F7900" i="3"/>
  <c r="E7900" i="3"/>
  <c r="G7900" i="3" s="1"/>
  <c r="H7900" i="3" s="1"/>
  <c r="I7899" i="3"/>
  <c r="R7899" i="3" s="1"/>
  <c r="J7898" i="3"/>
  <c r="L7898" i="3" s="1"/>
  <c r="M7900" i="3"/>
  <c r="D7903" i="3" l="1"/>
  <c r="F7901" i="3"/>
  <c r="E7901" i="3"/>
  <c r="I7900" i="3"/>
  <c r="R7900" i="3" s="1"/>
  <c r="J7899" i="3"/>
  <c r="L7899" i="3" s="1"/>
  <c r="M7901" i="3"/>
  <c r="D7904" i="3" l="1"/>
  <c r="F7902" i="3"/>
  <c r="E7902" i="3"/>
  <c r="G7901" i="3"/>
  <c r="H7901" i="3" s="1"/>
  <c r="I7901" i="3" s="1"/>
  <c r="R7901" i="3" s="1"/>
  <c r="J7900" i="3"/>
  <c r="L7900" i="3" s="1"/>
  <c r="M7902" i="3"/>
  <c r="D7905" i="3" l="1"/>
  <c r="G7902" i="3"/>
  <c r="H7902" i="3" s="1"/>
  <c r="F7903" i="3"/>
  <c r="E7903" i="3"/>
  <c r="I7902" i="3"/>
  <c r="R7902" i="3" s="1"/>
  <c r="J7901" i="3"/>
  <c r="L7901" i="3" s="1"/>
  <c r="M7903" i="3"/>
  <c r="D7906" i="3" l="1"/>
  <c r="F7904" i="3"/>
  <c r="E7904" i="3"/>
  <c r="G7903" i="3"/>
  <c r="H7903" i="3" s="1"/>
  <c r="I7903" i="3" s="1"/>
  <c r="R7903" i="3" s="1"/>
  <c r="J7902" i="3"/>
  <c r="L7902" i="3" s="1"/>
  <c r="M7904" i="3"/>
  <c r="D7907" i="3" l="1"/>
  <c r="G7904" i="3"/>
  <c r="H7904" i="3" s="1"/>
  <c r="I7904" i="3" s="1"/>
  <c r="R7904" i="3" s="1"/>
  <c r="F7905" i="3"/>
  <c r="E7905" i="3"/>
  <c r="G7905" i="3" s="1"/>
  <c r="H7905" i="3" s="1"/>
  <c r="J7903" i="3"/>
  <c r="L7903" i="3" s="1"/>
  <c r="M7905" i="3"/>
  <c r="D7908" i="3" l="1"/>
  <c r="F7906" i="3"/>
  <c r="E7906" i="3"/>
  <c r="I7905" i="3"/>
  <c r="R7905" i="3" s="1"/>
  <c r="J7904" i="3"/>
  <c r="L7904" i="3" s="1"/>
  <c r="M7906" i="3"/>
  <c r="D7909" i="3" l="1"/>
  <c r="G7906" i="3"/>
  <c r="H7906" i="3" s="1"/>
  <c r="F7907" i="3"/>
  <c r="E7907" i="3"/>
  <c r="G7907" i="3" s="1"/>
  <c r="H7907" i="3" s="1"/>
  <c r="I7906" i="3"/>
  <c r="R7906" i="3" s="1"/>
  <c r="J7905" i="3"/>
  <c r="L7905" i="3" s="1"/>
  <c r="M7907" i="3"/>
  <c r="D7910" i="3" l="1"/>
  <c r="F7908" i="3"/>
  <c r="E7908" i="3"/>
  <c r="I7907" i="3"/>
  <c r="R7907" i="3" s="1"/>
  <c r="J7906" i="3"/>
  <c r="L7906" i="3" s="1"/>
  <c r="M7908" i="3"/>
  <c r="D7911" i="3" l="1"/>
  <c r="G7908" i="3"/>
  <c r="H7908" i="3" s="1"/>
  <c r="F7909" i="3"/>
  <c r="E7909" i="3"/>
  <c r="G7909" i="3" s="1"/>
  <c r="H7909" i="3" s="1"/>
  <c r="I7908" i="3"/>
  <c r="R7908" i="3" s="1"/>
  <c r="J7907" i="3"/>
  <c r="L7907" i="3" s="1"/>
  <c r="M7909" i="3"/>
  <c r="D7912" i="3" l="1"/>
  <c r="F7910" i="3"/>
  <c r="E7910" i="3"/>
  <c r="I7909" i="3"/>
  <c r="R7909" i="3" s="1"/>
  <c r="J7908" i="3"/>
  <c r="L7908" i="3" s="1"/>
  <c r="M7910" i="3"/>
  <c r="D7913" i="3" l="1"/>
  <c r="F7911" i="3"/>
  <c r="E7911" i="3"/>
  <c r="G7910" i="3"/>
  <c r="H7910" i="3" s="1"/>
  <c r="I7910" i="3" s="1"/>
  <c r="R7910" i="3" s="1"/>
  <c r="J7909" i="3"/>
  <c r="L7909" i="3" s="1"/>
  <c r="M7911" i="3"/>
  <c r="D7914" i="3" l="1"/>
  <c r="F7912" i="3"/>
  <c r="E7912" i="3"/>
  <c r="G7911" i="3"/>
  <c r="H7911" i="3" s="1"/>
  <c r="I7911" i="3" s="1"/>
  <c r="R7911" i="3" s="1"/>
  <c r="J7910" i="3"/>
  <c r="L7910" i="3" s="1"/>
  <c r="M7912" i="3"/>
  <c r="D7915" i="3" l="1"/>
  <c r="G7912" i="3"/>
  <c r="H7912" i="3" s="1"/>
  <c r="F7913" i="3"/>
  <c r="E7913" i="3"/>
  <c r="I7912" i="3"/>
  <c r="R7912" i="3" s="1"/>
  <c r="J7911" i="3"/>
  <c r="L7911" i="3" s="1"/>
  <c r="M7913" i="3"/>
  <c r="D7916" i="3" l="1"/>
  <c r="G7913" i="3"/>
  <c r="H7913" i="3" s="1"/>
  <c r="F7914" i="3"/>
  <c r="E7914" i="3"/>
  <c r="I7913" i="3"/>
  <c r="R7913" i="3" s="1"/>
  <c r="J7912" i="3"/>
  <c r="L7912" i="3" s="1"/>
  <c r="M7914" i="3"/>
  <c r="D7917" i="3" l="1"/>
  <c r="G7914" i="3"/>
  <c r="H7914" i="3" s="1"/>
  <c r="F7915" i="3"/>
  <c r="E7915" i="3"/>
  <c r="I7914" i="3"/>
  <c r="R7914" i="3" s="1"/>
  <c r="J7913" i="3"/>
  <c r="L7913" i="3" s="1"/>
  <c r="M7915" i="3"/>
  <c r="D7918" i="3" l="1"/>
  <c r="G7915" i="3"/>
  <c r="H7915" i="3" s="1"/>
  <c r="I7915" i="3" s="1"/>
  <c r="R7915" i="3" s="1"/>
  <c r="F7916" i="3"/>
  <c r="E7916" i="3"/>
  <c r="J7914" i="3"/>
  <c r="L7914" i="3" s="1"/>
  <c r="M7916" i="3"/>
  <c r="D7919" i="3" l="1"/>
  <c r="G7916" i="3"/>
  <c r="H7916" i="3" s="1"/>
  <c r="F7917" i="3"/>
  <c r="E7917" i="3"/>
  <c r="G7917" i="3" s="1"/>
  <c r="H7917" i="3" s="1"/>
  <c r="I7916" i="3"/>
  <c r="R7916" i="3" s="1"/>
  <c r="J7915" i="3"/>
  <c r="L7915" i="3" s="1"/>
  <c r="M7917" i="3"/>
  <c r="D7920" i="3" l="1"/>
  <c r="F7918" i="3"/>
  <c r="E7918" i="3"/>
  <c r="I7917" i="3"/>
  <c r="R7917" i="3" s="1"/>
  <c r="J7916" i="3"/>
  <c r="L7916" i="3" s="1"/>
  <c r="M7918" i="3"/>
  <c r="D7921" i="3" l="1"/>
  <c r="G7918" i="3"/>
  <c r="H7918" i="3" s="1"/>
  <c r="F7919" i="3"/>
  <c r="E7919" i="3"/>
  <c r="I7918" i="3"/>
  <c r="R7918" i="3" s="1"/>
  <c r="J7917" i="3"/>
  <c r="L7917" i="3" s="1"/>
  <c r="M7919" i="3"/>
  <c r="D7922" i="3" l="1"/>
  <c r="G7919" i="3"/>
  <c r="H7919" i="3" s="1"/>
  <c r="I7919" i="3" s="1"/>
  <c r="R7919" i="3" s="1"/>
  <c r="F7920" i="3"/>
  <c r="E7920" i="3"/>
  <c r="J7918" i="3"/>
  <c r="L7918" i="3" s="1"/>
  <c r="M7920" i="3"/>
  <c r="D7923" i="3" l="1"/>
  <c r="G7920" i="3"/>
  <c r="H7920" i="3" s="1"/>
  <c r="F7921" i="3"/>
  <c r="E7921" i="3"/>
  <c r="I7920" i="3"/>
  <c r="R7920" i="3" s="1"/>
  <c r="J7919" i="3"/>
  <c r="L7919" i="3" s="1"/>
  <c r="M7921" i="3"/>
  <c r="D7924" i="3" l="1"/>
  <c r="G7921" i="3"/>
  <c r="H7921" i="3" s="1"/>
  <c r="F7922" i="3"/>
  <c r="E7922" i="3"/>
  <c r="I7921" i="3"/>
  <c r="R7921" i="3" s="1"/>
  <c r="J7920" i="3"/>
  <c r="L7920" i="3" s="1"/>
  <c r="M7922" i="3"/>
  <c r="D7925" i="3" l="1"/>
  <c r="G7922" i="3"/>
  <c r="H7922" i="3" s="1"/>
  <c r="I7922" i="3" s="1"/>
  <c r="R7922" i="3" s="1"/>
  <c r="F7923" i="3"/>
  <c r="E7923" i="3"/>
  <c r="J7921" i="3"/>
  <c r="L7921" i="3" s="1"/>
  <c r="M7923" i="3"/>
  <c r="D7926" i="3" l="1"/>
  <c r="G7923" i="3"/>
  <c r="H7923" i="3" s="1"/>
  <c r="F7924" i="3"/>
  <c r="E7924" i="3"/>
  <c r="I7923" i="3"/>
  <c r="R7923" i="3" s="1"/>
  <c r="J7922" i="3"/>
  <c r="L7922" i="3" s="1"/>
  <c r="M7924" i="3"/>
  <c r="D7927" i="3" l="1"/>
  <c r="G7924" i="3"/>
  <c r="H7924" i="3" s="1"/>
  <c r="F7925" i="3"/>
  <c r="E7925" i="3"/>
  <c r="I7924" i="3"/>
  <c r="R7924" i="3" s="1"/>
  <c r="J7923" i="3"/>
  <c r="L7923" i="3" s="1"/>
  <c r="M7925" i="3"/>
  <c r="D7928" i="3" l="1"/>
  <c r="G7925" i="3"/>
  <c r="H7925" i="3" s="1"/>
  <c r="F7926" i="3"/>
  <c r="E7926" i="3"/>
  <c r="I7925" i="3"/>
  <c r="R7925" i="3" s="1"/>
  <c r="J7924" i="3"/>
  <c r="L7924" i="3" s="1"/>
  <c r="M7926" i="3"/>
  <c r="D7929" i="3" l="1"/>
  <c r="G7926" i="3"/>
  <c r="H7926" i="3" s="1"/>
  <c r="F7927" i="3"/>
  <c r="E7927" i="3"/>
  <c r="I7926" i="3"/>
  <c r="R7926" i="3" s="1"/>
  <c r="J7925" i="3"/>
  <c r="L7925" i="3" s="1"/>
  <c r="M7927" i="3"/>
  <c r="D7930" i="3" l="1"/>
  <c r="G7927" i="3"/>
  <c r="H7927" i="3" s="1"/>
  <c r="I7927" i="3" s="1"/>
  <c r="R7927" i="3" s="1"/>
  <c r="F7928" i="3"/>
  <c r="E7928" i="3"/>
  <c r="J7926" i="3"/>
  <c r="L7926" i="3" s="1"/>
  <c r="M7928" i="3"/>
  <c r="D7931" i="3" l="1"/>
  <c r="G7928" i="3"/>
  <c r="H7928" i="3" s="1"/>
  <c r="F7929" i="3"/>
  <c r="E7929" i="3"/>
  <c r="I7928" i="3"/>
  <c r="R7928" i="3" s="1"/>
  <c r="J7927" i="3"/>
  <c r="L7927" i="3" s="1"/>
  <c r="M7929" i="3"/>
  <c r="D7932" i="3" l="1"/>
  <c r="G7929" i="3"/>
  <c r="H7929" i="3" s="1"/>
  <c r="F7930" i="3"/>
  <c r="E7930" i="3"/>
  <c r="I7929" i="3"/>
  <c r="R7929" i="3" s="1"/>
  <c r="J7928" i="3"/>
  <c r="L7928" i="3" s="1"/>
  <c r="M7930" i="3"/>
  <c r="D7933" i="3" l="1"/>
  <c r="G7930" i="3"/>
  <c r="H7930" i="3" s="1"/>
  <c r="F7931" i="3"/>
  <c r="E7931" i="3"/>
  <c r="I7930" i="3"/>
  <c r="R7930" i="3" s="1"/>
  <c r="J7929" i="3"/>
  <c r="L7929" i="3" s="1"/>
  <c r="M7931" i="3"/>
  <c r="D7934" i="3" l="1"/>
  <c r="G7931" i="3"/>
  <c r="H7931" i="3" s="1"/>
  <c r="I7931" i="3" s="1"/>
  <c r="R7931" i="3" s="1"/>
  <c r="F7932" i="3"/>
  <c r="E7932" i="3"/>
  <c r="J7930" i="3"/>
  <c r="L7930" i="3" s="1"/>
  <c r="M7932" i="3"/>
  <c r="D7935" i="3" l="1"/>
  <c r="G7932" i="3"/>
  <c r="H7932" i="3" s="1"/>
  <c r="I7932" i="3" s="1"/>
  <c r="R7932" i="3" s="1"/>
  <c r="F7933" i="3"/>
  <c r="E7933" i="3"/>
  <c r="G7933" i="3" s="1"/>
  <c r="H7933" i="3" s="1"/>
  <c r="J7931" i="3"/>
  <c r="L7931" i="3" s="1"/>
  <c r="M7933" i="3"/>
  <c r="D7936" i="3" l="1"/>
  <c r="F7934" i="3"/>
  <c r="E7934" i="3"/>
  <c r="I7933" i="3"/>
  <c r="R7933" i="3" s="1"/>
  <c r="J7932" i="3"/>
  <c r="L7932" i="3" s="1"/>
  <c r="M7934" i="3"/>
  <c r="D7937" i="3" l="1"/>
  <c r="G7934" i="3"/>
  <c r="H7934" i="3" s="1"/>
  <c r="I7934" i="3" s="1"/>
  <c r="R7934" i="3" s="1"/>
  <c r="F7935" i="3"/>
  <c r="E7935" i="3"/>
  <c r="J7933" i="3"/>
  <c r="L7933" i="3" s="1"/>
  <c r="M7935" i="3"/>
  <c r="D7938" i="3" l="1"/>
  <c r="G7935" i="3"/>
  <c r="H7935" i="3" s="1"/>
  <c r="F7936" i="3"/>
  <c r="E7936" i="3"/>
  <c r="G7936" i="3" s="1"/>
  <c r="H7936" i="3" s="1"/>
  <c r="I7935" i="3"/>
  <c r="R7935" i="3" s="1"/>
  <c r="J7934" i="3"/>
  <c r="L7934" i="3" s="1"/>
  <c r="M7936" i="3"/>
  <c r="D7939" i="3" l="1"/>
  <c r="F7937" i="3"/>
  <c r="E7937" i="3"/>
  <c r="I7936" i="3"/>
  <c r="R7936" i="3" s="1"/>
  <c r="J7935" i="3"/>
  <c r="L7935" i="3" s="1"/>
  <c r="M7937" i="3"/>
  <c r="D7940" i="3" l="1"/>
  <c r="G7937" i="3"/>
  <c r="H7937" i="3" s="1"/>
  <c r="F7938" i="3"/>
  <c r="E7938" i="3"/>
  <c r="I7937" i="3"/>
  <c r="R7937" i="3" s="1"/>
  <c r="J7936" i="3"/>
  <c r="L7936" i="3" s="1"/>
  <c r="M7938" i="3"/>
  <c r="D7941" i="3" l="1"/>
  <c r="G7938" i="3"/>
  <c r="H7938" i="3" s="1"/>
  <c r="F7939" i="3"/>
  <c r="E7939" i="3"/>
  <c r="I7938" i="3"/>
  <c r="R7938" i="3" s="1"/>
  <c r="J7937" i="3"/>
  <c r="L7937" i="3" s="1"/>
  <c r="M7939" i="3"/>
  <c r="D7942" i="3" l="1"/>
  <c r="G7939" i="3"/>
  <c r="H7939" i="3" s="1"/>
  <c r="F7940" i="3"/>
  <c r="E7940" i="3"/>
  <c r="I7939" i="3"/>
  <c r="R7939" i="3" s="1"/>
  <c r="J7938" i="3"/>
  <c r="L7938" i="3" s="1"/>
  <c r="M7940" i="3"/>
  <c r="D7943" i="3" l="1"/>
  <c r="G7940" i="3"/>
  <c r="H7940" i="3" s="1"/>
  <c r="I7940" i="3" s="1"/>
  <c r="R7940" i="3" s="1"/>
  <c r="F7941" i="3"/>
  <c r="E7941" i="3"/>
  <c r="J7939" i="3"/>
  <c r="L7939" i="3" s="1"/>
  <c r="M7941" i="3"/>
  <c r="D7944" i="3" l="1"/>
  <c r="G7941" i="3"/>
  <c r="H7941" i="3" s="1"/>
  <c r="I7941" i="3" s="1"/>
  <c r="R7941" i="3" s="1"/>
  <c r="F7942" i="3"/>
  <c r="E7942" i="3"/>
  <c r="J7940" i="3"/>
  <c r="L7940" i="3" s="1"/>
  <c r="M7942" i="3"/>
  <c r="D7945" i="3" l="1"/>
  <c r="G7942" i="3"/>
  <c r="H7942" i="3" s="1"/>
  <c r="F7943" i="3"/>
  <c r="E7943" i="3"/>
  <c r="I7942" i="3"/>
  <c r="R7942" i="3" s="1"/>
  <c r="J7941" i="3"/>
  <c r="L7941" i="3" s="1"/>
  <c r="M7943" i="3"/>
  <c r="D7946" i="3" l="1"/>
  <c r="G7943" i="3"/>
  <c r="H7943" i="3" s="1"/>
  <c r="I7943" i="3" s="1"/>
  <c r="R7943" i="3" s="1"/>
  <c r="F7944" i="3"/>
  <c r="E7944" i="3"/>
  <c r="J7942" i="3"/>
  <c r="L7942" i="3" s="1"/>
  <c r="M7944" i="3"/>
  <c r="D7947" i="3" l="1"/>
  <c r="G7944" i="3"/>
  <c r="H7944" i="3" s="1"/>
  <c r="F7945" i="3"/>
  <c r="E7945" i="3"/>
  <c r="I7944" i="3"/>
  <c r="R7944" i="3" s="1"/>
  <c r="J7943" i="3"/>
  <c r="L7943" i="3" s="1"/>
  <c r="M7945" i="3"/>
  <c r="D7948" i="3" l="1"/>
  <c r="G7945" i="3"/>
  <c r="H7945" i="3" s="1"/>
  <c r="I7945" i="3" s="1"/>
  <c r="R7945" i="3" s="1"/>
  <c r="F7946" i="3"/>
  <c r="E7946" i="3"/>
  <c r="J7944" i="3"/>
  <c r="L7944" i="3" s="1"/>
  <c r="M7946" i="3"/>
  <c r="D7949" i="3" l="1"/>
  <c r="G7946" i="3"/>
  <c r="H7946" i="3" s="1"/>
  <c r="F7947" i="3"/>
  <c r="E7947" i="3"/>
  <c r="I7946" i="3"/>
  <c r="R7946" i="3" s="1"/>
  <c r="J7945" i="3"/>
  <c r="L7945" i="3" s="1"/>
  <c r="M7947" i="3"/>
  <c r="D7950" i="3" l="1"/>
  <c r="F7948" i="3"/>
  <c r="E7948" i="3"/>
  <c r="G7947" i="3"/>
  <c r="H7947" i="3" s="1"/>
  <c r="I7947" i="3" s="1"/>
  <c r="R7947" i="3" s="1"/>
  <c r="J7946" i="3"/>
  <c r="L7946" i="3" s="1"/>
  <c r="M7948" i="3"/>
  <c r="D7951" i="3" l="1"/>
  <c r="G7948" i="3"/>
  <c r="H7948" i="3" s="1"/>
  <c r="I7948" i="3" s="1"/>
  <c r="R7948" i="3" s="1"/>
  <c r="F7949" i="3"/>
  <c r="E7949" i="3"/>
  <c r="J7947" i="3"/>
  <c r="L7947" i="3" s="1"/>
  <c r="M7949" i="3"/>
  <c r="D7952" i="3" l="1"/>
  <c r="G7949" i="3"/>
  <c r="H7949" i="3" s="1"/>
  <c r="F7950" i="3"/>
  <c r="E7950" i="3"/>
  <c r="G7950" i="3" s="1"/>
  <c r="H7950" i="3" s="1"/>
  <c r="I7949" i="3"/>
  <c r="R7949" i="3" s="1"/>
  <c r="J7948" i="3"/>
  <c r="L7948" i="3" s="1"/>
  <c r="M7950" i="3"/>
  <c r="D7953" i="3" l="1"/>
  <c r="F7951" i="3"/>
  <c r="E7951" i="3"/>
  <c r="I7950" i="3"/>
  <c r="R7950" i="3" s="1"/>
  <c r="J7949" i="3"/>
  <c r="L7949" i="3" s="1"/>
  <c r="M7951" i="3"/>
  <c r="D7954" i="3" l="1"/>
  <c r="G7951" i="3"/>
  <c r="H7951" i="3" s="1"/>
  <c r="F7952" i="3"/>
  <c r="E7952" i="3"/>
  <c r="G7952" i="3" s="1"/>
  <c r="H7952" i="3" s="1"/>
  <c r="I7951" i="3"/>
  <c r="R7951" i="3" s="1"/>
  <c r="J7950" i="3"/>
  <c r="L7950" i="3" s="1"/>
  <c r="M7952" i="3"/>
  <c r="D7955" i="3" l="1"/>
  <c r="F7953" i="3"/>
  <c r="E7953" i="3"/>
  <c r="I7952" i="3"/>
  <c r="R7952" i="3" s="1"/>
  <c r="J7951" i="3"/>
  <c r="L7951" i="3" s="1"/>
  <c r="M7953" i="3"/>
  <c r="D7956" i="3" l="1"/>
  <c r="G7953" i="3"/>
  <c r="H7953" i="3" s="1"/>
  <c r="I7953" i="3" s="1"/>
  <c r="R7953" i="3" s="1"/>
  <c r="F7954" i="3"/>
  <c r="E7954" i="3"/>
  <c r="J7952" i="3"/>
  <c r="L7952" i="3" s="1"/>
  <c r="M7954" i="3"/>
  <c r="D7957" i="3" l="1"/>
  <c r="G7954" i="3"/>
  <c r="H7954" i="3" s="1"/>
  <c r="F7955" i="3"/>
  <c r="E7955" i="3"/>
  <c r="I7954" i="3"/>
  <c r="R7954" i="3" s="1"/>
  <c r="J7953" i="3"/>
  <c r="L7953" i="3" s="1"/>
  <c r="M7955" i="3"/>
  <c r="D7958" i="3" l="1"/>
  <c r="F7956" i="3"/>
  <c r="E7956" i="3"/>
  <c r="G7955" i="3"/>
  <c r="H7955" i="3" s="1"/>
  <c r="I7955" i="3" s="1"/>
  <c r="R7955" i="3" s="1"/>
  <c r="J7954" i="3"/>
  <c r="L7954" i="3" s="1"/>
  <c r="M7956" i="3"/>
  <c r="D7959" i="3" l="1"/>
  <c r="F7957" i="3"/>
  <c r="E7957" i="3"/>
  <c r="G7956" i="3"/>
  <c r="H7956" i="3" s="1"/>
  <c r="I7956" i="3" s="1"/>
  <c r="R7956" i="3" s="1"/>
  <c r="J7955" i="3"/>
  <c r="L7955" i="3" s="1"/>
  <c r="M7957" i="3"/>
  <c r="D7960" i="3" l="1"/>
  <c r="G7957" i="3"/>
  <c r="H7957" i="3" s="1"/>
  <c r="F7958" i="3"/>
  <c r="E7958" i="3"/>
  <c r="I7957" i="3"/>
  <c r="R7957" i="3" s="1"/>
  <c r="J7956" i="3"/>
  <c r="L7956" i="3" s="1"/>
  <c r="M7958" i="3"/>
  <c r="D7961" i="3" l="1"/>
  <c r="G7958" i="3"/>
  <c r="H7958" i="3" s="1"/>
  <c r="F7959" i="3"/>
  <c r="E7959" i="3"/>
  <c r="I7958" i="3"/>
  <c r="R7958" i="3" s="1"/>
  <c r="J7957" i="3"/>
  <c r="L7957" i="3" s="1"/>
  <c r="M7959" i="3"/>
  <c r="D7962" i="3" l="1"/>
  <c r="G7959" i="3"/>
  <c r="H7959" i="3" s="1"/>
  <c r="F7960" i="3"/>
  <c r="E7960" i="3"/>
  <c r="G7960" i="3" s="1"/>
  <c r="H7960" i="3" s="1"/>
  <c r="I7959" i="3"/>
  <c r="R7959" i="3" s="1"/>
  <c r="J7958" i="3"/>
  <c r="L7958" i="3" s="1"/>
  <c r="M7960" i="3"/>
  <c r="D7963" i="3" l="1"/>
  <c r="F7961" i="3"/>
  <c r="E7961" i="3"/>
  <c r="I7960" i="3"/>
  <c r="R7960" i="3" s="1"/>
  <c r="J7959" i="3"/>
  <c r="L7959" i="3" s="1"/>
  <c r="M7961" i="3"/>
  <c r="D7964" i="3" l="1"/>
  <c r="G7961" i="3"/>
  <c r="H7961" i="3" s="1"/>
  <c r="I7961" i="3" s="1"/>
  <c r="R7961" i="3" s="1"/>
  <c r="F7962" i="3"/>
  <c r="E7962" i="3"/>
  <c r="J7960" i="3"/>
  <c r="L7960" i="3" s="1"/>
  <c r="M7962" i="3"/>
  <c r="D7965" i="3" l="1"/>
  <c r="G7962" i="3"/>
  <c r="H7962" i="3" s="1"/>
  <c r="F7963" i="3"/>
  <c r="E7963" i="3"/>
  <c r="I7962" i="3"/>
  <c r="R7962" i="3" s="1"/>
  <c r="J7961" i="3"/>
  <c r="L7961" i="3" s="1"/>
  <c r="M7963" i="3"/>
  <c r="D7966" i="3" l="1"/>
  <c r="G7963" i="3"/>
  <c r="H7963" i="3" s="1"/>
  <c r="F7964" i="3"/>
  <c r="E7964" i="3"/>
  <c r="I7963" i="3"/>
  <c r="R7963" i="3" s="1"/>
  <c r="J7962" i="3"/>
  <c r="L7962" i="3" s="1"/>
  <c r="M7964" i="3"/>
  <c r="D7967" i="3" l="1"/>
  <c r="G7964" i="3"/>
  <c r="H7964" i="3" s="1"/>
  <c r="F7965" i="3"/>
  <c r="E7965" i="3"/>
  <c r="I7964" i="3"/>
  <c r="R7964" i="3" s="1"/>
  <c r="J7963" i="3"/>
  <c r="L7963" i="3" s="1"/>
  <c r="M7965" i="3"/>
  <c r="D7968" i="3" l="1"/>
  <c r="G7965" i="3"/>
  <c r="H7965" i="3" s="1"/>
  <c r="F7966" i="3"/>
  <c r="E7966" i="3"/>
  <c r="I7965" i="3"/>
  <c r="R7965" i="3" s="1"/>
  <c r="J7964" i="3"/>
  <c r="L7964" i="3" s="1"/>
  <c r="M7966" i="3"/>
  <c r="D7969" i="3" l="1"/>
  <c r="G7966" i="3"/>
  <c r="H7966" i="3" s="1"/>
  <c r="I7966" i="3" s="1"/>
  <c r="R7966" i="3" s="1"/>
  <c r="F7967" i="3"/>
  <c r="E7967" i="3"/>
  <c r="G7967" i="3" s="1"/>
  <c r="H7967" i="3" s="1"/>
  <c r="J7965" i="3"/>
  <c r="L7965" i="3" s="1"/>
  <c r="M7967" i="3"/>
  <c r="D7970" i="3" l="1"/>
  <c r="F7968" i="3"/>
  <c r="E7968" i="3"/>
  <c r="I7967" i="3"/>
  <c r="R7967" i="3" s="1"/>
  <c r="J7966" i="3"/>
  <c r="L7966" i="3" s="1"/>
  <c r="M7968" i="3"/>
  <c r="D7971" i="3" l="1"/>
  <c r="F7969" i="3"/>
  <c r="E7969" i="3"/>
  <c r="G7968" i="3"/>
  <c r="H7968" i="3" s="1"/>
  <c r="I7968" i="3" s="1"/>
  <c r="R7968" i="3" s="1"/>
  <c r="J7967" i="3"/>
  <c r="L7967" i="3" s="1"/>
  <c r="M7969" i="3"/>
  <c r="D7972" i="3" l="1"/>
  <c r="G7969" i="3"/>
  <c r="H7969" i="3" s="1"/>
  <c r="F7970" i="3"/>
  <c r="E7970" i="3"/>
  <c r="I7969" i="3"/>
  <c r="R7969" i="3" s="1"/>
  <c r="J7968" i="3"/>
  <c r="L7968" i="3" s="1"/>
  <c r="M7970" i="3"/>
  <c r="D7973" i="3" l="1"/>
  <c r="G7970" i="3"/>
  <c r="H7970" i="3" s="1"/>
  <c r="I7970" i="3" s="1"/>
  <c r="R7970" i="3" s="1"/>
  <c r="F7971" i="3"/>
  <c r="E7971" i="3"/>
  <c r="J7969" i="3"/>
  <c r="L7969" i="3" s="1"/>
  <c r="M7971" i="3"/>
  <c r="D7974" i="3" l="1"/>
  <c r="G7971" i="3"/>
  <c r="H7971" i="3" s="1"/>
  <c r="I7971" i="3" s="1"/>
  <c r="R7971" i="3" s="1"/>
  <c r="F7972" i="3"/>
  <c r="E7972" i="3"/>
  <c r="J7970" i="3"/>
  <c r="L7970" i="3" s="1"/>
  <c r="M7972" i="3"/>
  <c r="D7975" i="3" l="1"/>
  <c r="F7973" i="3"/>
  <c r="E7973" i="3"/>
  <c r="G7972" i="3"/>
  <c r="H7972" i="3" s="1"/>
  <c r="I7972" i="3" s="1"/>
  <c r="R7972" i="3" s="1"/>
  <c r="J7971" i="3"/>
  <c r="L7971" i="3" s="1"/>
  <c r="M7973" i="3"/>
  <c r="D7976" i="3" l="1"/>
  <c r="G7973" i="3"/>
  <c r="H7973" i="3" s="1"/>
  <c r="F7974" i="3"/>
  <c r="E7974" i="3"/>
  <c r="I7973" i="3"/>
  <c r="R7973" i="3" s="1"/>
  <c r="J7972" i="3"/>
  <c r="L7972" i="3" s="1"/>
  <c r="M7974" i="3"/>
  <c r="D7977" i="3" l="1"/>
  <c r="G7974" i="3"/>
  <c r="H7974" i="3" s="1"/>
  <c r="F7975" i="3"/>
  <c r="E7975" i="3"/>
  <c r="I7974" i="3"/>
  <c r="R7974" i="3" s="1"/>
  <c r="J7973" i="3"/>
  <c r="L7973" i="3" s="1"/>
  <c r="M7975" i="3"/>
  <c r="D7978" i="3" l="1"/>
  <c r="G7975" i="3"/>
  <c r="H7975" i="3" s="1"/>
  <c r="I7975" i="3" s="1"/>
  <c r="R7975" i="3" s="1"/>
  <c r="F7976" i="3"/>
  <c r="E7976" i="3"/>
  <c r="J7974" i="3"/>
  <c r="L7974" i="3" s="1"/>
  <c r="M7976" i="3"/>
  <c r="D7979" i="3" l="1"/>
  <c r="G7976" i="3"/>
  <c r="H7976" i="3" s="1"/>
  <c r="F7977" i="3"/>
  <c r="E7977" i="3"/>
  <c r="G7977" i="3" s="1"/>
  <c r="H7977" i="3" s="1"/>
  <c r="I7976" i="3"/>
  <c r="R7976" i="3" s="1"/>
  <c r="J7975" i="3"/>
  <c r="L7975" i="3" s="1"/>
  <c r="M7977" i="3"/>
  <c r="D7980" i="3" l="1"/>
  <c r="F7978" i="3"/>
  <c r="E7978" i="3"/>
  <c r="I7977" i="3"/>
  <c r="R7977" i="3" s="1"/>
  <c r="J7976" i="3"/>
  <c r="L7976" i="3" s="1"/>
  <c r="M7978" i="3"/>
  <c r="D7981" i="3" l="1"/>
  <c r="G7978" i="3"/>
  <c r="H7978" i="3" s="1"/>
  <c r="F7979" i="3"/>
  <c r="E7979" i="3"/>
  <c r="G7979" i="3" s="1"/>
  <c r="H7979" i="3" s="1"/>
  <c r="I7978" i="3"/>
  <c r="R7978" i="3" s="1"/>
  <c r="J7977" i="3"/>
  <c r="L7977" i="3" s="1"/>
  <c r="M7979" i="3"/>
  <c r="D7982" i="3" l="1"/>
  <c r="F7980" i="3"/>
  <c r="E7980" i="3"/>
  <c r="I7979" i="3"/>
  <c r="R7979" i="3" s="1"/>
  <c r="J7978" i="3"/>
  <c r="L7978" i="3" s="1"/>
  <c r="M7980" i="3"/>
  <c r="D7983" i="3" l="1"/>
  <c r="G7980" i="3"/>
  <c r="H7980" i="3" s="1"/>
  <c r="F7981" i="3"/>
  <c r="E7981" i="3"/>
  <c r="I7980" i="3"/>
  <c r="R7980" i="3" s="1"/>
  <c r="J7979" i="3"/>
  <c r="L7979" i="3" s="1"/>
  <c r="M7981" i="3"/>
  <c r="D7984" i="3" l="1"/>
  <c r="G7981" i="3"/>
  <c r="H7981" i="3" s="1"/>
  <c r="I7981" i="3" s="1"/>
  <c r="R7981" i="3" s="1"/>
  <c r="F7982" i="3"/>
  <c r="E7982" i="3"/>
  <c r="G7982" i="3" s="1"/>
  <c r="H7982" i="3" s="1"/>
  <c r="J7980" i="3"/>
  <c r="L7980" i="3" s="1"/>
  <c r="M7982" i="3"/>
  <c r="D7985" i="3" l="1"/>
  <c r="F7983" i="3"/>
  <c r="E7983" i="3"/>
  <c r="I7982" i="3"/>
  <c r="R7982" i="3" s="1"/>
  <c r="J7981" i="3"/>
  <c r="L7981" i="3" s="1"/>
  <c r="M7983" i="3"/>
  <c r="D7986" i="3" l="1"/>
  <c r="G7983" i="3"/>
  <c r="H7983" i="3" s="1"/>
  <c r="I7983" i="3" s="1"/>
  <c r="R7983" i="3" s="1"/>
  <c r="F7984" i="3"/>
  <c r="E7984" i="3"/>
  <c r="G7984" i="3" s="1"/>
  <c r="H7984" i="3" s="1"/>
  <c r="J7982" i="3"/>
  <c r="L7982" i="3" s="1"/>
  <c r="M7984" i="3"/>
  <c r="D7987" i="3" l="1"/>
  <c r="F7985" i="3"/>
  <c r="E7985" i="3"/>
  <c r="I7984" i="3"/>
  <c r="R7984" i="3" s="1"/>
  <c r="J7983" i="3"/>
  <c r="L7983" i="3" s="1"/>
  <c r="M7985" i="3"/>
  <c r="D7988" i="3" l="1"/>
  <c r="G7985" i="3"/>
  <c r="H7985" i="3" s="1"/>
  <c r="F7986" i="3"/>
  <c r="E7986" i="3"/>
  <c r="G7986" i="3" s="1"/>
  <c r="H7986" i="3" s="1"/>
  <c r="I7985" i="3"/>
  <c r="R7985" i="3" s="1"/>
  <c r="J7984" i="3"/>
  <c r="L7984" i="3" s="1"/>
  <c r="M7986" i="3"/>
  <c r="D7989" i="3" l="1"/>
  <c r="F7987" i="3"/>
  <c r="E7987" i="3"/>
  <c r="I7986" i="3"/>
  <c r="R7986" i="3" s="1"/>
  <c r="J7985" i="3"/>
  <c r="L7985" i="3" s="1"/>
  <c r="M7987" i="3"/>
  <c r="D7990" i="3" l="1"/>
  <c r="G7987" i="3"/>
  <c r="H7987" i="3" s="1"/>
  <c r="F7988" i="3"/>
  <c r="E7988" i="3"/>
  <c r="G7988" i="3" s="1"/>
  <c r="H7988" i="3" s="1"/>
  <c r="I7987" i="3"/>
  <c r="R7987" i="3" s="1"/>
  <c r="J7986" i="3"/>
  <c r="L7986" i="3" s="1"/>
  <c r="M7988" i="3"/>
  <c r="D7991" i="3" l="1"/>
  <c r="F7989" i="3"/>
  <c r="E7989" i="3"/>
  <c r="I7988" i="3"/>
  <c r="R7988" i="3" s="1"/>
  <c r="J7987" i="3"/>
  <c r="L7987" i="3" s="1"/>
  <c r="M7989" i="3"/>
  <c r="D7992" i="3" l="1"/>
  <c r="G7989" i="3"/>
  <c r="H7989" i="3" s="1"/>
  <c r="F7990" i="3"/>
  <c r="E7990" i="3"/>
  <c r="G7990" i="3" s="1"/>
  <c r="H7990" i="3" s="1"/>
  <c r="I7989" i="3"/>
  <c r="R7989" i="3" s="1"/>
  <c r="J7988" i="3"/>
  <c r="L7988" i="3" s="1"/>
  <c r="M7990" i="3"/>
  <c r="D7993" i="3" l="1"/>
  <c r="F7991" i="3"/>
  <c r="E7991" i="3"/>
  <c r="I7990" i="3"/>
  <c r="R7990" i="3" s="1"/>
  <c r="J7989" i="3"/>
  <c r="L7989" i="3" s="1"/>
  <c r="M7991" i="3"/>
  <c r="D7994" i="3" l="1"/>
  <c r="G7991" i="3"/>
  <c r="H7991" i="3" s="1"/>
  <c r="I7991" i="3" s="1"/>
  <c r="R7991" i="3" s="1"/>
  <c r="F7992" i="3"/>
  <c r="E7992" i="3"/>
  <c r="G7992" i="3" s="1"/>
  <c r="H7992" i="3" s="1"/>
  <c r="J7990" i="3"/>
  <c r="L7990" i="3" s="1"/>
  <c r="M7992" i="3"/>
  <c r="D7995" i="3" l="1"/>
  <c r="F7993" i="3"/>
  <c r="E7993" i="3"/>
  <c r="I7992" i="3"/>
  <c r="R7992" i="3" s="1"/>
  <c r="J7991" i="3"/>
  <c r="L7991" i="3" s="1"/>
  <c r="M7993" i="3"/>
  <c r="D7996" i="3" l="1"/>
  <c r="G7993" i="3"/>
  <c r="H7993" i="3" s="1"/>
  <c r="F7994" i="3"/>
  <c r="E7994" i="3"/>
  <c r="I7993" i="3"/>
  <c r="R7993" i="3" s="1"/>
  <c r="J7992" i="3"/>
  <c r="L7992" i="3" s="1"/>
  <c r="M7994" i="3"/>
  <c r="D7997" i="3" l="1"/>
  <c r="F7995" i="3"/>
  <c r="E7995" i="3"/>
  <c r="G7994" i="3"/>
  <c r="H7994" i="3" s="1"/>
  <c r="I7994" i="3" s="1"/>
  <c r="R7994" i="3" s="1"/>
  <c r="J7993" i="3"/>
  <c r="L7993" i="3" s="1"/>
  <c r="M7995" i="3"/>
  <c r="D7998" i="3" l="1"/>
  <c r="G7995" i="3"/>
  <c r="H7995" i="3" s="1"/>
  <c r="F7996" i="3"/>
  <c r="E7996" i="3"/>
  <c r="I7995" i="3"/>
  <c r="R7995" i="3" s="1"/>
  <c r="J7994" i="3"/>
  <c r="L7994" i="3" s="1"/>
  <c r="M7996" i="3"/>
  <c r="D7999" i="3" l="1"/>
  <c r="G7996" i="3"/>
  <c r="H7996" i="3" s="1"/>
  <c r="I7996" i="3" s="1"/>
  <c r="R7996" i="3" s="1"/>
  <c r="F7997" i="3"/>
  <c r="E7997" i="3"/>
  <c r="J7995" i="3"/>
  <c r="L7995" i="3" s="1"/>
  <c r="M7997" i="3"/>
  <c r="D8000" i="3" l="1"/>
  <c r="G7997" i="3"/>
  <c r="H7997" i="3" s="1"/>
  <c r="F7998" i="3"/>
  <c r="E7998" i="3"/>
  <c r="I7997" i="3"/>
  <c r="R7997" i="3" s="1"/>
  <c r="J7996" i="3"/>
  <c r="L7996" i="3" s="1"/>
  <c r="M7998" i="3"/>
  <c r="D8001" i="3" l="1"/>
  <c r="G7998" i="3"/>
  <c r="H7998" i="3" s="1"/>
  <c r="I7998" i="3" s="1"/>
  <c r="R7998" i="3" s="1"/>
  <c r="F7999" i="3"/>
  <c r="E7999" i="3"/>
  <c r="G7999" i="3" s="1"/>
  <c r="H7999" i="3" s="1"/>
  <c r="J7997" i="3"/>
  <c r="L7997" i="3" s="1"/>
  <c r="M7999" i="3"/>
  <c r="D8002" i="3" l="1"/>
  <c r="F8000" i="3"/>
  <c r="E8000" i="3"/>
  <c r="I7999" i="3"/>
  <c r="R7999" i="3" s="1"/>
  <c r="J7998" i="3"/>
  <c r="L7998" i="3" s="1"/>
  <c r="M8000" i="3"/>
  <c r="D8003" i="3" l="1"/>
  <c r="G8000" i="3"/>
  <c r="H8000" i="3" s="1"/>
  <c r="F8001" i="3"/>
  <c r="E8001" i="3"/>
  <c r="I8000" i="3"/>
  <c r="R8000" i="3" s="1"/>
  <c r="J7999" i="3"/>
  <c r="L7999" i="3" s="1"/>
  <c r="M8001" i="3"/>
  <c r="D8004" i="3" l="1"/>
  <c r="G8001" i="3"/>
  <c r="H8001" i="3" s="1"/>
  <c r="I8001" i="3" s="1"/>
  <c r="R8001" i="3" s="1"/>
  <c r="F8002" i="3"/>
  <c r="E8002" i="3"/>
  <c r="G8002" i="3" s="1"/>
  <c r="H8002" i="3" s="1"/>
  <c r="J8000" i="3"/>
  <c r="L8000" i="3" s="1"/>
  <c r="M8002" i="3"/>
  <c r="D8005" i="3" l="1"/>
  <c r="F8003" i="3"/>
  <c r="E8003" i="3"/>
  <c r="I8002" i="3"/>
  <c r="R8002" i="3" s="1"/>
  <c r="J8001" i="3"/>
  <c r="L8001" i="3" s="1"/>
  <c r="M8003" i="3"/>
  <c r="D8006" i="3" l="1"/>
  <c r="G8003" i="3"/>
  <c r="H8003" i="3" s="1"/>
  <c r="F8004" i="3"/>
  <c r="E8004" i="3"/>
  <c r="I8003" i="3"/>
  <c r="R8003" i="3" s="1"/>
  <c r="J8002" i="3"/>
  <c r="L8002" i="3" s="1"/>
  <c r="M8004" i="3"/>
  <c r="D8007" i="3" l="1"/>
  <c r="G8004" i="3"/>
  <c r="H8004" i="3" s="1"/>
  <c r="F8005" i="3"/>
  <c r="E8005" i="3"/>
  <c r="I8004" i="3"/>
  <c r="R8004" i="3" s="1"/>
  <c r="J8003" i="3"/>
  <c r="L8003" i="3" s="1"/>
  <c r="M8005" i="3"/>
  <c r="D8008" i="3" l="1"/>
  <c r="G8005" i="3"/>
  <c r="H8005" i="3" s="1"/>
  <c r="F8006" i="3"/>
  <c r="E8006" i="3"/>
  <c r="I8005" i="3"/>
  <c r="R8005" i="3" s="1"/>
  <c r="J8004" i="3"/>
  <c r="L8004" i="3" s="1"/>
  <c r="M8006" i="3"/>
  <c r="D8009" i="3" l="1"/>
  <c r="G8006" i="3"/>
  <c r="H8006" i="3" s="1"/>
  <c r="F8007" i="3"/>
  <c r="E8007" i="3"/>
  <c r="G8007" i="3" s="1"/>
  <c r="H8007" i="3" s="1"/>
  <c r="I8006" i="3"/>
  <c r="R8006" i="3" s="1"/>
  <c r="J8005" i="3"/>
  <c r="L8005" i="3" s="1"/>
  <c r="M8007" i="3"/>
  <c r="D8010" i="3" l="1"/>
  <c r="F8008" i="3"/>
  <c r="E8008" i="3"/>
  <c r="I8007" i="3"/>
  <c r="R8007" i="3" s="1"/>
  <c r="J8006" i="3"/>
  <c r="L8006" i="3" s="1"/>
  <c r="M8008" i="3"/>
  <c r="D8011" i="3" l="1"/>
  <c r="G8008" i="3"/>
  <c r="H8008" i="3" s="1"/>
  <c r="F8009" i="3"/>
  <c r="E8009" i="3"/>
  <c r="I8008" i="3"/>
  <c r="R8008" i="3" s="1"/>
  <c r="J8007" i="3"/>
  <c r="L8007" i="3" s="1"/>
  <c r="M8009" i="3"/>
  <c r="D8012" i="3" l="1"/>
  <c r="G8009" i="3"/>
  <c r="H8009" i="3" s="1"/>
  <c r="F8010" i="3"/>
  <c r="E8010" i="3"/>
  <c r="I8009" i="3"/>
  <c r="R8009" i="3" s="1"/>
  <c r="J8008" i="3"/>
  <c r="L8008" i="3" s="1"/>
  <c r="M8010" i="3"/>
  <c r="D8013" i="3" l="1"/>
  <c r="G8010" i="3"/>
  <c r="H8010" i="3" s="1"/>
  <c r="F8011" i="3"/>
  <c r="E8011" i="3"/>
  <c r="I8010" i="3"/>
  <c r="R8010" i="3" s="1"/>
  <c r="J8009" i="3"/>
  <c r="L8009" i="3" s="1"/>
  <c r="M8011" i="3"/>
  <c r="D8014" i="3" l="1"/>
  <c r="G8011" i="3"/>
  <c r="H8011" i="3" s="1"/>
  <c r="F8012" i="3"/>
  <c r="E8012" i="3"/>
  <c r="I8011" i="3"/>
  <c r="R8011" i="3" s="1"/>
  <c r="J8010" i="3"/>
  <c r="L8010" i="3" s="1"/>
  <c r="M8012" i="3"/>
  <c r="D8015" i="3" l="1"/>
  <c r="G8012" i="3"/>
  <c r="H8012" i="3" s="1"/>
  <c r="F8013" i="3"/>
  <c r="E8013" i="3"/>
  <c r="I8012" i="3"/>
  <c r="R8012" i="3" s="1"/>
  <c r="J8011" i="3"/>
  <c r="L8011" i="3" s="1"/>
  <c r="M8013" i="3"/>
  <c r="D8016" i="3" l="1"/>
  <c r="G8013" i="3"/>
  <c r="H8013" i="3" s="1"/>
  <c r="F8014" i="3"/>
  <c r="E8014" i="3"/>
  <c r="I8013" i="3"/>
  <c r="R8013" i="3" s="1"/>
  <c r="J8012" i="3"/>
  <c r="L8012" i="3" s="1"/>
  <c r="M8014" i="3"/>
  <c r="D8017" i="3" l="1"/>
  <c r="F8015" i="3"/>
  <c r="E8015" i="3"/>
  <c r="G8014" i="3"/>
  <c r="H8014" i="3" s="1"/>
  <c r="I8014" i="3" s="1"/>
  <c r="R8014" i="3" s="1"/>
  <c r="J8013" i="3"/>
  <c r="L8013" i="3" s="1"/>
  <c r="M8015" i="3"/>
  <c r="D8018" i="3" l="1"/>
  <c r="G8015" i="3"/>
  <c r="H8015" i="3" s="1"/>
  <c r="F8016" i="3"/>
  <c r="E8016" i="3"/>
  <c r="I8015" i="3"/>
  <c r="R8015" i="3" s="1"/>
  <c r="J8014" i="3"/>
  <c r="L8014" i="3" s="1"/>
  <c r="M8016" i="3"/>
  <c r="D8019" i="3" l="1"/>
  <c r="G8016" i="3"/>
  <c r="H8016" i="3" s="1"/>
  <c r="F8017" i="3"/>
  <c r="E8017" i="3"/>
  <c r="I8016" i="3"/>
  <c r="R8016" i="3" s="1"/>
  <c r="J8015" i="3"/>
  <c r="L8015" i="3" s="1"/>
  <c r="M8017" i="3"/>
  <c r="D8020" i="3" l="1"/>
  <c r="G8017" i="3"/>
  <c r="H8017" i="3" s="1"/>
  <c r="I8017" i="3" s="1"/>
  <c r="R8017" i="3" s="1"/>
  <c r="F8018" i="3"/>
  <c r="E8018" i="3"/>
  <c r="J8016" i="3"/>
  <c r="L8016" i="3" s="1"/>
  <c r="M8018" i="3"/>
  <c r="D8021" i="3" l="1"/>
  <c r="G8018" i="3"/>
  <c r="H8018" i="3" s="1"/>
  <c r="F8019" i="3"/>
  <c r="E8019" i="3"/>
  <c r="I8018" i="3"/>
  <c r="R8018" i="3" s="1"/>
  <c r="J8017" i="3"/>
  <c r="L8017" i="3" s="1"/>
  <c r="M8019" i="3"/>
  <c r="D8022" i="3" l="1"/>
  <c r="G8019" i="3"/>
  <c r="H8019" i="3" s="1"/>
  <c r="I8019" i="3" s="1"/>
  <c r="R8019" i="3" s="1"/>
  <c r="F8020" i="3"/>
  <c r="E8020" i="3"/>
  <c r="G8020" i="3" s="1"/>
  <c r="H8020" i="3" s="1"/>
  <c r="J8018" i="3"/>
  <c r="L8018" i="3" s="1"/>
  <c r="M8020" i="3"/>
  <c r="D8023" i="3" l="1"/>
  <c r="F8021" i="3"/>
  <c r="E8021" i="3"/>
  <c r="I8020" i="3"/>
  <c r="R8020" i="3" s="1"/>
  <c r="J8019" i="3"/>
  <c r="L8019" i="3" s="1"/>
  <c r="M8021" i="3"/>
  <c r="D8024" i="3" l="1"/>
  <c r="G8021" i="3"/>
  <c r="H8021" i="3" s="1"/>
  <c r="F8022" i="3"/>
  <c r="E8022" i="3"/>
  <c r="I8021" i="3"/>
  <c r="R8021" i="3" s="1"/>
  <c r="J8020" i="3"/>
  <c r="L8020" i="3" s="1"/>
  <c r="M8022" i="3"/>
  <c r="D8025" i="3" l="1"/>
  <c r="G8022" i="3"/>
  <c r="H8022" i="3" s="1"/>
  <c r="F8023" i="3"/>
  <c r="E8023" i="3"/>
  <c r="I8022" i="3"/>
  <c r="R8022" i="3" s="1"/>
  <c r="J8021" i="3"/>
  <c r="L8021" i="3" s="1"/>
  <c r="M8023" i="3"/>
  <c r="D8026" i="3" l="1"/>
  <c r="G8023" i="3"/>
  <c r="H8023" i="3" s="1"/>
  <c r="F8024" i="3"/>
  <c r="E8024" i="3"/>
  <c r="I8023" i="3"/>
  <c r="R8023" i="3" s="1"/>
  <c r="J8022" i="3"/>
  <c r="L8022" i="3" s="1"/>
  <c r="M8024" i="3"/>
  <c r="D8027" i="3" l="1"/>
  <c r="G8024" i="3"/>
  <c r="H8024" i="3" s="1"/>
  <c r="I8024" i="3" s="1"/>
  <c r="R8024" i="3" s="1"/>
  <c r="F8025" i="3"/>
  <c r="E8025" i="3"/>
  <c r="J8023" i="3"/>
  <c r="L8023" i="3" s="1"/>
  <c r="M8025" i="3"/>
  <c r="D8028" i="3" l="1"/>
  <c r="G8025" i="3"/>
  <c r="H8025" i="3" s="1"/>
  <c r="F8026" i="3"/>
  <c r="E8026" i="3"/>
  <c r="I8025" i="3"/>
  <c r="R8025" i="3" s="1"/>
  <c r="J8024" i="3"/>
  <c r="L8024" i="3" s="1"/>
  <c r="M8026" i="3"/>
  <c r="D8029" i="3" l="1"/>
  <c r="G8026" i="3"/>
  <c r="H8026" i="3" s="1"/>
  <c r="I8026" i="3" s="1"/>
  <c r="R8026" i="3" s="1"/>
  <c r="F8027" i="3"/>
  <c r="E8027" i="3"/>
  <c r="J8025" i="3"/>
  <c r="L8025" i="3" s="1"/>
  <c r="M8027" i="3"/>
  <c r="D8030" i="3" l="1"/>
  <c r="G8027" i="3"/>
  <c r="H8027" i="3" s="1"/>
  <c r="I8027" i="3" s="1"/>
  <c r="R8027" i="3" s="1"/>
  <c r="F8028" i="3"/>
  <c r="E8028" i="3"/>
  <c r="J8026" i="3"/>
  <c r="L8026" i="3" s="1"/>
  <c r="M8028" i="3"/>
  <c r="D8031" i="3" l="1"/>
  <c r="G8028" i="3"/>
  <c r="H8028" i="3" s="1"/>
  <c r="F8029" i="3"/>
  <c r="E8029" i="3"/>
  <c r="I8028" i="3"/>
  <c r="R8028" i="3" s="1"/>
  <c r="J8027" i="3"/>
  <c r="L8027" i="3" s="1"/>
  <c r="M8029" i="3"/>
  <c r="D8032" i="3" l="1"/>
  <c r="G8029" i="3"/>
  <c r="H8029" i="3" s="1"/>
  <c r="F8030" i="3"/>
  <c r="E8030" i="3"/>
  <c r="I8029" i="3"/>
  <c r="R8029" i="3" s="1"/>
  <c r="J8028" i="3"/>
  <c r="L8028" i="3" s="1"/>
  <c r="M8030" i="3"/>
  <c r="D8033" i="3" l="1"/>
  <c r="G8030" i="3"/>
  <c r="H8030" i="3" s="1"/>
  <c r="F8031" i="3"/>
  <c r="E8031" i="3"/>
  <c r="I8030" i="3"/>
  <c r="R8030" i="3" s="1"/>
  <c r="J8029" i="3"/>
  <c r="L8029" i="3" s="1"/>
  <c r="M8031" i="3"/>
  <c r="D8034" i="3" l="1"/>
  <c r="G8031" i="3"/>
  <c r="H8031" i="3" s="1"/>
  <c r="F8032" i="3"/>
  <c r="E8032" i="3"/>
  <c r="I8031" i="3"/>
  <c r="R8031" i="3" s="1"/>
  <c r="J8030" i="3"/>
  <c r="L8030" i="3" s="1"/>
  <c r="M8032" i="3"/>
  <c r="D8035" i="3" l="1"/>
  <c r="F8033" i="3"/>
  <c r="E8033" i="3"/>
  <c r="G8032" i="3"/>
  <c r="H8032" i="3" s="1"/>
  <c r="I8032" i="3" s="1"/>
  <c r="R8032" i="3" s="1"/>
  <c r="J8031" i="3"/>
  <c r="L8031" i="3" s="1"/>
  <c r="M8033" i="3"/>
  <c r="D8036" i="3" l="1"/>
  <c r="G8033" i="3"/>
  <c r="H8033" i="3" s="1"/>
  <c r="F8034" i="3"/>
  <c r="E8034" i="3"/>
  <c r="G8034" i="3" s="1"/>
  <c r="H8034" i="3" s="1"/>
  <c r="I8033" i="3"/>
  <c r="R8033" i="3" s="1"/>
  <c r="J8032" i="3"/>
  <c r="L8032" i="3" s="1"/>
  <c r="M8034" i="3"/>
  <c r="D8037" i="3" l="1"/>
  <c r="F8035" i="3"/>
  <c r="E8035" i="3"/>
  <c r="I8034" i="3"/>
  <c r="R8034" i="3" s="1"/>
  <c r="J8033" i="3"/>
  <c r="L8033" i="3" s="1"/>
  <c r="M8035" i="3"/>
  <c r="D8038" i="3" l="1"/>
  <c r="G8035" i="3"/>
  <c r="H8035" i="3" s="1"/>
  <c r="F8036" i="3"/>
  <c r="E8036" i="3"/>
  <c r="G8036" i="3" s="1"/>
  <c r="H8036" i="3" s="1"/>
  <c r="I8035" i="3"/>
  <c r="R8035" i="3" s="1"/>
  <c r="J8034" i="3"/>
  <c r="L8034" i="3" s="1"/>
  <c r="M8036" i="3"/>
  <c r="D8039" i="3" l="1"/>
  <c r="F8037" i="3"/>
  <c r="E8037" i="3"/>
  <c r="I8036" i="3"/>
  <c r="R8036" i="3" s="1"/>
  <c r="J8035" i="3"/>
  <c r="L8035" i="3" s="1"/>
  <c r="M8037" i="3"/>
  <c r="D8040" i="3" l="1"/>
  <c r="G8037" i="3"/>
  <c r="H8037" i="3" s="1"/>
  <c r="F8038" i="3"/>
  <c r="E8038" i="3"/>
  <c r="I8037" i="3"/>
  <c r="R8037" i="3" s="1"/>
  <c r="J8036" i="3"/>
  <c r="L8036" i="3" s="1"/>
  <c r="M8038" i="3"/>
  <c r="D8041" i="3" l="1"/>
  <c r="G8038" i="3"/>
  <c r="H8038" i="3" s="1"/>
  <c r="I8038" i="3" s="1"/>
  <c r="R8038" i="3" s="1"/>
  <c r="F8039" i="3"/>
  <c r="E8039" i="3"/>
  <c r="G8039" i="3" s="1"/>
  <c r="H8039" i="3" s="1"/>
  <c r="J8037" i="3"/>
  <c r="L8037" i="3" s="1"/>
  <c r="M8039" i="3"/>
  <c r="D8042" i="3" l="1"/>
  <c r="F8040" i="3"/>
  <c r="E8040" i="3"/>
  <c r="I8039" i="3"/>
  <c r="R8039" i="3" s="1"/>
  <c r="J8038" i="3"/>
  <c r="L8038" i="3" s="1"/>
  <c r="M8040" i="3"/>
  <c r="D8043" i="3" l="1"/>
  <c r="G8040" i="3"/>
  <c r="H8040" i="3" s="1"/>
  <c r="F8041" i="3"/>
  <c r="E8041" i="3"/>
  <c r="I8040" i="3"/>
  <c r="R8040" i="3" s="1"/>
  <c r="J8039" i="3"/>
  <c r="L8039" i="3" s="1"/>
  <c r="M8041" i="3"/>
  <c r="D8044" i="3" l="1"/>
  <c r="F8042" i="3"/>
  <c r="E8042" i="3"/>
  <c r="G8041" i="3"/>
  <c r="H8041" i="3" s="1"/>
  <c r="I8041" i="3"/>
  <c r="R8041" i="3" s="1"/>
  <c r="J8040" i="3"/>
  <c r="L8040" i="3" s="1"/>
  <c r="M8042" i="3"/>
  <c r="D8045" i="3" l="1"/>
  <c r="G8042" i="3"/>
  <c r="H8042" i="3" s="1"/>
  <c r="F8043" i="3"/>
  <c r="E8043" i="3"/>
  <c r="I8042" i="3"/>
  <c r="R8042" i="3" s="1"/>
  <c r="J8041" i="3"/>
  <c r="L8041" i="3" s="1"/>
  <c r="M8043" i="3"/>
  <c r="D8046" i="3" l="1"/>
  <c r="G8043" i="3"/>
  <c r="H8043" i="3" s="1"/>
  <c r="F8044" i="3"/>
  <c r="E8044" i="3"/>
  <c r="I8043" i="3"/>
  <c r="R8043" i="3" s="1"/>
  <c r="J8042" i="3"/>
  <c r="L8042" i="3" s="1"/>
  <c r="M8044" i="3"/>
  <c r="D8047" i="3" l="1"/>
  <c r="G8044" i="3"/>
  <c r="H8044" i="3" s="1"/>
  <c r="I8044" i="3" s="1"/>
  <c r="R8044" i="3" s="1"/>
  <c r="F8045" i="3"/>
  <c r="E8045" i="3"/>
  <c r="G8045" i="3" s="1"/>
  <c r="H8045" i="3" s="1"/>
  <c r="J8043" i="3"/>
  <c r="L8043" i="3" s="1"/>
  <c r="M8045" i="3"/>
  <c r="D8048" i="3" l="1"/>
  <c r="F8046" i="3"/>
  <c r="E8046" i="3"/>
  <c r="I8045" i="3"/>
  <c r="R8045" i="3" s="1"/>
  <c r="J8044" i="3"/>
  <c r="L8044" i="3" s="1"/>
  <c r="M8046" i="3"/>
  <c r="D8049" i="3" l="1"/>
  <c r="G8046" i="3"/>
  <c r="H8046" i="3" s="1"/>
  <c r="F8047" i="3"/>
  <c r="E8047" i="3"/>
  <c r="I8046" i="3"/>
  <c r="R8046" i="3" s="1"/>
  <c r="J8045" i="3"/>
  <c r="L8045" i="3" s="1"/>
  <c r="M8047" i="3"/>
  <c r="D8050" i="3" l="1"/>
  <c r="G8047" i="3"/>
  <c r="H8047" i="3" s="1"/>
  <c r="F8048" i="3"/>
  <c r="E8048" i="3"/>
  <c r="I8047" i="3"/>
  <c r="R8047" i="3" s="1"/>
  <c r="J8046" i="3"/>
  <c r="L8046" i="3" s="1"/>
  <c r="M8048" i="3"/>
  <c r="D8051" i="3" l="1"/>
  <c r="G8048" i="3"/>
  <c r="H8048" i="3" s="1"/>
  <c r="I8048" i="3" s="1"/>
  <c r="R8048" i="3" s="1"/>
  <c r="F8049" i="3"/>
  <c r="E8049" i="3"/>
  <c r="J8047" i="3"/>
  <c r="L8047" i="3" s="1"/>
  <c r="M8049" i="3"/>
  <c r="D8052" i="3" l="1"/>
  <c r="G8049" i="3"/>
  <c r="H8049" i="3" s="1"/>
  <c r="F8050" i="3"/>
  <c r="E8050" i="3"/>
  <c r="I8049" i="3"/>
  <c r="R8049" i="3" s="1"/>
  <c r="J8048" i="3"/>
  <c r="L8048" i="3" s="1"/>
  <c r="M8050" i="3"/>
  <c r="D8053" i="3" l="1"/>
  <c r="G8050" i="3"/>
  <c r="H8050" i="3" s="1"/>
  <c r="F8051" i="3"/>
  <c r="E8051" i="3"/>
  <c r="G8051" i="3" s="1"/>
  <c r="H8051" i="3" s="1"/>
  <c r="I8050" i="3"/>
  <c r="R8050" i="3" s="1"/>
  <c r="J8049" i="3"/>
  <c r="L8049" i="3" s="1"/>
  <c r="M8051" i="3"/>
  <c r="D8054" i="3" l="1"/>
  <c r="F8052" i="3"/>
  <c r="E8052" i="3"/>
  <c r="I8051" i="3"/>
  <c r="R8051" i="3" s="1"/>
  <c r="J8050" i="3"/>
  <c r="L8050" i="3" s="1"/>
  <c r="M8052" i="3"/>
  <c r="D8055" i="3" l="1"/>
  <c r="G8052" i="3"/>
  <c r="H8052" i="3" s="1"/>
  <c r="F8053" i="3"/>
  <c r="E8053" i="3"/>
  <c r="I8052" i="3"/>
  <c r="R8052" i="3" s="1"/>
  <c r="J8051" i="3"/>
  <c r="L8051" i="3" s="1"/>
  <c r="M8053" i="3"/>
  <c r="D8056" i="3" l="1"/>
  <c r="G8053" i="3"/>
  <c r="H8053" i="3" s="1"/>
  <c r="F8054" i="3"/>
  <c r="E8054" i="3"/>
  <c r="G8054" i="3" s="1"/>
  <c r="H8054" i="3" s="1"/>
  <c r="I8053" i="3"/>
  <c r="R8053" i="3" s="1"/>
  <c r="J8052" i="3"/>
  <c r="L8052" i="3" s="1"/>
  <c r="M8054" i="3"/>
  <c r="D8057" i="3" l="1"/>
  <c r="F8055" i="3"/>
  <c r="E8055" i="3"/>
  <c r="I8054" i="3"/>
  <c r="R8054" i="3" s="1"/>
  <c r="J8053" i="3"/>
  <c r="L8053" i="3" s="1"/>
  <c r="M8055" i="3"/>
  <c r="D8058" i="3" l="1"/>
  <c r="G8055" i="3"/>
  <c r="H8055" i="3" s="1"/>
  <c r="F8056" i="3"/>
  <c r="E8056" i="3"/>
  <c r="I8055" i="3"/>
  <c r="R8055" i="3" s="1"/>
  <c r="J8054" i="3"/>
  <c r="L8054" i="3" s="1"/>
  <c r="M8056" i="3"/>
  <c r="D8059" i="3" l="1"/>
  <c r="G8056" i="3"/>
  <c r="H8056" i="3" s="1"/>
  <c r="F8057" i="3"/>
  <c r="E8057" i="3"/>
  <c r="G8057" i="3" s="1"/>
  <c r="H8057" i="3" s="1"/>
  <c r="I8056" i="3"/>
  <c r="R8056" i="3" s="1"/>
  <c r="J8055" i="3"/>
  <c r="L8055" i="3" s="1"/>
  <c r="M8057" i="3"/>
  <c r="D8060" i="3" l="1"/>
  <c r="F8058" i="3"/>
  <c r="E8058" i="3"/>
  <c r="I8057" i="3"/>
  <c r="R8057" i="3" s="1"/>
  <c r="J8056" i="3"/>
  <c r="L8056" i="3" s="1"/>
  <c r="M8058" i="3"/>
  <c r="D8061" i="3" l="1"/>
  <c r="G8058" i="3"/>
  <c r="H8058" i="3" s="1"/>
  <c r="F8059" i="3"/>
  <c r="E8059" i="3"/>
  <c r="I8058" i="3"/>
  <c r="R8058" i="3" s="1"/>
  <c r="J8057" i="3"/>
  <c r="L8057" i="3" s="1"/>
  <c r="M8059" i="3"/>
  <c r="D8062" i="3" l="1"/>
  <c r="G8059" i="3"/>
  <c r="H8059" i="3" s="1"/>
  <c r="F8060" i="3"/>
  <c r="E8060" i="3"/>
  <c r="G8060" i="3" s="1"/>
  <c r="H8060" i="3" s="1"/>
  <c r="I8059" i="3"/>
  <c r="R8059" i="3" s="1"/>
  <c r="J8058" i="3"/>
  <c r="L8058" i="3" s="1"/>
  <c r="M8060" i="3"/>
  <c r="D8063" i="3" l="1"/>
  <c r="F8061" i="3"/>
  <c r="E8061" i="3"/>
  <c r="I8060" i="3"/>
  <c r="R8060" i="3" s="1"/>
  <c r="J8059" i="3"/>
  <c r="L8059" i="3" s="1"/>
  <c r="M8061" i="3"/>
  <c r="D8064" i="3" l="1"/>
  <c r="G8061" i="3"/>
  <c r="H8061" i="3" s="1"/>
  <c r="F8062" i="3"/>
  <c r="E8062" i="3"/>
  <c r="G8062" i="3" s="1"/>
  <c r="H8062" i="3" s="1"/>
  <c r="I8061" i="3"/>
  <c r="R8061" i="3" s="1"/>
  <c r="J8060" i="3"/>
  <c r="L8060" i="3" s="1"/>
  <c r="M8062" i="3"/>
  <c r="D8065" i="3" l="1"/>
  <c r="F8063" i="3"/>
  <c r="E8063" i="3"/>
  <c r="I8062" i="3"/>
  <c r="R8062" i="3" s="1"/>
  <c r="J8061" i="3"/>
  <c r="L8061" i="3" s="1"/>
  <c r="M8063" i="3"/>
  <c r="D8066" i="3" l="1"/>
  <c r="G8063" i="3"/>
  <c r="H8063" i="3" s="1"/>
  <c r="F8064" i="3"/>
  <c r="E8064" i="3"/>
  <c r="G8064" i="3" s="1"/>
  <c r="H8064" i="3" s="1"/>
  <c r="I8063" i="3"/>
  <c r="R8063" i="3" s="1"/>
  <c r="J8062" i="3"/>
  <c r="L8062" i="3" s="1"/>
  <c r="M8064" i="3"/>
  <c r="D8067" i="3" l="1"/>
  <c r="F8065" i="3"/>
  <c r="E8065" i="3"/>
  <c r="I8064" i="3"/>
  <c r="R8064" i="3" s="1"/>
  <c r="J8063" i="3"/>
  <c r="L8063" i="3" s="1"/>
  <c r="M8065" i="3"/>
  <c r="D8068" i="3" l="1"/>
  <c r="G8065" i="3"/>
  <c r="H8065" i="3" s="1"/>
  <c r="I8065" i="3" s="1"/>
  <c r="R8065" i="3" s="1"/>
  <c r="F8066" i="3"/>
  <c r="E8066" i="3"/>
  <c r="G8066" i="3" s="1"/>
  <c r="H8066" i="3" s="1"/>
  <c r="J8064" i="3"/>
  <c r="L8064" i="3" s="1"/>
  <c r="M8066" i="3"/>
  <c r="D8069" i="3" l="1"/>
  <c r="F8067" i="3"/>
  <c r="E8067" i="3"/>
  <c r="I8066" i="3"/>
  <c r="R8066" i="3" s="1"/>
  <c r="J8065" i="3"/>
  <c r="L8065" i="3" s="1"/>
  <c r="M8067" i="3"/>
  <c r="D8070" i="3" l="1"/>
  <c r="G8067" i="3"/>
  <c r="H8067" i="3" s="1"/>
  <c r="F8068" i="3"/>
  <c r="E8068" i="3"/>
  <c r="G8068" i="3" s="1"/>
  <c r="H8068" i="3" s="1"/>
  <c r="I8067" i="3"/>
  <c r="R8067" i="3" s="1"/>
  <c r="J8066" i="3"/>
  <c r="L8066" i="3" s="1"/>
  <c r="M8068" i="3"/>
  <c r="D8071" i="3" l="1"/>
  <c r="F8069" i="3"/>
  <c r="E8069" i="3"/>
  <c r="I8068" i="3"/>
  <c r="R8068" i="3" s="1"/>
  <c r="J8067" i="3"/>
  <c r="L8067" i="3" s="1"/>
  <c r="M8069" i="3"/>
  <c r="D8072" i="3" l="1"/>
  <c r="G8069" i="3"/>
  <c r="H8069" i="3" s="1"/>
  <c r="F8070" i="3"/>
  <c r="E8070" i="3"/>
  <c r="G8070" i="3" s="1"/>
  <c r="H8070" i="3" s="1"/>
  <c r="I8069" i="3"/>
  <c r="R8069" i="3" s="1"/>
  <c r="J8068" i="3"/>
  <c r="L8068" i="3" s="1"/>
  <c r="M8070" i="3"/>
  <c r="D8073" i="3" l="1"/>
  <c r="F8071" i="3"/>
  <c r="E8071" i="3"/>
  <c r="I8070" i="3"/>
  <c r="R8070" i="3" s="1"/>
  <c r="J8069" i="3"/>
  <c r="L8069" i="3" s="1"/>
  <c r="M8071" i="3"/>
  <c r="D8074" i="3" l="1"/>
  <c r="G8071" i="3"/>
  <c r="H8071" i="3" s="1"/>
  <c r="F8072" i="3"/>
  <c r="E8072" i="3"/>
  <c r="I8071" i="3"/>
  <c r="R8071" i="3" s="1"/>
  <c r="J8070" i="3"/>
  <c r="L8070" i="3" s="1"/>
  <c r="M8072" i="3"/>
  <c r="D8075" i="3" l="1"/>
  <c r="G8072" i="3"/>
  <c r="H8072" i="3" s="1"/>
  <c r="F8073" i="3"/>
  <c r="E8073" i="3"/>
  <c r="I8072" i="3"/>
  <c r="R8072" i="3" s="1"/>
  <c r="J8071" i="3"/>
  <c r="L8071" i="3" s="1"/>
  <c r="M8073" i="3"/>
  <c r="D8076" i="3" l="1"/>
  <c r="G8073" i="3"/>
  <c r="H8073" i="3" s="1"/>
  <c r="F8074" i="3"/>
  <c r="E8074" i="3"/>
  <c r="I8073" i="3"/>
  <c r="R8073" i="3" s="1"/>
  <c r="J8072" i="3"/>
  <c r="L8072" i="3" s="1"/>
  <c r="M8074" i="3"/>
  <c r="D8077" i="3" l="1"/>
  <c r="G8074" i="3"/>
  <c r="H8074" i="3" s="1"/>
  <c r="I8074" i="3" s="1"/>
  <c r="R8074" i="3" s="1"/>
  <c r="F8075" i="3"/>
  <c r="E8075" i="3"/>
  <c r="G8075" i="3" s="1"/>
  <c r="H8075" i="3" s="1"/>
  <c r="J8073" i="3"/>
  <c r="L8073" i="3" s="1"/>
  <c r="M8075" i="3"/>
  <c r="D8078" i="3" l="1"/>
  <c r="F8076" i="3"/>
  <c r="E8076" i="3"/>
  <c r="I8075" i="3"/>
  <c r="R8075" i="3" s="1"/>
  <c r="J8074" i="3"/>
  <c r="L8074" i="3" s="1"/>
  <c r="M8076" i="3"/>
  <c r="D8079" i="3" l="1"/>
  <c r="F8077" i="3"/>
  <c r="E8077" i="3"/>
  <c r="G8076" i="3"/>
  <c r="H8076" i="3" s="1"/>
  <c r="I8076" i="3" s="1"/>
  <c r="R8076" i="3" s="1"/>
  <c r="J8075" i="3"/>
  <c r="L8075" i="3" s="1"/>
  <c r="M8077" i="3"/>
  <c r="D8080" i="3" l="1"/>
  <c r="F8078" i="3"/>
  <c r="E8078" i="3"/>
  <c r="G8077" i="3"/>
  <c r="H8077" i="3" s="1"/>
  <c r="I8077" i="3" s="1"/>
  <c r="R8077" i="3" s="1"/>
  <c r="J8076" i="3"/>
  <c r="L8076" i="3" s="1"/>
  <c r="M8078" i="3"/>
  <c r="D8081" i="3" l="1"/>
  <c r="F8079" i="3"/>
  <c r="E8079" i="3"/>
  <c r="G8078" i="3"/>
  <c r="H8078" i="3" s="1"/>
  <c r="I8078" i="3" s="1"/>
  <c r="R8078" i="3" s="1"/>
  <c r="J8077" i="3"/>
  <c r="L8077" i="3" s="1"/>
  <c r="M8079" i="3"/>
  <c r="D8082" i="3" l="1"/>
  <c r="G8079" i="3"/>
  <c r="H8079" i="3" s="1"/>
  <c r="F8080" i="3"/>
  <c r="E8080" i="3"/>
  <c r="I8079" i="3"/>
  <c r="R8079" i="3" s="1"/>
  <c r="J8078" i="3"/>
  <c r="L8078" i="3" s="1"/>
  <c r="M8080" i="3"/>
  <c r="D8083" i="3" l="1"/>
  <c r="G8080" i="3"/>
  <c r="H8080" i="3" s="1"/>
  <c r="I8080" i="3" s="1"/>
  <c r="R8080" i="3" s="1"/>
  <c r="F8081" i="3"/>
  <c r="E8081" i="3"/>
  <c r="J8079" i="3"/>
  <c r="L8079" i="3" s="1"/>
  <c r="M8081" i="3"/>
  <c r="D8084" i="3" l="1"/>
  <c r="G8081" i="3"/>
  <c r="H8081" i="3" s="1"/>
  <c r="F8082" i="3"/>
  <c r="E8082" i="3"/>
  <c r="I8081" i="3"/>
  <c r="R8081" i="3" s="1"/>
  <c r="J8080" i="3"/>
  <c r="L8080" i="3" s="1"/>
  <c r="M8082" i="3"/>
  <c r="D8085" i="3" l="1"/>
  <c r="F8083" i="3"/>
  <c r="E8083" i="3"/>
  <c r="G8082" i="3"/>
  <c r="H8082" i="3" s="1"/>
  <c r="I8082" i="3" s="1"/>
  <c r="R8082" i="3" s="1"/>
  <c r="J8081" i="3"/>
  <c r="L8081" i="3" s="1"/>
  <c r="M8083" i="3"/>
  <c r="D8086" i="3" l="1"/>
  <c r="F8084" i="3"/>
  <c r="E8084" i="3"/>
  <c r="G8083" i="3"/>
  <c r="H8083" i="3" s="1"/>
  <c r="I8083" i="3" s="1"/>
  <c r="R8083" i="3" s="1"/>
  <c r="J8082" i="3"/>
  <c r="L8082" i="3" s="1"/>
  <c r="M8084" i="3"/>
  <c r="D8087" i="3" l="1"/>
  <c r="G8084" i="3"/>
  <c r="H8084" i="3" s="1"/>
  <c r="F8085" i="3"/>
  <c r="E8085" i="3"/>
  <c r="I8084" i="3"/>
  <c r="R8084" i="3" s="1"/>
  <c r="J8083" i="3"/>
  <c r="L8083" i="3" s="1"/>
  <c r="M8085" i="3"/>
  <c r="D8088" i="3" l="1"/>
  <c r="G8085" i="3"/>
  <c r="H8085" i="3" s="1"/>
  <c r="F8086" i="3"/>
  <c r="E8086" i="3"/>
  <c r="I8085" i="3"/>
  <c r="R8085" i="3" s="1"/>
  <c r="J8084" i="3"/>
  <c r="L8084" i="3" s="1"/>
  <c r="M8086" i="3"/>
  <c r="D8089" i="3" l="1"/>
  <c r="G8086" i="3"/>
  <c r="H8086" i="3" s="1"/>
  <c r="I8086" i="3" s="1"/>
  <c r="R8086" i="3" s="1"/>
  <c r="F8087" i="3"/>
  <c r="E8087" i="3"/>
  <c r="J8085" i="3"/>
  <c r="L8085" i="3" s="1"/>
  <c r="M8087" i="3"/>
  <c r="D8090" i="3" l="1"/>
  <c r="G8087" i="3"/>
  <c r="H8087" i="3" s="1"/>
  <c r="I8087" i="3" s="1"/>
  <c r="R8087" i="3" s="1"/>
  <c r="F8088" i="3"/>
  <c r="E8088" i="3"/>
  <c r="J8086" i="3"/>
  <c r="L8086" i="3" s="1"/>
  <c r="M8088" i="3"/>
  <c r="D8091" i="3" l="1"/>
  <c r="G8088" i="3"/>
  <c r="H8088" i="3" s="1"/>
  <c r="F8089" i="3"/>
  <c r="E8089" i="3"/>
  <c r="I8088" i="3"/>
  <c r="R8088" i="3" s="1"/>
  <c r="J8087" i="3"/>
  <c r="L8087" i="3" s="1"/>
  <c r="M8089" i="3"/>
  <c r="D8092" i="3" l="1"/>
  <c r="G8089" i="3"/>
  <c r="H8089" i="3" s="1"/>
  <c r="F8090" i="3"/>
  <c r="E8090" i="3"/>
  <c r="I8089" i="3"/>
  <c r="R8089" i="3" s="1"/>
  <c r="J8088" i="3"/>
  <c r="L8088" i="3" s="1"/>
  <c r="M8090" i="3"/>
  <c r="D8093" i="3" l="1"/>
  <c r="G8090" i="3"/>
  <c r="H8090" i="3" s="1"/>
  <c r="I8090" i="3" s="1"/>
  <c r="R8090" i="3" s="1"/>
  <c r="F8091" i="3"/>
  <c r="E8091" i="3"/>
  <c r="J8089" i="3"/>
  <c r="L8089" i="3" s="1"/>
  <c r="M8091" i="3"/>
  <c r="D8094" i="3" l="1"/>
  <c r="G8091" i="3"/>
  <c r="H8091" i="3" s="1"/>
  <c r="F8092" i="3"/>
  <c r="E8092" i="3"/>
  <c r="I8091" i="3"/>
  <c r="R8091" i="3" s="1"/>
  <c r="J8090" i="3"/>
  <c r="L8090" i="3" s="1"/>
  <c r="M8092" i="3"/>
  <c r="D8095" i="3" l="1"/>
  <c r="G8092" i="3"/>
  <c r="H8092" i="3" s="1"/>
  <c r="F8093" i="3"/>
  <c r="E8093" i="3"/>
  <c r="I8092" i="3"/>
  <c r="R8092" i="3" s="1"/>
  <c r="J8091" i="3"/>
  <c r="L8091" i="3" s="1"/>
  <c r="M8093" i="3"/>
  <c r="D8096" i="3" l="1"/>
  <c r="G8093" i="3"/>
  <c r="H8093" i="3" s="1"/>
  <c r="I8093" i="3" s="1"/>
  <c r="R8093" i="3" s="1"/>
  <c r="F8094" i="3"/>
  <c r="E8094" i="3"/>
  <c r="J8092" i="3"/>
  <c r="L8092" i="3" s="1"/>
  <c r="M8094" i="3"/>
  <c r="D8097" i="3" l="1"/>
  <c r="G8094" i="3"/>
  <c r="H8094" i="3" s="1"/>
  <c r="F8095" i="3"/>
  <c r="E8095" i="3"/>
  <c r="G8095" i="3" s="1"/>
  <c r="H8095" i="3" s="1"/>
  <c r="I8094" i="3"/>
  <c r="R8094" i="3" s="1"/>
  <c r="J8093" i="3"/>
  <c r="L8093" i="3" s="1"/>
  <c r="M8095" i="3"/>
  <c r="D8098" i="3" l="1"/>
  <c r="F8096" i="3"/>
  <c r="E8096" i="3"/>
  <c r="I8095" i="3"/>
  <c r="R8095" i="3" s="1"/>
  <c r="J8094" i="3"/>
  <c r="L8094" i="3" s="1"/>
  <c r="M8096" i="3"/>
  <c r="D8099" i="3" l="1"/>
  <c r="G8096" i="3"/>
  <c r="H8096" i="3" s="1"/>
  <c r="F8097" i="3"/>
  <c r="E8097" i="3"/>
  <c r="I8096" i="3"/>
  <c r="R8096" i="3" s="1"/>
  <c r="J8095" i="3"/>
  <c r="L8095" i="3" s="1"/>
  <c r="M8097" i="3"/>
  <c r="D8100" i="3" l="1"/>
  <c r="G8097" i="3"/>
  <c r="H8097" i="3" s="1"/>
  <c r="F8098" i="3"/>
  <c r="E8098" i="3"/>
  <c r="I8097" i="3"/>
  <c r="R8097" i="3" s="1"/>
  <c r="J8096" i="3"/>
  <c r="L8096" i="3" s="1"/>
  <c r="M8098" i="3"/>
  <c r="D8101" i="3" l="1"/>
  <c r="G8098" i="3"/>
  <c r="H8098" i="3" s="1"/>
  <c r="F8099" i="3"/>
  <c r="E8099" i="3"/>
  <c r="I8098" i="3"/>
  <c r="R8098" i="3" s="1"/>
  <c r="J8097" i="3"/>
  <c r="L8097" i="3" s="1"/>
  <c r="M8099" i="3"/>
  <c r="D8102" i="3" l="1"/>
  <c r="G8099" i="3"/>
  <c r="H8099" i="3" s="1"/>
  <c r="F8100" i="3"/>
  <c r="E8100" i="3"/>
  <c r="I8099" i="3"/>
  <c r="R8099" i="3" s="1"/>
  <c r="J8098" i="3"/>
  <c r="L8098" i="3" s="1"/>
  <c r="M8100" i="3"/>
  <c r="D8103" i="3" l="1"/>
  <c r="G8100" i="3"/>
  <c r="H8100" i="3" s="1"/>
  <c r="F8101" i="3"/>
  <c r="E8101" i="3"/>
  <c r="G8101" i="3" s="1"/>
  <c r="H8101" i="3" s="1"/>
  <c r="I8100" i="3"/>
  <c r="R8100" i="3" s="1"/>
  <c r="J8099" i="3"/>
  <c r="L8099" i="3" s="1"/>
  <c r="M8101" i="3"/>
  <c r="D8104" i="3" l="1"/>
  <c r="F8102" i="3"/>
  <c r="E8102" i="3"/>
  <c r="I8101" i="3"/>
  <c r="R8101" i="3" s="1"/>
  <c r="J8100" i="3"/>
  <c r="L8100" i="3" s="1"/>
  <c r="M8102" i="3"/>
  <c r="D8105" i="3" l="1"/>
  <c r="G8102" i="3"/>
  <c r="H8102" i="3" s="1"/>
  <c r="F8103" i="3"/>
  <c r="E8103" i="3"/>
  <c r="G8103" i="3" s="1"/>
  <c r="H8103" i="3" s="1"/>
  <c r="I8102" i="3"/>
  <c r="R8102" i="3" s="1"/>
  <c r="J8101" i="3"/>
  <c r="L8101" i="3" s="1"/>
  <c r="M8103" i="3"/>
  <c r="D8106" i="3" l="1"/>
  <c r="F8104" i="3"/>
  <c r="E8104" i="3"/>
  <c r="I8103" i="3"/>
  <c r="R8103" i="3" s="1"/>
  <c r="J8102" i="3"/>
  <c r="L8102" i="3" s="1"/>
  <c r="M8104" i="3"/>
  <c r="D8107" i="3" l="1"/>
  <c r="G8104" i="3"/>
  <c r="H8104" i="3" s="1"/>
  <c r="F8105" i="3"/>
  <c r="E8105" i="3"/>
  <c r="G8105" i="3" s="1"/>
  <c r="H8105" i="3" s="1"/>
  <c r="I8104" i="3"/>
  <c r="R8104" i="3" s="1"/>
  <c r="J8103" i="3"/>
  <c r="L8103" i="3" s="1"/>
  <c r="M8105" i="3"/>
  <c r="D8108" i="3" l="1"/>
  <c r="F8106" i="3"/>
  <c r="E8106" i="3"/>
  <c r="I8105" i="3"/>
  <c r="R8105" i="3" s="1"/>
  <c r="J8104" i="3"/>
  <c r="L8104" i="3" s="1"/>
  <c r="M8106" i="3"/>
  <c r="D8109" i="3" l="1"/>
  <c r="G8106" i="3"/>
  <c r="H8106" i="3" s="1"/>
  <c r="F8107" i="3"/>
  <c r="E8107" i="3"/>
  <c r="I8106" i="3"/>
  <c r="R8106" i="3" s="1"/>
  <c r="J8105" i="3"/>
  <c r="L8105" i="3" s="1"/>
  <c r="M8107" i="3"/>
  <c r="D8110" i="3" l="1"/>
  <c r="F8108" i="3"/>
  <c r="E8108" i="3"/>
  <c r="G8107" i="3"/>
  <c r="H8107" i="3" s="1"/>
  <c r="I8107" i="3" s="1"/>
  <c r="R8107" i="3" s="1"/>
  <c r="J8106" i="3"/>
  <c r="L8106" i="3" s="1"/>
  <c r="M8108" i="3"/>
  <c r="D8111" i="3" l="1"/>
  <c r="G8108" i="3"/>
  <c r="H8108" i="3" s="1"/>
  <c r="I8108" i="3" s="1"/>
  <c r="R8108" i="3" s="1"/>
  <c r="F8109" i="3"/>
  <c r="E8109" i="3"/>
  <c r="J8107" i="3"/>
  <c r="L8107" i="3" s="1"/>
  <c r="M8109" i="3"/>
  <c r="D8112" i="3" l="1"/>
  <c r="G8109" i="3"/>
  <c r="H8109" i="3" s="1"/>
  <c r="F8110" i="3"/>
  <c r="E8110" i="3"/>
  <c r="I8109" i="3"/>
  <c r="R8109" i="3" s="1"/>
  <c r="J8108" i="3"/>
  <c r="L8108" i="3" s="1"/>
  <c r="M8110" i="3"/>
  <c r="D8113" i="3" l="1"/>
  <c r="G8110" i="3"/>
  <c r="H8110" i="3" s="1"/>
  <c r="I8110" i="3" s="1"/>
  <c r="R8110" i="3" s="1"/>
  <c r="F8111" i="3"/>
  <c r="E8111" i="3"/>
  <c r="J8109" i="3"/>
  <c r="L8109" i="3" s="1"/>
  <c r="M8111" i="3"/>
  <c r="D8114" i="3" l="1"/>
  <c r="G8111" i="3"/>
  <c r="H8111" i="3" s="1"/>
  <c r="F8112" i="3"/>
  <c r="E8112" i="3"/>
  <c r="I8111" i="3"/>
  <c r="R8111" i="3" s="1"/>
  <c r="J8110" i="3"/>
  <c r="L8110" i="3" s="1"/>
  <c r="M8112" i="3"/>
  <c r="D8115" i="3" l="1"/>
  <c r="G8112" i="3"/>
  <c r="H8112" i="3" s="1"/>
  <c r="F8113" i="3"/>
  <c r="E8113" i="3"/>
  <c r="I8112" i="3"/>
  <c r="R8112" i="3" s="1"/>
  <c r="J8111" i="3"/>
  <c r="L8111" i="3" s="1"/>
  <c r="M8113" i="3"/>
  <c r="D8116" i="3" l="1"/>
  <c r="G8113" i="3"/>
  <c r="H8113" i="3" s="1"/>
  <c r="F8114" i="3"/>
  <c r="E8114" i="3"/>
  <c r="I8113" i="3"/>
  <c r="R8113" i="3" s="1"/>
  <c r="J8112" i="3"/>
  <c r="L8112" i="3" s="1"/>
  <c r="M8114" i="3"/>
  <c r="D8117" i="3" l="1"/>
  <c r="G8114" i="3"/>
  <c r="H8114" i="3" s="1"/>
  <c r="I8114" i="3" s="1"/>
  <c r="R8114" i="3" s="1"/>
  <c r="F8115" i="3"/>
  <c r="E8115" i="3"/>
  <c r="J8113" i="3"/>
  <c r="L8113" i="3" s="1"/>
  <c r="M8115" i="3"/>
  <c r="D8118" i="3" l="1"/>
  <c r="G8115" i="3"/>
  <c r="H8115" i="3" s="1"/>
  <c r="F8116" i="3"/>
  <c r="E8116" i="3"/>
  <c r="I8115" i="3"/>
  <c r="R8115" i="3" s="1"/>
  <c r="J8114" i="3"/>
  <c r="L8114" i="3" s="1"/>
  <c r="M8116" i="3"/>
  <c r="D8119" i="3" l="1"/>
  <c r="G8116" i="3"/>
  <c r="H8116" i="3" s="1"/>
  <c r="F8117" i="3"/>
  <c r="E8117" i="3"/>
  <c r="I8116" i="3"/>
  <c r="R8116" i="3" s="1"/>
  <c r="J8115" i="3"/>
  <c r="L8115" i="3" s="1"/>
  <c r="M8117" i="3"/>
  <c r="D8120" i="3" l="1"/>
  <c r="G8117" i="3"/>
  <c r="H8117" i="3" s="1"/>
  <c r="F8118" i="3"/>
  <c r="E8118" i="3"/>
  <c r="I8117" i="3"/>
  <c r="R8117" i="3" s="1"/>
  <c r="J8116" i="3"/>
  <c r="L8116" i="3" s="1"/>
  <c r="M8118" i="3"/>
  <c r="D8121" i="3" l="1"/>
  <c r="G8118" i="3"/>
  <c r="H8118" i="3" s="1"/>
  <c r="F8119" i="3"/>
  <c r="E8119" i="3"/>
  <c r="I8118" i="3"/>
  <c r="R8118" i="3" s="1"/>
  <c r="J8117" i="3"/>
  <c r="L8117" i="3" s="1"/>
  <c r="M8119" i="3"/>
  <c r="D8122" i="3" l="1"/>
  <c r="G8119" i="3"/>
  <c r="H8119" i="3" s="1"/>
  <c r="F8120" i="3"/>
  <c r="E8120" i="3"/>
  <c r="I8119" i="3"/>
  <c r="R8119" i="3" s="1"/>
  <c r="J8118" i="3"/>
  <c r="L8118" i="3" s="1"/>
  <c r="M8120" i="3"/>
  <c r="D8123" i="3" l="1"/>
  <c r="G8120" i="3"/>
  <c r="H8120" i="3" s="1"/>
  <c r="F8121" i="3"/>
  <c r="E8121" i="3"/>
  <c r="I8120" i="3"/>
  <c r="R8120" i="3" s="1"/>
  <c r="J8119" i="3"/>
  <c r="L8119" i="3" s="1"/>
  <c r="M8121" i="3"/>
  <c r="D8124" i="3" l="1"/>
  <c r="G8121" i="3"/>
  <c r="H8121" i="3" s="1"/>
  <c r="F8122" i="3"/>
  <c r="E8122" i="3"/>
  <c r="I8121" i="3"/>
  <c r="R8121" i="3" s="1"/>
  <c r="J8120" i="3"/>
  <c r="L8120" i="3" s="1"/>
  <c r="M8122" i="3"/>
  <c r="D8125" i="3" l="1"/>
  <c r="F8123" i="3"/>
  <c r="E8123" i="3"/>
  <c r="G8122" i="3"/>
  <c r="H8122" i="3" s="1"/>
  <c r="I8122" i="3" s="1"/>
  <c r="R8122" i="3" s="1"/>
  <c r="J8121" i="3"/>
  <c r="L8121" i="3" s="1"/>
  <c r="M8123" i="3"/>
  <c r="D8126" i="3" l="1"/>
  <c r="G8123" i="3"/>
  <c r="H8123" i="3" s="1"/>
  <c r="F8124" i="3"/>
  <c r="E8124" i="3"/>
  <c r="I8123" i="3"/>
  <c r="R8123" i="3" s="1"/>
  <c r="J8122" i="3"/>
  <c r="L8122" i="3" s="1"/>
  <c r="M8124" i="3"/>
  <c r="D8127" i="3" l="1"/>
  <c r="G8124" i="3"/>
  <c r="H8124" i="3" s="1"/>
  <c r="F8125" i="3"/>
  <c r="E8125" i="3"/>
  <c r="I8124" i="3"/>
  <c r="R8124" i="3" s="1"/>
  <c r="J8123" i="3"/>
  <c r="L8123" i="3" s="1"/>
  <c r="M8125" i="3"/>
  <c r="D8128" i="3" l="1"/>
  <c r="G8125" i="3"/>
  <c r="H8125" i="3" s="1"/>
  <c r="I8125" i="3" s="1"/>
  <c r="R8125" i="3" s="1"/>
  <c r="F8126" i="3"/>
  <c r="E8126" i="3"/>
  <c r="G8126" i="3" s="1"/>
  <c r="H8126" i="3" s="1"/>
  <c r="J8124" i="3"/>
  <c r="L8124" i="3" s="1"/>
  <c r="M8126" i="3"/>
  <c r="D8129" i="3" l="1"/>
  <c r="F8127" i="3"/>
  <c r="E8127" i="3"/>
  <c r="I8126" i="3"/>
  <c r="R8126" i="3" s="1"/>
  <c r="J8125" i="3"/>
  <c r="L8125" i="3" s="1"/>
  <c r="M8127" i="3"/>
  <c r="D8130" i="3" l="1"/>
  <c r="G8127" i="3"/>
  <c r="H8127" i="3" s="1"/>
  <c r="I8127" i="3" s="1"/>
  <c r="R8127" i="3" s="1"/>
  <c r="F8128" i="3"/>
  <c r="E8128" i="3"/>
  <c r="G8128" i="3" s="1"/>
  <c r="H8128" i="3" s="1"/>
  <c r="J8126" i="3"/>
  <c r="L8126" i="3" s="1"/>
  <c r="M8128" i="3"/>
  <c r="D8131" i="3" l="1"/>
  <c r="F8129" i="3"/>
  <c r="E8129" i="3"/>
  <c r="I8128" i="3"/>
  <c r="R8128" i="3" s="1"/>
  <c r="J8127" i="3"/>
  <c r="L8127" i="3" s="1"/>
  <c r="M8129" i="3"/>
  <c r="D8132" i="3" l="1"/>
  <c r="G8129" i="3"/>
  <c r="H8129" i="3" s="1"/>
  <c r="I8129" i="3" s="1"/>
  <c r="R8129" i="3" s="1"/>
  <c r="F8130" i="3"/>
  <c r="E8130" i="3"/>
  <c r="J8128" i="3"/>
  <c r="L8128" i="3" s="1"/>
  <c r="M8130" i="3"/>
  <c r="D8133" i="3" l="1"/>
  <c r="G8130" i="3"/>
  <c r="H8130" i="3" s="1"/>
  <c r="I8130" i="3" s="1"/>
  <c r="R8130" i="3" s="1"/>
  <c r="F8131" i="3"/>
  <c r="E8131" i="3"/>
  <c r="G8131" i="3" s="1"/>
  <c r="H8131" i="3" s="1"/>
  <c r="J8129" i="3"/>
  <c r="L8129" i="3" s="1"/>
  <c r="M8131" i="3"/>
  <c r="D8134" i="3" l="1"/>
  <c r="F8132" i="3"/>
  <c r="E8132" i="3"/>
  <c r="I8131" i="3"/>
  <c r="R8131" i="3" s="1"/>
  <c r="J8130" i="3"/>
  <c r="L8130" i="3" s="1"/>
  <c r="M8132" i="3"/>
  <c r="D8135" i="3" l="1"/>
  <c r="G8132" i="3"/>
  <c r="H8132" i="3" s="1"/>
  <c r="F8133" i="3"/>
  <c r="E8133" i="3"/>
  <c r="I8132" i="3"/>
  <c r="R8132" i="3" s="1"/>
  <c r="J8131" i="3"/>
  <c r="L8131" i="3" s="1"/>
  <c r="M8133" i="3"/>
  <c r="D8136" i="3" l="1"/>
  <c r="G8133" i="3"/>
  <c r="H8133" i="3" s="1"/>
  <c r="F8134" i="3"/>
  <c r="E8134" i="3"/>
  <c r="I8133" i="3"/>
  <c r="R8133" i="3" s="1"/>
  <c r="J8132" i="3"/>
  <c r="L8132" i="3" s="1"/>
  <c r="M8134" i="3"/>
  <c r="D8137" i="3" l="1"/>
  <c r="F8135" i="3"/>
  <c r="E8135" i="3"/>
  <c r="G8134" i="3"/>
  <c r="H8134" i="3" s="1"/>
  <c r="I8134" i="3" s="1"/>
  <c r="R8134" i="3" s="1"/>
  <c r="J8133" i="3"/>
  <c r="L8133" i="3" s="1"/>
  <c r="M8135" i="3"/>
  <c r="D8138" i="3" l="1"/>
  <c r="F8136" i="3"/>
  <c r="E8136" i="3"/>
  <c r="G8135" i="3"/>
  <c r="H8135" i="3" s="1"/>
  <c r="I8135" i="3" s="1"/>
  <c r="R8135" i="3" s="1"/>
  <c r="J8134" i="3"/>
  <c r="L8134" i="3" s="1"/>
  <c r="M8136" i="3"/>
  <c r="D8139" i="3" l="1"/>
  <c r="F8137" i="3"/>
  <c r="E8137" i="3"/>
  <c r="G8136" i="3"/>
  <c r="H8136" i="3" s="1"/>
  <c r="I8136" i="3" s="1"/>
  <c r="R8136" i="3" s="1"/>
  <c r="J8135" i="3"/>
  <c r="L8135" i="3" s="1"/>
  <c r="M8137" i="3"/>
  <c r="D8140" i="3" l="1"/>
  <c r="G8137" i="3"/>
  <c r="H8137" i="3" s="1"/>
  <c r="F8138" i="3"/>
  <c r="E8138" i="3"/>
  <c r="G8138" i="3" s="1"/>
  <c r="H8138" i="3" s="1"/>
  <c r="I8137" i="3"/>
  <c r="R8137" i="3" s="1"/>
  <c r="J8136" i="3"/>
  <c r="L8136" i="3" s="1"/>
  <c r="M8138" i="3"/>
  <c r="D8141" i="3" l="1"/>
  <c r="F8139" i="3"/>
  <c r="E8139" i="3"/>
  <c r="I8138" i="3"/>
  <c r="R8138" i="3" s="1"/>
  <c r="J8137" i="3"/>
  <c r="L8137" i="3" s="1"/>
  <c r="M8139" i="3"/>
  <c r="D8142" i="3" l="1"/>
  <c r="F8140" i="3"/>
  <c r="E8140" i="3"/>
  <c r="G8139" i="3"/>
  <c r="H8139" i="3" s="1"/>
  <c r="I8139" i="3" s="1"/>
  <c r="R8139" i="3" s="1"/>
  <c r="J8138" i="3"/>
  <c r="L8138" i="3" s="1"/>
  <c r="M8140" i="3"/>
  <c r="D8143" i="3" l="1"/>
  <c r="G8140" i="3"/>
  <c r="H8140" i="3" s="1"/>
  <c r="I8140" i="3" s="1"/>
  <c r="R8140" i="3" s="1"/>
  <c r="F8141" i="3"/>
  <c r="E8141" i="3"/>
  <c r="J8139" i="3"/>
  <c r="L8139" i="3" s="1"/>
  <c r="M8141" i="3"/>
  <c r="D8144" i="3" l="1"/>
  <c r="F8142" i="3"/>
  <c r="E8142" i="3"/>
  <c r="G8141" i="3"/>
  <c r="H8141" i="3" s="1"/>
  <c r="I8141" i="3" s="1"/>
  <c r="R8141" i="3" s="1"/>
  <c r="J8140" i="3"/>
  <c r="L8140" i="3" s="1"/>
  <c r="M8142" i="3"/>
  <c r="D8145" i="3" l="1"/>
  <c r="F8143" i="3"/>
  <c r="E8143" i="3"/>
  <c r="G8142" i="3"/>
  <c r="H8142" i="3" s="1"/>
  <c r="I8142" i="3" s="1"/>
  <c r="R8142" i="3" s="1"/>
  <c r="J8141" i="3"/>
  <c r="L8141" i="3" s="1"/>
  <c r="M8143" i="3"/>
  <c r="D8146" i="3" l="1"/>
  <c r="G8143" i="3"/>
  <c r="H8143" i="3" s="1"/>
  <c r="F8144" i="3"/>
  <c r="E8144" i="3"/>
  <c r="I8143" i="3"/>
  <c r="R8143" i="3" s="1"/>
  <c r="J8142" i="3"/>
  <c r="L8142" i="3" s="1"/>
  <c r="M8144" i="3"/>
  <c r="D8147" i="3" l="1"/>
  <c r="F8145" i="3"/>
  <c r="E8145" i="3"/>
  <c r="G8144" i="3"/>
  <c r="H8144" i="3" s="1"/>
  <c r="I8144" i="3" s="1"/>
  <c r="R8144" i="3" s="1"/>
  <c r="J8143" i="3"/>
  <c r="L8143" i="3" s="1"/>
  <c r="M8145" i="3"/>
  <c r="D8148" i="3" l="1"/>
  <c r="G8145" i="3"/>
  <c r="H8145" i="3" s="1"/>
  <c r="I8145" i="3" s="1"/>
  <c r="R8145" i="3" s="1"/>
  <c r="F8146" i="3"/>
  <c r="E8146" i="3"/>
  <c r="J8144" i="3"/>
  <c r="L8144" i="3" s="1"/>
  <c r="M8146" i="3"/>
  <c r="D8149" i="3" l="1"/>
  <c r="F8147" i="3"/>
  <c r="E8147" i="3"/>
  <c r="G8146" i="3"/>
  <c r="H8146" i="3" s="1"/>
  <c r="I8146" i="3" s="1"/>
  <c r="R8146" i="3" s="1"/>
  <c r="J8145" i="3"/>
  <c r="L8145" i="3" s="1"/>
  <c r="M8147" i="3"/>
  <c r="D8150" i="3" l="1"/>
  <c r="F8148" i="3"/>
  <c r="E8148" i="3"/>
  <c r="G8147" i="3"/>
  <c r="H8147" i="3" s="1"/>
  <c r="I8147" i="3" s="1"/>
  <c r="R8147" i="3" s="1"/>
  <c r="J8146" i="3"/>
  <c r="L8146" i="3" s="1"/>
  <c r="M8148" i="3"/>
  <c r="D8151" i="3" l="1"/>
  <c r="F8149" i="3"/>
  <c r="E8149" i="3"/>
  <c r="G8148" i="3"/>
  <c r="H8148" i="3" s="1"/>
  <c r="I8148" i="3" s="1"/>
  <c r="R8148" i="3" s="1"/>
  <c r="J8147" i="3"/>
  <c r="L8147" i="3" s="1"/>
  <c r="M8149" i="3"/>
  <c r="D8152" i="3" l="1"/>
  <c r="F8150" i="3"/>
  <c r="E8150" i="3"/>
  <c r="G8149" i="3"/>
  <c r="H8149" i="3" s="1"/>
  <c r="I8149" i="3" s="1"/>
  <c r="R8149" i="3" s="1"/>
  <c r="J8148" i="3"/>
  <c r="L8148" i="3" s="1"/>
  <c r="M8150" i="3"/>
  <c r="D8153" i="3" l="1"/>
  <c r="G8150" i="3"/>
  <c r="H8150" i="3" s="1"/>
  <c r="F8151" i="3"/>
  <c r="E8151" i="3"/>
  <c r="I8150" i="3"/>
  <c r="R8150" i="3" s="1"/>
  <c r="J8149" i="3"/>
  <c r="L8149" i="3" s="1"/>
  <c r="M8151" i="3"/>
  <c r="D8154" i="3" l="1"/>
  <c r="G8151" i="3"/>
  <c r="H8151" i="3" s="1"/>
  <c r="F8152" i="3"/>
  <c r="E8152" i="3"/>
  <c r="I8151" i="3"/>
  <c r="R8151" i="3" s="1"/>
  <c r="J8150" i="3"/>
  <c r="L8150" i="3" s="1"/>
  <c r="M8152" i="3"/>
  <c r="D8155" i="3" l="1"/>
  <c r="F8153" i="3"/>
  <c r="E8153" i="3"/>
  <c r="G8152" i="3"/>
  <c r="H8152" i="3" s="1"/>
  <c r="I8152" i="3" s="1"/>
  <c r="R8152" i="3" s="1"/>
  <c r="J8151" i="3"/>
  <c r="L8151" i="3" s="1"/>
  <c r="M8153" i="3"/>
  <c r="D8156" i="3" l="1"/>
  <c r="G8153" i="3"/>
  <c r="H8153" i="3" s="1"/>
  <c r="I8153" i="3" s="1"/>
  <c r="R8153" i="3" s="1"/>
  <c r="F8154" i="3"/>
  <c r="E8154" i="3"/>
  <c r="J8152" i="3"/>
  <c r="L8152" i="3" s="1"/>
  <c r="M8154" i="3"/>
  <c r="D8157" i="3" l="1"/>
  <c r="F8155" i="3"/>
  <c r="E8155" i="3"/>
  <c r="G8154" i="3"/>
  <c r="H8154" i="3" s="1"/>
  <c r="I8154" i="3" s="1"/>
  <c r="R8154" i="3" s="1"/>
  <c r="J8153" i="3"/>
  <c r="L8153" i="3" s="1"/>
  <c r="M8155" i="3"/>
  <c r="D8158" i="3" l="1"/>
  <c r="F8156" i="3"/>
  <c r="E8156" i="3"/>
  <c r="G8155" i="3"/>
  <c r="H8155" i="3" s="1"/>
  <c r="I8155" i="3" s="1"/>
  <c r="R8155" i="3" s="1"/>
  <c r="J8154" i="3"/>
  <c r="L8154" i="3" s="1"/>
  <c r="M8156" i="3"/>
  <c r="D8159" i="3" l="1"/>
  <c r="G8156" i="3"/>
  <c r="H8156" i="3" s="1"/>
  <c r="F8157" i="3"/>
  <c r="E8157" i="3"/>
  <c r="I8156" i="3"/>
  <c r="R8156" i="3" s="1"/>
  <c r="J8155" i="3"/>
  <c r="L8155" i="3" s="1"/>
  <c r="M8157" i="3"/>
  <c r="D8160" i="3" l="1"/>
  <c r="G8157" i="3"/>
  <c r="H8157" i="3" s="1"/>
  <c r="F8158" i="3"/>
  <c r="E8158" i="3"/>
  <c r="I8157" i="3"/>
  <c r="R8157" i="3" s="1"/>
  <c r="J8156" i="3"/>
  <c r="L8156" i="3" s="1"/>
  <c r="M8158" i="3"/>
  <c r="D8161" i="3" l="1"/>
  <c r="G8158" i="3"/>
  <c r="H8158" i="3" s="1"/>
  <c r="F8159" i="3"/>
  <c r="E8159" i="3"/>
  <c r="I8158" i="3"/>
  <c r="R8158" i="3" s="1"/>
  <c r="J8157" i="3"/>
  <c r="L8157" i="3" s="1"/>
  <c r="M8159" i="3"/>
  <c r="D8162" i="3" l="1"/>
  <c r="G8159" i="3"/>
  <c r="H8159" i="3" s="1"/>
  <c r="I8159" i="3" s="1"/>
  <c r="R8159" i="3" s="1"/>
  <c r="F8160" i="3"/>
  <c r="E8160" i="3"/>
  <c r="G8160" i="3" s="1"/>
  <c r="H8160" i="3" s="1"/>
  <c r="J8158" i="3"/>
  <c r="L8158" i="3" s="1"/>
  <c r="M8160" i="3"/>
  <c r="D8163" i="3" l="1"/>
  <c r="F8161" i="3"/>
  <c r="E8161" i="3"/>
  <c r="I8160" i="3"/>
  <c r="R8160" i="3" s="1"/>
  <c r="J8159" i="3"/>
  <c r="L8159" i="3" s="1"/>
  <c r="M8161" i="3"/>
  <c r="D8164" i="3" l="1"/>
  <c r="G8161" i="3"/>
  <c r="H8161" i="3" s="1"/>
  <c r="F8162" i="3"/>
  <c r="E8162" i="3"/>
  <c r="G8162" i="3" s="1"/>
  <c r="H8162" i="3" s="1"/>
  <c r="I8161" i="3"/>
  <c r="R8161" i="3" s="1"/>
  <c r="J8160" i="3"/>
  <c r="L8160" i="3" s="1"/>
  <c r="M8162" i="3"/>
  <c r="D8165" i="3" l="1"/>
  <c r="F8163" i="3"/>
  <c r="E8163" i="3"/>
  <c r="I8162" i="3"/>
  <c r="R8162" i="3" s="1"/>
  <c r="J8161" i="3"/>
  <c r="L8161" i="3" s="1"/>
  <c r="M8163" i="3"/>
  <c r="D8166" i="3" l="1"/>
  <c r="G8163" i="3"/>
  <c r="H8163" i="3" s="1"/>
  <c r="F8164" i="3"/>
  <c r="E8164" i="3"/>
  <c r="I8163" i="3"/>
  <c r="R8163" i="3" s="1"/>
  <c r="J8162" i="3"/>
  <c r="L8162" i="3" s="1"/>
  <c r="M8164" i="3"/>
  <c r="D8167" i="3" l="1"/>
  <c r="G8164" i="3"/>
  <c r="H8164" i="3" s="1"/>
  <c r="F8165" i="3"/>
  <c r="E8165" i="3"/>
  <c r="I8164" i="3"/>
  <c r="R8164" i="3" s="1"/>
  <c r="J8163" i="3"/>
  <c r="L8163" i="3" s="1"/>
  <c r="M8165" i="3"/>
  <c r="D8168" i="3" l="1"/>
  <c r="G8165" i="3"/>
  <c r="H8165" i="3" s="1"/>
  <c r="F8166" i="3"/>
  <c r="E8166" i="3"/>
  <c r="I8165" i="3"/>
  <c r="R8165" i="3" s="1"/>
  <c r="J8164" i="3"/>
  <c r="L8164" i="3" s="1"/>
  <c r="M8166" i="3"/>
  <c r="D8169" i="3" l="1"/>
  <c r="G8166" i="3"/>
  <c r="H8166" i="3" s="1"/>
  <c r="F8167" i="3"/>
  <c r="E8167" i="3"/>
  <c r="I8166" i="3"/>
  <c r="R8166" i="3" s="1"/>
  <c r="J8165" i="3"/>
  <c r="L8165" i="3" s="1"/>
  <c r="M8167" i="3"/>
  <c r="D8170" i="3" l="1"/>
  <c r="G8167" i="3"/>
  <c r="H8167" i="3" s="1"/>
  <c r="F8168" i="3"/>
  <c r="E8168" i="3"/>
  <c r="G8168" i="3" s="1"/>
  <c r="H8168" i="3" s="1"/>
  <c r="I8167" i="3"/>
  <c r="R8167" i="3" s="1"/>
  <c r="J8166" i="3"/>
  <c r="L8166" i="3" s="1"/>
  <c r="M8168" i="3"/>
  <c r="D8171" i="3" l="1"/>
  <c r="F8169" i="3"/>
  <c r="E8169" i="3"/>
  <c r="I8168" i="3"/>
  <c r="R8168" i="3" s="1"/>
  <c r="J8167" i="3"/>
  <c r="L8167" i="3" s="1"/>
  <c r="M8169" i="3"/>
  <c r="D8172" i="3" l="1"/>
  <c r="G8169" i="3"/>
  <c r="H8169" i="3" s="1"/>
  <c r="F8170" i="3"/>
  <c r="E8170" i="3"/>
  <c r="G8170" i="3" s="1"/>
  <c r="H8170" i="3" s="1"/>
  <c r="I8169" i="3"/>
  <c r="R8169" i="3" s="1"/>
  <c r="J8168" i="3"/>
  <c r="L8168" i="3" s="1"/>
  <c r="M8170" i="3"/>
  <c r="D8173" i="3" l="1"/>
  <c r="F8171" i="3"/>
  <c r="E8171" i="3"/>
  <c r="I8170" i="3"/>
  <c r="R8170" i="3" s="1"/>
  <c r="J8169" i="3"/>
  <c r="L8169" i="3" s="1"/>
  <c r="M8171" i="3"/>
  <c r="D8174" i="3" l="1"/>
  <c r="G8171" i="3"/>
  <c r="H8171" i="3" s="1"/>
  <c r="I8171" i="3" s="1"/>
  <c r="R8171" i="3" s="1"/>
  <c r="F8172" i="3"/>
  <c r="E8172" i="3"/>
  <c r="G8172" i="3" s="1"/>
  <c r="H8172" i="3" s="1"/>
  <c r="J8170" i="3"/>
  <c r="L8170" i="3" s="1"/>
  <c r="M8172" i="3"/>
  <c r="D8175" i="3" l="1"/>
  <c r="F8173" i="3"/>
  <c r="E8173" i="3"/>
  <c r="I8172" i="3"/>
  <c r="R8172" i="3" s="1"/>
  <c r="J8171" i="3"/>
  <c r="L8171" i="3" s="1"/>
  <c r="M8173" i="3"/>
  <c r="D8176" i="3" l="1"/>
  <c r="G8173" i="3"/>
  <c r="H8173" i="3" s="1"/>
  <c r="F8174" i="3"/>
  <c r="E8174" i="3"/>
  <c r="G8174" i="3" s="1"/>
  <c r="H8174" i="3" s="1"/>
  <c r="I8173" i="3"/>
  <c r="R8173" i="3" s="1"/>
  <c r="J8172" i="3"/>
  <c r="L8172" i="3" s="1"/>
  <c r="M8174" i="3"/>
  <c r="D8177" i="3" l="1"/>
  <c r="F8175" i="3"/>
  <c r="E8175" i="3"/>
  <c r="I8174" i="3"/>
  <c r="R8174" i="3" s="1"/>
  <c r="J8173" i="3"/>
  <c r="L8173" i="3" s="1"/>
  <c r="M8175" i="3"/>
  <c r="D8178" i="3" l="1"/>
  <c r="F8176" i="3"/>
  <c r="E8176" i="3"/>
  <c r="G8175" i="3"/>
  <c r="H8175" i="3" s="1"/>
  <c r="I8175" i="3" s="1"/>
  <c r="R8175" i="3" s="1"/>
  <c r="J8174" i="3"/>
  <c r="L8174" i="3" s="1"/>
  <c r="M8176" i="3"/>
  <c r="D8179" i="3" l="1"/>
  <c r="F8177" i="3"/>
  <c r="E8177" i="3"/>
  <c r="G8176" i="3"/>
  <c r="H8176" i="3" s="1"/>
  <c r="I8176" i="3" s="1"/>
  <c r="R8176" i="3" s="1"/>
  <c r="J8175" i="3"/>
  <c r="L8175" i="3" s="1"/>
  <c r="M8177" i="3"/>
  <c r="D8180" i="3" l="1"/>
  <c r="G8177" i="3"/>
  <c r="H8177" i="3" s="1"/>
  <c r="F8178" i="3"/>
  <c r="E8178" i="3"/>
  <c r="I8177" i="3"/>
  <c r="R8177" i="3" s="1"/>
  <c r="J8176" i="3"/>
  <c r="L8176" i="3" s="1"/>
  <c r="M8178" i="3"/>
  <c r="D8181" i="3" l="1"/>
  <c r="G8178" i="3"/>
  <c r="H8178" i="3" s="1"/>
  <c r="F8179" i="3"/>
  <c r="E8179" i="3"/>
  <c r="I8178" i="3"/>
  <c r="R8178" i="3" s="1"/>
  <c r="J8177" i="3"/>
  <c r="L8177" i="3" s="1"/>
  <c r="M8179" i="3"/>
  <c r="D8182" i="3" l="1"/>
  <c r="G8179" i="3"/>
  <c r="H8179" i="3" s="1"/>
  <c r="I8179" i="3" s="1"/>
  <c r="R8179" i="3" s="1"/>
  <c r="F8180" i="3"/>
  <c r="E8180" i="3"/>
  <c r="G8180" i="3" s="1"/>
  <c r="H8180" i="3" s="1"/>
  <c r="J8178" i="3"/>
  <c r="L8178" i="3" s="1"/>
  <c r="M8180" i="3"/>
  <c r="D8183" i="3" l="1"/>
  <c r="F8181" i="3"/>
  <c r="E8181" i="3"/>
  <c r="I8180" i="3"/>
  <c r="R8180" i="3" s="1"/>
  <c r="J8179" i="3"/>
  <c r="L8179" i="3" s="1"/>
  <c r="M8181" i="3"/>
  <c r="D8184" i="3" l="1"/>
  <c r="G8181" i="3"/>
  <c r="H8181" i="3" s="1"/>
  <c r="F8182" i="3"/>
  <c r="E8182" i="3"/>
  <c r="I8181" i="3"/>
  <c r="R8181" i="3" s="1"/>
  <c r="J8180" i="3"/>
  <c r="L8180" i="3" s="1"/>
  <c r="M8182" i="3"/>
  <c r="D8185" i="3" l="1"/>
  <c r="G8182" i="3"/>
  <c r="H8182" i="3" s="1"/>
  <c r="F8183" i="3"/>
  <c r="E8183" i="3"/>
  <c r="I8182" i="3"/>
  <c r="R8182" i="3" s="1"/>
  <c r="J8181" i="3"/>
  <c r="L8181" i="3" s="1"/>
  <c r="M8183" i="3"/>
  <c r="D8186" i="3" l="1"/>
  <c r="F8184" i="3"/>
  <c r="E8184" i="3"/>
  <c r="G8183" i="3"/>
  <c r="H8183" i="3" s="1"/>
  <c r="I8183" i="3" s="1"/>
  <c r="R8183" i="3" s="1"/>
  <c r="J8182" i="3"/>
  <c r="L8182" i="3" s="1"/>
  <c r="M8184" i="3"/>
  <c r="D8187" i="3" l="1"/>
  <c r="G8184" i="3"/>
  <c r="H8184" i="3" s="1"/>
  <c r="F8185" i="3"/>
  <c r="E8185" i="3"/>
  <c r="G8185" i="3" s="1"/>
  <c r="H8185" i="3" s="1"/>
  <c r="I8184" i="3"/>
  <c r="R8184" i="3" s="1"/>
  <c r="J8183" i="3"/>
  <c r="L8183" i="3" s="1"/>
  <c r="M8185" i="3"/>
  <c r="D8188" i="3" l="1"/>
  <c r="F8186" i="3"/>
  <c r="E8186" i="3"/>
  <c r="I8185" i="3"/>
  <c r="R8185" i="3" s="1"/>
  <c r="J8184" i="3"/>
  <c r="L8184" i="3" s="1"/>
  <c r="M8186" i="3"/>
  <c r="D8189" i="3" l="1"/>
  <c r="G8186" i="3"/>
  <c r="H8186" i="3" s="1"/>
  <c r="F8187" i="3"/>
  <c r="E8187" i="3"/>
  <c r="G8187" i="3" s="1"/>
  <c r="H8187" i="3" s="1"/>
  <c r="I8186" i="3"/>
  <c r="R8186" i="3" s="1"/>
  <c r="J8185" i="3"/>
  <c r="L8185" i="3" s="1"/>
  <c r="M8187" i="3"/>
  <c r="D8190" i="3" l="1"/>
  <c r="F8188" i="3"/>
  <c r="E8188" i="3"/>
  <c r="I8187" i="3"/>
  <c r="R8187" i="3" s="1"/>
  <c r="J8186" i="3"/>
  <c r="L8186" i="3" s="1"/>
  <c r="M8188" i="3"/>
  <c r="D8191" i="3" l="1"/>
  <c r="G8188" i="3"/>
  <c r="H8188" i="3" s="1"/>
  <c r="I8188" i="3" s="1"/>
  <c r="R8188" i="3" s="1"/>
  <c r="F8189" i="3"/>
  <c r="E8189" i="3"/>
  <c r="G8189" i="3" s="1"/>
  <c r="H8189" i="3" s="1"/>
  <c r="J8187" i="3"/>
  <c r="L8187" i="3" s="1"/>
  <c r="M8189" i="3"/>
  <c r="D8192" i="3" l="1"/>
  <c r="F8190" i="3"/>
  <c r="E8190" i="3"/>
  <c r="I8189" i="3"/>
  <c r="R8189" i="3" s="1"/>
  <c r="J8188" i="3"/>
  <c r="L8188" i="3" s="1"/>
  <c r="M8190" i="3"/>
  <c r="D8193" i="3" l="1"/>
  <c r="F8191" i="3"/>
  <c r="E8191" i="3"/>
  <c r="G8190" i="3"/>
  <c r="H8190" i="3" s="1"/>
  <c r="I8190" i="3" s="1"/>
  <c r="R8190" i="3" s="1"/>
  <c r="J8189" i="3"/>
  <c r="L8189" i="3" s="1"/>
  <c r="M8191" i="3"/>
  <c r="D8194" i="3" l="1"/>
  <c r="F8192" i="3"/>
  <c r="E8192" i="3"/>
  <c r="G8191" i="3"/>
  <c r="H8191" i="3" s="1"/>
  <c r="I8191" i="3" s="1"/>
  <c r="R8191" i="3" s="1"/>
  <c r="J8190" i="3"/>
  <c r="L8190" i="3" s="1"/>
  <c r="M8192" i="3"/>
  <c r="D8195" i="3" l="1"/>
  <c r="G8192" i="3"/>
  <c r="H8192" i="3" s="1"/>
  <c r="F8193" i="3"/>
  <c r="E8193" i="3"/>
  <c r="G8193" i="3" s="1"/>
  <c r="H8193" i="3" s="1"/>
  <c r="I8192" i="3"/>
  <c r="R8192" i="3" s="1"/>
  <c r="J8191" i="3"/>
  <c r="L8191" i="3" s="1"/>
  <c r="M8193" i="3"/>
  <c r="D8196" i="3" l="1"/>
  <c r="F8194" i="3"/>
  <c r="E8194" i="3"/>
  <c r="I8193" i="3"/>
  <c r="R8193" i="3" s="1"/>
  <c r="J8192" i="3"/>
  <c r="L8192" i="3" s="1"/>
  <c r="M8194" i="3"/>
  <c r="D8197" i="3" l="1"/>
  <c r="G8194" i="3"/>
  <c r="H8194" i="3" s="1"/>
  <c r="F8195" i="3"/>
  <c r="E8195" i="3"/>
  <c r="G8195" i="3" s="1"/>
  <c r="H8195" i="3" s="1"/>
  <c r="I8194" i="3"/>
  <c r="R8194" i="3" s="1"/>
  <c r="J8193" i="3"/>
  <c r="L8193" i="3" s="1"/>
  <c r="M8195" i="3"/>
  <c r="D8198" i="3" l="1"/>
  <c r="F8196" i="3"/>
  <c r="E8196" i="3"/>
  <c r="I8195" i="3"/>
  <c r="R8195" i="3" s="1"/>
  <c r="J8194" i="3"/>
  <c r="L8194" i="3" s="1"/>
  <c r="M8196" i="3"/>
  <c r="D8199" i="3" l="1"/>
  <c r="G8196" i="3"/>
  <c r="H8196" i="3" s="1"/>
  <c r="F8197" i="3"/>
  <c r="E8197" i="3"/>
  <c r="G8197" i="3" s="1"/>
  <c r="H8197" i="3" s="1"/>
  <c r="I8196" i="3"/>
  <c r="R8196" i="3" s="1"/>
  <c r="J8195" i="3"/>
  <c r="L8195" i="3" s="1"/>
  <c r="M8197" i="3"/>
  <c r="D8200" i="3" l="1"/>
  <c r="F8198" i="3"/>
  <c r="E8198" i="3"/>
  <c r="I8197" i="3"/>
  <c r="R8197" i="3" s="1"/>
  <c r="J8196" i="3"/>
  <c r="L8196" i="3" s="1"/>
  <c r="M8198" i="3"/>
  <c r="D8201" i="3" l="1"/>
  <c r="G8198" i="3"/>
  <c r="H8198" i="3" s="1"/>
  <c r="I8198" i="3" s="1"/>
  <c r="R8198" i="3" s="1"/>
  <c r="F8199" i="3"/>
  <c r="E8199" i="3"/>
  <c r="G8199" i="3" s="1"/>
  <c r="H8199" i="3" s="1"/>
  <c r="J8197" i="3"/>
  <c r="L8197" i="3" s="1"/>
  <c r="M8199" i="3"/>
  <c r="D8202" i="3" l="1"/>
  <c r="F8200" i="3"/>
  <c r="E8200" i="3"/>
  <c r="I8199" i="3"/>
  <c r="R8199" i="3" s="1"/>
  <c r="J8198" i="3"/>
  <c r="L8198" i="3" s="1"/>
  <c r="M8200" i="3"/>
  <c r="D8203" i="3" l="1"/>
  <c r="G8200" i="3"/>
  <c r="H8200" i="3" s="1"/>
  <c r="F8201" i="3"/>
  <c r="E8201" i="3"/>
  <c r="G8201" i="3" s="1"/>
  <c r="H8201" i="3" s="1"/>
  <c r="I8200" i="3"/>
  <c r="R8200" i="3" s="1"/>
  <c r="J8199" i="3"/>
  <c r="L8199" i="3" s="1"/>
  <c r="M8201" i="3"/>
  <c r="D8204" i="3" l="1"/>
  <c r="F8202" i="3"/>
  <c r="E8202" i="3"/>
  <c r="I8201" i="3"/>
  <c r="R8201" i="3" s="1"/>
  <c r="J8200" i="3"/>
  <c r="L8200" i="3" s="1"/>
  <c r="M8202" i="3"/>
  <c r="D8205" i="3" l="1"/>
  <c r="G8202" i="3"/>
  <c r="H8202" i="3" s="1"/>
  <c r="F8203" i="3"/>
  <c r="E8203" i="3"/>
  <c r="I8202" i="3"/>
  <c r="R8202" i="3" s="1"/>
  <c r="J8201" i="3"/>
  <c r="L8201" i="3" s="1"/>
  <c r="M8203" i="3"/>
  <c r="D8206" i="3" l="1"/>
  <c r="G8203" i="3"/>
  <c r="H8203" i="3" s="1"/>
  <c r="F8204" i="3"/>
  <c r="E8204" i="3"/>
  <c r="G8204" i="3" s="1"/>
  <c r="H8204" i="3" s="1"/>
  <c r="I8203" i="3"/>
  <c r="R8203" i="3" s="1"/>
  <c r="J8202" i="3"/>
  <c r="L8202" i="3" s="1"/>
  <c r="M8204" i="3"/>
  <c r="D8207" i="3" l="1"/>
  <c r="F8205" i="3"/>
  <c r="E8205" i="3"/>
  <c r="I8204" i="3"/>
  <c r="R8204" i="3" s="1"/>
  <c r="J8203" i="3"/>
  <c r="L8203" i="3" s="1"/>
  <c r="M8205" i="3"/>
  <c r="D8208" i="3" l="1"/>
  <c r="G8205" i="3"/>
  <c r="H8205" i="3" s="1"/>
  <c r="F8206" i="3"/>
  <c r="E8206" i="3"/>
  <c r="G8206" i="3" s="1"/>
  <c r="H8206" i="3" s="1"/>
  <c r="I8205" i="3"/>
  <c r="R8205" i="3" s="1"/>
  <c r="J8204" i="3"/>
  <c r="L8204" i="3" s="1"/>
  <c r="M8206" i="3"/>
  <c r="D8209" i="3" l="1"/>
  <c r="F8207" i="3"/>
  <c r="E8207" i="3"/>
  <c r="I8206" i="3"/>
  <c r="R8206" i="3" s="1"/>
  <c r="J8205" i="3"/>
  <c r="L8205" i="3" s="1"/>
  <c r="M8207" i="3"/>
  <c r="D8210" i="3" l="1"/>
  <c r="G8207" i="3"/>
  <c r="H8207" i="3" s="1"/>
  <c r="I8207" i="3" s="1"/>
  <c r="R8207" i="3" s="1"/>
  <c r="F8208" i="3"/>
  <c r="E8208" i="3"/>
  <c r="G8208" i="3" s="1"/>
  <c r="H8208" i="3" s="1"/>
  <c r="J8206" i="3"/>
  <c r="L8206" i="3" s="1"/>
  <c r="M8208" i="3"/>
  <c r="D8211" i="3" l="1"/>
  <c r="F8209" i="3"/>
  <c r="E8209" i="3"/>
  <c r="I8208" i="3"/>
  <c r="R8208" i="3" s="1"/>
  <c r="J8207" i="3"/>
  <c r="L8207" i="3" s="1"/>
  <c r="M8209" i="3"/>
  <c r="D8212" i="3" l="1"/>
  <c r="G8209" i="3"/>
  <c r="H8209" i="3" s="1"/>
  <c r="F8210" i="3"/>
  <c r="E8210" i="3"/>
  <c r="I8209" i="3"/>
  <c r="R8209" i="3" s="1"/>
  <c r="J8208" i="3"/>
  <c r="L8208" i="3" s="1"/>
  <c r="M8210" i="3"/>
  <c r="D8213" i="3" l="1"/>
  <c r="G8210" i="3"/>
  <c r="H8210" i="3" s="1"/>
  <c r="I8210" i="3" s="1"/>
  <c r="R8210" i="3" s="1"/>
  <c r="F8211" i="3"/>
  <c r="E8211" i="3"/>
  <c r="G8211" i="3" s="1"/>
  <c r="H8211" i="3" s="1"/>
  <c r="J8209" i="3"/>
  <c r="L8209" i="3" s="1"/>
  <c r="M8211" i="3"/>
  <c r="D8214" i="3" l="1"/>
  <c r="F8212" i="3"/>
  <c r="E8212" i="3"/>
  <c r="I8211" i="3"/>
  <c r="R8211" i="3" s="1"/>
  <c r="J8210" i="3"/>
  <c r="L8210" i="3" s="1"/>
  <c r="M8212" i="3"/>
  <c r="D8215" i="3" l="1"/>
  <c r="F8213" i="3"/>
  <c r="E8213" i="3"/>
  <c r="G8212" i="3"/>
  <c r="H8212" i="3" s="1"/>
  <c r="I8212" i="3" s="1"/>
  <c r="R8212" i="3" s="1"/>
  <c r="J8211" i="3"/>
  <c r="L8211" i="3" s="1"/>
  <c r="M8213" i="3"/>
  <c r="D8216" i="3" l="1"/>
  <c r="F8214" i="3"/>
  <c r="E8214" i="3"/>
  <c r="G8213" i="3"/>
  <c r="H8213" i="3" s="1"/>
  <c r="I8213" i="3" s="1"/>
  <c r="R8213" i="3" s="1"/>
  <c r="J8212" i="3"/>
  <c r="L8212" i="3" s="1"/>
  <c r="M8214" i="3"/>
  <c r="D8217" i="3" l="1"/>
  <c r="G8214" i="3"/>
  <c r="H8214" i="3" s="1"/>
  <c r="I8214" i="3" s="1"/>
  <c r="R8214" i="3" s="1"/>
  <c r="F8215" i="3"/>
  <c r="E8215" i="3"/>
  <c r="G8215" i="3" s="1"/>
  <c r="H8215" i="3" s="1"/>
  <c r="J8213" i="3"/>
  <c r="L8213" i="3" s="1"/>
  <c r="M8215" i="3"/>
  <c r="D8218" i="3" l="1"/>
  <c r="F8216" i="3"/>
  <c r="E8216" i="3"/>
  <c r="I8215" i="3"/>
  <c r="R8215" i="3" s="1"/>
  <c r="J8214" i="3"/>
  <c r="L8214" i="3" s="1"/>
  <c r="M8216" i="3"/>
  <c r="D8219" i="3" l="1"/>
  <c r="G8216" i="3"/>
  <c r="H8216" i="3" s="1"/>
  <c r="I8216" i="3" s="1"/>
  <c r="R8216" i="3" s="1"/>
  <c r="F8217" i="3"/>
  <c r="E8217" i="3"/>
  <c r="J8215" i="3"/>
  <c r="L8215" i="3" s="1"/>
  <c r="M8217" i="3"/>
  <c r="D8220" i="3" l="1"/>
  <c r="G8217" i="3"/>
  <c r="H8217" i="3" s="1"/>
  <c r="I8217" i="3" s="1"/>
  <c r="R8217" i="3" s="1"/>
  <c r="F8218" i="3"/>
  <c r="E8218" i="3"/>
  <c r="G8218" i="3" s="1"/>
  <c r="H8218" i="3" s="1"/>
  <c r="J8216" i="3"/>
  <c r="L8216" i="3" s="1"/>
  <c r="M8218" i="3"/>
  <c r="D8221" i="3" l="1"/>
  <c r="F8219" i="3"/>
  <c r="E8219" i="3"/>
  <c r="I8218" i="3"/>
  <c r="R8218" i="3" s="1"/>
  <c r="J8217" i="3"/>
  <c r="L8217" i="3" s="1"/>
  <c r="M8219" i="3"/>
  <c r="D8222" i="3" l="1"/>
  <c r="G8219" i="3"/>
  <c r="H8219" i="3" s="1"/>
  <c r="I8219" i="3" s="1"/>
  <c r="R8219" i="3" s="1"/>
  <c r="F8220" i="3"/>
  <c r="E8220" i="3"/>
  <c r="J8218" i="3"/>
  <c r="L8218" i="3" s="1"/>
  <c r="M8220" i="3"/>
  <c r="D8223" i="3" l="1"/>
  <c r="F8221" i="3"/>
  <c r="E8221" i="3"/>
  <c r="G8220" i="3"/>
  <c r="H8220" i="3" s="1"/>
  <c r="I8220" i="3" s="1"/>
  <c r="R8220" i="3" s="1"/>
  <c r="J8219" i="3"/>
  <c r="L8219" i="3" s="1"/>
  <c r="M8221" i="3"/>
  <c r="D8224" i="3" l="1"/>
  <c r="F8222" i="3"/>
  <c r="E8222" i="3"/>
  <c r="G8221" i="3"/>
  <c r="H8221" i="3" s="1"/>
  <c r="I8221" i="3" s="1"/>
  <c r="R8221" i="3" s="1"/>
  <c r="J8220" i="3"/>
  <c r="L8220" i="3" s="1"/>
  <c r="M8222" i="3"/>
  <c r="D8225" i="3" l="1"/>
  <c r="G8222" i="3"/>
  <c r="H8222" i="3" s="1"/>
  <c r="F8223" i="3"/>
  <c r="E8223" i="3"/>
  <c r="I8222" i="3"/>
  <c r="R8222" i="3" s="1"/>
  <c r="J8221" i="3"/>
  <c r="L8221" i="3" s="1"/>
  <c r="M8223" i="3"/>
  <c r="D8226" i="3" l="1"/>
  <c r="G8223" i="3"/>
  <c r="H8223" i="3" s="1"/>
  <c r="F8224" i="3"/>
  <c r="E8224" i="3"/>
  <c r="I8223" i="3"/>
  <c r="R8223" i="3" s="1"/>
  <c r="J8222" i="3"/>
  <c r="L8222" i="3" s="1"/>
  <c r="M8224" i="3"/>
  <c r="D8227" i="3" l="1"/>
  <c r="G8224" i="3"/>
  <c r="H8224" i="3" s="1"/>
  <c r="I8224" i="3" s="1"/>
  <c r="R8224" i="3" s="1"/>
  <c r="F8225" i="3"/>
  <c r="E8225" i="3"/>
  <c r="G8225" i="3" s="1"/>
  <c r="H8225" i="3" s="1"/>
  <c r="J8223" i="3"/>
  <c r="L8223" i="3" s="1"/>
  <c r="M8225" i="3"/>
  <c r="D8228" i="3" l="1"/>
  <c r="F8226" i="3"/>
  <c r="E8226" i="3"/>
  <c r="I8225" i="3"/>
  <c r="R8225" i="3" s="1"/>
  <c r="J8224" i="3"/>
  <c r="L8224" i="3" s="1"/>
  <c r="M8226" i="3"/>
  <c r="D8229" i="3" l="1"/>
  <c r="F8227" i="3"/>
  <c r="E8227" i="3"/>
  <c r="G8226" i="3"/>
  <c r="H8226" i="3" s="1"/>
  <c r="I8226" i="3" s="1"/>
  <c r="R8226" i="3" s="1"/>
  <c r="J8225" i="3"/>
  <c r="L8225" i="3" s="1"/>
  <c r="M8227" i="3"/>
  <c r="D8230" i="3" l="1"/>
  <c r="G8227" i="3"/>
  <c r="H8227" i="3" s="1"/>
  <c r="F8228" i="3"/>
  <c r="E8228" i="3"/>
  <c r="I8227" i="3"/>
  <c r="R8227" i="3" s="1"/>
  <c r="J8226" i="3"/>
  <c r="L8226" i="3" s="1"/>
  <c r="M8228" i="3"/>
  <c r="D8231" i="3" l="1"/>
  <c r="G8228" i="3"/>
  <c r="H8228" i="3" s="1"/>
  <c r="I8228" i="3" s="1"/>
  <c r="R8228" i="3" s="1"/>
  <c r="F8229" i="3"/>
  <c r="E8229" i="3"/>
  <c r="J8227" i="3"/>
  <c r="L8227" i="3" s="1"/>
  <c r="M8229" i="3"/>
  <c r="D8232" i="3" l="1"/>
  <c r="G8229" i="3"/>
  <c r="H8229" i="3" s="1"/>
  <c r="F8230" i="3"/>
  <c r="E8230" i="3"/>
  <c r="G8230" i="3" s="1"/>
  <c r="H8230" i="3" s="1"/>
  <c r="I8229" i="3"/>
  <c r="R8229" i="3" s="1"/>
  <c r="J8228" i="3"/>
  <c r="L8228" i="3" s="1"/>
  <c r="M8230" i="3"/>
  <c r="D8233" i="3" l="1"/>
  <c r="F8231" i="3"/>
  <c r="E8231" i="3"/>
  <c r="I8230" i="3"/>
  <c r="R8230" i="3" s="1"/>
  <c r="J8229" i="3"/>
  <c r="L8229" i="3" s="1"/>
  <c r="M8231" i="3"/>
  <c r="D8234" i="3" l="1"/>
  <c r="G8231" i="3"/>
  <c r="H8231" i="3" s="1"/>
  <c r="F8232" i="3"/>
  <c r="E8232" i="3"/>
  <c r="I8231" i="3"/>
  <c r="R8231" i="3" s="1"/>
  <c r="J8230" i="3"/>
  <c r="L8230" i="3" s="1"/>
  <c r="M8232" i="3"/>
  <c r="D8235" i="3" l="1"/>
  <c r="G8232" i="3"/>
  <c r="H8232" i="3" s="1"/>
  <c r="F8233" i="3"/>
  <c r="E8233" i="3"/>
  <c r="G8233" i="3" s="1"/>
  <c r="H8233" i="3" s="1"/>
  <c r="I8232" i="3"/>
  <c r="R8232" i="3" s="1"/>
  <c r="J8231" i="3"/>
  <c r="L8231" i="3" s="1"/>
  <c r="M8233" i="3"/>
  <c r="D8236" i="3" l="1"/>
  <c r="F8234" i="3"/>
  <c r="E8234" i="3"/>
  <c r="I8233" i="3"/>
  <c r="R8233" i="3" s="1"/>
  <c r="J8232" i="3"/>
  <c r="L8232" i="3" s="1"/>
  <c r="M8234" i="3"/>
  <c r="D8237" i="3" l="1"/>
  <c r="G8234" i="3"/>
  <c r="H8234" i="3" s="1"/>
  <c r="F8235" i="3"/>
  <c r="E8235" i="3"/>
  <c r="G8235" i="3" s="1"/>
  <c r="H8235" i="3" s="1"/>
  <c r="I8234" i="3"/>
  <c r="R8234" i="3" s="1"/>
  <c r="J8233" i="3"/>
  <c r="L8233" i="3" s="1"/>
  <c r="M8235" i="3"/>
  <c r="D8238" i="3" l="1"/>
  <c r="F8236" i="3"/>
  <c r="E8236" i="3"/>
  <c r="I8235" i="3"/>
  <c r="R8235" i="3" s="1"/>
  <c r="J8234" i="3"/>
  <c r="L8234" i="3" s="1"/>
  <c r="M8236" i="3"/>
  <c r="D8239" i="3" l="1"/>
  <c r="G8236" i="3"/>
  <c r="H8236" i="3" s="1"/>
  <c r="F8237" i="3"/>
  <c r="E8237" i="3"/>
  <c r="G8237" i="3" s="1"/>
  <c r="H8237" i="3" s="1"/>
  <c r="I8236" i="3"/>
  <c r="R8236" i="3" s="1"/>
  <c r="J8235" i="3"/>
  <c r="L8235" i="3" s="1"/>
  <c r="M8237" i="3"/>
  <c r="D8240" i="3" l="1"/>
  <c r="F8238" i="3"/>
  <c r="E8238" i="3"/>
  <c r="I8237" i="3"/>
  <c r="R8237" i="3" s="1"/>
  <c r="J8236" i="3"/>
  <c r="L8236" i="3" s="1"/>
  <c r="M8238" i="3"/>
  <c r="D8241" i="3" l="1"/>
  <c r="G8238" i="3"/>
  <c r="H8238" i="3" s="1"/>
  <c r="F8239" i="3"/>
  <c r="E8239" i="3"/>
  <c r="I8238" i="3"/>
  <c r="R8238" i="3" s="1"/>
  <c r="J8237" i="3"/>
  <c r="L8237" i="3" s="1"/>
  <c r="M8239" i="3"/>
  <c r="D8242" i="3" l="1"/>
  <c r="G8239" i="3"/>
  <c r="H8239" i="3" s="1"/>
  <c r="F8240" i="3"/>
  <c r="E8240" i="3"/>
  <c r="I8239" i="3"/>
  <c r="R8239" i="3" s="1"/>
  <c r="J8238" i="3"/>
  <c r="L8238" i="3" s="1"/>
  <c r="M8240" i="3"/>
  <c r="D8243" i="3" l="1"/>
  <c r="G8240" i="3"/>
  <c r="H8240" i="3" s="1"/>
  <c r="I8240" i="3" s="1"/>
  <c r="R8240" i="3" s="1"/>
  <c r="F8241" i="3"/>
  <c r="E8241" i="3"/>
  <c r="G8241" i="3" s="1"/>
  <c r="H8241" i="3" s="1"/>
  <c r="J8239" i="3"/>
  <c r="L8239" i="3" s="1"/>
  <c r="M8241" i="3"/>
  <c r="D8244" i="3" l="1"/>
  <c r="F8242" i="3"/>
  <c r="E8242" i="3"/>
  <c r="I8241" i="3"/>
  <c r="R8241" i="3" s="1"/>
  <c r="J8240" i="3"/>
  <c r="L8240" i="3" s="1"/>
  <c r="M8242" i="3"/>
  <c r="D8245" i="3" l="1"/>
  <c r="G8242" i="3"/>
  <c r="H8242" i="3" s="1"/>
  <c r="F8243" i="3"/>
  <c r="E8243" i="3"/>
  <c r="G8243" i="3" s="1"/>
  <c r="H8243" i="3" s="1"/>
  <c r="I8242" i="3"/>
  <c r="R8242" i="3" s="1"/>
  <c r="J8241" i="3"/>
  <c r="L8241" i="3" s="1"/>
  <c r="M8243" i="3"/>
  <c r="D8246" i="3" l="1"/>
  <c r="F8244" i="3"/>
  <c r="E8244" i="3"/>
  <c r="I8243" i="3"/>
  <c r="R8243" i="3" s="1"/>
  <c r="J8242" i="3"/>
  <c r="L8242" i="3" s="1"/>
  <c r="M8244" i="3"/>
  <c r="D8247" i="3" l="1"/>
  <c r="G8244" i="3"/>
  <c r="H8244" i="3" s="1"/>
  <c r="F8245" i="3"/>
  <c r="E8245" i="3"/>
  <c r="G8245" i="3" s="1"/>
  <c r="H8245" i="3" s="1"/>
  <c r="I8244" i="3"/>
  <c r="R8244" i="3" s="1"/>
  <c r="J8243" i="3"/>
  <c r="L8243" i="3" s="1"/>
  <c r="M8245" i="3"/>
  <c r="D8248" i="3" l="1"/>
  <c r="F8246" i="3"/>
  <c r="E8246" i="3"/>
  <c r="I8245" i="3"/>
  <c r="R8245" i="3" s="1"/>
  <c r="J8244" i="3"/>
  <c r="L8244" i="3" s="1"/>
  <c r="M8246" i="3"/>
  <c r="D8249" i="3" l="1"/>
  <c r="G8246" i="3"/>
  <c r="H8246" i="3" s="1"/>
  <c r="I8246" i="3" s="1"/>
  <c r="R8246" i="3" s="1"/>
  <c r="F8247" i="3"/>
  <c r="E8247" i="3"/>
  <c r="J8245" i="3"/>
  <c r="L8245" i="3" s="1"/>
  <c r="M8247" i="3"/>
  <c r="D8250" i="3" l="1"/>
  <c r="G8247" i="3"/>
  <c r="H8247" i="3" s="1"/>
  <c r="F8248" i="3"/>
  <c r="E8248" i="3"/>
  <c r="I8247" i="3"/>
  <c r="R8247" i="3" s="1"/>
  <c r="J8246" i="3"/>
  <c r="L8246" i="3" s="1"/>
  <c r="M8248" i="3"/>
  <c r="D8251" i="3" l="1"/>
  <c r="G8248" i="3"/>
  <c r="H8248" i="3" s="1"/>
  <c r="I8248" i="3" s="1"/>
  <c r="R8248" i="3" s="1"/>
  <c r="F8249" i="3"/>
  <c r="E8249" i="3"/>
  <c r="G8249" i="3" s="1"/>
  <c r="H8249" i="3" s="1"/>
  <c r="J8247" i="3"/>
  <c r="L8247" i="3" s="1"/>
  <c r="M8249" i="3"/>
  <c r="D8252" i="3" l="1"/>
  <c r="F8250" i="3"/>
  <c r="E8250" i="3"/>
  <c r="I8249" i="3"/>
  <c r="R8249" i="3" s="1"/>
  <c r="J8248" i="3"/>
  <c r="L8248" i="3" s="1"/>
  <c r="M8250" i="3"/>
  <c r="D8253" i="3" l="1"/>
  <c r="G8250" i="3"/>
  <c r="H8250" i="3" s="1"/>
  <c r="I8250" i="3" s="1"/>
  <c r="R8250" i="3" s="1"/>
  <c r="F8251" i="3"/>
  <c r="E8251" i="3"/>
  <c r="G8251" i="3" s="1"/>
  <c r="H8251" i="3" s="1"/>
  <c r="J8249" i="3"/>
  <c r="L8249" i="3" s="1"/>
  <c r="M8251" i="3"/>
  <c r="D8254" i="3" l="1"/>
  <c r="F8252" i="3"/>
  <c r="E8252" i="3"/>
  <c r="I8251" i="3"/>
  <c r="R8251" i="3" s="1"/>
  <c r="J8250" i="3"/>
  <c r="L8250" i="3" s="1"/>
  <c r="M8252" i="3"/>
  <c r="D8255" i="3" l="1"/>
  <c r="G8252" i="3"/>
  <c r="H8252" i="3" s="1"/>
  <c r="F8253" i="3"/>
  <c r="E8253" i="3"/>
  <c r="I8252" i="3"/>
  <c r="R8252" i="3" s="1"/>
  <c r="J8251" i="3"/>
  <c r="L8251" i="3" s="1"/>
  <c r="M8253" i="3"/>
  <c r="D8256" i="3" l="1"/>
  <c r="G8253" i="3"/>
  <c r="H8253" i="3" s="1"/>
  <c r="I8253" i="3" s="1"/>
  <c r="R8253" i="3" s="1"/>
  <c r="F8254" i="3"/>
  <c r="E8254" i="3"/>
  <c r="G8254" i="3" s="1"/>
  <c r="H8254" i="3" s="1"/>
  <c r="J8252" i="3"/>
  <c r="L8252" i="3" s="1"/>
  <c r="M8254" i="3"/>
  <c r="D8257" i="3" l="1"/>
  <c r="F8255" i="3"/>
  <c r="E8255" i="3"/>
  <c r="I8254" i="3"/>
  <c r="R8254" i="3" s="1"/>
  <c r="J8253" i="3"/>
  <c r="L8253" i="3" s="1"/>
  <c r="M8255" i="3"/>
  <c r="D8258" i="3" l="1"/>
  <c r="G8255" i="3"/>
  <c r="H8255" i="3" s="1"/>
  <c r="F8256" i="3"/>
  <c r="E8256" i="3"/>
  <c r="G8256" i="3" s="1"/>
  <c r="H8256" i="3" s="1"/>
  <c r="I8255" i="3"/>
  <c r="R8255" i="3" s="1"/>
  <c r="J8254" i="3"/>
  <c r="L8254" i="3" s="1"/>
  <c r="M8256" i="3"/>
  <c r="D8259" i="3" l="1"/>
  <c r="F8257" i="3"/>
  <c r="E8257" i="3"/>
  <c r="I8256" i="3"/>
  <c r="R8256" i="3" s="1"/>
  <c r="J8255" i="3"/>
  <c r="L8255" i="3" s="1"/>
  <c r="M8257" i="3"/>
  <c r="D8260" i="3" l="1"/>
  <c r="G8257" i="3"/>
  <c r="H8257" i="3" s="1"/>
  <c r="F8258" i="3"/>
  <c r="E8258" i="3"/>
  <c r="I8257" i="3"/>
  <c r="R8257" i="3" s="1"/>
  <c r="J8256" i="3"/>
  <c r="L8256" i="3" s="1"/>
  <c r="M8258" i="3"/>
  <c r="D8261" i="3" l="1"/>
  <c r="G8258" i="3"/>
  <c r="H8258" i="3" s="1"/>
  <c r="F8259" i="3"/>
  <c r="E8259" i="3"/>
  <c r="G8259" i="3" s="1"/>
  <c r="H8259" i="3" s="1"/>
  <c r="I8258" i="3"/>
  <c r="R8258" i="3" s="1"/>
  <c r="J8257" i="3"/>
  <c r="L8257" i="3" s="1"/>
  <c r="M8259" i="3"/>
  <c r="D8262" i="3" l="1"/>
  <c r="F8260" i="3"/>
  <c r="E8260" i="3"/>
  <c r="I8259" i="3"/>
  <c r="R8259" i="3" s="1"/>
  <c r="J8258" i="3"/>
  <c r="L8258" i="3" s="1"/>
  <c r="M8260" i="3"/>
  <c r="D8263" i="3" l="1"/>
  <c r="G8260" i="3"/>
  <c r="H8260" i="3" s="1"/>
  <c r="F8261" i="3"/>
  <c r="E8261" i="3"/>
  <c r="G8261" i="3" s="1"/>
  <c r="H8261" i="3" s="1"/>
  <c r="I8260" i="3"/>
  <c r="R8260" i="3" s="1"/>
  <c r="J8259" i="3"/>
  <c r="L8259" i="3" s="1"/>
  <c r="M8261" i="3"/>
  <c r="D8264" i="3" l="1"/>
  <c r="F8262" i="3"/>
  <c r="E8262" i="3"/>
  <c r="I8261" i="3"/>
  <c r="R8261" i="3" s="1"/>
  <c r="J8260" i="3"/>
  <c r="L8260" i="3" s="1"/>
  <c r="M8262" i="3"/>
  <c r="D8265" i="3" l="1"/>
  <c r="G8262" i="3"/>
  <c r="H8262" i="3" s="1"/>
  <c r="F8263" i="3"/>
  <c r="E8263" i="3"/>
  <c r="I8262" i="3"/>
  <c r="R8262" i="3" s="1"/>
  <c r="J8261" i="3"/>
  <c r="L8261" i="3" s="1"/>
  <c r="M8263" i="3"/>
  <c r="D8266" i="3" l="1"/>
  <c r="G8263" i="3"/>
  <c r="H8263" i="3" s="1"/>
  <c r="F8264" i="3"/>
  <c r="E8264" i="3"/>
  <c r="I8263" i="3"/>
  <c r="R8263" i="3" s="1"/>
  <c r="J8262" i="3"/>
  <c r="L8262" i="3" s="1"/>
  <c r="M8264" i="3"/>
  <c r="D8267" i="3" l="1"/>
  <c r="G8264" i="3"/>
  <c r="H8264" i="3" s="1"/>
  <c r="F8265" i="3"/>
  <c r="E8265" i="3"/>
  <c r="G8265" i="3" s="1"/>
  <c r="H8265" i="3" s="1"/>
  <c r="I8264" i="3"/>
  <c r="R8264" i="3" s="1"/>
  <c r="J8263" i="3"/>
  <c r="L8263" i="3" s="1"/>
  <c r="M8265" i="3"/>
  <c r="D8268" i="3" l="1"/>
  <c r="F8266" i="3"/>
  <c r="E8266" i="3"/>
  <c r="I8265" i="3"/>
  <c r="R8265" i="3" s="1"/>
  <c r="J8264" i="3"/>
  <c r="L8264" i="3" s="1"/>
  <c r="M8266" i="3"/>
  <c r="D8269" i="3" l="1"/>
  <c r="G8266" i="3"/>
  <c r="H8266" i="3" s="1"/>
  <c r="I8266" i="3" s="1"/>
  <c r="R8266" i="3" s="1"/>
  <c r="F8267" i="3"/>
  <c r="E8267" i="3"/>
  <c r="J8265" i="3"/>
  <c r="L8265" i="3" s="1"/>
  <c r="M8267" i="3"/>
  <c r="D8270" i="3" l="1"/>
  <c r="G8267" i="3"/>
  <c r="H8267" i="3" s="1"/>
  <c r="F8268" i="3"/>
  <c r="E8268" i="3"/>
  <c r="I8267" i="3"/>
  <c r="R8267" i="3" s="1"/>
  <c r="J8266" i="3"/>
  <c r="L8266" i="3" s="1"/>
  <c r="M8268" i="3"/>
  <c r="D8271" i="3" l="1"/>
  <c r="G8268" i="3"/>
  <c r="H8268" i="3" s="1"/>
  <c r="F8269" i="3"/>
  <c r="E8269" i="3"/>
  <c r="I8268" i="3"/>
  <c r="R8268" i="3" s="1"/>
  <c r="J8267" i="3"/>
  <c r="L8267" i="3" s="1"/>
  <c r="M8269" i="3"/>
  <c r="D8272" i="3" l="1"/>
  <c r="G8269" i="3"/>
  <c r="H8269" i="3" s="1"/>
  <c r="F8270" i="3"/>
  <c r="E8270" i="3"/>
  <c r="G8270" i="3" s="1"/>
  <c r="H8270" i="3" s="1"/>
  <c r="I8269" i="3"/>
  <c r="R8269" i="3" s="1"/>
  <c r="J8268" i="3"/>
  <c r="L8268" i="3" s="1"/>
  <c r="M8270" i="3"/>
  <c r="D8273" i="3" l="1"/>
  <c r="F8271" i="3"/>
  <c r="E8271" i="3"/>
  <c r="I8270" i="3"/>
  <c r="R8270" i="3" s="1"/>
  <c r="J8269" i="3"/>
  <c r="L8269" i="3" s="1"/>
  <c r="M8271" i="3"/>
  <c r="D8274" i="3" l="1"/>
  <c r="G8271" i="3"/>
  <c r="H8271" i="3" s="1"/>
  <c r="I8271" i="3" s="1"/>
  <c r="R8271" i="3" s="1"/>
  <c r="F8272" i="3"/>
  <c r="E8272" i="3"/>
  <c r="J8270" i="3"/>
  <c r="L8270" i="3" s="1"/>
  <c r="M8272" i="3"/>
  <c r="D8275" i="3" l="1"/>
  <c r="G8272" i="3"/>
  <c r="H8272" i="3" s="1"/>
  <c r="F8273" i="3"/>
  <c r="E8273" i="3"/>
  <c r="I8272" i="3"/>
  <c r="R8272" i="3" s="1"/>
  <c r="J8271" i="3"/>
  <c r="L8271" i="3" s="1"/>
  <c r="M8273" i="3"/>
  <c r="D8276" i="3" l="1"/>
  <c r="G8273" i="3"/>
  <c r="H8273" i="3" s="1"/>
  <c r="I8273" i="3" s="1"/>
  <c r="R8273" i="3" s="1"/>
  <c r="F8274" i="3"/>
  <c r="E8274" i="3"/>
  <c r="J8272" i="3"/>
  <c r="L8272" i="3" s="1"/>
  <c r="M8274" i="3"/>
  <c r="D8277" i="3" l="1"/>
  <c r="F8275" i="3"/>
  <c r="E8275" i="3"/>
  <c r="G8274" i="3"/>
  <c r="H8274" i="3" s="1"/>
  <c r="I8274" i="3" s="1"/>
  <c r="R8274" i="3" s="1"/>
  <c r="J8273" i="3"/>
  <c r="L8273" i="3" s="1"/>
  <c r="M8275" i="3"/>
  <c r="D8278" i="3" l="1"/>
  <c r="F8276" i="3"/>
  <c r="E8276" i="3"/>
  <c r="G8275" i="3"/>
  <c r="H8275" i="3" s="1"/>
  <c r="I8275" i="3" s="1"/>
  <c r="R8275" i="3" s="1"/>
  <c r="J8274" i="3"/>
  <c r="L8274" i="3" s="1"/>
  <c r="M8276" i="3"/>
  <c r="D8279" i="3" l="1"/>
  <c r="G8276" i="3"/>
  <c r="H8276" i="3" s="1"/>
  <c r="F8277" i="3"/>
  <c r="E8277" i="3"/>
  <c r="I8276" i="3"/>
  <c r="R8276" i="3" s="1"/>
  <c r="J8275" i="3"/>
  <c r="L8275" i="3" s="1"/>
  <c r="M8277" i="3"/>
  <c r="D8280" i="3" l="1"/>
  <c r="G8277" i="3"/>
  <c r="H8277" i="3" s="1"/>
  <c r="F8278" i="3"/>
  <c r="E8278" i="3"/>
  <c r="G8278" i="3" s="1"/>
  <c r="H8278" i="3" s="1"/>
  <c r="I8277" i="3"/>
  <c r="R8277" i="3" s="1"/>
  <c r="J8276" i="3"/>
  <c r="L8276" i="3" s="1"/>
  <c r="M8278" i="3"/>
  <c r="D8281" i="3" l="1"/>
  <c r="F8279" i="3"/>
  <c r="E8279" i="3"/>
  <c r="I8278" i="3"/>
  <c r="R8278" i="3" s="1"/>
  <c r="J8277" i="3"/>
  <c r="L8277" i="3" s="1"/>
  <c r="M8279" i="3"/>
  <c r="D8282" i="3" l="1"/>
  <c r="G8279" i="3"/>
  <c r="H8279" i="3" s="1"/>
  <c r="F8280" i="3"/>
  <c r="E8280" i="3"/>
  <c r="I8279" i="3"/>
  <c r="R8279" i="3" s="1"/>
  <c r="J8278" i="3"/>
  <c r="L8278" i="3" s="1"/>
  <c r="M8280" i="3"/>
  <c r="D8283" i="3" l="1"/>
  <c r="F8281" i="3"/>
  <c r="E8281" i="3"/>
  <c r="G8280" i="3"/>
  <c r="H8280" i="3" s="1"/>
  <c r="I8280" i="3" s="1"/>
  <c r="R8280" i="3" s="1"/>
  <c r="J8279" i="3"/>
  <c r="L8279" i="3" s="1"/>
  <c r="M8281" i="3"/>
  <c r="D8284" i="3" l="1"/>
  <c r="G8281" i="3"/>
  <c r="H8281" i="3" s="1"/>
  <c r="F8282" i="3"/>
  <c r="E8282" i="3"/>
  <c r="G8282" i="3" s="1"/>
  <c r="H8282" i="3" s="1"/>
  <c r="I8281" i="3"/>
  <c r="R8281" i="3" s="1"/>
  <c r="J8280" i="3"/>
  <c r="L8280" i="3" s="1"/>
  <c r="M8282" i="3"/>
  <c r="D8285" i="3" l="1"/>
  <c r="F8283" i="3"/>
  <c r="E8283" i="3"/>
  <c r="I8282" i="3"/>
  <c r="R8282" i="3" s="1"/>
  <c r="J8281" i="3"/>
  <c r="L8281" i="3" s="1"/>
  <c r="M8283" i="3"/>
  <c r="D8286" i="3" l="1"/>
  <c r="G8283" i="3"/>
  <c r="H8283" i="3" s="1"/>
  <c r="F8284" i="3"/>
  <c r="E8284" i="3"/>
  <c r="G8284" i="3" s="1"/>
  <c r="H8284" i="3" s="1"/>
  <c r="I8283" i="3"/>
  <c r="R8283" i="3" s="1"/>
  <c r="J8282" i="3"/>
  <c r="L8282" i="3" s="1"/>
  <c r="M8284" i="3"/>
  <c r="D8287" i="3" l="1"/>
  <c r="F8285" i="3"/>
  <c r="E8285" i="3"/>
  <c r="I8284" i="3"/>
  <c r="R8284" i="3" s="1"/>
  <c r="J8283" i="3"/>
  <c r="L8283" i="3" s="1"/>
  <c r="M8285" i="3"/>
  <c r="D8288" i="3" l="1"/>
  <c r="G8285" i="3"/>
  <c r="H8285" i="3" s="1"/>
  <c r="I8285" i="3" s="1"/>
  <c r="R8285" i="3" s="1"/>
  <c r="F8286" i="3"/>
  <c r="E8286" i="3"/>
  <c r="J8284" i="3"/>
  <c r="L8284" i="3" s="1"/>
  <c r="M8286" i="3"/>
  <c r="D8289" i="3" l="1"/>
  <c r="G8286" i="3"/>
  <c r="H8286" i="3" s="1"/>
  <c r="F8287" i="3"/>
  <c r="E8287" i="3"/>
  <c r="I8286" i="3"/>
  <c r="R8286" i="3" s="1"/>
  <c r="J8285" i="3"/>
  <c r="L8285" i="3" s="1"/>
  <c r="M8287" i="3"/>
  <c r="D8290" i="3" l="1"/>
  <c r="G8287" i="3"/>
  <c r="H8287" i="3" s="1"/>
  <c r="F8288" i="3"/>
  <c r="E8288" i="3"/>
  <c r="I8287" i="3"/>
  <c r="R8287" i="3" s="1"/>
  <c r="J8286" i="3"/>
  <c r="L8286" i="3" s="1"/>
  <c r="M8288" i="3"/>
  <c r="D8291" i="3" l="1"/>
  <c r="G8288" i="3"/>
  <c r="H8288" i="3" s="1"/>
  <c r="F8289" i="3"/>
  <c r="E8289" i="3"/>
  <c r="I8288" i="3"/>
  <c r="R8288" i="3" s="1"/>
  <c r="J8287" i="3"/>
  <c r="L8287" i="3" s="1"/>
  <c r="M8289" i="3"/>
  <c r="D8292" i="3" l="1"/>
  <c r="G8289" i="3"/>
  <c r="H8289" i="3" s="1"/>
  <c r="F8290" i="3"/>
  <c r="E8290" i="3"/>
  <c r="I8289" i="3"/>
  <c r="R8289" i="3" s="1"/>
  <c r="J8288" i="3"/>
  <c r="L8288" i="3" s="1"/>
  <c r="M8290" i="3"/>
  <c r="D8293" i="3" l="1"/>
  <c r="G8290" i="3"/>
  <c r="H8290" i="3" s="1"/>
  <c r="I8290" i="3" s="1"/>
  <c r="R8290" i="3" s="1"/>
  <c r="F8291" i="3"/>
  <c r="E8291" i="3"/>
  <c r="J8289" i="3"/>
  <c r="L8289" i="3" s="1"/>
  <c r="M8291" i="3"/>
  <c r="D8294" i="3" l="1"/>
  <c r="G8291" i="3"/>
  <c r="H8291" i="3" s="1"/>
  <c r="F8292" i="3"/>
  <c r="E8292" i="3"/>
  <c r="I8291" i="3"/>
  <c r="R8291" i="3" s="1"/>
  <c r="J8290" i="3"/>
  <c r="L8290" i="3" s="1"/>
  <c r="M8292" i="3"/>
  <c r="D8295" i="3" l="1"/>
  <c r="G8292" i="3"/>
  <c r="H8292" i="3" s="1"/>
  <c r="F8293" i="3"/>
  <c r="E8293" i="3"/>
  <c r="I8292" i="3"/>
  <c r="R8292" i="3" s="1"/>
  <c r="J8291" i="3"/>
  <c r="L8291" i="3" s="1"/>
  <c r="M8293" i="3"/>
  <c r="D8296" i="3" l="1"/>
  <c r="G8293" i="3"/>
  <c r="H8293" i="3" s="1"/>
  <c r="F8294" i="3"/>
  <c r="E8294" i="3"/>
  <c r="I8293" i="3"/>
  <c r="R8293" i="3" s="1"/>
  <c r="J8292" i="3"/>
  <c r="L8292" i="3" s="1"/>
  <c r="M8294" i="3"/>
  <c r="D8297" i="3" l="1"/>
  <c r="G8294" i="3"/>
  <c r="H8294" i="3" s="1"/>
  <c r="F8295" i="3"/>
  <c r="E8295" i="3"/>
  <c r="I8294" i="3"/>
  <c r="R8294" i="3" s="1"/>
  <c r="J8293" i="3"/>
  <c r="L8293" i="3" s="1"/>
  <c r="M8295" i="3"/>
  <c r="D8298" i="3" l="1"/>
  <c r="G8295" i="3"/>
  <c r="H8295" i="3" s="1"/>
  <c r="F8296" i="3"/>
  <c r="E8296" i="3"/>
  <c r="I8295" i="3"/>
  <c r="R8295" i="3" s="1"/>
  <c r="J8294" i="3"/>
  <c r="L8294" i="3" s="1"/>
  <c r="M8296" i="3"/>
  <c r="D8299" i="3" l="1"/>
  <c r="G8296" i="3"/>
  <c r="H8296" i="3" s="1"/>
  <c r="F8297" i="3"/>
  <c r="E8297" i="3"/>
  <c r="I8296" i="3"/>
  <c r="R8296" i="3" s="1"/>
  <c r="J8295" i="3"/>
  <c r="L8295" i="3" s="1"/>
  <c r="M8297" i="3"/>
  <c r="D8300" i="3" l="1"/>
  <c r="G8297" i="3"/>
  <c r="H8297" i="3" s="1"/>
  <c r="F8298" i="3"/>
  <c r="E8298" i="3"/>
  <c r="I8297" i="3"/>
  <c r="R8297" i="3" s="1"/>
  <c r="J8296" i="3"/>
  <c r="L8296" i="3" s="1"/>
  <c r="M8298" i="3"/>
  <c r="D8301" i="3" l="1"/>
  <c r="G8298" i="3"/>
  <c r="H8298" i="3" s="1"/>
  <c r="F8299" i="3"/>
  <c r="E8299" i="3"/>
  <c r="I8298" i="3"/>
  <c r="R8298" i="3" s="1"/>
  <c r="J8297" i="3"/>
  <c r="L8297" i="3" s="1"/>
  <c r="M8299" i="3"/>
  <c r="D8302" i="3" l="1"/>
  <c r="G8299" i="3"/>
  <c r="H8299" i="3" s="1"/>
  <c r="F8300" i="3"/>
  <c r="E8300" i="3"/>
  <c r="I8299" i="3"/>
  <c r="R8299" i="3" s="1"/>
  <c r="J8298" i="3"/>
  <c r="L8298" i="3" s="1"/>
  <c r="M8300" i="3"/>
  <c r="D8303" i="3" l="1"/>
  <c r="G8300" i="3"/>
  <c r="H8300" i="3" s="1"/>
  <c r="F8301" i="3"/>
  <c r="E8301" i="3"/>
  <c r="I8300" i="3"/>
  <c r="R8300" i="3" s="1"/>
  <c r="J8299" i="3"/>
  <c r="L8299" i="3" s="1"/>
  <c r="M8301" i="3"/>
  <c r="D8304" i="3" l="1"/>
  <c r="G8301" i="3"/>
  <c r="H8301" i="3" s="1"/>
  <c r="I8301" i="3" s="1"/>
  <c r="R8301" i="3" s="1"/>
  <c r="F8302" i="3"/>
  <c r="E8302" i="3"/>
  <c r="J8300" i="3"/>
  <c r="L8300" i="3" s="1"/>
  <c r="M8302" i="3"/>
  <c r="D8305" i="3" l="1"/>
  <c r="G8302" i="3"/>
  <c r="H8302" i="3" s="1"/>
  <c r="F8303" i="3"/>
  <c r="E8303" i="3"/>
  <c r="I8302" i="3"/>
  <c r="R8302" i="3" s="1"/>
  <c r="J8301" i="3"/>
  <c r="L8301" i="3" s="1"/>
  <c r="M8303" i="3"/>
  <c r="D8306" i="3" l="1"/>
  <c r="G8303" i="3"/>
  <c r="H8303" i="3" s="1"/>
  <c r="F8304" i="3"/>
  <c r="E8304" i="3"/>
  <c r="I8303" i="3"/>
  <c r="R8303" i="3" s="1"/>
  <c r="J8302" i="3"/>
  <c r="L8302" i="3" s="1"/>
  <c r="M8304" i="3"/>
  <c r="D8307" i="3" l="1"/>
  <c r="F8305" i="3"/>
  <c r="E8305" i="3"/>
  <c r="G8304" i="3"/>
  <c r="H8304" i="3" s="1"/>
  <c r="I8304" i="3" s="1"/>
  <c r="R8304" i="3" s="1"/>
  <c r="J8303" i="3"/>
  <c r="L8303" i="3" s="1"/>
  <c r="M8305" i="3"/>
  <c r="D8308" i="3" l="1"/>
  <c r="G8305" i="3"/>
  <c r="H8305" i="3" s="1"/>
  <c r="F8306" i="3"/>
  <c r="E8306" i="3"/>
  <c r="I8305" i="3"/>
  <c r="R8305" i="3" s="1"/>
  <c r="J8304" i="3"/>
  <c r="L8304" i="3" s="1"/>
  <c r="M8306" i="3"/>
  <c r="D8309" i="3" l="1"/>
  <c r="G8306" i="3"/>
  <c r="H8306" i="3" s="1"/>
  <c r="F8307" i="3"/>
  <c r="E8307" i="3"/>
  <c r="G8307" i="3" s="1"/>
  <c r="H8307" i="3" s="1"/>
  <c r="I8306" i="3"/>
  <c r="R8306" i="3" s="1"/>
  <c r="J8305" i="3"/>
  <c r="L8305" i="3" s="1"/>
  <c r="M8307" i="3"/>
  <c r="D8310" i="3" l="1"/>
  <c r="F8308" i="3"/>
  <c r="E8308" i="3"/>
  <c r="I8307" i="3"/>
  <c r="R8307" i="3" s="1"/>
  <c r="J8306" i="3"/>
  <c r="L8306" i="3" s="1"/>
  <c r="M8308" i="3"/>
  <c r="D8311" i="3" l="1"/>
  <c r="G8308" i="3"/>
  <c r="H8308" i="3" s="1"/>
  <c r="F8309" i="3"/>
  <c r="E8309" i="3"/>
  <c r="I8308" i="3"/>
  <c r="R8308" i="3" s="1"/>
  <c r="J8307" i="3"/>
  <c r="L8307" i="3" s="1"/>
  <c r="M8309" i="3"/>
  <c r="D8312" i="3" l="1"/>
  <c r="G8309" i="3"/>
  <c r="H8309" i="3" s="1"/>
  <c r="F8310" i="3"/>
  <c r="E8310" i="3"/>
  <c r="G8310" i="3" s="1"/>
  <c r="H8310" i="3" s="1"/>
  <c r="I8309" i="3"/>
  <c r="R8309" i="3" s="1"/>
  <c r="J8308" i="3"/>
  <c r="L8308" i="3" s="1"/>
  <c r="M8310" i="3"/>
  <c r="D8313" i="3" l="1"/>
  <c r="F8311" i="3"/>
  <c r="E8311" i="3"/>
  <c r="I8310" i="3"/>
  <c r="R8310" i="3" s="1"/>
  <c r="J8309" i="3"/>
  <c r="L8309" i="3" s="1"/>
  <c r="M8311" i="3"/>
  <c r="D8314" i="3" l="1"/>
  <c r="G8311" i="3"/>
  <c r="H8311" i="3" s="1"/>
  <c r="I8311" i="3" s="1"/>
  <c r="R8311" i="3" s="1"/>
  <c r="F8312" i="3"/>
  <c r="E8312" i="3"/>
  <c r="G8312" i="3" s="1"/>
  <c r="H8312" i="3" s="1"/>
  <c r="J8310" i="3"/>
  <c r="L8310" i="3" s="1"/>
  <c r="M8312" i="3"/>
  <c r="D8315" i="3" l="1"/>
  <c r="F8313" i="3"/>
  <c r="E8313" i="3"/>
  <c r="I8312" i="3"/>
  <c r="R8312" i="3" s="1"/>
  <c r="J8311" i="3"/>
  <c r="L8311" i="3" s="1"/>
  <c r="M8313" i="3"/>
  <c r="D8316" i="3" l="1"/>
  <c r="G8313" i="3"/>
  <c r="H8313" i="3" s="1"/>
  <c r="F8314" i="3"/>
  <c r="E8314" i="3"/>
  <c r="G8314" i="3" s="1"/>
  <c r="H8314" i="3" s="1"/>
  <c r="I8313" i="3"/>
  <c r="R8313" i="3" s="1"/>
  <c r="J8312" i="3"/>
  <c r="L8312" i="3" s="1"/>
  <c r="M8314" i="3"/>
  <c r="D8317" i="3" l="1"/>
  <c r="F8315" i="3"/>
  <c r="E8315" i="3"/>
  <c r="I8314" i="3"/>
  <c r="R8314" i="3" s="1"/>
  <c r="J8313" i="3"/>
  <c r="L8313" i="3" s="1"/>
  <c r="M8315" i="3"/>
  <c r="D8318" i="3" l="1"/>
  <c r="G8315" i="3"/>
  <c r="H8315" i="3" s="1"/>
  <c r="F8316" i="3"/>
  <c r="E8316" i="3"/>
  <c r="G8316" i="3" s="1"/>
  <c r="H8316" i="3" s="1"/>
  <c r="I8315" i="3"/>
  <c r="R8315" i="3" s="1"/>
  <c r="J8314" i="3"/>
  <c r="L8314" i="3" s="1"/>
  <c r="M8316" i="3"/>
  <c r="D8319" i="3" l="1"/>
  <c r="F8317" i="3"/>
  <c r="E8317" i="3"/>
  <c r="I8316" i="3"/>
  <c r="R8316" i="3" s="1"/>
  <c r="J8315" i="3"/>
  <c r="L8315" i="3" s="1"/>
  <c r="M8317" i="3"/>
  <c r="D8320" i="3" l="1"/>
  <c r="G8317" i="3"/>
  <c r="H8317" i="3" s="1"/>
  <c r="F8318" i="3"/>
  <c r="E8318" i="3"/>
  <c r="G8318" i="3" s="1"/>
  <c r="H8318" i="3" s="1"/>
  <c r="I8317" i="3"/>
  <c r="R8317" i="3" s="1"/>
  <c r="J8316" i="3"/>
  <c r="L8316" i="3" s="1"/>
  <c r="M8318" i="3"/>
  <c r="D8321" i="3" l="1"/>
  <c r="F8319" i="3"/>
  <c r="E8319" i="3"/>
  <c r="I8318" i="3"/>
  <c r="R8318" i="3" s="1"/>
  <c r="J8317" i="3"/>
  <c r="L8317" i="3" s="1"/>
  <c r="M8319" i="3"/>
  <c r="D8322" i="3" l="1"/>
  <c r="G8319" i="3"/>
  <c r="H8319" i="3" s="1"/>
  <c r="F8320" i="3"/>
  <c r="E8320" i="3"/>
  <c r="G8320" i="3" s="1"/>
  <c r="H8320" i="3" s="1"/>
  <c r="I8319" i="3"/>
  <c r="R8319" i="3" s="1"/>
  <c r="J8318" i="3"/>
  <c r="L8318" i="3" s="1"/>
  <c r="M8320" i="3"/>
  <c r="D8323" i="3" l="1"/>
  <c r="F8321" i="3"/>
  <c r="E8321" i="3"/>
  <c r="I8320" i="3"/>
  <c r="R8320" i="3" s="1"/>
  <c r="J8319" i="3"/>
  <c r="L8319" i="3" s="1"/>
  <c r="M8321" i="3"/>
  <c r="D8324" i="3" l="1"/>
  <c r="G8321" i="3"/>
  <c r="H8321" i="3" s="1"/>
  <c r="F8322" i="3"/>
  <c r="E8322" i="3"/>
  <c r="G8322" i="3" s="1"/>
  <c r="H8322" i="3" s="1"/>
  <c r="I8321" i="3"/>
  <c r="R8321" i="3" s="1"/>
  <c r="J8320" i="3"/>
  <c r="L8320" i="3" s="1"/>
  <c r="M8322" i="3"/>
  <c r="D8325" i="3" l="1"/>
  <c r="F8323" i="3"/>
  <c r="E8323" i="3"/>
  <c r="I8322" i="3"/>
  <c r="R8322" i="3" s="1"/>
  <c r="J8321" i="3"/>
  <c r="L8321" i="3" s="1"/>
  <c r="M8323" i="3"/>
  <c r="D8326" i="3" l="1"/>
  <c r="G8323" i="3"/>
  <c r="H8323" i="3" s="1"/>
  <c r="F8324" i="3"/>
  <c r="E8324" i="3"/>
  <c r="I8323" i="3"/>
  <c r="R8323" i="3" s="1"/>
  <c r="J8322" i="3"/>
  <c r="L8322" i="3" s="1"/>
  <c r="M8324" i="3"/>
  <c r="D8327" i="3" l="1"/>
  <c r="G8324" i="3"/>
  <c r="H8324" i="3" s="1"/>
  <c r="F8325" i="3"/>
  <c r="E8325" i="3"/>
  <c r="G8325" i="3" s="1"/>
  <c r="H8325" i="3" s="1"/>
  <c r="I8324" i="3"/>
  <c r="R8324" i="3" s="1"/>
  <c r="J8323" i="3"/>
  <c r="L8323" i="3" s="1"/>
  <c r="M8325" i="3"/>
  <c r="D8328" i="3" l="1"/>
  <c r="F8326" i="3"/>
  <c r="E8326" i="3"/>
  <c r="I8325" i="3"/>
  <c r="R8325" i="3" s="1"/>
  <c r="J8324" i="3"/>
  <c r="L8324" i="3" s="1"/>
  <c r="M8326" i="3"/>
  <c r="D8329" i="3" l="1"/>
  <c r="G8326" i="3"/>
  <c r="H8326" i="3" s="1"/>
  <c r="F8327" i="3"/>
  <c r="E8327" i="3"/>
  <c r="I8326" i="3"/>
  <c r="R8326" i="3" s="1"/>
  <c r="J8325" i="3"/>
  <c r="L8325" i="3" s="1"/>
  <c r="M8327" i="3"/>
  <c r="D8330" i="3" l="1"/>
  <c r="G8327" i="3"/>
  <c r="H8327" i="3" s="1"/>
  <c r="F8328" i="3"/>
  <c r="E8328" i="3"/>
  <c r="G8328" i="3" s="1"/>
  <c r="H8328" i="3" s="1"/>
  <c r="I8327" i="3"/>
  <c r="R8327" i="3" s="1"/>
  <c r="J8326" i="3"/>
  <c r="L8326" i="3" s="1"/>
  <c r="M8328" i="3"/>
  <c r="D8331" i="3" l="1"/>
  <c r="F8329" i="3"/>
  <c r="E8329" i="3"/>
  <c r="I8328" i="3"/>
  <c r="R8328" i="3" s="1"/>
  <c r="J8327" i="3"/>
  <c r="L8327" i="3" s="1"/>
  <c r="M8329" i="3"/>
  <c r="D8332" i="3" l="1"/>
  <c r="G8329" i="3"/>
  <c r="H8329" i="3" s="1"/>
  <c r="F8330" i="3"/>
  <c r="E8330" i="3"/>
  <c r="G8330" i="3" s="1"/>
  <c r="H8330" i="3" s="1"/>
  <c r="I8329" i="3"/>
  <c r="R8329" i="3" s="1"/>
  <c r="J8328" i="3"/>
  <c r="L8328" i="3" s="1"/>
  <c r="M8330" i="3"/>
  <c r="D8333" i="3" l="1"/>
  <c r="F8331" i="3"/>
  <c r="E8331" i="3"/>
  <c r="I8330" i="3"/>
  <c r="R8330" i="3" s="1"/>
  <c r="J8329" i="3"/>
  <c r="L8329" i="3" s="1"/>
  <c r="M8331" i="3"/>
  <c r="D8334" i="3" l="1"/>
  <c r="G8331" i="3"/>
  <c r="H8331" i="3" s="1"/>
  <c r="I8331" i="3" s="1"/>
  <c r="R8331" i="3" s="1"/>
  <c r="F8332" i="3"/>
  <c r="E8332" i="3"/>
  <c r="J8330" i="3"/>
  <c r="L8330" i="3" s="1"/>
  <c r="M8332" i="3"/>
  <c r="D8335" i="3" l="1"/>
  <c r="G8332" i="3"/>
  <c r="H8332" i="3" s="1"/>
  <c r="F8333" i="3"/>
  <c r="E8333" i="3"/>
  <c r="G8333" i="3" s="1"/>
  <c r="H8333" i="3" s="1"/>
  <c r="I8332" i="3"/>
  <c r="R8332" i="3" s="1"/>
  <c r="J8331" i="3"/>
  <c r="L8331" i="3" s="1"/>
  <c r="M8333" i="3"/>
  <c r="D8336" i="3" l="1"/>
  <c r="F8334" i="3"/>
  <c r="E8334" i="3"/>
  <c r="I8333" i="3"/>
  <c r="R8333" i="3" s="1"/>
  <c r="J8332" i="3"/>
  <c r="L8332" i="3" s="1"/>
  <c r="M8334" i="3"/>
  <c r="D8337" i="3" l="1"/>
  <c r="G8334" i="3"/>
  <c r="H8334" i="3" s="1"/>
  <c r="F8335" i="3"/>
  <c r="E8335" i="3"/>
  <c r="I8334" i="3"/>
  <c r="R8334" i="3" s="1"/>
  <c r="J8333" i="3"/>
  <c r="L8333" i="3" s="1"/>
  <c r="M8335" i="3"/>
  <c r="D8338" i="3" l="1"/>
  <c r="G8335" i="3"/>
  <c r="H8335" i="3" s="1"/>
  <c r="F8336" i="3"/>
  <c r="E8336" i="3"/>
  <c r="I8335" i="3"/>
  <c r="R8335" i="3" s="1"/>
  <c r="J8334" i="3"/>
  <c r="L8334" i="3" s="1"/>
  <c r="M8336" i="3"/>
  <c r="D8339" i="3" l="1"/>
  <c r="G8336" i="3"/>
  <c r="H8336" i="3" s="1"/>
  <c r="F8337" i="3"/>
  <c r="E8337" i="3"/>
  <c r="I8336" i="3"/>
  <c r="R8336" i="3" s="1"/>
  <c r="J8335" i="3"/>
  <c r="L8335" i="3" s="1"/>
  <c r="M8337" i="3"/>
  <c r="D8340" i="3" l="1"/>
  <c r="G8337" i="3"/>
  <c r="H8337" i="3" s="1"/>
  <c r="F8338" i="3"/>
  <c r="E8338" i="3"/>
  <c r="I8337" i="3"/>
  <c r="R8337" i="3" s="1"/>
  <c r="J8336" i="3"/>
  <c r="L8336" i="3" s="1"/>
  <c r="M8338" i="3"/>
  <c r="D8341" i="3" l="1"/>
  <c r="G8338" i="3"/>
  <c r="H8338" i="3" s="1"/>
  <c r="F8339" i="3"/>
  <c r="E8339" i="3"/>
  <c r="I8338" i="3"/>
  <c r="R8338" i="3" s="1"/>
  <c r="J8337" i="3"/>
  <c r="L8337" i="3" s="1"/>
  <c r="M8339" i="3"/>
  <c r="D8342" i="3" l="1"/>
  <c r="G8339" i="3"/>
  <c r="H8339" i="3" s="1"/>
  <c r="F8340" i="3"/>
  <c r="E8340" i="3"/>
  <c r="I8339" i="3"/>
  <c r="R8339" i="3" s="1"/>
  <c r="J8338" i="3"/>
  <c r="L8338" i="3" s="1"/>
  <c r="M8340" i="3"/>
  <c r="D8343" i="3" l="1"/>
  <c r="G8340" i="3"/>
  <c r="H8340" i="3" s="1"/>
  <c r="F8341" i="3"/>
  <c r="E8341" i="3"/>
  <c r="G8341" i="3" s="1"/>
  <c r="H8341" i="3" s="1"/>
  <c r="I8340" i="3"/>
  <c r="R8340" i="3" s="1"/>
  <c r="J8339" i="3"/>
  <c r="L8339" i="3" s="1"/>
  <c r="M8341" i="3"/>
  <c r="D8344" i="3" l="1"/>
  <c r="F8342" i="3"/>
  <c r="E8342" i="3"/>
  <c r="I8341" i="3"/>
  <c r="R8341" i="3" s="1"/>
  <c r="J8340" i="3"/>
  <c r="L8340" i="3" s="1"/>
  <c r="M8342" i="3"/>
  <c r="D8345" i="3" l="1"/>
  <c r="G8342" i="3"/>
  <c r="H8342" i="3" s="1"/>
  <c r="F8343" i="3"/>
  <c r="E8343" i="3"/>
  <c r="G8343" i="3" s="1"/>
  <c r="H8343" i="3" s="1"/>
  <c r="I8342" i="3"/>
  <c r="R8342" i="3" s="1"/>
  <c r="J8341" i="3"/>
  <c r="L8341" i="3" s="1"/>
  <c r="M8343" i="3"/>
  <c r="D8346" i="3" l="1"/>
  <c r="F8344" i="3"/>
  <c r="E8344" i="3"/>
  <c r="I8343" i="3"/>
  <c r="R8343" i="3" s="1"/>
  <c r="J8342" i="3"/>
  <c r="L8342" i="3" s="1"/>
  <c r="M8344" i="3"/>
  <c r="D8347" i="3" l="1"/>
  <c r="G8344" i="3"/>
  <c r="H8344" i="3" s="1"/>
  <c r="F8345" i="3"/>
  <c r="E8345" i="3"/>
  <c r="G8345" i="3" s="1"/>
  <c r="H8345" i="3" s="1"/>
  <c r="I8344" i="3"/>
  <c r="R8344" i="3" s="1"/>
  <c r="J8343" i="3"/>
  <c r="L8343" i="3" s="1"/>
  <c r="M8345" i="3"/>
  <c r="D8348" i="3" l="1"/>
  <c r="F8346" i="3"/>
  <c r="E8346" i="3"/>
  <c r="I8345" i="3"/>
  <c r="R8345" i="3" s="1"/>
  <c r="J8344" i="3"/>
  <c r="L8344" i="3" s="1"/>
  <c r="M8346" i="3"/>
  <c r="D8349" i="3" l="1"/>
  <c r="F8347" i="3"/>
  <c r="E8347" i="3"/>
  <c r="G8346" i="3"/>
  <c r="H8346" i="3" s="1"/>
  <c r="I8346" i="3" s="1"/>
  <c r="R8346" i="3" s="1"/>
  <c r="J8345" i="3"/>
  <c r="L8345" i="3" s="1"/>
  <c r="M8347" i="3"/>
  <c r="D8350" i="3" l="1"/>
  <c r="G8347" i="3"/>
  <c r="H8347" i="3" s="1"/>
  <c r="I8347" i="3" s="1"/>
  <c r="R8347" i="3" s="1"/>
  <c r="F8348" i="3"/>
  <c r="E8348" i="3"/>
  <c r="G8348" i="3" s="1"/>
  <c r="H8348" i="3" s="1"/>
  <c r="J8346" i="3"/>
  <c r="L8346" i="3" s="1"/>
  <c r="M8348" i="3"/>
  <c r="D8351" i="3" l="1"/>
  <c r="F8349" i="3"/>
  <c r="E8349" i="3"/>
  <c r="I8348" i="3"/>
  <c r="R8348" i="3" s="1"/>
  <c r="J8347" i="3"/>
  <c r="L8347" i="3" s="1"/>
  <c r="M8349" i="3"/>
  <c r="D8352" i="3" l="1"/>
  <c r="G8349" i="3"/>
  <c r="H8349" i="3" s="1"/>
  <c r="F8350" i="3"/>
  <c r="E8350" i="3"/>
  <c r="G8350" i="3" s="1"/>
  <c r="H8350" i="3" s="1"/>
  <c r="I8349" i="3"/>
  <c r="R8349" i="3" s="1"/>
  <c r="J8348" i="3"/>
  <c r="L8348" i="3" s="1"/>
  <c r="M8350" i="3"/>
  <c r="D8353" i="3" l="1"/>
  <c r="F8351" i="3"/>
  <c r="E8351" i="3"/>
  <c r="I8350" i="3"/>
  <c r="R8350" i="3" s="1"/>
  <c r="J8349" i="3"/>
  <c r="L8349" i="3" s="1"/>
  <c r="M8351" i="3"/>
  <c r="D8354" i="3" l="1"/>
  <c r="G8351" i="3"/>
  <c r="H8351" i="3" s="1"/>
  <c r="F8352" i="3"/>
  <c r="E8352" i="3"/>
  <c r="I8351" i="3"/>
  <c r="R8351" i="3" s="1"/>
  <c r="J8350" i="3"/>
  <c r="L8350" i="3" s="1"/>
  <c r="M8352" i="3"/>
  <c r="D8355" i="3" l="1"/>
  <c r="G8352" i="3"/>
  <c r="H8352" i="3" s="1"/>
  <c r="F8353" i="3"/>
  <c r="E8353" i="3"/>
  <c r="I8352" i="3"/>
  <c r="R8352" i="3" s="1"/>
  <c r="J8351" i="3"/>
  <c r="L8351" i="3" s="1"/>
  <c r="M8353" i="3"/>
  <c r="D8356" i="3" l="1"/>
  <c r="G8353" i="3"/>
  <c r="H8353" i="3" s="1"/>
  <c r="F8354" i="3"/>
  <c r="E8354" i="3"/>
  <c r="G8354" i="3" s="1"/>
  <c r="H8354" i="3" s="1"/>
  <c r="I8353" i="3"/>
  <c r="R8353" i="3" s="1"/>
  <c r="J8352" i="3"/>
  <c r="L8352" i="3" s="1"/>
  <c r="M8354" i="3"/>
  <c r="D8357" i="3" l="1"/>
  <c r="F8355" i="3"/>
  <c r="E8355" i="3"/>
  <c r="I8354" i="3"/>
  <c r="R8354" i="3" s="1"/>
  <c r="J8353" i="3"/>
  <c r="L8353" i="3" s="1"/>
  <c r="M8355" i="3"/>
  <c r="D8358" i="3" l="1"/>
  <c r="G8355" i="3"/>
  <c r="H8355" i="3" s="1"/>
  <c r="F8356" i="3"/>
  <c r="E8356" i="3"/>
  <c r="G8356" i="3" s="1"/>
  <c r="H8356" i="3" s="1"/>
  <c r="I8355" i="3"/>
  <c r="R8355" i="3" s="1"/>
  <c r="J8354" i="3"/>
  <c r="L8354" i="3" s="1"/>
  <c r="M8356" i="3"/>
  <c r="D8359" i="3" l="1"/>
  <c r="F8357" i="3"/>
  <c r="E8357" i="3"/>
  <c r="I8356" i="3"/>
  <c r="R8356" i="3" s="1"/>
  <c r="J8355" i="3"/>
  <c r="L8355" i="3" s="1"/>
  <c r="M8357" i="3"/>
  <c r="D8360" i="3" l="1"/>
  <c r="G8357" i="3"/>
  <c r="H8357" i="3" s="1"/>
  <c r="F8358" i="3"/>
  <c r="E8358" i="3"/>
  <c r="G8358" i="3" s="1"/>
  <c r="H8358" i="3" s="1"/>
  <c r="I8357" i="3"/>
  <c r="R8357" i="3" s="1"/>
  <c r="J8356" i="3"/>
  <c r="L8356" i="3" s="1"/>
  <c r="M8358" i="3"/>
  <c r="D8361" i="3" l="1"/>
  <c r="F8359" i="3"/>
  <c r="E8359" i="3"/>
  <c r="I8358" i="3"/>
  <c r="R8358" i="3" s="1"/>
  <c r="J8357" i="3"/>
  <c r="L8357" i="3" s="1"/>
  <c r="M8359" i="3"/>
  <c r="D8362" i="3" l="1"/>
  <c r="G8359" i="3"/>
  <c r="H8359" i="3" s="1"/>
  <c r="F8360" i="3"/>
  <c r="E8360" i="3"/>
  <c r="G8360" i="3" s="1"/>
  <c r="H8360" i="3" s="1"/>
  <c r="I8359" i="3"/>
  <c r="R8359" i="3" s="1"/>
  <c r="J8358" i="3"/>
  <c r="L8358" i="3" s="1"/>
  <c r="M8360" i="3"/>
  <c r="D8363" i="3" l="1"/>
  <c r="F8361" i="3"/>
  <c r="E8361" i="3"/>
  <c r="I8360" i="3"/>
  <c r="R8360" i="3" s="1"/>
  <c r="J8359" i="3"/>
  <c r="L8359" i="3" s="1"/>
  <c r="M8361" i="3"/>
  <c r="D8364" i="3" l="1"/>
  <c r="F8362" i="3"/>
  <c r="E8362" i="3"/>
  <c r="G8361" i="3"/>
  <c r="H8361" i="3" s="1"/>
  <c r="I8361" i="3" s="1"/>
  <c r="R8361" i="3" s="1"/>
  <c r="J8360" i="3"/>
  <c r="L8360" i="3" s="1"/>
  <c r="M8362" i="3"/>
  <c r="D8365" i="3" l="1"/>
  <c r="G8362" i="3"/>
  <c r="H8362" i="3" s="1"/>
  <c r="I8362" i="3" s="1"/>
  <c r="R8362" i="3" s="1"/>
  <c r="F8363" i="3"/>
  <c r="E8363" i="3"/>
  <c r="J8361" i="3"/>
  <c r="L8361" i="3" s="1"/>
  <c r="M8363" i="3"/>
  <c r="D8366" i="3" l="1"/>
  <c r="G8363" i="3"/>
  <c r="H8363" i="3" s="1"/>
  <c r="F8364" i="3"/>
  <c r="E8364" i="3"/>
  <c r="I8363" i="3"/>
  <c r="R8363" i="3" s="1"/>
  <c r="J8362" i="3"/>
  <c r="L8362" i="3" s="1"/>
  <c r="M8364" i="3"/>
  <c r="D8367" i="3" l="1"/>
  <c r="G8364" i="3"/>
  <c r="H8364" i="3" s="1"/>
  <c r="F8365" i="3"/>
  <c r="E8365" i="3"/>
  <c r="G8365" i="3" s="1"/>
  <c r="H8365" i="3" s="1"/>
  <c r="I8364" i="3"/>
  <c r="R8364" i="3" s="1"/>
  <c r="J8363" i="3"/>
  <c r="L8363" i="3" s="1"/>
  <c r="M8365" i="3"/>
  <c r="D8368" i="3" l="1"/>
  <c r="F8366" i="3"/>
  <c r="E8366" i="3"/>
  <c r="I8365" i="3"/>
  <c r="R8365" i="3" s="1"/>
  <c r="J8364" i="3"/>
  <c r="L8364" i="3" s="1"/>
  <c r="M8366" i="3"/>
  <c r="D8369" i="3" l="1"/>
  <c r="G8366" i="3"/>
  <c r="H8366" i="3" s="1"/>
  <c r="F8367" i="3"/>
  <c r="E8367" i="3"/>
  <c r="G8367" i="3" s="1"/>
  <c r="H8367" i="3" s="1"/>
  <c r="I8366" i="3"/>
  <c r="R8366" i="3" s="1"/>
  <c r="J8365" i="3"/>
  <c r="L8365" i="3" s="1"/>
  <c r="M8367" i="3"/>
  <c r="D8370" i="3" l="1"/>
  <c r="F8368" i="3"/>
  <c r="E8368" i="3"/>
  <c r="I8367" i="3"/>
  <c r="R8367" i="3" s="1"/>
  <c r="J8366" i="3"/>
  <c r="L8366" i="3" s="1"/>
  <c r="M8368" i="3"/>
  <c r="D8371" i="3" l="1"/>
  <c r="G8368" i="3"/>
  <c r="H8368" i="3" s="1"/>
  <c r="F8369" i="3"/>
  <c r="E8369" i="3"/>
  <c r="G8369" i="3" s="1"/>
  <c r="H8369" i="3" s="1"/>
  <c r="I8368" i="3"/>
  <c r="R8368" i="3" s="1"/>
  <c r="J8367" i="3"/>
  <c r="L8367" i="3" s="1"/>
  <c r="M8369" i="3"/>
  <c r="D8372" i="3" l="1"/>
  <c r="F8370" i="3"/>
  <c r="E8370" i="3"/>
  <c r="I8369" i="3"/>
  <c r="R8369" i="3" s="1"/>
  <c r="J8368" i="3"/>
  <c r="L8368" i="3" s="1"/>
  <c r="M8370" i="3"/>
  <c r="D8373" i="3" l="1"/>
  <c r="G8370" i="3"/>
  <c r="H8370" i="3" s="1"/>
  <c r="F8371" i="3"/>
  <c r="E8371" i="3"/>
  <c r="G8371" i="3" s="1"/>
  <c r="H8371" i="3" s="1"/>
  <c r="I8370" i="3"/>
  <c r="R8370" i="3" s="1"/>
  <c r="J8369" i="3"/>
  <c r="L8369" i="3" s="1"/>
  <c r="M8371" i="3"/>
  <c r="D8374" i="3" l="1"/>
  <c r="F8372" i="3"/>
  <c r="E8372" i="3"/>
  <c r="I8371" i="3"/>
  <c r="R8371" i="3" s="1"/>
  <c r="J8370" i="3"/>
  <c r="L8370" i="3" s="1"/>
  <c r="M8372" i="3"/>
  <c r="D8375" i="3" l="1"/>
  <c r="G8372" i="3"/>
  <c r="H8372" i="3" s="1"/>
  <c r="F8373" i="3"/>
  <c r="E8373" i="3"/>
  <c r="I8372" i="3"/>
  <c r="R8372" i="3" s="1"/>
  <c r="J8371" i="3"/>
  <c r="L8371" i="3" s="1"/>
  <c r="M8373" i="3"/>
  <c r="D8376" i="3" l="1"/>
  <c r="F8374" i="3"/>
  <c r="E8374" i="3"/>
  <c r="G8373" i="3"/>
  <c r="H8373" i="3" s="1"/>
  <c r="I8373" i="3" s="1"/>
  <c r="R8373" i="3" s="1"/>
  <c r="J8372" i="3"/>
  <c r="L8372" i="3" s="1"/>
  <c r="M8374" i="3"/>
  <c r="D8377" i="3" l="1"/>
  <c r="G8374" i="3"/>
  <c r="H8374" i="3" s="1"/>
  <c r="F8375" i="3"/>
  <c r="E8375" i="3"/>
  <c r="G8375" i="3" s="1"/>
  <c r="H8375" i="3" s="1"/>
  <c r="I8374" i="3"/>
  <c r="R8374" i="3" s="1"/>
  <c r="J8373" i="3"/>
  <c r="L8373" i="3" s="1"/>
  <c r="M8375" i="3"/>
  <c r="D8378" i="3" l="1"/>
  <c r="F8376" i="3"/>
  <c r="E8376" i="3"/>
  <c r="I8375" i="3"/>
  <c r="R8375" i="3" s="1"/>
  <c r="J8374" i="3"/>
  <c r="L8374" i="3" s="1"/>
  <c r="M8376" i="3"/>
  <c r="D8379" i="3" l="1"/>
  <c r="F8377" i="3"/>
  <c r="E8377" i="3"/>
  <c r="G8376" i="3"/>
  <c r="H8376" i="3" s="1"/>
  <c r="I8376" i="3" s="1"/>
  <c r="R8376" i="3" s="1"/>
  <c r="J8375" i="3"/>
  <c r="L8375" i="3" s="1"/>
  <c r="M8377" i="3"/>
  <c r="D8380" i="3" l="1"/>
  <c r="F8378" i="3"/>
  <c r="E8378" i="3"/>
  <c r="G8377" i="3"/>
  <c r="H8377" i="3" s="1"/>
  <c r="I8377" i="3" s="1"/>
  <c r="R8377" i="3" s="1"/>
  <c r="J8376" i="3"/>
  <c r="L8376" i="3" s="1"/>
  <c r="M8378" i="3"/>
  <c r="D8381" i="3" l="1"/>
  <c r="G8378" i="3"/>
  <c r="H8378" i="3" s="1"/>
  <c r="F8379" i="3"/>
  <c r="E8379" i="3"/>
  <c r="I8378" i="3"/>
  <c r="R8378" i="3" s="1"/>
  <c r="J8377" i="3"/>
  <c r="L8377" i="3" s="1"/>
  <c r="M8379" i="3"/>
  <c r="D8382" i="3" l="1"/>
  <c r="F8380" i="3"/>
  <c r="E8380" i="3"/>
  <c r="G8379" i="3"/>
  <c r="H8379" i="3" s="1"/>
  <c r="I8379" i="3" s="1"/>
  <c r="R8379" i="3" s="1"/>
  <c r="J8378" i="3"/>
  <c r="L8378" i="3" s="1"/>
  <c r="M8380" i="3"/>
  <c r="D8383" i="3" l="1"/>
  <c r="G8380" i="3"/>
  <c r="H8380" i="3" s="1"/>
  <c r="F8381" i="3"/>
  <c r="E8381" i="3"/>
  <c r="I8380" i="3"/>
  <c r="R8380" i="3" s="1"/>
  <c r="J8379" i="3"/>
  <c r="L8379" i="3" s="1"/>
  <c r="M8381" i="3"/>
  <c r="D8384" i="3" l="1"/>
  <c r="G8381" i="3"/>
  <c r="H8381" i="3" s="1"/>
  <c r="F8382" i="3"/>
  <c r="E8382" i="3"/>
  <c r="I8381" i="3"/>
  <c r="R8381" i="3" s="1"/>
  <c r="J8380" i="3"/>
  <c r="L8380" i="3" s="1"/>
  <c r="M8382" i="3"/>
  <c r="D8385" i="3" l="1"/>
  <c r="F8383" i="3"/>
  <c r="E8383" i="3"/>
  <c r="G8382" i="3"/>
  <c r="H8382" i="3" s="1"/>
  <c r="I8382" i="3" s="1"/>
  <c r="R8382" i="3" s="1"/>
  <c r="J8381" i="3"/>
  <c r="L8381" i="3" s="1"/>
  <c r="M8383" i="3"/>
  <c r="D8386" i="3" l="1"/>
  <c r="G8383" i="3"/>
  <c r="H8383" i="3" s="1"/>
  <c r="F8384" i="3"/>
  <c r="E8384" i="3"/>
  <c r="G8384" i="3" s="1"/>
  <c r="H8384" i="3" s="1"/>
  <c r="I8383" i="3"/>
  <c r="R8383" i="3" s="1"/>
  <c r="J8382" i="3"/>
  <c r="L8382" i="3" s="1"/>
  <c r="M8384" i="3"/>
  <c r="D8387" i="3" l="1"/>
  <c r="F8385" i="3"/>
  <c r="E8385" i="3"/>
  <c r="I8384" i="3"/>
  <c r="R8384" i="3" s="1"/>
  <c r="J8383" i="3"/>
  <c r="L8383" i="3" s="1"/>
  <c r="M8385" i="3"/>
  <c r="D8388" i="3" l="1"/>
  <c r="G8385" i="3"/>
  <c r="H8385" i="3" s="1"/>
  <c r="F8386" i="3"/>
  <c r="E8386" i="3"/>
  <c r="I8385" i="3"/>
  <c r="R8385" i="3" s="1"/>
  <c r="J8384" i="3"/>
  <c r="L8384" i="3" s="1"/>
  <c r="M8386" i="3"/>
  <c r="D8389" i="3" l="1"/>
  <c r="G8386" i="3"/>
  <c r="H8386" i="3" s="1"/>
  <c r="F8387" i="3"/>
  <c r="E8387" i="3"/>
  <c r="I8386" i="3"/>
  <c r="R8386" i="3" s="1"/>
  <c r="J8385" i="3"/>
  <c r="L8385" i="3" s="1"/>
  <c r="M8387" i="3"/>
  <c r="D8390" i="3" l="1"/>
  <c r="G8387" i="3"/>
  <c r="H8387" i="3" s="1"/>
  <c r="F8388" i="3"/>
  <c r="E8388" i="3"/>
  <c r="I8387" i="3"/>
  <c r="R8387" i="3" s="1"/>
  <c r="J8386" i="3"/>
  <c r="L8386" i="3" s="1"/>
  <c r="M8388" i="3"/>
  <c r="D8391" i="3" l="1"/>
  <c r="G8388" i="3"/>
  <c r="H8388" i="3" s="1"/>
  <c r="F8389" i="3"/>
  <c r="E8389" i="3"/>
  <c r="G8389" i="3" s="1"/>
  <c r="H8389" i="3" s="1"/>
  <c r="I8388" i="3"/>
  <c r="R8388" i="3" s="1"/>
  <c r="J8387" i="3"/>
  <c r="L8387" i="3" s="1"/>
  <c r="M8389" i="3"/>
  <c r="D8392" i="3" l="1"/>
  <c r="F8390" i="3"/>
  <c r="E8390" i="3"/>
  <c r="I8389" i="3"/>
  <c r="R8389" i="3" s="1"/>
  <c r="J8388" i="3"/>
  <c r="L8388" i="3" s="1"/>
  <c r="M8390" i="3"/>
  <c r="D8393" i="3" l="1"/>
  <c r="G8390" i="3"/>
  <c r="H8390" i="3" s="1"/>
  <c r="I8390" i="3" s="1"/>
  <c r="R8390" i="3" s="1"/>
  <c r="F8391" i="3"/>
  <c r="E8391" i="3"/>
  <c r="J8389" i="3"/>
  <c r="L8389" i="3" s="1"/>
  <c r="M8391" i="3"/>
  <c r="D8394" i="3" l="1"/>
  <c r="F8392" i="3"/>
  <c r="E8392" i="3"/>
  <c r="G8391" i="3"/>
  <c r="H8391" i="3" s="1"/>
  <c r="I8391" i="3" s="1"/>
  <c r="R8391" i="3" s="1"/>
  <c r="J8390" i="3"/>
  <c r="L8390" i="3" s="1"/>
  <c r="M8392" i="3"/>
  <c r="D8395" i="3" l="1"/>
  <c r="G8392" i="3"/>
  <c r="H8392" i="3" s="1"/>
  <c r="F8393" i="3"/>
  <c r="E8393" i="3"/>
  <c r="I8392" i="3"/>
  <c r="R8392" i="3" s="1"/>
  <c r="J8391" i="3"/>
  <c r="L8391" i="3" s="1"/>
  <c r="M8393" i="3"/>
  <c r="D8396" i="3" l="1"/>
  <c r="G8393" i="3"/>
  <c r="H8393" i="3" s="1"/>
  <c r="F8394" i="3"/>
  <c r="E8394" i="3"/>
  <c r="I8393" i="3"/>
  <c r="R8393" i="3" s="1"/>
  <c r="J8392" i="3"/>
  <c r="L8392" i="3" s="1"/>
  <c r="M8394" i="3"/>
  <c r="D8397" i="3" l="1"/>
  <c r="G8394" i="3"/>
  <c r="H8394" i="3" s="1"/>
  <c r="F8395" i="3"/>
  <c r="E8395" i="3"/>
  <c r="I8394" i="3"/>
  <c r="R8394" i="3" s="1"/>
  <c r="J8393" i="3"/>
  <c r="L8393" i="3" s="1"/>
  <c r="M8395" i="3"/>
  <c r="D8398" i="3" l="1"/>
  <c r="G8395" i="3"/>
  <c r="H8395" i="3" s="1"/>
  <c r="F8396" i="3"/>
  <c r="E8396" i="3"/>
  <c r="I8395" i="3"/>
  <c r="R8395" i="3" s="1"/>
  <c r="J8394" i="3"/>
  <c r="L8394" i="3" s="1"/>
  <c r="M8396" i="3"/>
  <c r="D8399" i="3" l="1"/>
  <c r="G8396" i="3"/>
  <c r="H8396" i="3" s="1"/>
  <c r="F8397" i="3"/>
  <c r="E8397" i="3"/>
  <c r="I8396" i="3"/>
  <c r="R8396" i="3" s="1"/>
  <c r="J8395" i="3"/>
  <c r="L8395" i="3" s="1"/>
  <c r="M8397" i="3"/>
  <c r="D8400" i="3" l="1"/>
  <c r="F8398" i="3"/>
  <c r="E8398" i="3"/>
  <c r="G8397" i="3"/>
  <c r="H8397" i="3" s="1"/>
  <c r="I8397" i="3" s="1"/>
  <c r="R8397" i="3" s="1"/>
  <c r="J8396" i="3"/>
  <c r="L8396" i="3" s="1"/>
  <c r="M8398" i="3"/>
  <c r="D8401" i="3" l="1"/>
  <c r="G8398" i="3"/>
  <c r="H8398" i="3" s="1"/>
  <c r="F8399" i="3"/>
  <c r="E8399" i="3"/>
  <c r="I8398" i="3"/>
  <c r="R8398" i="3" s="1"/>
  <c r="J8397" i="3"/>
  <c r="L8397" i="3" s="1"/>
  <c r="M8399" i="3"/>
  <c r="D8402" i="3" l="1"/>
  <c r="G8399" i="3"/>
  <c r="H8399" i="3" s="1"/>
  <c r="I8399" i="3" s="1"/>
  <c r="R8399" i="3" s="1"/>
  <c r="F8400" i="3"/>
  <c r="E8400" i="3"/>
  <c r="J8398" i="3"/>
  <c r="L8398" i="3" s="1"/>
  <c r="M8400" i="3"/>
  <c r="D8403" i="3" l="1"/>
  <c r="G8400" i="3"/>
  <c r="H8400" i="3" s="1"/>
  <c r="F8401" i="3"/>
  <c r="E8401" i="3"/>
  <c r="I8400" i="3"/>
  <c r="R8400" i="3" s="1"/>
  <c r="J8399" i="3"/>
  <c r="L8399" i="3" s="1"/>
  <c r="M8401" i="3"/>
  <c r="D8404" i="3" l="1"/>
  <c r="G8401" i="3"/>
  <c r="H8401" i="3" s="1"/>
  <c r="I8401" i="3" s="1"/>
  <c r="R8401" i="3" s="1"/>
  <c r="F8402" i="3"/>
  <c r="E8402" i="3"/>
  <c r="G8402" i="3" s="1"/>
  <c r="H8402" i="3" s="1"/>
  <c r="J8400" i="3"/>
  <c r="L8400" i="3" s="1"/>
  <c r="M8402" i="3"/>
  <c r="D8405" i="3" l="1"/>
  <c r="F8403" i="3"/>
  <c r="E8403" i="3"/>
  <c r="I8402" i="3"/>
  <c r="R8402" i="3" s="1"/>
  <c r="J8401" i="3"/>
  <c r="L8401" i="3" s="1"/>
  <c r="M8403" i="3"/>
  <c r="D8406" i="3" l="1"/>
  <c r="F8404" i="3"/>
  <c r="E8404" i="3"/>
  <c r="G8403" i="3"/>
  <c r="H8403" i="3" s="1"/>
  <c r="I8403" i="3" s="1"/>
  <c r="R8403" i="3" s="1"/>
  <c r="J8402" i="3"/>
  <c r="L8402" i="3" s="1"/>
  <c r="M8404" i="3"/>
  <c r="D8407" i="3" l="1"/>
  <c r="G8404" i="3"/>
  <c r="H8404" i="3" s="1"/>
  <c r="I8404" i="3" s="1"/>
  <c r="R8404" i="3" s="1"/>
  <c r="F8405" i="3"/>
  <c r="E8405" i="3"/>
  <c r="G8405" i="3" s="1"/>
  <c r="H8405" i="3" s="1"/>
  <c r="J8403" i="3"/>
  <c r="L8403" i="3" s="1"/>
  <c r="M8405" i="3"/>
  <c r="D8408" i="3" l="1"/>
  <c r="F8406" i="3"/>
  <c r="E8406" i="3"/>
  <c r="I8405" i="3"/>
  <c r="R8405" i="3" s="1"/>
  <c r="J8404" i="3"/>
  <c r="L8404" i="3" s="1"/>
  <c r="M8406" i="3"/>
  <c r="D8409" i="3" l="1"/>
  <c r="G8406" i="3"/>
  <c r="H8406" i="3" s="1"/>
  <c r="F8407" i="3"/>
  <c r="E8407" i="3"/>
  <c r="I8406" i="3"/>
  <c r="R8406" i="3" s="1"/>
  <c r="J8405" i="3"/>
  <c r="L8405" i="3" s="1"/>
  <c r="M8407" i="3"/>
  <c r="D8410" i="3" l="1"/>
  <c r="G8407" i="3"/>
  <c r="H8407" i="3" s="1"/>
  <c r="F8408" i="3"/>
  <c r="E8408" i="3"/>
  <c r="I8407" i="3"/>
  <c r="R8407" i="3" s="1"/>
  <c r="J8406" i="3"/>
  <c r="L8406" i="3" s="1"/>
  <c r="M8408" i="3"/>
  <c r="D8411" i="3" l="1"/>
  <c r="G8408" i="3"/>
  <c r="H8408" i="3" s="1"/>
  <c r="F8409" i="3"/>
  <c r="E8409" i="3"/>
  <c r="I8408" i="3"/>
  <c r="R8408" i="3" s="1"/>
  <c r="J8407" i="3"/>
  <c r="L8407" i="3" s="1"/>
  <c r="M8409" i="3"/>
  <c r="D8412" i="3" l="1"/>
  <c r="G8409" i="3"/>
  <c r="H8409" i="3" s="1"/>
  <c r="F8410" i="3"/>
  <c r="E8410" i="3"/>
  <c r="I8409" i="3"/>
  <c r="R8409" i="3" s="1"/>
  <c r="J8408" i="3"/>
  <c r="L8408" i="3" s="1"/>
  <c r="M8410" i="3"/>
  <c r="D8413" i="3" l="1"/>
  <c r="G8410" i="3"/>
  <c r="H8410" i="3" s="1"/>
  <c r="F8411" i="3"/>
  <c r="E8411" i="3"/>
  <c r="I8410" i="3"/>
  <c r="R8410" i="3" s="1"/>
  <c r="J8409" i="3"/>
  <c r="L8409" i="3" s="1"/>
  <c r="M8411" i="3"/>
  <c r="D8414" i="3" l="1"/>
  <c r="F8412" i="3"/>
  <c r="E8412" i="3"/>
  <c r="G8411" i="3"/>
  <c r="H8411" i="3" s="1"/>
  <c r="I8411" i="3" s="1"/>
  <c r="R8411" i="3" s="1"/>
  <c r="J8410" i="3"/>
  <c r="L8410" i="3" s="1"/>
  <c r="M8412" i="3"/>
  <c r="D8415" i="3" l="1"/>
  <c r="G8412" i="3"/>
  <c r="H8412" i="3" s="1"/>
  <c r="F8413" i="3"/>
  <c r="E8413" i="3"/>
  <c r="I8412" i="3"/>
  <c r="R8412" i="3" s="1"/>
  <c r="J8411" i="3"/>
  <c r="L8411" i="3" s="1"/>
  <c r="M8413" i="3"/>
  <c r="D8416" i="3" l="1"/>
  <c r="G8413" i="3"/>
  <c r="H8413" i="3" s="1"/>
  <c r="I8413" i="3" s="1"/>
  <c r="R8413" i="3" s="1"/>
  <c r="F8414" i="3"/>
  <c r="E8414" i="3"/>
  <c r="J8412" i="3"/>
  <c r="L8412" i="3" s="1"/>
  <c r="M8414" i="3"/>
  <c r="D8417" i="3" l="1"/>
  <c r="G8414" i="3"/>
  <c r="H8414" i="3" s="1"/>
  <c r="F8415" i="3"/>
  <c r="E8415" i="3"/>
  <c r="I8414" i="3"/>
  <c r="R8414" i="3" s="1"/>
  <c r="J8413" i="3"/>
  <c r="L8413" i="3" s="1"/>
  <c r="M8415" i="3"/>
  <c r="D8418" i="3" l="1"/>
  <c r="G8415" i="3"/>
  <c r="H8415" i="3" s="1"/>
  <c r="F8416" i="3"/>
  <c r="E8416" i="3"/>
  <c r="I8415" i="3"/>
  <c r="R8415" i="3" s="1"/>
  <c r="J8414" i="3"/>
  <c r="L8414" i="3" s="1"/>
  <c r="M8416" i="3"/>
  <c r="D8419" i="3" l="1"/>
  <c r="G8416" i="3"/>
  <c r="H8416" i="3" s="1"/>
  <c r="I8416" i="3" s="1"/>
  <c r="R8416" i="3" s="1"/>
  <c r="F8417" i="3"/>
  <c r="E8417" i="3"/>
  <c r="J8415" i="3"/>
  <c r="L8415" i="3" s="1"/>
  <c r="M8417" i="3"/>
  <c r="D8420" i="3" l="1"/>
  <c r="G8417" i="3"/>
  <c r="H8417" i="3" s="1"/>
  <c r="F8418" i="3"/>
  <c r="E8418" i="3"/>
  <c r="I8417" i="3"/>
  <c r="R8417" i="3" s="1"/>
  <c r="J8416" i="3"/>
  <c r="L8416" i="3" s="1"/>
  <c r="M8418" i="3"/>
  <c r="D8421" i="3" l="1"/>
  <c r="G8418" i="3"/>
  <c r="H8418" i="3" s="1"/>
  <c r="F8419" i="3"/>
  <c r="E8419" i="3"/>
  <c r="I8418" i="3"/>
  <c r="R8418" i="3" s="1"/>
  <c r="J8417" i="3"/>
  <c r="L8417" i="3" s="1"/>
  <c r="M8419" i="3"/>
  <c r="D8422" i="3" l="1"/>
  <c r="G8419" i="3"/>
  <c r="H8419" i="3" s="1"/>
  <c r="I8419" i="3" s="1"/>
  <c r="R8419" i="3" s="1"/>
  <c r="F8420" i="3"/>
  <c r="E8420" i="3"/>
  <c r="G8420" i="3" s="1"/>
  <c r="H8420" i="3" s="1"/>
  <c r="J8418" i="3"/>
  <c r="L8418" i="3" s="1"/>
  <c r="M8420" i="3"/>
  <c r="D8423" i="3" l="1"/>
  <c r="F8421" i="3"/>
  <c r="E8421" i="3"/>
  <c r="I8420" i="3"/>
  <c r="R8420" i="3" s="1"/>
  <c r="J8419" i="3"/>
  <c r="L8419" i="3" s="1"/>
  <c r="M8421" i="3"/>
  <c r="D8424" i="3" l="1"/>
  <c r="G8421" i="3"/>
  <c r="H8421" i="3" s="1"/>
  <c r="I8421" i="3" s="1"/>
  <c r="R8421" i="3" s="1"/>
  <c r="F8422" i="3"/>
  <c r="E8422" i="3"/>
  <c r="G8422" i="3" s="1"/>
  <c r="H8422" i="3" s="1"/>
  <c r="J8420" i="3"/>
  <c r="L8420" i="3" s="1"/>
  <c r="M8422" i="3"/>
  <c r="D8425" i="3" l="1"/>
  <c r="F8423" i="3"/>
  <c r="E8423" i="3"/>
  <c r="I8422" i="3"/>
  <c r="R8422" i="3" s="1"/>
  <c r="J8421" i="3"/>
  <c r="L8421" i="3" s="1"/>
  <c r="M8423" i="3"/>
  <c r="D8426" i="3" l="1"/>
  <c r="G8423" i="3"/>
  <c r="H8423" i="3" s="1"/>
  <c r="F8424" i="3"/>
  <c r="E8424" i="3"/>
  <c r="G8424" i="3" s="1"/>
  <c r="H8424" i="3" s="1"/>
  <c r="I8423" i="3"/>
  <c r="R8423" i="3" s="1"/>
  <c r="J8422" i="3"/>
  <c r="L8422" i="3" s="1"/>
  <c r="M8424" i="3"/>
  <c r="D8427" i="3" l="1"/>
  <c r="F8425" i="3"/>
  <c r="E8425" i="3"/>
  <c r="I8424" i="3"/>
  <c r="R8424" i="3" s="1"/>
  <c r="J8423" i="3"/>
  <c r="L8423" i="3" s="1"/>
  <c r="M8425" i="3"/>
  <c r="D8428" i="3" l="1"/>
  <c r="G8425" i="3"/>
  <c r="H8425" i="3" s="1"/>
  <c r="I8425" i="3" s="1"/>
  <c r="R8425" i="3" s="1"/>
  <c r="F8426" i="3"/>
  <c r="E8426" i="3"/>
  <c r="G8426" i="3" s="1"/>
  <c r="H8426" i="3" s="1"/>
  <c r="J8424" i="3"/>
  <c r="L8424" i="3" s="1"/>
  <c r="M8426" i="3"/>
  <c r="D8429" i="3" l="1"/>
  <c r="F8427" i="3"/>
  <c r="E8427" i="3"/>
  <c r="I8426" i="3"/>
  <c r="R8426" i="3" s="1"/>
  <c r="J8425" i="3"/>
  <c r="L8425" i="3" s="1"/>
  <c r="M8427" i="3"/>
  <c r="D8430" i="3" l="1"/>
  <c r="G8427" i="3"/>
  <c r="H8427" i="3" s="1"/>
  <c r="F8428" i="3"/>
  <c r="E8428" i="3"/>
  <c r="G8428" i="3" s="1"/>
  <c r="H8428" i="3" s="1"/>
  <c r="I8427" i="3"/>
  <c r="R8427" i="3" s="1"/>
  <c r="J8426" i="3"/>
  <c r="L8426" i="3" s="1"/>
  <c r="M8428" i="3"/>
  <c r="D8431" i="3" l="1"/>
  <c r="F8429" i="3"/>
  <c r="E8429" i="3"/>
  <c r="I8428" i="3"/>
  <c r="R8428" i="3" s="1"/>
  <c r="J8427" i="3"/>
  <c r="L8427" i="3" s="1"/>
  <c r="M8429" i="3"/>
  <c r="D8432" i="3" l="1"/>
  <c r="G8429" i="3"/>
  <c r="H8429" i="3" s="1"/>
  <c r="F8430" i="3"/>
  <c r="E8430" i="3"/>
  <c r="I8429" i="3"/>
  <c r="R8429" i="3" s="1"/>
  <c r="J8428" i="3"/>
  <c r="L8428" i="3" s="1"/>
  <c r="M8430" i="3"/>
  <c r="D8433" i="3" l="1"/>
  <c r="G8430" i="3"/>
  <c r="H8430" i="3" s="1"/>
  <c r="F8431" i="3"/>
  <c r="E8431" i="3"/>
  <c r="I8430" i="3"/>
  <c r="R8430" i="3" s="1"/>
  <c r="J8429" i="3"/>
  <c r="L8429" i="3" s="1"/>
  <c r="M8431" i="3"/>
  <c r="D8434" i="3" l="1"/>
  <c r="G8431" i="3"/>
  <c r="H8431" i="3" s="1"/>
  <c r="F8432" i="3"/>
  <c r="E8432" i="3"/>
  <c r="I8431" i="3"/>
  <c r="R8431" i="3" s="1"/>
  <c r="J8430" i="3"/>
  <c r="L8430" i="3" s="1"/>
  <c r="M8432" i="3"/>
  <c r="D8435" i="3" l="1"/>
  <c r="G8432" i="3"/>
  <c r="H8432" i="3" s="1"/>
  <c r="F8433" i="3"/>
  <c r="E8433" i="3"/>
  <c r="I8432" i="3"/>
  <c r="R8432" i="3" s="1"/>
  <c r="J8431" i="3"/>
  <c r="L8431" i="3" s="1"/>
  <c r="M8433" i="3"/>
  <c r="D8436" i="3" l="1"/>
  <c r="G8433" i="3"/>
  <c r="H8433" i="3" s="1"/>
  <c r="F8434" i="3"/>
  <c r="E8434" i="3"/>
  <c r="I8433" i="3"/>
  <c r="R8433" i="3" s="1"/>
  <c r="J8432" i="3"/>
  <c r="L8432" i="3" s="1"/>
  <c r="M8434" i="3"/>
  <c r="D8437" i="3" l="1"/>
  <c r="G8434" i="3"/>
  <c r="H8434" i="3" s="1"/>
  <c r="F8435" i="3"/>
  <c r="E8435" i="3"/>
  <c r="G8435" i="3" s="1"/>
  <c r="H8435" i="3" s="1"/>
  <c r="I8434" i="3"/>
  <c r="R8434" i="3" s="1"/>
  <c r="J8433" i="3"/>
  <c r="L8433" i="3" s="1"/>
  <c r="M8435" i="3"/>
  <c r="D8438" i="3" l="1"/>
  <c r="F8436" i="3"/>
  <c r="E8436" i="3"/>
  <c r="I8435" i="3"/>
  <c r="R8435" i="3" s="1"/>
  <c r="J8434" i="3"/>
  <c r="L8434" i="3" s="1"/>
  <c r="M8436" i="3"/>
  <c r="D8439" i="3" l="1"/>
  <c r="G8436" i="3"/>
  <c r="H8436" i="3" s="1"/>
  <c r="F8437" i="3"/>
  <c r="E8437" i="3"/>
  <c r="G8437" i="3" s="1"/>
  <c r="H8437" i="3" s="1"/>
  <c r="I8436" i="3"/>
  <c r="R8436" i="3" s="1"/>
  <c r="J8435" i="3"/>
  <c r="L8435" i="3" s="1"/>
  <c r="M8437" i="3"/>
  <c r="D8440" i="3" l="1"/>
  <c r="F8438" i="3"/>
  <c r="E8438" i="3"/>
  <c r="I8437" i="3"/>
  <c r="R8437" i="3" s="1"/>
  <c r="J8436" i="3"/>
  <c r="L8436" i="3" s="1"/>
  <c r="M8438" i="3"/>
  <c r="D8441" i="3" l="1"/>
  <c r="G8438" i="3"/>
  <c r="H8438" i="3" s="1"/>
  <c r="F8439" i="3"/>
  <c r="E8439" i="3"/>
  <c r="G8439" i="3" s="1"/>
  <c r="H8439" i="3" s="1"/>
  <c r="I8438" i="3"/>
  <c r="R8438" i="3" s="1"/>
  <c r="J8437" i="3"/>
  <c r="L8437" i="3" s="1"/>
  <c r="M8439" i="3"/>
  <c r="D8442" i="3" l="1"/>
  <c r="F8440" i="3"/>
  <c r="E8440" i="3"/>
  <c r="I8439" i="3"/>
  <c r="R8439" i="3" s="1"/>
  <c r="J8438" i="3"/>
  <c r="L8438" i="3" s="1"/>
  <c r="M8440" i="3"/>
  <c r="D8443" i="3" l="1"/>
  <c r="G8440" i="3"/>
  <c r="H8440" i="3" s="1"/>
  <c r="F8441" i="3"/>
  <c r="E8441" i="3"/>
  <c r="I8440" i="3"/>
  <c r="R8440" i="3" s="1"/>
  <c r="J8439" i="3"/>
  <c r="L8439" i="3" s="1"/>
  <c r="M8441" i="3"/>
  <c r="D8444" i="3" l="1"/>
  <c r="G8441" i="3"/>
  <c r="H8441" i="3" s="1"/>
  <c r="I8441" i="3" s="1"/>
  <c r="R8441" i="3" s="1"/>
  <c r="F8442" i="3"/>
  <c r="E8442" i="3"/>
  <c r="G8442" i="3" s="1"/>
  <c r="H8442" i="3" s="1"/>
  <c r="J8440" i="3"/>
  <c r="L8440" i="3" s="1"/>
  <c r="M8442" i="3"/>
  <c r="D8445" i="3" l="1"/>
  <c r="F8443" i="3"/>
  <c r="E8443" i="3"/>
  <c r="I8442" i="3"/>
  <c r="R8442" i="3" s="1"/>
  <c r="J8441" i="3"/>
  <c r="L8441" i="3" s="1"/>
  <c r="M8443" i="3"/>
  <c r="D8446" i="3" l="1"/>
  <c r="G8443" i="3"/>
  <c r="H8443" i="3" s="1"/>
  <c r="F8444" i="3"/>
  <c r="E8444" i="3"/>
  <c r="I8443" i="3"/>
  <c r="R8443" i="3" s="1"/>
  <c r="J8442" i="3"/>
  <c r="L8442" i="3" s="1"/>
  <c r="M8444" i="3"/>
  <c r="D8447" i="3" l="1"/>
  <c r="G8444" i="3"/>
  <c r="H8444" i="3" s="1"/>
  <c r="F8445" i="3"/>
  <c r="E8445" i="3"/>
  <c r="I8444" i="3"/>
  <c r="R8444" i="3" s="1"/>
  <c r="J8443" i="3"/>
  <c r="L8443" i="3" s="1"/>
  <c r="M8445" i="3"/>
  <c r="D8448" i="3" l="1"/>
  <c r="G8445" i="3"/>
  <c r="H8445" i="3" s="1"/>
  <c r="F8446" i="3"/>
  <c r="E8446" i="3"/>
  <c r="I8445" i="3"/>
  <c r="R8445" i="3" s="1"/>
  <c r="J8444" i="3"/>
  <c r="L8444" i="3" s="1"/>
  <c r="M8446" i="3"/>
  <c r="D8449" i="3" l="1"/>
  <c r="G8446" i="3"/>
  <c r="H8446" i="3" s="1"/>
  <c r="F8447" i="3"/>
  <c r="E8447" i="3"/>
  <c r="I8446" i="3"/>
  <c r="R8446" i="3" s="1"/>
  <c r="J8445" i="3"/>
  <c r="L8445" i="3" s="1"/>
  <c r="M8447" i="3"/>
  <c r="D8450" i="3" l="1"/>
  <c r="G8447" i="3"/>
  <c r="H8447" i="3" s="1"/>
  <c r="F8448" i="3"/>
  <c r="E8448" i="3"/>
  <c r="I8447" i="3"/>
  <c r="R8447" i="3" s="1"/>
  <c r="J8446" i="3"/>
  <c r="L8446" i="3" s="1"/>
  <c r="M8448" i="3"/>
  <c r="D8451" i="3" l="1"/>
  <c r="G8448" i="3"/>
  <c r="H8448" i="3" s="1"/>
  <c r="F8449" i="3"/>
  <c r="E8449" i="3"/>
  <c r="I8448" i="3"/>
  <c r="R8448" i="3" s="1"/>
  <c r="J8447" i="3"/>
  <c r="L8447" i="3" s="1"/>
  <c r="M8449" i="3"/>
  <c r="D8452" i="3" l="1"/>
  <c r="G8449" i="3"/>
  <c r="H8449" i="3" s="1"/>
  <c r="F8450" i="3"/>
  <c r="E8450" i="3"/>
  <c r="I8449" i="3"/>
  <c r="R8449" i="3" s="1"/>
  <c r="J8448" i="3"/>
  <c r="L8448" i="3" s="1"/>
  <c r="M8450" i="3"/>
  <c r="D8453" i="3" l="1"/>
  <c r="G8450" i="3"/>
  <c r="H8450" i="3" s="1"/>
  <c r="F8451" i="3"/>
  <c r="E8451" i="3"/>
  <c r="I8450" i="3"/>
  <c r="R8450" i="3" s="1"/>
  <c r="J8449" i="3"/>
  <c r="L8449" i="3" s="1"/>
  <c r="M8451" i="3"/>
  <c r="D8454" i="3" l="1"/>
  <c r="G8451" i="3"/>
  <c r="H8451" i="3" s="1"/>
  <c r="I8451" i="3" s="1"/>
  <c r="R8451" i="3" s="1"/>
  <c r="F8452" i="3"/>
  <c r="E8452" i="3"/>
  <c r="G8452" i="3" s="1"/>
  <c r="H8452" i="3" s="1"/>
  <c r="J8450" i="3"/>
  <c r="L8450" i="3" s="1"/>
  <c r="M8452" i="3"/>
  <c r="D8455" i="3" l="1"/>
  <c r="F8453" i="3"/>
  <c r="E8453" i="3"/>
  <c r="I8452" i="3"/>
  <c r="R8452" i="3" s="1"/>
  <c r="J8451" i="3"/>
  <c r="L8451" i="3" s="1"/>
  <c r="M8453" i="3"/>
  <c r="D8456" i="3" l="1"/>
  <c r="G8453" i="3"/>
  <c r="H8453" i="3" s="1"/>
  <c r="F8454" i="3"/>
  <c r="E8454" i="3"/>
  <c r="G8454" i="3" s="1"/>
  <c r="H8454" i="3" s="1"/>
  <c r="I8453" i="3"/>
  <c r="R8453" i="3" s="1"/>
  <c r="J8452" i="3"/>
  <c r="L8452" i="3" s="1"/>
  <c r="M8454" i="3"/>
  <c r="D8457" i="3" l="1"/>
  <c r="F8455" i="3"/>
  <c r="E8455" i="3"/>
  <c r="I8454" i="3"/>
  <c r="R8454" i="3" s="1"/>
  <c r="J8453" i="3"/>
  <c r="L8453" i="3" s="1"/>
  <c r="M8455" i="3"/>
  <c r="D8458" i="3" l="1"/>
  <c r="G8455" i="3"/>
  <c r="H8455" i="3" s="1"/>
  <c r="F8456" i="3"/>
  <c r="E8456" i="3"/>
  <c r="G8456" i="3" s="1"/>
  <c r="H8456" i="3" s="1"/>
  <c r="I8455" i="3"/>
  <c r="R8455" i="3" s="1"/>
  <c r="J8454" i="3"/>
  <c r="L8454" i="3" s="1"/>
  <c r="M8456" i="3"/>
  <c r="D8459" i="3" l="1"/>
  <c r="F8457" i="3"/>
  <c r="E8457" i="3"/>
  <c r="I8456" i="3"/>
  <c r="R8456" i="3" s="1"/>
  <c r="J8455" i="3"/>
  <c r="L8455" i="3" s="1"/>
  <c r="M8457" i="3"/>
  <c r="D8460" i="3" l="1"/>
  <c r="G8457" i="3"/>
  <c r="H8457" i="3" s="1"/>
  <c r="I8457" i="3" s="1"/>
  <c r="R8457" i="3" s="1"/>
  <c r="F8458" i="3"/>
  <c r="E8458" i="3"/>
  <c r="G8458" i="3" s="1"/>
  <c r="H8458" i="3" s="1"/>
  <c r="J8456" i="3"/>
  <c r="L8456" i="3" s="1"/>
  <c r="M8458" i="3"/>
  <c r="D8461" i="3" l="1"/>
  <c r="F8459" i="3"/>
  <c r="E8459" i="3"/>
  <c r="I8458" i="3"/>
  <c r="R8458" i="3" s="1"/>
  <c r="J8457" i="3"/>
  <c r="L8457" i="3" s="1"/>
  <c r="M8459" i="3"/>
  <c r="D8462" i="3" l="1"/>
  <c r="G8459" i="3"/>
  <c r="H8459" i="3" s="1"/>
  <c r="I8459" i="3" s="1"/>
  <c r="R8459" i="3" s="1"/>
  <c r="F8460" i="3"/>
  <c r="E8460" i="3"/>
  <c r="G8460" i="3" s="1"/>
  <c r="H8460" i="3" s="1"/>
  <c r="J8458" i="3"/>
  <c r="L8458" i="3" s="1"/>
  <c r="M8460" i="3"/>
  <c r="D8463" i="3" l="1"/>
  <c r="F8461" i="3"/>
  <c r="E8461" i="3"/>
  <c r="I8460" i="3"/>
  <c r="R8460" i="3" s="1"/>
  <c r="J8459" i="3"/>
  <c r="L8459" i="3" s="1"/>
  <c r="M8461" i="3"/>
  <c r="D8464" i="3" l="1"/>
  <c r="G8461" i="3"/>
  <c r="H8461" i="3" s="1"/>
  <c r="I8461" i="3" s="1"/>
  <c r="R8461" i="3" s="1"/>
  <c r="F8462" i="3"/>
  <c r="E8462" i="3"/>
  <c r="G8462" i="3" s="1"/>
  <c r="H8462" i="3" s="1"/>
  <c r="J8460" i="3"/>
  <c r="L8460" i="3" s="1"/>
  <c r="M8462" i="3"/>
  <c r="D8465" i="3" l="1"/>
  <c r="F8463" i="3"/>
  <c r="E8463" i="3"/>
  <c r="I8462" i="3"/>
  <c r="R8462" i="3" s="1"/>
  <c r="J8461" i="3"/>
  <c r="L8461" i="3" s="1"/>
  <c r="M8463" i="3"/>
  <c r="D8466" i="3" l="1"/>
  <c r="G8463" i="3"/>
  <c r="H8463" i="3" s="1"/>
  <c r="F8464" i="3"/>
  <c r="E8464" i="3"/>
  <c r="I8463" i="3"/>
  <c r="R8463" i="3" s="1"/>
  <c r="J8462" i="3"/>
  <c r="L8462" i="3" s="1"/>
  <c r="M8464" i="3"/>
  <c r="D8467" i="3" l="1"/>
  <c r="G8464" i="3"/>
  <c r="H8464" i="3" s="1"/>
  <c r="F8465" i="3"/>
  <c r="E8465" i="3"/>
  <c r="I8464" i="3"/>
  <c r="R8464" i="3" s="1"/>
  <c r="J8463" i="3"/>
  <c r="L8463" i="3" s="1"/>
  <c r="M8465" i="3"/>
  <c r="D8468" i="3" l="1"/>
  <c r="G8465" i="3"/>
  <c r="H8465" i="3" s="1"/>
  <c r="F8466" i="3"/>
  <c r="E8466" i="3"/>
  <c r="G8466" i="3" s="1"/>
  <c r="H8466" i="3" s="1"/>
  <c r="I8465" i="3"/>
  <c r="R8465" i="3" s="1"/>
  <c r="J8464" i="3"/>
  <c r="L8464" i="3" s="1"/>
  <c r="M8466" i="3"/>
  <c r="D8469" i="3" l="1"/>
  <c r="F8467" i="3"/>
  <c r="E8467" i="3"/>
  <c r="I8466" i="3"/>
  <c r="R8466" i="3" s="1"/>
  <c r="J8465" i="3"/>
  <c r="L8465" i="3" s="1"/>
  <c r="M8467" i="3"/>
  <c r="D8470" i="3" l="1"/>
  <c r="G8467" i="3"/>
  <c r="H8467" i="3" s="1"/>
  <c r="F8468" i="3"/>
  <c r="E8468" i="3"/>
  <c r="I8467" i="3"/>
  <c r="R8467" i="3" s="1"/>
  <c r="J8466" i="3"/>
  <c r="L8466" i="3" s="1"/>
  <c r="M8468" i="3"/>
  <c r="D8471" i="3" l="1"/>
  <c r="G8468" i="3"/>
  <c r="H8468" i="3" s="1"/>
  <c r="F8469" i="3"/>
  <c r="E8469" i="3"/>
  <c r="G8469" i="3" s="1"/>
  <c r="H8469" i="3" s="1"/>
  <c r="I8468" i="3"/>
  <c r="R8468" i="3" s="1"/>
  <c r="J8467" i="3"/>
  <c r="L8467" i="3" s="1"/>
  <c r="M8469" i="3"/>
  <c r="D8472" i="3" l="1"/>
  <c r="F8470" i="3"/>
  <c r="E8470" i="3"/>
  <c r="I8469" i="3"/>
  <c r="R8469" i="3" s="1"/>
  <c r="J8468" i="3"/>
  <c r="L8468" i="3" s="1"/>
  <c r="M8470" i="3"/>
  <c r="D8473" i="3" l="1"/>
  <c r="G8470" i="3"/>
  <c r="H8470" i="3" s="1"/>
  <c r="F8471" i="3"/>
  <c r="E8471" i="3"/>
  <c r="I8470" i="3"/>
  <c r="R8470" i="3" s="1"/>
  <c r="J8469" i="3"/>
  <c r="L8469" i="3" s="1"/>
  <c r="M8471" i="3"/>
  <c r="D8474" i="3" l="1"/>
  <c r="F8472" i="3"/>
  <c r="E8472" i="3"/>
  <c r="G8471" i="3"/>
  <c r="H8471" i="3" s="1"/>
  <c r="I8471" i="3" s="1"/>
  <c r="R8471" i="3" s="1"/>
  <c r="J8470" i="3"/>
  <c r="L8470" i="3" s="1"/>
  <c r="M8472" i="3"/>
  <c r="D8475" i="3" l="1"/>
  <c r="G8472" i="3"/>
  <c r="H8472" i="3" s="1"/>
  <c r="I8472" i="3" s="1"/>
  <c r="R8472" i="3" s="1"/>
  <c r="F8473" i="3"/>
  <c r="E8473" i="3"/>
  <c r="G8473" i="3" s="1"/>
  <c r="H8473" i="3" s="1"/>
  <c r="J8471" i="3"/>
  <c r="L8471" i="3" s="1"/>
  <c r="M8473" i="3"/>
  <c r="D8476" i="3" l="1"/>
  <c r="F8474" i="3"/>
  <c r="E8474" i="3"/>
  <c r="I8473" i="3"/>
  <c r="R8473" i="3" s="1"/>
  <c r="J8472" i="3"/>
  <c r="L8472" i="3" s="1"/>
  <c r="M8474" i="3"/>
  <c r="D8477" i="3" l="1"/>
  <c r="G8474" i="3"/>
  <c r="H8474" i="3" s="1"/>
  <c r="F8475" i="3"/>
  <c r="E8475" i="3"/>
  <c r="G8475" i="3" s="1"/>
  <c r="H8475" i="3" s="1"/>
  <c r="I8474" i="3"/>
  <c r="R8474" i="3" s="1"/>
  <c r="J8473" i="3"/>
  <c r="L8473" i="3" s="1"/>
  <c r="M8475" i="3"/>
  <c r="D8478" i="3" l="1"/>
  <c r="F8476" i="3"/>
  <c r="E8476" i="3"/>
  <c r="I8475" i="3"/>
  <c r="R8475" i="3" s="1"/>
  <c r="J8474" i="3"/>
  <c r="L8474" i="3" s="1"/>
  <c r="M8476" i="3"/>
  <c r="D8479" i="3" l="1"/>
  <c r="G8476" i="3"/>
  <c r="H8476" i="3" s="1"/>
  <c r="F8477" i="3"/>
  <c r="E8477" i="3"/>
  <c r="G8477" i="3" s="1"/>
  <c r="H8477" i="3" s="1"/>
  <c r="I8476" i="3"/>
  <c r="R8476" i="3" s="1"/>
  <c r="J8475" i="3"/>
  <c r="L8475" i="3" s="1"/>
  <c r="M8477" i="3"/>
  <c r="D8480" i="3" l="1"/>
  <c r="F8478" i="3"/>
  <c r="E8478" i="3"/>
  <c r="I8477" i="3"/>
  <c r="R8477" i="3" s="1"/>
  <c r="J8476" i="3"/>
  <c r="L8476" i="3" s="1"/>
  <c r="M8478" i="3"/>
  <c r="D8481" i="3" l="1"/>
  <c r="G8478" i="3"/>
  <c r="H8478" i="3" s="1"/>
  <c r="F8479" i="3"/>
  <c r="E8479" i="3"/>
  <c r="I8478" i="3"/>
  <c r="R8478" i="3" s="1"/>
  <c r="J8477" i="3"/>
  <c r="L8477" i="3" s="1"/>
  <c r="M8479" i="3"/>
  <c r="D8482" i="3" l="1"/>
  <c r="G8479" i="3"/>
  <c r="H8479" i="3" s="1"/>
  <c r="I8479" i="3" s="1"/>
  <c r="R8479" i="3" s="1"/>
  <c r="F8480" i="3"/>
  <c r="E8480" i="3"/>
  <c r="J8478" i="3"/>
  <c r="L8478" i="3" s="1"/>
  <c r="M8480" i="3"/>
  <c r="D8483" i="3" l="1"/>
  <c r="G8480" i="3"/>
  <c r="H8480" i="3" s="1"/>
  <c r="F8481" i="3"/>
  <c r="E8481" i="3"/>
  <c r="I8480" i="3"/>
  <c r="R8480" i="3" s="1"/>
  <c r="J8479" i="3"/>
  <c r="L8479" i="3" s="1"/>
  <c r="M8481" i="3"/>
  <c r="D8484" i="3" l="1"/>
  <c r="F8482" i="3"/>
  <c r="E8482" i="3"/>
  <c r="G8481" i="3"/>
  <c r="H8481" i="3" s="1"/>
  <c r="I8481" i="3" s="1"/>
  <c r="R8481" i="3" s="1"/>
  <c r="J8480" i="3"/>
  <c r="L8480" i="3" s="1"/>
  <c r="M8482" i="3"/>
  <c r="D8485" i="3" l="1"/>
  <c r="F8483" i="3"/>
  <c r="E8483" i="3"/>
  <c r="G8482" i="3"/>
  <c r="H8482" i="3" s="1"/>
  <c r="I8482" i="3" s="1"/>
  <c r="R8482" i="3" s="1"/>
  <c r="J8481" i="3"/>
  <c r="L8481" i="3" s="1"/>
  <c r="M8483" i="3"/>
  <c r="D8486" i="3" l="1"/>
  <c r="G8483" i="3"/>
  <c r="H8483" i="3" s="1"/>
  <c r="I8483" i="3" s="1"/>
  <c r="R8483" i="3" s="1"/>
  <c r="F8484" i="3"/>
  <c r="E8484" i="3"/>
  <c r="J8482" i="3"/>
  <c r="L8482" i="3" s="1"/>
  <c r="M8484" i="3"/>
  <c r="D8487" i="3" l="1"/>
  <c r="F8485" i="3"/>
  <c r="E8485" i="3"/>
  <c r="G8484" i="3"/>
  <c r="H8484" i="3" s="1"/>
  <c r="I8484" i="3" s="1"/>
  <c r="R8484" i="3" s="1"/>
  <c r="J8483" i="3"/>
  <c r="L8483" i="3" s="1"/>
  <c r="M8485" i="3"/>
  <c r="D8488" i="3" l="1"/>
  <c r="G8485" i="3"/>
  <c r="H8485" i="3" s="1"/>
  <c r="F8486" i="3"/>
  <c r="E8486" i="3"/>
  <c r="G8486" i="3" s="1"/>
  <c r="H8486" i="3" s="1"/>
  <c r="I8485" i="3"/>
  <c r="R8485" i="3" s="1"/>
  <c r="J8484" i="3"/>
  <c r="L8484" i="3" s="1"/>
  <c r="M8486" i="3"/>
  <c r="D8489" i="3" l="1"/>
  <c r="F8487" i="3"/>
  <c r="E8487" i="3"/>
  <c r="I8486" i="3"/>
  <c r="R8486" i="3" s="1"/>
  <c r="J8485" i="3"/>
  <c r="L8485" i="3" s="1"/>
  <c r="M8487" i="3"/>
  <c r="D8490" i="3" l="1"/>
  <c r="G8487" i="3"/>
  <c r="H8487" i="3" s="1"/>
  <c r="F8488" i="3"/>
  <c r="E8488" i="3"/>
  <c r="G8488" i="3" s="1"/>
  <c r="H8488" i="3" s="1"/>
  <c r="I8487" i="3"/>
  <c r="R8487" i="3" s="1"/>
  <c r="J8486" i="3"/>
  <c r="L8486" i="3" s="1"/>
  <c r="M8488" i="3"/>
  <c r="D8491" i="3" l="1"/>
  <c r="F8489" i="3"/>
  <c r="E8489" i="3"/>
  <c r="I8488" i="3"/>
  <c r="R8488" i="3" s="1"/>
  <c r="J8487" i="3"/>
  <c r="L8487" i="3" s="1"/>
  <c r="M8489" i="3"/>
  <c r="D8492" i="3" l="1"/>
  <c r="G8489" i="3"/>
  <c r="H8489" i="3" s="1"/>
  <c r="F8490" i="3"/>
  <c r="E8490" i="3"/>
  <c r="I8489" i="3"/>
  <c r="R8489" i="3" s="1"/>
  <c r="J8488" i="3"/>
  <c r="L8488" i="3" s="1"/>
  <c r="M8490" i="3"/>
  <c r="D8493" i="3" l="1"/>
  <c r="G8490" i="3"/>
  <c r="H8490" i="3" s="1"/>
  <c r="F8491" i="3"/>
  <c r="E8491" i="3"/>
  <c r="I8490" i="3"/>
  <c r="R8490" i="3" s="1"/>
  <c r="J8489" i="3"/>
  <c r="L8489" i="3" s="1"/>
  <c r="M8491" i="3"/>
  <c r="D8494" i="3" l="1"/>
  <c r="G8491" i="3"/>
  <c r="H8491" i="3" s="1"/>
  <c r="F8492" i="3"/>
  <c r="E8492" i="3"/>
  <c r="I8491" i="3"/>
  <c r="R8491" i="3" s="1"/>
  <c r="J8490" i="3"/>
  <c r="L8490" i="3" s="1"/>
  <c r="M8492" i="3"/>
  <c r="D8495" i="3" l="1"/>
  <c r="F8493" i="3"/>
  <c r="E8493" i="3"/>
  <c r="G8492" i="3"/>
  <c r="H8492" i="3" s="1"/>
  <c r="I8492" i="3" s="1"/>
  <c r="R8492" i="3" s="1"/>
  <c r="J8491" i="3"/>
  <c r="L8491" i="3" s="1"/>
  <c r="M8493" i="3"/>
  <c r="D8496" i="3" l="1"/>
  <c r="G8493" i="3"/>
  <c r="H8493" i="3" s="1"/>
  <c r="I8493" i="3" s="1"/>
  <c r="R8493" i="3" s="1"/>
  <c r="F8494" i="3"/>
  <c r="E8494" i="3"/>
  <c r="G8494" i="3" s="1"/>
  <c r="H8494" i="3" s="1"/>
  <c r="J8492" i="3"/>
  <c r="L8492" i="3" s="1"/>
  <c r="M8494" i="3"/>
  <c r="D8497" i="3" l="1"/>
  <c r="F8495" i="3"/>
  <c r="E8495" i="3"/>
  <c r="I8494" i="3"/>
  <c r="R8494" i="3" s="1"/>
  <c r="J8493" i="3"/>
  <c r="L8493" i="3" s="1"/>
  <c r="M8495" i="3"/>
  <c r="D8498" i="3" l="1"/>
  <c r="G8495" i="3"/>
  <c r="H8495" i="3" s="1"/>
  <c r="F8496" i="3"/>
  <c r="E8496" i="3"/>
  <c r="I8495" i="3"/>
  <c r="R8495" i="3" s="1"/>
  <c r="J8494" i="3"/>
  <c r="L8494" i="3" s="1"/>
  <c r="M8496" i="3"/>
  <c r="D8499" i="3" l="1"/>
  <c r="G8496" i="3"/>
  <c r="H8496" i="3" s="1"/>
  <c r="F8497" i="3"/>
  <c r="E8497" i="3"/>
  <c r="I8496" i="3"/>
  <c r="R8496" i="3" s="1"/>
  <c r="J8495" i="3"/>
  <c r="L8495" i="3" s="1"/>
  <c r="M8497" i="3"/>
  <c r="D8500" i="3" l="1"/>
  <c r="G8497" i="3"/>
  <c r="H8497" i="3" s="1"/>
  <c r="F8498" i="3"/>
  <c r="E8498" i="3"/>
  <c r="G8498" i="3" s="1"/>
  <c r="H8498" i="3" s="1"/>
  <c r="I8497" i="3"/>
  <c r="R8497" i="3" s="1"/>
  <c r="J8496" i="3"/>
  <c r="L8496" i="3" s="1"/>
  <c r="M8498" i="3"/>
  <c r="D8501" i="3" l="1"/>
  <c r="F8499" i="3"/>
  <c r="E8499" i="3"/>
  <c r="I8498" i="3"/>
  <c r="R8498" i="3" s="1"/>
  <c r="J8497" i="3"/>
  <c r="L8497" i="3" s="1"/>
  <c r="M8499" i="3"/>
  <c r="D8502" i="3" l="1"/>
  <c r="G8499" i="3"/>
  <c r="H8499" i="3" s="1"/>
  <c r="F8500" i="3"/>
  <c r="E8500" i="3"/>
  <c r="G8500" i="3" s="1"/>
  <c r="H8500" i="3" s="1"/>
  <c r="I8499" i="3"/>
  <c r="R8499" i="3" s="1"/>
  <c r="J8498" i="3"/>
  <c r="L8498" i="3" s="1"/>
  <c r="M8500" i="3"/>
  <c r="D8503" i="3" l="1"/>
  <c r="F8501" i="3"/>
  <c r="E8501" i="3"/>
  <c r="I8500" i="3"/>
  <c r="R8500" i="3" s="1"/>
  <c r="J8499" i="3"/>
  <c r="L8499" i="3" s="1"/>
  <c r="M8501" i="3"/>
  <c r="D8504" i="3" l="1"/>
  <c r="G8501" i="3"/>
  <c r="H8501" i="3" s="1"/>
  <c r="F8502" i="3"/>
  <c r="E8502" i="3"/>
  <c r="G8502" i="3" s="1"/>
  <c r="H8502" i="3" s="1"/>
  <c r="I8501" i="3"/>
  <c r="R8501" i="3" s="1"/>
  <c r="J8500" i="3"/>
  <c r="L8500" i="3" s="1"/>
  <c r="M8502" i="3"/>
  <c r="D8505" i="3" l="1"/>
  <c r="F8503" i="3"/>
  <c r="E8503" i="3"/>
  <c r="I8502" i="3"/>
  <c r="R8502" i="3" s="1"/>
  <c r="J8501" i="3"/>
  <c r="L8501" i="3" s="1"/>
  <c r="M8503" i="3"/>
  <c r="D8506" i="3" l="1"/>
  <c r="G8503" i="3"/>
  <c r="H8503" i="3" s="1"/>
  <c r="F8504" i="3"/>
  <c r="E8504" i="3"/>
  <c r="I8503" i="3"/>
  <c r="R8503" i="3" s="1"/>
  <c r="J8502" i="3"/>
  <c r="L8502" i="3" s="1"/>
  <c r="M8504" i="3"/>
  <c r="D8507" i="3" l="1"/>
  <c r="F8505" i="3"/>
  <c r="E8505" i="3"/>
  <c r="G8504" i="3"/>
  <c r="H8504" i="3" s="1"/>
  <c r="I8504" i="3" s="1"/>
  <c r="R8504" i="3" s="1"/>
  <c r="J8503" i="3"/>
  <c r="L8503" i="3" s="1"/>
  <c r="M8505" i="3"/>
  <c r="D8508" i="3" l="1"/>
  <c r="G8505" i="3"/>
  <c r="H8505" i="3" s="1"/>
  <c r="I8505" i="3" s="1"/>
  <c r="R8505" i="3" s="1"/>
  <c r="F8506" i="3"/>
  <c r="E8506" i="3"/>
  <c r="J8504" i="3"/>
  <c r="L8504" i="3" s="1"/>
  <c r="M8506" i="3"/>
  <c r="D8509" i="3" l="1"/>
  <c r="G8506" i="3"/>
  <c r="H8506" i="3" s="1"/>
  <c r="F8507" i="3"/>
  <c r="E8507" i="3"/>
  <c r="I8506" i="3"/>
  <c r="R8506" i="3" s="1"/>
  <c r="J8505" i="3"/>
  <c r="L8505" i="3" s="1"/>
  <c r="M8507" i="3"/>
  <c r="D8510" i="3" l="1"/>
  <c r="G8507" i="3"/>
  <c r="H8507" i="3" s="1"/>
  <c r="I8507" i="3" s="1"/>
  <c r="R8507" i="3" s="1"/>
  <c r="F8508" i="3"/>
  <c r="E8508" i="3"/>
  <c r="G8508" i="3" s="1"/>
  <c r="H8508" i="3" s="1"/>
  <c r="J8506" i="3"/>
  <c r="L8506" i="3" s="1"/>
  <c r="M8508" i="3"/>
  <c r="D8511" i="3" l="1"/>
  <c r="F8509" i="3"/>
  <c r="E8509" i="3"/>
  <c r="I8508" i="3"/>
  <c r="R8508" i="3" s="1"/>
  <c r="J8507" i="3"/>
  <c r="L8507" i="3" s="1"/>
  <c r="M8509" i="3"/>
  <c r="D8512" i="3" l="1"/>
  <c r="G8509" i="3"/>
  <c r="H8509" i="3" s="1"/>
  <c r="F8510" i="3"/>
  <c r="E8510" i="3"/>
  <c r="G8510" i="3" s="1"/>
  <c r="H8510" i="3" s="1"/>
  <c r="I8509" i="3"/>
  <c r="R8509" i="3" s="1"/>
  <c r="J8508" i="3"/>
  <c r="L8508" i="3" s="1"/>
  <c r="M8510" i="3"/>
  <c r="D8513" i="3" l="1"/>
  <c r="F8511" i="3"/>
  <c r="E8511" i="3"/>
  <c r="I8510" i="3"/>
  <c r="R8510" i="3" s="1"/>
  <c r="J8509" i="3"/>
  <c r="L8509" i="3" s="1"/>
  <c r="M8511" i="3"/>
  <c r="D8514" i="3" l="1"/>
  <c r="G8511" i="3"/>
  <c r="H8511" i="3" s="1"/>
  <c r="F8512" i="3"/>
  <c r="E8512" i="3"/>
  <c r="G8512" i="3" s="1"/>
  <c r="H8512" i="3" s="1"/>
  <c r="I8511" i="3"/>
  <c r="R8511" i="3" s="1"/>
  <c r="J8510" i="3"/>
  <c r="L8510" i="3" s="1"/>
  <c r="M8512" i="3"/>
  <c r="D8515" i="3" l="1"/>
  <c r="F8513" i="3"/>
  <c r="E8513" i="3"/>
  <c r="I8512" i="3"/>
  <c r="R8512" i="3" s="1"/>
  <c r="J8511" i="3"/>
  <c r="L8511" i="3" s="1"/>
  <c r="M8513" i="3"/>
  <c r="D8516" i="3" l="1"/>
  <c r="G8513" i="3"/>
  <c r="H8513" i="3" s="1"/>
  <c r="I8513" i="3" s="1"/>
  <c r="R8513" i="3" s="1"/>
  <c r="F8514" i="3"/>
  <c r="E8514" i="3"/>
  <c r="G8514" i="3" s="1"/>
  <c r="H8514" i="3" s="1"/>
  <c r="J8512" i="3"/>
  <c r="L8512" i="3" s="1"/>
  <c r="M8514" i="3"/>
  <c r="D8517" i="3" l="1"/>
  <c r="F8515" i="3"/>
  <c r="E8515" i="3"/>
  <c r="I8514" i="3"/>
  <c r="R8514" i="3" s="1"/>
  <c r="J8513" i="3"/>
  <c r="L8513" i="3" s="1"/>
  <c r="M8515" i="3"/>
  <c r="D8518" i="3" l="1"/>
  <c r="G8515" i="3"/>
  <c r="H8515" i="3" s="1"/>
  <c r="F8516" i="3"/>
  <c r="E8516" i="3"/>
  <c r="G8516" i="3" s="1"/>
  <c r="H8516" i="3" s="1"/>
  <c r="I8515" i="3"/>
  <c r="R8515" i="3" s="1"/>
  <c r="J8514" i="3"/>
  <c r="L8514" i="3" s="1"/>
  <c r="M8516" i="3"/>
  <c r="D8519" i="3" l="1"/>
  <c r="F8517" i="3"/>
  <c r="E8517" i="3"/>
  <c r="I8516" i="3"/>
  <c r="R8516" i="3" s="1"/>
  <c r="J8515" i="3"/>
  <c r="L8515" i="3" s="1"/>
  <c r="M8517" i="3"/>
  <c r="D8520" i="3" l="1"/>
  <c r="G8517" i="3"/>
  <c r="H8517" i="3" s="1"/>
  <c r="F8518" i="3"/>
  <c r="E8518" i="3"/>
  <c r="G8518" i="3" s="1"/>
  <c r="H8518" i="3" s="1"/>
  <c r="I8517" i="3"/>
  <c r="R8517" i="3" s="1"/>
  <c r="J8516" i="3"/>
  <c r="L8516" i="3" s="1"/>
  <c r="M8518" i="3"/>
  <c r="D8521" i="3" l="1"/>
  <c r="F8519" i="3"/>
  <c r="E8519" i="3"/>
  <c r="I8518" i="3"/>
  <c r="R8518" i="3" s="1"/>
  <c r="J8517" i="3"/>
  <c r="L8517" i="3" s="1"/>
  <c r="M8519" i="3"/>
  <c r="D8522" i="3" l="1"/>
  <c r="G8519" i="3"/>
  <c r="H8519" i="3" s="1"/>
  <c r="F8520" i="3"/>
  <c r="E8520" i="3"/>
  <c r="I8519" i="3"/>
  <c r="R8519" i="3" s="1"/>
  <c r="J8518" i="3"/>
  <c r="L8518" i="3" s="1"/>
  <c r="M8520" i="3"/>
  <c r="D8523" i="3" l="1"/>
  <c r="F8521" i="3"/>
  <c r="E8521" i="3"/>
  <c r="G8520" i="3"/>
  <c r="H8520" i="3" s="1"/>
  <c r="I8520" i="3" s="1"/>
  <c r="R8520" i="3" s="1"/>
  <c r="J8519" i="3"/>
  <c r="L8519" i="3" s="1"/>
  <c r="M8521" i="3"/>
  <c r="D8524" i="3" l="1"/>
  <c r="G8521" i="3"/>
  <c r="H8521" i="3" s="1"/>
  <c r="F8522" i="3"/>
  <c r="E8522" i="3"/>
  <c r="I8521" i="3"/>
  <c r="R8521" i="3" s="1"/>
  <c r="J8520" i="3"/>
  <c r="L8520" i="3" s="1"/>
  <c r="M8522" i="3"/>
  <c r="D8525" i="3" l="1"/>
  <c r="G8522" i="3"/>
  <c r="H8522" i="3" s="1"/>
  <c r="F8523" i="3"/>
  <c r="E8523" i="3"/>
  <c r="I8522" i="3"/>
  <c r="R8522" i="3" s="1"/>
  <c r="J8521" i="3"/>
  <c r="L8521" i="3" s="1"/>
  <c r="M8523" i="3"/>
  <c r="D8526" i="3" l="1"/>
  <c r="G8523" i="3"/>
  <c r="H8523" i="3" s="1"/>
  <c r="F8524" i="3"/>
  <c r="E8524" i="3"/>
  <c r="I8523" i="3"/>
  <c r="R8523" i="3" s="1"/>
  <c r="J8522" i="3"/>
  <c r="L8522" i="3" s="1"/>
  <c r="M8524" i="3"/>
  <c r="D8527" i="3" l="1"/>
  <c r="G8524" i="3"/>
  <c r="H8524" i="3" s="1"/>
  <c r="F8525" i="3"/>
  <c r="E8525" i="3"/>
  <c r="I8524" i="3"/>
  <c r="R8524" i="3" s="1"/>
  <c r="J8523" i="3"/>
  <c r="L8523" i="3" s="1"/>
  <c r="M8525" i="3"/>
  <c r="D8528" i="3" l="1"/>
  <c r="G8525" i="3"/>
  <c r="H8525" i="3" s="1"/>
  <c r="I8525" i="3" s="1"/>
  <c r="R8525" i="3" s="1"/>
  <c r="F8526" i="3"/>
  <c r="E8526" i="3"/>
  <c r="G8526" i="3" s="1"/>
  <c r="H8526" i="3" s="1"/>
  <c r="J8524" i="3"/>
  <c r="L8524" i="3" s="1"/>
  <c r="M8526" i="3"/>
  <c r="D8529" i="3" l="1"/>
  <c r="F8527" i="3"/>
  <c r="E8527" i="3"/>
  <c r="I8526" i="3"/>
  <c r="R8526" i="3" s="1"/>
  <c r="J8525" i="3"/>
  <c r="L8525" i="3" s="1"/>
  <c r="M8527" i="3"/>
  <c r="D8530" i="3" l="1"/>
  <c r="G8527" i="3"/>
  <c r="H8527" i="3" s="1"/>
  <c r="F8528" i="3"/>
  <c r="E8528" i="3"/>
  <c r="I8527" i="3"/>
  <c r="R8527" i="3" s="1"/>
  <c r="J8526" i="3"/>
  <c r="L8526" i="3" s="1"/>
  <c r="M8528" i="3"/>
  <c r="D8531" i="3" l="1"/>
  <c r="G8528" i="3"/>
  <c r="H8528" i="3" s="1"/>
  <c r="F8529" i="3"/>
  <c r="E8529" i="3"/>
  <c r="I8528" i="3"/>
  <c r="R8528" i="3" s="1"/>
  <c r="J8527" i="3"/>
  <c r="L8527" i="3" s="1"/>
  <c r="M8529" i="3"/>
  <c r="D8532" i="3" l="1"/>
  <c r="G8529" i="3"/>
  <c r="H8529" i="3" s="1"/>
  <c r="F8530" i="3"/>
  <c r="E8530" i="3"/>
  <c r="I8529" i="3"/>
  <c r="R8529" i="3" s="1"/>
  <c r="J8528" i="3"/>
  <c r="L8528" i="3" s="1"/>
  <c r="M8530" i="3"/>
  <c r="D8533" i="3" l="1"/>
  <c r="G8530" i="3"/>
  <c r="H8530" i="3" s="1"/>
  <c r="I8530" i="3" s="1"/>
  <c r="R8530" i="3" s="1"/>
  <c r="F8531" i="3"/>
  <c r="E8531" i="3"/>
  <c r="G8531" i="3" s="1"/>
  <c r="H8531" i="3" s="1"/>
  <c r="J8529" i="3"/>
  <c r="L8529" i="3" s="1"/>
  <c r="M8531" i="3"/>
  <c r="D8534" i="3" l="1"/>
  <c r="F8532" i="3"/>
  <c r="E8532" i="3"/>
  <c r="I8531" i="3"/>
  <c r="R8531" i="3" s="1"/>
  <c r="J8530" i="3"/>
  <c r="L8530" i="3" s="1"/>
  <c r="M8532" i="3"/>
  <c r="D8535" i="3" l="1"/>
  <c r="G8532" i="3"/>
  <c r="H8532" i="3" s="1"/>
  <c r="F8533" i="3"/>
  <c r="E8533" i="3"/>
  <c r="G8533" i="3" s="1"/>
  <c r="H8533" i="3" s="1"/>
  <c r="I8532" i="3"/>
  <c r="R8532" i="3" s="1"/>
  <c r="J8531" i="3"/>
  <c r="L8531" i="3" s="1"/>
  <c r="M8533" i="3"/>
  <c r="D8536" i="3" l="1"/>
  <c r="F8534" i="3"/>
  <c r="E8534" i="3"/>
  <c r="I8533" i="3"/>
  <c r="R8533" i="3" s="1"/>
  <c r="J8532" i="3"/>
  <c r="L8532" i="3" s="1"/>
  <c r="M8534" i="3"/>
  <c r="D8537" i="3" l="1"/>
  <c r="G8534" i="3"/>
  <c r="H8534" i="3" s="1"/>
  <c r="I8534" i="3" s="1"/>
  <c r="R8534" i="3" s="1"/>
  <c r="F8535" i="3"/>
  <c r="E8535" i="3"/>
  <c r="J8533" i="3"/>
  <c r="L8533" i="3" s="1"/>
  <c r="M8535" i="3"/>
  <c r="D8538" i="3" l="1"/>
  <c r="G8535" i="3"/>
  <c r="H8535" i="3" s="1"/>
  <c r="F8536" i="3"/>
  <c r="E8536" i="3"/>
  <c r="I8535" i="3"/>
  <c r="R8535" i="3" s="1"/>
  <c r="J8534" i="3"/>
  <c r="L8534" i="3" s="1"/>
  <c r="M8536" i="3"/>
  <c r="D8539" i="3" l="1"/>
  <c r="G8536" i="3"/>
  <c r="H8536" i="3" s="1"/>
  <c r="F8537" i="3"/>
  <c r="E8537" i="3"/>
  <c r="I8536" i="3"/>
  <c r="R8536" i="3" s="1"/>
  <c r="J8535" i="3"/>
  <c r="L8535" i="3" s="1"/>
  <c r="M8537" i="3"/>
  <c r="D8540" i="3" l="1"/>
  <c r="G8537" i="3"/>
  <c r="H8537" i="3" s="1"/>
  <c r="I8537" i="3" s="1"/>
  <c r="R8537" i="3" s="1"/>
  <c r="F8538" i="3"/>
  <c r="E8538" i="3"/>
  <c r="G8538" i="3" s="1"/>
  <c r="H8538" i="3" s="1"/>
  <c r="J8536" i="3"/>
  <c r="L8536" i="3" s="1"/>
  <c r="M8538" i="3"/>
  <c r="D8541" i="3" l="1"/>
  <c r="F8539" i="3"/>
  <c r="E8539" i="3"/>
  <c r="I8538" i="3"/>
  <c r="R8538" i="3" s="1"/>
  <c r="J8537" i="3"/>
  <c r="L8537" i="3" s="1"/>
  <c r="M8539" i="3"/>
  <c r="D8542" i="3" l="1"/>
  <c r="G8539" i="3"/>
  <c r="H8539" i="3" s="1"/>
  <c r="F8540" i="3"/>
  <c r="E8540" i="3"/>
  <c r="I8539" i="3"/>
  <c r="R8539" i="3" s="1"/>
  <c r="J8538" i="3"/>
  <c r="L8538" i="3" s="1"/>
  <c r="M8540" i="3"/>
  <c r="D8543" i="3" l="1"/>
  <c r="G8540" i="3"/>
  <c r="H8540" i="3" s="1"/>
  <c r="I8540" i="3" s="1"/>
  <c r="R8540" i="3" s="1"/>
  <c r="F8541" i="3"/>
  <c r="E8541" i="3"/>
  <c r="J8539" i="3"/>
  <c r="L8539" i="3" s="1"/>
  <c r="M8541" i="3"/>
  <c r="D8544" i="3" l="1"/>
  <c r="G8541" i="3"/>
  <c r="H8541" i="3" s="1"/>
  <c r="I8541" i="3" s="1"/>
  <c r="R8541" i="3" s="1"/>
  <c r="F8542" i="3"/>
  <c r="E8542" i="3"/>
  <c r="G8542" i="3" s="1"/>
  <c r="H8542" i="3" s="1"/>
  <c r="J8540" i="3"/>
  <c r="L8540" i="3" s="1"/>
  <c r="M8542" i="3"/>
  <c r="D8545" i="3" l="1"/>
  <c r="F8543" i="3"/>
  <c r="E8543" i="3"/>
  <c r="I8542" i="3"/>
  <c r="R8542" i="3" s="1"/>
  <c r="J8541" i="3"/>
  <c r="L8541" i="3" s="1"/>
  <c r="M8543" i="3"/>
  <c r="D8546" i="3" l="1"/>
  <c r="G8543" i="3"/>
  <c r="H8543" i="3" s="1"/>
  <c r="F8544" i="3"/>
  <c r="E8544" i="3"/>
  <c r="G8544" i="3" s="1"/>
  <c r="H8544" i="3" s="1"/>
  <c r="I8543" i="3"/>
  <c r="R8543" i="3" s="1"/>
  <c r="J8542" i="3"/>
  <c r="L8542" i="3" s="1"/>
  <c r="M8544" i="3"/>
  <c r="D8547" i="3" l="1"/>
  <c r="F8545" i="3"/>
  <c r="E8545" i="3"/>
  <c r="I8544" i="3"/>
  <c r="R8544" i="3" s="1"/>
  <c r="J8543" i="3"/>
  <c r="L8543" i="3" s="1"/>
  <c r="M8545" i="3"/>
  <c r="D8548" i="3" l="1"/>
  <c r="G8545" i="3"/>
  <c r="H8545" i="3" s="1"/>
  <c r="F8546" i="3"/>
  <c r="E8546" i="3"/>
  <c r="G8546" i="3" s="1"/>
  <c r="H8546" i="3" s="1"/>
  <c r="I8545" i="3"/>
  <c r="R8545" i="3" s="1"/>
  <c r="J8544" i="3"/>
  <c r="L8544" i="3" s="1"/>
  <c r="M8546" i="3"/>
  <c r="D8549" i="3" l="1"/>
  <c r="F8547" i="3"/>
  <c r="E8547" i="3"/>
  <c r="I8546" i="3"/>
  <c r="R8546" i="3" s="1"/>
  <c r="J8545" i="3"/>
  <c r="L8545" i="3" s="1"/>
  <c r="M8547" i="3"/>
  <c r="D8550" i="3" l="1"/>
  <c r="G8547" i="3"/>
  <c r="H8547" i="3" s="1"/>
  <c r="F8548" i="3"/>
  <c r="E8548" i="3"/>
  <c r="I8547" i="3"/>
  <c r="R8547" i="3" s="1"/>
  <c r="J8546" i="3"/>
  <c r="L8546" i="3" s="1"/>
  <c r="M8548" i="3"/>
  <c r="D8551" i="3" l="1"/>
  <c r="G8548" i="3"/>
  <c r="H8548" i="3" s="1"/>
  <c r="F8549" i="3"/>
  <c r="E8549" i="3"/>
  <c r="I8548" i="3"/>
  <c r="R8548" i="3" s="1"/>
  <c r="J8547" i="3"/>
  <c r="L8547" i="3" s="1"/>
  <c r="M8549" i="3"/>
  <c r="D8552" i="3" l="1"/>
  <c r="G8549" i="3"/>
  <c r="H8549" i="3" s="1"/>
  <c r="F8550" i="3"/>
  <c r="E8550" i="3"/>
  <c r="G8550" i="3" s="1"/>
  <c r="H8550" i="3" s="1"/>
  <c r="I8549" i="3"/>
  <c r="R8549" i="3" s="1"/>
  <c r="J8548" i="3"/>
  <c r="L8548" i="3" s="1"/>
  <c r="M8550" i="3"/>
  <c r="D8553" i="3" l="1"/>
  <c r="F8551" i="3"/>
  <c r="E8551" i="3"/>
  <c r="I8550" i="3"/>
  <c r="R8550" i="3" s="1"/>
  <c r="J8549" i="3"/>
  <c r="L8549" i="3" s="1"/>
  <c r="M8551" i="3"/>
  <c r="D8554" i="3" l="1"/>
  <c r="G8551" i="3"/>
  <c r="H8551" i="3" s="1"/>
  <c r="F8552" i="3"/>
  <c r="E8552" i="3"/>
  <c r="I8551" i="3"/>
  <c r="R8551" i="3" s="1"/>
  <c r="J8550" i="3"/>
  <c r="L8550" i="3" s="1"/>
  <c r="M8552" i="3"/>
  <c r="D8555" i="3" l="1"/>
  <c r="G8552" i="3"/>
  <c r="H8552" i="3" s="1"/>
  <c r="F8553" i="3"/>
  <c r="E8553" i="3"/>
  <c r="I8552" i="3"/>
  <c r="R8552" i="3" s="1"/>
  <c r="J8551" i="3"/>
  <c r="L8551" i="3" s="1"/>
  <c r="M8553" i="3"/>
  <c r="D8556" i="3" l="1"/>
  <c r="G8553" i="3"/>
  <c r="H8553" i="3" s="1"/>
  <c r="I8553" i="3" s="1"/>
  <c r="R8553" i="3" s="1"/>
  <c r="F8554" i="3"/>
  <c r="E8554" i="3"/>
  <c r="G8554" i="3" s="1"/>
  <c r="H8554" i="3" s="1"/>
  <c r="J8552" i="3"/>
  <c r="L8552" i="3" s="1"/>
  <c r="M8554" i="3"/>
  <c r="D8557" i="3" l="1"/>
  <c r="F8555" i="3"/>
  <c r="E8555" i="3"/>
  <c r="I8554" i="3"/>
  <c r="R8554" i="3" s="1"/>
  <c r="J8553" i="3"/>
  <c r="L8553" i="3" s="1"/>
  <c r="M8555" i="3"/>
  <c r="D8558" i="3" l="1"/>
  <c r="G8555" i="3"/>
  <c r="H8555" i="3" s="1"/>
  <c r="F8556" i="3"/>
  <c r="E8556" i="3"/>
  <c r="G8556" i="3" s="1"/>
  <c r="H8556" i="3" s="1"/>
  <c r="I8555" i="3"/>
  <c r="R8555" i="3" s="1"/>
  <c r="J8554" i="3"/>
  <c r="L8554" i="3" s="1"/>
  <c r="M8556" i="3"/>
  <c r="D8559" i="3" l="1"/>
  <c r="F8557" i="3"/>
  <c r="E8557" i="3"/>
  <c r="I8556" i="3"/>
  <c r="R8556" i="3" s="1"/>
  <c r="J8555" i="3"/>
  <c r="L8555" i="3" s="1"/>
  <c r="M8557" i="3"/>
  <c r="D8560" i="3" l="1"/>
  <c r="G8557" i="3"/>
  <c r="H8557" i="3" s="1"/>
  <c r="F8558" i="3"/>
  <c r="E8558" i="3"/>
  <c r="G8558" i="3" s="1"/>
  <c r="H8558" i="3" s="1"/>
  <c r="I8557" i="3"/>
  <c r="R8557" i="3" s="1"/>
  <c r="J8556" i="3"/>
  <c r="L8556" i="3" s="1"/>
  <c r="M8558" i="3"/>
  <c r="D8561" i="3" l="1"/>
  <c r="F8559" i="3"/>
  <c r="E8559" i="3"/>
  <c r="I8558" i="3"/>
  <c r="R8558" i="3" s="1"/>
  <c r="J8557" i="3"/>
  <c r="L8557" i="3" s="1"/>
  <c r="M8559" i="3"/>
  <c r="D8562" i="3" l="1"/>
  <c r="G8559" i="3"/>
  <c r="H8559" i="3" s="1"/>
  <c r="F8560" i="3"/>
  <c r="E8560" i="3"/>
  <c r="I8559" i="3"/>
  <c r="R8559" i="3" s="1"/>
  <c r="J8558" i="3"/>
  <c r="L8558" i="3" s="1"/>
  <c r="M8560" i="3"/>
  <c r="D8563" i="3" l="1"/>
  <c r="F8561" i="3"/>
  <c r="E8561" i="3"/>
  <c r="G8560" i="3"/>
  <c r="H8560" i="3" s="1"/>
  <c r="I8560" i="3" s="1"/>
  <c r="R8560" i="3" s="1"/>
  <c r="J8559" i="3"/>
  <c r="L8559" i="3" s="1"/>
  <c r="M8561" i="3"/>
  <c r="D8564" i="3" l="1"/>
  <c r="F8562" i="3"/>
  <c r="E8562" i="3"/>
  <c r="G8561" i="3"/>
  <c r="H8561" i="3" s="1"/>
  <c r="I8561" i="3" s="1"/>
  <c r="R8561" i="3" s="1"/>
  <c r="J8560" i="3"/>
  <c r="L8560" i="3" s="1"/>
  <c r="M8562" i="3"/>
  <c r="D8565" i="3" l="1"/>
  <c r="G8562" i="3"/>
  <c r="H8562" i="3" s="1"/>
  <c r="F8563" i="3"/>
  <c r="E8563" i="3"/>
  <c r="I8562" i="3"/>
  <c r="R8562" i="3" s="1"/>
  <c r="J8561" i="3"/>
  <c r="L8561" i="3" s="1"/>
  <c r="M8563" i="3"/>
  <c r="D8566" i="3" l="1"/>
  <c r="G8563" i="3"/>
  <c r="H8563" i="3" s="1"/>
  <c r="F8564" i="3"/>
  <c r="E8564" i="3"/>
  <c r="I8563" i="3"/>
  <c r="R8563" i="3" s="1"/>
  <c r="J8562" i="3"/>
  <c r="L8562" i="3" s="1"/>
  <c r="M8564" i="3"/>
  <c r="D8567" i="3" l="1"/>
  <c r="G8564" i="3"/>
  <c r="H8564" i="3" s="1"/>
  <c r="F8565" i="3"/>
  <c r="E8565" i="3"/>
  <c r="I8564" i="3"/>
  <c r="R8564" i="3" s="1"/>
  <c r="J8563" i="3"/>
  <c r="L8563" i="3" s="1"/>
  <c r="M8565" i="3"/>
  <c r="D8568" i="3" l="1"/>
  <c r="G8565" i="3"/>
  <c r="H8565" i="3" s="1"/>
  <c r="F8566" i="3"/>
  <c r="E8566" i="3"/>
  <c r="I8565" i="3"/>
  <c r="R8565" i="3" s="1"/>
  <c r="J8564" i="3"/>
  <c r="L8564" i="3" s="1"/>
  <c r="M8566" i="3"/>
  <c r="D8569" i="3" l="1"/>
  <c r="G8566" i="3"/>
  <c r="H8566" i="3" s="1"/>
  <c r="F8567" i="3"/>
  <c r="E8567" i="3"/>
  <c r="I8566" i="3"/>
  <c r="R8566" i="3" s="1"/>
  <c r="J8565" i="3"/>
  <c r="L8565" i="3" s="1"/>
  <c r="M8567" i="3"/>
  <c r="D8570" i="3" l="1"/>
  <c r="G8567" i="3"/>
  <c r="H8567" i="3" s="1"/>
  <c r="F8568" i="3"/>
  <c r="E8568" i="3"/>
  <c r="G8568" i="3" s="1"/>
  <c r="H8568" i="3" s="1"/>
  <c r="I8567" i="3"/>
  <c r="R8567" i="3" s="1"/>
  <c r="J8566" i="3"/>
  <c r="L8566" i="3" s="1"/>
  <c r="M8568" i="3"/>
  <c r="D8571" i="3" l="1"/>
  <c r="F8569" i="3"/>
  <c r="E8569" i="3"/>
  <c r="I8568" i="3"/>
  <c r="R8568" i="3" s="1"/>
  <c r="J8567" i="3"/>
  <c r="L8567" i="3" s="1"/>
  <c r="M8569" i="3"/>
  <c r="D8572" i="3" l="1"/>
  <c r="G8569" i="3"/>
  <c r="H8569" i="3" s="1"/>
  <c r="F8570" i="3"/>
  <c r="E8570" i="3"/>
  <c r="I8569" i="3"/>
  <c r="R8569" i="3" s="1"/>
  <c r="J8568" i="3"/>
  <c r="L8568" i="3" s="1"/>
  <c r="M8570" i="3"/>
  <c r="D8573" i="3" l="1"/>
  <c r="G8570" i="3"/>
  <c r="H8570" i="3" s="1"/>
  <c r="F8571" i="3"/>
  <c r="E8571" i="3"/>
  <c r="I8570" i="3"/>
  <c r="R8570" i="3" s="1"/>
  <c r="J8569" i="3"/>
  <c r="L8569" i="3" s="1"/>
  <c r="M8571" i="3"/>
  <c r="D8574" i="3" l="1"/>
  <c r="G8571" i="3"/>
  <c r="H8571" i="3" s="1"/>
  <c r="F8572" i="3"/>
  <c r="E8572" i="3"/>
  <c r="I8571" i="3"/>
  <c r="R8571" i="3" s="1"/>
  <c r="J8570" i="3"/>
  <c r="L8570" i="3" s="1"/>
  <c r="M8572" i="3"/>
  <c r="D8575" i="3" l="1"/>
  <c r="G8572" i="3"/>
  <c r="H8572" i="3" s="1"/>
  <c r="F8573" i="3"/>
  <c r="E8573" i="3"/>
  <c r="G8573" i="3" s="1"/>
  <c r="H8573" i="3" s="1"/>
  <c r="I8572" i="3"/>
  <c r="R8572" i="3" s="1"/>
  <c r="J8571" i="3"/>
  <c r="L8571" i="3" s="1"/>
  <c r="M8573" i="3"/>
  <c r="D8576" i="3" l="1"/>
  <c r="F8574" i="3"/>
  <c r="E8574" i="3"/>
  <c r="I8573" i="3"/>
  <c r="R8573" i="3" s="1"/>
  <c r="J8572" i="3"/>
  <c r="L8572" i="3" s="1"/>
  <c r="M8574" i="3"/>
  <c r="D8577" i="3" l="1"/>
  <c r="G8574" i="3"/>
  <c r="H8574" i="3" s="1"/>
  <c r="F8575" i="3"/>
  <c r="E8575" i="3"/>
  <c r="I8574" i="3"/>
  <c r="R8574" i="3" s="1"/>
  <c r="J8573" i="3"/>
  <c r="L8573" i="3" s="1"/>
  <c r="M8575" i="3"/>
  <c r="D8578" i="3" l="1"/>
  <c r="G8575" i="3"/>
  <c r="H8575" i="3" s="1"/>
  <c r="F8576" i="3"/>
  <c r="E8576" i="3"/>
  <c r="G8576" i="3" s="1"/>
  <c r="H8576" i="3" s="1"/>
  <c r="I8575" i="3"/>
  <c r="R8575" i="3" s="1"/>
  <c r="J8574" i="3"/>
  <c r="L8574" i="3" s="1"/>
  <c r="M8576" i="3"/>
  <c r="D8579" i="3" l="1"/>
  <c r="F8577" i="3"/>
  <c r="E8577" i="3"/>
  <c r="I8576" i="3"/>
  <c r="R8576" i="3" s="1"/>
  <c r="J8575" i="3"/>
  <c r="L8575" i="3" s="1"/>
  <c r="M8577" i="3"/>
  <c r="D8580" i="3" l="1"/>
  <c r="G8577" i="3"/>
  <c r="H8577" i="3" s="1"/>
  <c r="F8578" i="3"/>
  <c r="E8578" i="3"/>
  <c r="G8578" i="3" s="1"/>
  <c r="H8578" i="3" s="1"/>
  <c r="I8577" i="3"/>
  <c r="R8577" i="3" s="1"/>
  <c r="J8576" i="3"/>
  <c r="L8576" i="3" s="1"/>
  <c r="M8578" i="3"/>
  <c r="D8581" i="3" l="1"/>
  <c r="F8579" i="3"/>
  <c r="E8579" i="3"/>
  <c r="I8578" i="3"/>
  <c r="R8578" i="3" s="1"/>
  <c r="J8577" i="3"/>
  <c r="L8577" i="3" s="1"/>
  <c r="M8579" i="3"/>
  <c r="D8582" i="3" l="1"/>
  <c r="G8579" i="3"/>
  <c r="H8579" i="3" s="1"/>
  <c r="I8579" i="3" s="1"/>
  <c r="R8579" i="3" s="1"/>
  <c r="F8580" i="3"/>
  <c r="E8580" i="3"/>
  <c r="J8578" i="3"/>
  <c r="L8578" i="3" s="1"/>
  <c r="M8580" i="3"/>
  <c r="D8583" i="3" l="1"/>
  <c r="G8580" i="3"/>
  <c r="H8580" i="3" s="1"/>
  <c r="I8580" i="3" s="1"/>
  <c r="R8580" i="3" s="1"/>
  <c r="F8581" i="3"/>
  <c r="E8581" i="3"/>
  <c r="J8579" i="3"/>
  <c r="L8579" i="3" s="1"/>
  <c r="M8581" i="3"/>
  <c r="D8584" i="3" l="1"/>
  <c r="G8581" i="3"/>
  <c r="H8581" i="3" s="1"/>
  <c r="I8581" i="3" s="1"/>
  <c r="R8581" i="3" s="1"/>
  <c r="F8582" i="3"/>
  <c r="E8582" i="3"/>
  <c r="J8580" i="3"/>
  <c r="L8580" i="3" s="1"/>
  <c r="M8582" i="3"/>
  <c r="D8585" i="3" l="1"/>
  <c r="F8583" i="3"/>
  <c r="E8583" i="3"/>
  <c r="G8582" i="3"/>
  <c r="H8582" i="3" s="1"/>
  <c r="I8582" i="3" s="1"/>
  <c r="R8582" i="3" s="1"/>
  <c r="J8581" i="3"/>
  <c r="L8581" i="3" s="1"/>
  <c r="M8583" i="3"/>
  <c r="D8586" i="3" l="1"/>
  <c r="G8583" i="3"/>
  <c r="H8583" i="3" s="1"/>
  <c r="F8584" i="3"/>
  <c r="E8584" i="3"/>
  <c r="G8584" i="3" s="1"/>
  <c r="H8584" i="3" s="1"/>
  <c r="I8583" i="3"/>
  <c r="R8583" i="3" s="1"/>
  <c r="J8582" i="3"/>
  <c r="L8582" i="3" s="1"/>
  <c r="M8584" i="3"/>
  <c r="D8587" i="3" l="1"/>
  <c r="F8585" i="3"/>
  <c r="E8585" i="3"/>
  <c r="I8584" i="3"/>
  <c r="R8584" i="3" s="1"/>
  <c r="J8583" i="3"/>
  <c r="L8583" i="3" s="1"/>
  <c r="M8585" i="3"/>
  <c r="D8588" i="3" l="1"/>
  <c r="F8586" i="3"/>
  <c r="E8586" i="3"/>
  <c r="G8585" i="3"/>
  <c r="H8585" i="3" s="1"/>
  <c r="I8585" i="3" s="1"/>
  <c r="R8585" i="3" s="1"/>
  <c r="J8584" i="3"/>
  <c r="L8584" i="3" s="1"/>
  <c r="M8586" i="3"/>
  <c r="D8589" i="3" l="1"/>
  <c r="F8587" i="3"/>
  <c r="E8587" i="3"/>
  <c r="G8586" i="3"/>
  <c r="H8586" i="3" s="1"/>
  <c r="I8586" i="3" s="1"/>
  <c r="R8586" i="3" s="1"/>
  <c r="J8585" i="3"/>
  <c r="L8585" i="3" s="1"/>
  <c r="M8587" i="3"/>
  <c r="D8590" i="3" l="1"/>
  <c r="G8587" i="3"/>
  <c r="H8587" i="3" s="1"/>
  <c r="F8588" i="3"/>
  <c r="E8588" i="3"/>
  <c r="I8587" i="3"/>
  <c r="R8587" i="3" s="1"/>
  <c r="J8586" i="3"/>
  <c r="L8586" i="3" s="1"/>
  <c r="M8588" i="3"/>
  <c r="D8591" i="3" l="1"/>
  <c r="G8588" i="3"/>
  <c r="H8588" i="3" s="1"/>
  <c r="F8589" i="3"/>
  <c r="E8589" i="3"/>
  <c r="I8588" i="3"/>
  <c r="R8588" i="3" s="1"/>
  <c r="J8587" i="3"/>
  <c r="L8587" i="3" s="1"/>
  <c r="M8589" i="3"/>
  <c r="D8592" i="3" l="1"/>
  <c r="F8590" i="3"/>
  <c r="E8590" i="3"/>
  <c r="G8589" i="3"/>
  <c r="H8589" i="3" s="1"/>
  <c r="I8589" i="3" s="1"/>
  <c r="R8589" i="3" s="1"/>
  <c r="J8588" i="3"/>
  <c r="L8588" i="3" s="1"/>
  <c r="M8590" i="3"/>
  <c r="D8593" i="3" l="1"/>
  <c r="F8591" i="3"/>
  <c r="E8591" i="3"/>
  <c r="G8590" i="3"/>
  <c r="H8590" i="3" s="1"/>
  <c r="I8590" i="3" s="1"/>
  <c r="R8590" i="3" s="1"/>
  <c r="J8589" i="3"/>
  <c r="L8589" i="3" s="1"/>
  <c r="M8591" i="3"/>
  <c r="D8594" i="3" l="1"/>
  <c r="G8591" i="3"/>
  <c r="H8591" i="3" s="1"/>
  <c r="I8591" i="3" s="1"/>
  <c r="R8591" i="3" s="1"/>
  <c r="F8592" i="3"/>
  <c r="E8592" i="3"/>
  <c r="G8592" i="3" s="1"/>
  <c r="H8592" i="3" s="1"/>
  <c r="J8590" i="3"/>
  <c r="L8590" i="3" s="1"/>
  <c r="M8592" i="3"/>
  <c r="D8595" i="3" l="1"/>
  <c r="F8593" i="3"/>
  <c r="E8593" i="3"/>
  <c r="I8592" i="3"/>
  <c r="R8592" i="3" s="1"/>
  <c r="J8591" i="3"/>
  <c r="L8591" i="3" s="1"/>
  <c r="M8593" i="3"/>
  <c r="D8596" i="3" l="1"/>
  <c r="G8593" i="3"/>
  <c r="H8593" i="3" s="1"/>
  <c r="F8594" i="3"/>
  <c r="E8594" i="3"/>
  <c r="I8593" i="3"/>
  <c r="R8593" i="3" s="1"/>
  <c r="J8592" i="3"/>
  <c r="L8592" i="3" s="1"/>
  <c r="M8594" i="3"/>
  <c r="D8597" i="3" l="1"/>
  <c r="F8595" i="3"/>
  <c r="E8595" i="3"/>
  <c r="G8594" i="3"/>
  <c r="H8594" i="3" s="1"/>
  <c r="I8594" i="3" s="1"/>
  <c r="R8594" i="3" s="1"/>
  <c r="J8593" i="3"/>
  <c r="L8593" i="3" s="1"/>
  <c r="M8595" i="3"/>
  <c r="D8598" i="3" l="1"/>
  <c r="G8595" i="3"/>
  <c r="H8595" i="3" s="1"/>
  <c r="I8595" i="3" s="1"/>
  <c r="R8595" i="3" s="1"/>
  <c r="F8596" i="3"/>
  <c r="E8596" i="3"/>
  <c r="J8594" i="3"/>
  <c r="L8594" i="3" s="1"/>
  <c r="M8596" i="3"/>
  <c r="D8599" i="3" l="1"/>
  <c r="G8596" i="3"/>
  <c r="H8596" i="3" s="1"/>
  <c r="I8596" i="3" s="1"/>
  <c r="R8596" i="3" s="1"/>
  <c r="F8597" i="3"/>
  <c r="E8597" i="3"/>
  <c r="J8595" i="3"/>
  <c r="L8595" i="3" s="1"/>
  <c r="M8597" i="3"/>
  <c r="D8600" i="3" l="1"/>
  <c r="G8597" i="3"/>
  <c r="H8597" i="3" s="1"/>
  <c r="F8598" i="3"/>
  <c r="E8598" i="3"/>
  <c r="I8597" i="3"/>
  <c r="R8597" i="3" s="1"/>
  <c r="J8596" i="3"/>
  <c r="L8596" i="3" s="1"/>
  <c r="M8598" i="3"/>
  <c r="D8601" i="3" l="1"/>
  <c r="G8598" i="3"/>
  <c r="H8598" i="3" s="1"/>
  <c r="F8599" i="3"/>
  <c r="E8599" i="3"/>
  <c r="I8598" i="3"/>
  <c r="R8598" i="3" s="1"/>
  <c r="J8597" i="3"/>
  <c r="L8597" i="3" s="1"/>
  <c r="M8599" i="3"/>
  <c r="D8602" i="3" l="1"/>
  <c r="G8599" i="3"/>
  <c r="H8599" i="3" s="1"/>
  <c r="I8599" i="3" s="1"/>
  <c r="R8599" i="3" s="1"/>
  <c r="F8600" i="3"/>
  <c r="E8600" i="3"/>
  <c r="G8600" i="3" s="1"/>
  <c r="H8600" i="3" s="1"/>
  <c r="J8598" i="3"/>
  <c r="L8598" i="3" s="1"/>
  <c r="M8600" i="3"/>
  <c r="D8603" i="3" l="1"/>
  <c r="F8601" i="3"/>
  <c r="E8601" i="3"/>
  <c r="I8600" i="3"/>
  <c r="R8600" i="3" s="1"/>
  <c r="J8599" i="3"/>
  <c r="L8599" i="3" s="1"/>
  <c r="M8601" i="3"/>
  <c r="D8604" i="3" l="1"/>
  <c r="G8601" i="3"/>
  <c r="H8601" i="3" s="1"/>
  <c r="F8602" i="3"/>
  <c r="E8602" i="3"/>
  <c r="G8602" i="3" s="1"/>
  <c r="H8602" i="3" s="1"/>
  <c r="I8601" i="3"/>
  <c r="R8601" i="3" s="1"/>
  <c r="J8600" i="3"/>
  <c r="L8600" i="3" s="1"/>
  <c r="M8602" i="3"/>
  <c r="D8605" i="3" l="1"/>
  <c r="F8603" i="3"/>
  <c r="E8603" i="3"/>
  <c r="I8602" i="3"/>
  <c r="R8602" i="3" s="1"/>
  <c r="J8601" i="3"/>
  <c r="L8601" i="3" s="1"/>
  <c r="M8603" i="3"/>
  <c r="D8606" i="3" l="1"/>
  <c r="G8603" i="3"/>
  <c r="H8603" i="3" s="1"/>
  <c r="F8604" i="3"/>
  <c r="E8604" i="3"/>
  <c r="I8603" i="3"/>
  <c r="R8603" i="3" s="1"/>
  <c r="J8602" i="3"/>
  <c r="L8602" i="3" s="1"/>
  <c r="M8604" i="3"/>
  <c r="D8607" i="3" l="1"/>
  <c r="F8605" i="3"/>
  <c r="E8605" i="3"/>
  <c r="G8604" i="3"/>
  <c r="H8604" i="3" s="1"/>
  <c r="I8604" i="3" s="1"/>
  <c r="R8604" i="3" s="1"/>
  <c r="J8603" i="3"/>
  <c r="L8603" i="3" s="1"/>
  <c r="M8605" i="3"/>
  <c r="D8608" i="3" l="1"/>
  <c r="F8606" i="3"/>
  <c r="E8606" i="3"/>
  <c r="G8605" i="3"/>
  <c r="H8605" i="3" s="1"/>
  <c r="I8605" i="3" s="1"/>
  <c r="R8605" i="3" s="1"/>
  <c r="J8604" i="3"/>
  <c r="L8604" i="3" s="1"/>
  <c r="M8606" i="3"/>
  <c r="D8609" i="3" l="1"/>
  <c r="G8606" i="3"/>
  <c r="H8606" i="3" s="1"/>
  <c r="I8606" i="3" s="1"/>
  <c r="R8606" i="3" s="1"/>
  <c r="F8607" i="3"/>
  <c r="E8607" i="3"/>
  <c r="J8605" i="3"/>
  <c r="L8605" i="3" s="1"/>
  <c r="M8607" i="3"/>
  <c r="D8610" i="3" l="1"/>
  <c r="G8607" i="3"/>
  <c r="H8607" i="3" s="1"/>
  <c r="F8608" i="3"/>
  <c r="E8608" i="3"/>
  <c r="G8608" i="3" s="1"/>
  <c r="H8608" i="3" s="1"/>
  <c r="I8607" i="3"/>
  <c r="R8607" i="3" s="1"/>
  <c r="J8606" i="3"/>
  <c r="L8606" i="3" s="1"/>
  <c r="M8608" i="3"/>
  <c r="D8611" i="3" l="1"/>
  <c r="F8609" i="3"/>
  <c r="E8609" i="3"/>
  <c r="I8608" i="3"/>
  <c r="R8608" i="3" s="1"/>
  <c r="J8607" i="3"/>
  <c r="L8607" i="3" s="1"/>
  <c r="M8609" i="3"/>
  <c r="D8612" i="3" l="1"/>
  <c r="G8609" i="3"/>
  <c r="H8609" i="3" s="1"/>
  <c r="I8609" i="3" s="1"/>
  <c r="R8609" i="3" s="1"/>
  <c r="F8610" i="3"/>
  <c r="E8610" i="3"/>
  <c r="G8610" i="3" s="1"/>
  <c r="H8610" i="3" s="1"/>
  <c r="J8608" i="3"/>
  <c r="L8608" i="3" s="1"/>
  <c r="M8610" i="3"/>
  <c r="D8613" i="3" l="1"/>
  <c r="F8611" i="3"/>
  <c r="E8611" i="3"/>
  <c r="I8610" i="3"/>
  <c r="R8610" i="3" s="1"/>
  <c r="J8609" i="3"/>
  <c r="L8609" i="3" s="1"/>
  <c r="M8611" i="3"/>
  <c r="D8614" i="3" l="1"/>
  <c r="G8611" i="3"/>
  <c r="H8611" i="3" s="1"/>
  <c r="F8612" i="3"/>
  <c r="E8612" i="3"/>
  <c r="I8611" i="3"/>
  <c r="R8611" i="3" s="1"/>
  <c r="J8610" i="3"/>
  <c r="L8610" i="3" s="1"/>
  <c r="M8612" i="3"/>
  <c r="D8615" i="3" l="1"/>
  <c r="F8613" i="3"/>
  <c r="E8613" i="3"/>
  <c r="G8612" i="3"/>
  <c r="H8612" i="3" s="1"/>
  <c r="I8612" i="3" s="1"/>
  <c r="R8612" i="3" s="1"/>
  <c r="J8611" i="3"/>
  <c r="L8611" i="3" s="1"/>
  <c r="M8613" i="3"/>
  <c r="D8616" i="3" l="1"/>
  <c r="G8613" i="3"/>
  <c r="H8613" i="3" s="1"/>
  <c r="I8613" i="3" s="1"/>
  <c r="R8613" i="3" s="1"/>
  <c r="F8614" i="3"/>
  <c r="E8614" i="3"/>
  <c r="G8614" i="3" s="1"/>
  <c r="H8614" i="3" s="1"/>
  <c r="J8612" i="3"/>
  <c r="L8612" i="3" s="1"/>
  <c r="M8614" i="3"/>
  <c r="D8617" i="3" l="1"/>
  <c r="F8615" i="3"/>
  <c r="E8615" i="3"/>
  <c r="I8614" i="3"/>
  <c r="R8614" i="3" s="1"/>
  <c r="J8613" i="3"/>
  <c r="L8613" i="3" s="1"/>
  <c r="M8615" i="3"/>
  <c r="D8618" i="3" l="1"/>
  <c r="G8615" i="3"/>
  <c r="H8615" i="3" s="1"/>
  <c r="F8616" i="3"/>
  <c r="E8616" i="3"/>
  <c r="G8616" i="3" s="1"/>
  <c r="H8616" i="3" s="1"/>
  <c r="I8615" i="3"/>
  <c r="R8615" i="3" s="1"/>
  <c r="J8614" i="3"/>
  <c r="L8614" i="3" s="1"/>
  <c r="M8616" i="3"/>
  <c r="D8619" i="3" l="1"/>
  <c r="F8617" i="3"/>
  <c r="E8617" i="3"/>
  <c r="G8617" i="3" s="1"/>
  <c r="H8617" i="3" s="1"/>
  <c r="I8616" i="3"/>
  <c r="R8616" i="3" s="1"/>
  <c r="J8615" i="3"/>
  <c r="L8615" i="3" s="1"/>
  <c r="M8617" i="3"/>
  <c r="D8620" i="3" l="1"/>
  <c r="F8618" i="3"/>
  <c r="E8618" i="3"/>
  <c r="I8617" i="3"/>
  <c r="R8617" i="3" s="1"/>
  <c r="J8616" i="3"/>
  <c r="L8616" i="3" s="1"/>
  <c r="M8618" i="3"/>
  <c r="D8621" i="3" l="1"/>
  <c r="G8618" i="3"/>
  <c r="H8618" i="3" s="1"/>
  <c r="F8619" i="3"/>
  <c r="E8619" i="3"/>
  <c r="G8619" i="3" s="1"/>
  <c r="H8619" i="3" s="1"/>
  <c r="I8618" i="3"/>
  <c r="R8618" i="3" s="1"/>
  <c r="J8617" i="3"/>
  <c r="L8617" i="3" s="1"/>
  <c r="M8619" i="3"/>
  <c r="D8622" i="3" l="1"/>
  <c r="F8620" i="3"/>
  <c r="E8620" i="3"/>
  <c r="I8619" i="3"/>
  <c r="R8619" i="3" s="1"/>
  <c r="J8618" i="3"/>
  <c r="L8618" i="3" s="1"/>
  <c r="M8620" i="3"/>
  <c r="D8623" i="3" l="1"/>
  <c r="F8621" i="3"/>
  <c r="E8621" i="3"/>
  <c r="G8620" i="3"/>
  <c r="H8620" i="3" s="1"/>
  <c r="I8620" i="3" s="1"/>
  <c r="R8620" i="3" s="1"/>
  <c r="J8619" i="3"/>
  <c r="L8619" i="3" s="1"/>
  <c r="M8621" i="3"/>
  <c r="D8624" i="3" l="1"/>
  <c r="G8621" i="3"/>
  <c r="H8621" i="3" s="1"/>
  <c r="F8622" i="3"/>
  <c r="E8622" i="3"/>
  <c r="G8622" i="3" s="1"/>
  <c r="H8622" i="3" s="1"/>
  <c r="I8621" i="3"/>
  <c r="R8621" i="3" s="1"/>
  <c r="J8620" i="3"/>
  <c r="L8620" i="3" s="1"/>
  <c r="M8622" i="3"/>
  <c r="D8625" i="3" l="1"/>
  <c r="F8623" i="3"/>
  <c r="E8623" i="3"/>
  <c r="I8622" i="3"/>
  <c r="R8622" i="3" s="1"/>
  <c r="J8621" i="3"/>
  <c r="L8621" i="3" s="1"/>
  <c r="M8623" i="3"/>
  <c r="D8626" i="3" l="1"/>
  <c r="G8623" i="3"/>
  <c r="H8623" i="3" s="1"/>
  <c r="F8624" i="3"/>
  <c r="E8624" i="3"/>
  <c r="G8624" i="3" s="1"/>
  <c r="H8624" i="3" s="1"/>
  <c r="I8623" i="3"/>
  <c r="R8623" i="3" s="1"/>
  <c r="J8622" i="3"/>
  <c r="L8622" i="3" s="1"/>
  <c r="M8624" i="3"/>
  <c r="D8627" i="3" l="1"/>
  <c r="F8625" i="3"/>
  <c r="E8625" i="3"/>
  <c r="I8624" i="3"/>
  <c r="R8624" i="3" s="1"/>
  <c r="J8623" i="3"/>
  <c r="L8623" i="3" s="1"/>
  <c r="M8625" i="3"/>
  <c r="D8628" i="3" l="1"/>
  <c r="G8625" i="3"/>
  <c r="H8625" i="3" s="1"/>
  <c r="F8626" i="3"/>
  <c r="E8626" i="3"/>
  <c r="G8626" i="3" s="1"/>
  <c r="H8626" i="3" s="1"/>
  <c r="I8625" i="3"/>
  <c r="R8625" i="3" s="1"/>
  <c r="J8624" i="3"/>
  <c r="L8624" i="3" s="1"/>
  <c r="M8626" i="3"/>
  <c r="D8629" i="3" l="1"/>
  <c r="F8627" i="3"/>
  <c r="E8627" i="3"/>
  <c r="I8626" i="3"/>
  <c r="R8626" i="3" s="1"/>
  <c r="J8625" i="3"/>
  <c r="L8625" i="3" s="1"/>
  <c r="M8627" i="3"/>
  <c r="D8630" i="3" l="1"/>
  <c r="G8627" i="3"/>
  <c r="H8627" i="3" s="1"/>
  <c r="I8627" i="3" s="1"/>
  <c r="R8627" i="3" s="1"/>
  <c r="F8628" i="3"/>
  <c r="E8628" i="3"/>
  <c r="G8628" i="3" s="1"/>
  <c r="H8628" i="3" s="1"/>
  <c r="J8626" i="3"/>
  <c r="L8626" i="3" s="1"/>
  <c r="M8628" i="3"/>
  <c r="D8631" i="3" l="1"/>
  <c r="F8629" i="3"/>
  <c r="E8629" i="3"/>
  <c r="I8628" i="3"/>
  <c r="R8628" i="3" s="1"/>
  <c r="J8627" i="3"/>
  <c r="L8627" i="3" s="1"/>
  <c r="M8629" i="3"/>
  <c r="D8632" i="3" l="1"/>
  <c r="G8629" i="3"/>
  <c r="H8629" i="3" s="1"/>
  <c r="F8630" i="3"/>
  <c r="E8630" i="3"/>
  <c r="G8630" i="3" s="1"/>
  <c r="H8630" i="3" s="1"/>
  <c r="I8629" i="3"/>
  <c r="R8629" i="3" s="1"/>
  <c r="J8628" i="3"/>
  <c r="L8628" i="3" s="1"/>
  <c r="M8630" i="3"/>
  <c r="D8633" i="3" l="1"/>
  <c r="F8631" i="3"/>
  <c r="E8631" i="3"/>
  <c r="I8630" i="3"/>
  <c r="R8630" i="3" s="1"/>
  <c r="J8629" i="3"/>
  <c r="L8629" i="3" s="1"/>
  <c r="M8631" i="3"/>
  <c r="D8634" i="3" l="1"/>
  <c r="G8631" i="3"/>
  <c r="H8631" i="3" s="1"/>
  <c r="F8632" i="3"/>
  <c r="E8632" i="3"/>
  <c r="I8631" i="3"/>
  <c r="R8631" i="3" s="1"/>
  <c r="J8630" i="3"/>
  <c r="L8630" i="3" s="1"/>
  <c r="M8632" i="3"/>
  <c r="D8635" i="3" l="1"/>
  <c r="G8632" i="3"/>
  <c r="H8632" i="3" s="1"/>
  <c r="F8633" i="3"/>
  <c r="E8633" i="3"/>
  <c r="I8632" i="3"/>
  <c r="R8632" i="3" s="1"/>
  <c r="J8631" i="3"/>
  <c r="L8631" i="3" s="1"/>
  <c r="M8633" i="3"/>
  <c r="D8636" i="3" l="1"/>
  <c r="G8633" i="3"/>
  <c r="H8633" i="3" s="1"/>
  <c r="I8633" i="3" s="1"/>
  <c r="R8633" i="3" s="1"/>
  <c r="F8634" i="3"/>
  <c r="E8634" i="3"/>
  <c r="G8634" i="3" s="1"/>
  <c r="H8634" i="3" s="1"/>
  <c r="J8632" i="3"/>
  <c r="L8632" i="3" s="1"/>
  <c r="M8634" i="3"/>
  <c r="D8637" i="3" l="1"/>
  <c r="F8635" i="3"/>
  <c r="E8635" i="3"/>
  <c r="I8634" i="3"/>
  <c r="R8634" i="3" s="1"/>
  <c r="J8633" i="3"/>
  <c r="L8633" i="3" s="1"/>
  <c r="M8635" i="3"/>
  <c r="D8638" i="3" l="1"/>
  <c r="G8635" i="3"/>
  <c r="H8635" i="3" s="1"/>
  <c r="F8636" i="3"/>
  <c r="E8636" i="3"/>
  <c r="I8635" i="3"/>
  <c r="R8635" i="3" s="1"/>
  <c r="J8634" i="3"/>
  <c r="L8634" i="3" s="1"/>
  <c r="M8636" i="3"/>
  <c r="D8639" i="3" l="1"/>
  <c r="G8636" i="3"/>
  <c r="H8636" i="3" s="1"/>
  <c r="F8637" i="3"/>
  <c r="E8637" i="3"/>
  <c r="G8637" i="3" s="1"/>
  <c r="H8637" i="3" s="1"/>
  <c r="I8636" i="3"/>
  <c r="R8636" i="3" s="1"/>
  <c r="J8635" i="3"/>
  <c r="L8635" i="3" s="1"/>
  <c r="M8637" i="3"/>
  <c r="D8640" i="3" l="1"/>
  <c r="F8638" i="3"/>
  <c r="E8638" i="3"/>
  <c r="I8637" i="3"/>
  <c r="R8637" i="3" s="1"/>
  <c r="J8636" i="3"/>
  <c r="L8636" i="3" s="1"/>
  <c r="M8638" i="3"/>
  <c r="D8641" i="3" l="1"/>
  <c r="G8638" i="3"/>
  <c r="H8638" i="3" s="1"/>
  <c r="F8639" i="3"/>
  <c r="E8639" i="3"/>
  <c r="G8639" i="3" s="1"/>
  <c r="H8639" i="3" s="1"/>
  <c r="I8638" i="3"/>
  <c r="R8638" i="3" s="1"/>
  <c r="J8637" i="3"/>
  <c r="L8637" i="3" s="1"/>
  <c r="M8639" i="3"/>
  <c r="D8642" i="3" l="1"/>
  <c r="F8640" i="3"/>
  <c r="E8640" i="3"/>
  <c r="I8639" i="3"/>
  <c r="R8639" i="3" s="1"/>
  <c r="J8638" i="3"/>
  <c r="L8638" i="3" s="1"/>
  <c r="M8640" i="3"/>
  <c r="D8643" i="3" l="1"/>
  <c r="G8640" i="3"/>
  <c r="H8640" i="3" s="1"/>
  <c r="F8641" i="3"/>
  <c r="E8641" i="3"/>
  <c r="I8640" i="3"/>
  <c r="R8640" i="3" s="1"/>
  <c r="J8639" i="3"/>
  <c r="L8639" i="3" s="1"/>
  <c r="M8641" i="3"/>
  <c r="D8644" i="3" l="1"/>
  <c r="G8641" i="3"/>
  <c r="H8641" i="3" s="1"/>
  <c r="F8642" i="3"/>
  <c r="E8642" i="3"/>
  <c r="I8641" i="3"/>
  <c r="R8641" i="3" s="1"/>
  <c r="J8640" i="3"/>
  <c r="L8640" i="3" s="1"/>
  <c r="M8642" i="3"/>
  <c r="D8645" i="3" l="1"/>
  <c r="G8642" i="3"/>
  <c r="H8642" i="3" s="1"/>
  <c r="F8643" i="3"/>
  <c r="E8643" i="3"/>
  <c r="I8642" i="3"/>
  <c r="R8642" i="3" s="1"/>
  <c r="J8641" i="3"/>
  <c r="L8641" i="3" s="1"/>
  <c r="M8643" i="3"/>
  <c r="D8646" i="3" l="1"/>
  <c r="G8643" i="3"/>
  <c r="H8643" i="3" s="1"/>
  <c r="F8644" i="3"/>
  <c r="E8644" i="3"/>
  <c r="I8643" i="3"/>
  <c r="R8643" i="3" s="1"/>
  <c r="J8642" i="3"/>
  <c r="L8642" i="3" s="1"/>
  <c r="M8644" i="3"/>
  <c r="D8647" i="3" l="1"/>
  <c r="G8644" i="3"/>
  <c r="H8644" i="3" s="1"/>
  <c r="F8645" i="3"/>
  <c r="E8645" i="3"/>
  <c r="I8644" i="3"/>
  <c r="R8644" i="3" s="1"/>
  <c r="J8643" i="3"/>
  <c r="L8643" i="3" s="1"/>
  <c r="M8645" i="3"/>
  <c r="D8648" i="3" l="1"/>
  <c r="G8645" i="3"/>
  <c r="H8645" i="3" s="1"/>
  <c r="I8645" i="3" s="1"/>
  <c r="R8645" i="3" s="1"/>
  <c r="F8646" i="3"/>
  <c r="E8646" i="3"/>
  <c r="G8646" i="3" s="1"/>
  <c r="H8646" i="3" s="1"/>
  <c r="J8644" i="3"/>
  <c r="L8644" i="3" s="1"/>
  <c r="M8646" i="3"/>
  <c r="D8649" i="3" l="1"/>
  <c r="F8647" i="3"/>
  <c r="E8647" i="3"/>
  <c r="I8646" i="3"/>
  <c r="R8646" i="3" s="1"/>
  <c r="J8645" i="3"/>
  <c r="L8645" i="3" s="1"/>
  <c r="M8647" i="3"/>
  <c r="D8650" i="3" l="1"/>
  <c r="G8647" i="3"/>
  <c r="H8647" i="3" s="1"/>
  <c r="F8648" i="3"/>
  <c r="E8648" i="3"/>
  <c r="G8648" i="3" s="1"/>
  <c r="H8648" i="3" s="1"/>
  <c r="I8647" i="3"/>
  <c r="R8647" i="3" s="1"/>
  <c r="J8646" i="3"/>
  <c r="L8646" i="3" s="1"/>
  <c r="M8648" i="3"/>
  <c r="D8651" i="3" l="1"/>
  <c r="F8649" i="3"/>
  <c r="E8649" i="3"/>
  <c r="I8648" i="3"/>
  <c r="R8648" i="3" s="1"/>
  <c r="J8647" i="3"/>
  <c r="L8647" i="3" s="1"/>
  <c r="M8649" i="3"/>
  <c r="D8652" i="3" l="1"/>
  <c r="G8649" i="3"/>
  <c r="H8649" i="3" s="1"/>
  <c r="F8650" i="3"/>
  <c r="E8650" i="3"/>
  <c r="G8650" i="3" s="1"/>
  <c r="H8650" i="3" s="1"/>
  <c r="I8649" i="3"/>
  <c r="R8649" i="3" s="1"/>
  <c r="J8648" i="3"/>
  <c r="L8648" i="3" s="1"/>
  <c r="M8650" i="3"/>
  <c r="D8653" i="3" l="1"/>
  <c r="F8651" i="3"/>
  <c r="E8651" i="3"/>
  <c r="I8650" i="3"/>
  <c r="R8650" i="3" s="1"/>
  <c r="J8649" i="3"/>
  <c r="L8649" i="3" s="1"/>
  <c r="M8651" i="3"/>
  <c r="D8654" i="3" l="1"/>
  <c r="F8652" i="3"/>
  <c r="E8652" i="3"/>
  <c r="G8651" i="3"/>
  <c r="H8651" i="3" s="1"/>
  <c r="I8651" i="3" s="1"/>
  <c r="R8651" i="3" s="1"/>
  <c r="J8650" i="3"/>
  <c r="L8650" i="3" s="1"/>
  <c r="M8652" i="3"/>
  <c r="D8655" i="3" l="1"/>
  <c r="G8652" i="3"/>
  <c r="H8652" i="3" s="1"/>
  <c r="F8653" i="3"/>
  <c r="E8653" i="3"/>
  <c r="I8652" i="3"/>
  <c r="R8652" i="3" s="1"/>
  <c r="J8651" i="3"/>
  <c r="L8651" i="3" s="1"/>
  <c r="M8653" i="3"/>
  <c r="D8656" i="3" l="1"/>
  <c r="G8653" i="3"/>
  <c r="H8653" i="3" s="1"/>
  <c r="F8654" i="3"/>
  <c r="E8654" i="3"/>
  <c r="G8654" i="3" s="1"/>
  <c r="H8654" i="3" s="1"/>
  <c r="I8653" i="3"/>
  <c r="R8653" i="3" s="1"/>
  <c r="J8652" i="3"/>
  <c r="L8652" i="3" s="1"/>
  <c r="M8654" i="3"/>
  <c r="D8657" i="3" l="1"/>
  <c r="F8655" i="3"/>
  <c r="E8655" i="3"/>
  <c r="I8654" i="3"/>
  <c r="R8654" i="3" s="1"/>
  <c r="J8653" i="3"/>
  <c r="L8653" i="3" s="1"/>
  <c r="M8655" i="3"/>
  <c r="D8658" i="3" l="1"/>
  <c r="G8655" i="3"/>
  <c r="H8655" i="3" s="1"/>
  <c r="F8656" i="3"/>
  <c r="E8656" i="3"/>
  <c r="G8656" i="3" s="1"/>
  <c r="H8656" i="3" s="1"/>
  <c r="I8655" i="3"/>
  <c r="R8655" i="3" s="1"/>
  <c r="J8654" i="3"/>
  <c r="L8654" i="3" s="1"/>
  <c r="M8656" i="3"/>
  <c r="D8659" i="3" l="1"/>
  <c r="F8657" i="3"/>
  <c r="E8657" i="3"/>
  <c r="I8656" i="3"/>
  <c r="R8656" i="3" s="1"/>
  <c r="J8655" i="3"/>
  <c r="L8655" i="3" s="1"/>
  <c r="M8657" i="3"/>
  <c r="D8660" i="3" l="1"/>
  <c r="G8657" i="3"/>
  <c r="H8657" i="3" s="1"/>
  <c r="F8658" i="3"/>
  <c r="E8658" i="3"/>
  <c r="G8658" i="3" s="1"/>
  <c r="H8658" i="3" s="1"/>
  <c r="I8657" i="3"/>
  <c r="R8657" i="3" s="1"/>
  <c r="J8656" i="3"/>
  <c r="L8656" i="3" s="1"/>
  <c r="M8658" i="3"/>
  <c r="D8661" i="3" l="1"/>
  <c r="F8659" i="3"/>
  <c r="E8659" i="3"/>
  <c r="I8658" i="3"/>
  <c r="R8658" i="3" s="1"/>
  <c r="J8657" i="3"/>
  <c r="L8657" i="3" s="1"/>
  <c r="M8659" i="3"/>
  <c r="D8662" i="3" l="1"/>
  <c r="G8659" i="3"/>
  <c r="H8659" i="3" s="1"/>
  <c r="F8660" i="3"/>
  <c r="E8660" i="3"/>
  <c r="G8660" i="3" s="1"/>
  <c r="H8660" i="3" s="1"/>
  <c r="I8659" i="3"/>
  <c r="R8659" i="3" s="1"/>
  <c r="J8658" i="3"/>
  <c r="L8658" i="3" s="1"/>
  <c r="M8660" i="3"/>
  <c r="D8663" i="3" l="1"/>
  <c r="F8661" i="3"/>
  <c r="E8661" i="3"/>
  <c r="I8660" i="3"/>
  <c r="R8660" i="3" s="1"/>
  <c r="J8659" i="3"/>
  <c r="L8659" i="3" s="1"/>
  <c r="M8661" i="3"/>
  <c r="D8664" i="3" l="1"/>
  <c r="G8661" i="3"/>
  <c r="H8661" i="3" s="1"/>
  <c r="F8662" i="3"/>
  <c r="E8662" i="3"/>
  <c r="G8662" i="3" s="1"/>
  <c r="H8662" i="3" s="1"/>
  <c r="I8661" i="3"/>
  <c r="R8661" i="3" s="1"/>
  <c r="J8660" i="3"/>
  <c r="L8660" i="3" s="1"/>
  <c r="M8662" i="3"/>
  <c r="D8665" i="3" l="1"/>
  <c r="F8663" i="3"/>
  <c r="E8663" i="3"/>
  <c r="I8662" i="3"/>
  <c r="R8662" i="3" s="1"/>
  <c r="J8661" i="3"/>
  <c r="L8661" i="3" s="1"/>
  <c r="M8663" i="3"/>
  <c r="D8666" i="3" l="1"/>
  <c r="G8663" i="3"/>
  <c r="H8663" i="3" s="1"/>
  <c r="F8664" i="3"/>
  <c r="E8664" i="3"/>
  <c r="I8663" i="3"/>
  <c r="R8663" i="3" s="1"/>
  <c r="J8662" i="3"/>
  <c r="L8662" i="3" s="1"/>
  <c r="M8664" i="3"/>
  <c r="D8667" i="3" l="1"/>
  <c r="G8664" i="3"/>
  <c r="H8664" i="3" s="1"/>
  <c r="F8665" i="3"/>
  <c r="E8665" i="3"/>
  <c r="G8665" i="3" s="1"/>
  <c r="H8665" i="3" s="1"/>
  <c r="I8664" i="3"/>
  <c r="R8664" i="3" s="1"/>
  <c r="J8663" i="3"/>
  <c r="L8663" i="3" s="1"/>
  <c r="M8665" i="3"/>
  <c r="D8668" i="3" l="1"/>
  <c r="F8666" i="3"/>
  <c r="E8666" i="3"/>
  <c r="I8665" i="3"/>
  <c r="R8665" i="3" s="1"/>
  <c r="J8664" i="3"/>
  <c r="L8664" i="3" s="1"/>
  <c r="M8666" i="3"/>
  <c r="D8669" i="3" l="1"/>
  <c r="G8666" i="3"/>
  <c r="H8666" i="3" s="1"/>
  <c r="F8667" i="3"/>
  <c r="E8667" i="3"/>
  <c r="G8667" i="3" s="1"/>
  <c r="H8667" i="3" s="1"/>
  <c r="I8666" i="3"/>
  <c r="R8666" i="3" s="1"/>
  <c r="J8665" i="3"/>
  <c r="L8665" i="3" s="1"/>
  <c r="M8667" i="3"/>
  <c r="D8670" i="3" l="1"/>
  <c r="F8668" i="3"/>
  <c r="E8668" i="3"/>
  <c r="I8667" i="3"/>
  <c r="R8667" i="3" s="1"/>
  <c r="J8666" i="3"/>
  <c r="L8666" i="3" s="1"/>
  <c r="M8668" i="3"/>
  <c r="D8671" i="3" l="1"/>
  <c r="G8668" i="3"/>
  <c r="H8668" i="3" s="1"/>
  <c r="F8669" i="3"/>
  <c r="E8669" i="3"/>
  <c r="G8669" i="3" s="1"/>
  <c r="H8669" i="3" s="1"/>
  <c r="I8668" i="3"/>
  <c r="R8668" i="3" s="1"/>
  <c r="J8667" i="3"/>
  <c r="L8667" i="3" s="1"/>
  <c r="M8669" i="3"/>
  <c r="D8672" i="3" l="1"/>
  <c r="F8670" i="3"/>
  <c r="E8670" i="3"/>
  <c r="I8669" i="3"/>
  <c r="R8669" i="3" s="1"/>
  <c r="J8668" i="3"/>
  <c r="L8668" i="3" s="1"/>
  <c r="M8670" i="3"/>
  <c r="D8673" i="3" l="1"/>
  <c r="G8670" i="3"/>
  <c r="H8670" i="3" s="1"/>
  <c r="I8670" i="3" s="1"/>
  <c r="R8670" i="3" s="1"/>
  <c r="F8671" i="3"/>
  <c r="E8671" i="3"/>
  <c r="G8671" i="3" s="1"/>
  <c r="H8671" i="3" s="1"/>
  <c r="J8669" i="3"/>
  <c r="L8669" i="3" s="1"/>
  <c r="M8671" i="3"/>
  <c r="D8674" i="3" l="1"/>
  <c r="F8672" i="3"/>
  <c r="E8672" i="3"/>
  <c r="I8671" i="3"/>
  <c r="R8671" i="3" s="1"/>
  <c r="J8670" i="3"/>
  <c r="L8670" i="3" s="1"/>
  <c r="M8672" i="3"/>
  <c r="D8675" i="3" l="1"/>
  <c r="G8672" i="3"/>
  <c r="H8672" i="3" s="1"/>
  <c r="F8673" i="3"/>
  <c r="E8673" i="3"/>
  <c r="I8672" i="3"/>
  <c r="R8672" i="3" s="1"/>
  <c r="J8671" i="3"/>
  <c r="L8671" i="3" s="1"/>
  <c r="M8673" i="3"/>
  <c r="D8676" i="3" l="1"/>
  <c r="G8673" i="3"/>
  <c r="H8673" i="3" s="1"/>
  <c r="F8674" i="3"/>
  <c r="E8674" i="3"/>
  <c r="I8673" i="3"/>
  <c r="R8673" i="3" s="1"/>
  <c r="J8672" i="3"/>
  <c r="L8672" i="3" s="1"/>
  <c r="M8674" i="3"/>
  <c r="D8677" i="3" l="1"/>
  <c r="G8674" i="3"/>
  <c r="H8674" i="3" s="1"/>
  <c r="F8675" i="3"/>
  <c r="E8675" i="3"/>
  <c r="I8674" i="3"/>
  <c r="R8674" i="3" s="1"/>
  <c r="J8673" i="3"/>
  <c r="L8673" i="3" s="1"/>
  <c r="M8675" i="3"/>
  <c r="D8678" i="3" l="1"/>
  <c r="G8675" i="3"/>
  <c r="H8675" i="3" s="1"/>
  <c r="F8676" i="3"/>
  <c r="E8676" i="3"/>
  <c r="I8675" i="3"/>
  <c r="R8675" i="3" s="1"/>
  <c r="J8674" i="3"/>
  <c r="L8674" i="3" s="1"/>
  <c r="M8676" i="3"/>
  <c r="D8679" i="3" l="1"/>
  <c r="G8676" i="3"/>
  <c r="H8676" i="3" s="1"/>
  <c r="F8677" i="3"/>
  <c r="E8677" i="3"/>
  <c r="G8677" i="3" s="1"/>
  <c r="H8677" i="3" s="1"/>
  <c r="I8676" i="3"/>
  <c r="R8676" i="3" s="1"/>
  <c r="J8675" i="3"/>
  <c r="L8675" i="3" s="1"/>
  <c r="M8677" i="3"/>
  <c r="D8680" i="3" l="1"/>
  <c r="F8678" i="3"/>
  <c r="E8678" i="3"/>
  <c r="I8677" i="3"/>
  <c r="R8677" i="3" s="1"/>
  <c r="J8676" i="3"/>
  <c r="L8676" i="3" s="1"/>
  <c r="M8678" i="3"/>
  <c r="D8681" i="3" l="1"/>
  <c r="G8678" i="3"/>
  <c r="H8678" i="3" s="1"/>
  <c r="I8678" i="3" s="1"/>
  <c r="R8678" i="3" s="1"/>
  <c r="F8679" i="3"/>
  <c r="E8679" i="3"/>
  <c r="G8679" i="3" s="1"/>
  <c r="H8679" i="3" s="1"/>
  <c r="J8677" i="3"/>
  <c r="L8677" i="3" s="1"/>
  <c r="M8679" i="3"/>
  <c r="D8682" i="3" l="1"/>
  <c r="F8680" i="3"/>
  <c r="E8680" i="3"/>
  <c r="I8679" i="3"/>
  <c r="R8679" i="3" s="1"/>
  <c r="J8678" i="3"/>
  <c r="L8678" i="3" s="1"/>
  <c r="M8680" i="3"/>
  <c r="D8683" i="3" l="1"/>
  <c r="G8680" i="3"/>
  <c r="H8680" i="3" s="1"/>
  <c r="F8681" i="3"/>
  <c r="E8681" i="3"/>
  <c r="I8680" i="3"/>
  <c r="R8680" i="3" s="1"/>
  <c r="J8679" i="3"/>
  <c r="L8679" i="3" s="1"/>
  <c r="M8681" i="3"/>
  <c r="D8684" i="3" l="1"/>
  <c r="G8681" i="3"/>
  <c r="H8681" i="3" s="1"/>
  <c r="F8682" i="3"/>
  <c r="E8682" i="3"/>
  <c r="I8681" i="3"/>
  <c r="R8681" i="3" s="1"/>
  <c r="J8680" i="3"/>
  <c r="L8680" i="3" s="1"/>
  <c r="M8682" i="3"/>
  <c r="D8685" i="3" l="1"/>
  <c r="G8682" i="3"/>
  <c r="H8682" i="3" s="1"/>
  <c r="F8683" i="3"/>
  <c r="E8683" i="3"/>
  <c r="G8683" i="3" s="1"/>
  <c r="H8683" i="3" s="1"/>
  <c r="I8682" i="3"/>
  <c r="R8682" i="3" s="1"/>
  <c r="J8681" i="3"/>
  <c r="L8681" i="3" s="1"/>
  <c r="M8683" i="3"/>
  <c r="D8686" i="3" l="1"/>
  <c r="F8684" i="3"/>
  <c r="E8684" i="3"/>
  <c r="I8683" i="3"/>
  <c r="R8683" i="3" s="1"/>
  <c r="J8682" i="3"/>
  <c r="L8682" i="3" s="1"/>
  <c r="M8684" i="3"/>
  <c r="D8687" i="3" l="1"/>
  <c r="F8685" i="3"/>
  <c r="E8685" i="3"/>
  <c r="G8684" i="3"/>
  <c r="H8684" i="3" s="1"/>
  <c r="I8684" i="3" s="1"/>
  <c r="R8684" i="3" s="1"/>
  <c r="J8683" i="3"/>
  <c r="L8683" i="3" s="1"/>
  <c r="M8685" i="3"/>
  <c r="D8688" i="3" l="1"/>
  <c r="G8685" i="3"/>
  <c r="H8685" i="3" s="1"/>
  <c r="F8686" i="3"/>
  <c r="E8686" i="3"/>
  <c r="G8686" i="3" s="1"/>
  <c r="H8686" i="3" s="1"/>
  <c r="I8685" i="3"/>
  <c r="R8685" i="3" s="1"/>
  <c r="J8684" i="3"/>
  <c r="L8684" i="3" s="1"/>
  <c r="M8686" i="3"/>
  <c r="D8689" i="3" l="1"/>
  <c r="F8687" i="3"/>
  <c r="E8687" i="3"/>
  <c r="I8686" i="3"/>
  <c r="R8686" i="3" s="1"/>
  <c r="J8685" i="3"/>
  <c r="L8685" i="3" s="1"/>
  <c r="M8687" i="3"/>
  <c r="D8690" i="3" l="1"/>
  <c r="G8687" i="3"/>
  <c r="H8687" i="3" s="1"/>
  <c r="F8688" i="3"/>
  <c r="E8688" i="3"/>
  <c r="I8687" i="3"/>
  <c r="R8687" i="3" s="1"/>
  <c r="J8686" i="3"/>
  <c r="L8686" i="3" s="1"/>
  <c r="M8688" i="3"/>
  <c r="D8691" i="3" l="1"/>
  <c r="G8688" i="3"/>
  <c r="H8688" i="3" s="1"/>
  <c r="F8689" i="3"/>
  <c r="E8689" i="3"/>
  <c r="G8689" i="3" s="1"/>
  <c r="H8689" i="3" s="1"/>
  <c r="I8688" i="3"/>
  <c r="R8688" i="3" s="1"/>
  <c r="J8687" i="3"/>
  <c r="L8687" i="3" s="1"/>
  <c r="M8689" i="3"/>
  <c r="D8692" i="3" l="1"/>
  <c r="F8690" i="3"/>
  <c r="E8690" i="3"/>
  <c r="I8689" i="3"/>
  <c r="R8689" i="3" s="1"/>
  <c r="J8688" i="3"/>
  <c r="L8688" i="3" s="1"/>
  <c r="M8690" i="3"/>
  <c r="D8693" i="3" l="1"/>
  <c r="G8690" i="3"/>
  <c r="H8690" i="3" s="1"/>
  <c r="F8691" i="3"/>
  <c r="E8691" i="3"/>
  <c r="G8691" i="3" s="1"/>
  <c r="H8691" i="3" s="1"/>
  <c r="I8690" i="3"/>
  <c r="R8690" i="3" s="1"/>
  <c r="J8689" i="3"/>
  <c r="L8689" i="3" s="1"/>
  <c r="M8691" i="3"/>
  <c r="D8694" i="3" l="1"/>
  <c r="F8692" i="3"/>
  <c r="E8692" i="3"/>
  <c r="I8691" i="3"/>
  <c r="R8691" i="3" s="1"/>
  <c r="J8690" i="3"/>
  <c r="L8690" i="3" s="1"/>
  <c r="M8692" i="3"/>
  <c r="D8695" i="3" l="1"/>
  <c r="G8692" i="3"/>
  <c r="H8692" i="3" s="1"/>
  <c r="F8693" i="3"/>
  <c r="E8693" i="3"/>
  <c r="I8692" i="3"/>
  <c r="R8692" i="3" s="1"/>
  <c r="J8691" i="3"/>
  <c r="L8691" i="3" s="1"/>
  <c r="M8693" i="3"/>
  <c r="D8696" i="3" l="1"/>
  <c r="G8693" i="3"/>
  <c r="H8693" i="3" s="1"/>
  <c r="I8693" i="3" s="1"/>
  <c r="R8693" i="3" s="1"/>
  <c r="F8694" i="3"/>
  <c r="E8694" i="3"/>
  <c r="J8692" i="3"/>
  <c r="L8692" i="3" s="1"/>
  <c r="M8694" i="3"/>
  <c r="D8697" i="3" l="1"/>
  <c r="G8694" i="3"/>
  <c r="H8694" i="3" s="1"/>
  <c r="I8694" i="3" s="1"/>
  <c r="R8694" i="3" s="1"/>
  <c r="F8695" i="3"/>
  <c r="E8695" i="3"/>
  <c r="G8695" i="3" s="1"/>
  <c r="H8695" i="3" s="1"/>
  <c r="J8693" i="3"/>
  <c r="L8693" i="3" s="1"/>
  <c r="M8695" i="3"/>
  <c r="D8698" i="3" l="1"/>
  <c r="F8696" i="3"/>
  <c r="E8696" i="3"/>
  <c r="I8695" i="3"/>
  <c r="R8695" i="3" s="1"/>
  <c r="J8694" i="3"/>
  <c r="L8694" i="3" s="1"/>
  <c r="M8696" i="3"/>
  <c r="D8699" i="3" l="1"/>
  <c r="G8696" i="3"/>
  <c r="H8696" i="3" s="1"/>
  <c r="I8696" i="3" s="1"/>
  <c r="R8696" i="3" s="1"/>
  <c r="F8697" i="3"/>
  <c r="E8697" i="3"/>
  <c r="G8697" i="3" s="1"/>
  <c r="H8697" i="3" s="1"/>
  <c r="J8695" i="3"/>
  <c r="L8695" i="3" s="1"/>
  <c r="M8697" i="3"/>
  <c r="D8700" i="3" l="1"/>
  <c r="F8698" i="3"/>
  <c r="E8698" i="3"/>
  <c r="I8697" i="3"/>
  <c r="R8697" i="3" s="1"/>
  <c r="J8696" i="3"/>
  <c r="L8696" i="3" s="1"/>
  <c r="M8698" i="3"/>
  <c r="D8701" i="3" l="1"/>
  <c r="G8698" i="3"/>
  <c r="H8698" i="3" s="1"/>
  <c r="F8699" i="3"/>
  <c r="E8699" i="3"/>
  <c r="I8698" i="3"/>
  <c r="R8698" i="3" s="1"/>
  <c r="J8697" i="3"/>
  <c r="L8697" i="3" s="1"/>
  <c r="M8699" i="3"/>
  <c r="D8702" i="3" l="1"/>
  <c r="G8699" i="3"/>
  <c r="H8699" i="3" s="1"/>
  <c r="F8700" i="3"/>
  <c r="E8700" i="3"/>
  <c r="G8700" i="3" s="1"/>
  <c r="H8700" i="3" s="1"/>
  <c r="I8699" i="3"/>
  <c r="R8699" i="3" s="1"/>
  <c r="J8698" i="3"/>
  <c r="L8698" i="3" s="1"/>
  <c r="M8700" i="3"/>
  <c r="D8703" i="3" l="1"/>
  <c r="F8701" i="3"/>
  <c r="E8701" i="3"/>
  <c r="I8700" i="3"/>
  <c r="R8700" i="3" s="1"/>
  <c r="J8699" i="3"/>
  <c r="L8699" i="3" s="1"/>
  <c r="M8701" i="3"/>
  <c r="D8704" i="3" l="1"/>
  <c r="G8701" i="3"/>
  <c r="H8701" i="3" s="1"/>
  <c r="F8702" i="3"/>
  <c r="E8702" i="3"/>
  <c r="I8701" i="3"/>
  <c r="R8701" i="3" s="1"/>
  <c r="J8700" i="3"/>
  <c r="L8700" i="3" s="1"/>
  <c r="M8702" i="3"/>
  <c r="D8705" i="3" l="1"/>
  <c r="G8702" i="3"/>
  <c r="H8702" i="3" s="1"/>
  <c r="F8703" i="3"/>
  <c r="E8703" i="3"/>
  <c r="G8703" i="3" s="1"/>
  <c r="H8703" i="3" s="1"/>
  <c r="I8702" i="3"/>
  <c r="R8702" i="3" s="1"/>
  <c r="J8701" i="3"/>
  <c r="L8701" i="3" s="1"/>
  <c r="M8703" i="3"/>
  <c r="D8706" i="3" l="1"/>
  <c r="F8704" i="3"/>
  <c r="E8704" i="3"/>
  <c r="I8703" i="3"/>
  <c r="R8703" i="3" s="1"/>
  <c r="J8702" i="3"/>
  <c r="L8702" i="3" s="1"/>
  <c r="M8704" i="3"/>
  <c r="D8707" i="3" l="1"/>
  <c r="G8704" i="3"/>
  <c r="H8704" i="3" s="1"/>
  <c r="F8705" i="3"/>
  <c r="E8705" i="3"/>
  <c r="G8705" i="3" s="1"/>
  <c r="H8705" i="3" s="1"/>
  <c r="I8704" i="3"/>
  <c r="R8704" i="3" s="1"/>
  <c r="J8703" i="3"/>
  <c r="L8703" i="3" s="1"/>
  <c r="M8705" i="3"/>
  <c r="D8708" i="3" l="1"/>
  <c r="F8706" i="3"/>
  <c r="E8706" i="3"/>
  <c r="I8705" i="3"/>
  <c r="R8705" i="3" s="1"/>
  <c r="J8704" i="3"/>
  <c r="L8704" i="3" s="1"/>
  <c r="M8706" i="3"/>
  <c r="D8709" i="3" l="1"/>
  <c r="G8706" i="3"/>
  <c r="H8706" i="3" s="1"/>
  <c r="F8707" i="3"/>
  <c r="E8707" i="3"/>
  <c r="G8707" i="3" s="1"/>
  <c r="H8707" i="3" s="1"/>
  <c r="I8706" i="3"/>
  <c r="R8706" i="3" s="1"/>
  <c r="J8705" i="3"/>
  <c r="L8705" i="3" s="1"/>
  <c r="M8707" i="3"/>
  <c r="D8710" i="3" l="1"/>
  <c r="F8708" i="3"/>
  <c r="E8708" i="3"/>
  <c r="I8707" i="3"/>
  <c r="R8707" i="3" s="1"/>
  <c r="J8706" i="3"/>
  <c r="L8706" i="3" s="1"/>
  <c r="M8708" i="3"/>
  <c r="D8711" i="3" l="1"/>
  <c r="G8708" i="3"/>
  <c r="H8708" i="3" s="1"/>
  <c r="I8708" i="3" s="1"/>
  <c r="R8708" i="3" s="1"/>
  <c r="F8709" i="3"/>
  <c r="E8709" i="3"/>
  <c r="G8709" i="3" s="1"/>
  <c r="H8709" i="3" s="1"/>
  <c r="J8707" i="3"/>
  <c r="L8707" i="3" s="1"/>
  <c r="M8709" i="3"/>
  <c r="D8712" i="3" l="1"/>
  <c r="F8710" i="3"/>
  <c r="E8710" i="3"/>
  <c r="I8709" i="3"/>
  <c r="R8709" i="3" s="1"/>
  <c r="J8708" i="3"/>
  <c r="L8708" i="3" s="1"/>
  <c r="M8710" i="3"/>
  <c r="D8713" i="3" l="1"/>
  <c r="G8710" i="3"/>
  <c r="H8710" i="3" s="1"/>
  <c r="F8711" i="3"/>
  <c r="E8711" i="3"/>
  <c r="I8710" i="3"/>
  <c r="R8710" i="3" s="1"/>
  <c r="J8709" i="3"/>
  <c r="L8709" i="3" s="1"/>
  <c r="M8711" i="3"/>
  <c r="D8714" i="3" l="1"/>
  <c r="G8711" i="3"/>
  <c r="H8711" i="3" s="1"/>
  <c r="F8712" i="3"/>
  <c r="E8712" i="3"/>
  <c r="I8711" i="3"/>
  <c r="R8711" i="3" s="1"/>
  <c r="J8710" i="3"/>
  <c r="L8710" i="3" s="1"/>
  <c r="M8712" i="3"/>
  <c r="D8715" i="3" l="1"/>
  <c r="F8713" i="3"/>
  <c r="E8713" i="3"/>
  <c r="G8712" i="3"/>
  <c r="H8712" i="3" s="1"/>
  <c r="I8712" i="3" s="1"/>
  <c r="R8712" i="3" s="1"/>
  <c r="J8711" i="3"/>
  <c r="L8711" i="3" s="1"/>
  <c r="M8713" i="3"/>
  <c r="D8716" i="3" l="1"/>
  <c r="G8713" i="3"/>
  <c r="H8713" i="3" s="1"/>
  <c r="F8714" i="3"/>
  <c r="E8714" i="3"/>
  <c r="G8714" i="3" s="1"/>
  <c r="H8714" i="3" s="1"/>
  <c r="I8713" i="3"/>
  <c r="R8713" i="3" s="1"/>
  <c r="J8712" i="3"/>
  <c r="L8712" i="3" s="1"/>
  <c r="M8714" i="3"/>
  <c r="D8717" i="3" l="1"/>
  <c r="F8715" i="3"/>
  <c r="E8715" i="3"/>
  <c r="I8714" i="3"/>
  <c r="R8714" i="3" s="1"/>
  <c r="J8713" i="3"/>
  <c r="L8713" i="3" s="1"/>
  <c r="M8715" i="3"/>
  <c r="D8718" i="3" l="1"/>
  <c r="G8715" i="3"/>
  <c r="H8715" i="3" s="1"/>
  <c r="I8715" i="3" s="1"/>
  <c r="R8715" i="3" s="1"/>
  <c r="F8716" i="3"/>
  <c r="E8716" i="3"/>
  <c r="J8714" i="3"/>
  <c r="L8714" i="3" s="1"/>
  <c r="M8716" i="3"/>
  <c r="D8719" i="3" l="1"/>
  <c r="G8716" i="3"/>
  <c r="H8716" i="3" s="1"/>
  <c r="F8717" i="3"/>
  <c r="E8717" i="3"/>
  <c r="I8716" i="3"/>
  <c r="R8716" i="3" s="1"/>
  <c r="J8715" i="3"/>
  <c r="L8715" i="3" s="1"/>
  <c r="M8717" i="3"/>
  <c r="D8720" i="3" l="1"/>
  <c r="G8717" i="3"/>
  <c r="H8717" i="3" s="1"/>
  <c r="F8718" i="3"/>
  <c r="E8718" i="3"/>
  <c r="I8717" i="3"/>
  <c r="R8717" i="3" s="1"/>
  <c r="J8716" i="3"/>
  <c r="L8716" i="3" s="1"/>
  <c r="M8718" i="3"/>
  <c r="D8721" i="3" l="1"/>
  <c r="G8718" i="3"/>
  <c r="H8718" i="3" s="1"/>
  <c r="I8718" i="3" s="1"/>
  <c r="R8718" i="3" s="1"/>
  <c r="F8719" i="3"/>
  <c r="E8719" i="3"/>
  <c r="G8719" i="3" s="1"/>
  <c r="H8719" i="3" s="1"/>
  <c r="J8717" i="3"/>
  <c r="L8717" i="3" s="1"/>
  <c r="M8719" i="3"/>
  <c r="D8722" i="3" l="1"/>
  <c r="F8720" i="3"/>
  <c r="E8720" i="3"/>
  <c r="I8719" i="3"/>
  <c r="R8719" i="3" s="1"/>
  <c r="J8718" i="3"/>
  <c r="L8718" i="3" s="1"/>
  <c r="M8720" i="3"/>
  <c r="D8723" i="3" l="1"/>
  <c r="G8720" i="3"/>
  <c r="H8720" i="3" s="1"/>
  <c r="F8721" i="3"/>
  <c r="E8721" i="3"/>
  <c r="G8721" i="3" s="1"/>
  <c r="H8721" i="3" s="1"/>
  <c r="I8720" i="3"/>
  <c r="R8720" i="3" s="1"/>
  <c r="J8719" i="3"/>
  <c r="L8719" i="3" s="1"/>
  <c r="M8721" i="3"/>
  <c r="D8724" i="3" l="1"/>
  <c r="F8722" i="3"/>
  <c r="E8722" i="3"/>
  <c r="I8721" i="3"/>
  <c r="R8721" i="3" s="1"/>
  <c r="J8720" i="3"/>
  <c r="L8720" i="3" s="1"/>
  <c r="M8722" i="3"/>
  <c r="D8725" i="3" l="1"/>
  <c r="G8722" i="3"/>
  <c r="H8722" i="3" s="1"/>
  <c r="F8723" i="3"/>
  <c r="E8723" i="3"/>
  <c r="I8722" i="3"/>
  <c r="R8722" i="3" s="1"/>
  <c r="J8721" i="3"/>
  <c r="L8721" i="3" s="1"/>
  <c r="M8723" i="3"/>
  <c r="D8726" i="3" l="1"/>
  <c r="G8723" i="3"/>
  <c r="H8723" i="3" s="1"/>
  <c r="F8724" i="3"/>
  <c r="E8724" i="3"/>
  <c r="I8723" i="3"/>
  <c r="R8723" i="3" s="1"/>
  <c r="J8722" i="3"/>
  <c r="L8722" i="3" s="1"/>
  <c r="M8724" i="3"/>
  <c r="D8727" i="3" l="1"/>
  <c r="G8724" i="3"/>
  <c r="H8724" i="3" s="1"/>
  <c r="F8725" i="3"/>
  <c r="E8725" i="3"/>
  <c r="I8724" i="3"/>
  <c r="R8724" i="3" s="1"/>
  <c r="J8723" i="3"/>
  <c r="L8723" i="3" s="1"/>
  <c r="M8725" i="3"/>
  <c r="D8728" i="3" l="1"/>
  <c r="G8725" i="3"/>
  <c r="H8725" i="3" s="1"/>
  <c r="F8726" i="3"/>
  <c r="E8726" i="3"/>
  <c r="I8725" i="3"/>
  <c r="R8725" i="3" s="1"/>
  <c r="J8724" i="3"/>
  <c r="L8724" i="3" s="1"/>
  <c r="M8726" i="3"/>
  <c r="D8729" i="3" l="1"/>
  <c r="G8726" i="3"/>
  <c r="H8726" i="3" s="1"/>
  <c r="F8727" i="3"/>
  <c r="E8727" i="3"/>
  <c r="I8726" i="3"/>
  <c r="R8726" i="3" s="1"/>
  <c r="J8725" i="3"/>
  <c r="L8725" i="3" s="1"/>
  <c r="M8727" i="3"/>
  <c r="D8730" i="3" l="1"/>
  <c r="G8727" i="3"/>
  <c r="H8727" i="3" s="1"/>
  <c r="F8728" i="3"/>
  <c r="E8728" i="3"/>
  <c r="I8727" i="3"/>
  <c r="R8727" i="3" s="1"/>
  <c r="J8726" i="3"/>
  <c r="L8726" i="3" s="1"/>
  <c r="M8728" i="3"/>
  <c r="D8731" i="3" l="1"/>
  <c r="G8728" i="3"/>
  <c r="H8728" i="3" s="1"/>
  <c r="I8728" i="3" s="1"/>
  <c r="R8728" i="3" s="1"/>
  <c r="F8729" i="3"/>
  <c r="E8729" i="3"/>
  <c r="J8727" i="3"/>
  <c r="L8727" i="3" s="1"/>
  <c r="M8729" i="3"/>
  <c r="D8732" i="3" l="1"/>
  <c r="G8729" i="3"/>
  <c r="H8729" i="3" s="1"/>
  <c r="F8730" i="3"/>
  <c r="E8730" i="3"/>
  <c r="G8730" i="3" s="1"/>
  <c r="H8730" i="3" s="1"/>
  <c r="I8729" i="3"/>
  <c r="R8729" i="3" s="1"/>
  <c r="J8728" i="3"/>
  <c r="L8728" i="3" s="1"/>
  <c r="M8730" i="3"/>
  <c r="D8733" i="3" l="1"/>
  <c r="F8731" i="3"/>
  <c r="E8731" i="3"/>
  <c r="I8730" i="3"/>
  <c r="R8730" i="3" s="1"/>
  <c r="J8729" i="3"/>
  <c r="L8729" i="3" s="1"/>
  <c r="M8731" i="3"/>
  <c r="D8734" i="3" l="1"/>
  <c r="G8731" i="3"/>
  <c r="H8731" i="3" s="1"/>
  <c r="F8732" i="3"/>
  <c r="E8732" i="3"/>
  <c r="I8731" i="3"/>
  <c r="R8731" i="3" s="1"/>
  <c r="J8730" i="3"/>
  <c r="L8730" i="3" s="1"/>
  <c r="M8732" i="3"/>
  <c r="D8735" i="3" l="1"/>
  <c r="G8732" i="3"/>
  <c r="H8732" i="3" s="1"/>
  <c r="F8733" i="3"/>
  <c r="E8733" i="3"/>
  <c r="G8733" i="3" s="1"/>
  <c r="H8733" i="3" s="1"/>
  <c r="I8732" i="3"/>
  <c r="R8732" i="3" s="1"/>
  <c r="J8731" i="3"/>
  <c r="L8731" i="3" s="1"/>
  <c r="M8733" i="3"/>
  <c r="D8736" i="3" l="1"/>
  <c r="F8734" i="3"/>
  <c r="E8734" i="3"/>
  <c r="I8733" i="3"/>
  <c r="R8733" i="3" s="1"/>
  <c r="J8732" i="3"/>
  <c r="L8732" i="3" s="1"/>
  <c r="M8734" i="3"/>
  <c r="D8737" i="3" l="1"/>
  <c r="G8734" i="3"/>
  <c r="H8734" i="3" s="1"/>
  <c r="F8735" i="3"/>
  <c r="E8735" i="3"/>
  <c r="I8734" i="3"/>
  <c r="R8734" i="3" s="1"/>
  <c r="J8733" i="3"/>
  <c r="L8733" i="3" s="1"/>
  <c r="M8735" i="3"/>
  <c r="D8738" i="3" l="1"/>
  <c r="G8735" i="3"/>
  <c r="H8735" i="3" s="1"/>
  <c r="F8736" i="3"/>
  <c r="E8736" i="3"/>
  <c r="G8736" i="3" s="1"/>
  <c r="H8736" i="3" s="1"/>
  <c r="I8735" i="3"/>
  <c r="R8735" i="3" s="1"/>
  <c r="J8734" i="3"/>
  <c r="L8734" i="3" s="1"/>
  <c r="M8736" i="3"/>
  <c r="D8739" i="3" l="1"/>
  <c r="F8737" i="3"/>
  <c r="E8737" i="3"/>
  <c r="I8736" i="3"/>
  <c r="R8736" i="3" s="1"/>
  <c r="J8735" i="3"/>
  <c r="L8735" i="3" s="1"/>
  <c r="M8737" i="3"/>
  <c r="D8740" i="3" l="1"/>
  <c r="G8737" i="3"/>
  <c r="H8737" i="3" s="1"/>
  <c r="F8738" i="3"/>
  <c r="E8738" i="3"/>
  <c r="I8737" i="3"/>
  <c r="R8737" i="3" s="1"/>
  <c r="J8736" i="3"/>
  <c r="L8736" i="3" s="1"/>
  <c r="M8738" i="3"/>
  <c r="D8741" i="3" l="1"/>
  <c r="G8738" i="3"/>
  <c r="H8738" i="3" s="1"/>
  <c r="F8739" i="3"/>
  <c r="E8739" i="3"/>
  <c r="G8739" i="3" s="1"/>
  <c r="H8739" i="3" s="1"/>
  <c r="I8738" i="3"/>
  <c r="R8738" i="3" s="1"/>
  <c r="J8737" i="3"/>
  <c r="L8737" i="3" s="1"/>
  <c r="M8739" i="3"/>
  <c r="D8742" i="3" l="1"/>
  <c r="F8740" i="3"/>
  <c r="E8740" i="3"/>
  <c r="I8739" i="3"/>
  <c r="R8739" i="3" s="1"/>
  <c r="J8738" i="3"/>
  <c r="L8738" i="3" s="1"/>
  <c r="M8740" i="3"/>
  <c r="D8743" i="3" l="1"/>
  <c r="F8741" i="3"/>
  <c r="E8741" i="3"/>
  <c r="G8740" i="3"/>
  <c r="H8740" i="3" s="1"/>
  <c r="I8740" i="3" s="1"/>
  <c r="R8740" i="3" s="1"/>
  <c r="J8739" i="3"/>
  <c r="L8739" i="3" s="1"/>
  <c r="M8741" i="3"/>
  <c r="D8744" i="3" l="1"/>
  <c r="G8741" i="3"/>
  <c r="H8741" i="3" s="1"/>
  <c r="F8742" i="3"/>
  <c r="E8742" i="3"/>
  <c r="G8742" i="3" s="1"/>
  <c r="H8742" i="3" s="1"/>
  <c r="I8741" i="3"/>
  <c r="R8741" i="3" s="1"/>
  <c r="J8740" i="3"/>
  <c r="L8740" i="3" s="1"/>
  <c r="M8742" i="3"/>
  <c r="D8745" i="3" l="1"/>
  <c r="F8743" i="3"/>
  <c r="E8743" i="3"/>
  <c r="I8742" i="3"/>
  <c r="R8742" i="3" s="1"/>
  <c r="J8741" i="3"/>
  <c r="L8741" i="3" s="1"/>
  <c r="M8743" i="3"/>
  <c r="D8746" i="3" l="1"/>
  <c r="G8743" i="3"/>
  <c r="H8743" i="3" s="1"/>
  <c r="F8744" i="3"/>
  <c r="E8744" i="3"/>
  <c r="I8743" i="3"/>
  <c r="R8743" i="3" s="1"/>
  <c r="J8742" i="3"/>
  <c r="L8742" i="3" s="1"/>
  <c r="M8744" i="3"/>
  <c r="D8747" i="3" l="1"/>
  <c r="G8744" i="3"/>
  <c r="H8744" i="3" s="1"/>
  <c r="F8745" i="3"/>
  <c r="E8745" i="3"/>
  <c r="I8744" i="3"/>
  <c r="R8744" i="3" s="1"/>
  <c r="J8743" i="3"/>
  <c r="L8743" i="3" s="1"/>
  <c r="M8745" i="3"/>
  <c r="D8748" i="3" l="1"/>
  <c r="G8745" i="3"/>
  <c r="H8745" i="3" s="1"/>
  <c r="F8746" i="3"/>
  <c r="E8746" i="3"/>
  <c r="I8745" i="3"/>
  <c r="R8745" i="3" s="1"/>
  <c r="J8744" i="3"/>
  <c r="L8744" i="3" s="1"/>
  <c r="M8746" i="3"/>
  <c r="D8749" i="3" l="1"/>
  <c r="G8746" i="3"/>
  <c r="H8746" i="3" s="1"/>
  <c r="F8747" i="3"/>
  <c r="E8747" i="3"/>
  <c r="I8746" i="3"/>
  <c r="R8746" i="3" s="1"/>
  <c r="J8745" i="3"/>
  <c r="L8745" i="3" s="1"/>
  <c r="M8747" i="3"/>
  <c r="D8750" i="3" l="1"/>
  <c r="G8747" i="3"/>
  <c r="H8747" i="3" s="1"/>
  <c r="F8748" i="3"/>
  <c r="E8748" i="3"/>
  <c r="G8748" i="3" s="1"/>
  <c r="H8748" i="3" s="1"/>
  <c r="I8747" i="3"/>
  <c r="R8747" i="3" s="1"/>
  <c r="J8746" i="3"/>
  <c r="L8746" i="3" s="1"/>
  <c r="M8748" i="3"/>
  <c r="D8751" i="3" l="1"/>
  <c r="F8749" i="3"/>
  <c r="E8749" i="3"/>
  <c r="I8748" i="3"/>
  <c r="R8748" i="3" s="1"/>
  <c r="J8747" i="3"/>
  <c r="L8747" i="3" s="1"/>
  <c r="M8749" i="3"/>
  <c r="D8752" i="3" l="1"/>
  <c r="G8749" i="3"/>
  <c r="H8749" i="3" s="1"/>
  <c r="I8749" i="3" s="1"/>
  <c r="R8749" i="3" s="1"/>
  <c r="F8750" i="3"/>
  <c r="E8750" i="3"/>
  <c r="G8750" i="3" s="1"/>
  <c r="H8750" i="3" s="1"/>
  <c r="J8748" i="3"/>
  <c r="L8748" i="3" s="1"/>
  <c r="M8750" i="3"/>
  <c r="D8753" i="3" l="1"/>
  <c r="F8751" i="3"/>
  <c r="E8751" i="3"/>
  <c r="I8750" i="3"/>
  <c r="R8750" i="3" s="1"/>
  <c r="J8749" i="3"/>
  <c r="L8749" i="3" s="1"/>
  <c r="M8751" i="3"/>
  <c r="D8754" i="3" l="1"/>
  <c r="G8751" i="3"/>
  <c r="H8751" i="3" s="1"/>
  <c r="F8752" i="3"/>
  <c r="E8752" i="3"/>
  <c r="G8752" i="3" s="1"/>
  <c r="H8752" i="3" s="1"/>
  <c r="I8751" i="3"/>
  <c r="R8751" i="3" s="1"/>
  <c r="J8750" i="3"/>
  <c r="L8750" i="3" s="1"/>
  <c r="M8752" i="3"/>
  <c r="D8755" i="3" l="1"/>
  <c r="F8753" i="3"/>
  <c r="E8753" i="3"/>
  <c r="I8752" i="3"/>
  <c r="R8752" i="3" s="1"/>
  <c r="J8751" i="3"/>
  <c r="L8751" i="3" s="1"/>
  <c r="M8753" i="3"/>
  <c r="D8756" i="3" l="1"/>
  <c r="F8754" i="3"/>
  <c r="E8754" i="3"/>
  <c r="G8753" i="3"/>
  <c r="H8753" i="3" s="1"/>
  <c r="I8753" i="3" s="1"/>
  <c r="R8753" i="3" s="1"/>
  <c r="J8752" i="3"/>
  <c r="L8752" i="3" s="1"/>
  <c r="M8754" i="3"/>
  <c r="D8757" i="3" l="1"/>
  <c r="G8754" i="3"/>
  <c r="H8754" i="3" s="1"/>
  <c r="F8755" i="3"/>
  <c r="E8755" i="3"/>
  <c r="G8755" i="3" s="1"/>
  <c r="H8755" i="3" s="1"/>
  <c r="I8754" i="3"/>
  <c r="R8754" i="3" s="1"/>
  <c r="J8753" i="3"/>
  <c r="L8753" i="3" s="1"/>
  <c r="M8755" i="3"/>
  <c r="D8758" i="3" l="1"/>
  <c r="F8756" i="3"/>
  <c r="E8756" i="3"/>
  <c r="I8755" i="3"/>
  <c r="R8755" i="3" s="1"/>
  <c r="J8754" i="3"/>
  <c r="L8754" i="3" s="1"/>
  <c r="M8756" i="3"/>
  <c r="D8759" i="3" l="1"/>
  <c r="G8756" i="3"/>
  <c r="H8756" i="3" s="1"/>
  <c r="F8757" i="3"/>
  <c r="E8757" i="3"/>
  <c r="I8756" i="3"/>
  <c r="R8756" i="3" s="1"/>
  <c r="J8755" i="3"/>
  <c r="L8755" i="3" s="1"/>
  <c r="M8757" i="3"/>
  <c r="D8760" i="3" l="1"/>
  <c r="G8757" i="3"/>
  <c r="H8757" i="3" s="1"/>
  <c r="I8757" i="3" s="1"/>
  <c r="R8757" i="3" s="1"/>
  <c r="F8758" i="3"/>
  <c r="E8758" i="3"/>
  <c r="G8758" i="3" s="1"/>
  <c r="H8758" i="3" s="1"/>
  <c r="J8756" i="3"/>
  <c r="L8756" i="3" s="1"/>
  <c r="M8758" i="3"/>
  <c r="D8761" i="3" l="1"/>
  <c r="F8759" i="3"/>
  <c r="E8759" i="3"/>
  <c r="I8758" i="3"/>
  <c r="R8758" i="3" s="1"/>
  <c r="J8757" i="3"/>
  <c r="L8757" i="3" s="1"/>
  <c r="M8759" i="3"/>
  <c r="D8762" i="3" l="1"/>
  <c r="G8759" i="3"/>
  <c r="H8759" i="3" s="1"/>
  <c r="F8760" i="3"/>
  <c r="E8760" i="3"/>
  <c r="G8760" i="3" s="1"/>
  <c r="H8760" i="3" s="1"/>
  <c r="I8759" i="3"/>
  <c r="R8759" i="3" s="1"/>
  <c r="J8758" i="3"/>
  <c r="L8758" i="3" s="1"/>
  <c r="M8760" i="3"/>
  <c r="D8763" i="3" l="1"/>
  <c r="F8761" i="3"/>
  <c r="E8761" i="3"/>
  <c r="I8760" i="3"/>
  <c r="R8760" i="3" s="1"/>
  <c r="J8759" i="3"/>
  <c r="L8759" i="3" s="1"/>
  <c r="M8761" i="3"/>
  <c r="D8764" i="3" l="1"/>
  <c r="G8761" i="3"/>
  <c r="H8761" i="3" s="1"/>
  <c r="I8761" i="3" s="1"/>
  <c r="R8761" i="3" s="1"/>
  <c r="F8762" i="3"/>
  <c r="E8762" i="3"/>
  <c r="G8762" i="3" s="1"/>
  <c r="H8762" i="3" s="1"/>
  <c r="J8760" i="3"/>
  <c r="L8760" i="3" s="1"/>
  <c r="M8762" i="3"/>
  <c r="D8765" i="3" l="1"/>
  <c r="F8763" i="3"/>
  <c r="E8763" i="3"/>
  <c r="I8762" i="3"/>
  <c r="R8762" i="3" s="1"/>
  <c r="J8761" i="3"/>
  <c r="L8761" i="3" s="1"/>
  <c r="M8763" i="3"/>
  <c r="D8766" i="3" l="1"/>
  <c r="G8763" i="3"/>
  <c r="H8763" i="3" s="1"/>
  <c r="I8763" i="3" s="1"/>
  <c r="R8763" i="3" s="1"/>
  <c r="F8764" i="3"/>
  <c r="E8764" i="3"/>
  <c r="J8762" i="3"/>
  <c r="L8762" i="3" s="1"/>
  <c r="M8764" i="3"/>
  <c r="D8767" i="3" l="1"/>
  <c r="F8765" i="3"/>
  <c r="E8765" i="3"/>
  <c r="G8764" i="3"/>
  <c r="H8764" i="3" s="1"/>
  <c r="I8764" i="3" s="1"/>
  <c r="R8764" i="3" s="1"/>
  <c r="J8763" i="3"/>
  <c r="L8763" i="3" s="1"/>
  <c r="M8765" i="3"/>
  <c r="D8768" i="3" l="1"/>
  <c r="F8766" i="3"/>
  <c r="E8766" i="3"/>
  <c r="G8765" i="3"/>
  <c r="H8765" i="3" s="1"/>
  <c r="I8765" i="3" s="1"/>
  <c r="R8765" i="3" s="1"/>
  <c r="J8764" i="3"/>
  <c r="L8764" i="3" s="1"/>
  <c r="M8766" i="3"/>
  <c r="D8769" i="3" l="1"/>
  <c r="G8766" i="3"/>
  <c r="H8766" i="3" s="1"/>
  <c r="I8766" i="3" s="1"/>
  <c r="R8766" i="3" s="1"/>
  <c r="F8767" i="3"/>
  <c r="E8767" i="3"/>
  <c r="J8765" i="3"/>
  <c r="L8765" i="3" s="1"/>
  <c r="M8767" i="3"/>
  <c r="D8770" i="3" l="1"/>
  <c r="G8767" i="3"/>
  <c r="H8767" i="3" s="1"/>
  <c r="F8768" i="3"/>
  <c r="E8768" i="3"/>
  <c r="I8767" i="3"/>
  <c r="R8767" i="3" s="1"/>
  <c r="J8766" i="3"/>
  <c r="L8766" i="3" s="1"/>
  <c r="M8768" i="3"/>
  <c r="D8771" i="3" l="1"/>
  <c r="G8768" i="3"/>
  <c r="H8768" i="3" s="1"/>
  <c r="F8769" i="3"/>
  <c r="E8769" i="3"/>
  <c r="G8769" i="3" s="1"/>
  <c r="H8769" i="3" s="1"/>
  <c r="I8768" i="3"/>
  <c r="R8768" i="3" s="1"/>
  <c r="J8767" i="3"/>
  <c r="L8767" i="3" s="1"/>
  <c r="M8769" i="3"/>
  <c r="D8772" i="3" l="1"/>
  <c r="F8770" i="3"/>
  <c r="E8770" i="3"/>
  <c r="I8769" i="3"/>
  <c r="R8769" i="3" s="1"/>
  <c r="J8768" i="3"/>
  <c r="L8768" i="3" s="1"/>
  <c r="M8770" i="3"/>
  <c r="D8773" i="3" l="1"/>
  <c r="G8770" i="3"/>
  <c r="H8770" i="3" s="1"/>
  <c r="F8771" i="3"/>
  <c r="E8771" i="3"/>
  <c r="G8771" i="3" s="1"/>
  <c r="H8771" i="3" s="1"/>
  <c r="I8770" i="3"/>
  <c r="R8770" i="3" s="1"/>
  <c r="J8769" i="3"/>
  <c r="L8769" i="3" s="1"/>
  <c r="M8771" i="3"/>
  <c r="D8774" i="3" l="1"/>
  <c r="F8772" i="3"/>
  <c r="E8772" i="3"/>
  <c r="I8771" i="3"/>
  <c r="R8771" i="3" s="1"/>
  <c r="J8770" i="3"/>
  <c r="L8770" i="3" s="1"/>
  <c r="M8772" i="3"/>
  <c r="D8775" i="3" l="1"/>
  <c r="G8772" i="3"/>
  <c r="H8772" i="3" s="1"/>
  <c r="F8773" i="3"/>
  <c r="E8773" i="3"/>
  <c r="I8772" i="3"/>
  <c r="R8772" i="3" s="1"/>
  <c r="J8771" i="3"/>
  <c r="L8771" i="3" s="1"/>
  <c r="M8773" i="3"/>
  <c r="D8776" i="3" l="1"/>
  <c r="G8773" i="3"/>
  <c r="H8773" i="3" s="1"/>
  <c r="I8773" i="3" s="1"/>
  <c r="R8773" i="3" s="1"/>
  <c r="F8774" i="3"/>
  <c r="E8774" i="3"/>
  <c r="J8772" i="3"/>
  <c r="L8772" i="3" s="1"/>
  <c r="M8774" i="3"/>
  <c r="D8777" i="3" l="1"/>
  <c r="F8775" i="3"/>
  <c r="E8775" i="3"/>
  <c r="G8774" i="3"/>
  <c r="H8774" i="3" s="1"/>
  <c r="I8774" i="3" s="1"/>
  <c r="R8774" i="3" s="1"/>
  <c r="J8773" i="3"/>
  <c r="L8773" i="3" s="1"/>
  <c r="M8775" i="3"/>
  <c r="D8778" i="3" l="1"/>
  <c r="G8775" i="3"/>
  <c r="H8775" i="3" s="1"/>
  <c r="F8776" i="3"/>
  <c r="E8776" i="3"/>
  <c r="I8775" i="3"/>
  <c r="R8775" i="3" s="1"/>
  <c r="J8774" i="3"/>
  <c r="L8774" i="3" s="1"/>
  <c r="M8776" i="3"/>
  <c r="D8779" i="3" l="1"/>
  <c r="F8777" i="3"/>
  <c r="E8777" i="3"/>
  <c r="G8776" i="3"/>
  <c r="H8776" i="3" s="1"/>
  <c r="I8776" i="3" s="1"/>
  <c r="R8776" i="3" s="1"/>
  <c r="J8775" i="3"/>
  <c r="L8775" i="3" s="1"/>
  <c r="M8777" i="3"/>
  <c r="D8780" i="3" l="1"/>
  <c r="G8777" i="3"/>
  <c r="H8777" i="3" s="1"/>
  <c r="F8778" i="3"/>
  <c r="E8778" i="3"/>
  <c r="I8777" i="3"/>
  <c r="R8777" i="3" s="1"/>
  <c r="J8776" i="3"/>
  <c r="L8776" i="3" s="1"/>
  <c r="M8778" i="3"/>
  <c r="D8781" i="3" l="1"/>
  <c r="G8778" i="3"/>
  <c r="H8778" i="3" s="1"/>
  <c r="F8779" i="3"/>
  <c r="E8779" i="3"/>
  <c r="I8778" i="3"/>
  <c r="R8778" i="3" s="1"/>
  <c r="J8777" i="3"/>
  <c r="L8777" i="3" s="1"/>
  <c r="M8779" i="3"/>
  <c r="D8782" i="3" l="1"/>
  <c r="G8779" i="3"/>
  <c r="H8779" i="3" s="1"/>
  <c r="F8780" i="3"/>
  <c r="E8780" i="3"/>
  <c r="I8779" i="3"/>
  <c r="R8779" i="3" s="1"/>
  <c r="J8778" i="3"/>
  <c r="L8778" i="3" s="1"/>
  <c r="M8780" i="3"/>
  <c r="D8783" i="3" l="1"/>
  <c r="G8780" i="3"/>
  <c r="H8780" i="3" s="1"/>
  <c r="F8781" i="3"/>
  <c r="E8781" i="3"/>
  <c r="I8780" i="3"/>
  <c r="R8780" i="3" s="1"/>
  <c r="J8779" i="3"/>
  <c r="L8779" i="3" s="1"/>
  <c r="M8781" i="3"/>
  <c r="D8784" i="3" l="1"/>
  <c r="G8781" i="3"/>
  <c r="H8781" i="3" s="1"/>
  <c r="F8782" i="3"/>
  <c r="E8782" i="3"/>
  <c r="I8781" i="3"/>
  <c r="R8781" i="3" s="1"/>
  <c r="J8780" i="3"/>
  <c r="L8780" i="3" s="1"/>
  <c r="M8782" i="3"/>
  <c r="D8785" i="3" l="1"/>
  <c r="G8782" i="3"/>
  <c r="H8782" i="3" s="1"/>
  <c r="F8783" i="3"/>
  <c r="E8783" i="3"/>
  <c r="I8782" i="3"/>
  <c r="R8782" i="3" s="1"/>
  <c r="J8781" i="3"/>
  <c r="L8781" i="3" s="1"/>
  <c r="M8783" i="3"/>
  <c r="D8786" i="3" l="1"/>
  <c r="G8783" i="3"/>
  <c r="H8783" i="3" s="1"/>
  <c r="F8784" i="3"/>
  <c r="E8784" i="3"/>
  <c r="I8783" i="3"/>
  <c r="R8783" i="3" s="1"/>
  <c r="J8782" i="3"/>
  <c r="L8782" i="3" s="1"/>
  <c r="M8784" i="3"/>
  <c r="D8787" i="3" l="1"/>
  <c r="G8784" i="3"/>
  <c r="H8784" i="3" s="1"/>
  <c r="F8785" i="3"/>
  <c r="E8785" i="3"/>
  <c r="I8784" i="3"/>
  <c r="R8784" i="3" s="1"/>
  <c r="J8783" i="3"/>
  <c r="L8783" i="3" s="1"/>
  <c r="M8785" i="3"/>
  <c r="D8788" i="3" l="1"/>
  <c r="G8785" i="3"/>
  <c r="H8785" i="3" s="1"/>
  <c r="F8786" i="3"/>
  <c r="E8786" i="3"/>
  <c r="G8786" i="3" s="1"/>
  <c r="H8786" i="3" s="1"/>
  <c r="I8785" i="3"/>
  <c r="R8785" i="3" s="1"/>
  <c r="J8784" i="3"/>
  <c r="L8784" i="3" s="1"/>
  <c r="M8786" i="3"/>
  <c r="D8789" i="3" l="1"/>
  <c r="F8787" i="3"/>
  <c r="E8787" i="3"/>
  <c r="I8786" i="3"/>
  <c r="R8786" i="3" s="1"/>
  <c r="J8785" i="3"/>
  <c r="L8785" i="3" s="1"/>
  <c r="M8787" i="3"/>
  <c r="G8787" i="3" l="1"/>
  <c r="H8787" i="3" s="1"/>
  <c r="F8788" i="3"/>
  <c r="E8788" i="3"/>
  <c r="G8788" i="3" s="1"/>
  <c r="H8788" i="3" s="1"/>
  <c r="I8787" i="3"/>
  <c r="R8787" i="3" s="1"/>
  <c r="J8786" i="3"/>
  <c r="L8786" i="3" s="1"/>
  <c r="M8788" i="3"/>
  <c r="F8789" i="3" l="1"/>
  <c r="E8789" i="3"/>
  <c r="I8788" i="3"/>
  <c r="R8788" i="3" s="1"/>
  <c r="J8787" i="3"/>
  <c r="L8787" i="3" s="1"/>
  <c r="M8789" i="3"/>
  <c r="G8789" i="3" l="1"/>
  <c r="H8789" i="3" s="1"/>
  <c r="I8789" i="3" s="1"/>
  <c r="J8788" i="3"/>
  <c r="L8788" i="3" s="1"/>
  <c r="J8789" i="3" l="1"/>
  <c r="L8789" i="3" s="1"/>
  <c r="R8789" i="3"/>
</calcChain>
</file>

<file path=xl/sharedStrings.xml><?xml version="1.0" encoding="utf-8"?>
<sst xmlns="http://schemas.openxmlformats.org/spreadsheetml/2006/main" count="1178" uniqueCount="606">
  <si>
    <t>Plant A</t>
  </si>
  <si>
    <t>Plant B</t>
  </si>
  <si>
    <t>Plant C</t>
  </si>
  <si>
    <t>Plant D</t>
  </si>
  <si>
    <t>Plant E</t>
  </si>
  <si>
    <t>Capacity</t>
  </si>
  <si>
    <t>Cost</t>
  </si>
  <si>
    <t>Platn F</t>
  </si>
  <si>
    <t>Total</t>
  </si>
  <si>
    <t>Index</t>
  </si>
  <si>
    <t>Dispacth</t>
  </si>
  <si>
    <t>Marginal</t>
  </si>
  <si>
    <t>Marginal Unit</t>
  </si>
  <si>
    <t>Generation</t>
  </si>
  <si>
    <t>Base Demand</t>
  </si>
  <si>
    <t>Counter</t>
  </si>
  <si>
    <t>Sort Key with Match</t>
  </si>
  <si>
    <t>Small to Sort Cost</t>
  </si>
  <si>
    <t>Index from Sort Key</t>
  </si>
  <si>
    <t>Index of Capacity from Sort Key</t>
  </si>
  <si>
    <t>Cummul Capacity After Sort</t>
  </si>
  <si>
    <t>Supply Curve</t>
  </si>
  <si>
    <t>Match without Adjustment</t>
  </si>
  <si>
    <t>Demand</t>
  </si>
  <si>
    <t>Market Clearing Price</t>
  </si>
  <si>
    <t>Graph Title</t>
  </si>
  <si>
    <t>;  Demand</t>
  </si>
  <si>
    <t>Total System Cost</t>
  </si>
  <si>
    <t>Summary</t>
  </si>
  <si>
    <t>Supply Curve and Dispatch</t>
  </si>
  <si>
    <t>Step by Step Instructions for Basic Supply and Demand</t>
  </si>
  <si>
    <t>2. Use the small command on the marginal cost of each plant</t>
  </si>
  <si>
    <t>1. Sort the plants according to their cost and accumulate the total capacity</t>
  </si>
  <si>
    <t>3. The small command creates a sort key</t>
  </si>
  <si>
    <t>4. Use the INDEX command with the sort key to compute the sorted capacity</t>
  </si>
  <si>
    <t>5. Accumulate the sorted capacity</t>
  </si>
  <si>
    <t>Match the demand and the supply</t>
  </si>
  <si>
    <t>1. You can match the input demand with the accumulated capacity to find the marginal price</t>
  </si>
  <si>
    <t>2. You must adjust this because the match command gives the last plant not the next plant</t>
  </si>
  <si>
    <t>3. You must also adjust through reducting the demand by an increment so if the demand matches an increment of supply the marginal cost will be the exact number</t>
  </si>
  <si>
    <t>1. Make an additional column for adjusted costs</t>
  </si>
  <si>
    <t>2. The adjusted costs are the input costs plus a very small random number (RAND() x .000001)</t>
  </si>
  <si>
    <t>3. Use the SMALL command with the adjusted costs rather than the input costs</t>
  </si>
  <si>
    <t>4. Once you have matched the demand with the supply, use the INDEX command to find the price -- the index command is used with the COST</t>
  </si>
  <si>
    <t>Compute the generation and the total cost</t>
  </si>
  <si>
    <t>1.  Computing the total generation is a little tricky because the plant that is on the margin does not produce its full output</t>
  </si>
  <si>
    <t>2. To differentiate between plants that are on the margin and those operating at full capacity, you can create two switches</t>
  </si>
  <si>
    <t>3. The full dispatch switch is a TRUE/FALSE switch that is TRUE when the plant number is less than MATCH for the dispatch unit computed above</t>
  </si>
  <si>
    <t>4. The marginal dispactch switch is a TRUE/FALSE switch that is TRUE when the unit number equals the MATCH for the marginal dispatched unit</t>
  </si>
  <si>
    <t>5. The total generation is dispatch switch multiplied by the capacity plus the marginal dispatch switch multiplied by the difference between the total load and the previous accumulated capacity</t>
  </si>
  <si>
    <t xml:space="preserve">Graphing the Supply and Demand </t>
  </si>
  <si>
    <t>Adjustments for plants with the same cost</t>
  </si>
  <si>
    <t>Create the supply curve</t>
  </si>
  <si>
    <t>1. To graph the supply curve, set up columns as usual with the x-axis (the accumulated capaicty) in the first column and the y-axis (the sorted cost) in the second column</t>
  </si>
  <si>
    <t>2. Put a title on the y-axis so that when excel uses the F11 key, it will know what to do.</t>
  </si>
  <si>
    <t>3. Press the F11 key and then modify the chart type to and X/Y chart</t>
  </si>
  <si>
    <t>4. To add the demand to the chart, make a column for the demand that has a constant number</t>
  </si>
  <si>
    <t>5. Modify the chart and use the demand as the x-axis and the sorted cost as the y-axis</t>
  </si>
  <si>
    <t>Price</t>
  </si>
  <si>
    <t>Date</t>
  </si>
  <si>
    <t>Day of Week</t>
  </si>
  <si>
    <t>Month</t>
  </si>
  <si>
    <t>Match</t>
  </si>
  <si>
    <t>http://www.timeanddate.com/time/dst/2008.html</t>
  </si>
  <si>
    <t>Country</t>
  </si>
  <si>
    <t>Region/states</t>
  </si>
  <si>
    <t>Example location</t>
  </si>
  <si>
    <t>DST start date</t>
  </si>
  <si>
    <t>DST end date</t>
  </si>
  <si>
    <t>Afghanistan</t>
  </si>
  <si>
    <t>All locations</t>
  </si>
  <si>
    <t>Kabul</t>
  </si>
  <si>
    <t>No DST in 2008</t>
  </si>
  <si>
    <t>Albania</t>
  </si>
  <si>
    <t>Tirana</t>
  </si>
  <si>
    <t>Sunday, 30 March</t>
  </si>
  <si>
    <t>Sunday, 26 October</t>
  </si>
  <si>
    <t>Algeria</t>
  </si>
  <si>
    <t>Algiers</t>
  </si>
  <si>
    <t>Andorra</t>
  </si>
  <si>
    <t>Andorra La Vella</t>
  </si>
  <si>
    <t>Angola</t>
  </si>
  <si>
    <t>Luanda</t>
  </si>
  <si>
    <t>Anguilla</t>
  </si>
  <si>
    <t>The Valley</t>
  </si>
  <si>
    <t>Antarctica</t>
  </si>
  <si>
    <t>Most locations</t>
  </si>
  <si>
    <t>Mawson</t>
  </si>
  <si>
    <t>Some locations</t>
  </si>
  <si>
    <t>South Pole</t>
  </si>
  <si>
    <t>Sunday, 28 September</t>
  </si>
  <si>
    <t>Sunday, 6 April</t>
  </si>
  <si>
    <t>Antigua and Barbuda</t>
  </si>
  <si>
    <t>Saint John's</t>
  </si>
  <si>
    <t>Argentina</t>
  </si>
  <si>
    <t>Buenos Aires</t>
  </si>
  <si>
    <t>Sunday, 19 October</t>
  </si>
  <si>
    <t>Sunday, 16 March</t>
  </si>
  <si>
    <t>Catamarca, Chubut, Jujuy, Mendoza, Santa Cruz, Salta, Tierra del Fuego, La Pampa, La Rioja, Rio Negro, San Juan, Neuquén</t>
  </si>
  <si>
    <t>Mendoza</t>
  </si>
  <si>
    <t>Does not start this year</t>
  </si>
  <si>
    <t>San Luis</t>
  </si>
  <si>
    <t>Monday, 21 January</t>
  </si>
  <si>
    <t>Armenia</t>
  </si>
  <si>
    <t>Yerevan</t>
  </si>
  <si>
    <t>Aruba</t>
  </si>
  <si>
    <t>Oranjestad</t>
  </si>
  <si>
    <t>Australia</t>
  </si>
  <si>
    <t>Melbourne</t>
  </si>
  <si>
    <t>Sunday, 5 October</t>
  </si>
  <si>
    <t>Queensland, Northern Territory, Christmas Island</t>
  </si>
  <si>
    <t>Brisbane</t>
  </si>
  <si>
    <t>Western Australia</t>
  </si>
  <si>
    <t>Perth</t>
  </si>
  <si>
    <t>Lord Howe Island</t>
  </si>
  <si>
    <t>Austria</t>
  </si>
  <si>
    <t>Vienna</t>
  </si>
  <si>
    <t>Azerbaijan</t>
  </si>
  <si>
    <t>Baku</t>
  </si>
  <si>
    <t>Bahrain</t>
  </si>
  <si>
    <t>Manama</t>
  </si>
  <si>
    <t>Bangladesh</t>
  </si>
  <si>
    <t>Dhaka</t>
  </si>
  <si>
    <t>Barbados</t>
  </si>
  <si>
    <t>Bridgetown</t>
  </si>
  <si>
    <t>Belarus</t>
  </si>
  <si>
    <t>Minsk</t>
  </si>
  <si>
    <t>Belgium</t>
  </si>
  <si>
    <t>Brussels</t>
  </si>
  <si>
    <t>Belize</t>
  </si>
  <si>
    <t>Belmopan</t>
  </si>
  <si>
    <t>Benin</t>
  </si>
  <si>
    <t>Porto Novo</t>
  </si>
  <si>
    <t>Bermuda</t>
  </si>
  <si>
    <t>Hamilton</t>
  </si>
  <si>
    <t>Sunday, 9 March</t>
  </si>
  <si>
    <t>Sunday, 2 November</t>
  </si>
  <si>
    <t>Bhutan</t>
  </si>
  <si>
    <t>Thimphu</t>
  </si>
  <si>
    <t>Bolivia</t>
  </si>
  <si>
    <t>La Paz</t>
  </si>
  <si>
    <t>Bosnia and Herzegovina</t>
  </si>
  <si>
    <t>Sarajevo</t>
  </si>
  <si>
    <t>Botswana</t>
  </si>
  <si>
    <t>Gaborone</t>
  </si>
  <si>
    <t>Brazil</t>
  </si>
  <si>
    <t>Rio de Janeiro</t>
  </si>
  <si>
    <t>Sunday, 17 February</t>
  </si>
  <si>
    <t>Amazonas, Pernambuco, Bahia, Sergipe, Para, Paraíba, Ceará, Amapá, Alagoas, Rondônia, Rio Grande do Norte, Piauí, Maranhão, Acre, Roraima, Tocantins</t>
  </si>
  <si>
    <t>Manaus</t>
  </si>
  <si>
    <t>British Indian Ocean Territory</t>
  </si>
  <si>
    <t>Diego Garcia</t>
  </si>
  <si>
    <t>British Virgin Islands</t>
  </si>
  <si>
    <t>Road Town</t>
  </si>
  <si>
    <t>Brunei</t>
  </si>
  <si>
    <t>Bandar Seri Begawan</t>
  </si>
  <si>
    <t>Bulgaria</t>
  </si>
  <si>
    <t>Sofia</t>
  </si>
  <si>
    <t>Burkina Faso</t>
  </si>
  <si>
    <t>Ouagadougou</t>
  </si>
  <si>
    <t>Burundi</t>
  </si>
  <si>
    <t>Bujumbura</t>
  </si>
  <si>
    <t>Cambodia</t>
  </si>
  <si>
    <t>Phnom Penh</t>
  </si>
  <si>
    <t>Cameroon</t>
  </si>
  <si>
    <t>Yaoundé</t>
  </si>
  <si>
    <t>Canada</t>
  </si>
  <si>
    <t>Montreal</t>
  </si>
  <si>
    <t>much of Saskatchewan, small region of British Columbia, small region of Nunavut Territory, small region of Quebec, small region of Ontario</t>
  </si>
  <si>
    <t>Regina</t>
  </si>
  <si>
    <t>Cape Verde</t>
  </si>
  <si>
    <t>Praia</t>
  </si>
  <si>
    <t>Cayman Islands</t>
  </si>
  <si>
    <t>George Town</t>
  </si>
  <si>
    <t>Central African Republic</t>
  </si>
  <si>
    <t>Bangui</t>
  </si>
  <si>
    <t>Chad</t>
  </si>
  <si>
    <t>Ndjamena</t>
  </si>
  <si>
    <t>Chile</t>
  </si>
  <si>
    <t>Santiago</t>
  </si>
  <si>
    <t>Sunday, 12 October</t>
  </si>
  <si>
    <t>Other</t>
  </si>
  <si>
    <t>Easter Island</t>
  </si>
  <si>
    <t>Saturday, 11 October</t>
  </si>
  <si>
    <t>Saturday, 29 March</t>
  </si>
  <si>
    <t>China</t>
  </si>
  <si>
    <t>Beijing</t>
  </si>
  <si>
    <t>Colombia</t>
  </si>
  <si>
    <t>Bogota</t>
  </si>
  <si>
    <t>Commonwealth of the Northern Mariana Islands</t>
  </si>
  <si>
    <t>Saipan</t>
  </si>
  <si>
    <t>Comoros</t>
  </si>
  <si>
    <t>Moroni</t>
  </si>
  <si>
    <t>Cook Islands</t>
  </si>
  <si>
    <t>Rarotonga</t>
  </si>
  <si>
    <t>Costa Rica</t>
  </si>
  <si>
    <t>San Jose</t>
  </si>
  <si>
    <t>Cote d'Ivoire</t>
  </si>
  <si>
    <t>Yamoussoukro</t>
  </si>
  <si>
    <t>Croatia</t>
  </si>
  <si>
    <t>Zagreb</t>
  </si>
  <si>
    <t>Cuba</t>
  </si>
  <si>
    <t>Havana</t>
  </si>
  <si>
    <t>Curaçao</t>
  </si>
  <si>
    <t>Willemstad</t>
  </si>
  <si>
    <t>Cyprus</t>
  </si>
  <si>
    <t>Nicosia</t>
  </si>
  <si>
    <t>Czech Republic</t>
  </si>
  <si>
    <t>Prague</t>
  </si>
  <si>
    <t>Democratic Republic of the Congo</t>
  </si>
  <si>
    <t>Kinshasa</t>
  </si>
  <si>
    <t>Denmark</t>
  </si>
  <si>
    <t>Copenhagen</t>
  </si>
  <si>
    <t>Departmental Collectivity of Mayotte</t>
  </si>
  <si>
    <t>Mamoutzou</t>
  </si>
  <si>
    <t>Djibouti</t>
  </si>
  <si>
    <t>Dominica</t>
  </si>
  <si>
    <t>Roseau</t>
  </si>
  <si>
    <t>Dominican Republic</t>
  </si>
  <si>
    <t>Santo Domingo</t>
  </si>
  <si>
    <t>East Timor</t>
  </si>
  <si>
    <t>Dili</t>
  </si>
  <si>
    <t>Ecuador</t>
  </si>
  <si>
    <t>Quito</t>
  </si>
  <si>
    <t>Egypt</t>
  </si>
  <si>
    <t>Cairo</t>
  </si>
  <si>
    <t>Friday, 25 April</t>
  </si>
  <si>
    <t>Friday, 29 August</t>
  </si>
  <si>
    <t>El Salvador</t>
  </si>
  <si>
    <t>San Salvador</t>
  </si>
  <si>
    <t>Equatorial Guinea</t>
  </si>
  <si>
    <t>Malabo</t>
  </si>
  <si>
    <t>Eritrea</t>
  </si>
  <si>
    <t>Asmara</t>
  </si>
  <si>
    <t>Estonia</t>
  </si>
  <si>
    <t>Tallinn</t>
  </si>
  <si>
    <t>Ethiopia</t>
  </si>
  <si>
    <t>Addis Ababa</t>
  </si>
  <si>
    <t>Falkland Islands</t>
  </si>
  <si>
    <t>Stanley</t>
  </si>
  <si>
    <t>Sunday, 7 September</t>
  </si>
  <si>
    <t>Sunday, 20 April</t>
  </si>
  <si>
    <t>Färöer</t>
  </si>
  <si>
    <t>Tórshavn</t>
  </si>
  <si>
    <t>Fiji</t>
  </si>
  <si>
    <t>Suva</t>
  </si>
  <si>
    <t>Finland</t>
  </si>
  <si>
    <t>Helsinki</t>
  </si>
  <si>
    <t>France</t>
  </si>
  <si>
    <t>Paris</t>
  </si>
  <si>
    <t>Tahiti, New Caledonia, Marquesas Islands</t>
  </si>
  <si>
    <t>Papeete</t>
  </si>
  <si>
    <t>Französisch-Guayana</t>
  </si>
  <si>
    <t>Cayenne</t>
  </si>
  <si>
    <t>Französisch-Polynesien</t>
  </si>
  <si>
    <t>Gambier Islands</t>
  </si>
  <si>
    <t>Gabon</t>
  </si>
  <si>
    <t>Libreville</t>
  </si>
  <si>
    <t>Gaza Strip</t>
  </si>
  <si>
    <t>Gaza</t>
  </si>
  <si>
    <t>Friday, 28 March</t>
  </si>
  <si>
    <t>Georgia</t>
  </si>
  <si>
    <t>Tbilisi</t>
  </si>
  <si>
    <t>Germany</t>
  </si>
  <si>
    <t>Berlin</t>
  </si>
  <si>
    <t>Ghana</t>
  </si>
  <si>
    <t>Accra</t>
  </si>
  <si>
    <t>Gibraltar</t>
  </si>
  <si>
    <t>Greece</t>
  </si>
  <si>
    <t>Athens</t>
  </si>
  <si>
    <t>Greenland</t>
  </si>
  <si>
    <t>Nuuk</t>
  </si>
  <si>
    <t>Saturday, 25 October</t>
  </si>
  <si>
    <t>Ittoqqortoormiit</t>
  </si>
  <si>
    <t>Danmarkshavn</t>
  </si>
  <si>
    <t>Qaanaaq</t>
  </si>
  <si>
    <t>Grenada</t>
  </si>
  <si>
    <t>Saint George's</t>
  </si>
  <si>
    <t>Guadeloupe</t>
  </si>
  <si>
    <t>Basse-Terre</t>
  </si>
  <si>
    <t>Guatemala</t>
  </si>
  <si>
    <t>Guinea</t>
  </si>
  <si>
    <t>Conakry</t>
  </si>
  <si>
    <t>Guinea-Bissau</t>
  </si>
  <si>
    <t>Bissau</t>
  </si>
  <si>
    <t>Guyana</t>
  </si>
  <si>
    <t>Georgetown</t>
  </si>
  <si>
    <t>Haiti</t>
  </si>
  <si>
    <t>Port-au-Prince</t>
  </si>
  <si>
    <t>Holy See (Vatican City)</t>
  </si>
  <si>
    <t>Vatican City</t>
  </si>
  <si>
    <t>Honduras</t>
  </si>
  <si>
    <t>Tegucigalpa</t>
  </si>
  <si>
    <t>Hong Kong Special Administrative Region</t>
  </si>
  <si>
    <t>Hong Kong</t>
  </si>
  <si>
    <t>Hungary</t>
  </si>
  <si>
    <t>Budapest</t>
  </si>
  <si>
    <t>Iceland</t>
  </si>
  <si>
    <t>Reykjavik</t>
  </si>
  <si>
    <t>India</t>
  </si>
  <si>
    <t>New Delhi</t>
  </si>
  <si>
    <t>Indonesia</t>
  </si>
  <si>
    <t>Jakarta</t>
  </si>
  <si>
    <t>Iran</t>
  </si>
  <si>
    <t>Tehran</t>
  </si>
  <si>
    <t>Friday, 21 March</t>
  </si>
  <si>
    <t>Sunday, 21 September</t>
  </si>
  <si>
    <t>Iraq</t>
  </si>
  <si>
    <t>Baghdad</t>
  </si>
  <si>
    <t>Ireland</t>
  </si>
  <si>
    <t>Dublin</t>
  </si>
  <si>
    <t>Isle of Man</t>
  </si>
  <si>
    <t>Douglas</t>
  </si>
  <si>
    <t>Israel</t>
  </si>
  <si>
    <t>Jerusalem</t>
  </si>
  <si>
    <t>Italy</t>
  </si>
  <si>
    <t>Rome</t>
  </si>
  <si>
    <t>Jamaica</t>
  </si>
  <si>
    <t>Kingston</t>
  </si>
  <si>
    <t>Japan</t>
  </si>
  <si>
    <t>Tokyo</t>
  </si>
  <si>
    <t>Jordan</t>
  </si>
  <si>
    <t>Amman</t>
  </si>
  <si>
    <t>Friday, 31 October</t>
  </si>
  <si>
    <t>Kazakhstan</t>
  </si>
  <si>
    <t>Almaty</t>
  </si>
  <si>
    <t>Kenya</t>
  </si>
  <si>
    <t>Nairobi</t>
  </si>
  <si>
    <t>Kerguelen</t>
  </si>
  <si>
    <t>Port-aux-Francais</t>
  </si>
  <si>
    <t>Kiribati</t>
  </si>
  <si>
    <t>Kiritimati</t>
  </si>
  <si>
    <t>Kosovo</t>
  </si>
  <si>
    <t>Pristina</t>
  </si>
  <si>
    <t>Kuwait</t>
  </si>
  <si>
    <t>Kuwait City</t>
  </si>
  <si>
    <t>Kyrgyzstan</t>
  </si>
  <si>
    <t>Bishkek</t>
  </si>
  <si>
    <t>Laos</t>
  </si>
  <si>
    <t>Vientiane</t>
  </si>
  <si>
    <t>Latvia</t>
  </si>
  <si>
    <t>Riga</t>
  </si>
  <si>
    <t>Lebanon</t>
  </si>
  <si>
    <t>Beirut</t>
  </si>
  <si>
    <t>Lesotho</t>
  </si>
  <si>
    <t>Maseru</t>
  </si>
  <si>
    <t>Liberia</t>
  </si>
  <si>
    <t>Monrovia</t>
  </si>
  <si>
    <t>Libya</t>
  </si>
  <si>
    <t>Tripoli</t>
  </si>
  <si>
    <t>Liechtenstein</t>
  </si>
  <si>
    <t>Vaduz</t>
  </si>
  <si>
    <t>Lithuania</t>
  </si>
  <si>
    <t>Vilnius</t>
  </si>
  <si>
    <t>Luxembourg</t>
  </si>
  <si>
    <t>Macau Special Administrative Region</t>
  </si>
  <si>
    <t>Macau</t>
  </si>
  <si>
    <t>Macedonia, Republic of</t>
  </si>
  <si>
    <t>Skopje</t>
  </si>
  <si>
    <t>Madagascar</t>
  </si>
  <si>
    <t>Antananarivo</t>
  </si>
  <si>
    <t>Malawi</t>
  </si>
  <si>
    <t>Lilongwe</t>
  </si>
  <si>
    <t>Malaysia</t>
  </si>
  <si>
    <t>Kuala Lumpur</t>
  </si>
  <si>
    <t>Maldives</t>
  </si>
  <si>
    <t>Male</t>
  </si>
  <si>
    <t>Mali</t>
  </si>
  <si>
    <t>Bamako</t>
  </si>
  <si>
    <t>Malta</t>
  </si>
  <si>
    <t>Valletta</t>
  </si>
  <si>
    <t>Marshall Islands</t>
  </si>
  <si>
    <t>Majuro</t>
  </si>
  <si>
    <t>Martinique</t>
  </si>
  <si>
    <t>Fort-de-France</t>
  </si>
  <si>
    <t>Mauritania</t>
  </si>
  <si>
    <t>Nouakchott</t>
  </si>
  <si>
    <t>Mauritius</t>
  </si>
  <si>
    <t>Port Louis</t>
  </si>
  <si>
    <t>Does not end this year</t>
  </si>
  <si>
    <t>Mexico</t>
  </si>
  <si>
    <t>Mexico City</t>
  </si>
  <si>
    <t>Sonora</t>
  </si>
  <si>
    <t>Hermosillo</t>
  </si>
  <si>
    <t>regions of Chihuahua</t>
  </si>
  <si>
    <t>Ciudad Juárez</t>
  </si>
  <si>
    <t>Micronesia</t>
  </si>
  <si>
    <t>Palikir</t>
  </si>
  <si>
    <t>Moldova</t>
  </si>
  <si>
    <t>Chisinau</t>
  </si>
  <si>
    <t>Monaco</t>
  </si>
  <si>
    <t>Mongolia</t>
  </si>
  <si>
    <t>Ulaanbaatar</t>
  </si>
  <si>
    <t>Montenegro</t>
  </si>
  <si>
    <t>Podgorica</t>
  </si>
  <si>
    <t>Montserrat</t>
  </si>
  <si>
    <t>Brades</t>
  </si>
  <si>
    <t>Morocco</t>
  </si>
  <si>
    <t>Casablanca</t>
  </si>
  <si>
    <t>Sunday, 1 June</t>
  </si>
  <si>
    <t>Monday, 1 September</t>
  </si>
  <si>
    <t>Mozambique</t>
  </si>
  <si>
    <t>Maputo</t>
  </si>
  <si>
    <t>Myanmar</t>
  </si>
  <si>
    <t>Yangon</t>
  </si>
  <si>
    <t>Namibia</t>
  </si>
  <si>
    <t>Windhoek</t>
  </si>
  <si>
    <t>Nauru</t>
  </si>
  <si>
    <t>Yaren</t>
  </si>
  <si>
    <t>Nepal</t>
  </si>
  <si>
    <t>Kathmandu</t>
  </si>
  <si>
    <t>Netherlands</t>
  </si>
  <si>
    <t>Amsterdam</t>
  </si>
  <si>
    <t>Kralendijk (Bonaire)</t>
  </si>
  <si>
    <t>New Zealand</t>
  </si>
  <si>
    <t>Auckland</t>
  </si>
  <si>
    <t>Nicaragua</t>
  </si>
  <si>
    <t>Managua</t>
  </si>
  <si>
    <t>Niger</t>
  </si>
  <si>
    <t>Niamey</t>
  </si>
  <si>
    <t>Nigeria</t>
  </si>
  <si>
    <t>Lagos</t>
  </si>
  <si>
    <t>Niue</t>
  </si>
  <si>
    <t>Alofi</t>
  </si>
  <si>
    <t>Norfolk Island</t>
  </si>
  <si>
    <t>North Korea</t>
  </si>
  <si>
    <t>Pyongyang</t>
  </si>
  <si>
    <t>Norway</t>
  </si>
  <si>
    <t>Oslo</t>
  </si>
  <si>
    <t>Oman</t>
  </si>
  <si>
    <t>Muscat</t>
  </si>
  <si>
    <t>Pakistan</t>
  </si>
  <si>
    <t>Islamabad</t>
  </si>
  <si>
    <t>Saturday, 1 November</t>
  </si>
  <si>
    <t>Palau</t>
  </si>
  <si>
    <t>Melekeok</t>
  </si>
  <si>
    <t>Panama</t>
  </si>
  <si>
    <t>Papua New Guinea</t>
  </si>
  <si>
    <t>Port Moresby</t>
  </si>
  <si>
    <t>Paraguay</t>
  </si>
  <si>
    <t>Asuncion</t>
  </si>
  <si>
    <t>Peru</t>
  </si>
  <si>
    <t>Lima</t>
  </si>
  <si>
    <t>Philippines</t>
  </si>
  <si>
    <t>Manila</t>
  </si>
  <si>
    <t>Pitcairninseln</t>
  </si>
  <si>
    <t>Adamstown</t>
  </si>
  <si>
    <t>Poland</t>
  </si>
  <si>
    <t>Warsaw</t>
  </si>
  <si>
    <t>Portugal</t>
  </si>
  <si>
    <t>Lisbon</t>
  </si>
  <si>
    <t>Puerto Rico</t>
  </si>
  <si>
    <t>San Juan</t>
  </si>
  <si>
    <t>Qatar</t>
  </si>
  <si>
    <t>Doha</t>
  </si>
  <si>
    <t>Republic of South Sudan</t>
  </si>
  <si>
    <t>Juba</t>
  </si>
  <si>
    <t>Republic of the Congo</t>
  </si>
  <si>
    <t>Brazzaville</t>
  </si>
  <si>
    <t>Reunion</t>
  </si>
  <si>
    <t>Saint-Denis</t>
  </si>
  <si>
    <t>Romania</t>
  </si>
  <si>
    <t>Bucharest</t>
  </si>
  <si>
    <t>Russia</t>
  </si>
  <si>
    <t>Moscow</t>
  </si>
  <si>
    <t>Rwanda</t>
  </si>
  <si>
    <t>Kigali</t>
  </si>
  <si>
    <t>Saint Kitts and Nevis</t>
  </si>
  <si>
    <t>Basseterre</t>
  </si>
  <si>
    <t>Saint Lucia</t>
  </si>
  <si>
    <t>Castries</t>
  </si>
  <si>
    <t>Saint Vincent and the Grenadines</t>
  </si>
  <si>
    <t>Kingstown</t>
  </si>
  <si>
    <t>Samoa</t>
  </si>
  <si>
    <t>Apia</t>
  </si>
  <si>
    <t>San Marino</t>
  </si>
  <si>
    <t>Sao Tome and Principe</t>
  </si>
  <si>
    <t>São Tomé</t>
  </si>
  <si>
    <t>Saudi Arabia</t>
  </si>
  <si>
    <t>Riyadh</t>
  </si>
  <si>
    <t>Senegal</t>
  </si>
  <si>
    <t>Dakar</t>
  </si>
  <si>
    <t>Serbia</t>
  </si>
  <si>
    <t>Belgrade</t>
  </si>
  <si>
    <t>Seychelles</t>
  </si>
  <si>
    <t>Victoria</t>
  </si>
  <si>
    <t>Sierra Leone</t>
  </si>
  <si>
    <t>Freetown</t>
  </si>
  <si>
    <t>Singapore</t>
  </si>
  <si>
    <t>Sint Maarten</t>
  </si>
  <si>
    <t>Philipsburg</t>
  </si>
  <si>
    <t>Slovakia</t>
  </si>
  <si>
    <t>Bratislava</t>
  </si>
  <si>
    <t>Slovenia</t>
  </si>
  <si>
    <t>Ljubljana</t>
  </si>
  <si>
    <t>Solomon Islands</t>
  </si>
  <si>
    <t>Honiara</t>
  </si>
  <si>
    <t>Somalia</t>
  </si>
  <si>
    <t>Mogadishu</t>
  </si>
  <si>
    <t>South Africa</t>
  </si>
  <si>
    <t>Johannesburg</t>
  </si>
  <si>
    <t>South Georgia and the South Sandwich Islands</t>
  </si>
  <si>
    <t>King Edward Point</t>
  </si>
  <si>
    <t>South Korea</t>
  </si>
  <si>
    <t>Seoul</t>
  </si>
  <si>
    <t>Spain</t>
  </si>
  <si>
    <t>Madrid</t>
  </si>
  <si>
    <t>Sri Lanka</t>
  </si>
  <si>
    <t>Sri Jayawardenapura Kotte</t>
  </si>
  <si>
    <t>St. Helena</t>
  </si>
  <si>
    <t>Jamestown</t>
  </si>
  <si>
    <t>Sudan</t>
  </si>
  <si>
    <t>Khartoum</t>
  </si>
  <si>
    <t>Suriname</t>
  </si>
  <si>
    <t>Paramaribo</t>
  </si>
  <si>
    <t>Swaziland</t>
  </si>
  <si>
    <t>Mbabane</t>
  </si>
  <si>
    <t>Sweden</t>
  </si>
  <si>
    <t>Stockholm</t>
  </si>
  <si>
    <t>Switzerland</t>
  </si>
  <si>
    <t>Zürich</t>
  </si>
  <si>
    <t>Syria</t>
  </si>
  <si>
    <t>Damascus</t>
  </si>
  <si>
    <t>Friday, 4 April</t>
  </si>
  <si>
    <t>Taiwan</t>
  </si>
  <si>
    <t>Taipei</t>
  </si>
  <si>
    <t>Tajikistan</t>
  </si>
  <si>
    <t>Dushanbe</t>
  </si>
  <si>
    <t>Tanzania</t>
  </si>
  <si>
    <t>Dar es Salaam</t>
  </si>
  <si>
    <t>Territorial Collectivity of Saint Pierre and Miquelon</t>
  </si>
  <si>
    <t>Saint-Pierre</t>
  </si>
  <si>
    <t>Territory of American Samoa</t>
  </si>
  <si>
    <t>Pago Pago</t>
  </si>
  <si>
    <t>Territory of Cocos (Keeling) Islands</t>
  </si>
  <si>
    <t>Bantam</t>
  </si>
  <si>
    <t>Territory of Guam</t>
  </si>
  <si>
    <t>Guam (Hagåtña)</t>
  </si>
  <si>
    <t>Thailand</t>
  </si>
  <si>
    <t>Bangkok</t>
  </si>
  <si>
    <t>The Bahamas</t>
  </si>
  <si>
    <t>Nassau</t>
  </si>
  <si>
    <t>The Gambia</t>
  </si>
  <si>
    <t>Banjul</t>
  </si>
  <si>
    <t>Togo</t>
  </si>
  <si>
    <t>Lome</t>
  </si>
  <si>
    <t>Tokelau</t>
  </si>
  <si>
    <t>Fakaofo</t>
  </si>
  <si>
    <t>Tonga</t>
  </si>
  <si>
    <t>Nukualofa</t>
  </si>
  <si>
    <t>Trinidad and Tobago</t>
  </si>
  <si>
    <t>Port of Spain</t>
  </si>
  <si>
    <t>Tunisia</t>
  </si>
  <si>
    <t>Tunis</t>
  </si>
  <si>
    <t>Turkey</t>
  </si>
  <si>
    <t>Ankara</t>
  </si>
  <si>
    <t>Turkmenistan</t>
  </si>
  <si>
    <t>Ashgabat</t>
  </si>
  <si>
    <t>Turks and Caicos Islands</t>
  </si>
  <si>
    <t>Cockburn Town</t>
  </si>
  <si>
    <t>Tuvalu</t>
  </si>
  <si>
    <t>Funafuti</t>
  </si>
  <si>
    <t>Uganda</t>
  </si>
  <si>
    <t>Kampala</t>
  </si>
  <si>
    <t>Ukraine</t>
  </si>
  <si>
    <t>Kyiv</t>
  </si>
  <si>
    <t>United Arab Emirates</t>
  </si>
  <si>
    <t>Dubai</t>
  </si>
  <si>
    <t>United Kingdom</t>
  </si>
  <si>
    <t>London</t>
  </si>
  <si>
    <t>United States</t>
  </si>
  <si>
    <t>Washington DC</t>
  </si>
  <si>
    <t>Hawaii, Arizona, Midway Islands, Wake Island</t>
  </si>
  <si>
    <t>Honolulu</t>
  </si>
  <si>
    <t>United States Virgin Islands</t>
  </si>
  <si>
    <t>Charlotte Amalie</t>
  </si>
  <si>
    <t>Uruguay</t>
  </si>
  <si>
    <t>Montevideo</t>
  </si>
  <si>
    <t>Uzbekistan</t>
  </si>
  <si>
    <t>Tashkent</t>
  </si>
  <si>
    <t>Vanuatu</t>
  </si>
  <si>
    <t>Port Vila</t>
  </si>
  <si>
    <t>Venezuela</t>
  </si>
  <si>
    <t>Caracas</t>
  </si>
  <si>
    <t>Vietnam</t>
  </si>
  <si>
    <t>Hanoi</t>
  </si>
  <si>
    <t>Wallis und Futuna</t>
  </si>
  <si>
    <t>Mata-Utu</t>
  </si>
  <si>
    <t>West Bank</t>
  </si>
  <si>
    <t>Bethlehem</t>
  </si>
  <si>
    <t>Western Sahara</t>
  </si>
  <si>
    <t>El Aaiún</t>
  </si>
  <si>
    <t>Yemen</t>
  </si>
  <si>
    <t>Sana</t>
  </si>
  <si>
    <t>Zambia</t>
  </si>
  <si>
    <t>Lusaka</t>
  </si>
  <si>
    <t>Zimbabwe</t>
  </si>
  <si>
    <t>Harare</t>
  </si>
  <si>
    <t>Start of DST</t>
  </si>
  <si>
    <t>End of DST</t>
  </si>
  <si>
    <t>DST Start</t>
  </si>
  <si>
    <t>DST End</t>
  </si>
  <si>
    <t>Code</t>
  </si>
  <si>
    <t>Hours/Day</t>
  </si>
  <si>
    <t>Adj Hour</t>
  </si>
  <si>
    <t>Adj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</si>
</sst>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8" x14ac:knownFonts="1">
    <font>
      <sz val="11"/>
      <color theme="1"/>
      <name val="Calibri"/>
      <family val="2"/>
      <scheme val="minor"/>
    </font>
    <font>
      <b/>
      <sz val="11"/>
      <color theme="1"/>
      <name val="Calibri"/>
      <family val="2"/>
      <scheme val="minor"/>
    </font>
    <font>
      <sz val="11"/>
      <color rgb="FF0070C0"/>
      <name val="Calibri"/>
      <family val="2"/>
      <scheme val="minor"/>
    </font>
    <font>
      <sz val="11"/>
      <color theme="1"/>
      <name val="Calibri"/>
      <family val="2"/>
      <scheme val="minor"/>
    </font>
    <font>
      <sz val="10"/>
      <name val="Arial"/>
      <family val="2"/>
    </font>
    <font>
      <b/>
      <sz val="11"/>
      <color rgb="FF222222"/>
      <name val="Arial"/>
      <family val="2"/>
    </font>
    <font>
      <sz val="11"/>
      <color rgb="FF323232"/>
      <name val="Arial"/>
      <family val="2"/>
    </font>
    <font>
      <u/>
      <sz val="11"/>
      <color theme="10"/>
      <name val="Calibri"/>
      <family val="2"/>
    </font>
  </fonts>
  <fills count="5">
    <fill>
      <patternFill patternType="none"/>
    </fill>
    <fill>
      <patternFill patternType="gray125"/>
    </fill>
    <fill>
      <patternFill patternType="solid">
        <fgColor rgb="FFFFFFCC"/>
        <bgColor indexed="64"/>
      </patternFill>
    </fill>
    <fill>
      <patternFill patternType="solid">
        <fgColor rgb="FFF5F5F5"/>
        <bgColor indexed="64"/>
      </patternFill>
    </fill>
    <fill>
      <patternFill patternType="solid">
        <fgColor rgb="FFF3F3F3"/>
        <bgColor indexed="64"/>
      </patternFill>
    </fill>
  </fills>
  <borders count="1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ECECE"/>
      </left>
      <right/>
      <top/>
      <bottom/>
      <diagonal/>
    </border>
    <border>
      <left/>
      <right/>
      <top style="medium">
        <color rgb="FFDDDDDD"/>
      </top>
      <bottom style="medium">
        <color rgb="FFDDDDDD"/>
      </bottom>
      <diagonal/>
    </border>
    <border>
      <left/>
      <right/>
      <top style="dotted">
        <color rgb="FF999999"/>
      </top>
      <bottom/>
      <diagonal/>
    </border>
    <border>
      <left/>
      <right/>
      <top/>
      <bottom style="medium">
        <color rgb="FFDDDDDD"/>
      </bottom>
      <diagonal/>
    </border>
    <border>
      <left/>
      <right/>
      <top style="medium">
        <color rgb="FFDDDDDD"/>
      </top>
      <bottom/>
      <diagonal/>
    </border>
  </borders>
  <cellStyleXfs count="3">
    <xf numFmtId="0" fontId="0" fillId="0" borderId="0"/>
    <xf numFmtId="43" fontId="3" fillId="0" borderId="0" applyFont="0" applyFill="0" applyBorder="0" applyAlignment="0" applyProtection="0"/>
    <xf numFmtId="0" fontId="7" fillId="0" borderId="0" applyNumberFormat="0" applyFill="0" applyBorder="0" applyAlignment="0" applyProtection="0">
      <alignment vertical="top"/>
      <protection locked="0"/>
    </xf>
  </cellStyleXfs>
  <cellXfs count="46">
    <xf numFmtId="0" fontId="0" fillId="0" borderId="0" xfId="0"/>
    <xf numFmtId="3" fontId="0" fillId="0" borderId="0" xfId="0" applyNumberFormat="1"/>
    <xf numFmtId="0" fontId="0" fillId="0" borderId="0" xfId="0" applyAlignment="1">
      <alignment horizontal="center" wrapText="1"/>
    </xf>
    <xf numFmtId="0" fontId="1" fillId="0" borderId="0" xfId="0" applyFont="1"/>
    <xf numFmtId="4" fontId="0" fillId="0" borderId="0" xfId="0" applyNumberFormat="1"/>
    <xf numFmtId="3" fontId="2" fillId="2" borderId="0" xfId="0" applyNumberFormat="1" applyFont="1" applyFill="1"/>
    <xf numFmtId="0" fontId="2" fillId="2" borderId="0" xfId="0" applyFont="1" applyFill="1"/>
    <xf numFmtId="4" fontId="2" fillId="2" borderId="0" xfId="0" applyNumberFormat="1" applyFont="1" applyFill="1"/>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xf numFmtId="0" fontId="0" fillId="0" borderId="4" xfId="0" applyBorder="1"/>
    <xf numFmtId="4" fontId="0" fillId="0" borderId="4" xfId="0" applyNumberFormat="1" applyBorder="1"/>
    <xf numFmtId="0" fontId="0" fillId="0" borderId="5" xfId="0" applyBorder="1"/>
    <xf numFmtId="4" fontId="0" fillId="0" borderId="6" xfId="0" applyNumberFormat="1" applyBorder="1"/>
    <xf numFmtId="0" fontId="0" fillId="0" borderId="0" xfId="0" applyFill="1" applyBorder="1" applyAlignment="1">
      <alignment horizontal="center" wrapText="1"/>
    </xf>
    <xf numFmtId="0" fontId="0" fillId="0" borderId="0" xfId="0" applyBorder="1" applyAlignment="1">
      <alignment horizontal="center" wrapText="1"/>
    </xf>
    <xf numFmtId="164" fontId="0" fillId="0" borderId="0" xfId="1" applyNumberFormat="1" applyFont="1"/>
    <xf numFmtId="0" fontId="4" fillId="0" borderId="0" xfId="0" applyFont="1"/>
    <xf numFmtId="4" fontId="0" fillId="0" borderId="0" xfId="0" applyNumberFormat="1" applyBorder="1" applyAlignment="1">
      <alignment horizontal="right" wrapText="1"/>
    </xf>
    <xf numFmtId="43" fontId="0" fillId="0" borderId="0" xfId="1" applyNumberFormat="1" applyFont="1"/>
    <xf numFmtId="15" fontId="0" fillId="0" borderId="0" xfId="0" applyNumberFormat="1"/>
    <xf numFmtId="164" fontId="2" fillId="2" borderId="0" xfId="1" applyNumberFormat="1" applyFont="1" applyFill="1"/>
    <xf numFmtId="0" fontId="5" fillId="3" borderId="0" xfId="0" applyFont="1" applyFill="1" applyAlignment="1">
      <alignment horizontal="left" vertical="center" wrapText="1" indent="1"/>
    </xf>
    <xf numFmtId="0" fontId="5" fillId="3" borderId="9" xfId="0" applyFont="1" applyFill="1" applyBorder="1" applyAlignment="1">
      <alignment horizontal="left" vertical="center" wrapText="1" indent="1"/>
    </xf>
    <xf numFmtId="0" fontId="6" fillId="4" borderId="0" xfId="0" applyFont="1" applyFill="1" applyAlignment="1">
      <alignment horizontal="left" vertical="top" wrapText="1" indent="1"/>
    </xf>
    <xf numFmtId="0" fontId="7" fillId="4" borderId="0" xfId="2" applyFill="1" applyAlignment="1" applyProtection="1">
      <alignment horizontal="left" vertical="top" wrapText="1" indent="1"/>
    </xf>
    <xf numFmtId="0" fontId="6" fillId="0" borderId="0" xfId="0" applyFont="1" applyAlignment="1">
      <alignment horizontal="left" vertical="top" wrapText="1" indent="1"/>
    </xf>
    <xf numFmtId="0" fontId="7" fillId="0" borderId="0" xfId="2" applyAlignment="1" applyProtection="1">
      <alignment horizontal="left" vertical="top" wrapText="1" indent="1"/>
    </xf>
    <xf numFmtId="0" fontId="6" fillId="0" borderId="0" xfId="0" applyFont="1" applyAlignment="1">
      <alignment horizontal="left" vertical="top" indent="1"/>
    </xf>
    <xf numFmtId="0" fontId="6" fillId="4" borderId="10" xfId="0" applyFont="1" applyFill="1" applyBorder="1" applyAlignment="1">
      <alignment horizontal="left" vertical="top" wrapText="1" indent="1"/>
    </xf>
    <xf numFmtId="0" fontId="7" fillId="4" borderId="10" xfId="2" applyFill="1" applyBorder="1" applyAlignment="1" applyProtection="1">
      <alignment horizontal="left" vertical="top" wrapText="1" indent="1"/>
    </xf>
    <xf numFmtId="0" fontId="6" fillId="4" borderId="10" xfId="0" applyFont="1" applyFill="1" applyBorder="1" applyAlignment="1">
      <alignment horizontal="left" vertical="top" indent="1"/>
    </xf>
    <xf numFmtId="0" fontId="6" fillId="0" borderId="11" xfId="0" applyFont="1" applyBorder="1" applyAlignment="1">
      <alignment horizontal="left" vertical="top" wrapText="1" indent="1"/>
    </xf>
    <xf numFmtId="0" fontId="7" fillId="0" borderId="11" xfId="2" applyBorder="1" applyAlignment="1" applyProtection="1">
      <alignment horizontal="left" vertical="top" wrapText="1" indent="1"/>
    </xf>
    <xf numFmtId="0" fontId="6" fillId="4" borderId="0" xfId="0" applyFont="1" applyFill="1" applyAlignment="1">
      <alignment horizontal="left" vertical="top" indent="1"/>
    </xf>
    <xf numFmtId="0" fontId="6" fillId="4" borderId="12" xfId="0" applyFont="1" applyFill="1" applyBorder="1" applyAlignment="1">
      <alignment horizontal="left" vertical="top" indent="1"/>
    </xf>
    <xf numFmtId="0" fontId="6" fillId="0" borderId="10" xfId="0" applyFont="1" applyBorder="1" applyAlignment="1">
      <alignment horizontal="left" vertical="top" indent="1"/>
    </xf>
    <xf numFmtId="0" fontId="6" fillId="0" borderId="11" xfId="0" applyFont="1" applyBorder="1" applyAlignment="1">
      <alignment horizontal="left" vertical="top" indent="1"/>
    </xf>
    <xf numFmtId="0" fontId="6" fillId="0" borderId="13" xfId="0" applyFont="1" applyBorder="1" applyAlignment="1">
      <alignment horizontal="left" vertical="top" indent="1"/>
    </xf>
    <xf numFmtId="0" fontId="6" fillId="0" borderId="12" xfId="0" applyFont="1" applyBorder="1" applyAlignment="1">
      <alignment horizontal="left" vertical="top" indent="1"/>
    </xf>
    <xf numFmtId="15" fontId="0" fillId="0" borderId="0" xfId="1" applyNumberFormat="1" applyFont="1"/>
    <xf numFmtId="0" fontId="1" fillId="0" borderId="7" xfId="0" applyFont="1" applyBorder="1" applyAlignment="1">
      <alignment horizontal="center"/>
    </xf>
    <xf numFmtId="0" fontId="1" fillId="0" borderId="8" xfId="0" applyFont="1" applyBorder="1" applyAlignment="1">
      <alignment horizontal="center"/>
    </xf>
    <xf numFmtId="0" fontId="6" fillId="4" borderId="0" xfId="0" applyFont="1" applyFill="1" applyAlignment="1">
      <alignment horizontal="left" vertical="top" wrapText="1" indent="1"/>
    </xf>
    <xf numFmtId="0" fontId="6" fillId="0" borderId="0" xfId="0" applyFont="1" applyAlignment="1">
      <alignment horizontal="left" vertical="top" wrapText="1" indent="1"/>
    </xf>
  </cellXfs>
  <cellStyles count="3">
    <cellStyle name="Comma" xfId="1" builtinId="3"/>
    <cellStyle name="Hyperlink" xfId="2" builtinId="8"/>
    <cellStyle name="Normal" xfId="0" builtinId="0"/>
  </cellStyles>
  <dxfs count="0"/>
  <tableStyles count="0" defaultTableStyle="TableStyleMedium9" defaultPivotStyle="PivotStyleLight16"/>
  <colors>
    <mruColors>
      <color rgb="FF0000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4.xml"/><Relationship Id="rId5" Type="http://schemas.openxmlformats.org/officeDocument/2006/relationships/chartsheet" Target="chartsheets/sheet2.xml"/><Relationship Id="rId10" Type="http://schemas.openxmlformats.org/officeDocument/2006/relationships/calcChain" Target="calcChain.xml"/><Relationship Id="rId4" Type="http://schemas.openxmlformats.org/officeDocument/2006/relationships/chartsheet" Target="chartsheets/sheet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Supply Curve</a:t>
            </a:r>
          </a:p>
        </c:rich>
      </c:tx>
      <c:overlay val="0"/>
    </c:title>
    <c:autoTitleDeleted val="0"/>
    <c:plotArea>
      <c:layout/>
      <c:scatterChart>
        <c:scatterStyle val="lineMarker"/>
        <c:varyColors val="0"/>
        <c:ser>
          <c:idx val="0"/>
          <c:order val="0"/>
          <c:tx>
            <c:strRef>
              <c:f>'Supply Data'!$L$27</c:f>
              <c:strCache>
                <c:ptCount val="1"/>
                <c:pt idx="0">
                  <c:v>Price</c:v>
                </c:pt>
              </c:strCache>
            </c:strRef>
          </c:tx>
          <c:marker>
            <c:symbol val="none"/>
          </c:marker>
          <c:xVal>
            <c:numRef>
              <c:f>'Supply Data'!$K$28:$K$39</c:f>
              <c:numCache>
                <c:formatCode>General</c:formatCode>
                <c:ptCount val="12"/>
                <c:pt idx="0">
                  <c:v>0</c:v>
                </c:pt>
                <c:pt idx="1">
                  <c:v>600</c:v>
                </c:pt>
                <c:pt idx="2">
                  <c:v>600</c:v>
                </c:pt>
                <c:pt idx="3">
                  <c:v>2500</c:v>
                </c:pt>
                <c:pt idx="4">
                  <c:v>2500</c:v>
                </c:pt>
                <c:pt idx="5">
                  <c:v>3600</c:v>
                </c:pt>
                <c:pt idx="6">
                  <c:v>3600</c:v>
                </c:pt>
                <c:pt idx="7">
                  <c:v>4800</c:v>
                </c:pt>
                <c:pt idx="8">
                  <c:v>4800</c:v>
                </c:pt>
                <c:pt idx="9">
                  <c:v>6300</c:v>
                </c:pt>
                <c:pt idx="10">
                  <c:v>6300</c:v>
                </c:pt>
                <c:pt idx="11">
                  <c:v>7200</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mooth val="0"/>
          <c:extLst>
            <c:ext xmlns:c16="http://schemas.microsoft.com/office/drawing/2014/chart" uri="{C3380CC4-5D6E-409C-BE32-E72D297353CC}">
              <c16:uniqueId val="{00000000-DC02-4F3B-AA6D-FE94F01B3810}"/>
            </c:ext>
          </c:extLst>
        </c:ser>
        <c:dLbls>
          <c:showLegendKey val="0"/>
          <c:showVal val="0"/>
          <c:showCatName val="0"/>
          <c:showSerName val="0"/>
          <c:showPercent val="0"/>
          <c:showBubbleSize val="0"/>
        </c:dLbls>
        <c:axId val="114229632"/>
        <c:axId val="114231168"/>
      </c:scatterChart>
      <c:valAx>
        <c:axId val="114229632"/>
        <c:scaling>
          <c:orientation val="minMax"/>
        </c:scaling>
        <c:delete val="0"/>
        <c:axPos val="b"/>
        <c:numFmt formatCode="General" sourceLinked="1"/>
        <c:majorTickMark val="out"/>
        <c:minorTickMark val="none"/>
        <c:tickLblPos val="nextTo"/>
        <c:crossAx val="114231168"/>
        <c:crosses val="autoZero"/>
        <c:crossBetween val="midCat"/>
      </c:valAx>
      <c:valAx>
        <c:axId val="114231168"/>
        <c:scaling>
          <c:orientation val="minMax"/>
        </c:scaling>
        <c:delete val="0"/>
        <c:axPos val="l"/>
        <c:majorGridlines/>
        <c:numFmt formatCode="General" sourceLinked="1"/>
        <c:majorTickMark val="out"/>
        <c:minorTickMark val="none"/>
        <c:tickLblPos val="nextTo"/>
        <c:crossAx val="114229632"/>
        <c:crosses val="autoZero"/>
        <c:crossBetween val="midCat"/>
      </c:val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'Supply Data'!$C$2:$G$2</c:f>
          <c:strCache>
            <c:ptCount val="5"/>
            <c:pt idx="0">
              <c:v>Demand</c:v>
            </c:pt>
            <c:pt idx="4">
              <c:v>4,338</c:v>
            </c:pt>
          </c:strCache>
        </c:strRef>
      </c:tx>
      <c:overlay val="0"/>
    </c:title>
    <c:autoTitleDeleted val="0"/>
    <c:plotArea>
      <c:layout/>
      <c:scatterChart>
        <c:scatterStyle val="lineMarker"/>
        <c:varyColors val="0"/>
        <c:ser>
          <c:idx val="0"/>
          <c:order val="0"/>
          <c:tx>
            <c:strRef>
              <c:f>'Supply Data'!$L$27</c:f>
              <c:strCache>
                <c:ptCount val="1"/>
                <c:pt idx="0">
                  <c:v>Price</c:v>
                </c:pt>
              </c:strCache>
            </c:strRef>
          </c:tx>
          <c:marker>
            <c:symbol val="none"/>
          </c:marker>
          <c:xVal>
            <c:numRef>
              <c:f>'Supply Data'!$K$28:$K$39</c:f>
              <c:numCache>
                <c:formatCode>General</c:formatCode>
                <c:ptCount val="12"/>
                <c:pt idx="0">
                  <c:v>0</c:v>
                </c:pt>
                <c:pt idx="1">
                  <c:v>600</c:v>
                </c:pt>
                <c:pt idx="2">
                  <c:v>600</c:v>
                </c:pt>
                <c:pt idx="3">
                  <c:v>2500</c:v>
                </c:pt>
                <c:pt idx="4">
                  <c:v>2500</c:v>
                </c:pt>
                <c:pt idx="5">
                  <c:v>3600</c:v>
                </c:pt>
                <c:pt idx="6">
                  <c:v>3600</c:v>
                </c:pt>
                <c:pt idx="7">
                  <c:v>4800</c:v>
                </c:pt>
                <c:pt idx="8">
                  <c:v>4800</c:v>
                </c:pt>
                <c:pt idx="9">
                  <c:v>6300</c:v>
                </c:pt>
                <c:pt idx="10">
                  <c:v>6300</c:v>
                </c:pt>
                <c:pt idx="11">
                  <c:v>7200</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mooth val="0"/>
          <c:extLst>
            <c:ext xmlns:c16="http://schemas.microsoft.com/office/drawing/2014/chart" uri="{C3380CC4-5D6E-409C-BE32-E72D297353CC}">
              <c16:uniqueId val="{00000000-D30C-4BCC-906C-EF760910C81C}"/>
            </c:ext>
          </c:extLst>
        </c:ser>
        <c:ser>
          <c:idx val="1"/>
          <c:order val="1"/>
          <c:tx>
            <c:v>Demand</c:v>
          </c:tx>
          <c:marker>
            <c:symbol val="none"/>
          </c:marker>
          <c:xVal>
            <c:numRef>
              <c:f>'Supply Data'!$M$28:$M$39</c:f>
              <c:numCache>
                <c:formatCode>#,##0</c:formatCode>
                <c:ptCount val="12"/>
                <c:pt idx="0">
                  <c:v>4338</c:v>
                </c:pt>
                <c:pt idx="1">
                  <c:v>4338</c:v>
                </c:pt>
                <c:pt idx="2">
                  <c:v>4338</c:v>
                </c:pt>
                <c:pt idx="3">
                  <c:v>4338</c:v>
                </c:pt>
                <c:pt idx="4">
                  <c:v>4338</c:v>
                </c:pt>
                <c:pt idx="5">
                  <c:v>4338</c:v>
                </c:pt>
                <c:pt idx="6">
                  <c:v>4338</c:v>
                </c:pt>
                <c:pt idx="7">
                  <c:v>4338</c:v>
                </c:pt>
                <c:pt idx="8">
                  <c:v>4338</c:v>
                </c:pt>
                <c:pt idx="9">
                  <c:v>4338</c:v>
                </c:pt>
                <c:pt idx="10">
                  <c:v>4338</c:v>
                </c:pt>
                <c:pt idx="11">
                  <c:v>4338</c:v>
                </c:pt>
              </c:numCache>
            </c:numRef>
          </c:xVal>
          <c:yVal>
            <c:numRef>
              <c:f>'Supply Data'!$L$28:$L$39</c:f>
              <c:numCache>
                <c:formatCode>General</c:formatCode>
                <c:ptCount val="12"/>
                <c:pt idx="0">
                  <c:v>15</c:v>
                </c:pt>
                <c:pt idx="1">
                  <c:v>15</c:v>
                </c:pt>
                <c:pt idx="2">
                  <c:v>20</c:v>
                </c:pt>
                <c:pt idx="3">
                  <c:v>20</c:v>
                </c:pt>
                <c:pt idx="4">
                  <c:v>23</c:v>
                </c:pt>
                <c:pt idx="5">
                  <c:v>23</c:v>
                </c:pt>
                <c:pt idx="6">
                  <c:v>50</c:v>
                </c:pt>
                <c:pt idx="7">
                  <c:v>50</c:v>
                </c:pt>
                <c:pt idx="8">
                  <c:v>75</c:v>
                </c:pt>
                <c:pt idx="9">
                  <c:v>75</c:v>
                </c:pt>
                <c:pt idx="10">
                  <c:v>90</c:v>
                </c:pt>
              </c:numCache>
            </c:numRef>
          </c:yVal>
          <c:smooth val="0"/>
          <c:extLst>
            <c:ext xmlns:c16="http://schemas.microsoft.com/office/drawing/2014/chart" uri="{C3380CC4-5D6E-409C-BE32-E72D297353CC}">
              <c16:uniqueId val="{00000001-D30C-4BCC-906C-EF760910C81C}"/>
            </c:ext>
          </c:extLst>
        </c:ser>
        <c:dLbls>
          <c:showLegendKey val="0"/>
          <c:showVal val="0"/>
          <c:showCatName val="0"/>
          <c:showSerName val="0"/>
          <c:showPercent val="0"/>
          <c:showBubbleSize val="0"/>
        </c:dLbls>
        <c:axId val="117695232"/>
        <c:axId val="134276608"/>
      </c:scatterChart>
      <c:valAx>
        <c:axId val="117695232"/>
        <c:scaling>
          <c:orientation val="minMax"/>
        </c:scaling>
        <c:delete val="0"/>
        <c:axPos val="b"/>
        <c:numFmt formatCode="General" sourceLinked="1"/>
        <c:majorTickMark val="out"/>
        <c:minorTickMark val="none"/>
        <c:tickLblPos val="nextTo"/>
        <c:crossAx val="134276608"/>
        <c:crosses val="autoZero"/>
        <c:crossBetween val="midCat"/>
      </c:valAx>
      <c:valAx>
        <c:axId val="134276608"/>
        <c:scaling>
          <c:orientation val="minMax"/>
        </c:scaling>
        <c:delete val="0"/>
        <c:axPos val="l"/>
        <c:majorGridlines/>
        <c:numFmt formatCode="General" sourceLinked="1"/>
        <c:majorTickMark val="out"/>
        <c:minorTickMark val="none"/>
        <c:tickLblPos val="nextTo"/>
        <c:crossAx val="117695232"/>
        <c:crosses val="autoZero"/>
        <c:crossBetween val="midCat"/>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sheetViews>
    <sheetView zoomScale="6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65" workbookViewId="0" zoomToFit="1"/>
  </sheetViews>
  <pageMargins left="0.7" right="0.7" top="0.75" bottom="0.75" header="0.3" footer="0.3"/>
  <drawing r:id="rId1"/>
  <legacyDrawing r:id="rId2"/>
</chartsheet>
</file>

<file path=xl/ctrlProps/ctrlProp1.xml><?xml version="1.0" encoding="utf-8"?>
<formControlPr xmlns="http://schemas.microsoft.com/office/spreadsheetml/2009/9/main" objectType="Drop" dropStyle="combo" dx="16" fmlaLink="'Demand Data'!$P$2" fmlaRange="'Demand Data'!$R$6:$R$8789" noThreeD="1" sel="3127" val="2789"/>
</file>

<file path=xl/ctrlProps/ctrlProp2.xml><?xml version="1.0" encoding="utf-8"?>
<formControlPr xmlns="http://schemas.microsoft.com/office/spreadsheetml/2009/9/main" objectType="Drop" dropStyle="combo" dx="16" fmlaLink="'Demand Data'!$P$2" fmlaRange="'Demand Data'!$R$6:$R$8789" noThreeD="1" sel="3127" val="2516"/>
</file>

<file path=xl/ctrlProps/ctrlProp3.xml><?xml version="1.0" encoding="utf-8"?>
<formControlPr xmlns="http://schemas.microsoft.com/office/spreadsheetml/2009/9/main" objectType="Drop" dropStyle="combo" dx="16" fmlaLink="Sheet1!$D$4" fmlaRange="Sheet1!$C$13:$C$268" noThreeD="1" sel="242" val="241"/>
</file>

<file path=xl/ctrlProps/ctrlProp4.xml><?xml version="1.0" encoding="utf-8"?>
<formControlPr xmlns="http://schemas.microsoft.com/office/spreadsheetml/2009/9/main" objectType="Drop" dropStyle="combo" dx="16" fmlaLink="Sheet1!$D$4" fmlaRange="Sheet1!$A$13:$A$268" noThreeD="1" sel="242" val="24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6350</xdr:colOff>
          <xdr:row>1</xdr:row>
          <xdr:rowOff>0</xdr:rowOff>
        </xdr:from>
        <xdr:to>
          <xdr:col>11</xdr:col>
          <xdr:colOff>19050</xdr:colOff>
          <xdr:row>2</xdr:row>
          <xdr:rowOff>6350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C6C44754-7362-41C6-A481-9CD2F596E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387350</xdr:colOff>
          <xdr:row>1</xdr:row>
          <xdr:rowOff>57150</xdr:rowOff>
        </xdr:from>
        <xdr:to>
          <xdr:col>18</xdr:col>
          <xdr:colOff>95250</xdr:colOff>
          <xdr:row>2</xdr:row>
          <xdr:rowOff>63500</xdr:rowOff>
        </xdr:to>
        <xdr:sp macro="" textlink="">
          <xdr:nvSpPr>
            <xdr:cNvPr id="21505" name="Drop Down 1" hidden="1">
              <a:extLst>
                <a:ext uri="{63B3BB69-23CF-44E3-9099-C40C66FF867C}">
                  <a14:compatExt spid="_x0000_s21505"/>
                </a:ext>
                <a:ext uri="{FF2B5EF4-FFF2-40B4-BE49-F238E27FC236}">
                  <a16:creationId xmlns:a16="http://schemas.microsoft.com/office/drawing/2014/main" id="{8FE8857E-E16A-461F-8C81-8C313843BA3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absoluteAnchor>
    <xdr:pos x="0" y="0"/>
    <xdr:ext cx="8665308" cy="6291385"/>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5308" cy="6291385"/>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1377950</xdr:colOff>
          <xdr:row>3</xdr:row>
          <xdr:rowOff>31750</xdr:rowOff>
        </xdr:from>
        <xdr:to>
          <xdr:col>2</xdr:col>
          <xdr:colOff>1377950</xdr:colOff>
          <xdr:row>4</xdr:row>
          <xdr:rowOff>38100</xdr:rowOff>
        </xdr:to>
        <xdr:sp macro="" textlink="">
          <xdr:nvSpPr>
            <xdr:cNvPr id="22529" name="Drop Down 1" hidden="1">
              <a:extLst>
                <a:ext uri="{63B3BB69-23CF-44E3-9099-C40C66FF867C}">
                  <a14:compatExt spid="_x0000_s22529"/>
                </a:ext>
                <a:ext uri="{FF2B5EF4-FFF2-40B4-BE49-F238E27FC236}">
                  <a16:creationId xmlns:a16="http://schemas.microsoft.com/office/drawing/2014/main" id="{9E6799F8-593C-4D74-AADE-B2988A45F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xdr:row>
          <xdr:rowOff>120650</xdr:rowOff>
        </xdr:from>
        <xdr:to>
          <xdr:col>1</xdr:col>
          <xdr:colOff>120650</xdr:colOff>
          <xdr:row>4</xdr:row>
          <xdr:rowOff>0</xdr:rowOff>
        </xdr:to>
        <xdr:sp macro="" textlink="">
          <xdr:nvSpPr>
            <xdr:cNvPr id="22530" name="Drop Down 2" hidden="1">
              <a:extLst>
                <a:ext uri="{63B3BB69-23CF-44E3-9099-C40C66FF867C}">
                  <a14:compatExt spid="_x0000_s22530"/>
                </a:ext>
                <a:ext uri="{FF2B5EF4-FFF2-40B4-BE49-F238E27FC236}">
                  <a16:creationId xmlns:a16="http://schemas.microsoft.com/office/drawing/2014/main" id="{FE669A6B-0343-45D6-BEA0-D15C4F5319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17" Type="http://schemas.openxmlformats.org/officeDocument/2006/relationships/hyperlink" Target="http://www.timeanddate.com/worldclock/clockchange.html?n=248&amp;year=2008" TargetMode="External"/><Relationship Id="rId21" Type="http://schemas.openxmlformats.org/officeDocument/2006/relationships/hyperlink" Target="http://www.timeanddate.com/worldclock/clockchange.html?n=15&amp;year=2008" TargetMode="External"/><Relationship Id="rId42" Type="http://schemas.openxmlformats.org/officeDocument/2006/relationships/hyperlink" Target="http://www.timeanddate.com/worldclock/clockchange.html?n=267&amp;year=2008" TargetMode="External"/><Relationship Id="rId63" Type="http://schemas.openxmlformats.org/officeDocument/2006/relationships/hyperlink" Target="http://www.timeanddate.com/worldclock/clockchange.html?n=121&amp;year=2008" TargetMode="External"/><Relationship Id="rId84" Type="http://schemas.openxmlformats.org/officeDocument/2006/relationships/hyperlink" Target="http://www.timeanddate.com/worldclock/clockchange.html?n=1028&amp;year=2008" TargetMode="External"/><Relationship Id="rId138" Type="http://schemas.openxmlformats.org/officeDocument/2006/relationships/hyperlink" Target="http://www.timeanddate.com/worldclock/clockchange.html?n=130&amp;year=2008" TargetMode="External"/><Relationship Id="rId159" Type="http://schemas.openxmlformats.org/officeDocument/2006/relationships/hyperlink" Target="http://www.timeanddate.com/worldclock/clockchange.html?n=266&amp;year=2008" TargetMode="External"/><Relationship Id="rId170" Type="http://schemas.openxmlformats.org/officeDocument/2006/relationships/hyperlink" Target="http://www.timeanddate.com/worldclock/clockchange.html?n=205&amp;year=2008" TargetMode="External"/><Relationship Id="rId191" Type="http://schemas.openxmlformats.org/officeDocument/2006/relationships/hyperlink" Target="http://www.timeanddate.com/worldclock/clockchange.html?n=728&amp;year=2008" TargetMode="External"/><Relationship Id="rId205" Type="http://schemas.openxmlformats.org/officeDocument/2006/relationships/hyperlink" Target="http://www.timeanddate.com/worldclock/clockchange.html?n=736&amp;year=2008" TargetMode="External"/><Relationship Id="rId226" Type="http://schemas.openxmlformats.org/officeDocument/2006/relationships/hyperlink" Target="http://www.timeanddate.com/worldclock/clockchange.html?n=91&amp;year=2008" TargetMode="External"/><Relationship Id="rId247" Type="http://schemas.openxmlformats.org/officeDocument/2006/relationships/hyperlink" Target="http://www.timeanddate.com/worldclock/clockchange.html?n=244&amp;year=2008" TargetMode="External"/><Relationship Id="rId107" Type="http://schemas.openxmlformats.org/officeDocument/2006/relationships/hyperlink" Target="http://www.timeanddate.com/worldclock/clockchange.html?n=211&amp;year=2008" TargetMode="External"/><Relationship Id="rId11" Type="http://schemas.openxmlformats.org/officeDocument/2006/relationships/hyperlink" Target="http://www.timeanddate.com/worldclock/clockchange.html?n=562&amp;year=2008" TargetMode="External"/><Relationship Id="rId32" Type="http://schemas.openxmlformats.org/officeDocument/2006/relationships/hyperlink" Target="http://www.timeanddate.com/worldclock/clockchange.html?n=86&amp;year=2008" TargetMode="External"/><Relationship Id="rId53" Type="http://schemas.openxmlformats.org/officeDocument/2006/relationships/hyperlink" Target="http://www.timeanddate.com/worldclock/clockchange.html?n=934&amp;year=2008" TargetMode="External"/><Relationship Id="rId74" Type="http://schemas.openxmlformats.org/officeDocument/2006/relationships/hyperlink" Target="http://www.timeanddate.com/worldclock/clockchange.html?n=700&amp;year=2008" TargetMode="External"/><Relationship Id="rId128" Type="http://schemas.openxmlformats.org/officeDocument/2006/relationships/hyperlink" Target="http://www.timeanddate.com/worldclock/clockchange.html?n=34&amp;year=2008" TargetMode="External"/><Relationship Id="rId149" Type="http://schemas.openxmlformats.org/officeDocument/2006/relationships/hyperlink" Target="http://www.timeanddate.com/worldclock/clockchange.html?n=2193&amp;year=2008" TargetMode="External"/><Relationship Id="rId5" Type="http://schemas.openxmlformats.org/officeDocument/2006/relationships/hyperlink" Target="http://www.timeanddate.com/worldclock/clockchange.html?n=138&amp;year=2008" TargetMode="External"/><Relationship Id="rId95" Type="http://schemas.openxmlformats.org/officeDocument/2006/relationships/hyperlink" Target="http://www.timeanddate.com/worldclock/clockchange.html?n=704&amp;year=2008" TargetMode="External"/><Relationship Id="rId160" Type="http://schemas.openxmlformats.org/officeDocument/2006/relationships/hyperlink" Target="http://www.timeanddate.com/worldclock/clockchange.html?n=276&amp;year=2008" TargetMode="External"/><Relationship Id="rId181" Type="http://schemas.openxmlformats.org/officeDocument/2006/relationships/hyperlink" Target="http://www.timeanddate.com/worldclock/clockchange.html?n=262&amp;year=2008" TargetMode="External"/><Relationship Id="rId216" Type="http://schemas.openxmlformats.org/officeDocument/2006/relationships/hyperlink" Target="http://www.timeanddate.com/worldclock/clockchange.html?n=149&amp;year=2008" TargetMode="External"/><Relationship Id="rId237" Type="http://schemas.openxmlformats.org/officeDocument/2006/relationships/hyperlink" Target="http://www.timeanddate.com/worldclock/clockchange.html?n=739&amp;year=2008" TargetMode="External"/><Relationship Id="rId258" Type="http://schemas.openxmlformats.org/officeDocument/2006/relationships/vmlDrawing" Target="../drawings/vmlDrawing4.vml"/><Relationship Id="rId22" Type="http://schemas.openxmlformats.org/officeDocument/2006/relationships/hyperlink" Target="http://www.timeanddate.com/worldclock/clockchange.html?n=73&amp;year=2008" TargetMode="External"/><Relationship Id="rId43" Type="http://schemas.openxmlformats.org/officeDocument/2006/relationships/hyperlink" Target="http://www.timeanddate.com/worldclock/clockchange.html?n=165&amp;year=2008" TargetMode="External"/><Relationship Id="rId64" Type="http://schemas.openxmlformats.org/officeDocument/2006/relationships/hyperlink" Target="http://www.timeanddate.com/worldclock/clockchange.html?n=69&amp;year=2008" TargetMode="External"/><Relationship Id="rId118" Type="http://schemas.openxmlformats.org/officeDocument/2006/relationships/hyperlink" Target="http://www.timeanddate.com/worldclock/clockchange.html?n=11&amp;year=2008" TargetMode="External"/><Relationship Id="rId139" Type="http://schemas.openxmlformats.org/officeDocument/2006/relationships/hyperlink" Target="http://www.timeanddate.com/worldclock/clockchange.html?n=122&amp;year=2008" TargetMode="External"/><Relationship Id="rId85" Type="http://schemas.openxmlformats.org/officeDocument/2006/relationships/hyperlink" Target="http://www.timeanddate.com/worldclock/clockchange.html?n=129&amp;year=2008" TargetMode="External"/><Relationship Id="rId150" Type="http://schemas.openxmlformats.org/officeDocument/2006/relationships/hyperlink" Target="http://www.timeanddate.com/worldclock/clockchange.html?n=1072&amp;year=2008" TargetMode="External"/><Relationship Id="rId171" Type="http://schemas.openxmlformats.org/officeDocument/2006/relationships/hyperlink" Target="http://www.timeanddate.com/worldclock/clockchange.html?n=187&amp;year=2008" TargetMode="External"/><Relationship Id="rId192" Type="http://schemas.openxmlformats.org/officeDocument/2006/relationships/hyperlink" Target="http://www.timeanddate.com/worldclock/clockchange.html?n=729&amp;year=2008" TargetMode="External"/><Relationship Id="rId206" Type="http://schemas.openxmlformats.org/officeDocument/2006/relationships/hyperlink" Target="http://www.timeanddate.com/worldclock/clockchange.html?n=273&amp;year=2008" TargetMode="External"/><Relationship Id="rId227" Type="http://schemas.openxmlformats.org/officeDocument/2006/relationships/hyperlink" Target="http://www.timeanddate.com/worldclock/clockchange.html?n=28&amp;year=2008" TargetMode="External"/><Relationship Id="rId248" Type="http://schemas.openxmlformats.org/officeDocument/2006/relationships/hyperlink" Target="http://www.timeanddate.com/worldclock/clockchange.html?n=280&amp;year=2008" TargetMode="External"/><Relationship Id="rId12" Type="http://schemas.openxmlformats.org/officeDocument/2006/relationships/hyperlink" Target="http://www.timeanddate.com/worldclock/clockchange.html?n=613&amp;year=2008" TargetMode="External"/><Relationship Id="rId33" Type="http://schemas.openxmlformats.org/officeDocument/2006/relationships/hyperlink" Target="http://www.timeanddate.com/worldclock/clockchange.html?n=213&amp;year=2008" TargetMode="External"/><Relationship Id="rId108" Type="http://schemas.openxmlformats.org/officeDocument/2006/relationships/hyperlink" Target="http://www.timeanddate.com/worldclock/clockchange.html?n=176&amp;year=2008" TargetMode="External"/><Relationship Id="rId129" Type="http://schemas.openxmlformats.org/officeDocument/2006/relationships/hyperlink" Target="http://www.timeanddate.com/worldclock/clockchange.html?n=147&amp;year=2008" TargetMode="External"/><Relationship Id="rId54" Type="http://schemas.openxmlformats.org/officeDocument/2006/relationships/hyperlink" Target="http://www.timeanddate.com/worldclock/clockchange.html?n=696&amp;year=2008" TargetMode="External"/><Relationship Id="rId75" Type="http://schemas.openxmlformats.org/officeDocument/2006/relationships/hyperlink" Target="http://www.timeanddate.com/worldclock/clockchange.html?n=242&amp;year=2008" TargetMode="External"/><Relationship Id="rId96" Type="http://schemas.openxmlformats.org/officeDocument/2006/relationships/hyperlink" Target="http://www.timeanddate.com/worldclock/clockchange.html?n=706&amp;year=2008" TargetMode="External"/><Relationship Id="rId140" Type="http://schemas.openxmlformats.org/officeDocument/2006/relationships/hyperlink" Target="http://www.timeanddate.com/worldclock/clockchange.html?n=715&amp;year=2008" TargetMode="External"/><Relationship Id="rId161" Type="http://schemas.openxmlformats.org/officeDocument/2006/relationships/hyperlink" Target="http://www.timeanddate.com/worldclock/clockchange.html?n=117&amp;year=2008" TargetMode="External"/><Relationship Id="rId182" Type="http://schemas.openxmlformats.org/officeDocument/2006/relationships/hyperlink" Target="http://www.timeanddate.com/worldclock/clockchange.html?n=133&amp;year=2008" TargetMode="External"/><Relationship Id="rId217" Type="http://schemas.openxmlformats.org/officeDocument/2006/relationships/hyperlink" Target="http://www.timeanddate.com/worldclock/clockchange.html?n=239&amp;year=2008" TargetMode="External"/><Relationship Id="rId6" Type="http://schemas.openxmlformats.org/officeDocument/2006/relationships/hyperlink" Target="http://www.timeanddate.com/worldclock/clockchange.html?n=687&amp;year=2008" TargetMode="External"/><Relationship Id="rId238" Type="http://schemas.openxmlformats.org/officeDocument/2006/relationships/hyperlink" Target="http://www.timeanddate.com/worldclock/clockchange.html?n=272&amp;year=2008" TargetMode="External"/><Relationship Id="rId259" Type="http://schemas.openxmlformats.org/officeDocument/2006/relationships/ctrlProp" Target="../ctrlProps/ctrlProp3.xml"/><Relationship Id="rId23" Type="http://schemas.openxmlformats.org/officeDocument/2006/relationships/hyperlink" Target="http://www.timeanddate.com/worldclock/clockchange.html?n=46&amp;year=2008" TargetMode="External"/><Relationship Id="rId119" Type="http://schemas.openxmlformats.org/officeDocument/2006/relationships/hyperlink" Target="http://www.timeanddate.com/worldclock/clockchange.html?n=382&amp;year=2008" TargetMode="External"/><Relationship Id="rId44" Type="http://schemas.openxmlformats.org/officeDocument/2006/relationships/hyperlink" Target="http://www.timeanddate.com/worldclock/clockchange.html?n=210&amp;year=2008" TargetMode="External"/><Relationship Id="rId65" Type="http://schemas.openxmlformats.org/officeDocument/2006/relationships/hyperlink" Target="http://www.timeanddate.com/worldclock/clockchange.html?n=719&amp;year=2008" TargetMode="External"/><Relationship Id="rId86" Type="http://schemas.openxmlformats.org/officeDocument/2006/relationships/hyperlink" Target="http://www.timeanddate.com/worldclock/clockchange.html?n=702&amp;year=2008" TargetMode="External"/><Relationship Id="rId130" Type="http://schemas.openxmlformats.org/officeDocument/2006/relationships/hyperlink" Target="http://www.timeanddate.com/worldclock/clockchange.html?n=161&amp;year=2008" TargetMode="External"/><Relationship Id="rId151" Type="http://schemas.openxmlformats.org/officeDocument/2006/relationships/hyperlink" Target="http://www.timeanddate.com/worldclock/clockchange.html?n=177&amp;year=2008" TargetMode="External"/><Relationship Id="rId172" Type="http://schemas.openxmlformats.org/officeDocument/2006/relationships/hyperlink" Target="http://www.timeanddate.com/worldclock/clockchange.html?n=169&amp;year=2008" TargetMode="External"/><Relationship Id="rId193" Type="http://schemas.openxmlformats.org/officeDocument/2006/relationships/hyperlink" Target="http://www.timeanddate.com/worldclock/clockchange.html?n=731&amp;year=2008" TargetMode="External"/><Relationship Id="rId207" Type="http://schemas.openxmlformats.org/officeDocument/2006/relationships/hyperlink" Target="http://www.timeanddate.com/worldclock/clockchange.html?n=160&amp;year=2008" TargetMode="External"/><Relationship Id="rId228" Type="http://schemas.openxmlformats.org/officeDocument/2006/relationships/hyperlink" Target="http://www.timeanddate.com/worldclock/clockchange.html?n=173&amp;year=2008" TargetMode="External"/><Relationship Id="rId249" Type="http://schemas.openxmlformats.org/officeDocument/2006/relationships/hyperlink" Target="http://www.timeanddate.com/worldclock/clockchange.html?n=58&amp;year=2008" TargetMode="External"/><Relationship Id="rId13" Type="http://schemas.openxmlformats.org/officeDocument/2006/relationships/hyperlink" Target="http://www.timeanddate.com/worldclock/clockchange.html?n=370&amp;year=2008" TargetMode="External"/><Relationship Id="rId109" Type="http://schemas.openxmlformats.org/officeDocument/2006/relationships/hyperlink" Target="http://www.timeanddate.com/worldclock/clockchange.html?n=108&amp;year=2008" TargetMode="External"/><Relationship Id="rId260" Type="http://schemas.openxmlformats.org/officeDocument/2006/relationships/ctrlProp" Target="../ctrlProps/ctrlProp4.xml"/><Relationship Id="rId34" Type="http://schemas.openxmlformats.org/officeDocument/2006/relationships/hyperlink" Target="http://www.timeanddate.com/worldclock/clockchange.html?n=144&amp;year=2008" TargetMode="External"/><Relationship Id="rId55" Type="http://schemas.openxmlformats.org/officeDocument/2006/relationships/hyperlink" Target="http://www.timeanddate.com/worldclock/clockchange.html?n=279&amp;year=2008" TargetMode="External"/><Relationship Id="rId76" Type="http://schemas.openxmlformats.org/officeDocument/2006/relationships/hyperlink" Target="http://www.timeanddate.com/worldclock/clockchange.html?n=7&amp;year=2008" TargetMode="External"/><Relationship Id="rId97" Type="http://schemas.openxmlformats.org/officeDocument/2006/relationships/hyperlink" Target="http://www.timeanddate.com/worldclock/clockchange.html?n=707&amp;year=2008" TargetMode="External"/><Relationship Id="rId120" Type="http://schemas.openxmlformats.org/officeDocument/2006/relationships/hyperlink" Target="http://www.timeanddate.com/worldclock/clockchange.html?n=170&amp;year=2008" TargetMode="External"/><Relationship Id="rId141" Type="http://schemas.openxmlformats.org/officeDocument/2006/relationships/hyperlink" Target="http://www.timeanddate.com/worldclock/clockchange.html?n=29&amp;year=2008" TargetMode="External"/><Relationship Id="rId7" Type="http://schemas.openxmlformats.org/officeDocument/2006/relationships/hyperlink" Target="http://www.timeanddate.com/worldclock/clockchange.html?n=1031&amp;year=2008" TargetMode="External"/><Relationship Id="rId162" Type="http://schemas.openxmlformats.org/officeDocument/2006/relationships/hyperlink" Target="http://www.timeanddate.com/worldclock/clockchange.html?n=16&amp;year=2008" TargetMode="External"/><Relationship Id="rId183" Type="http://schemas.openxmlformats.org/officeDocument/2006/relationships/hyperlink" Target="http://www.timeanddate.com/worldclock/clockchange.html?n=226&amp;year=2008" TargetMode="External"/><Relationship Id="rId218" Type="http://schemas.openxmlformats.org/officeDocument/2006/relationships/hyperlink" Target="http://www.timeanddate.com/worldclock/clockchange.html?n=268&amp;year=2008" TargetMode="External"/><Relationship Id="rId239" Type="http://schemas.openxmlformats.org/officeDocument/2006/relationships/hyperlink" Target="http://www.timeanddate.com/worldclock/clockchange.html?n=115&amp;year=2008" TargetMode="External"/><Relationship Id="rId250" Type="http://schemas.openxmlformats.org/officeDocument/2006/relationships/hyperlink" Target="http://www.timeanddate.com/worldclock/clockchange.html?n=95&amp;year=2008" TargetMode="External"/><Relationship Id="rId24" Type="http://schemas.openxmlformats.org/officeDocument/2006/relationships/hyperlink" Target="http://www.timeanddate.com/worldclock/clockchange.html?n=285&amp;year=2008" TargetMode="External"/><Relationship Id="rId45" Type="http://schemas.openxmlformats.org/officeDocument/2006/relationships/hyperlink" Target="http://www.timeanddate.com/worldclock/clockchange.html?n=685&amp;year=2008" TargetMode="External"/><Relationship Id="rId66" Type="http://schemas.openxmlformats.org/officeDocument/2006/relationships/hyperlink" Target="http://www.timeanddate.com/worldclock/clockchange.html?n=697&amp;year=2008" TargetMode="External"/><Relationship Id="rId87" Type="http://schemas.openxmlformats.org/officeDocument/2006/relationships/hyperlink" Target="http://www.timeanddate.com/worldclock/clockchange.html?n=371&amp;year=2008" TargetMode="External"/><Relationship Id="rId110" Type="http://schemas.openxmlformats.org/officeDocument/2006/relationships/hyperlink" Target="http://www.timeanddate.com/worldclock/clockchange.html?n=246&amp;year=2008" TargetMode="External"/><Relationship Id="rId131" Type="http://schemas.openxmlformats.org/officeDocument/2006/relationships/hyperlink" Target="http://www.timeanddate.com/worldclock/clockchange.html?n=252&amp;year=2008" TargetMode="External"/><Relationship Id="rId152" Type="http://schemas.openxmlformats.org/officeDocument/2006/relationships/hyperlink" Target="http://www.timeanddate.com/worldclock/clockchange.html?n=674&amp;year=2008" TargetMode="External"/><Relationship Id="rId173" Type="http://schemas.openxmlformats.org/officeDocument/2006/relationships/hyperlink" Target="http://www.timeanddate.com/worldclock/clockchange.html?n=106&amp;year=2008" TargetMode="External"/><Relationship Id="rId194" Type="http://schemas.openxmlformats.org/officeDocument/2006/relationships/hyperlink" Target="http://www.timeanddate.com/worldclock/clockchange.html?n=282&amp;year=2008" TargetMode="External"/><Relationship Id="rId208" Type="http://schemas.openxmlformats.org/officeDocument/2006/relationships/hyperlink" Target="http://www.timeanddate.com/worldclock/clockchange.html?n=111&amp;year=2008" TargetMode="External"/><Relationship Id="rId229" Type="http://schemas.openxmlformats.org/officeDocument/2006/relationships/hyperlink" Target="http://www.timeanddate.com/worldclock/clockchange.html?n=30&amp;year=2008" TargetMode="External"/><Relationship Id="rId240" Type="http://schemas.openxmlformats.org/officeDocument/2006/relationships/hyperlink" Target="http://www.timeanddate.com/worldclock/clockchange.html?n=367&amp;year=2008" TargetMode="External"/><Relationship Id="rId14" Type="http://schemas.openxmlformats.org/officeDocument/2006/relationships/hyperlink" Target="http://www.timeanddate.com/worldclock/clockchange.html?n=689&amp;year=2008" TargetMode="External"/><Relationship Id="rId35" Type="http://schemas.openxmlformats.org/officeDocument/2006/relationships/hyperlink" Target="http://www.timeanddate.com/worldclock/clockchange.html?n=932&amp;year=2008" TargetMode="External"/><Relationship Id="rId56" Type="http://schemas.openxmlformats.org/officeDocument/2006/relationships/hyperlink" Target="http://www.timeanddate.com/worldclock/clockchange.html?n=225&amp;year=2008" TargetMode="External"/><Relationship Id="rId77" Type="http://schemas.openxmlformats.org/officeDocument/2006/relationships/hyperlink" Target="http://www.timeanddate.com/worldclock/clockchange.html?n=630&amp;year=2008" TargetMode="External"/><Relationship Id="rId100" Type="http://schemas.openxmlformats.org/officeDocument/2006/relationships/hyperlink" Target="http://www.timeanddate.com/worldclock/clockchange.html?n=40&amp;year=2008" TargetMode="External"/><Relationship Id="rId8" Type="http://schemas.openxmlformats.org/officeDocument/2006/relationships/hyperlink" Target="http://www.timeanddate.com/worldclock/clockchange.html?n=468&amp;year=2008" TargetMode="External"/><Relationship Id="rId98" Type="http://schemas.openxmlformats.org/officeDocument/2006/relationships/hyperlink" Target="http://www.timeanddate.com/worldclock/clockchange.html?n=94&amp;year=2008" TargetMode="External"/><Relationship Id="rId121" Type="http://schemas.openxmlformats.org/officeDocument/2006/relationships/hyperlink" Target="http://www.timeanddate.com/worldclock/clockchange.html?n=397&amp;year=2008" TargetMode="External"/><Relationship Id="rId142" Type="http://schemas.openxmlformats.org/officeDocument/2006/relationships/hyperlink" Target="http://www.timeanddate.com/worldclock/clockchange.html?n=255&amp;year=2008" TargetMode="External"/><Relationship Id="rId163" Type="http://schemas.openxmlformats.org/officeDocument/2006/relationships/hyperlink" Target="http://www.timeanddate.com/worldclock/clockchange.html?n=2239&amp;year=2008" TargetMode="External"/><Relationship Id="rId184" Type="http://schemas.openxmlformats.org/officeDocument/2006/relationships/hyperlink" Target="http://www.timeanddate.com/worldclock/clockchange.html?n=8&amp;year=2008" TargetMode="External"/><Relationship Id="rId219" Type="http://schemas.openxmlformats.org/officeDocument/2006/relationships/hyperlink" Target="http://www.timeanddate.com/worldclock/clockchange.html?n=487&amp;year=2008" TargetMode="External"/><Relationship Id="rId230" Type="http://schemas.openxmlformats.org/officeDocument/2006/relationships/hyperlink" Target="http://www.timeanddate.com/worldclock/clockchange.html?n=135&amp;year=2008" TargetMode="External"/><Relationship Id="rId251" Type="http://schemas.openxmlformats.org/officeDocument/2006/relationships/hyperlink" Target="http://www.timeanddate.com/worldclock/clockchange.html?n=740&amp;year=2008" TargetMode="External"/><Relationship Id="rId25" Type="http://schemas.openxmlformats.org/officeDocument/2006/relationships/hyperlink" Target="http://www.timeanddate.com/worldclock/clockchange.html?n=48&amp;year=2008" TargetMode="External"/><Relationship Id="rId46" Type="http://schemas.openxmlformats.org/officeDocument/2006/relationships/hyperlink" Target="http://www.timeanddate.com/worldclock/clockchange.html?n=377&amp;year=2008" TargetMode="External"/><Relationship Id="rId67" Type="http://schemas.openxmlformats.org/officeDocument/2006/relationships/hyperlink" Target="http://www.timeanddate.com/worldclock/clockchange.html?n=698&amp;year=2008" TargetMode="External"/><Relationship Id="rId88" Type="http://schemas.openxmlformats.org/officeDocument/2006/relationships/hyperlink" Target="http://www.timeanddate.com/worldclock/clockchange.html?n=37&amp;year=2008" TargetMode="External"/><Relationship Id="rId111" Type="http://schemas.openxmlformats.org/officeDocument/2006/relationships/hyperlink" Target="http://www.timeanddate.com/worldclock/clockchange.html?n=27&amp;year=2008" TargetMode="External"/><Relationship Id="rId132" Type="http://schemas.openxmlformats.org/officeDocument/2006/relationships/hyperlink" Target="http://www.timeanddate.com/worldclock/clockchange.html?n=714&amp;year=2008" TargetMode="External"/><Relationship Id="rId153" Type="http://schemas.openxmlformats.org/officeDocument/2006/relationships/hyperlink" Target="http://www.timeanddate.com/worldclock/clockchange.html?n=720&amp;year=2008" TargetMode="External"/><Relationship Id="rId174" Type="http://schemas.openxmlformats.org/officeDocument/2006/relationships/hyperlink" Target="http://www.timeanddate.com/worldclock/clockchange.html?n=2174&amp;year=2008" TargetMode="External"/><Relationship Id="rId195" Type="http://schemas.openxmlformats.org/officeDocument/2006/relationships/hyperlink" Target="http://www.timeanddate.com/worldclock/clockchange.html?n=732&amp;year=2008" TargetMode="External"/><Relationship Id="rId209" Type="http://schemas.openxmlformats.org/officeDocument/2006/relationships/hyperlink" Target="http://www.timeanddate.com/worldclock/clockchange.html?n=1985&amp;year=2008" TargetMode="External"/><Relationship Id="rId220" Type="http://schemas.openxmlformats.org/officeDocument/2006/relationships/hyperlink" Target="http://www.timeanddate.com/worldclock/clockchange.html?n=241&amp;year=2008" TargetMode="External"/><Relationship Id="rId241" Type="http://schemas.openxmlformats.org/officeDocument/2006/relationships/hyperlink" Target="http://www.timeanddate.com/worldclock/clockchange.html?n=776&amp;year=2008" TargetMode="External"/><Relationship Id="rId15" Type="http://schemas.openxmlformats.org/officeDocument/2006/relationships/hyperlink" Target="http://www.timeanddate.com/worldclock/clockchange.html?n=152&amp;year=2008" TargetMode="External"/><Relationship Id="rId36" Type="http://schemas.openxmlformats.org/officeDocument/2006/relationships/hyperlink" Target="http://www.timeanddate.com/worldclock/clockchange.html?n=692&amp;year=2008" TargetMode="External"/><Relationship Id="rId57" Type="http://schemas.openxmlformats.org/officeDocument/2006/relationships/hyperlink" Target="http://www.timeanddate.com/worldclock/clockchange.html?n=935&amp;year=2008" TargetMode="External"/><Relationship Id="rId78" Type="http://schemas.openxmlformats.org/officeDocument/2006/relationships/hyperlink" Target="http://www.timeanddate.com/worldclock/clockchange.html?n=701&amp;year=2008" TargetMode="External"/><Relationship Id="rId99" Type="http://schemas.openxmlformats.org/officeDocument/2006/relationships/hyperlink" Target="http://www.timeanddate.com/worldclock/clockchange.html?n=67&amp;year=2008" TargetMode="External"/><Relationship Id="rId101" Type="http://schemas.openxmlformats.org/officeDocument/2006/relationships/hyperlink" Target="http://www.timeanddate.com/worldclock/clockchange.html?n=88&amp;year=2008" TargetMode="External"/><Relationship Id="rId122" Type="http://schemas.openxmlformats.org/officeDocument/2006/relationships/hyperlink" Target="http://www.timeanddate.com/worldclock/clockchange.html?n=274&amp;year=2008" TargetMode="External"/><Relationship Id="rId143" Type="http://schemas.openxmlformats.org/officeDocument/2006/relationships/hyperlink" Target="http://www.timeanddate.com/worldclock/clockchange.html?n=717&amp;year=2008" TargetMode="External"/><Relationship Id="rId164" Type="http://schemas.openxmlformats.org/officeDocument/2006/relationships/hyperlink" Target="http://www.timeanddate.com/worldclock/clockchange.html?n=22&amp;year=2008" TargetMode="External"/><Relationship Id="rId185" Type="http://schemas.openxmlformats.org/officeDocument/2006/relationships/hyperlink" Target="http://www.timeanddate.com/worldclock/clockchange.html?n=2171&amp;year=2008" TargetMode="External"/><Relationship Id="rId9" Type="http://schemas.openxmlformats.org/officeDocument/2006/relationships/hyperlink" Target="http://www.timeanddate.com/worldclock/clockchange.html?n=688&amp;year=2008" TargetMode="External"/><Relationship Id="rId210" Type="http://schemas.openxmlformats.org/officeDocument/2006/relationships/hyperlink" Target="http://www.timeanddate.com/worldclock/clockchange.html?n=235&amp;year=2008" TargetMode="External"/><Relationship Id="rId26" Type="http://schemas.openxmlformats.org/officeDocument/2006/relationships/hyperlink" Target="http://www.timeanddate.com/worldclock/clockchange.html?n=36&amp;year=2008" TargetMode="External"/><Relationship Id="rId231" Type="http://schemas.openxmlformats.org/officeDocument/2006/relationships/hyperlink" Target="http://www.timeanddate.com/worldclock/clockchange.html?n=738&amp;year=2008" TargetMode="External"/><Relationship Id="rId252" Type="http://schemas.openxmlformats.org/officeDocument/2006/relationships/hyperlink" Target="http://www.timeanddate.com/worldclock/clockchange.html?n=1048&amp;year=2008" TargetMode="External"/><Relationship Id="rId47" Type="http://schemas.openxmlformats.org/officeDocument/2006/relationships/hyperlink" Target="http://www.timeanddate.com/worldclock/clockchange.html?n=694&amp;year=2008" TargetMode="External"/><Relationship Id="rId68" Type="http://schemas.openxmlformats.org/officeDocument/2006/relationships/hyperlink" Target="http://www.timeanddate.com/worldclock/clockchange.html?n=230&amp;year=2008" TargetMode="External"/><Relationship Id="rId89" Type="http://schemas.openxmlformats.org/officeDocument/2006/relationships/hyperlink" Target="http://www.timeanddate.com/worldclock/clockchange.html?n=4&amp;year=2008" TargetMode="External"/><Relationship Id="rId112" Type="http://schemas.openxmlformats.org/officeDocument/2006/relationships/hyperlink" Target="http://www.timeanddate.com/worldclock/clockchange.html?n=78&amp;year=2008" TargetMode="External"/><Relationship Id="rId133" Type="http://schemas.openxmlformats.org/officeDocument/2006/relationships/hyperlink" Target="http://www.timeanddate.com/worldclock/clockchange.html?n=660&amp;year=2008" TargetMode="External"/><Relationship Id="rId154" Type="http://schemas.openxmlformats.org/officeDocument/2006/relationships/hyperlink" Target="http://www.timeanddate.com/worldclock/clockchange.html?n=744&amp;year=2008" TargetMode="External"/><Relationship Id="rId175" Type="http://schemas.openxmlformats.org/officeDocument/2006/relationships/hyperlink" Target="http://www.timeanddate.com/worldclock/clockchange.html?n=192&amp;year=2008" TargetMode="External"/><Relationship Id="rId196" Type="http://schemas.openxmlformats.org/officeDocument/2006/relationships/hyperlink" Target="http://www.timeanddate.com/worldclock/clockchange.html?n=733&amp;year=2008" TargetMode="External"/><Relationship Id="rId200" Type="http://schemas.openxmlformats.org/officeDocument/2006/relationships/hyperlink" Target="http://www.timeanddate.com/worldclock/clockchange.html?n=734&amp;year=2008" TargetMode="External"/><Relationship Id="rId16" Type="http://schemas.openxmlformats.org/officeDocument/2006/relationships/hyperlink" Target="http://www.timeanddate.com/worldclock/clockchange.html?n=47&amp;year=2008" TargetMode="External"/><Relationship Id="rId221" Type="http://schemas.openxmlformats.org/officeDocument/2006/relationships/hyperlink" Target="http://www.timeanddate.com/worldclock/clockchange.html?n=385&amp;year=2008" TargetMode="External"/><Relationship Id="rId242" Type="http://schemas.openxmlformats.org/officeDocument/2006/relationships/hyperlink" Target="http://www.timeanddate.com/worldclock/clockchange.html?n=136&amp;year=2008" TargetMode="External"/><Relationship Id="rId37" Type="http://schemas.openxmlformats.org/officeDocument/2006/relationships/hyperlink" Target="http://www.timeanddate.com/worldclock/clockchange.html?n=693&amp;year=2008" TargetMode="External"/><Relationship Id="rId58" Type="http://schemas.openxmlformats.org/officeDocument/2006/relationships/hyperlink" Target="http://www.timeanddate.com/worldclock/clockchange.html?n=281&amp;year=2008" TargetMode="External"/><Relationship Id="rId79" Type="http://schemas.openxmlformats.org/officeDocument/2006/relationships/hyperlink" Target="http://www.timeanddate.com/worldclock/clockchange.html?n=82&amp;year=2008" TargetMode="External"/><Relationship Id="rId102" Type="http://schemas.openxmlformats.org/officeDocument/2006/relationships/hyperlink" Target="http://www.timeanddate.com/worldclock/clockchange.html?n=709&amp;year=2008" TargetMode="External"/><Relationship Id="rId123" Type="http://schemas.openxmlformats.org/officeDocument/2006/relationships/hyperlink" Target="http://www.timeanddate.com/worldclock/clockchange.html?n=743&amp;year=2008" TargetMode="External"/><Relationship Id="rId144" Type="http://schemas.openxmlformats.org/officeDocument/2006/relationships/hyperlink" Target="http://www.timeanddate.com/worldclock/clockchange.html?n=718&amp;year=2008" TargetMode="External"/><Relationship Id="rId90" Type="http://schemas.openxmlformats.org/officeDocument/2006/relationships/hyperlink" Target="http://www.timeanddate.com/worldclock/clockchange.html?n=89&amp;year=2008" TargetMode="External"/><Relationship Id="rId165" Type="http://schemas.openxmlformats.org/officeDocument/2006/relationships/hyperlink" Target="http://www.timeanddate.com/worldclock/clockchange.html?n=143&amp;year=2008" TargetMode="External"/><Relationship Id="rId186" Type="http://schemas.openxmlformats.org/officeDocument/2006/relationships/hyperlink" Target="http://www.timeanddate.com/worldclock/clockchange.html?n=926&amp;year=2008" TargetMode="External"/><Relationship Id="rId211" Type="http://schemas.openxmlformats.org/officeDocument/2006/relationships/hyperlink" Target="http://www.timeanddate.com/worldclock/clockchange.html?n=141&amp;year=2008" TargetMode="External"/><Relationship Id="rId232" Type="http://schemas.openxmlformats.org/officeDocument/2006/relationships/hyperlink" Target="http://www.timeanddate.com/worldclock/clockchange.html?n=277&amp;year=2008" TargetMode="External"/><Relationship Id="rId253" Type="http://schemas.openxmlformats.org/officeDocument/2006/relationships/hyperlink" Target="http://www.timeanddate.com/worldclock/clockchange.html?n=741&amp;year=2008" TargetMode="External"/><Relationship Id="rId27" Type="http://schemas.openxmlformats.org/officeDocument/2006/relationships/hyperlink" Target="http://www.timeanddate.com/worldclock/clockchange.html?n=203&amp;year=2008" TargetMode="External"/><Relationship Id="rId48" Type="http://schemas.openxmlformats.org/officeDocument/2006/relationships/hyperlink" Target="http://www.timeanddate.com/worldclock/clockchange.html?n=174&amp;year=2008" TargetMode="External"/><Relationship Id="rId69" Type="http://schemas.openxmlformats.org/officeDocument/2006/relationships/hyperlink" Target="http://www.timeanddate.com/worldclock/clockchange.html?n=768&amp;year=2008" TargetMode="External"/><Relationship Id="rId113" Type="http://schemas.openxmlformats.org/officeDocument/2006/relationships/hyperlink" Target="http://www.timeanddate.com/worldclock/clockchange.html?n=716&amp;year=2008" TargetMode="External"/><Relationship Id="rId134" Type="http://schemas.openxmlformats.org/officeDocument/2006/relationships/hyperlink" Target="http://www.timeanddate.com/worldclock/clockchange.html?n=534&amp;year=2008" TargetMode="External"/><Relationship Id="rId80" Type="http://schemas.openxmlformats.org/officeDocument/2006/relationships/hyperlink" Target="http://www.timeanddate.com/worldclock/clockchange.html?n=101&amp;year=2008" TargetMode="External"/><Relationship Id="rId155" Type="http://schemas.openxmlformats.org/officeDocument/2006/relationships/hyperlink" Target="http://www.timeanddate.com/worldclock/clockchange.html?n=721&amp;year=2008" TargetMode="External"/><Relationship Id="rId176" Type="http://schemas.openxmlformats.org/officeDocument/2006/relationships/hyperlink" Target="http://www.timeanddate.com/worldclock/clockchange.html?n=193&amp;year=2008" TargetMode="External"/><Relationship Id="rId197" Type="http://schemas.openxmlformats.org/officeDocument/2006/relationships/hyperlink" Target="http://www.timeanddate.com/worldclock/clockchange.html?n=214&amp;year=2008" TargetMode="External"/><Relationship Id="rId201" Type="http://schemas.openxmlformats.org/officeDocument/2006/relationships/hyperlink" Target="http://www.timeanddate.com/worldclock/clockchange.html?n=85&amp;year=2008" TargetMode="External"/><Relationship Id="rId222" Type="http://schemas.openxmlformats.org/officeDocument/2006/relationships/hyperlink" Target="http://www.timeanddate.com/worldclock/clockchange.html?n=71&amp;year=2008" TargetMode="External"/><Relationship Id="rId243" Type="http://schemas.openxmlformats.org/officeDocument/2006/relationships/hyperlink" Target="http://www.timeanddate.com/worldclock/clockchange.html?n=263&amp;year=2008" TargetMode="External"/><Relationship Id="rId17" Type="http://schemas.openxmlformats.org/officeDocument/2006/relationships/hyperlink" Target="http://www.timeanddate.com/worldclock/clockchange.html?n=196&amp;year=2008" TargetMode="External"/><Relationship Id="rId38" Type="http://schemas.openxmlformats.org/officeDocument/2006/relationships/hyperlink" Target="http://www.timeanddate.com/worldclock/clockchange.html?n=238&amp;year=2008" TargetMode="External"/><Relationship Id="rId59" Type="http://schemas.openxmlformats.org/officeDocument/2006/relationships/hyperlink" Target="http://www.timeanddate.com/worldclock/clockchange.html?n=99&amp;year=2008" TargetMode="External"/><Relationship Id="rId103" Type="http://schemas.openxmlformats.org/officeDocument/2006/relationships/hyperlink" Target="http://www.timeanddate.com/worldclock/clockchange.html?n=710&amp;year=2008" TargetMode="External"/><Relationship Id="rId124" Type="http://schemas.openxmlformats.org/officeDocument/2006/relationships/hyperlink" Target="http://www.timeanddate.com/worldclock/clockchange.html?n=123&amp;year=2008" TargetMode="External"/><Relationship Id="rId70" Type="http://schemas.openxmlformats.org/officeDocument/2006/relationships/hyperlink" Target="http://www.timeanddate.com/worldclock/clockchange.html?n=190&amp;year=2008" TargetMode="External"/><Relationship Id="rId91" Type="http://schemas.openxmlformats.org/officeDocument/2006/relationships/hyperlink" Target="http://www.timeanddate.com/worldclock/clockchange.html?n=26&amp;year=2008" TargetMode="External"/><Relationship Id="rId145" Type="http://schemas.openxmlformats.org/officeDocument/2006/relationships/hyperlink" Target="http://www.timeanddate.com/worldclock/clockchange.html?n=183&amp;year=2008" TargetMode="External"/><Relationship Id="rId166" Type="http://schemas.openxmlformats.org/officeDocument/2006/relationships/hyperlink" Target="http://www.timeanddate.com/worldclock/clockchange.html?n=180&amp;year=2008" TargetMode="External"/><Relationship Id="rId187" Type="http://schemas.openxmlformats.org/officeDocument/2006/relationships/hyperlink" Target="http://www.timeanddate.com/worldclock/clockchange.html?n=216&amp;year=2008" TargetMode="External"/><Relationship Id="rId1" Type="http://schemas.openxmlformats.org/officeDocument/2006/relationships/hyperlink" Target="http://www.timeanddate.com/worldclock/clockchange.html?n=113&amp;year=2008" TargetMode="External"/><Relationship Id="rId212" Type="http://schemas.openxmlformats.org/officeDocument/2006/relationships/hyperlink" Target="http://www.timeanddate.com/worldclock/clockchange.html?n=1925&amp;year=2008" TargetMode="External"/><Relationship Id="rId233" Type="http://schemas.openxmlformats.org/officeDocument/2006/relationships/hyperlink" Target="http://www.timeanddate.com/worldclock/clockchange.html?n=588&amp;year=2008" TargetMode="External"/><Relationship Id="rId254" Type="http://schemas.openxmlformats.org/officeDocument/2006/relationships/hyperlink" Target="http://www.timeanddate.com/worldclock/clockchange.html?n=672&amp;year=2008" TargetMode="External"/><Relationship Id="rId28" Type="http://schemas.openxmlformats.org/officeDocument/2006/relationships/hyperlink" Target="http://www.timeanddate.com/worldclock/clockchange.html?n=38&amp;year=2008" TargetMode="External"/><Relationship Id="rId49" Type="http://schemas.openxmlformats.org/officeDocument/2006/relationships/hyperlink" Target="http://www.timeanddate.com/worldclock/clockchange.html?n=232&amp;year=2008" TargetMode="External"/><Relationship Id="rId114" Type="http://schemas.openxmlformats.org/officeDocument/2006/relationships/hyperlink" Target="http://www.timeanddate.com/worldclock/clockchange.html?n=110&amp;year=2008" TargetMode="External"/><Relationship Id="rId60" Type="http://schemas.openxmlformats.org/officeDocument/2006/relationships/hyperlink" Target="http://www.timeanddate.com/worldclock/clockchange.html?n=722&amp;year=2008" TargetMode="External"/><Relationship Id="rId81" Type="http://schemas.openxmlformats.org/officeDocument/2006/relationships/hyperlink" Target="http://www.timeanddate.com/worldclock/clockchange.html?n=195&amp;year=2008" TargetMode="External"/><Relationship Id="rId135" Type="http://schemas.openxmlformats.org/officeDocument/2006/relationships/hyperlink" Target="http://www.timeanddate.com/worldclock/clockchange.html?n=754&amp;year=2008" TargetMode="External"/><Relationship Id="rId156" Type="http://schemas.openxmlformats.org/officeDocument/2006/relationships/hyperlink" Target="http://www.timeanddate.com/worldclock/clockchange.html?n=60&amp;year=2008" TargetMode="External"/><Relationship Id="rId177" Type="http://schemas.openxmlformats.org/officeDocument/2006/relationships/hyperlink" Target="http://www.timeanddate.com/worldclock/clockchange.html?n=21&amp;year=2008" TargetMode="External"/><Relationship Id="rId198" Type="http://schemas.openxmlformats.org/officeDocument/2006/relationships/hyperlink" Target="http://www.timeanddate.com/worldclock/clockchange.html?n=74&amp;year=2008" TargetMode="External"/><Relationship Id="rId202" Type="http://schemas.openxmlformats.org/officeDocument/2006/relationships/hyperlink" Target="http://www.timeanddate.com/worldclock/clockchange.html?n=236&amp;year=2008" TargetMode="External"/><Relationship Id="rId223" Type="http://schemas.openxmlformats.org/officeDocument/2006/relationships/hyperlink" Target="http://www.timeanddate.com/worldclock/clockchange.html?n=730&amp;year=2008" TargetMode="External"/><Relationship Id="rId244" Type="http://schemas.openxmlformats.org/officeDocument/2006/relationships/hyperlink" Target="http://www.timeanddate.com/worldclock/clockchange.html?n=103&amp;year=2008" TargetMode="External"/><Relationship Id="rId18" Type="http://schemas.openxmlformats.org/officeDocument/2006/relationships/hyperlink" Target="http://www.timeanddate.com/worldclock/clockchange.html?n=750&amp;year=2008" TargetMode="External"/><Relationship Id="rId39" Type="http://schemas.openxmlformats.org/officeDocument/2006/relationships/hyperlink" Target="http://www.timeanddate.com/worldclock/clockchange.html?n=186&amp;year=2008" TargetMode="External"/><Relationship Id="rId50" Type="http://schemas.openxmlformats.org/officeDocument/2006/relationships/hyperlink" Target="http://www.timeanddate.com/worldclock/clockchange.html?n=914&amp;year=2008" TargetMode="External"/><Relationship Id="rId104" Type="http://schemas.openxmlformats.org/officeDocument/2006/relationships/hyperlink" Target="http://www.timeanddate.com/worldclock/clockchange.html?n=245&amp;year=2008" TargetMode="External"/><Relationship Id="rId125" Type="http://schemas.openxmlformats.org/officeDocument/2006/relationships/hyperlink" Target="http://www.timeanddate.com/worldclock/clockchange.html?n=384&amp;year=2008" TargetMode="External"/><Relationship Id="rId146" Type="http://schemas.openxmlformats.org/officeDocument/2006/relationships/hyperlink" Target="http://www.timeanddate.com/worldclock/clockchange.html?n=201&amp;year=2008" TargetMode="External"/><Relationship Id="rId167" Type="http://schemas.openxmlformats.org/officeDocument/2006/relationships/hyperlink" Target="http://www.timeanddate.com/worldclock/clockchange.html?n=125&amp;year=2008" TargetMode="External"/><Relationship Id="rId188" Type="http://schemas.openxmlformats.org/officeDocument/2006/relationships/hyperlink" Target="http://www.timeanddate.com/worldclock/clockchange.html?n=49&amp;year=2008" TargetMode="External"/><Relationship Id="rId71" Type="http://schemas.openxmlformats.org/officeDocument/2006/relationships/hyperlink" Target="http://www.timeanddate.com/worldclock/clockchange.html?n=53&amp;year=2008" TargetMode="External"/><Relationship Id="rId92" Type="http://schemas.openxmlformats.org/officeDocument/2006/relationships/hyperlink" Target="http://www.timeanddate.com/worldclock/clockchange.html?n=703&amp;year=2008" TargetMode="External"/><Relationship Id="rId213" Type="http://schemas.openxmlformats.org/officeDocument/2006/relationships/hyperlink" Target="http://www.timeanddate.com/worldclock/clockchange.html?n=727&amp;year=2008" TargetMode="External"/><Relationship Id="rId234" Type="http://schemas.openxmlformats.org/officeDocument/2006/relationships/hyperlink" Target="http://www.timeanddate.com/worldclock/clockchange.html?n=253&amp;year=2008" TargetMode="External"/><Relationship Id="rId2" Type="http://schemas.openxmlformats.org/officeDocument/2006/relationships/hyperlink" Target="http://www.timeanddate.com/worldclock/clockchange.html?n=284&amp;year=2008" TargetMode="External"/><Relationship Id="rId29" Type="http://schemas.openxmlformats.org/officeDocument/2006/relationships/hyperlink" Target="http://www.timeanddate.com/worldclock/clockchange.html?n=690&amp;year=2008" TargetMode="External"/><Relationship Id="rId255" Type="http://schemas.openxmlformats.org/officeDocument/2006/relationships/hyperlink" Target="http://www.timeanddate.com/worldclock/clockchange.html?n=140&amp;year=2008" TargetMode="External"/><Relationship Id="rId40" Type="http://schemas.openxmlformats.org/officeDocument/2006/relationships/hyperlink" Target="http://www.timeanddate.com/worldclock/clockchange.html?n=52&amp;year=2008" TargetMode="External"/><Relationship Id="rId115" Type="http://schemas.openxmlformats.org/officeDocument/2006/relationships/hyperlink" Target="http://www.timeanddate.com/worldclock/clockchange.html?n=215&amp;year=2008" TargetMode="External"/><Relationship Id="rId136" Type="http://schemas.openxmlformats.org/officeDocument/2006/relationships/hyperlink" Target="http://www.timeanddate.com/worldclock/clockchange.html?n=673&amp;year=2008" TargetMode="External"/><Relationship Id="rId157" Type="http://schemas.openxmlformats.org/officeDocument/2006/relationships/hyperlink" Target="http://www.timeanddate.com/worldclock/clockchange.html?n=146&amp;year=2008" TargetMode="External"/><Relationship Id="rId178" Type="http://schemas.openxmlformats.org/officeDocument/2006/relationships/hyperlink" Target="http://www.timeanddate.com/worldclock/clockchange.html?n=131&amp;year=2008" TargetMode="External"/><Relationship Id="rId61" Type="http://schemas.openxmlformats.org/officeDocument/2006/relationships/hyperlink" Target="http://www.timeanddate.com/worldclock/clockchange.html?n=680&amp;year=2008" TargetMode="External"/><Relationship Id="rId82" Type="http://schemas.openxmlformats.org/officeDocument/2006/relationships/hyperlink" Target="http://www.timeanddate.com/worldclock/clockchange.html?n=278&amp;year=2008" TargetMode="External"/><Relationship Id="rId199" Type="http://schemas.openxmlformats.org/officeDocument/2006/relationships/hyperlink" Target="http://www.timeanddate.com/worldclock/clockchange.html?n=35&amp;year=2008" TargetMode="External"/><Relationship Id="rId203" Type="http://schemas.openxmlformats.org/officeDocument/2006/relationships/hyperlink" Target="http://www.timeanddate.com/worldclock/clockchange.html?n=1315&amp;year=2008" TargetMode="External"/><Relationship Id="rId19" Type="http://schemas.openxmlformats.org/officeDocument/2006/relationships/hyperlink" Target="http://www.timeanddate.com/worldclock/clockchange.html?n=259&amp;year=2008" TargetMode="External"/><Relationship Id="rId224" Type="http://schemas.openxmlformats.org/officeDocument/2006/relationships/hyperlink" Target="http://www.timeanddate.com/worldclock/clockchange.html?n=1033&amp;year=2008" TargetMode="External"/><Relationship Id="rId245" Type="http://schemas.openxmlformats.org/officeDocument/2006/relationships/hyperlink" Target="http://www.timeanddate.com/worldclock/clockchange.html?n=933&amp;year=2008" TargetMode="External"/><Relationship Id="rId30" Type="http://schemas.openxmlformats.org/officeDocument/2006/relationships/hyperlink" Target="http://www.timeanddate.com/worldclock/clockchange.html?n=124&amp;year=2008" TargetMode="External"/><Relationship Id="rId105" Type="http://schemas.openxmlformats.org/officeDocument/2006/relationships/hyperlink" Target="http://www.timeanddate.com/worldclock/clockchange.html?n=102&amp;year=2008" TargetMode="External"/><Relationship Id="rId126" Type="http://schemas.openxmlformats.org/officeDocument/2006/relationships/hyperlink" Target="http://www.timeanddate.com/worldclock/clockchange.html?n=260&amp;year=2008" TargetMode="External"/><Relationship Id="rId147" Type="http://schemas.openxmlformats.org/officeDocument/2006/relationships/hyperlink" Target="http://www.timeanddate.com/worldclock/clockchange.html?n=155&amp;year=2008" TargetMode="External"/><Relationship Id="rId168" Type="http://schemas.openxmlformats.org/officeDocument/2006/relationships/hyperlink" Target="http://www.timeanddate.com/worldclock/clockchange.html?n=724&amp;year=2008" TargetMode="External"/><Relationship Id="rId51" Type="http://schemas.openxmlformats.org/officeDocument/2006/relationships/hyperlink" Target="http://www.timeanddate.com/worldclock/clockchange.html?n=33&amp;year=2008" TargetMode="External"/><Relationship Id="rId72" Type="http://schemas.openxmlformats.org/officeDocument/2006/relationships/hyperlink" Target="http://www.timeanddate.com/worldclock/clockchange.html?n=228&amp;year=2008" TargetMode="External"/><Relationship Id="rId93" Type="http://schemas.openxmlformats.org/officeDocument/2006/relationships/hyperlink" Target="http://www.timeanddate.com/worldclock/clockchange.html?n=705&amp;year=2008" TargetMode="External"/><Relationship Id="rId189" Type="http://schemas.openxmlformats.org/officeDocument/2006/relationships/hyperlink" Target="http://www.timeanddate.com/worldclock/clockchange.html?n=166&amp;year=2008" TargetMode="External"/><Relationship Id="rId3" Type="http://schemas.openxmlformats.org/officeDocument/2006/relationships/hyperlink" Target="http://www.timeanddate.com/worldclock/clockchange.html?n=14&amp;year=2008" TargetMode="External"/><Relationship Id="rId214" Type="http://schemas.openxmlformats.org/officeDocument/2006/relationships/hyperlink" Target="http://www.timeanddate.com/worldclock/clockchange.html?n=118&amp;year=2008" TargetMode="External"/><Relationship Id="rId235" Type="http://schemas.openxmlformats.org/officeDocument/2006/relationships/hyperlink" Target="http://www.timeanddate.com/worldclock/clockchange.html?n=19&amp;year=2008" TargetMode="External"/><Relationship Id="rId256" Type="http://schemas.openxmlformats.org/officeDocument/2006/relationships/hyperlink" Target="http://www.timeanddate.com/worldclock/clockchange.html?n=96&amp;year=2008" TargetMode="External"/><Relationship Id="rId116" Type="http://schemas.openxmlformats.org/officeDocument/2006/relationships/hyperlink" Target="http://www.timeanddate.com/worldclock/clockchange.html?n=120&amp;year=2008" TargetMode="External"/><Relationship Id="rId137" Type="http://schemas.openxmlformats.org/officeDocument/2006/relationships/hyperlink" Target="http://www.timeanddate.com/worldclock/clockchange.html?n=20&amp;year=2008" TargetMode="External"/><Relationship Id="rId158" Type="http://schemas.openxmlformats.org/officeDocument/2006/relationships/hyperlink" Target="http://www.timeanddate.com/worldclock/clockchange.html?n=208&amp;year=2008" TargetMode="External"/><Relationship Id="rId20" Type="http://schemas.openxmlformats.org/officeDocument/2006/relationships/hyperlink" Target="http://www.timeanddate.com/worldclock/clockchange.html?n=369&amp;year=2008" TargetMode="External"/><Relationship Id="rId41" Type="http://schemas.openxmlformats.org/officeDocument/2006/relationships/hyperlink" Target="http://www.timeanddate.com/worldclock/clockchange.html?n=199&amp;year=2008" TargetMode="External"/><Relationship Id="rId62" Type="http://schemas.openxmlformats.org/officeDocument/2006/relationships/hyperlink" Target="http://www.timeanddate.com/worldclock/clockchange.html?n=204&amp;year=2008" TargetMode="External"/><Relationship Id="rId83" Type="http://schemas.openxmlformats.org/officeDocument/2006/relationships/hyperlink" Target="http://www.timeanddate.com/worldclock/clockchange.html?n=61&amp;year=2008" TargetMode="External"/><Relationship Id="rId179" Type="http://schemas.openxmlformats.org/officeDocument/2006/relationships/hyperlink" Target="http://www.timeanddate.com/worldclock/clockchange.html?n=145&amp;year=2008" TargetMode="External"/><Relationship Id="rId190" Type="http://schemas.openxmlformats.org/officeDocument/2006/relationships/hyperlink" Target="http://www.timeanddate.com/worldclock/clockchange.html?n=119&amp;year=2008" TargetMode="External"/><Relationship Id="rId204" Type="http://schemas.openxmlformats.org/officeDocument/2006/relationships/hyperlink" Target="http://www.timeanddate.com/worldclock/clockchange.html?n=735&amp;year=2008" TargetMode="External"/><Relationship Id="rId225" Type="http://schemas.openxmlformats.org/officeDocument/2006/relationships/hyperlink" Target="http://www.timeanddate.com/worldclock/clockchange.html?n=1503&amp;year=2008" TargetMode="External"/><Relationship Id="rId246" Type="http://schemas.openxmlformats.org/officeDocument/2006/relationships/hyperlink" Target="http://www.timeanddate.com/worldclock/clockchange.html?n=163&amp;year=2008" TargetMode="External"/><Relationship Id="rId106" Type="http://schemas.openxmlformats.org/officeDocument/2006/relationships/hyperlink" Target="http://www.timeanddate.com/worldclock/clockchange.html?n=50&amp;year=2008" TargetMode="External"/><Relationship Id="rId127" Type="http://schemas.openxmlformats.org/officeDocument/2006/relationships/hyperlink" Target="http://www.timeanddate.com/worldclock/clockchange.html?n=602&amp;year=2008" TargetMode="External"/><Relationship Id="rId10" Type="http://schemas.openxmlformats.org/officeDocument/2006/relationships/hyperlink" Target="http://www.timeanddate.com/worldclock/clockchange.html?n=51&amp;year=2008" TargetMode="External"/><Relationship Id="rId31" Type="http://schemas.openxmlformats.org/officeDocument/2006/relationships/hyperlink" Target="http://www.timeanddate.com/worldclock/clockchange.html?n=691&amp;year=2008" TargetMode="External"/><Relationship Id="rId52" Type="http://schemas.openxmlformats.org/officeDocument/2006/relationships/hyperlink" Target="http://www.timeanddate.com/worldclock/clockchange.html?n=41&amp;year=2008" TargetMode="External"/><Relationship Id="rId73" Type="http://schemas.openxmlformats.org/officeDocument/2006/relationships/hyperlink" Target="http://www.timeanddate.com/worldclock/clockchange.html?n=699&amp;year=2008" TargetMode="External"/><Relationship Id="rId94" Type="http://schemas.openxmlformats.org/officeDocument/2006/relationships/hyperlink" Target="http://www.timeanddate.com/worldclock/clockchange.html?n=2114&amp;year=2008" TargetMode="External"/><Relationship Id="rId148" Type="http://schemas.openxmlformats.org/officeDocument/2006/relationships/hyperlink" Target="http://www.timeanddate.com/worldclock/clockchange.html?n=503&amp;year=2008" TargetMode="External"/><Relationship Id="rId169" Type="http://schemas.openxmlformats.org/officeDocument/2006/relationships/hyperlink" Target="http://www.timeanddate.com/worldclock/clockchange.html?n=725&amp;year=2008" TargetMode="External"/><Relationship Id="rId4" Type="http://schemas.openxmlformats.org/officeDocument/2006/relationships/hyperlink" Target="http://www.timeanddate.com/worldclock/clockchange.html?n=686&amp;year=2008" TargetMode="External"/><Relationship Id="rId180" Type="http://schemas.openxmlformats.org/officeDocument/2006/relationships/hyperlink" Target="http://www.timeanddate.com/worldclock/clockchange.html?n=755&amp;year=2008" TargetMode="External"/><Relationship Id="rId215" Type="http://schemas.openxmlformats.org/officeDocument/2006/relationships/hyperlink" Target="http://www.timeanddate.com/worldclock/clockchange.html?n=194&amp;year=2008" TargetMode="External"/><Relationship Id="rId236" Type="http://schemas.openxmlformats.org/officeDocument/2006/relationships/hyperlink" Target="http://www.timeanddate.com/worldclock/clockchange.html?n=387&amp;year=2008" TargetMode="External"/><Relationship Id="rId257"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34"/>
  <sheetViews>
    <sheetView tabSelected="1" topLeftCell="A23" workbookViewId="0">
      <selection activeCell="M36" sqref="M36"/>
    </sheetView>
  </sheetViews>
  <sheetFormatPr defaultRowHeight="14.5" x14ac:dyDescent="0.35"/>
  <cols>
    <col min="1" max="2" width="2.1796875" style="3" customWidth="1"/>
  </cols>
  <sheetData>
    <row r="2" spans="1:3" x14ac:dyDescent="0.35">
      <c r="A2" s="3" t="s">
        <v>30</v>
      </c>
    </row>
    <row r="4" spans="1:3" x14ac:dyDescent="0.35">
      <c r="B4" s="3" t="s">
        <v>52</v>
      </c>
    </row>
    <row r="5" spans="1:3" x14ac:dyDescent="0.35">
      <c r="C5" t="s">
        <v>32</v>
      </c>
    </row>
    <row r="6" spans="1:3" x14ac:dyDescent="0.35">
      <c r="C6" t="s">
        <v>31</v>
      </c>
    </row>
    <row r="7" spans="1:3" x14ac:dyDescent="0.35">
      <c r="C7" t="s">
        <v>33</v>
      </c>
    </row>
    <row r="8" spans="1:3" x14ac:dyDescent="0.35">
      <c r="C8" t="s">
        <v>34</v>
      </c>
    </row>
    <row r="9" spans="1:3" x14ac:dyDescent="0.35">
      <c r="C9" t="s">
        <v>35</v>
      </c>
    </row>
    <row r="11" spans="1:3" x14ac:dyDescent="0.35">
      <c r="B11" s="3" t="s">
        <v>51</v>
      </c>
    </row>
    <row r="12" spans="1:3" x14ac:dyDescent="0.35">
      <c r="C12" t="s">
        <v>40</v>
      </c>
    </row>
    <row r="13" spans="1:3" x14ac:dyDescent="0.35">
      <c r="C13" t="s">
        <v>41</v>
      </c>
    </row>
    <row r="14" spans="1:3" x14ac:dyDescent="0.35">
      <c r="C14" t="s">
        <v>42</v>
      </c>
    </row>
    <row r="16" spans="1:3" x14ac:dyDescent="0.35">
      <c r="B16" s="3" t="s">
        <v>36</v>
      </c>
    </row>
    <row r="17" spans="2:3" x14ac:dyDescent="0.35">
      <c r="C17" t="s">
        <v>37</v>
      </c>
    </row>
    <row r="18" spans="2:3" x14ac:dyDescent="0.35">
      <c r="C18" t="s">
        <v>38</v>
      </c>
    </row>
    <row r="19" spans="2:3" x14ac:dyDescent="0.35">
      <c r="C19" t="s">
        <v>39</v>
      </c>
    </row>
    <row r="20" spans="2:3" x14ac:dyDescent="0.35">
      <c r="C20" t="s">
        <v>43</v>
      </c>
    </row>
    <row r="22" spans="2:3" x14ac:dyDescent="0.35">
      <c r="B22" s="3" t="s">
        <v>44</v>
      </c>
    </row>
    <row r="23" spans="2:3" x14ac:dyDescent="0.35">
      <c r="C23" t="s">
        <v>45</v>
      </c>
    </row>
    <row r="24" spans="2:3" x14ac:dyDescent="0.35">
      <c r="C24" t="s">
        <v>46</v>
      </c>
    </row>
    <row r="25" spans="2:3" x14ac:dyDescent="0.35">
      <c r="C25" t="s">
        <v>47</v>
      </c>
    </row>
    <row r="26" spans="2:3" x14ac:dyDescent="0.35">
      <c r="C26" t="s">
        <v>48</v>
      </c>
    </row>
    <row r="27" spans="2:3" x14ac:dyDescent="0.35">
      <c r="C27" t="s">
        <v>49</v>
      </c>
    </row>
    <row r="29" spans="2:3" x14ac:dyDescent="0.35">
      <c r="B29" s="3" t="s">
        <v>50</v>
      </c>
    </row>
    <row r="30" spans="2:3" x14ac:dyDescent="0.35">
      <c r="C30" t="s">
        <v>53</v>
      </c>
    </row>
    <row r="31" spans="2:3" x14ac:dyDescent="0.35">
      <c r="C31" t="s">
        <v>54</v>
      </c>
    </row>
    <row r="32" spans="2:3" x14ac:dyDescent="0.35">
      <c r="C32" t="s">
        <v>55</v>
      </c>
    </row>
    <row r="33" spans="3:3" x14ac:dyDescent="0.35">
      <c r="C33" t="s">
        <v>56</v>
      </c>
    </row>
    <row r="34" spans="3:3" x14ac:dyDescent="0.35">
      <c r="C34" t="s">
        <v>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A41"/>
  <sheetViews>
    <sheetView workbookViewId="0">
      <selection activeCell="K4" sqref="K4"/>
    </sheetView>
  </sheetViews>
  <sheetFormatPr defaultRowHeight="14.5" outlineLevelRow="1" outlineLevelCol="1" x14ac:dyDescent="0.35"/>
  <cols>
    <col min="1" max="1" width="4.7265625" style="3" customWidth="1"/>
    <col min="3" max="3" width="15" customWidth="1"/>
    <col min="4" max="4" width="9.54296875" bestFit="1" customWidth="1"/>
    <col min="7" max="7" width="10.54296875" bestFit="1" customWidth="1"/>
    <col min="15" max="15" width="11.54296875" bestFit="1" customWidth="1"/>
    <col min="18" max="18" width="10.54296875" bestFit="1" customWidth="1"/>
    <col min="22" max="22" width="11.54296875" customWidth="1" outlineLevel="1"/>
    <col min="23" max="27" width="9.1796875" customWidth="1" outlineLevel="1"/>
  </cols>
  <sheetData>
    <row r="1" spans="1:19" x14ac:dyDescent="0.35">
      <c r="A1" s="3" t="s">
        <v>28</v>
      </c>
    </row>
    <row r="2" spans="1:19" x14ac:dyDescent="0.35">
      <c r="C2" t="s">
        <v>23</v>
      </c>
      <c r="G2" s="5">
        <f>INDEX('Demand Data'!N6:N8789,'Demand Data'!P2)</f>
        <v>4338</v>
      </c>
    </row>
    <row r="3" spans="1:19" x14ac:dyDescent="0.35">
      <c r="G3" s="1"/>
    </row>
    <row r="4" spans="1:19" x14ac:dyDescent="0.35">
      <c r="C4" t="s">
        <v>22</v>
      </c>
      <c r="G4" s="1">
        <f>MATCH(G2,K12:K17)</f>
        <v>3</v>
      </c>
    </row>
    <row r="5" spans="1:19" outlineLevel="1" x14ac:dyDescent="0.35">
      <c r="C5" t="s">
        <v>12</v>
      </c>
      <c r="G5" s="1">
        <f>MATCH(G2-1,K12:K17)+1</f>
        <v>4</v>
      </c>
      <c r="H5" s="1" t="str">
        <f>INDEX(I12:I17,G5)</f>
        <v>Plant C</v>
      </c>
    </row>
    <row r="6" spans="1:19" x14ac:dyDescent="0.35">
      <c r="C6" t="s">
        <v>24</v>
      </c>
      <c r="G6">
        <f>SUMPRODUCT(N12:N17*L12:L17)</f>
        <v>50</v>
      </c>
      <c r="H6">
        <f>INDEX(L12:L17,G5)</f>
        <v>50</v>
      </c>
    </row>
    <row r="7" spans="1:19" x14ac:dyDescent="0.35">
      <c r="C7" t="s">
        <v>27</v>
      </c>
      <c r="G7" s="17">
        <f>SUMPRODUCT(O12:O17*G12:G17)</f>
        <v>109200</v>
      </c>
    </row>
    <row r="8" spans="1:19" ht="15" thickBot="1" x14ac:dyDescent="0.4"/>
    <row r="9" spans="1:19" ht="15" thickBot="1" x14ac:dyDescent="0.4">
      <c r="A9" s="3" t="s">
        <v>29</v>
      </c>
      <c r="K9" s="42" t="s">
        <v>21</v>
      </c>
      <c r="L9" s="43"/>
      <c r="Q9" s="1"/>
    </row>
    <row r="10" spans="1:19" ht="58" x14ac:dyDescent="0.35">
      <c r="D10" t="s">
        <v>5</v>
      </c>
      <c r="E10" t="s">
        <v>6</v>
      </c>
      <c r="F10" t="s">
        <v>15</v>
      </c>
      <c r="G10" s="2" t="s">
        <v>17</v>
      </c>
      <c r="H10" s="2" t="s">
        <v>16</v>
      </c>
      <c r="I10" s="2" t="s">
        <v>18</v>
      </c>
      <c r="J10" s="2" t="s">
        <v>19</v>
      </c>
      <c r="K10" s="8" t="s">
        <v>20</v>
      </c>
      <c r="L10" s="9" t="s">
        <v>6</v>
      </c>
      <c r="M10" s="2" t="s">
        <v>10</v>
      </c>
      <c r="N10" s="2" t="s">
        <v>11</v>
      </c>
      <c r="O10" s="2" t="s">
        <v>13</v>
      </c>
      <c r="P10" s="15" t="s">
        <v>23</v>
      </c>
      <c r="R10" s="2"/>
      <c r="S10" s="2"/>
    </row>
    <row r="11" spans="1:19" x14ac:dyDescent="0.35">
      <c r="K11" s="10"/>
      <c r="L11" s="11"/>
    </row>
    <row r="12" spans="1:19" x14ac:dyDescent="0.35">
      <c r="C12" t="s">
        <v>0</v>
      </c>
      <c r="D12" s="22">
        <v>600</v>
      </c>
      <c r="E12" s="7">
        <v>15</v>
      </c>
      <c r="F12" s="6">
        <v>1</v>
      </c>
      <c r="G12">
        <f t="shared" ref="G12:G17" si="0">SMALL($E$12:$E$17,F12)</f>
        <v>15</v>
      </c>
      <c r="H12">
        <f>MATCH(G12,E12:E17,0)</f>
        <v>1</v>
      </c>
      <c r="I12" t="str">
        <f t="shared" ref="I12:I17" si="1">INDEX($C$12:$C$17,H12)</f>
        <v>Plant A</v>
      </c>
      <c r="J12">
        <f t="shared" ref="J12:J17" si="2">INDEX($D$12:$D$17,H12)</f>
        <v>600</v>
      </c>
      <c r="K12" s="10">
        <f>J12</f>
        <v>600</v>
      </c>
      <c r="L12" s="12">
        <f t="shared" ref="L12:L17" si="3">G12</f>
        <v>15</v>
      </c>
      <c r="M12" t="b">
        <f t="shared" ref="M12:M17" si="4">F12&lt;$G$5</f>
        <v>1</v>
      </c>
      <c r="N12" t="b">
        <f t="shared" ref="N12:N17" si="5">F12=$G$5</f>
        <v>0</v>
      </c>
      <c r="O12">
        <f t="shared" ref="O12:O17" si="6">M12*J12+($G$2-K11)*N12</f>
        <v>600</v>
      </c>
      <c r="P12" s="1">
        <f>G2</f>
        <v>4338</v>
      </c>
    </row>
    <row r="13" spans="1:19" x14ac:dyDescent="0.35">
      <c r="C13" t="s">
        <v>1</v>
      </c>
      <c r="D13" s="22">
        <v>900</v>
      </c>
      <c r="E13" s="7">
        <v>90</v>
      </c>
      <c r="F13" s="6">
        <v>2</v>
      </c>
      <c r="G13">
        <f t="shared" si="0"/>
        <v>20</v>
      </c>
      <c r="H13">
        <f>MATCH(G13,$E$12:$E$17,0)</f>
        <v>5</v>
      </c>
      <c r="I13" t="str">
        <f t="shared" si="1"/>
        <v>Plant E</v>
      </c>
      <c r="J13">
        <f t="shared" si="2"/>
        <v>1900</v>
      </c>
      <c r="K13" s="10">
        <f>J13+K12</f>
        <v>2500</v>
      </c>
      <c r="L13" s="12">
        <f t="shared" si="3"/>
        <v>20</v>
      </c>
      <c r="M13" t="b">
        <f t="shared" si="4"/>
        <v>1</v>
      </c>
      <c r="N13" t="b">
        <f t="shared" si="5"/>
        <v>0</v>
      </c>
      <c r="O13">
        <f t="shared" si="6"/>
        <v>1900</v>
      </c>
      <c r="P13" s="1">
        <f>P12</f>
        <v>4338</v>
      </c>
    </row>
    <row r="14" spans="1:19" x14ac:dyDescent="0.35">
      <c r="C14" t="s">
        <v>2</v>
      </c>
      <c r="D14" s="22">
        <v>1200</v>
      </c>
      <c r="E14" s="7">
        <v>50</v>
      </c>
      <c r="F14" s="6">
        <v>3</v>
      </c>
      <c r="G14">
        <f t="shared" si="0"/>
        <v>23</v>
      </c>
      <c r="H14">
        <f>MATCH(G14,$E$12:$E$17,0)</f>
        <v>4</v>
      </c>
      <c r="I14" t="str">
        <f t="shared" si="1"/>
        <v>Plant D</v>
      </c>
      <c r="J14">
        <f t="shared" si="2"/>
        <v>1100</v>
      </c>
      <c r="K14" s="10">
        <f>J14+K13</f>
        <v>3600</v>
      </c>
      <c r="L14" s="12">
        <f t="shared" si="3"/>
        <v>23</v>
      </c>
      <c r="M14" t="b">
        <f t="shared" si="4"/>
        <v>1</v>
      </c>
      <c r="N14" t="b">
        <f t="shared" si="5"/>
        <v>0</v>
      </c>
      <c r="O14">
        <f t="shared" si="6"/>
        <v>1100</v>
      </c>
      <c r="P14" s="1">
        <f>P13</f>
        <v>4338</v>
      </c>
    </row>
    <row r="15" spans="1:19" x14ac:dyDescent="0.35">
      <c r="C15" t="s">
        <v>3</v>
      </c>
      <c r="D15" s="22">
        <v>1100</v>
      </c>
      <c r="E15" s="7">
        <v>23</v>
      </c>
      <c r="F15" s="6">
        <v>4</v>
      </c>
      <c r="G15">
        <f t="shared" si="0"/>
        <v>50</v>
      </c>
      <c r="H15">
        <f>MATCH(G15,$E$12:$E$17,0)</f>
        <v>3</v>
      </c>
      <c r="I15" t="str">
        <f t="shared" si="1"/>
        <v>Plant C</v>
      </c>
      <c r="J15">
        <f t="shared" si="2"/>
        <v>1200</v>
      </c>
      <c r="K15" s="10">
        <f>J15+K14</f>
        <v>4800</v>
      </c>
      <c r="L15" s="12">
        <f t="shared" si="3"/>
        <v>50</v>
      </c>
      <c r="M15" t="b">
        <f t="shared" si="4"/>
        <v>0</v>
      </c>
      <c r="N15" t="b">
        <f t="shared" si="5"/>
        <v>1</v>
      </c>
      <c r="O15">
        <f t="shared" si="6"/>
        <v>738</v>
      </c>
      <c r="P15" s="1">
        <f>P14</f>
        <v>4338</v>
      </c>
    </row>
    <row r="16" spans="1:19" x14ac:dyDescent="0.35">
      <c r="C16" t="s">
        <v>4</v>
      </c>
      <c r="D16" s="22">
        <v>1900</v>
      </c>
      <c r="E16" s="7">
        <v>20</v>
      </c>
      <c r="F16" s="6">
        <v>5</v>
      </c>
      <c r="G16">
        <f t="shared" si="0"/>
        <v>75</v>
      </c>
      <c r="H16">
        <f>MATCH(G16,$E$12:$E$17,0)</f>
        <v>6</v>
      </c>
      <c r="I16" t="str">
        <f t="shared" si="1"/>
        <v>Platn F</v>
      </c>
      <c r="J16">
        <f t="shared" si="2"/>
        <v>1500</v>
      </c>
      <c r="K16" s="10">
        <f>J16+K15</f>
        <v>6300</v>
      </c>
      <c r="L16" s="12">
        <f t="shared" si="3"/>
        <v>75</v>
      </c>
      <c r="M16" t="b">
        <f t="shared" si="4"/>
        <v>0</v>
      </c>
      <c r="N16" t="b">
        <f t="shared" si="5"/>
        <v>0</v>
      </c>
      <c r="O16">
        <f t="shared" si="6"/>
        <v>0</v>
      </c>
      <c r="P16" s="1">
        <f>P15</f>
        <v>4338</v>
      </c>
    </row>
    <row r="17" spans="1:16" ht="15" thickBot="1" x14ac:dyDescent="0.4">
      <c r="C17" t="s">
        <v>7</v>
      </c>
      <c r="D17" s="22">
        <v>1500</v>
      </c>
      <c r="E17" s="7">
        <v>75</v>
      </c>
      <c r="F17" s="6">
        <v>6</v>
      </c>
      <c r="G17">
        <f t="shared" si="0"/>
        <v>90</v>
      </c>
      <c r="H17">
        <f>MATCH(G17,$E$12:$E$17,0)</f>
        <v>2</v>
      </c>
      <c r="I17" t="str">
        <f t="shared" si="1"/>
        <v>Plant B</v>
      </c>
      <c r="J17">
        <f t="shared" si="2"/>
        <v>900</v>
      </c>
      <c r="K17" s="13">
        <f>J17+K16</f>
        <v>7200</v>
      </c>
      <c r="L17" s="14">
        <f t="shared" si="3"/>
        <v>90</v>
      </c>
      <c r="M17" t="b">
        <f t="shared" si="4"/>
        <v>0</v>
      </c>
      <c r="N17" t="b">
        <f t="shared" si="5"/>
        <v>0</v>
      </c>
      <c r="O17">
        <f t="shared" si="6"/>
        <v>0</v>
      </c>
      <c r="P17" s="1">
        <f>P16</f>
        <v>4338</v>
      </c>
    </row>
    <row r="19" spans="1:16" x14ac:dyDescent="0.35">
      <c r="C19" t="s">
        <v>8</v>
      </c>
      <c r="D19">
        <f>SUM(D12:D18)</f>
        <v>7200</v>
      </c>
      <c r="O19">
        <f>SUM(O12:O18)</f>
        <v>4338</v>
      </c>
    </row>
    <row r="22" spans="1:16" x14ac:dyDescent="0.35">
      <c r="A22" s="3" t="s">
        <v>25</v>
      </c>
    </row>
    <row r="24" spans="1:16" x14ac:dyDescent="0.35">
      <c r="C24" t="str">
        <f>C6</f>
        <v>Market Clearing Price</v>
      </c>
      <c r="E24">
        <f>G6</f>
        <v>50</v>
      </c>
      <c r="F24" t="s">
        <v>26</v>
      </c>
      <c r="G24" s="1">
        <f>G2</f>
        <v>4338</v>
      </c>
    </row>
    <row r="26" spans="1:16" x14ac:dyDescent="0.35">
      <c r="I26" t="s">
        <v>15</v>
      </c>
      <c r="J26" t="s">
        <v>9</v>
      </c>
      <c r="K26" t="s">
        <v>5</v>
      </c>
      <c r="L26" t="s">
        <v>58</v>
      </c>
    </row>
    <row r="27" spans="1:16" x14ac:dyDescent="0.35">
      <c r="I27">
        <v>1</v>
      </c>
      <c r="J27">
        <v>0</v>
      </c>
      <c r="L27" t="s">
        <v>58</v>
      </c>
    </row>
    <row r="28" spans="1:16" x14ac:dyDescent="0.35">
      <c r="I28">
        <f t="shared" ref="I28:I36" si="7">IF(I27=2,1,I27+1)</f>
        <v>2</v>
      </c>
      <c r="J28">
        <f>IF(I28=1,J27+1,J27)</f>
        <v>0</v>
      </c>
      <c r="K28">
        <v>0</v>
      </c>
      <c r="L28">
        <f>INDEX($L$12:$L$17,J29)</f>
        <v>15</v>
      </c>
      <c r="M28" s="1">
        <f>$G$2</f>
        <v>4338</v>
      </c>
    </row>
    <row r="29" spans="1:16" x14ac:dyDescent="0.35">
      <c r="I29">
        <f t="shared" si="7"/>
        <v>1</v>
      </c>
      <c r="J29">
        <f t="shared" ref="J29:J41" si="8">IF(I29=1,J28+1,J28)</f>
        <v>1</v>
      </c>
      <c r="K29">
        <f>INDEX($K$12:$K$17,J29)</f>
        <v>600</v>
      </c>
      <c r="L29">
        <f t="shared" ref="L29:L38" si="9">INDEX($L$12:$L$17,J30)</f>
        <v>15</v>
      </c>
      <c r="M29" s="1">
        <f t="shared" ref="M29:M39" si="10">$G$2</f>
        <v>4338</v>
      </c>
    </row>
    <row r="30" spans="1:16" x14ac:dyDescent="0.35">
      <c r="I30">
        <f t="shared" si="7"/>
        <v>2</v>
      </c>
      <c r="J30">
        <f t="shared" si="8"/>
        <v>1</v>
      </c>
      <c r="K30">
        <f>INDEX($K$12:$K$17,J30)</f>
        <v>600</v>
      </c>
      <c r="L30">
        <f t="shared" si="9"/>
        <v>20</v>
      </c>
      <c r="M30" s="1">
        <f t="shared" si="10"/>
        <v>4338</v>
      </c>
    </row>
    <row r="31" spans="1:16" x14ac:dyDescent="0.35">
      <c r="I31">
        <f t="shared" si="7"/>
        <v>1</v>
      </c>
      <c r="J31">
        <f t="shared" si="8"/>
        <v>2</v>
      </c>
      <c r="K31">
        <f t="shared" ref="K31:K39" si="11">INDEX($K$12:$K$17,J31)</f>
        <v>2500</v>
      </c>
      <c r="L31">
        <f t="shared" si="9"/>
        <v>20</v>
      </c>
      <c r="M31" s="1">
        <f t="shared" si="10"/>
        <v>4338</v>
      </c>
    </row>
    <row r="32" spans="1:16" x14ac:dyDescent="0.35">
      <c r="I32">
        <f t="shared" si="7"/>
        <v>2</v>
      </c>
      <c r="J32">
        <f t="shared" si="8"/>
        <v>2</v>
      </c>
      <c r="K32">
        <f t="shared" si="11"/>
        <v>2500</v>
      </c>
      <c r="L32">
        <f t="shared" si="9"/>
        <v>23</v>
      </c>
      <c r="M32" s="1">
        <f t="shared" si="10"/>
        <v>4338</v>
      </c>
    </row>
    <row r="33" spans="9:13" x14ac:dyDescent="0.35">
      <c r="I33">
        <f t="shared" si="7"/>
        <v>1</v>
      </c>
      <c r="J33">
        <f t="shared" si="8"/>
        <v>3</v>
      </c>
      <c r="K33">
        <f t="shared" si="11"/>
        <v>3600</v>
      </c>
      <c r="L33">
        <f t="shared" si="9"/>
        <v>23</v>
      </c>
      <c r="M33" s="1">
        <f t="shared" si="10"/>
        <v>4338</v>
      </c>
    </row>
    <row r="34" spans="9:13" x14ac:dyDescent="0.35">
      <c r="I34">
        <f t="shared" si="7"/>
        <v>2</v>
      </c>
      <c r="J34">
        <f t="shared" si="8"/>
        <v>3</v>
      </c>
      <c r="K34">
        <f t="shared" si="11"/>
        <v>3600</v>
      </c>
      <c r="L34">
        <f t="shared" si="9"/>
        <v>50</v>
      </c>
      <c r="M34" s="1">
        <f t="shared" si="10"/>
        <v>4338</v>
      </c>
    </row>
    <row r="35" spans="9:13" x14ac:dyDescent="0.35">
      <c r="I35">
        <f t="shared" si="7"/>
        <v>1</v>
      </c>
      <c r="J35">
        <f t="shared" si="8"/>
        <v>4</v>
      </c>
      <c r="K35">
        <f t="shared" si="11"/>
        <v>4800</v>
      </c>
      <c r="L35">
        <f t="shared" si="9"/>
        <v>50</v>
      </c>
      <c r="M35" s="1">
        <f t="shared" si="10"/>
        <v>4338</v>
      </c>
    </row>
    <row r="36" spans="9:13" x14ac:dyDescent="0.35">
      <c r="I36">
        <f t="shared" si="7"/>
        <v>2</v>
      </c>
      <c r="J36">
        <f t="shared" si="8"/>
        <v>4</v>
      </c>
      <c r="K36">
        <f t="shared" si="11"/>
        <v>4800</v>
      </c>
      <c r="L36">
        <f t="shared" si="9"/>
        <v>75</v>
      </c>
      <c r="M36" s="1">
        <f t="shared" si="10"/>
        <v>4338</v>
      </c>
    </row>
    <row r="37" spans="9:13" x14ac:dyDescent="0.35">
      <c r="I37">
        <f t="shared" ref="I37:I41" si="12">IF(I36=2,1,I36+1)</f>
        <v>1</v>
      </c>
      <c r="J37">
        <f t="shared" si="8"/>
        <v>5</v>
      </c>
      <c r="K37">
        <f t="shared" si="11"/>
        <v>6300</v>
      </c>
      <c r="L37">
        <f t="shared" si="9"/>
        <v>75</v>
      </c>
      <c r="M37" s="1">
        <f t="shared" si="10"/>
        <v>4338</v>
      </c>
    </row>
    <row r="38" spans="9:13" x14ac:dyDescent="0.35">
      <c r="I38">
        <f t="shared" si="12"/>
        <v>2</v>
      </c>
      <c r="J38">
        <f t="shared" si="8"/>
        <v>5</v>
      </c>
      <c r="K38">
        <f t="shared" si="11"/>
        <v>6300</v>
      </c>
      <c r="L38">
        <f t="shared" si="9"/>
        <v>90</v>
      </c>
      <c r="M38" s="1">
        <f t="shared" si="10"/>
        <v>4338</v>
      </c>
    </row>
    <row r="39" spans="9:13" x14ac:dyDescent="0.35">
      <c r="I39">
        <f t="shared" si="12"/>
        <v>1</v>
      </c>
      <c r="J39">
        <f t="shared" si="8"/>
        <v>6</v>
      </c>
      <c r="K39">
        <f t="shared" si="11"/>
        <v>7200</v>
      </c>
      <c r="M39" s="1">
        <f t="shared" si="10"/>
        <v>4338</v>
      </c>
    </row>
    <row r="40" spans="9:13" x14ac:dyDescent="0.35">
      <c r="I40">
        <f t="shared" si="12"/>
        <v>2</v>
      </c>
      <c r="J40">
        <f t="shared" si="8"/>
        <v>6</v>
      </c>
      <c r="M40" s="1"/>
    </row>
    <row r="41" spans="9:13" x14ac:dyDescent="0.35">
      <c r="I41">
        <f t="shared" si="12"/>
        <v>1</v>
      </c>
      <c r="J41">
        <f t="shared" si="8"/>
        <v>7</v>
      </c>
    </row>
  </sheetData>
  <mergeCells count="1">
    <mergeCell ref="K9:L9"/>
  </mergeCells>
  <dataValidations count="7">
    <dataValidation allowBlank="1" showInputMessage="1" showErrorMessage="1" promptTitle="Small" prompt="Use the small command to sort the cost.  In real world there may be plants with the same cost. _x000a__x000a_To fix this, you can make another column with the cost adjusted by a very small random number.  For example, (RAND()*.000001)" sqref="G12:G17" xr:uid="{00000000-0002-0000-0100-000000000000}"/>
    <dataValidation allowBlank="1" showInputMessage="1" showErrorMessage="1" promptTitle="Sort Key" prompt="To present the data and compute prices, you need to match the capacity and the plant names with the sorted column._x000a__x000a_To do this, first create a sort key using the MATCH function." sqref="H12:H17" xr:uid="{00000000-0002-0000-0100-000001000000}"/>
    <dataValidation allowBlank="1" showInputMessage="1" showErrorMessage="1" promptTitle="Marginal Unit" prompt="Use the MATCH function and match the demand to the cummulative capacity to determine the number of the unit which is marginal._x000a__x000a_You need to adjust the demand (subtract 1) and adjust the capacity to assure that you incorporate the correct increment" sqref="G5" xr:uid="{00000000-0002-0000-0100-000002000000}"/>
    <dataValidation allowBlank="1" showInputMessage="1" showErrorMessage="1" promptTitle="Market Clearing Price" prompt="To compute the price you can use the marginal switch.  This switch multiplied by the price will isolate the relevant price" sqref="G6" xr:uid="{00000000-0002-0000-0100-000003000000}"/>
    <dataValidation allowBlank="1" showInputMessage="1" showErrorMessage="1" promptTitle="Marginal Switch" prompt="Simply multiply tesst whether the unit number after sorting -- the sort switch -- equals the marginal unit switch" sqref="N12:N17" xr:uid="{00000000-0002-0000-0100-000004000000}"/>
    <dataValidation allowBlank="1" showInputMessage="1" showErrorMessage="1" promptTitle="Dispatch Switch" prompt="The dispatch switch and the marginal switch can be used to compute the total generation.  The dispactch switch is used whenever there is less than the generation.  The marginal switch is the last unit." sqref="M12:M17" xr:uid="{00000000-0002-0000-0100-000005000000}"/>
    <dataValidation allowBlank="1" showInputMessage="1" showErrorMessage="1" promptTitle="Total System Cost" prompt="The total system cost is the amount of the generation from each plant multiplied by the cost of each plant.  You can use the SUMPRODUCT function to compute this." sqref="G7" xr:uid="{00000000-0002-0000-0100-000006000000}"/>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6" r:id="rId3" name="Drop Down 2">
              <controlPr defaultSize="0" autoLine="0" autoPict="0">
                <anchor moveWithCells="1">
                  <from>
                    <xdr:col>8</xdr:col>
                    <xdr:colOff>6350</xdr:colOff>
                    <xdr:row>1</xdr:row>
                    <xdr:rowOff>0</xdr:rowOff>
                  </from>
                  <to>
                    <xdr:col>11</xdr:col>
                    <xdr:colOff>19050</xdr:colOff>
                    <xdr:row>2</xdr:row>
                    <xdr:rowOff>6350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D1:R8789"/>
  <sheetViews>
    <sheetView workbookViewId="0">
      <selection activeCell="A2" sqref="A2"/>
    </sheetView>
  </sheetViews>
  <sheetFormatPr defaultRowHeight="14.5" x14ac:dyDescent="0.35"/>
  <cols>
    <col min="4" max="11" width="10.26953125" customWidth="1"/>
    <col min="12" max="12" width="13.81640625" customWidth="1"/>
    <col min="13" max="13" width="10.26953125" customWidth="1"/>
    <col min="18" max="18" width="25.1796875" customWidth="1"/>
    <col min="268" max="268" width="10.26953125" customWidth="1"/>
    <col min="269" max="269" width="13.81640625" customWidth="1"/>
    <col min="270" max="270" width="10.26953125" customWidth="1"/>
    <col min="524" max="524" width="10.26953125" customWidth="1"/>
    <col min="525" max="525" width="13.81640625" customWidth="1"/>
    <col min="526" max="526" width="10.26953125" customWidth="1"/>
    <col min="780" max="780" width="10.26953125" customWidth="1"/>
    <col min="781" max="781" width="13.81640625" customWidth="1"/>
    <col min="782" max="782" width="10.26953125" customWidth="1"/>
    <col min="1036" max="1036" width="10.26953125" customWidth="1"/>
    <col min="1037" max="1037" width="13.81640625" customWidth="1"/>
    <col min="1038" max="1038" width="10.26953125" customWidth="1"/>
    <col min="1292" max="1292" width="10.26953125" customWidth="1"/>
    <col min="1293" max="1293" width="13.81640625" customWidth="1"/>
    <col min="1294" max="1294" width="10.26953125" customWidth="1"/>
    <col min="1548" max="1548" width="10.26953125" customWidth="1"/>
    <col min="1549" max="1549" width="13.81640625" customWidth="1"/>
    <col min="1550" max="1550" width="10.26953125" customWidth="1"/>
    <col min="1804" max="1804" width="10.26953125" customWidth="1"/>
    <col min="1805" max="1805" width="13.81640625" customWidth="1"/>
    <col min="1806" max="1806" width="10.26953125" customWidth="1"/>
    <col min="2060" max="2060" width="10.26953125" customWidth="1"/>
    <col min="2061" max="2061" width="13.81640625" customWidth="1"/>
    <col min="2062" max="2062" width="10.26953125" customWidth="1"/>
    <col min="2316" max="2316" width="10.26953125" customWidth="1"/>
    <col min="2317" max="2317" width="13.81640625" customWidth="1"/>
    <col min="2318" max="2318" width="10.26953125" customWidth="1"/>
    <col min="2572" max="2572" width="10.26953125" customWidth="1"/>
    <col min="2573" max="2573" width="13.81640625" customWidth="1"/>
    <col min="2574" max="2574" width="10.26953125" customWidth="1"/>
    <col min="2828" max="2828" width="10.26953125" customWidth="1"/>
    <col min="2829" max="2829" width="13.81640625" customWidth="1"/>
    <col min="2830" max="2830" width="10.26953125" customWidth="1"/>
    <col min="3084" max="3084" width="10.26953125" customWidth="1"/>
    <col min="3085" max="3085" width="13.81640625" customWidth="1"/>
    <col min="3086" max="3086" width="10.26953125" customWidth="1"/>
    <col min="3340" max="3340" width="10.26953125" customWidth="1"/>
    <col min="3341" max="3341" width="13.81640625" customWidth="1"/>
    <col min="3342" max="3342" width="10.26953125" customWidth="1"/>
    <col min="3596" max="3596" width="10.26953125" customWidth="1"/>
    <col min="3597" max="3597" width="13.81640625" customWidth="1"/>
    <col min="3598" max="3598" width="10.26953125" customWidth="1"/>
    <col min="3852" max="3852" width="10.26953125" customWidth="1"/>
    <col min="3853" max="3853" width="13.81640625" customWidth="1"/>
    <col min="3854" max="3854" width="10.26953125" customWidth="1"/>
    <col min="4108" max="4108" width="10.26953125" customWidth="1"/>
    <col min="4109" max="4109" width="13.81640625" customWidth="1"/>
    <col min="4110" max="4110" width="10.26953125" customWidth="1"/>
    <col min="4364" max="4364" width="10.26953125" customWidth="1"/>
    <col min="4365" max="4365" width="13.81640625" customWidth="1"/>
    <col min="4366" max="4366" width="10.26953125" customWidth="1"/>
    <col min="4620" max="4620" width="10.26953125" customWidth="1"/>
    <col min="4621" max="4621" width="13.81640625" customWidth="1"/>
    <col min="4622" max="4622" width="10.26953125" customWidth="1"/>
    <col min="4876" max="4876" width="10.26953125" customWidth="1"/>
    <col min="4877" max="4877" width="13.81640625" customWidth="1"/>
    <col min="4878" max="4878" width="10.26953125" customWidth="1"/>
    <col min="5132" max="5132" width="10.26953125" customWidth="1"/>
    <col min="5133" max="5133" width="13.81640625" customWidth="1"/>
    <col min="5134" max="5134" width="10.26953125" customWidth="1"/>
    <col min="5388" max="5388" width="10.26953125" customWidth="1"/>
    <col min="5389" max="5389" width="13.81640625" customWidth="1"/>
    <col min="5390" max="5390" width="10.26953125" customWidth="1"/>
    <col min="5644" max="5644" width="10.26953125" customWidth="1"/>
    <col min="5645" max="5645" width="13.81640625" customWidth="1"/>
    <col min="5646" max="5646" width="10.26953125" customWidth="1"/>
    <col min="5900" max="5900" width="10.26953125" customWidth="1"/>
    <col min="5901" max="5901" width="13.81640625" customWidth="1"/>
    <col min="5902" max="5902" width="10.26953125" customWidth="1"/>
    <col min="6156" max="6156" width="10.26953125" customWidth="1"/>
    <col min="6157" max="6157" width="13.81640625" customWidth="1"/>
    <col min="6158" max="6158" width="10.26953125" customWidth="1"/>
    <col min="6412" max="6412" width="10.26953125" customWidth="1"/>
    <col min="6413" max="6413" width="13.81640625" customWidth="1"/>
    <col min="6414" max="6414" width="10.26953125" customWidth="1"/>
    <col min="6668" max="6668" width="10.26953125" customWidth="1"/>
    <col min="6669" max="6669" width="13.81640625" customWidth="1"/>
    <col min="6670" max="6670" width="10.26953125" customWidth="1"/>
    <col min="6924" max="6924" width="10.26953125" customWidth="1"/>
    <col min="6925" max="6925" width="13.81640625" customWidth="1"/>
    <col min="6926" max="6926" width="10.26953125" customWidth="1"/>
    <col min="7180" max="7180" width="10.26953125" customWidth="1"/>
    <col min="7181" max="7181" width="13.81640625" customWidth="1"/>
    <col min="7182" max="7182" width="10.26953125" customWidth="1"/>
    <col min="7436" max="7436" width="10.26953125" customWidth="1"/>
    <col min="7437" max="7437" width="13.81640625" customWidth="1"/>
    <col min="7438" max="7438" width="10.26953125" customWidth="1"/>
    <col min="7692" max="7692" width="10.26953125" customWidth="1"/>
    <col min="7693" max="7693" width="13.81640625" customWidth="1"/>
    <col min="7694" max="7694" width="10.26953125" customWidth="1"/>
    <col min="7948" max="7948" width="10.26953125" customWidth="1"/>
    <col min="7949" max="7949" width="13.81640625" customWidth="1"/>
    <col min="7950" max="7950" width="10.26953125" customWidth="1"/>
    <col min="8204" max="8204" width="10.26953125" customWidth="1"/>
    <col min="8205" max="8205" width="13.81640625" customWidth="1"/>
    <col min="8206" max="8206" width="10.26953125" customWidth="1"/>
    <col min="8460" max="8460" width="10.26953125" customWidth="1"/>
    <col min="8461" max="8461" width="13.81640625" customWidth="1"/>
    <col min="8462" max="8462" width="10.26953125" customWidth="1"/>
    <col min="8716" max="8716" width="10.26953125" customWidth="1"/>
    <col min="8717" max="8717" width="13.81640625" customWidth="1"/>
    <col min="8718" max="8718" width="10.26953125" customWidth="1"/>
    <col min="8972" max="8972" width="10.26953125" customWidth="1"/>
    <col min="8973" max="8973" width="13.81640625" customWidth="1"/>
    <col min="8974" max="8974" width="10.26953125" customWidth="1"/>
    <col min="9228" max="9228" width="10.26953125" customWidth="1"/>
    <col min="9229" max="9229" width="13.81640625" customWidth="1"/>
    <col min="9230" max="9230" width="10.26953125" customWidth="1"/>
    <col min="9484" max="9484" width="10.26953125" customWidth="1"/>
    <col min="9485" max="9485" width="13.81640625" customWidth="1"/>
    <col min="9486" max="9486" width="10.26953125" customWidth="1"/>
    <col min="9740" max="9740" width="10.26953125" customWidth="1"/>
    <col min="9741" max="9741" width="13.81640625" customWidth="1"/>
    <col min="9742" max="9742" width="10.26953125" customWidth="1"/>
    <col min="9996" max="9996" width="10.26953125" customWidth="1"/>
    <col min="9997" max="9997" width="13.81640625" customWidth="1"/>
    <col min="9998" max="9998" width="10.26953125" customWidth="1"/>
    <col min="10252" max="10252" width="10.26953125" customWidth="1"/>
    <col min="10253" max="10253" width="13.81640625" customWidth="1"/>
    <col min="10254" max="10254" width="10.26953125" customWidth="1"/>
    <col min="10508" max="10508" width="10.26953125" customWidth="1"/>
    <col min="10509" max="10509" width="13.81640625" customWidth="1"/>
    <col min="10510" max="10510" width="10.26953125" customWidth="1"/>
    <col min="10764" max="10764" width="10.26953125" customWidth="1"/>
    <col min="10765" max="10765" width="13.81640625" customWidth="1"/>
    <col min="10766" max="10766" width="10.26953125" customWidth="1"/>
    <col min="11020" max="11020" width="10.26953125" customWidth="1"/>
    <col min="11021" max="11021" width="13.81640625" customWidth="1"/>
    <col min="11022" max="11022" width="10.26953125" customWidth="1"/>
    <col min="11276" max="11276" width="10.26953125" customWidth="1"/>
    <col min="11277" max="11277" width="13.81640625" customWidth="1"/>
    <col min="11278" max="11278" width="10.26953125" customWidth="1"/>
    <col min="11532" max="11532" width="10.26953125" customWidth="1"/>
    <col min="11533" max="11533" width="13.81640625" customWidth="1"/>
    <col min="11534" max="11534" width="10.26953125" customWidth="1"/>
    <col min="11788" max="11788" width="10.26953125" customWidth="1"/>
    <col min="11789" max="11789" width="13.81640625" customWidth="1"/>
    <col min="11790" max="11790" width="10.26953125" customWidth="1"/>
    <col min="12044" max="12044" width="10.26953125" customWidth="1"/>
    <col min="12045" max="12045" width="13.81640625" customWidth="1"/>
    <col min="12046" max="12046" width="10.26953125" customWidth="1"/>
    <col min="12300" max="12300" width="10.26953125" customWidth="1"/>
    <col min="12301" max="12301" width="13.81640625" customWidth="1"/>
    <col min="12302" max="12302" width="10.26953125" customWidth="1"/>
    <col min="12556" max="12556" width="10.26953125" customWidth="1"/>
    <col min="12557" max="12557" width="13.81640625" customWidth="1"/>
    <col min="12558" max="12558" width="10.26953125" customWidth="1"/>
    <col min="12812" max="12812" width="10.26953125" customWidth="1"/>
    <col min="12813" max="12813" width="13.81640625" customWidth="1"/>
    <col min="12814" max="12814" width="10.26953125" customWidth="1"/>
    <col min="13068" max="13068" width="10.26953125" customWidth="1"/>
    <col min="13069" max="13069" width="13.81640625" customWidth="1"/>
    <col min="13070" max="13070" width="10.26953125" customWidth="1"/>
    <col min="13324" max="13324" width="10.26953125" customWidth="1"/>
    <col min="13325" max="13325" width="13.81640625" customWidth="1"/>
    <col min="13326" max="13326" width="10.26953125" customWidth="1"/>
    <col min="13580" max="13580" width="10.26953125" customWidth="1"/>
    <col min="13581" max="13581" width="13.81640625" customWidth="1"/>
    <col min="13582" max="13582" width="10.26953125" customWidth="1"/>
    <col min="13836" max="13836" width="10.26953125" customWidth="1"/>
    <col min="13837" max="13837" width="13.81640625" customWidth="1"/>
    <col min="13838" max="13838" width="10.26953125" customWidth="1"/>
    <col min="14092" max="14092" width="10.26953125" customWidth="1"/>
    <col min="14093" max="14093" width="13.81640625" customWidth="1"/>
    <col min="14094" max="14094" width="10.26953125" customWidth="1"/>
    <col min="14348" max="14348" width="10.26953125" customWidth="1"/>
    <col min="14349" max="14349" width="13.81640625" customWidth="1"/>
    <col min="14350" max="14350" width="10.26953125" customWidth="1"/>
    <col min="14604" max="14604" width="10.26953125" customWidth="1"/>
    <col min="14605" max="14605" width="13.81640625" customWidth="1"/>
    <col min="14606" max="14606" width="10.26953125" customWidth="1"/>
    <col min="14860" max="14860" width="10.26953125" customWidth="1"/>
    <col min="14861" max="14861" width="13.81640625" customWidth="1"/>
    <col min="14862" max="14862" width="10.26953125" customWidth="1"/>
    <col min="15116" max="15116" width="10.26953125" customWidth="1"/>
    <col min="15117" max="15117" width="13.81640625" customWidth="1"/>
    <col min="15118" max="15118" width="10.26953125" customWidth="1"/>
    <col min="15372" max="15372" width="10.26953125" customWidth="1"/>
    <col min="15373" max="15373" width="13.81640625" customWidth="1"/>
    <col min="15374" max="15374" width="10.26953125" customWidth="1"/>
    <col min="15628" max="15628" width="10.26953125" customWidth="1"/>
    <col min="15629" max="15629" width="13.81640625" customWidth="1"/>
    <col min="15630" max="15630" width="10.26953125" customWidth="1"/>
    <col min="15884" max="15884" width="10.26953125" customWidth="1"/>
    <col min="15885" max="15885" width="13.81640625" customWidth="1"/>
    <col min="15886" max="15886" width="10.26953125" customWidth="1"/>
    <col min="16140" max="16140" width="10.26953125" customWidth="1"/>
    <col min="16141" max="16141" width="13.81640625" customWidth="1"/>
    <col min="16142" max="16142" width="10.26953125" customWidth="1"/>
  </cols>
  <sheetData>
    <row r="1" spans="4:18" x14ac:dyDescent="0.35">
      <c r="D1" t="s">
        <v>598</v>
      </c>
      <c r="E1" t="s">
        <v>599</v>
      </c>
    </row>
    <row r="2" spans="4:18" x14ac:dyDescent="0.35">
      <c r="D2" s="21">
        <f>Sheet1!D9</f>
        <v>39537</v>
      </c>
      <c r="E2" s="21">
        <f>Sheet1!E9</f>
        <v>39747</v>
      </c>
      <c r="P2">
        <v>3127</v>
      </c>
    </row>
    <row r="4" spans="4:18" ht="29" x14ac:dyDescent="0.35">
      <c r="D4" s="16" t="s">
        <v>59</v>
      </c>
      <c r="E4" s="16" t="s">
        <v>600</v>
      </c>
      <c r="F4" s="16" t="s">
        <v>601</v>
      </c>
      <c r="G4" s="16" t="s">
        <v>602</v>
      </c>
      <c r="H4" s="16" t="s">
        <v>603</v>
      </c>
      <c r="I4" s="16" t="s">
        <v>604</v>
      </c>
      <c r="J4" s="16" t="s">
        <v>605</v>
      </c>
      <c r="K4" s="16"/>
      <c r="L4" s="16" t="s">
        <v>60</v>
      </c>
      <c r="M4" s="16" t="s">
        <v>61</v>
      </c>
      <c r="N4" s="16" t="s">
        <v>14</v>
      </c>
      <c r="O4" s="15" t="s">
        <v>62</v>
      </c>
      <c r="P4" s="15" t="s">
        <v>9</v>
      </c>
      <c r="Q4" s="15"/>
    </row>
    <row r="5" spans="4:18" x14ac:dyDescent="0.35">
      <c r="N5" s="18"/>
    </row>
    <row r="6" spans="4:18" x14ac:dyDescent="0.35">
      <c r="D6" s="21">
        <v>39448</v>
      </c>
      <c r="E6" s="21" t="b">
        <f t="shared" ref="E6:E69" si="0">D6=$D$2</f>
        <v>0</v>
      </c>
      <c r="F6" s="21" t="b">
        <f t="shared" ref="F6:F69" si="1">D6=$E$2</f>
        <v>0</v>
      </c>
      <c r="G6" s="20">
        <f>IF(E6,2,IF(F6,3,1))</f>
        <v>1</v>
      </c>
      <c r="H6" s="20">
        <f>CHOOSE(G6,24,23,25)</f>
        <v>24</v>
      </c>
      <c r="I6" s="20">
        <v>1</v>
      </c>
      <c r="J6" s="21">
        <f>D6</f>
        <v>39448</v>
      </c>
      <c r="K6" s="21"/>
      <c r="L6" s="21" t="str">
        <f>TEXT(J6,"ddddd")</f>
        <v>Tuesday</v>
      </c>
      <c r="M6" s="20">
        <f>MONTH(D6)</f>
        <v>1</v>
      </c>
      <c r="N6" s="19">
        <v>3163.5</v>
      </c>
      <c r="O6" s="4">
        <f>MATCH(N6-1,'Supply Data'!$K$12:$K$17)+1</f>
        <v>3</v>
      </c>
      <c r="P6">
        <f>INDEX('Supply Data'!$L$12:$L$17,'Demand Data'!O6)</f>
        <v>23</v>
      </c>
      <c r="R6" t="str">
        <f>TEXT(D6,"dd-mmm-yy ddddd")&amp;" "&amp;I6</f>
        <v>01-Jan-08 Tuesday 1</v>
      </c>
    </row>
    <row r="7" spans="4:18" x14ac:dyDescent="0.35">
      <c r="D7" s="21">
        <f>D6+1/24</f>
        <v>39448.041666666664</v>
      </c>
      <c r="E7" s="21" t="b">
        <f t="shared" si="0"/>
        <v>0</v>
      </c>
      <c r="F7" s="21" t="b">
        <f t="shared" si="1"/>
        <v>0</v>
      </c>
      <c r="G7" s="20">
        <f t="shared" ref="G7:G70" si="2">IF(E7,2,IF(F7,3,1))</f>
        <v>1</v>
      </c>
      <c r="H7" s="20">
        <f t="shared" ref="H7:H70" si="3">CHOOSE(G7,24,23,25)</f>
        <v>24</v>
      </c>
      <c r="I7" s="20">
        <f>IF(I6&gt;=H7,1,I6+1)</f>
        <v>2</v>
      </c>
      <c r="J7" s="21">
        <f>IF(I7=1,J6+1,J6)</f>
        <v>39448</v>
      </c>
      <c r="K7" s="21"/>
      <c r="L7" s="21" t="str">
        <f t="shared" ref="L7:L70" si="4">TEXT(J7,"ddddd")</f>
        <v>Tuesday</v>
      </c>
      <c r="M7" s="20">
        <f t="shared" ref="M7:M70" si="5">MONTH(D7)</f>
        <v>1</v>
      </c>
      <c r="N7" s="19">
        <v>3163.5</v>
      </c>
      <c r="O7" s="4">
        <f>MATCH(N7-1,'Supply Data'!$K$12:$K$17)+1</f>
        <v>3</v>
      </c>
      <c r="P7">
        <f>INDEX('Supply Data'!$L$12:$L$17,'Demand Data'!O7)</f>
        <v>23</v>
      </c>
      <c r="R7" t="str">
        <f t="shared" ref="R7:R70" si="6">TEXT(D7,"dd-mmm-yy ddddd")&amp;" "&amp;I7</f>
        <v>01-Jan-08 Tuesday 2</v>
      </c>
    </row>
    <row r="8" spans="4:18" x14ac:dyDescent="0.35">
      <c r="D8" s="21">
        <f t="shared" ref="D8:D71" si="7">D7+1/24</f>
        <v>39448.083333333328</v>
      </c>
      <c r="E8" s="21" t="b">
        <f t="shared" si="0"/>
        <v>0</v>
      </c>
      <c r="F8" s="21" t="b">
        <f t="shared" si="1"/>
        <v>0</v>
      </c>
      <c r="G8" s="20">
        <f t="shared" si="2"/>
        <v>1</v>
      </c>
      <c r="H8" s="20">
        <f t="shared" si="3"/>
        <v>24</v>
      </c>
      <c r="I8" s="20">
        <f t="shared" ref="I8:I71" si="8">IF(I7&gt;=H8,1,I7+1)</f>
        <v>3</v>
      </c>
      <c r="J8" s="21">
        <f t="shared" ref="J8:J71" si="9">IF(I8=1,J7+1,J7)</f>
        <v>39448</v>
      </c>
      <c r="K8" s="21"/>
      <c r="L8" s="21" t="str">
        <f t="shared" si="4"/>
        <v>Tuesday</v>
      </c>
      <c r="M8" s="20">
        <f t="shared" si="5"/>
        <v>1</v>
      </c>
      <c r="N8" s="19">
        <v>3163.5</v>
      </c>
      <c r="O8" s="4">
        <f>MATCH(N8-1,'Supply Data'!$K$12:$K$17)+1</f>
        <v>3</v>
      </c>
      <c r="P8">
        <f>INDEX('Supply Data'!$L$12:$L$17,'Demand Data'!O8)</f>
        <v>23</v>
      </c>
      <c r="R8" t="str">
        <f t="shared" si="6"/>
        <v>01-Jan-08 Tuesday 3</v>
      </c>
    </row>
    <row r="9" spans="4:18" x14ac:dyDescent="0.35">
      <c r="D9" s="21">
        <f t="shared" si="7"/>
        <v>39448.124999999993</v>
      </c>
      <c r="E9" s="21" t="b">
        <f t="shared" si="0"/>
        <v>0</v>
      </c>
      <c r="F9" s="21" t="b">
        <f t="shared" si="1"/>
        <v>0</v>
      </c>
      <c r="G9" s="20">
        <f t="shared" si="2"/>
        <v>1</v>
      </c>
      <c r="H9" s="20">
        <f t="shared" si="3"/>
        <v>24</v>
      </c>
      <c r="I9" s="20">
        <f t="shared" si="8"/>
        <v>4</v>
      </c>
      <c r="J9" s="21">
        <f t="shared" si="9"/>
        <v>39448</v>
      </c>
      <c r="K9" s="21"/>
      <c r="L9" s="21" t="str">
        <f t="shared" si="4"/>
        <v>Tuesday</v>
      </c>
      <c r="M9" s="20">
        <f t="shared" si="5"/>
        <v>1</v>
      </c>
      <c r="N9" s="19">
        <v>3163.5</v>
      </c>
      <c r="O9" s="4">
        <f>MATCH(N9-1,'Supply Data'!$K$12:$K$17)+1</f>
        <v>3</v>
      </c>
      <c r="P9">
        <f>INDEX('Supply Data'!$L$12:$L$17,'Demand Data'!O9)</f>
        <v>23</v>
      </c>
      <c r="R9" t="str">
        <f t="shared" si="6"/>
        <v>01-Jan-08 Tuesday 4</v>
      </c>
    </row>
    <row r="10" spans="4:18" x14ac:dyDescent="0.35">
      <c r="D10" s="21">
        <f t="shared" si="7"/>
        <v>39448.166666666657</v>
      </c>
      <c r="E10" s="21" t="b">
        <f t="shared" si="0"/>
        <v>0</v>
      </c>
      <c r="F10" s="21" t="b">
        <f t="shared" si="1"/>
        <v>0</v>
      </c>
      <c r="G10" s="20">
        <f t="shared" si="2"/>
        <v>1</v>
      </c>
      <c r="H10" s="20">
        <f t="shared" si="3"/>
        <v>24</v>
      </c>
      <c r="I10" s="20">
        <f t="shared" si="8"/>
        <v>5</v>
      </c>
      <c r="J10" s="21">
        <f t="shared" si="9"/>
        <v>39448</v>
      </c>
      <c r="K10" s="21"/>
      <c r="L10" s="21" t="str">
        <f t="shared" si="4"/>
        <v>Tuesday</v>
      </c>
      <c r="M10" s="20">
        <f t="shared" si="5"/>
        <v>1</v>
      </c>
      <c r="N10" s="19">
        <v>3163.5</v>
      </c>
      <c r="O10" s="4">
        <f>MATCH(N10-1,'Supply Data'!$K$12:$K$17)+1</f>
        <v>3</v>
      </c>
      <c r="P10">
        <f>INDEX('Supply Data'!$L$12:$L$17,'Demand Data'!O10)</f>
        <v>23</v>
      </c>
      <c r="R10" t="str">
        <f t="shared" si="6"/>
        <v>01-Jan-08 Tuesday 5</v>
      </c>
    </row>
    <row r="11" spans="4:18" x14ac:dyDescent="0.35">
      <c r="D11" s="21">
        <f t="shared" si="7"/>
        <v>39448.208333333321</v>
      </c>
      <c r="E11" s="21" t="b">
        <f t="shared" si="0"/>
        <v>0</v>
      </c>
      <c r="F11" s="21" t="b">
        <f t="shared" si="1"/>
        <v>0</v>
      </c>
      <c r="G11" s="20">
        <f t="shared" si="2"/>
        <v>1</v>
      </c>
      <c r="H11" s="20">
        <f t="shared" si="3"/>
        <v>24</v>
      </c>
      <c r="I11" s="20">
        <f t="shared" si="8"/>
        <v>6</v>
      </c>
      <c r="J11" s="21">
        <f t="shared" si="9"/>
        <v>39448</v>
      </c>
      <c r="K11" s="21"/>
      <c r="L11" s="21" t="str">
        <f t="shared" si="4"/>
        <v>Tuesday</v>
      </c>
      <c r="M11" s="20">
        <f t="shared" si="5"/>
        <v>1</v>
      </c>
      <c r="N11" s="19">
        <v>3597</v>
      </c>
      <c r="O11" s="4">
        <f>MATCH(N11-1,'Supply Data'!$K$12:$K$17)+1</f>
        <v>3</v>
      </c>
      <c r="P11">
        <f>INDEX('Supply Data'!$L$12:$L$17,'Demand Data'!O11)</f>
        <v>23</v>
      </c>
      <c r="R11" t="str">
        <f t="shared" si="6"/>
        <v>01-Jan-08 Tuesday 6</v>
      </c>
    </row>
    <row r="12" spans="4:18" x14ac:dyDescent="0.35">
      <c r="D12" s="21">
        <f t="shared" si="7"/>
        <v>39448.249999999985</v>
      </c>
      <c r="E12" s="21" t="b">
        <f t="shared" si="0"/>
        <v>0</v>
      </c>
      <c r="F12" s="21" t="b">
        <f t="shared" si="1"/>
        <v>0</v>
      </c>
      <c r="G12" s="20">
        <f t="shared" si="2"/>
        <v>1</v>
      </c>
      <c r="H12" s="20">
        <f t="shared" si="3"/>
        <v>24</v>
      </c>
      <c r="I12" s="20">
        <f t="shared" si="8"/>
        <v>7</v>
      </c>
      <c r="J12" s="21">
        <f t="shared" si="9"/>
        <v>39448</v>
      </c>
      <c r="K12" s="21"/>
      <c r="L12" s="21" t="str">
        <f t="shared" si="4"/>
        <v>Tuesday</v>
      </c>
      <c r="M12" s="20">
        <f t="shared" si="5"/>
        <v>1</v>
      </c>
      <c r="N12" s="19">
        <v>3696</v>
      </c>
      <c r="O12" s="4">
        <f>MATCH(N12-1,'Supply Data'!$K$12:$K$17)+1</f>
        <v>4</v>
      </c>
      <c r="P12">
        <f>INDEX('Supply Data'!$L$12:$L$17,'Demand Data'!O12)</f>
        <v>50</v>
      </c>
      <c r="R12" t="str">
        <f t="shared" si="6"/>
        <v>01-Jan-08 Tuesday 7</v>
      </c>
    </row>
    <row r="13" spans="4:18" x14ac:dyDescent="0.35">
      <c r="D13" s="21">
        <f t="shared" si="7"/>
        <v>39448.29166666665</v>
      </c>
      <c r="E13" s="21" t="b">
        <f t="shared" si="0"/>
        <v>0</v>
      </c>
      <c r="F13" s="21" t="b">
        <f t="shared" si="1"/>
        <v>0</v>
      </c>
      <c r="G13" s="20">
        <f t="shared" si="2"/>
        <v>1</v>
      </c>
      <c r="H13" s="20">
        <f t="shared" si="3"/>
        <v>24</v>
      </c>
      <c r="I13" s="20">
        <f t="shared" si="8"/>
        <v>8</v>
      </c>
      <c r="J13" s="21">
        <f t="shared" si="9"/>
        <v>39448</v>
      </c>
      <c r="K13" s="21"/>
      <c r="L13" s="21" t="str">
        <f t="shared" si="4"/>
        <v>Tuesday</v>
      </c>
      <c r="M13" s="20">
        <f t="shared" si="5"/>
        <v>1</v>
      </c>
      <c r="N13" s="19">
        <v>4134</v>
      </c>
      <c r="O13" s="4">
        <f>MATCH(N13-1,'Supply Data'!$K$12:$K$17)+1</f>
        <v>4</v>
      </c>
      <c r="P13">
        <f>INDEX('Supply Data'!$L$12:$L$17,'Demand Data'!O13)</f>
        <v>50</v>
      </c>
      <c r="R13" t="str">
        <f t="shared" si="6"/>
        <v>01-Jan-08 Tuesday 8</v>
      </c>
    </row>
    <row r="14" spans="4:18" x14ac:dyDescent="0.35">
      <c r="D14" s="21">
        <f t="shared" si="7"/>
        <v>39448.333333333314</v>
      </c>
      <c r="E14" s="21" t="b">
        <f t="shared" si="0"/>
        <v>0</v>
      </c>
      <c r="F14" s="21" t="b">
        <f t="shared" si="1"/>
        <v>0</v>
      </c>
      <c r="G14" s="20">
        <f t="shared" si="2"/>
        <v>1</v>
      </c>
      <c r="H14" s="20">
        <f t="shared" si="3"/>
        <v>24</v>
      </c>
      <c r="I14" s="20">
        <f t="shared" si="8"/>
        <v>9</v>
      </c>
      <c r="J14" s="21">
        <f t="shared" si="9"/>
        <v>39448</v>
      </c>
      <c r="K14" s="21"/>
      <c r="L14" s="21" t="str">
        <f t="shared" si="4"/>
        <v>Tuesday</v>
      </c>
      <c r="M14" s="20">
        <f t="shared" si="5"/>
        <v>1</v>
      </c>
      <c r="N14" s="19">
        <v>4585.5</v>
      </c>
      <c r="O14" s="4">
        <f>MATCH(N14-1,'Supply Data'!$K$12:$K$17)+1</f>
        <v>4</v>
      </c>
      <c r="P14">
        <f>INDEX('Supply Data'!$L$12:$L$17,'Demand Data'!O14)</f>
        <v>50</v>
      </c>
      <c r="R14" t="str">
        <f t="shared" si="6"/>
        <v>01-Jan-08 Tuesday 9</v>
      </c>
    </row>
    <row r="15" spans="4:18" x14ac:dyDescent="0.35">
      <c r="D15" s="21">
        <f t="shared" si="7"/>
        <v>39448.374999999978</v>
      </c>
      <c r="E15" s="21" t="b">
        <f t="shared" si="0"/>
        <v>0</v>
      </c>
      <c r="F15" s="21" t="b">
        <f t="shared" si="1"/>
        <v>0</v>
      </c>
      <c r="G15" s="20">
        <f t="shared" si="2"/>
        <v>1</v>
      </c>
      <c r="H15" s="20">
        <f t="shared" si="3"/>
        <v>24</v>
      </c>
      <c r="I15" s="20">
        <f t="shared" si="8"/>
        <v>10</v>
      </c>
      <c r="J15" s="21">
        <f t="shared" si="9"/>
        <v>39448</v>
      </c>
      <c r="K15" s="21"/>
      <c r="L15" s="21" t="str">
        <f t="shared" si="4"/>
        <v>Tuesday</v>
      </c>
      <c r="M15" s="20">
        <f t="shared" si="5"/>
        <v>1</v>
      </c>
      <c r="N15" s="19">
        <v>4879.5</v>
      </c>
      <c r="O15" s="4">
        <f>MATCH(N15-1,'Supply Data'!$K$12:$K$17)+1</f>
        <v>5</v>
      </c>
      <c r="P15">
        <f>INDEX('Supply Data'!$L$12:$L$17,'Demand Data'!O15)</f>
        <v>75</v>
      </c>
      <c r="R15" t="str">
        <f t="shared" si="6"/>
        <v>01-Jan-08 Tuesday 10</v>
      </c>
    </row>
    <row r="16" spans="4:18" x14ac:dyDescent="0.35">
      <c r="D16" s="21">
        <f t="shared" si="7"/>
        <v>39448.416666666642</v>
      </c>
      <c r="E16" s="21" t="b">
        <f t="shared" si="0"/>
        <v>0</v>
      </c>
      <c r="F16" s="21" t="b">
        <f t="shared" si="1"/>
        <v>0</v>
      </c>
      <c r="G16" s="20">
        <f t="shared" si="2"/>
        <v>1</v>
      </c>
      <c r="H16" s="20">
        <f t="shared" si="3"/>
        <v>24</v>
      </c>
      <c r="I16" s="20">
        <f t="shared" si="8"/>
        <v>11</v>
      </c>
      <c r="J16" s="21">
        <f t="shared" si="9"/>
        <v>39448</v>
      </c>
      <c r="K16" s="21"/>
      <c r="L16" s="21" t="str">
        <f t="shared" si="4"/>
        <v>Tuesday</v>
      </c>
      <c r="M16" s="20">
        <f t="shared" si="5"/>
        <v>1</v>
      </c>
      <c r="N16" s="19">
        <v>5118</v>
      </c>
      <c r="O16" s="4">
        <f>MATCH(N16-1,'Supply Data'!$K$12:$K$17)+1</f>
        <v>5</v>
      </c>
      <c r="P16">
        <f>INDEX('Supply Data'!$L$12:$L$17,'Demand Data'!O16)</f>
        <v>75</v>
      </c>
      <c r="R16" t="str">
        <f t="shared" si="6"/>
        <v>01-Jan-08 Tuesday 11</v>
      </c>
    </row>
    <row r="17" spans="4:18" x14ac:dyDescent="0.35">
      <c r="D17" s="21">
        <f t="shared" si="7"/>
        <v>39448.458333333307</v>
      </c>
      <c r="E17" s="21" t="b">
        <f t="shared" si="0"/>
        <v>0</v>
      </c>
      <c r="F17" s="21" t="b">
        <f t="shared" si="1"/>
        <v>0</v>
      </c>
      <c r="G17" s="20">
        <f t="shared" si="2"/>
        <v>1</v>
      </c>
      <c r="H17" s="20">
        <f t="shared" si="3"/>
        <v>24</v>
      </c>
      <c r="I17" s="20">
        <f t="shared" si="8"/>
        <v>12</v>
      </c>
      <c r="J17" s="21">
        <f t="shared" si="9"/>
        <v>39448</v>
      </c>
      <c r="K17" s="21"/>
      <c r="L17" s="21" t="str">
        <f t="shared" si="4"/>
        <v>Tuesday</v>
      </c>
      <c r="M17" s="20">
        <f t="shared" si="5"/>
        <v>1</v>
      </c>
      <c r="N17" s="19">
        <v>4867.5</v>
      </c>
      <c r="O17" s="4">
        <f>MATCH(N17-1,'Supply Data'!$K$12:$K$17)+1</f>
        <v>5</v>
      </c>
      <c r="P17">
        <f>INDEX('Supply Data'!$L$12:$L$17,'Demand Data'!O17)</f>
        <v>75</v>
      </c>
      <c r="R17" t="str">
        <f t="shared" si="6"/>
        <v>01-Jan-08 Tuesday 12</v>
      </c>
    </row>
    <row r="18" spans="4:18" x14ac:dyDescent="0.35">
      <c r="D18" s="21">
        <f t="shared" si="7"/>
        <v>39448.499999999971</v>
      </c>
      <c r="E18" s="21" t="b">
        <f t="shared" si="0"/>
        <v>0</v>
      </c>
      <c r="F18" s="21" t="b">
        <f t="shared" si="1"/>
        <v>0</v>
      </c>
      <c r="G18" s="20">
        <f t="shared" si="2"/>
        <v>1</v>
      </c>
      <c r="H18" s="20">
        <f t="shared" si="3"/>
        <v>24</v>
      </c>
      <c r="I18" s="20">
        <f t="shared" si="8"/>
        <v>13</v>
      </c>
      <c r="J18" s="21">
        <f t="shared" si="9"/>
        <v>39448</v>
      </c>
      <c r="K18" s="21"/>
      <c r="L18" s="21" t="str">
        <f t="shared" si="4"/>
        <v>Tuesday</v>
      </c>
      <c r="M18" s="20">
        <f t="shared" si="5"/>
        <v>1</v>
      </c>
      <c r="N18" s="19">
        <v>4959</v>
      </c>
      <c r="O18" s="4">
        <f>MATCH(N18-1,'Supply Data'!$K$12:$K$17)+1</f>
        <v>5</v>
      </c>
      <c r="P18">
        <f>INDEX('Supply Data'!$L$12:$L$17,'Demand Data'!O18)</f>
        <v>75</v>
      </c>
      <c r="R18" t="str">
        <f t="shared" si="6"/>
        <v>01-Jan-08 Tuesday 13</v>
      </c>
    </row>
    <row r="19" spans="4:18" x14ac:dyDescent="0.35">
      <c r="D19" s="21">
        <f t="shared" si="7"/>
        <v>39448.541666666635</v>
      </c>
      <c r="E19" s="21" t="b">
        <f t="shared" si="0"/>
        <v>0</v>
      </c>
      <c r="F19" s="21" t="b">
        <f t="shared" si="1"/>
        <v>0</v>
      </c>
      <c r="G19" s="20">
        <f t="shared" si="2"/>
        <v>1</v>
      </c>
      <c r="H19" s="20">
        <f t="shared" si="3"/>
        <v>24</v>
      </c>
      <c r="I19" s="20">
        <f t="shared" si="8"/>
        <v>14</v>
      </c>
      <c r="J19" s="21">
        <f t="shared" si="9"/>
        <v>39448</v>
      </c>
      <c r="K19" s="21"/>
      <c r="L19" s="21" t="str">
        <f t="shared" si="4"/>
        <v>Tuesday</v>
      </c>
      <c r="M19" s="20">
        <f t="shared" si="5"/>
        <v>1</v>
      </c>
      <c r="N19" s="19">
        <v>5040</v>
      </c>
      <c r="O19" s="4">
        <f>MATCH(N19-1,'Supply Data'!$K$12:$K$17)+1</f>
        <v>5</v>
      </c>
      <c r="P19">
        <f>INDEX('Supply Data'!$L$12:$L$17,'Demand Data'!O19)</f>
        <v>75</v>
      </c>
      <c r="R19" t="str">
        <f t="shared" si="6"/>
        <v>01-Jan-08 Tuesday 14</v>
      </c>
    </row>
    <row r="20" spans="4:18" x14ac:dyDescent="0.35">
      <c r="D20" s="21">
        <f t="shared" si="7"/>
        <v>39448.583333333299</v>
      </c>
      <c r="E20" s="21" t="b">
        <f t="shared" si="0"/>
        <v>0</v>
      </c>
      <c r="F20" s="21" t="b">
        <f t="shared" si="1"/>
        <v>0</v>
      </c>
      <c r="G20" s="20">
        <f t="shared" si="2"/>
        <v>1</v>
      </c>
      <c r="H20" s="20">
        <f t="shared" si="3"/>
        <v>24</v>
      </c>
      <c r="I20" s="20">
        <f t="shared" si="8"/>
        <v>15</v>
      </c>
      <c r="J20" s="21">
        <f t="shared" si="9"/>
        <v>39448</v>
      </c>
      <c r="K20" s="21"/>
      <c r="L20" s="21" t="str">
        <f t="shared" si="4"/>
        <v>Tuesday</v>
      </c>
      <c r="M20" s="20">
        <f t="shared" si="5"/>
        <v>1</v>
      </c>
      <c r="N20" s="19">
        <v>4887</v>
      </c>
      <c r="O20" s="4">
        <f>MATCH(N20-1,'Supply Data'!$K$12:$K$17)+1</f>
        <v>5</v>
      </c>
      <c r="P20">
        <f>INDEX('Supply Data'!$L$12:$L$17,'Demand Data'!O20)</f>
        <v>75</v>
      </c>
      <c r="R20" t="str">
        <f t="shared" si="6"/>
        <v>01-Jan-08 Tuesday 15</v>
      </c>
    </row>
    <row r="21" spans="4:18" x14ac:dyDescent="0.35">
      <c r="D21" s="21">
        <f t="shared" si="7"/>
        <v>39448.624999999964</v>
      </c>
      <c r="E21" s="21" t="b">
        <f t="shared" si="0"/>
        <v>0</v>
      </c>
      <c r="F21" s="21" t="b">
        <f t="shared" si="1"/>
        <v>0</v>
      </c>
      <c r="G21" s="20">
        <f t="shared" si="2"/>
        <v>1</v>
      </c>
      <c r="H21" s="20">
        <f t="shared" si="3"/>
        <v>24</v>
      </c>
      <c r="I21" s="20">
        <f t="shared" si="8"/>
        <v>16</v>
      </c>
      <c r="J21" s="21">
        <f t="shared" si="9"/>
        <v>39448</v>
      </c>
      <c r="K21" s="21"/>
      <c r="L21" s="21" t="str">
        <f t="shared" si="4"/>
        <v>Tuesday</v>
      </c>
      <c r="M21" s="20">
        <f t="shared" si="5"/>
        <v>1</v>
      </c>
      <c r="N21" s="19">
        <v>4896</v>
      </c>
      <c r="O21" s="4">
        <f>MATCH(N21-1,'Supply Data'!$K$12:$K$17)+1</f>
        <v>5</v>
      </c>
      <c r="P21">
        <f>INDEX('Supply Data'!$L$12:$L$17,'Demand Data'!O21)</f>
        <v>75</v>
      </c>
      <c r="R21" t="str">
        <f t="shared" si="6"/>
        <v>01-Jan-08 Tuesday 16</v>
      </c>
    </row>
    <row r="22" spans="4:18" x14ac:dyDescent="0.35">
      <c r="D22" s="21">
        <f t="shared" si="7"/>
        <v>39448.666666666628</v>
      </c>
      <c r="E22" s="21" t="b">
        <f t="shared" si="0"/>
        <v>0</v>
      </c>
      <c r="F22" s="21" t="b">
        <f t="shared" si="1"/>
        <v>0</v>
      </c>
      <c r="G22" s="20">
        <f t="shared" si="2"/>
        <v>1</v>
      </c>
      <c r="H22" s="20">
        <f t="shared" si="3"/>
        <v>24</v>
      </c>
      <c r="I22" s="20">
        <f t="shared" si="8"/>
        <v>17</v>
      </c>
      <c r="J22" s="21">
        <f t="shared" si="9"/>
        <v>39448</v>
      </c>
      <c r="K22" s="21"/>
      <c r="L22" s="21" t="str">
        <f t="shared" si="4"/>
        <v>Tuesday</v>
      </c>
      <c r="M22" s="20">
        <f t="shared" si="5"/>
        <v>1</v>
      </c>
      <c r="N22" s="19">
        <v>4839</v>
      </c>
      <c r="O22" s="4">
        <f>MATCH(N22-1,'Supply Data'!$K$12:$K$17)+1</f>
        <v>5</v>
      </c>
      <c r="P22">
        <f>INDEX('Supply Data'!$L$12:$L$17,'Demand Data'!O22)</f>
        <v>75</v>
      </c>
      <c r="R22" t="str">
        <f t="shared" si="6"/>
        <v>01-Jan-08 Tuesday 17</v>
      </c>
    </row>
    <row r="23" spans="4:18" x14ac:dyDescent="0.35">
      <c r="D23" s="21">
        <f t="shared" si="7"/>
        <v>39448.708333333292</v>
      </c>
      <c r="E23" s="21" t="b">
        <f t="shared" si="0"/>
        <v>0</v>
      </c>
      <c r="F23" s="21" t="b">
        <f t="shared" si="1"/>
        <v>0</v>
      </c>
      <c r="G23" s="20">
        <f t="shared" si="2"/>
        <v>1</v>
      </c>
      <c r="H23" s="20">
        <f t="shared" si="3"/>
        <v>24</v>
      </c>
      <c r="I23" s="20">
        <f t="shared" si="8"/>
        <v>18</v>
      </c>
      <c r="J23" s="21">
        <f t="shared" si="9"/>
        <v>39448</v>
      </c>
      <c r="K23" s="21"/>
      <c r="L23" s="21" t="str">
        <f t="shared" si="4"/>
        <v>Tuesday</v>
      </c>
      <c r="M23" s="20">
        <f t="shared" si="5"/>
        <v>1</v>
      </c>
      <c r="N23" s="19">
        <v>5275.5</v>
      </c>
      <c r="O23" s="4">
        <f>MATCH(N23-1,'Supply Data'!$K$12:$K$17)+1</f>
        <v>5</v>
      </c>
      <c r="P23">
        <f>INDEX('Supply Data'!$L$12:$L$17,'Demand Data'!O23)</f>
        <v>75</v>
      </c>
      <c r="R23" t="str">
        <f t="shared" si="6"/>
        <v>01-Jan-08 Tuesday 18</v>
      </c>
    </row>
    <row r="24" spans="4:18" x14ac:dyDescent="0.35">
      <c r="D24" s="21">
        <f t="shared" si="7"/>
        <v>39448.749999999956</v>
      </c>
      <c r="E24" s="21" t="b">
        <f t="shared" si="0"/>
        <v>0</v>
      </c>
      <c r="F24" s="21" t="b">
        <f t="shared" si="1"/>
        <v>0</v>
      </c>
      <c r="G24" s="20">
        <f t="shared" si="2"/>
        <v>1</v>
      </c>
      <c r="H24" s="20">
        <f t="shared" si="3"/>
        <v>24</v>
      </c>
      <c r="I24" s="20">
        <f t="shared" si="8"/>
        <v>19</v>
      </c>
      <c r="J24" s="21">
        <f t="shared" si="9"/>
        <v>39448</v>
      </c>
      <c r="K24" s="21"/>
      <c r="L24" s="21" t="str">
        <f t="shared" si="4"/>
        <v>Tuesday</v>
      </c>
      <c r="M24" s="20">
        <f t="shared" si="5"/>
        <v>1</v>
      </c>
      <c r="N24" s="19">
        <v>5293.5</v>
      </c>
      <c r="O24" s="4">
        <f>MATCH(N24-1,'Supply Data'!$K$12:$K$17)+1</f>
        <v>5</v>
      </c>
      <c r="P24">
        <f>INDEX('Supply Data'!$L$12:$L$17,'Demand Data'!O24)</f>
        <v>75</v>
      </c>
      <c r="R24" t="str">
        <f t="shared" si="6"/>
        <v>01-Jan-08 Tuesday 19</v>
      </c>
    </row>
    <row r="25" spans="4:18" x14ac:dyDescent="0.35">
      <c r="D25" s="21">
        <f t="shared" si="7"/>
        <v>39448.791666666621</v>
      </c>
      <c r="E25" s="21" t="b">
        <f t="shared" si="0"/>
        <v>0</v>
      </c>
      <c r="F25" s="21" t="b">
        <f t="shared" si="1"/>
        <v>0</v>
      </c>
      <c r="G25" s="20">
        <f t="shared" si="2"/>
        <v>1</v>
      </c>
      <c r="H25" s="20">
        <f t="shared" si="3"/>
        <v>24</v>
      </c>
      <c r="I25" s="20">
        <f t="shared" si="8"/>
        <v>20</v>
      </c>
      <c r="J25" s="21">
        <f t="shared" si="9"/>
        <v>39448</v>
      </c>
      <c r="K25" s="21"/>
      <c r="L25" s="21" t="str">
        <f t="shared" si="4"/>
        <v>Tuesday</v>
      </c>
      <c r="M25" s="20">
        <f t="shared" si="5"/>
        <v>1</v>
      </c>
      <c r="N25" s="19">
        <v>5098.5</v>
      </c>
      <c r="O25" s="4">
        <f>MATCH(N25-1,'Supply Data'!$K$12:$K$17)+1</f>
        <v>5</v>
      </c>
      <c r="P25">
        <f>INDEX('Supply Data'!$L$12:$L$17,'Demand Data'!O25)</f>
        <v>75</v>
      </c>
      <c r="R25" t="str">
        <f t="shared" si="6"/>
        <v>01-Jan-08 Tuesday 20</v>
      </c>
    </row>
    <row r="26" spans="4:18" x14ac:dyDescent="0.35">
      <c r="D26" s="21">
        <f t="shared" si="7"/>
        <v>39448.833333333285</v>
      </c>
      <c r="E26" s="21" t="b">
        <f t="shared" si="0"/>
        <v>0</v>
      </c>
      <c r="F26" s="21" t="b">
        <f t="shared" si="1"/>
        <v>0</v>
      </c>
      <c r="G26" s="20">
        <f t="shared" si="2"/>
        <v>1</v>
      </c>
      <c r="H26" s="20">
        <f t="shared" si="3"/>
        <v>24</v>
      </c>
      <c r="I26" s="20">
        <f t="shared" si="8"/>
        <v>21</v>
      </c>
      <c r="J26" s="21">
        <f t="shared" si="9"/>
        <v>39448</v>
      </c>
      <c r="K26" s="21"/>
      <c r="L26" s="21" t="str">
        <f t="shared" si="4"/>
        <v>Tuesday</v>
      </c>
      <c r="M26" s="20">
        <f t="shared" si="5"/>
        <v>1</v>
      </c>
      <c r="N26" s="19">
        <v>4795.5</v>
      </c>
      <c r="O26" s="4">
        <f>MATCH(N26-1,'Supply Data'!$K$12:$K$17)+1</f>
        <v>4</v>
      </c>
      <c r="P26">
        <f>INDEX('Supply Data'!$L$12:$L$17,'Demand Data'!O26)</f>
        <v>50</v>
      </c>
      <c r="R26" t="str">
        <f t="shared" si="6"/>
        <v>01-Jan-08 Tuesday 21</v>
      </c>
    </row>
    <row r="27" spans="4:18" x14ac:dyDescent="0.35">
      <c r="D27" s="21">
        <f t="shared" si="7"/>
        <v>39448.874999999949</v>
      </c>
      <c r="E27" s="21" t="b">
        <f t="shared" si="0"/>
        <v>0</v>
      </c>
      <c r="F27" s="21" t="b">
        <f t="shared" si="1"/>
        <v>0</v>
      </c>
      <c r="G27" s="20">
        <f t="shared" si="2"/>
        <v>1</v>
      </c>
      <c r="H27" s="20">
        <f t="shared" si="3"/>
        <v>24</v>
      </c>
      <c r="I27" s="20">
        <f t="shared" si="8"/>
        <v>22</v>
      </c>
      <c r="J27" s="21">
        <f t="shared" si="9"/>
        <v>39448</v>
      </c>
      <c r="K27" s="21"/>
      <c r="L27" s="21" t="str">
        <f t="shared" si="4"/>
        <v>Tuesday</v>
      </c>
      <c r="M27" s="20">
        <f t="shared" si="5"/>
        <v>1</v>
      </c>
      <c r="N27" s="19">
        <v>4308</v>
      </c>
      <c r="O27" s="4">
        <f>MATCH(N27-1,'Supply Data'!$K$12:$K$17)+1</f>
        <v>4</v>
      </c>
      <c r="P27">
        <f>INDEX('Supply Data'!$L$12:$L$17,'Demand Data'!O27)</f>
        <v>50</v>
      </c>
      <c r="R27" t="str">
        <f t="shared" si="6"/>
        <v>01-Jan-08 Tuesday 22</v>
      </c>
    </row>
    <row r="28" spans="4:18" x14ac:dyDescent="0.35">
      <c r="D28" s="21">
        <f t="shared" si="7"/>
        <v>39448.916666666613</v>
      </c>
      <c r="E28" s="21" t="b">
        <f t="shared" si="0"/>
        <v>0</v>
      </c>
      <c r="F28" s="21" t="b">
        <f t="shared" si="1"/>
        <v>0</v>
      </c>
      <c r="G28" s="20">
        <f t="shared" si="2"/>
        <v>1</v>
      </c>
      <c r="H28" s="20">
        <f t="shared" si="3"/>
        <v>24</v>
      </c>
      <c r="I28" s="20">
        <f t="shared" si="8"/>
        <v>23</v>
      </c>
      <c r="J28" s="21">
        <f t="shared" si="9"/>
        <v>39448</v>
      </c>
      <c r="K28" s="21"/>
      <c r="L28" s="21" t="str">
        <f t="shared" si="4"/>
        <v>Tuesday</v>
      </c>
      <c r="M28" s="20">
        <f t="shared" si="5"/>
        <v>1</v>
      </c>
      <c r="N28" s="19">
        <v>3829.5</v>
      </c>
      <c r="O28" s="4">
        <f>MATCH(N28-1,'Supply Data'!$K$12:$K$17)+1</f>
        <v>4</v>
      </c>
      <c r="P28">
        <f>INDEX('Supply Data'!$L$12:$L$17,'Demand Data'!O28)</f>
        <v>50</v>
      </c>
      <c r="R28" t="str">
        <f t="shared" si="6"/>
        <v>01-Jan-08 Tuesday 23</v>
      </c>
    </row>
    <row r="29" spans="4:18" x14ac:dyDescent="0.35">
      <c r="D29" s="21">
        <f t="shared" si="7"/>
        <v>39448.958333333278</v>
      </c>
      <c r="E29" s="21" t="b">
        <f t="shared" si="0"/>
        <v>0</v>
      </c>
      <c r="F29" s="21" t="b">
        <f t="shared" si="1"/>
        <v>0</v>
      </c>
      <c r="G29" s="20">
        <f t="shared" si="2"/>
        <v>1</v>
      </c>
      <c r="H29" s="20">
        <f t="shared" si="3"/>
        <v>24</v>
      </c>
      <c r="I29" s="20">
        <f t="shared" si="8"/>
        <v>24</v>
      </c>
      <c r="J29" s="21">
        <f t="shared" si="9"/>
        <v>39448</v>
      </c>
      <c r="K29" s="21"/>
      <c r="L29" s="21" t="str">
        <f t="shared" si="4"/>
        <v>Tuesday</v>
      </c>
      <c r="M29" s="20">
        <f t="shared" si="5"/>
        <v>1</v>
      </c>
      <c r="N29" s="19">
        <v>3553.5</v>
      </c>
      <c r="O29" s="4">
        <f>MATCH(N29-1,'Supply Data'!$K$12:$K$17)+1</f>
        <v>3</v>
      </c>
      <c r="P29">
        <f>INDEX('Supply Data'!$L$12:$L$17,'Demand Data'!O29)</f>
        <v>23</v>
      </c>
      <c r="R29" t="str">
        <f t="shared" si="6"/>
        <v>01-Jan-08 Tuesday 24</v>
      </c>
    </row>
    <row r="30" spans="4:18" x14ac:dyDescent="0.35">
      <c r="D30" s="21">
        <f t="shared" si="7"/>
        <v>39448.999999999942</v>
      </c>
      <c r="E30" s="21" t="b">
        <f t="shared" si="0"/>
        <v>0</v>
      </c>
      <c r="F30" s="21" t="b">
        <f t="shared" si="1"/>
        <v>0</v>
      </c>
      <c r="G30" s="20">
        <f t="shared" si="2"/>
        <v>1</v>
      </c>
      <c r="H30" s="20">
        <f t="shared" si="3"/>
        <v>24</v>
      </c>
      <c r="I30" s="20">
        <f t="shared" si="8"/>
        <v>1</v>
      </c>
      <c r="J30" s="21">
        <f t="shared" si="9"/>
        <v>39449</v>
      </c>
      <c r="K30" s="21"/>
      <c r="L30" s="21" t="str">
        <f t="shared" si="4"/>
        <v>Wednesday</v>
      </c>
      <c r="M30" s="20">
        <f t="shared" si="5"/>
        <v>1</v>
      </c>
      <c r="N30" s="19">
        <v>3453</v>
      </c>
      <c r="O30" s="4">
        <f>MATCH(N30-1,'Supply Data'!$K$12:$K$17)+1</f>
        <v>3</v>
      </c>
      <c r="P30">
        <f>INDEX('Supply Data'!$L$12:$L$17,'Demand Data'!O30)</f>
        <v>23</v>
      </c>
      <c r="R30" t="str">
        <f t="shared" si="6"/>
        <v>02-Jan-08 Wednesday 1</v>
      </c>
    </row>
    <row r="31" spans="4:18" x14ac:dyDescent="0.35">
      <c r="D31" s="21">
        <f t="shared" si="7"/>
        <v>39449.041666666606</v>
      </c>
      <c r="E31" s="21" t="b">
        <f t="shared" si="0"/>
        <v>0</v>
      </c>
      <c r="F31" s="21" t="b">
        <f t="shared" si="1"/>
        <v>0</v>
      </c>
      <c r="G31" s="20">
        <f t="shared" si="2"/>
        <v>1</v>
      </c>
      <c r="H31" s="20">
        <f t="shared" si="3"/>
        <v>24</v>
      </c>
      <c r="I31" s="20">
        <f t="shared" si="8"/>
        <v>2</v>
      </c>
      <c r="J31" s="21">
        <f t="shared" si="9"/>
        <v>39449</v>
      </c>
      <c r="K31" s="21"/>
      <c r="L31" s="21" t="str">
        <f t="shared" si="4"/>
        <v>Wednesday</v>
      </c>
      <c r="M31" s="20">
        <f t="shared" si="5"/>
        <v>1</v>
      </c>
      <c r="N31" s="19">
        <v>3387</v>
      </c>
      <c r="O31" s="4">
        <f>MATCH(N31-1,'Supply Data'!$K$12:$K$17)+1</f>
        <v>3</v>
      </c>
      <c r="P31">
        <f>INDEX('Supply Data'!$L$12:$L$17,'Demand Data'!O31)</f>
        <v>23</v>
      </c>
      <c r="R31" t="str">
        <f t="shared" si="6"/>
        <v>02-Jan-08 Wednesday 2</v>
      </c>
    </row>
    <row r="32" spans="4:18" x14ac:dyDescent="0.35">
      <c r="D32" s="21">
        <f t="shared" si="7"/>
        <v>39449.08333333327</v>
      </c>
      <c r="E32" s="21" t="b">
        <f t="shared" si="0"/>
        <v>0</v>
      </c>
      <c r="F32" s="21" t="b">
        <f t="shared" si="1"/>
        <v>0</v>
      </c>
      <c r="G32" s="20">
        <f t="shared" si="2"/>
        <v>1</v>
      </c>
      <c r="H32" s="20">
        <f t="shared" si="3"/>
        <v>24</v>
      </c>
      <c r="I32" s="20">
        <f t="shared" si="8"/>
        <v>3</v>
      </c>
      <c r="J32" s="21">
        <f t="shared" si="9"/>
        <v>39449</v>
      </c>
      <c r="K32" s="21"/>
      <c r="L32" s="21" t="str">
        <f t="shared" si="4"/>
        <v>Wednesday</v>
      </c>
      <c r="M32" s="20">
        <f t="shared" si="5"/>
        <v>1</v>
      </c>
      <c r="N32" s="19">
        <v>3288</v>
      </c>
      <c r="O32" s="4">
        <f>MATCH(N32-1,'Supply Data'!$K$12:$K$17)+1</f>
        <v>3</v>
      </c>
      <c r="P32">
        <f>INDEX('Supply Data'!$L$12:$L$17,'Demand Data'!O32)</f>
        <v>23</v>
      </c>
      <c r="R32" t="str">
        <f t="shared" si="6"/>
        <v>02-Jan-08 Wednesday 3</v>
      </c>
    </row>
    <row r="33" spans="4:18" x14ac:dyDescent="0.35">
      <c r="D33" s="21">
        <f t="shared" si="7"/>
        <v>39449.124999999935</v>
      </c>
      <c r="E33" s="21" t="b">
        <f t="shared" si="0"/>
        <v>0</v>
      </c>
      <c r="F33" s="21" t="b">
        <f t="shared" si="1"/>
        <v>0</v>
      </c>
      <c r="G33" s="20">
        <f t="shared" si="2"/>
        <v>1</v>
      </c>
      <c r="H33" s="20">
        <f t="shared" si="3"/>
        <v>24</v>
      </c>
      <c r="I33" s="20">
        <f t="shared" si="8"/>
        <v>4</v>
      </c>
      <c r="J33" s="21">
        <f t="shared" si="9"/>
        <v>39449</v>
      </c>
      <c r="K33" s="21"/>
      <c r="L33" s="21" t="str">
        <f t="shared" si="4"/>
        <v>Wednesday</v>
      </c>
      <c r="M33" s="20">
        <f t="shared" si="5"/>
        <v>1</v>
      </c>
      <c r="N33" s="19">
        <v>3279</v>
      </c>
      <c r="O33" s="4">
        <f>MATCH(N33-1,'Supply Data'!$K$12:$K$17)+1</f>
        <v>3</v>
      </c>
      <c r="P33">
        <f>INDEX('Supply Data'!$L$12:$L$17,'Demand Data'!O33)</f>
        <v>23</v>
      </c>
      <c r="R33" t="str">
        <f t="shared" si="6"/>
        <v>02-Jan-08 Wednesday 4</v>
      </c>
    </row>
    <row r="34" spans="4:18" x14ac:dyDescent="0.35">
      <c r="D34" s="21">
        <f t="shared" si="7"/>
        <v>39449.166666666599</v>
      </c>
      <c r="E34" s="21" t="b">
        <f t="shared" si="0"/>
        <v>0</v>
      </c>
      <c r="F34" s="21" t="b">
        <f t="shared" si="1"/>
        <v>0</v>
      </c>
      <c r="G34" s="20">
        <f t="shared" si="2"/>
        <v>1</v>
      </c>
      <c r="H34" s="20">
        <f t="shared" si="3"/>
        <v>24</v>
      </c>
      <c r="I34" s="20">
        <f t="shared" si="8"/>
        <v>5</v>
      </c>
      <c r="J34" s="21">
        <f t="shared" si="9"/>
        <v>39449</v>
      </c>
      <c r="K34" s="21"/>
      <c r="L34" s="21" t="str">
        <f t="shared" si="4"/>
        <v>Wednesday</v>
      </c>
      <c r="M34" s="20">
        <f t="shared" si="5"/>
        <v>1</v>
      </c>
      <c r="N34" s="19">
        <v>3499.5</v>
      </c>
      <c r="O34" s="4">
        <f>MATCH(N34-1,'Supply Data'!$K$12:$K$17)+1</f>
        <v>3</v>
      </c>
      <c r="P34">
        <f>INDEX('Supply Data'!$L$12:$L$17,'Demand Data'!O34)</f>
        <v>23</v>
      </c>
      <c r="R34" t="str">
        <f t="shared" si="6"/>
        <v>02-Jan-08 Wednesday 5</v>
      </c>
    </row>
    <row r="35" spans="4:18" x14ac:dyDescent="0.35">
      <c r="D35" s="21">
        <f t="shared" si="7"/>
        <v>39449.208333333263</v>
      </c>
      <c r="E35" s="21" t="b">
        <f t="shared" si="0"/>
        <v>0</v>
      </c>
      <c r="F35" s="21" t="b">
        <f t="shared" si="1"/>
        <v>0</v>
      </c>
      <c r="G35" s="20">
        <f t="shared" si="2"/>
        <v>1</v>
      </c>
      <c r="H35" s="20">
        <f t="shared" si="3"/>
        <v>24</v>
      </c>
      <c r="I35" s="20">
        <f t="shared" si="8"/>
        <v>6</v>
      </c>
      <c r="J35" s="21">
        <f t="shared" si="9"/>
        <v>39449</v>
      </c>
      <c r="K35" s="21"/>
      <c r="L35" s="21" t="str">
        <f t="shared" si="4"/>
        <v>Wednesday</v>
      </c>
      <c r="M35" s="20">
        <f t="shared" si="5"/>
        <v>1</v>
      </c>
      <c r="N35" s="19">
        <v>3696</v>
      </c>
      <c r="O35" s="4">
        <f>MATCH(N35-1,'Supply Data'!$K$12:$K$17)+1</f>
        <v>4</v>
      </c>
      <c r="P35">
        <f>INDEX('Supply Data'!$L$12:$L$17,'Demand Data'!O35)</f>
        <v>50</v>
      </c>
      <c r="R35" t="str">
        <f t="shared" si="6"/>
        <v>02-Jan-08 Wednesday 6</v>
      </c>
    </row>
    <row r="36" spans="4:18" x14ac:dyDescent="0.35">
      <c r="D36" s="21">
        <f t="shared" si="7"/>
        <v>39449.249999999927</v>
      </c>
      <c r="E36" s="21" t="b">
        <f t="shared" si="0"/>
        <v>0</v>
      </c>
      <c r="F36" s="21" t="b">
        <f t="shared" si="1"/>
        <v>0</v>
      </c>
      <c r="G36" s="20">
        <f t="shared" si="2"/>
        <v>1</v>
      </c>
      <c r="H36" s="20">
        <f t="shared" si="3"/>
        <v>24</v>
      </c>
      <c r="I36" s="20">
        <f t="shared" si="8"/>
        <v>7</v>
      </c>
      <c r="J36" s="21">
        <f t="shared" si="9"/>
        <v>39449</v>
      </c>
      <c r="K36" s="21"/>
      <c r="L36" s="21" t="str">
        <f t="shared" si="4"/>
        <v>Wednesday</v>
      </c>
      <c r="M36" s="20">
        <f t="shared" si="5"/>
        <v>1</v>
      </c>
      <c r="N36" s="19">
        <v>3699</v>
      </c>
      <c r="O36" s="4">
        <f>MATCH(N36-1,'Supply Data'!$K$12:$K$17)+1</f>
        <v>4</v>
      </c>
      <c r="P36">
        <f>INDEX('Supply Data'!$L$12:$L$17,'Demand Data'!O36)</f>
        <v>50</v>
      </c>
      <c r="R36" t="str">
        <f t="shared" si="6"/>
        <v>02-Jan-08 Wednesday 7</v>
      </c>
    </row>
    <row r="37" spans="4:18" x14ac:dyDescent="0.35">
      <c r="D37" s="21">
        <f t="shared" si="7"/>
        <v>39449.291666666591</v>
      </c>
      <c r="E37" s="21" t="b">
        <f t="shared" si="0"/>
        <v>0</v>
      </c>
      <c r="F37" s="21" t="b">
        <f t="shared" si="1"/>
        <v>0</v>
      </c>
      <c r="G37" s="20">
        <f t="shared" si="2"/>
        <v>1</v>
      </c>
      <c r="H37" s="20">
        <f t="shared" si="3"/>
        <v>24</v>
      </c>
      <c r="I37" s="20">
        <f t="shared" si="8"/>
        <v>8</v>
      </c>
      <c r="J37" s="21">
        <f t="shared" si="9"/>
        <v>39449</v>
      </c>
      <c r="K37" s="21"/>
      <c r="L37" s="21" t="str">
        <f t="shared" si="4"/>
        <v>Wednesday</v>
      </c>
      <c r="M37" s="20">
        <f t="shared" si="5"/>
        <v>1</v>
      </c>
      <c r="N37" s="19">
        <v>4077</v>
      </c>
      <c r="O37" s="4">
        <f>MATCH(N37-1,'Supply Data'!$K$12:$K$17)+1</f>
        <v>4</v>
      </c>
      <c r="P37">
        <f>INDEX('Supply Data'!$L$12:$L$17,'Demand Data'!O37)</f>
        <v>50</v>
      </c>
      <c r="R37" t="str">
        <f t="shared" si="6"/>
        <v>02-Jan-08 Wednesday 8</v>
      </c>
    </row>
    <row r="38" spans="4:18" x14ac:dyDescent="0.35">
      <c r="D38" s="21">
        <f t="shared" si="7"/>
        <v>39449.333333333256</v>
      </c>
      <c r="E38" s="21" t="b">
        <f t="shared" si="0"/>
        <v>0</v>
      </c>
      <c r="F38" s="21" t="b">
        <f t="shared" si="1"/>
        <v>0</v>
      </c>
      <c r="G38" s="20">
        <f t="shared" si="2"/>
        <v>1</v>
      </c>
      <c r="H38" s="20">
        <f t="shared" si="3"/>
        <v>24</v>
      </c>
      <c r="I38" s="20">
        <f t="shared" si="8"/>
        <v>9</v>
      </c>
      <c r="J38" s="21">
        <f t="shared" si="9"/>
        <v>39449</v>
      </c>
      <c r="K38" s="21"/>
      <c r="L38" s="21" t="str">
        <f t="shared" si="4"/>
        <v>Wednesday</v>
      </c>
      <c r="M38" s="20">
        <f t="shared" si="5"/>
        <v>1</v>
      </c>
      <c r="N38" s="19">
        <v>4482</v>
      </c>
      <c r="O38" s="4">
        <f>MATCH(N38-1,'Supply Data'!$K$12:$K$17)+1</f>
        <v>4</v>
      </c>
      <c r="P38">
        <f>INDEX('Supply Data'!$L$12:$L$17,'Demand Data'!O38)</f>
        <v>50</v>
      </c>
      <c r="R38" t="str">
        <f t="shared" si="6"/>
        <v>02-Jan-08 Wednesday 9</v>
      </c>
    </row>
    <row r="39" spans="4:18" x14ac:dyDescent="0.35">
      <c r="D39" s="21">
        <f t="shared" si="7"/>
        <v>39449.37499999992</v>
      </c>
      <c r="E39" s="21" t="b">
        <f t="shared" si="0"/>
        <v>0</v>
      </c>
      <c r="F39" s="21" t="b">
        <f t="shared" si="1"/>
        <v>0</v>
      </c>
      <c r="G39" s="20">
        <f t="shared" si="2"/>
        <v>1</v>
      </c>
      <c r="H39" s="20">
        <f t="shared" si="3"/>
        <v>24</v>
      </c>
      <c r="I39" s="20">
        <f t="shared" si="8"/>
        <v>10</v>
      </c>
      <c r="J39" s="21">
        <f t="shared" si="9"/>
        <v>39449</v>
      </c>
      <c r="K39" s="21"/>
      <c r="L39" s="21" t="str">
        <f t="shared" si="4"/>
        <v>Wednesday</v>
      </c>
      <c r="M39" s="20">
        <f t="shared" si="5"/>
        <v>1</v>
      </c>
      <c r="N39" s="19">
        <v>4657.5</v>
      </c>
      <c r="O39" s="4">
        <f>MATCH(N39-1,'Supply Data'!$K$12:$K$17)+1</f>
        <v>4</v>
      </c>
      <c r="P39">
        <f>INDEX('Supply Data'!$L$12:$L$17,'Demand Data'!O39)</f>
        <v>50</v>
      </c>
      <c r="R39" t="str">
        <f t="shared" si="6"/>
        <v>02-Jan-08 Wednesday 10</v>
      </c>
    </row>
    <row r="40" spans="4:18" x14ac:dyDescent="0.35">
      <c r="D40" s="21">
        <f t="shared" si="7"/>
        <v>39449.416666666584</v>
      </c>
      <c r="E40" s="21" t="b">
        <f t="shared" si="0"/>
        <v>0</v>
      </c>
      <c r="F40" s="21" t="b">
        <f t="shared" si="1"/>
        <v>0</v>
      </c>
      <c r="G40" s="20">
        <f t="shared" si="2"/>
        <v>1</v>
      </c>
      <c r="H40" s="20">
        <f t="shared" si="3"/>
        <v>24</v>
      </c>
      <c r="I40" s="20">
        <f t="shared" si="8"/>
        <v>11</v>
      </c>
      <c r="J40" s="21">
        <f t="shared" si="9"/>
        <v>39449</v>
      </c>
      <c r="K40" s="21"/>
      <c r="L40" s="21" t="str">
        <f t="shared" si="4"/>
        <v>Wednesday</v>
      </c>
      <c r="M40" s="20">
        <f t="shared" si="5"/>
        <v>1</v>
      </c>
      <c r="N40" s="19">
        <v>4866</v>
      </c>
      <c r="O40" s="4">
        <f>MATCH(N40-1,'Supply Data'!$K$12:$K$17)+1</f>
        <v>5</v>
      </c>
      <c r="P40">
        <f>INDEX('Supply Data'!$L$12:$L$17,'Demand Data'!O40)</f>
        <v>75</v>
      </c>
      <c r="R40" t="str">
        <f t="shared" si="6"/>
        <v>02-Jan-08 Wednesday 11</v>
      </c>
    </row>
    <row r="41" spans="4:18" x14ac:dyDescent="0.35">
      <c r="D41" s="21">
        <f t="shared" si="7"/>
        <v>39449.458333333248</v>
      </c>
      <c r="E41" s="21" t="b">
        <f t="shared" si="0"/>
        <v>0</v>
      </c>
      <c r="F41" s="21" t="b">
        <f t="shared" si="1"/>
        <v>0</v>
      </c>
      <c r="G41" s="20">
        <f t="shared" si="2"/>
        <v>1</v>
      </c>
      <c r="H41" s="20">
        <f t="shared" si="3"/>
        <v>24</v>
      </c>
      <c r="I41" s="20">
        <f t="shared" si="8"/>
        <v>12</v>
      </c>
      <c r="J41" s="21">
        <f t="shared" si="9"/>
        <v>39449</v>
      </c>
      <c r="K41" s="21"/>
      <c r="L41" s="21" t="str">
        <f t="shared" si="4"/>
        <v>Wednesday</v>
      </c>
      <c r="M41" s="20">
        <f t="shared" si="5"/>
        <v>1</v>
      </c>
      <c r="N41" s="19">
        <v>4657.5</v>
      </c>
      <c r="O41" s="4">
        <f>MATCH(N41-1,'Supply Data'!$K$12:$K$17)+1</f>
        <v>4</v>
      </c>
      <c r="P41">
        <f>INDEX('Supply Data'!$L$12:$L$17,'Demand Data'!O41)</f>
        <v>50</v>
      </c>
      <c r="R41" t="str">
        <f t="shared" si="6"/>
        <v>02-Jan-08 Wednesday 12</v>
      </c>
    </row>
    <row r="42" spans="4:18" x14ac:dyDescent="0.35">
      <c r="D42" s="21">
        <f t="shared" si="7"/>
        <v>39449.499999999913</v>
      </c>
      <c r="E42" s="21" t="b">
        <f t="shared" si="0"/>
        <v>0</v>
      </c>
      <c r="F42" s="21" t="b">
        <f t="shared" si="1"/>
        <v>0</v>
      </c>
      <c r="G42" s="20">
        <f t="shared" si="2"/>
        <v>1</v>
      </c>
      <c r="H42" s="20">
        <f t="shared" si="3"/>
        <v>24</v>
      </c>
      <c r="I42" s="20">
        <f t="shared" si="8"/>
        <v>13</v>
      </c>
      <c r="J42" s="21">
        <f t="shared" si="9"/>
        <v>39449</v>
      </c>
      <c r="K42" s="21"/>
      <c r="L42" s="21" t="str">
        <f t="shared" si="4"/>
        <v>Wednesday</v>
      </c>
      <c r="M42" s="20">
        <f t="shared" si="5"/>
        <v>1</v>
      </c>
      <c r="N42" s="19">
        <v>4675.5</v>
      </c>
      <c r="O42" s="4">
        <f>MATCH(N42-1,'Supply Data'!$K$12:$K$17)+1</f>
        <v>4</v>
      </c>
      <c r="P42">
        <f>INDEX('Supply Data'!$L$12:$L$17,'Demand Data'!O42)</f>
        <v>50</v>
      </c>
      <c r="R42" t="str">
        <f t="shared" si="6"/>
        <v>02-Jan-08 Wednesday 13</v>
      </c>
    </row>
    <row r="43" spans="4:18" x14ac:dyDescent="0.35">
      <c r="D43" s="21">
        <f t="shared" si="7"/>
        <v>39449.541666666577</v>
      </c>
      <c r="E43" s="21" t="b">
        <f t="shared" si="0"/>
        <v>0</v>
      </c>
      <c r="F43" s="21" t="b">
        <f t="shared" si="1"/>
        <v>0</v>
      </c>
      <c r="G43" s="20">
        <f t="shared" si="2"/>
        <v>1</v>
      </c>
      <c r="H43" s="20">
        <f t="shared" si="3"/>
        <v>24</v>
      </c>
      <c r="I43" s="20">
        <f t="shared" si="8"/>
        <v>14</v>
      </c>
      <c r="J43" s="21">
        <f t="shared" si="9"/>
        <v>39449</v>
      </c>
      <c r="K43" s="21"/>
      <c r="L43" s="21" t="str">
        <f t="shared" si="4"/>
        <v>Wednesday</v>
      </c>
      <c r="M43" s="20">
        <f t="shared" si="5"/>
        <v>1</v>
      </c>
      <c r="N43" s="19">
        <v>4791</v>
      </c>
      <c r="O43" s="4">
        <f>MATCH(N43-1,'Supply Data'!$K$12:$K$17)+1</f>
        <v>4</v>
      </c>
      <c r="P43">
        <f>INDEX('Supply Data'!$L$12:$L$17,'Demand Data'!O43)</f>
        <v>50</v>
      </c>
      <c r="R43" t="str">
        <f t="shared" si="6"/>
        <v>02-Jan-08 Wednesday 14</v>
      </c>
    </row>
    <row r="44" spans="4:18" x14ac:dyDescent="0.35">
      <c r="D44" s="21">
        <f t="shared" si="7"/>
        <v>39449.583333333241</v>
      </c>
      <c r="E44" s="21" t="b">
        <f t="shared" si="0"/>
        <v>0</v>
      </c>
      <c r="F44" s="21" t="b">
        <f t="shared" si="1"/>
        <v>0</v>
      </c>
      <c r="G44" s="20">
        <f t="shared" si="2"/>
        <v>1</v>
      </c>
      <c r="H44" s="20">
        <f t="shared" si="3"/>
        <v>24</v>
      </c>
      <c r="I44" s="20">
        <f t="shared" si="8"/>
        <v>15</v>
      </c>
      <c r="J44" s="21">
        <f t="shared" si="9"/>
        <v>39449</v>
      </c>
      <c r="K44" s="21"/>
      <c r="L44" s="21" t="str">
        <f t="shared" si="4"/>
        <v>Wednesday</v>
      </c>
      <c r="M44" s="20">
        <f t="shared" si="5"/>
        <v>1</v>
      </c>
      <c r="N44" s="19">
        <v>4674</v>
      </c>
      <c r="O44" s="4">
        <f>MATCH(N44-1,'Supply Data'!$K$12:$K$17)+1</f>
        <v>4</v>
      </c>
      <c r="P44">
        <f>INDEX('Supply Data'!$L$12:$L$17,'Demand Data'!O44)</f>
        <v>50</v>
      </c>
      <c r="R44" t="str">
        <f t="shared" si="6"/>
        <v>02-Jan-08 Wednesday 15</v>
      </c>
    </row>
    <row r="45" spans="4:18" x14ac:dyDescent="0.35">
      <c r="D45" s="21">
        <f t="shared" si="7"/>
        <v>39449.624999999905</v>
      </c>
      <c r="E45" s="21" t="b">
        <f t="shared" si="0"/>
        <v>0</v>
      </c>
      <c r="F45" s="21" t="b">
        <f t="shared" si="1"/>
        <v>0</v>
      </c>
      <c r="G45" s="20">
        <f t="shared" si="2"/>
        <v>1</v>
      </c>
      <c r="H45" s="20">
        <f t="shared" si="3"/>
        <v>24</v>
      </c>
      <c r="I45" s="20">
        <f t="shared" si="8"/>
        <v>16</v>
      </c>
      <c r="J45" s="21">
        <f t="shared" si="9"/>
        <v>39449</v>
      </c>
      <c r="K45" s="21"/>
      <c r="L45" s="21" t="str">
        <f t="shared" si="4"/>
        <v>Wednesday</v>
      </c>
      <c r="M45" s="20">
        <f t="shared" si="5"/>
        <v>1</v>
      </c>
      <c r="N45" s="19">
        <v>4693.5</v>
      </c>
      <c r="O45" s="4">
        <f>MATCH(N45-1,'Supply Data'!$K$12:$K$17)+1</f>
        <v>4</v>
      </c>
      <c r="P45">
        <f>INDEX('Supply Data'!$L$12:$L$17,'Demand Data'!O45)</f>
        <v>50</v>
      </c>
      <c r="R45" t="str">
        <f t="shared" si="6"/>
        <v>02-Jan-08 Wednesday 16</v>
      </c>
    </row>
    <row r="46" spans="4:18" x14ac:dyDescent="0.35">
      <c r="D46" s="21">
        <f t="shared" si="7"/>
        <v>39449.66666666657</v>
      </c>
      <c r="E46" s="21" t="b">
        <f t="shared" si="0"/>
        <v>0</v>
      </c>
      <c r="F46" s="21" t="b">
        <f t="shared" si="1"/>
        <v>0</v>
      </c>
      <c r="G46" s="20">
        <f t="shared" si="2"/>
        <v>1</v>
      </c>
      <c r="H46" s="20">
        <f t="shared" si="3"/>
        <v>24</v>
      </c>
      <c r="I46" s="20">
        <f t="shared" si="8"/>
        <v>17</v>
      </c>
      <c r="J46" s="21">
        <f t="shared" si="9"/>
        <v>39449</v>
      </c>
      <c r="K46" s="21"/>
      <c r="L46" s="21" t="str">
        <f t="shared" si="4"/>
        <v>Wednesday</v>
      </c>
      <c r="M46" s="20">
        <f t="shared" si="5"/>
        <v>1</v>
      </c>
      <c r="N46" s="19">
        <v>4551</v>
      </c>
      <c r="O46" s="4">
        <f>MATCH(N46-1,'Supply Data'!$K$12:$K$17)+1</f>
        <v>4</v>
      </c>
      <c r="P46">
        <f>INDEX('Supply Data'!$L$12:$L$17,'Demand Data'!O46)</f>
        <v>50</v>
      </c>
      <c r="R46" t="str">
        <f t="shared" si="6"/>
        <v>02-Jan-08 Wednesday 17</v>
      </c>
    </row>
    <row r="47" spans="4:18" x14ac:dyDescent="0.35">
      <c r="D47" s="21">
        <f t="shared" si="7"/>
        <v>39449.708333333234</v>
      </c>
      <c r="E47" s="21" t="b">
        <f t="shared" si="0"/>
        <v>0</v>
      </c>
      <c r="F47" s="21" t="b">
        <f t="shared" si="1"/>
        <v>0</v>
      </c>
      <c r="G47" s="20">
        <f t="shared" si="2"/>
        <v>1</v>
      </c>
      <c r="H47" s="20">
        <f t="shared" si="3"/>
        <v>24</v>
      </c>
      <c r="I47" s="20">
        <f t="shared" si="8"/>
        <v>18</v>
      </c>
      <c r="J47" s="21">
        <f t="shared" si="9"/>
        <v>39449</v>
      </c>
      <c r="K47" s="21"/>
      <c r="L47" s="21" t="str">
        <f t="shared" si="4"/>
        <v>Wednesday</v>
      </c>
      <c r="M47" s="20">
        <f t="shared" si="5"/>
        <v>1</v>
      </c>
      <c r="N47" s="19">
        <v>5194.5</v>
      </c>
      <c r="O47" s="4">
        <f>MATCH(N47-1,'Supply Data'!$K$12:$K$17)+1</f>
        <v>5</v>
      </c>
      <c r="P47">
        <f>INDEX('Supply Data'!$L$12:$L$17,'Demand Data'!O47)</f>
        <v>75</v>
      </c>
      <c r="R47" t="str">
        <f t="shared" si="6"/>
        <v>02-Jan-08 Wednesday 18</v>
      </c>
    </row>
    <row r="48" spans="4:18" x14ac:dyDescent="0.35">
      <c r="D48" s="21">
        <f t="shared" si="7"/>
        <v>39449.749999999898</v>
      </c>
      <c r="E48" s="21" t="b">
        <f t="shared" si="0"/>
        <v>0</v>
      </c>
      <c r="F48" s="21" t="b">
        <f t="shared" si="1"/>
        <v>0</v>
      </c>
      <c r="G48" s="20">
        <f t="shared" si="2"/>
        <v>1</v>
      </c>
      <c r="H48" s="20">
        <f t="shared" si="3"/>
        <v>24</v>
      </c>
      <c r="I48" s="20">
        <f t="shared" si="8"/>
        <v>19</v>
      </c>
      <c r="J48" s="21">
        <f t="shared" si="9"/>
        <v>39449</v>
      </c>
      <c r="K48" s="21"/>
      <c r="L48" s="21" t="str">
        <f t="shared" si="4"/>
        <v>Wednesday</v>
      </c>
      <c r="M48" s="20">
        <f t="shared" si="5"/>
        <v>1</v>
      </c>
      <c r="N48" s="19">
        <v>5212.5</v>
      </c>
      <c r="O48" s="4">
        <f>MATCH(N48-1,'Supply Data'!$K$12:$K$17)+1</f>
        <v>5</v>
      </c>
      <c r="P48">
        <f>INDEX('Supply Data'!$L$12:$L$17,'Demand Data'!O48)</f>
        <v>75</v>
      </c>
      <c r="R48" t="str">
        <f t="shared" si="6"/>
        <v>02-Jan-08 Wednesday 19</v>
      </c>
    </row>
    <row r="49" spans="4:18" x14ac:dyDescent="0.35">
      <c r="D49" s="21">
        <f t="shared" si="7"/>
        <v>39449.791666666562</v>
      </c>
      <c r="E49" s="21" t="b">
        <f t="shared" si="0"/>
        <v>0</v>
      </c>
      <c r="F49" s="21" t="b">
        <f t="shared" si="1"/>
        <v>0</v>
      </c>
      <c r="G49" s="20">
        <f t="shared" si="2"/>
        <v>1</v>
      </c>
      <c r="H49" s="20">
        <f t="shared" si="3"/>
        <v>24</v>
      </c>
      <c r="I49" s="20">
        <f t="shared" si="8"/>
        <v>20</v>
      </c>
      <c r="J49" s="21">
        <f t="shared" si="9"/>
        <v>39449</v>
      </c>
      <c r="K49" s="21"/>
      <c r="L49" s="21" t="str">
        <f t="shared" si="4"/>
        <v>Wednesday</v>
      </c>
      <c r="M49" s="20">
        <f t="shared" si="5"/>
        <v>1</v>
      </c>
      <c r="N49" s="19">
        <v>5073</v>
      </c>
      <c r="O49" s="4">
        <f>MATCH(N49-1,'Supply Data'!$K$12:$K$17)+1</f>
        <v>5</v>
      </c>
      <c r="P49">
        <f>INDEX('Supply Data'!$L$12:$L$17,'Demand Data'!O49)</f>
        <v>75</v>
      </c>
      <c r="R49" t="str">
        <f t="shared" si="6"/>
        <v>02-Jan-08 Wednesday 20</v>
      </c>
    </row>
    <row r="50" spans="4:18" x14ac:dyDescent="0.35">
      <c r="D50" s="21">
        <f t="shared" si="7"/>
        <v>39449.833333333227</v>
      </c>
      <c r="E50" s="21" t="b">
        <f t="shared" si="0"/>
        <v>0</v>
      </c>
      <c r="F50" s="21" t="b">
        <f t="shared" si="1"/>
        <v>0</v>
      </c>
      <c r="G50" s="20">
        <f t="shared" si="2"/>
        <v>1</v>
      </c>
      <c r="H50" s="20">
        <f t="shared" si="3"/>
        <v>24</v>
      </c>
      <c r="I50" s="20">
        <f t="shared" si="8"/>
        <v>21</v>
      </c>
      <c r="J50" s="21">
        <f t="shared" si="9"/>
        <v>39449</v>
      </c>
      <c r="K50" s="21"/>
      <c r="L50" s="21" t="str">
        <f t="shared" si="4"/>
        <v>Wednesday</v>
      </c>
      <c r="M50" s="20">
        <f t="shared" si="5"/>
        <v>1</v>
      </c>
      <c r="N50" s="19">
        <v>4576.5</v>
      </c>
      <c r="O50" s="4">
        <f>MATCH(N50-1,'Supply Data'!$K$12:$K$17)+1</f>
        <v>4</v>
      </c>
      <c r="P50">
        <f>INDEX('Supply Data'!$L$12:$L$17,'Demand Data'!O50)</f>
        <v>50</v>
      </c>
      <c r="R50" t="str">
        <f t="shared" si="6"/>
        <v>02-Jan-08 Wednesday 21</v>
      </c>
    </row>
    <row r="51" spans="4:18" x14ac:dyDescent="0.35">
      <c r="D51" s="21">
        <f t="shared" si="7"/>
        <v>39449.874999999891</v>
      </c>
      <c r="E51" s="21" t="b">
        <f t="shared" si="0"/>
        <v>0</v>
      </c>
      <c r="F51" s="21" t="b">
        <f t="shared" si="1"/>
        <v>0</v>
      </c>
      <c r="G51" s="20">
        <f t="shared" si="2"/>
        <v>1</v>
      </c>
      <c r="H51" s="20">
        <f t="shared" si="3"/>
        <v>24</v>
      </c>
      <c r="I51" s="20">
        <f t="shared" si="8"/>
        <v>22</v>
      </c>
      <c r="J51" s="21">
        <f t="shared" si="9"/>
        <v>39449</v>
      </c>
      <c r="K51" s="21"/>
      <c r="L51" s="21" t="str">
        <f t="shared" si="4"/>
        <v>Wednesday</v>
      </c>
      <c r="M51" s="20">
        <f t="shared" si="5"/>
        <v>1</v>
      </c>
      <c r="N51" s="19">
        <v>4083</v>
      </c>
      <c r="O51" s="4">
        <f>MATCH(N51-1,'Supply Data'!$K$12:$K$17)+1</f>
        <v>4</v>
      </c>
      <c r="P51">
        <f>INDEX('Supply Data'!$L$12:$L$17,'Demand Data'!O51)</f>
        <v>50</v>
      </c>
      <c r="R51" t="str">
        <f t="shared" si="6"/>
        <v>02-Jan-08 Wednesday 22</v>
      </c>
    </row>
    <row r="52" spans="4:18" x14ac:dyDescent="0.35">
      <c r="D52" s="21">
        <f t="shared" si="7"/>
        <v>39449.916666666555</v>
      </c>
      <c r="E52" s="21" t="b">
        <f t="shared" si="0"/>
        <v>0</v>
      </c>
      <c r="F52" s="21" t="b">
        <f t="shared" si="1"/>
        <v>0</v>
      </c>
      <c r="G52" s="20">
        <f t="shared" si="2"/>
        <v>1</v>
      </c>
      <c r="H52" s="20">
        <f t="shared" si="3"/>
        <v>24</v>
      </c>
      <c r="I52" s="20">
        <f t="shared" si="8"/>
        <v>23</v>
      </c>
      <c r="J52" s="21">
        <f t="shared" si="9"/>
        <v>39449</v>
      </c>
      <c r="K52" s="21"/>
      <c r="L52" s="21" t="str">
        <f t="shared" si="4"/>
        <v>Wednesday</v>
      </c>
      <c r="M52" s="20">
        <f t="shared" si="5"/>
        <v>1</v>
      </c>
      <c r="N52" s="19">
        <v>3774</v>
      </c>
      <c r="O52" s="4">
        <f>MATCH(N52-1,'Supply Data'!$K$12:$K$17)+1</f>
        <v>4</v>
      </c>
      <c r="P52">
        <f>INDEX('Supply Data'!$L$12:$L$17,'Demand Data'!O52)</f>
        <v>50</v>
      </c>
      <c r="R52" t="str">
        <f t="shared" si="6"/>
        <v>02-Jan-08 Wednesday 23</v>
      </c>
    </row>
    <row r="53" spans="4:18" x14ac:dyDescent="0.35">
      <c r="D53" s="21">
        <f t="shared" si="7"/>
        <v>39449.958333333219</v>
      </c>
      <c r="E53" s="21" t="b">
        <f t="shared" si="0"/>
        <v>0</v>
      </c>
      <c r="F53" s="21" t="b">
        <f t="shared" si="1"/>
        <v>0</v>
      </c>
      <c r="G53" s="20">
        <f t="shared" si="2"/>
        <v>1</v>
      </c>
      <c r="H53" s="20">
        <f t="shared" si="3"/>
        <v>24</v>
      </c>
      <c r="I53" s="20">
        <f t="shared" si="8"/>
        <v>24</v>
      </c>
      <c r="J53" s="21">
        <f t="shared" si="9"/>
        <v>39449</v>
      </c>
      <c r="K53" s="21"/>
      <c r="L53" s="21" t="str">
        <f t="shared" si="4"/>
        <v>Wednesday</v>
      </c>
      <c r="M53" s="20">
        <f t="shared" si="5"/>
        <v>1</v>
      </c>
      <c r="N53" s="19">
        <v>3453</v>
      </c>
      <c r="O53" s="4">
        <f>MATCH(N53-1,'Supply Data'!$K$12:$K$17)+1</f>
        <v>3</v>
      </c>
      <c r="P53">
        <f>INDEX('Supply Data'!$L$12:$L$17,'Demand Data'!O53)</f>
        <v>23</v>
      </c>
      <c r="R53" t="str">
        <f t="shared" si="6"/>
        <v>02-Jan-08 Wednesday 24</v>
      </c>
    </row>
    <row r="54" spans="4:18" x14ac:dyDescent="0.35">
      <c r="D54" s="21">
        <f t="shared" si="7"/>
        <v>39449.999999999884</v>
      </c>
      <c r="E54" s="21" t="b">
        <f t="shared" si="0"/>
        <v>0</v>
      </c>
      <c r="F54" s="21" t="b">
        <f t="shared" si="1"/>
        <v>0</v>
      </c>
      <c r="G54" s="20">
        <f t="shared" si="2"/>
        <v>1</v>
      </c>
      <c r="H54" s="20">
        <f t="shared" si="3"/>
        <v>24</v>
      </c>
      <c r="I54" s="20">
        <f t="shared" si="8"/>
        <v>1</v>
      </c>
      <c r="J54" s="21">
        <f t="shared" si="9"/>
        <v>39450</v>
      </c>
      <c r="K54" s="21"/>
      <c r="L54" s="21" t="str">
        <f t="shared" si="4"/>
        <v>Thursday</v>
      </c>
      <c r="M54" s="20">
        <f t="shared" si="5"/>
        <v>1</v>
      </c>
      <c r="N54" s="19">
        <v>3357</v>
      </c>
      <c r="O54" s="4">
        <f>MATCH(N54-1,'Supply Data'!$K$12:$K$17)+1</f>
        <v>3</v>
      </c>
      <c r="P54">
        <f>INDEX('Supply Data'!$L$12:$L$17,'Demand Data'!O54)</f>
        <v>23</v>
      </c>
      <c r="R54" t="str">
        <f t="shared" si="6"/>
        <v>03-Jan-08 Thursday 1</v>
      </c>
    </row>
    <row r="55" spans="4:18" x14ac:dyDescent="0.35">
      <c r="D55" s="21">
        <f t="shared" si="7"/>
        <v>39450.041666666548</v>
      </c>
      <c r="E55" s="21" t="b">
        <f t="shared" si="0"/>
        <v>0</v>
      </c>
      <c r="F55" s="21" t="b">
        <f t="shared" si="1"/>
        <v>0</v>
      </c>
      <c r="G55" s="20">
        <f t="shared" si="2"/>
        <v>1</v>
      </c>
      <c r="H55" s="20">
        <f t="shared" si="3"/>
        <v>24</v>
      </c>
      <c r="I55" s="20">
        <f t="shared" si="8"/>
        <v>2</v>
      </c>
      <c r="J55" s="21">
        <f t="shared" si="9"/>
        <v>39450</v>
      </c>
      <c r="K55" s="21"/>
      <c r="L55" s="21" t="str">
        <f t="shared" si="4"/>
        <v>Thursday</v>
      </c>
      <c r="M55" s="20">
        <f t="shared" si="5"/>
        <v>1</v>
      </c>
      <c r="N55" s="19">
        <v>3321</v>
      </c>
      <c r="O55" s="4">
        <f>MATCH(N55-1,'Supply Data'!$K$12:$K$17)+1</f>
        <v>3</v>
      </c>
      <c r="P55">
        <f>INDEX('Supply Data'!$L$12:$L$17,'Demand Data'!O55)</f>
        <v>23</v>
      </c>
      <c r="R55" t="str">
        <f t="shared" si="6"/>
        <v>03-Jan-08 Thursday 2</v>
      </c>
    </row>
    <row r="56" spans="4:18" x14ac:dyDescent="0.35">
      <c r="D56" s="21">
        <f t="shared" si="7"/>
        <v>39450.083333333212</v>
      </c>
      <c r="E56" s="21" t="b">
        <f t="shared" si="0"/>
        <v>0</v>
      </c>
      <c r="F56" s="21" t="b">
        <f t="shared" si="1"/>
        <v>0</v>
      </c>
      <c r="G56" s="20">
        <f t="shared" si="2"/>
        <v>1</v>
      </c>
      <c r="H56" s="20">
        <f t="shared" si="3"/>
        <v>24</v>
      </c>
      <c r="I56" s="20">
        <f t="shared" si="8"/>
        <v>3</v>
      </c>
      <c r="J56" s="21">
        <f t="shared" si="9"/>
        <v>39450</v>
      </c>
      <c r="K56" s="21"/>
      <c r="L56" s="21" t="str">
        <f t="shared" si="4"/>
        <v>Thursday</v>
      </c>
      <c r="M56" s="20">
        <f t="shared" si="5"/>
        <v>1</v>
      </c>
      <c r="N56" s="19">
        <v>3235.5</v>
      </c>
      <c r="O56" s="4">
        <f>MATCH(N56-1,'Supply Data'!$K$12:$K$17)+1</f>
        <v>3</v>
      </c>
      <c r="P56">
        <f>INDEX('Supply Data'!$L$12:$L$17,'Demand Data'!O56)</f>
        <v>23</v>
      </c>
      <c r="R56" t="str">
        <f t="shared" si="6"/>
        <v>03-Jan-08 Thursday 3</v>
      </c>
    </row>
    <row r="57" spans="4:18" x14ac:dyDescent="0.35">
      <c r="D57" s="21">
        <f t="shared" si="7"/>
        <v>39450.124999999876</v>
      </c>
      <c r="E57" s="21" t="b">
        <f t="shared" si="0"/>
        <v>0</v>
      </c>
      <c r="F57" s="21" t="b">
        <f t="shared" si="1"/>
        <v>0</v>
      </c>
      <c r="G57" s="20">
        <f t="shared" si="2"/>
        <v>1</v>
      </c>
      <c r="H57" s="20">
        <f t="shared" si="3"/>
        <v>24</v>
      </c>
      <c r="I57" s="20">
        <f t="shared" si="8"/>
        <v>4</v>
      </c>
      <c r="J57" s="21">
        <f t="shared" si="9"/>
        <v>39450</v>
      </c>
      <c r="K57" s="21"/>
      <c r="L57" s="21" t="str">
        <f t="shared" si="4"/>
        <v>Thursday</v>
      </c>
      <c r="M57" s="20">
        <f t="shared" si="5"/>
        <v>1</v>
      </c>
      <c r="N57" s="19">
        <v>3187.5</v>
      </c>
      <c r="O57" s="4">
        <f>MATCH(N57-1,'Supply Data'!$K$12:$K$17)+1</f>
        <v>3</v>
      </c>
      <c r="P57">
        <f>INDEX('Supply Data'!$L$12:$L$17,'Demand Data'!O57)</f>
        <v>23</v>
      </c>
      <c r="R57" t="str">
        <f t="shared" si="6"/>
        <v>03-Jan-08 Thursday 4</v>
      </c>
    </row>
    <row r="58" spans="4:18" x14ac:dyDescent="0.35">
      <c r="D58" s="21">
        <f t="shared" si="7"/>
        <v>39450.166666666541</v>
      </c>
      <c r="E58" s="21" t="b">
        <f t="shared" si="0"/>
        <v>0</v>
      </c>
      <c r="F58" s="21" t="b">
        <f t="shared" si="1"/>
        <v>0</v>
      </c>
      <c r="G58" s="20">
        <f t="shared" si="2"/>
        <v>1</v>
      </c>
      <c r="H58" s="20">
        <f t="shared" si="3"/>
        <v>24</v>
      </c>
      <c r="I58" s="20">
        <f t="shared" si="8"/>
        <v>5</v>
      </c>
      <c r="J58" s="21">
        <f t="shared" si="9"/>
        <v>39450</v>
      </c>
      <c r="K58" s="21"/>
      <c r="L58" s="21" t="str">
        <f t="shared" si="4"/>
        <v>Thursday</v>
      </c>
      <c r="M58" s="20">
        <f t="shared" si="5"/>
        <v>1</v>
      </c>
      <c r="N58" s="19">
        <v>3385.5</v>
      </c>
      <c r="O58" s="4">
        <f>MATCH(N58-1,'Supply Data'!$K$12:$K$17)+1</f>
        <v>3</v>
      </c>
      <c r="P58">
        <f>INDEX('Supply Data'!$L$12:$L$17,'Demand Data'!O58)</f>
        <v>23</v>
      </c>
      <c r="R58" t="str">
        <f t="shared" si="6"/>
        <v>03-Jan-08 Thursday 5</v>
      </c>
    </row>
    <row r="59" spans="4:18" x14ac:dyDescent="0.35">
      <c r="D59" s="21">
        <f t="shared" si="7"/>
        <v>39450.208333333205</v>
      </c>
      <c r="E59" s="21" t="b">
        <f t="shared" si="0"/>
        <v>0</v>
      </c>
      <c r="F59" s="21" t="b">
        <f t="shared" si="1"/>
        <v>0</v>
      </c>
      <c r="G59" s="20">
        <f t="shared" si="2"/>
        <v>1</v>
      </c>
      <c r="H59" s="20">
        <f t="shared" si="3"/>
        <v>24</v>
      </c>
      <c r="I59" s="20">
        <f t="shared" si="8"/>
        <v>6</v>
      </c>
      <c r="J59" s="21">
        <f t="shared" si="9"/>
        <v>39450</v>
      </c>
      <c r="K59" s="21"/>
      <c r="L59" s="21" t="str">
        <f t="shared" si="4"/>
        <v>Thursday</v>
      </c>
      <c r="M59" s="20">
        <f t="shared" si="5"/>
        <v>1</v>
      </c>
      <c r="N59" s="19">
        <v>3735</v>
      </c>
      <c r="O59" s="4">
        <f>MATCH(N59-1,'Supply Data'!$K$12:$K$17)+1</f>
        <v>4</v>
      </c>
      <c r="P59">
        <f>INDEX('Supply Data'!$L$12:$L$17,'Demand Data'!O59)</f>
        <v>50</v>
      </c>
      <c r="R59" t="str">
        <f t="shared" si="6"/>
        <v>03-Jan-08 Thursday 6</v>
      </c>
    </row>
    <row r="60" spans="4:18" x14ac:dyDescent="0.35">
      <c r="D60" s="21">
        <f t="shared" si="7"/>
        <v>39450.249999999869</v>
      </c>
      <c r="E60" s="21" t="b">
        <f t="shared" si="0"/>
        <v>0</v>
      </c>
      <c r="F60" s="21" t="b">
        <f t="shared" si="1"/>
        <v>0</v>
      </c>
      <c r="G60" s="20">
        <f t="shared" si="2"/>
        <v>1</v>
      </c>
      <c r="H60" s="20">
        <f t="shared" si="3"/>
        <v>24</v>
      </c>
      <c r="I60" s="20">
        <f t="shared" si="8"/>
        <v>7</v>
      </c>
      <c r="J60" s="21">
        <f t="shared" si="9"/>
        <v>39450</v>
      </c>
      <c r="K60" s="21"/>
      <c r="L60" s="21" t="str">
        <f t="shared" si="4"/>
        <v>Thursday</v>
      </c>
      <c r="M60" s="20">
        <f t="shared" si="5"/>
        <v>1</v>
      </c>
      <c r="N60" s="19">
        <v>3750</v>
      </c>
      <c r="O60" s="4">
        <f>MATCH(N60-1,'Supply Data'!$K$12:$K$17)+1</f>
        <v>4</v>
      </c>
      <c r="P60">
        <f>INDEX('Supply Data'!$L$12:$L$17,'Demand Data'!O60)</f>
        <v>50</v>
      </c>
      <c r="R60" t="str">
        <f t="shared" si="6"/>
        <v>03-Jan-08 Thursday 7</v>
      </c>
    </row>
    <row r="61" spans="4:18" x14ac:dyDescent="0.35">
      <c r="D61" s="21">
        <f t="shared" si="7"/>
        <v>39450.291666666533</v>
      </c>
      <c r="E61" s="21" t="b">
        <f t="shared" si="0"/>
        <v>0</v>
      </c>
      <c r="F61" s="21" t="b">
        <f t="shared" si="1"/>
        <v>0</v>
      </c>
      <c r="G61" s="20">
        <f t="shared" si="2"/>
        <v>1</v>
      </c>
      <c r="H61" s="20">
        <f t="shared" si="3"/>
        <v>24</v>
      </c>
      <c r="I61" s="20">
        <f t="shared" si="8"/>
        <v>8</v>
      </c>
      <c r="J61" s="21">
        <f t="shared" si="9"/>
        <v>39450</v>
      </c>
      <c r="K61" s="21"/>
      <c r="L61" s="21" t="str">
        <f t="shared" si="4"/>
        <v>Thursday</v>
      </c>
      <c r="M61" s="20">
        <f t="shared" si="5"/>
        <v>1</v>
      </c>
      <c r="N61" s="19">
        <v>4104</v>
      </c>
      <c r="O61" s="4">
        <f>MATCH(N61-1,'Supply Data'!$K$12:$K$17)+1</f>
        <v>4</v>
      </c>
      <c r="P61">
        <f>INDEX('Supply Data'!$L$12:$L$17,'Demand Data'!O61)</f>
        <v>50</v>
      </c>
      <c r="R61" t="str">
        <f t="shared" si="6"/>
        <v>03-Jan-08 Thursday 8</v>
      </c>
    </row>
    <row r="62" spans="4:18" x14ac:dyDescent="0.35">
      <c r="D62" s="21">
        <f t="shared" si="7"/>
        <v>39450.333333333198</v>
      </c>
      <c r="E62" s="21" t="b">
        <f t="shared" si="0"/>
        <v>0</v>
      </c>
      <c r="F62" s="21" t="b">
        <f t="shared" si="1"/>
        <v>0</v>
      </c>
      <c r="G62" s="20">
        <f t="shared" si="2"/>
        <v>1</v>
      </c>
      <c r="H62" s="20">
        <f t="shared" si="3"/>
        <v>24</v>
      </c>
      <c r="I62" s="20">
        <f t="shared" si="8"/>
        <v>9</v>
      </c>
      <c r="J62" s="21">
        <f t="shared" si="9"/>
        <v>39450</v>
      </c>
      <c r="K62" s="21"/>
      <c r="L62" s="21" t="str">
        <f t="shared" si="4"/>
        <v>Thursday</v>
      </c>
      <c r="M62" s="20">
        <f t="shared" si="5"/>
        <v>1</v>
      </c>
      <c r="N62" s="19">
        <v>4516.5</v>
      </c>
      <c r="O62" s="4">
        <f>MATCH(N62-1,'Supply Data'!$K$12:$K$17)+1</f>
        <v>4</v>
      </c>
      <c r="P62">
        <f>INDEX('Supply Data'!$L$12:$L$17,'Demand Data'!O62)</f>
        <v>50</v>
      </c>
      <c r="R62" t="str">
        <f t="shared" si="6"/>
        <v>03-Jan-08 Thursday 9</v>
      </c>
    </row>
    <row r="63" spans="4:18" x14ac:dyDescent="0.35">
      <c r="D63" s="21">
        <f t="shared" si="7"/>
        <v>39450.374999999862</v>
      </c>
      <c r="E63" s="21" t="b">
        <f t="shared" si="0"/>
        <v>0</v>
      </c>
      <c r="F63" s="21" t="b">
        <f t="shared" si="1"/>
        <v>0</v>
      </c>
      <c r="G63" s="20">
        <f t="shared" si="2"/>
        <v>1</v>
      </c>
      <c r="H63" s="20">
        <f t="shared" si="3"/>
        <v>24</v>
      </c>
      <c r="I63" s="20">
        <f t="shared" si="8"/>
        <v>10</v>
      </c>
      <c r="J63" s="21">
        <f t="shared" si="9"/>
        <v>39450</v>
      </c>
      <c r="K63" s="21"/>
      <c r="L63" s="21" t="str">
        <f t="shared" si="4"/>
        <v>Thursday</v>
      </c>
      <c r="M63" s="20">
        <f t="shared" si="5"/>
        <v>1</v>
      </c>
      <c r="N63" s="19">
        <v>4902</v>
      </c>
      <c r="O63" s="4">
        <f>MATCH(N63-1,'Supply Data'!$K$12:$K$17)+1</f>
        <v>5</v>
      </c>
      <c r="P63">
        <f>INDEX('Supply Data'!$L$12:$L$17,'Demand Data'!O63)</f>
        <v>75</v>
      </c>
      <c r="R63" t="str">
        <f t="shared" si="6"/>
        <v>03-Jan-08 Thursday 10</v>
      </c>
    </row>
    <row r="64" spans="4:18" x14ac:dyDescent="0.35">
      <c r="D64" s="21">
        <f t="shared" si="7"/>
        <v>39450.416666666526</v>
      </c>
      <c r="E64" s="21" t="b">
        <f t="shared" si="0"/>
        <v>0</v>
      </c>
      <c r="F64" s="21" t="b">
        <f t="shared" si="1"/>
        <v>0</v>
      </c>
      <c r="G64" s="20">
        <f t="shared" si="2"/>
        <v>1</v>
      </c>
      <c r="H64" s="20">
        <f t="shared" si="3"/>
        <v>24</v>
      </c>
      <c r="I64" s="20">
        <f t="shared" si="8"/>
        <v>11</v>
      </c>
      <c r="J64" s="21">
        <f t="shared" si="9"/>
        <v>39450</v>
      </c>
      <c r="K64" s="21"/>
      <c r="L64" s="21" t="str">
        <f t="shared" si="4"/>
        <v>Thursday</v>
      </c>
      <c r="M64" s="20">
        <f t="shared" si="5"/>
        <v>1</v>
      </c>
      <c r="N64" s="19">
        <v>5065.5</v>
      </c>
      <c r="O64" s="4">
        <f>MATCH(N64-1,'Supply Data'!$K$12:$K$17)+1</f>
        <v>5</v>
      </c>
      <c r="P64">
        <f>INDEX('Supply Data'!$L$12:$L$17,'Demand Data'!O64)</f>
        <v>75</v>
      </c>
      <c r="R64" t="str">
        <f t="shared" si="6"/>
        <v>03-Jan-08 Thursday 11</v>
      </c>
    </row>
    <row r="65" spans="4:18" x14ac:dyDescent="0.35">
      <c r="D65" s="21">
        <f t="shared" si="7"/>
        <v>39450.45833333319</v>
      </c>
      <c r="E65" s="21" t="b">
        <f t="shared" si="0"/>
        <v>0</v>
      </c>
      <c r="F65" s="21" t="b">
        <f t="shared" si="1"/>
        <v>0</v>
      </c>
      <c r="G65" s="20">
        <f t="shared" si="2"/>
        <v>1</v>
      </c>
      <c r="H65" s="20">
        <f t="shared" si="3"/>
        <v>24</v>
      </c>
      <c r="I65" s="20">
        <f t="shared" si="8"/>
        <v>12</v>
      </c>
      <c r="J65" s="21">
        <f t="shared" si="9"/>
        <v>39450</v>
      </c>
      <c r="K65" s="21"/>
      <c r="L65" s="21" t="str">
        <f t="shared" si="4"/>
        <v>Thursday</v>
      </c>
      <c r="M65" s="20">
        <f t="shared" si="5"/>
        <v>1</v>
      </c>
      <c r="N65" s="19">
        <v>4837.5</v>
      </c>
      <c r="O65" s="4">
        <f>MATCH(N65-1,'Supply Data'!$K$12:$K$17)+1</f>
        <v>5</v>
      </c>
      <c r="P65">
        <f>INDEX('Supply Data'!$L$12:$L$17,'Demand Data'!O65)</f>
        <v>75</v>
      </c>
      <c r="R65" t="str">
        <f t="shared" si="6"/>
        <v>03-Jan-08 Thursday 12</v>
      </c>
    </row>
    <row r="66" spans="4:18" x14ac:dyDescent="0.35">
      <c r="D66" s="21">
        <f t="shared" si="7"/>
        <v>39450.499999999854</v>
      </c>
      <c r="E66" s="21" t="b">
        <f t="shared" si="0"/>
        <v>0</v>
      </c>
      <c r="F66" s="21" t="b">
        <f t="shared" si="1"/>
        <v>0</v>
      </c>
      <c r="G66" s="20">
        <f t="shared" si="2"/>
        <v>1</v>
      </c>
      <c r="H66" s="20">
        <f t="shared" si="3"/>
        <v>24</v>
      </c>
      <c r="I66" s="20">
        <f t="shared" si="8"/>
        <v>13</v>
      </c>
      <c r="J66" s="21">
        <f t="shared" si="9"/>
        <v>39450</v>
      </c>
      <c r="K66" s="21"/>
      <c r="L66" s="21" t="str">
        <f t="shared" si="4"/>
        <v>Thursday</v>
      </c>
      <c r="M66" s="20">
        <f t="shared" si="5"/>
        <v>1</v>
      </c>
      <c r="N66" s="19">
        <v>4848</v>
      </c>
      <c r="O66" s="4">
        <f>MATCH(N66-1,'Supply Data'!$K$12:$K$17)+1</f>
        <v>5</v>
      </c>
      <c r="P66">
        <f>INDEX('Supply Data'!$L$12:$L$17,'Demand Data'!O66)</f>
        <v>75</v>
      </c>
      <c r="R66" t="str">
        <f t="shared" si="6"/>
        <v>03-Jan-08 Thursday 13</v>
      </c>
    </row>
    <row r="67" spans="4:18" x14ac:dyDescent="0.35">
      <c r="D67" s="21">
        <f t="shared" si="7"/>
        <v>39450.541666666519</v>
      </c>
      <c r="E67" s="21" t="b">
        <f t="shared" si="0"/>
        <v>0</v>
      </c>
      <c r="F67" s="21" t="b">
        <f t="shared" si="1"/>
        <v>0</v>
      </c>
      <c r="G67" s="20">
        <f t="shared" si="2"/>
        <v>1</v>
      </c>
      <c r="H67" s="20">
        <f t="shared" si="3"/>
        <v>24</v>
      </c>
      <c r="I67" s="20">
        <f t="shared" si="8"/>
        <v>14</v>
      </c>
      <c r="J67" s="21">
        <f t="shared" si="9"/>
        <v>39450</v>
      </c>
      <c r="K67" s="21"/>
      <c r="L67" s="21" t="str">
        <f t="shared" si="4"/>
        <v>Thursday</v>
      </c>
      <c r="M67" s="20">
        <f t="shared" si="5"/>
        <v>1</v>
      </c>
      <c r="N67" s="19">
        <v>5020.5</v>
      </c>
      <c r="O67" s="4">
        <f>MATCH(N67-1,'Supply Data'!$K$12:$K$17)+1</f>
        <v>5</v>
      </c>
      <c r="P67">
        <f>INDEX('Supply Data'!$L$12:$L$17,'Demand Data'!O67)</f>
        <v>75</v>
      </c>
      <c r="R67" t="str">
        <f t="shared" si="6"/>
        <v>03-Jan-08 Thursday 14</v>
      </c>
    </row>
    <row r="68" spans="4:18" x14ac:dyDescent="0.35">
      <c r="D68" s="21">
        <f t="shared" si="7"/>
        <v>39450.583333333183</v>
      </c>
      <c r="E68" s="21" t="b">
        <f t="shared" si="0"/>
        <v>0</v>
      </c>
      <c r="F68" s="21" t="b">
        <f t="shared" si="1"/>
        <v>0</v>
      </c>
      <c r="G68" s="20">
        <f t="shared" si="2"/>
        <v>1</v>
      </c>
      <c r="H68" s="20">
        <f t="shared" si="3"/>
        <v>24</v>
      </c>
      <c r="I68" s="20">
        <f t="shared" si="8"/>
        <v>15</v>
      </c>
      <c r="J68" s="21">
        <f t="shared" si="9"/>
        <v>39450</v>
      </c>
      <c r="K68" s="21"/>
      <c r="L68" s="21" t="str">
        <f t="shared" si="4"/>
        <v>Thursday</v>
      </c>
      <c r="M68" s="20">
        <f t="shared" si="5"/>
        <v>1</v>
      </c>
      <c r="N68" s="19">
        <v>4881</v>
      </c>
      <c r="O68" s="4">
        <f>MATCH(N68-1,'Supply Data'!$K$12:$K$17)+1</f>
        <v>5</v>
      </c>
      <c r="P68">
        <f>INDEX('Supply Data'!$L$12:$L$17,'Demand Data'!O68)</f>
        <v>75</v>
      </c>
      <c r="R68" t="str">
        <f t="shared" si="6"/>
        <v>03-Jan-08 Thursday 15</v>
      </c>
    </row>
    <row r="69" spans="4:18" x14ac:dyDescent="0.35">
      <c r="D69" s="21">
        <f t="shared" si="7"/>
        <v>39450.624999999847</v>
      </c>
      <c r="E69" s="21" t="b">
        <f t="shared" si="0"/>
        <v>0</v>
      </c>
      <c r="F69" s="21" t="b">
        <f t="shared" si="1"/>
        <v>0</v>
      </c>
      <c r="G69" s="20">
        <f t="shared" si="2"/>
        <v>1</v>
      </c>
      <c r="H69" s="20">
        <f t="shared" si="3"/>
        <v>24</v>
      </c>
      <c r="I69" s="20">
        <f t="shared" si="8"/>
        <v>16</v>
      </c>
      <c r="J69" s="21">
        <f t="shared" si="9"/>
        <v>39450</v>
      </c>
      <c r="K69" s="21"/>
      <c r="L69" s="21" t="str">
        <f t="shared" si="4"/>
        <v>Thursday</v>
      </c>
      <c r="M69" s="20">
        <f t="shared" si="5"/>
        <v>1</v>
      </c>
      <c r="N69" s="19">
        <v>4852.5</v>
      </c>
      <c r="O69" s="4">
        <f>MATCH(N69-1,'Supply Data'!$K$12:$K$17)+1</f>
        <v>5</v>
      </c>
      <c r="P69">
        <f>INDEX('Supply Data'!$L$12:$L$17,'Demand Data'!O69)</f>
        <v>75</v>
      </c>
      <c r="R69" t="str">
        <f t="shared" si="6"/>
        <v>03-Jan-08 Thursday 16</v>
      </c>
    </row>
    <row r="70" spans="4:18" x14ac:dyDescent="0.35">
      <c r="D70" s="21">
        <f t="shared" si="7"/>
        <v>39450.666666666511</v>
      </c>
      <c r="E70" s="21" t="b">
        <f t="shared" ref="E70:E133" si="10">D70=$D$2</f>
        <v>0</v>
      </c>
      <c r="F70" s="21" t="b">
        <f t="shared" ref="F70:F133" si="11">D70=$E$2</f>
        <v>0</v>
      </c>
      <c r="G70" s="20">
        <f t="shared" si="2"/>
        <v>1</v>
      </c>
      <c r="H70" s="20">
        <f t="shared" si="3"/>
        <v>24</v>
      </c>
      <c r="I70" s="20">
        <f t="shared" si="8"/>
        <v>17</v>
      </c>
      <c r="J70" s="21">
        <f t="shared" si="9"/>
        <v>39450</v>
      </c>
      <c r="K70" s="21"/>
      <c r="L70" s="21" t="str">
        <f t="shared" si="4"/>
        <v>Thursday</v>
      </c>
      <c r="M70" s="20">
        <f t="shared" si="5"/>
        <v>1</v>
      </c>
      <c r="N70" s="19">
        <v>4831.5</v>
      </c>
      <c r="O70" s="4">
        <f>MATCH(N70-1,'Supply Data'!$K$12:$K$17)+1</f>
        <v>5</v>
      </c>
      <c r="P70">
        <f>INDEX('Supply Data'!$L$12:$L$17,'Demand Data'!O70)</f>
        <v>75</v>
      </c>
      <c r="R70" t="str">
        <f t="shared" si="6"/>
        <v>03-Jan-08 Thursday 17</v>
      </c>
    </row>
    <row r="71" spans="4:18" x14ac:dyDescent="0.35">
      <c r="D71" s="21">
        <f t="shared" si="7"/>
        <v>39450.708333333176</v>
      </c>
      <c r="E71" s="21" t="b">
        <f t="shared" si="10"/>
        <v>0</v>
      </c>
      <c r="F71" s="21" t="b">
        <f t="shared" si="11"/>
        <v>0</v>
      </c>
      <c r="G71" s="20">
        <f t="shared" ref="G71:G134" si="12">IF(E71,2,IF(F71,3,1))</f>
        <v>1</v>
      </c>
      <c r="H71" s="20">
        <f t="shared" ref="H71:H134" si="13">CHOOSE(G71,24,23,25)</f>
        <v>24</v>
      </c>
      <c r="I71" s="20">
        <f t="shared" si="8"/>
        <v>18</v>
      </c>
      <c r="J71" s="21">
        <f t="shared" si="9"/>
        <v>39450</v>
      </c>
      <c r="K71" s="21"/>
      <c r="L71" s="21" t="str">
        <f t="shared" ref="L71:L134" si="14">TEXT(J71,"ddddd")</f>
        <v>Thursday</v>
      </c>
      <c r="M71" s="20">
        <f t="shared" ref="M71:M134" si="15">MONTH(D71)</f>
        <v>1</v>
      </c>
      <c r="N71" s="19">
        <v>5212.5</v>
      </c>
      <c r="O71" s="4">
        <f>MATCH(N71-1,'Supply Data'!$K$12:$K$17)+1</f>
        <v>5</v>
      </c>
      <c r="P71">
        <f>INDEX('Supply Data'!$L$12:$L$17,'Demand Data'!O71)</f>
        <v>75</v>
      </c>
      <c r="R71" t="str">
        <f t="shared" ref="R71:R134" si="16">TEXT(D71,"dd-mmm-yy ddddd")&amp;" "&amp;I71</f>
        <v>03-Jan-08 Thursday 18</v>
      </c>
    </row>
    <row r="72" spans="4:18" x14ac:dyDescent="0.35">
      <c r="D72" s="21">
        <f t="shared" ref="D72:D135" si="17">D71+1/24</f>
        <v>39450.74999999984</v>
      </c>
      <c r="E72" s="21" t="b">
        <f t="shared" si="10"/>
        <v>0</v>
      </c>
      <c r="F72" s="21" t="b">
        <f t="shared" si="11"/>
        <v>0</v>
      </c>
      <c r="G72" s="20">
        <f t="shared" si="12"/>
        <v>1</v>
      </c>
      <c r="H72" s="20">
        <f t="shared" si="13"/>
        <v>24</v>
      </c>
      <c r="I72" s="20">
        <f t="shared" ref="I72:I135" si="18">IF(I71&gt;=H72,1,I71+1)</f>
        <v>19</v>
      </c>
      <c r="J72" s="21">
        <f t="shared" ref="J72:J135" si="19">IF(I72=1,J71+1,J71)</f>
        <v>39450</v>
      </c>
      <c r="K72" s="21"/>
      <c r="L72" s="21" t="str">
        <f t="shared" si="14"/>
        <v>Thursday</v>
      </c>
      <c r="M72" s="20">
        <f t="shared" si="15"/>
        <v>1</v>
      </c>
      <c r="N72" s="19">
        <v>5244</v>
      </c>
      <c r="O72" s="4">
        <f>MATCH(N72-1,'Supply Data'!$K$12:$K$17)+1</f>
        <v>5</v>
      </c>
      <c r="P72">
        <f>INDEX('Supply Data'!$L$12:$L$17,'Demand Data'!O72)</f>
        <v>75</v>
      </c>
      <c r="R72" t="str">
        <f t="shared" si="16"/>
        <v>03-Jan-08 Thursday 19</v>
      </c>
    </row>
    <row r="73" spans="4:18" x14ac:dyDescent="0.35">
      <c r="D73" s="21">
        <f t="shared" si="17"/>
        <v>39450.791666666504</v>
      </c>
      <c r="E73" s="21" t="b">
        <f t="shared" si="10"/>
        <v>0</v>
      </c>
      <c r="F73" s="21" t="b">
        <f t="shared" si="11"/>
        <v>0</v>
      </c>
      <c r="G73" s="20">
        <f t="shared" si="12"/>
        <v>1</v>
      </c>
      <c r="H73" s="20">
        <f t="shared" si="13"/>
        <v>24</v>
      </c>
      <c r="I73" s="20">
        <f t="shared" si="18"/>
        <v>20</v>
      </c>
      <c r="J73" s="21">
        <f t="shared" si="19"/>
        <v>39450</v>
      </c>
      <c r="K73" s="21"/>
      <c r="L73" s="21" t="str">
        <f t="shared" si="14"/>
        <v>Thursday</v>
      </c>
      <c r="M73" s="20">
        <f t="shared" si="15"/>
        <v>1</v>
      </c>
      <c r="N73" s="19">
        <v>5068.5</v>
      </c>
      <c r="O73" s="4">
        <f>MATCH(N73-1,'Supply Data'!$K$12:$K$17)+1</f>
        <v>5</v>
      </c>
      <c r="P73">
        <f>INDEX('Supply Data'!$L$12:$L$17,'Demand Data'!O73)</f>
        <v>75</v>
      </c>
      <c r="R73" t="str">
        <f t="shared" si="16"/>
        <v>03-Jan-08 Thursday 20</v>
      </c>
    </row>
    <row r="74" spans="4:18" x14ac:dyDescent="0.35">
      <c r="D74" s="21">
        <f t="shared" si="17"/>
        <v>39450.833333333168</v>
      </c>
      <c r="E74" s="21" t="b">
        <f t="shared" si="10"/>
        <v>0</v>
      </c>
      <c r="F74" s="21" t="b">
        <f t="shared" si="11"/>
        <v>0</v>
      </c>
      <c r="G74" s="20">
        <f t="shared" si="12"/>
        <v>1</v>
      </c>
      <c r="H74" s="20">
        <f t="shared" si="13"/>
        <v>24</v>
      </c>
      <c r="I74" s="20">
        <f t="shared" si="18"/>
        <v>21</v>
      </c>
      <c r="J74" s="21">
        <f t="shared" si="19"/>
        <v>39450</v>
      </c>
      <c r="K74" s="21"/>
      <c r="L74" s="21" t="str">
        <f t="shared" si="14"/>
        <v>Thursday</v>
      </c>
      <c r="M74" s="20">
        <f t="shared" si="15"/>
        <v>1</v>
      </c>
      <c r="N74" s="19">
        <v>4791</v>
      </c>
      <c r="O74" s="4">
        <f>MATCH(N74-1,'Supply Data'!$K$12:$K$17)+1</f>
        <v>4</v>
      </c>
      <c r="P74">
        <f>INDEX('Supply Data'!$L$12:$L$17,'Demand Data'!O74)</f>
        <v>50</v>
      </c>
      <c r="R74" t="str">
        <f t="shared" si="16"/>
        <v>03-Jan-08 Thursday 21</v>
      </c>
    </row>
    <row r="75" spans="4:18" x14ac:dyDescent="0.35">
      <c r="D75" s="21">
        <f t="shared" si="17"/>
        <v>39450.874999999833</v>
      </c>
      <c r="E75" s="21" t="b">
        <f t="shared" si="10"/>
        <v>0</v>
      </c>
      <c r="F75" s="21" t="b">
        <f t="shared" si="11"/>
        <v>0</v>
      </c>
      <c r="G75" s="20">
        <f t="shared" si="12"/>
        <v>1</v>
      </c>
      <c r="H75" s="20">
        <f t="shared" si="13"/>
        <v>24</v>
      </c>
      <c r="I75" s="20">
        <f t="shared" si="18"/>
        <v>22</v>
      </c>
      <c r="J75" s="21">
        <f t="shared" si="19"/>
        <v>39450</v>
      </c>
      <c r="K75" s="21"/>
      <c r="L75" s="21" t="str">
        <f t="shared" si="14"/>
        <v>Thursday</v>
      </c>
      <c r="M75" s="20">
        <f t="shared" si="15"/>
        <v>1</v>
      </c>
      <c r="N75" s="19">
        <v>4309.5</v>
      </c>
      <c r="O75" s="4">
        <f>MATCH(N75-1,'Supply Data'!$K$12:$K$17)+1</f>
        <v>4</v>
      </c>
      <c r="P75">
        <f>INDEX('Supply Data'!$L$12:$L$17,'Demand Data'!O75)</f>
        <v>50</v>
      </c>
      <c r="R75" t="str">
        <f t="shared" si="16"/>
        <v>03-Jan-08 Thursday 22</v>
      </c>
    </row>
    <row r="76" spans="4:18" x14ac:dyDescent="0.35">
      <c r="D76" s="21">
        <f t="shared" si="17"/>
        <v>39450.916666666497</v>
      </c>
      <c r="E76" s="21" t="b">
        <f t="shared" si="10"/>
        <v>0</v>
      </c>
      <c r="F76" s="21" t="b">
        <f t="shared" si="11"/>
        <v>0</v>
      </c>
      <c r="G76" s="20">
        <f t="shared" si="12"/>
        <v>1</v>
      </c>
      <c r="H76" s="20">
        <f t="shared" si="13"/>
        <v>24</v>
      </c>
      <c r="I76" s="20">
        <f t="shared" si="18"/>
        <v>23</v>
      </c>
      <c r="J76" s="21">
        <f t="shared" si="19"/>
        <v>39450</v>
      </c>
      <c r="K76" s="21"/>
      <c r="L76" s="21" t="str">
        <f t="shared" si="14"/>
        <v>Thursday</v>
      </c>
      <c r="M76" s="20">
        <f t="shared" si="15"/>
        <v>1</v>
      </c>
      <c r="N76" s="19">
        <v>3874.5</v>
      </c>
      <c r="O76" s="4">
        <f>MATCH(N76-1,'Supply Data'!$K$12:$K$17)+1</f>
        <v>4</v>
      </c>
      <c r="P76">
        <f>INDEX('Supply Data'!$L$12:$L$17,'Demand Data'!O76)</f>
        <v>50</v>
      </c>
      <c r="R76" t="str">
        <f t="shared" si="16"/>
        <v>03-Jan-08 Thursday 23</v>
      </c>
    </row>
    <row r="77" spans="4:18" x14ac:dyDescent="0.35">
      <c r="D77" s="21">
        <f t="shared" si="17"/>
        <v>39450.958333333161</v>
      </c>
      <c r="E77" s="21" t="b">
        <f t="shared" si="10"/>
        <v>0</v>
      </c>
      <c r="F77" s="21" t="b">
        <f t="shared" si="11"/>
        <v>0</v>
      </c>
      <c r="G77" s="20">
        <f t="shared" si="12"/>
        <v>1</v>
      </c>
      <c r="H77" s="20">
        <f t="shared" si="13"/>
        <v>24</v>
      </c>
      <c r="I77" s="20">
        <f t="shared" si="18"/>
        <v>24</v>
      </c>
      <c r="J77" s="21">
        <f t="shared" si="19"/>
        <v>39450</v>
      </c>
      <c r="K77" s="21"/>
      <c r="L77" s="21" t="str">
        <f t="shared" si="14"/>
        <v>Thursday</v>
      </c>
      <c r="M77" s="20">
        <f t="shared" si="15"/>
        <v>1</v>
      </c>
      <c r="N77" s="19">
        <v>3523.5</v>
      </c>
      <c r="O77" s="4">
        <f>MATCH(N77-1,'Supply Data'!$K$12:$K$17)+1</f>
        <v>3</v>
      </c>
      <c r="P77">
        <f>INDEX('Supply Data'!$L$12:$L$17,'Demand Data'!O77)</f>
        <v>23</v>
      </c>
      <c r="R77" t="str">
        <f t="shared" si="16"/>
        <v>03-Jan-08 Thursday 24</v>
      </c>
    </row>
    <row r="78" spans="4:18" x14ac:dyDescent="0.35">
      <c r="D78" s="21">
        <f t="shared" si="17"/>
        <v>39450.999999999825</v>
      </c>
      <c r="E78" s="21" t="b">
        <f t="shared" si="10"/>
        <v>0</v>
      </c>
      <c r="F78" s="21" t="b">
        <f t="shared" si="11"/>
        <v>0</v>
      </c>
      <c r="G78" s="20">
        <f t="shared" si="12"/>
        <v>1</v>
      </c>
      <c r="H78" s="20">
        <f t="shared" si="13"/>
        <v>24</v>
      </c>
      <c r="I78" s="20">
        <f t="shared" si="18"/>
        <v>1</v>
      </c>
      <c r="J78" s="21">
        <f t="shared" si="19"/>
        <v>39451</v>
      </c>
      <c r="K78" s="21"/>
      <c r="L78" s="21" t="str">
        <f t="shared" si="14"/>
        <v>Friday</v>
      </c>
      <c r="M78" s="20">
        <f t="shared" si="15"/>
        <v>1</v>
      </c>
      <c r="N78" s="19">
        <v>3364.5</v>
      </c>
      <c r="O78" s="4">
        <f>MATCH(N78-1,'Supply Data'!$K$12:$K$17)+1</f>
        <v>3</v>
      </c>
      <c r="P78">
        <f>INDEX('Supply Data'!$L$12:$L$17,'Demand Data'!O78)</f>
        <v>23</v>
      </c>
      <c r="R78" t="str">
        <f t="shared" si="16"/>
        <v>04-Jan-08 Friday 1</v>
      </c>
    </row>
    <row r="79" spans="4:18" x14ac:dyDescent="0.35">
      <c r="D79" s="21">
        <f t="shared" si="17"/>
        <v>39451.04166666649</v>
      </c>
      <c r="E79" s="21" t="b">
        <f t="shared" si="10"/>
        <v>0</v>
      </c>
      <c r="F79" s="21" t="b">
        <f t="shared" si="11"/>
        <v>0</v>
      </c>
      <c r="G79" s="20">
        <f t="shared" si="12"/>
        <v>1</v>
      </c>
      <c r="H79" s="20">
        <f t="shared" si="13"/>
        <v>24</v>
      </c>
      <c r="I79" s="20">
        <f t="shared" si="18"/>
        <v>2</v>
      </c>
      <c r="J79" s="21">
        <f t="shared" si="19"/>
        <v>39451</v>
      </c>
      <c r="K79" s="21"/>
      <c r="L79" s="21" t="str">
        <f t="shared" si="14"/>
        <v>Friday</v>
      </c>
      <c r="M79" s="20">
        <f t="shared" si="15"/>
        <v>1</v>
      </c>
      <c r="N79" s="19">
        <v>3331.5</v>
      </c>
      <c r="O79" s="4">
        <f>MATCH(N79-1,'Supply Data'!$K$12:$K$17)+1</f>
        <v>3</v>
      </c>
      <c r="P79">
        <f>INDEX('Supply Data'!$L$12:$L$17,'Demand Data'!O79)</f>
        <v>23</v>
      </c>
      <c r="R79" t="str">
        <f t="shared" si="16"/>
        <v>04-Jan-08 Friday 2</v>
      </c>
    </row>
    <row r="80" spans="4:18" x14ac:dyDescent="0.35">
      <c r="D80" s="21">
        <f t="shared" si="17"/>
        <v>39451.083333333154</v>
      </c>
      <c r="E80" s="21" t="b">
        <f t="shared" si="10"/>
        <v>0</v>
      </c>
      <c r="F80" s="21" t="b">
        <f t="shared" si="11"/>
        <v>0</v>
      </c>
      <c r="G80" s="20">
        <f t="shared" si="12"/>
        <v>1</v>
      </c>
      <c r="H80" s="20">
        <f t="shared" si="13"/>
        <v>24</v>
      </c>
      <c r="I80" s="20">
        <f t="shared" si="18"/>
        <v>3</v>
      </c>
      <c r="J80" s="21">
        <f t="shared" si="19"/>
        <v>39451</v>
      </c>
      <c r="K80" s="21"/>
      <c r="L80" s="21" t="str">
        <f t="shared" si="14"/>
        <v>Friday</v>
      </c>
      <c r="M80" s="20">
        <f t="shared" si="15"/>
        <v>1</v>
      </c>
      <c r="N80" s="19">
        <v>3253.5</v>
      </c>
      <c r="O80" s="4">
        <f>MATCH(N80-1,'Supply Data'!$K$12:$K$17)+1</f>
        <v>3</v>
      </c>
      <c r="P80">
        <f>INDEX('Supply Data'!$L$12:$L$17,'Demand Data'!O80)</f>
        <v>23</v>
      </c>
      <c r="R80" t="str">
        <f t="shared" si="16"/>
        <v>04-Jan-08 Friday 3</v>
      </c>
    </row>
    <row r="81" spans="4:18" x14ac:dyDescent="0.35">
      <c r="D81" s="21">
        <f t="shared" si="17"/>
        <v>39451.124999999818</v>
      </c>
      <c r="E81" s="21" t="b">
        <f t="shared" si="10"/>
        <v>0</v>
      </c>
      <c r="F81" s="21" t="b">
        <f t="shared" si="11"/>
        <v>0</v>
      </c>
      <c r="G81" s="20">
        <f t="shared" si="12"/>
        <v>1</v>
      </c>
      <c r="H81" s="20">
        <f t="shared" si="13"/>
        <v>24</v>
      </c>
      <c r="I81" s="20">
        <f t="shared" si="18"/>
        <v>4</v>
      </c>
      <c r="J81" s="21">
        <f t="shared" si="19"/>
        <v>39451</v>
      </c>
      <c r="K81" s="21"/>
      <c r="L81" s="21" t="str">
        <f t="shared" si="14"/>
        <v>Friday</v>
      </c>
      <c r="M81" s="20">
        <f t="shared" si="15"/>
        <v>1</v>
      </c>
      <c r="N81" s="19">
        <v>3292.5</v>
      </c>
      <c r="O81" s="4">
        <f>MATCH(N81-1,'Supply Data'!$K$12:$K$17)+1</f>
        <v>3</v>
      </c>
      <c r="P81">
        <f>INDEX('Supply Data'!$L$12:$L$17,'Demand Data'!O81)</f>
        <v>23</v>
      </c>
      <c r="R81" t="str">
        <f t="shared" si="16"/>
        <v>04-Jan-08 Friday 4</v>
      </c>
    </row>
    <row r="82" spans="4:18" x14ac:dyDescent="0.35">
      <c r="D82" s="21">
        <f t="shared" si="17"/>
        <v>39451.166666666482</v>
      </c>
      <c r="E82" s="21" t="b">
        <f t="shared" si="10"/>
        <v>0</v>
      </c>
      <c r="F82" s="21" t="b">
        <f t="shared" si="11"/>
        <v>0</v>
      </c>
      <c r="G82" s="20">
        <f t="shared" si="12"/>
        <v>1</v>
      </c>
      <c r="H82" s="20">
        <f t="shared" si="13"/>
        <v>24</v>
      </c>
      <c r="I82" s="20">
        <f t="shared" si="18"/>
        <v>5</v>
      </c>
      <c r="J82" s="21">
        <f t="shared" si="19"/>
        <v>39451</v>
      </c>
      <c r="K82" s="21"/>
      <c r="L82" s="21" t="str">
        <f t="shared" si="14"/>
        <v>Friday</v>
      </c>
      <c r="M82" s="20">
        <f t="shared" si="15"/>
        <v>1</v>
      </c>
      <c r="N82" s="19">
        <v>3447</v>
      </c>
      <c r="O82" s="4">
        <f>MATCH(N82-1,'Supply Data'!$K$12:$K$17)+1</f>
        <v>3</v>
      </c>
      <c r="P82">
        <f>INDEX('Supply Data'!$L$12:$L$17,'Demand Data'!O82)</f>
        <v>23</v>
      </c>
      <c r="R82" t="str">
        <f t="shared" si="16"/>
        <v>04-Jan-08 Friday 5</v>
      </c>
    </row>
    <row r="83" spans="4:18" x14ac:dyDescent="0.35">
      <c r="D83" s="21">
        <f t="shared" si="17"/>
        <v>39451.208333333147</v>
      </c>
      <c r="E83" s="21" t="b">
        <f t="shared" si="10"/>
        <v>0</v>
      </c>
      <c r="F83" s="21" t="b">
        <f t="shared" si="11"/>
        <v>0</v>
      </c>
      <c r="G83" s="20">
        <f t="shared" si="12"/>
        <v>1</v>
      </c>
      <c r="H83" s="20">
        <f t="shared" si="13"/>
        <v>24</v>
      </c>
      <c r="I83" s="20">
        <f t="shared" si="18"/>
        <v>6</v>
      </c>
      <c r="J83" s="21">
        <f t="shared" si="19"/>
        <v>39451</v>
      </c>
      <c r="K83" s="21"/>
      <c r="L83" s="21" t="str">
        <f t="shared" si="14"/>
        <v>Friday</v>
      </c>
      <c r="M83" s="20">
        <f t="shared" si="15"/>
        <v>1</v>
      </c>
      <c r="N83" s="19">
        <v>3685.5</v>
      </c>
      <c r="O83" s="4">
        <f>MATCH(N83-1,'Supply Data'!$K$12:$K$17)+1</f>
        <v>4</v>
      </c>
      <c r="P83">
        <f>INDEX('Supply Data'!$L$12:$L$17,'Demand Data'!O83)</f>
        <v>50</v>
      </c>
      <c r="R83" t="str">
        <f t="shared" si="16"/>
        <v>04-Jan-08 Friday 6</v>
      </c>
    </row>
    <row r="84" spans="4:18" x14ac:dyDescent="0.35">
      <c r="D84" s="21">
        <f t="shared" si="17"/>
        <v>39451.249999999811</v>
      </c>
      <c r="E84" s="21" t="b">
        <f t="shared" si="10"/>
        <v>0</v>
      </c>
      <c r="F84" s="21" t="b">
        <f t="shared" si="11"/>
        <v>0</v>
      </c>
      <c r="G84" s="20">
        <f t="shared" si="12"/>
        <v>1</v>
      </c>
      <c r="H84" s="20">
        <f t="shared" si="13"/>
        <v>24</v>
      </c>
      <c r="I84" s="20">
        <f t="shared" si="18"/>
        <v>7</v>
      </c>
      <c r="J84" s="21">
        <f t="shared" si="19"/>
        <v>39451</v>
      </c>
      <c r="K84" s="21"/>
      <c r="L84" s="21" t="str">
        <f t="shared" si="14"/>
        <v>Friday</v>
      </c>
      <c r="M84" s="20">
        <f t="shared" si="15"/>
        <v>1</v>
      </c>
      <c r="N84" s="19">
        <v>3726</v>
      </c>
      <c r="O84" s="4">
        <f>MATCH(N84-1,'Supply Data'!$K$12:$K$17)+1</f>
        <v>4</v>
      </c>
      <c r="P84">
        <f>INDEX('Supply Data'!$L$12:$L$17,'Demand Data'!O84)</f>
        <v>50</v>
      </c>
      <c r="R84" t="str">
        <f t="shared" si="16"/>
        <v>04-Jan-08 Friday 7</v>
      </c>
    </row>
    <row r="85" spans="4:18" x14ac:dyDescent="0.35">
      <c r="D85" s="21">
        <f t="shared" si="17"/>
        <v>39451.291666666475</v>
      </c>
      <c r="E85" s="21" t="b">
        <f t="shared" si="10"/>
        <v>0</v>
      </c>
      <c r="F85" s="21" t="b">
        <f t="shared" si="11"/>
        <v>0</v>
      </c>
      <c r="G85" s="20">
        <f t="shared" si="12"/>
        <v>1</v>
      </c>
      <c r="H85" s="20">
        <f t="shared" si="13"/>
        <v>24</v>
      </c>
      <c r="I85" s="20">
        <f t="shared" si="18"/>
        <v>8</v>
      </c>
      <c r="J85" s="21">
        <f t="shared" si="19"/>
        <v>39451</v>
      </c>
      <c r="K85" s="21"/>
      <c r="L85" s="21" t="str">
        <f t="shared" si="14"/>
        <v>Friday</v>
      </c>
      <c r="M85" s="20">
        <f t="shared" si="15"/>
        <v>1</v>
      </c>
      <c r="N85" s="19">
        <v>4050</v>
      </c>
      <c r="O85" s="4">
        <f>MATCH(N85-1,'Supply Data'!$K$12:$K$17)+1</f>
        <v>4</v>
      </c>
      <c r="P85">
        <f>INDEX('Supply Data'!$L$12:$L$17,'Demand Data'!O85)</f>
        <v>50</v>
      </c>
      <c r="R85" t="str">
        <f t="shared" si="16"/>
        <v>04-Jan-08 Friday 8</v>
      </c>
    </row>
    <row r="86" spans="4:18" x14ac:dyDescent="0.35">
      <c r="D86" s="21">
        <f t="shared" si="17"/>
        <v>39451.333333333139</v>
      </c>
      <c r="E86" s="21" t="b">
        <f t="shared" si="10"/>
        <v>0</v>
      </c>
      <c r="F86" s="21" t="b">
        <f t="shared" si="11"/>
        <v>0</v>
      </c>
      <c r="G86" s="20">
        <f t="shared" si="12"/>
        <v>1</v>
      </c>
      <c r="H86" s="20">
        <f t="shared" si="13"/>
        <v>24</v>
      </c>
      <c r="I86" s="20">
        <f t="shared" si="18"/>
        <v>9</v>
      </c>
      <c r="J86" s="21">
        <f t="shared" si="19"/>
        <v>39451</v>
      </c>
      <c r="K86" s="21"/>
      <c r="L86" s="21" t="str">
        <f t="shared" si="14"/>
        <v>Friday</v>
      </c>
      <c r="M86" s="20">
        <f t="shared" si="15"/>
        <v>1</v>
      </c>
      <c r="N86" s="19">
        <v>4629</v>
      </c>
      <c r="O86" s="4">
        <f>MATCH(N86-1,'Supply Data'!$K$12:$K$17)+1</f>
        <v>4</v>
      </c>
      <c r="P86">
        <f>INDEX('Supply Data'!$L$12:$L$17,'Demand Data'!O86)</f>
        <v>50</v>
      </c>
      <c r="R86" t="str">
        <f t="shared" si="16"/>
        <v>04-Jan-08 Friday 9</v>
      </c>
    </row>
    <row r="87" spans="4:18" x14ac:dyDescent="0.35">
      <c r="D87" s="21">
        <f t="shared" si="17"/>
        <v>39451.374999999804</v>
      </c>
      <c r="E87" s="21" t="b">
        <f t="shared" si="10"/>
        <v>0</v>
      </c>
      <c r="F87" s="21" t="b">
        <f t="shared" si="11"/>
        <v>0</v>
      </c>
      <c r="G87" s="20">
        <f t="shared" si="12"/>
        <v>1</v>
      </c>
      <c r="H87" s="20">
        <f t="shared" si="13"/>
        <v>24</v>
      </c>
      <c r="I87" s="20">
        <f t="shared" si="18"/>
        <v>10</v>
      </c>
      <c r="J87" s="21">
        <f t="shared" si="19"/>
        <v>39451</v>
      </c>
      <c r="K87" s="21"/>
      <c r="L87" s="21" t="str">
        <f t="shared" si="14"/>
        <v>Friday</v>
      </c>
      <c r="M87" s="20">
        <f t="shared" si="15"/>
        <v>1</v>
      </c>
      <c r="N87" s="19">
        <v>4921.5</v>
      </c>
      <c r="O87" s="4">
        <f>MATCH(N87-1,'Supply Data'!$K$12:$K$17)+1</f>
        <v>5</v>
      </c>
      <c r="P87">
        <f>INDEX('Supply Data'!$L$12:$L$17,'Demand Data'!O87)</f>
        <v>75</v>
      </c>
      <c r="R87" t="str">
        <f t="shared" si="16"/>
        <v>04-Jan-08 Friday 10</v>
      </c>
    </row>
    <row r="88" spans="4:18" x14ac:dyDescent="0.35">
      <c r="D88" s="21">
        <f t="shared" si="17"/>
        <v>39451.416666666468</v>
      </c>
      <c r="E88" s="21" t="b">
        <f t="shared" si="10"/>
        <v>0</v>
      </c>
      <c r="F88" s="21" t="b">
        <f t="shared" si="11"/>
        <v>0</v>
      </c>
      <c r="G88" s="20">
        <f t="shared" si="12"/>
        <v>1</v>
      </c>
      <c r="H88" s="20">
        <f t="shared" si="13"/>
        <v>24</v>
      </c>
      <c r="I88" s="20">
        <f t="shared" si="18"/>
        <v>11</v>
      </c>
      <c r="J88" s="21">
        <f t="shared" si="19"/>
        <v>39451</v>
      </c>
      <c r="K88" s="21"/>
      <c r="L88" s="21" t="str">
        <f t="shared" si="14"/>
        <v>Friday</v>
      </c>
      <c r="M88" s="20">
        <f t="shared" si="15"/>
        <v>1</v>
      </c>
      <c r="N88" s="19">
        <v>5115</v>
      </c>
      <c r="O88" s="4">
        <f>MATCH(N88-1,'Supply Data'!$K$12:$K$17)+1</f>
        <v>5</v>
      </c>
      <c r="P88">
        <f>INDEX('Supply Data'!$L$12:$L$17,'Demand Data'!O88)</f>
        <v>75</v>
      </c>
      <c r="R88" t="str">
        <f t="shared" si="16"/>
        <v>04-Jan-08 Friday 11</v>
      </c>
    </row>
    <row r="89" spans="4:18" x14ac:dyDescent="0.35">
      <c r="D89" s="21">
        <f t="shared" si="17"/>
        <v>39451.458333333132</v>
      </c>
      <c r="E89" s="21" t="b">
        <f t="shared" si="10"/>
        <v>0</v>
      </c>
      <c r="F89" s="21" t="b">
        <f t="shared" si="11"/>
        <v>0</v>
      </c>
      <c r="G89" s="20">
        <f t="shared" si="12"/>
        <v>1</v>
      </c>
      <c r="H89" s="20">
        <f t="shared" si="13"/>
        <v>24</v>
      </c>
      <c r="I89" s="20">
        <f t="shared" si="18"/>
        <v>12</v>
      </c>
      <c r="J89" s="21">
        <f t="shared" si="19"/>
        <v>39451</v>
      </c>
      <c r="K89" s="21"/>
      <c r="L89" s="21" t="str">
        <f t="shared" si="14"/>
        <v>Friday</v>
      </c>
      <c r="M89" s="20">
        <f t="shared" si="15"/>
        <v>1</v>
      </c>
      <c r="N89" s="19">
        <v>4839</v>
      </c>
      <c r="O89" s="4">
        <f>MATCH(N89-1,'Supply Data'!$K$12:$K$17)+1</f>
        <v>5</v>
      </c>
      <c r="P89">
        <f>INDEX('Supply Data'!$L$12:$L$17,'Demand Data'!O89)</f>
        <v>75</v>
      </c>
      <c r="R89" t="str">
        <f t="shared" si="16"/>
        <v>04-Jan-08 Friday 12</v>
      </c>
    </row>
    <row r="90" spans="4:18" x14ac:dyDescent="0.35">
      <c r="D90" s="21">
        <f t="shared" si="17"/>
        <v>39451.499999999796</v>
      </c>
      <c r="E90" s="21" t="b">
        <f t="shared" si="10"/>
        <v>0</v>
      </c>
      <c r="F90" s="21" t="b">
        <f t="shared" si="11"/>
        <v>0</v>
      </c>
      <c r="G90" s="20">
        <f t="shared" si="12"/>
        <v>1</v>
      </c>
      <c r="H90" s="20">
        <f t="shared" si="13"/>
        <v>24</v>
      </c>
      <c r="I90" s="20">
        <f t="shared" si="18"/>
        <v>13</v>
      </c>
      <c r="J90" s="21">
        <f t="shared" si="19"/>
        <v>39451</v>
      </c>
      <c r="K90" s="21"/>
      <c r="L90" s="21" t="str">
        <f t="shared" si="14"/>
        <v>Friday</v>
      </c>
      <c r="M90" s="20">
        <f t="shared" si="15"/>
        <v>1</v>
      </c>
      <c r="N90" s="19">
        <v>4888.5</v>
      </c>
      <c r="O90" s="4">
        <f>MATCH(N90-1,'Supply Data'!$K$12:$K$17)+1</f>
        <v>5</v>
      </c>
      <c r="P90">
        <f>INDEX('Supply Data'!$L$12:$L$17,'Demand Data'!O90)</f>
        <v>75</v>
      </c>
      <c r="R90" t="str">
        <f t="shared" si="16"/>
        <v>04-Jan-08 Friday 13</v>
      </c>
    </row>
    <row r="91" spans="4:18" x14ac:dyDescent="0.35">
      <c r="D91" s="21">
        <f t="shared" si="17"/>
        <v>39451.541666666461</v>
      </c>
      <c r="E91" s="21" t="b">
        <f t="shared" si="10"/>
        <v>0</v>
      </c>
      <c r="F91" s="21" t="b">
        <f t="shared" si="11"/>
        <v>0</v>
      </c>
      <c r="G91" s="20">
        <f t="shared" si="12"/>
        <v>1</v>
      </c>
      <c r="H91" s="20">
        <f t="shared" si="13"/>
        <v>24</v>
      </c>
      <c r="I91" s="20">
        <f t="shared" si="18"/>
        <v>14</v>
      </c>
      <c r="J91" s="21">
        <f t="shared" si="19"/>
        <v>39451</v>
      </c>
      <c r="K91" s="21"/>
      <c r="L91" s="21" t="str">
        <f t="shared" si="14"/>
        <v>Friday</v>
      </c>
      <c r="M91" s="20">
        <f t="shared" si="15"/>
        <v>1</v>
      </c>
      <c r="N91" s="19">
        <v>5014.5</v>
      </c>
      <c r="O91" s="4">
        <f>MATCH(N91-1,'Supply Data'!$K$12:$K$17)+1</f>
        <v>5</v>
      </c>
      <c r="P91">
        <f>INDEX('Supply Data'!$L$12:$L$17,'Demand Data'!O91)</f>
        <v>75</v>
      </c>
      <c r="R91" t="str">
        <f t="shared" si="16"/>
        <v>04-Jan-08 Friday 14</v>
      </c>
    </row>
    <row r="92" spans="4:18" x14ac:dyDescent="0.35">
      <c r="D92" s="21">
        <f t="shared" si="17"/>
        <v>39451.583333333125</v>
      </c>
      <c r="E92" s="21" t="b">
        <f t="shared" si="10"/>
        <v>0</v>
      </c>
      <c r="F92" s="21" t="b">
        <f t="shared" si="11"/>
        <v>0</v>
      </c>
      <c r="G92" s="20">
        <f t="shared" si="12"/>
        <v>1</v>
      </c>
      <c r="H92" s="20">
        <f t="shared" si="13"/>
        <v>24</v>
      </c>
      <c r="I92" s="20">
        <f t="shared" si="18"/>
        <v>15</v>
      </c>
      <c r="J92" s="21">
        <f t="shared" si="19"/>
        <v>39451</v>
      </c>
      <c r="K92" s="21"/>
      <c r="L92" s="21" t="str">
        <f t="shared" si="14"/>
        <v>Friday</v>
      </c>
      <c r="M92" s="20">
        <f t="shared" si="15"/>
        <v>1</v>
      </c>
      <c r="N92" s="19">
        <v>4888.5</v>
      </c>
      <c r="O92" s="4">
        <f>MATCH(N92-1,'Supply Data'!$K$12:$K$17)+1</f>
        <v>5</v>
      </c>
      <c r="P92">
        <f>INDEX('Supply Data'!$L$12:$L$17,'Demand Data'!O92)</f>
        <v>75</v>
      </c>
      <c r="R92" t="str">
        <f t="shared" si="16"/>
        <v>04-Jan-08 Friday 15</v>
      </c>
    </row>
    <row r="93" spans="4:18" x14ac:dyDescent="0.35">
      <c r="D93" s="21">
        <f t="shared" si="17"/>
        <v>39451.624999999789</v>
      </c>
      <c r="E93" s="21" t="b">
        <f t="shared" si="10"/>
        <v>0</v>
      </c>
      <c r="F93" s="21" t="b">
        <f t="shared" si="11"/>
        <v>0</v>
      </c>
      <c r="G93" s="20">
        <f t="shared" si="12"/>
        <v>1</v>
      </c>
      <c r="H93" s="20">
        <f t="shared" si="13"/>
        <v>24</v>
      </c>
      <c r="I93" s="20">
        <f t="shared" si="18"/>
        <v>16</v>
      </c>
      <c r="J93" s="21">
        <f t="shared" si="19"/>
        <v>39451</v>
      </c>
      <c r="K93" s="21"/>
      <c r="L93" s="21" t="str">
        <f t="shared" si="14"/>
        <v>Friday</v>
      </c>
      <c r="M93" s="20">
        <f t="shared" si="15"/>
        <v>1</v>
      </c>
      <c r="N93" s="19">
        <v>4870.5</v>
      </c>
      <c r="O93" s="4">
        <f>MATCH(N93-1,'Supply Data'!$K$12:$K$17)+1</f>
        <v>5</v>
      </c>
      <c r="P93">
        <f>INDEX('Supply Data'!$L$12:$L$17,'Demand Data'!O93)</f>
        <v>75</v>
      </c>
      <c r="R93" t="str">
        <f t="shared" si="16"/>
        <v>04-Jan-08 Friday 16</v>
      </c>
    </row>
    <row r="94" spans="4:18" x14ac:dyDescent="0.35">
      <c r="D94" s="21">
        <f t="shared" si="17"/>
        <v>39451.666666666453</v>
      </c>
      <c r="E94" s="21" t="b">
        <f t="shared" si="10"/>
        <v>0</v>
      </c>
      <c r="F94" s="21" t="b">
        <f t="shared" si="11"/>
        <v>0</v>
      </c>
      <c r="G94" s="20">
        <f t="shared" si="12"/>
        <v>1</v>
      </c>
      <c r="H94" s="20">
        <f t="shared" si="13"/>
        <v>24</v>
      </c>
      <c r="I94" s="20">
        <f t="shared" si="18"/>
        <v>17</v>
      </c>
      <c r="J94" s="21">
        <f t="shared" si="19"/>
        <v>39451</v>
      </c>
      <c r="K94" s="21"/>
      <c r="L94" s="21" t="str">
        <f t="shared" si="14"/>
        <v>Friday</v>
      </c>
      <c r="M94" s="20">
        <f t="shared" si="15"/>
        <v>1</v>
      </c>
      <c r="N94" s="19">
        <v>4771.5</v>
      </c>
      <c r="O94" s="4">
        <f>MATCH(N94-1,'Supply Data'!$K$12:$K$17)+1</f>
        <v>4</v>
      </c>
      <c r="P94">
        <f>INDEX('Supply Data'!$L$12:$L$17,'Demand Data'!O94)</f>
        <v>50</v>
      </c>
      <c r="R94" t="str">
        <f t="shared" si="16"/>
        <v>04-Jan-08 Friday 17</v>
      </c>
    </row>
    <row r="95" spans="4:18" x14ac:dyDescent="0.35">
      <c r="D95" s="21">
        <f t="shared" si="17"/>
        <v>39451.708333333117</v>
      </c>
      <c r="E95" s="21" t="b">
        <f t="shared" si="10"/>
        <v>0</v>
      </c>
      <c r="F95" s="21" t="b">
        <f t="shared" si="11"/>
        <v>0</v>
      </c>
      <c r="G95" s="20">
        <f t="shared" si="12"/>
        <v>1</v>
      </c>
      <c r="H95" s="20">
        <f t="shared" si="13"/>
        <v>24</v>
      </c>
      <c r="I95" s="20">
        <f t="shared" si="18"/>
        <v>18</v>
      </c>
      <c r="J95" s="21">
        <f t="shared" si="19"/>
        <v>39451</v>
      </c>
      <c r="K95" s="21"/>
      <c r="L95" s="21" t="str">
        <f t="shared" si="14"/>
        <v>Friday</v>
      </c>
      <c r="M95" s="20">
        <f t="shared" si="15"/>
        <v>1</v>
      </c>
      <c r="N95" s="19">
        <v>5146.5</v>
      </c>
      <c r="O95" s="4">
        <f>MATCH(N95-1,'Supply Data'!$K$12:$K$17)+1</f>
        <v>5</v>
      </c>
      <c r="P95">
        <f>INDEX('Supply Data'!$L$12:$L$17,'Demand Data'!O95)</f>
        <v>75</v>
      </c>
      <c r="R95" t="str">
        <f t="shared" si="16"/>
        <v>04-Jan-08 Friday 18</v>
      </c>
    </row>
    <row r="96" spans="4:18" x14ac:dyDescent="0.35">
      <c r="D96" s="21">
        <f t="shared" si="17"/>
        <v>39451.749999999782</v>
      </c>
      <c r="E96" s="21" t="b">
        <f t="shared" si="10"/>
        <v>0</v>
      </c>
      <c r="F96" s="21" t="b">
        <f t="shared" si="11"/>
        <v>0</v>
      </c>
      <c r="G96" s="20">
        <f t="shared" si="12"/>
        <v>1</v>
      </c>
      <c r="H96" s="20">
        <f t="shared" si="13"/>
        <v>24</v>
      </c>
      <c r="I96" s="20">
        <f t="shared" si="18"/>
        <v>19</v>
      </c>
      <c r="J96" s="21">
        <f t="shared" si="19"/>
        <v>39451</v>
      </c>
      <c r="K96" s="21"/>
      <c r="L96" s="21" t="str">
        <f t="shared" si="14"/>
        <v>Friday</v>
      </c>
      <c r="M96" s="20">
        <f t="shared" si="15"/>
        <v>1</v>
      </c>
      <c r="N96" s="19">
        <v>5278.5</v>
      </c>
      <c r="O96" s="4">
        <f>MATCH(N96-1,'Supply Data'!$K$12:$K$17)+1</f>
        <v>5</v>
      </c>
      <c r="P96">
        <f>INDEX('Supply Data'!$L$12:$L$17,'Demand Data'!O96)</f>
        <v>75</v>
      </c>
      <c r="R96" t="str">
        <f t="shared" si="16"/>
        <v>04-Jan-08 Friday 19</v>
      </c>
    </row>
    <row r="97" spans="4:18" x14ac:dyDescent="0.35">
      <c r="D97" s="21">
        <f t="shared" si="17"/>
        <v>39451.791666666446</v>
      </c>
      <c r="E97" s="21" t="b">
        <f t="shared" si="10"/>
        <v>0</v>
      </c>
      <c r="F97" s="21" t="b">
        <f t="shared" si="11"/>
        <v>0</v>
      </c>
      <c r="G97" s="20">
        <f t="shared" si="12"/>
        <v>1</v>
      </c>
      <c r="H97" s="20">
        <f t="shared" si="13"/>
        <v>24</v>
      </c>
      <c r="I97" s="20">
        <f t="shared" si="18"/>
        <v>20</v>
      </c>
      <c r="J97" s="21">
        <f t="shared" si="19"/>
        <v>39451</v>
      </c>
      <c r="K97" s="21"/>
      <c r="L97" s="21" t="str">
        <f t="shared" si="14"/>
        <v>Friday</v>
      </c>
      <c r="M97" s="20">
        <f t="shared" si="15"/>
        <v>1</v>
      </c>
      <c r="N97" s="19">
        <v>5109</v>
      </c>
      <c r="O97" s="4">
        <f>MATCH(N97-1,'Supply Data'!$K$12:$K$17)+1</f>
        <v>5</v>
      </c>
      <c r="P97">
        <f>INDEX('Supply Data'!$L$12:$L$17,'Demand Data'!O97)</f>
        <v>75</v>
      </c>
      <c r="R97" t="str">
        <f t="shared" si="16"/>
        <v>04-Jan-08 Friday 20</v>
      </c>
    </row>
    <row r="98" spans="4:18" x14ac:dyDescent="0.35">
      <c r="D98" s="21">
        <f t="shared" si="17"/>
        <v>39451.83333333311</v>
      </c>
      <c r="E98" s="21" t="b">
        <f t="shared" si="10"/>
        <v>0</v>
      </c>
      <c r="F98" s="21" t="b">
        <f t="shared" si="11"/>
        <v>0</v>
      </c>
      <c r="G98" s="20">
        <f t="shared" si="12"/>
        <v>1</v>
      </c>
      <c r="H98" s="20">
        <f t="shared" si="13"/>
        <v>24</v>
      </c>
      <c r="I98" s="20">
        <f t="shared" si="18"/>
        <v>21</v>
      </c>
      <c r="J98" s="21">
        <f t="shared" si="19"/>
        <v>39451</v>
      </c>
      <c r="K98" s="21"/>
      <c r="L98" s="21" t="str">
        <f t="shared" si="14"/>
        <v>Friday</v>
      </c>
      <c r="M98" s="20">
        <f t="shared" si="15"/>
        <v>1</v>
      </c>
      <c r="N98" s="19">
        <v>4834.5</v>
      </c>
      <c r="O98" s="4">
        <f>MATCH(N98-1,'Supply Data'!$K$12:$K$17)+1</f>
        <v>5</v>
      </c>
      <c r="P98">
        <f>INDEX('Supply Data'!$L$12:$L$17,'Demand Data'!O98)</f>
        <v>75</v>
      </c>
      <c r="R98" t="str">
        <f t="shared" si="16"/>
        <v>04-Jan-08 Friday 21</v>
      </c>
    </row>
    <row r="99" spans="4:18" x14ac:dyDescent="0.35">
      <c r="D99" s="21">
        <f t="shared" si="17"/>
        <v>39451.874999999774</v>
      </c>
      <c r="E99" s="21" t="b">
        <f t="shared" si="10"/>
        <v>0</v>
      </c>
      <c r="F99" s="21" t="b">
        <f t="shared" si="11"/>
        <v>0</v>
      </c>
      <c r="G99" s="20">
        <f t="shared" si="12"/>
        <v>1</v>
      </c>
      <c r="H99" s="20">
        <f t="shared" si="13"/>
        <v>24</v>
      </c>
      <c r="I99" s="20">
        <f t="shared" si="18"/>
        <v>22</v>
      </c>
      <c r="J99" s="21">
        <f t="shared" si="19"/>
        <v>39451</v>
      </c>
      <c r="K99" s="21"/>
      <c r="L99" s="21" t="str">
        <f t="shared" si="14"/>
        <v>Friday</v>
      </c>
      <c r="M99" s="20">
        <f t="shared" si="15"/>
        <v>1</v>
      </c>
      <c r="N99" s="19">
        <v>4165.5</v>
      </c>
      <c r="O99" s="4">
        <f>MATCH(N99-1,'Supply Data'!$K$12:$K$17)+1</f>
        <v>4</v>
      </c>
      <c r="P99">
        <f>INDEX('Supply Data'!$L$12:$L$17,'Demand Data'!O99)</f>
        <v>50</v>
      </c>
      <c r="R99" t="str">
        <f t="shared" si="16"/>
        <v>04-Jan-08 Friday 22</v>
      </c>
    </row>
    <row r="100" spans="4:18" x14ac:dyDescent="0.35">
      <c r="D100" s="21">
        <f t="shared" si="17"/>
        <v>39451.916666666439</v>
      </c>
      <c r="E100" s="21" t="b">
        <f t="shared" si="10"/>
        <v>0</v>
      </c>
      <c r="F100" s="21" t="b">
        <f t="shared" si="11"/>
        <v>0</v>
      </c>
      <c r="G100" s="20">
        <f t="shared" si="12"/>
        <v>1</v>
      </c>
      <c r="H100" s="20">
        <f t="shared" si="13"/>
        <v>24</v>
      </c>
      <c r="I100" s="20">
        <f t="shared" si="18"/>
        <v>23</v>
      </c>
      <c r="J100" s="21">
        <f t="shared" si="19"/>
        <v>39451</v>
      </c>
      <c r="K100" s="21"/>
      <c r="L100" s="21" t="str">
        <f t="shared" si="14"/>
        <v>Friday</v>
      </c>
      <c r="M100" s="20">
        <f t="shared" si="15"/>
        <v>1</v>
      </c>
      <c r="N100" s="19">
        <v>3705</v>
      </c>
      <c r="O100" s="4">
        <f>MATCH(N100-1,'Supply Data'!$K$12:$K$17)+1</f>
        <v>4</v>
      </c>
      <c r="P100">
        <f>INDEX('Supply Data'!$L$12:$L$17,'Demand Data'!O100)</f>
        <v>50</v>
      </c>
      <c r="R100" t="str">
        <f t="shared" si="16"/>
        <v>04-Jan-08 Friday 23</v>
      </c>
    </row>
    <row r="101" spans="4:18" x14ac:dyDescent="0.35">
      <c r="D101" s="21">
        <f t="shared" si="17"/>
        <v>39451.958333333103</v>
      </c>
      <c r="E101" s="21" t="b">
        <f t="shared" si="10"/>
        <v>0</v>
      </c>
      <c r="F101" s="21" t="b">
        <f t="shared" si="11"/>
        <v>0</v>
      </c>
      <c r="G101" s="20">
        <f t="shared" si="12"/>
        <v>1</v>
      </c>
      <c r="H101" s="20">
        <f t="shared" si="13"/>
        <v>24</v>
      </c>
      <c r="I101" s="20">
        <f t="shared" si="18"/>
        <v>24</v>
      </c>
      <c r="J101" s="21">
        <f t="shared" si="19"/>
        <v>39451</v>
      </c>
      <c r="K101" s="21"/>
      <c r="L101" s="21" t="str">
        <f t="shared" si="14"/>
        <v>Friday</v>
      </c>
      <c r="M101" s="20">
        <f t="shared" si="15"/>
        <v>1</v>
      </c>
      <c r="N101" s="19">
        <v>3472.5</v>
      </c>
      <c r="O101" s="4">
        <f>MATCH(N101-1,'Supply Data'!$K$12:$K$17)+1</f>
        <v>3</v>
      </c>
      <c r="P101">
        <f>INDEX('Supply Data'!$L$12:$L$17,'Demand Data'!O101)</f>
        <v>23</v>
      </c>
      <c r="R101" t="str">
        <f t="shared" si="16"/>
        <v>04-Jan-08 Friday 24</v>
      </c>
    </row>
    <row r="102" spans="4:18" x14ac:dyDescent="0.35">
      <c r="D102" s="21">
        <f t="shared" si="17"/>
        <v>39451.999999999767</v>
      </c>
      <c r="E102" s="21" t="b">
        <f t="shared" si="10"/>
        <v>0</v>
      </c>
      <c r="F102" s="21" t="b">
        <f t="shared" si="11"/>
        <v>0</v>
      </c>
      <c r="G102" s="20">
        <f t="shared" si="12"/>
        <v>1</v>
      </c>
      <c r="H102" s="20">
        <f t="shared" si="13"/>
        <v>24</v>
      </c>
      <c r="I102" s="20">
        <f t="shared" si="18"/>
        <v>1</v>
      </c>
      <c r="J102" s="21">
        <f t="shared" si="19"/>
        <v>39452</v>
      </c>
      <c r="K102" s="21"/>
      <c r="L102" s="21" t="str">
        <f t="shared" si="14"/>
        <v>Saturday</v>
      </c>
      <c r="M102" s="20">
        <f t="shared" si="15"/>
        <v>1</v>
      </c>
      <c r="N102" s="19">
        <v>3345</v>
      </c>
      <c r="O102" s="4">
        <f>MATCH(N102-1,'Supply Data'!$K$12:$K$17)+1</f>
        <v>3</v>
      </c>
      <c r="P102">
        <f>INDEX('Supply Data'!$L$12:$L$17,'Demand Data'!O102)</f>
        <v>23</v>
      </c>
      <c r="R102" t="str">
        <f t="shared" si="16"/>
        <v>05-Jan-08 Saturday 1</v>
      </c>
    </row>
    <row r="103" spans="4:18" x14ac:dyDescent="0.35">
      <c r="D103" s="21">
        <f t="shared" si="17"/>
        <v>39452.041666666431</v>
      </c>
      <c r="E103" s="21" t="b">
        <f t="shared" si="10"/>
        <v>0</v>
      </c>
      <c r="F103" s="21" t="b">
        <f t="shared" si="11"/>
        <v>0</v>
      </c>
      <c r="G103" s="20">
        <f t="shared" si="12"/>
        <v>1</v>
      </c>
      <c r="H103" s="20">
        <f t="shared" si="13"/>
        <v>24</v>
      </c>
      <c r="I103" s="20">
        <f t="shared" si="18"/>
        <v>2</v>
      </c>
      <c r="J103" s="21">
        <f t="shared" si="19"/>
        <v>39452</v>
      </c>
      <c r="K103" s="21"/>
      <c r="L103" s="21" t="str">
        <f t="shared" si="14"/>
        <v>Saturday</v>
      </c>
      <c r="M103" s="20">
        <f t="shared" si="15"/>
        <v>1</v>
      </c>
      <c r="N103" s="19">
        <v>3276</v>
      </c>
      <c r="O103" s="4">
        <f>MATCH(N103-1,'Supply Data'!$K$12:$K$17)+1</f>
        <v>3</v>
      </c>
      <c r="P103">
        <f>INDEX('Supply Data'!$L$12:$L$17,'Demand Data'!O103)</f>
        <v>23</v>
      </c>
      <c r="R103" t="str">
        <f t="shared" si="16"/>
        <v>05-Jan-08 Saturday 2</v>
      </c>
    </row>
    <row r="104" spans="4:18" x14ac:dyDescent="0.35">
      <c r="D104" s="21">
        <f t="shared" si="17"/>
        <v>39452.083333333096</v>
      </c>
      <c r="E104" s="21" t="b">
        <f t="shared" si="10"/>
        <v>0</v>
      </c>
      <c r="F104" s="21" t="b">
        <f t="shared" si="11"/>
        <v>0</v>
      </c>
      <c r="G104" s="20">
        <f t="shared" si="12"/>
        <v>1</v>
      </c>
      <c r="H104" s="20">
        <f t="shared" si="13"/>
        <v>24</v>
      </c>
      <c r="I104" s="20">
        <f t="shared" si="18"/>
        <v>3</v>
      </c>
      <c r="J104" s="21">
        <f t="shared" si="19"/>
        <v>39452</v>
      </c>
      <c r="K104" s="21"/>
      <c r="L104" s="21" t="str">
        <f t="shared" si="14"/>
        <v>Saturday</v>
      </c>
      <c r="M104" s="20">
        <f t="shared" si="15"/>
        <v>1</v>
      </c>
      <c r="N104" s="19">
        <v>3235.5</v>
      </c>
      <c r="O104" s="4">
        <f>MATCH(N104-1,'Supply Data'!$K$12:$K$17)+1</f>
        <v>3</v>
      </c>
      <c r="P104">
        <f>INDEX('Supply Data'!$L$12:$L$17,'Demand Data'!O104)</f>
        <v>23</v>
      </c>
      <c r="R104" t="str">
        <f t="shared" si="16"/>
        <v>05-Jan-08 Saturday 3</v>
      </c>
    </row>
    <row r="105" spans="4:18" x14ac:dyDescent="0.35">
      <c r="D105" s="21">
        <f t="shared" si="17"/>
        <v>39452.12499999976</v>
      </c>
      <c r="E105" s="21" t="b">
        <f t="shared" si="10"/>
        <v>0</v>
      </c>
      <c r="F105" s="21" t="b">
        <f t="shared" si="11"/>
        <v>0</v>
      </c>
      <c r="G105" s="20">
        <f t="shared" si="12"/>
        <v>1</v>
      </c>
      <c r="H105" s="20">
        <f t="shared" si="13"/>
        <v>24</v>
      </c>
      <c r="I105" s="20">
        <f t="shared" si="18"/>
        <v>4</v>
      </c>
      <c r="J105" s="21">
        <f t="shared" si="19"/>
        <v>39452</v>
      </c>
      <c r="K105" s="21"/>
      <c r="L105" s="21" t="str">
        <f t="shared" si="14"/>
        <v>Saturday</v>
      </c>
      <c r="M105" s="20">
        <f t="shared" si="15"/>
        <v>1</v>
      </c>
      <c r="N105" s="19">
        <v>3232.5</v>
      </c>
      <c r="O105" s="4">
        <f>MATCH(N105-1,'Supply Data'!$K$12:$K$17)+1</f>
        <v>3</v>
      </c>
      <c r="P105">
        <f>INDEX('Supply Data'!$L$12:$L$17,'Demand Data'!O105)</f>
        <v>23</v>
      </c>
      <c r="R105" t="str">
        <f t="shared" si="16"/>
        <v>05-Jan-08 Saturday 4</v>
      </c>
    </row>
    <row r="106" spans="4:18" x14ac:dyDescent="0.35">
      <c r="D106" s="21">
        <f t="shared" si="17"/>
        <v>39452.166666666424</v>
      </c>
      <c r="E106" s="21" t="b">
        <f t="shared" si="10"/>
        <v>0</v>
      </c>
      <c r="F106" s="21" t="b">
        <f t="shared" si="11"/>
        <v>0</v>
      </c>
      <c r="G106" s="20">
        <f t="shared" si="12"/>
        <v>1</v>
      </c>
      <c r="H106" s="20">
        <f t="shared" si="13"/>
        <v>24</v>
      </c>
      <c r="I106" s="20">
        <f t="shared" si="18"/>
        <v>5</v>
      </c>
      <c r="J106" s="21">
        <f t="shared" si="19"/>
        <v>39452</v>
      </c>
      <c r="K106" s="21"/>
      <c r="L106" s="21" t="str">
        <f t="shared" si="14"/>
        <v>Saturday</v>
      </c>
      <c r="M106" s="20">
        <f t="shared" si="15"/>
        <v>1</v>
      </c>
      <c r="N106" s="19">
        <v>3421.5</v>
      </c>
      <c r="O106" s="4">
        <f>MATCH(N106-1,'Supply Data'!$K$12:$K$17)+1</f>
        <v>3</v>
      </c>
      <c r="P106">
        <f>INDEX('Supply Data'!$L$12:$L$17,'Demand Data'!O106)</f>
        <v>23</v>
      </c>
      <c r="R106" t="str">
        <f t="shared" si="16"/>
        <v>05-Jan-08 Saturday 5</v>
      </c>
    </row>
    <row r="107" spans="4:18" x14ac:dyDescent="0.35">
      <c r="D107" s="21">
        <f t="shared" si="17"/>
        <v>39452.208333333088</v>
      </c>
      <c r="E107" s="21" t="b">
        <f t="shared" si="10"/>
        <v>0</v>
      </c>
      <c r="F107" s="21" t="b">
        <f t="shared" si="11"/>
        <v>0</v>
      </c>
      <c r="G107" s="20">
        <f t="shared" si="12"/>
        <v>1</v>
      </c>
      <c r="H107" s="20">
        <f t="shared" si="13"/>
        <v>24</v>
      </c>
      <c r="I107" s="20">
        <f t="shared" si="18"/>
        <v>6</v>
      </c>
      <c r="J107" s="21">
        <f t="shared" si="19"/>
        <v>39452</v>
      </c>
      <c r="K107" s="21"/>
      <c r="L107" s="21" t="str">
        <f t="shared" si="14"/>
        <v>Saturday</v>
      </c>
      <c r="M107" s="20">
        <f t="shared" si="15"/>
        <v>1</v>
      </c>
      <c r="N107" s="19">
        <v>3681</v>
      </c>
      <c r="O107" s="4">
        <f>MATCH(N107-1,'Supply Data'!$K$12:$K$17)+1</f>
        <v>4</v>
      </c>
      <c r="P107">
        <f>INDEX('Supply Data'!$L$12:$L$17,'Demand Data'!O107)</f>
        <v>50</v>
      </c>
      <c r="R107" t="str">
        <f t="shared" si="16"/>
        <v>05-Jan-08 Saturday 6</v>
      </c>
    </row>
    <row r="108" spans="4:18" x14ac:dyDescent="0.35">
      <c r="D108" s="21">
        <f t="shared" si="17"/>
        <v>39452.249999999753</v>
      </c>
      <c r="E108" s="21" t="b">
        <f t="shared" si="10"/>
        <v>0</v>
      </c>
      <c r="F108" s="21" t="b">
        <f t="shared" si="11"/>
        <v>0</v>
      </c>
      <c r="G108" s="20">
        <f t="shared" si="12"/>
        <v>1</v>
      </c>
      <c r="H108" s="20">
        <f t="shared" si="13"/>
        <v>24</v>
      </c>
      <c r="I108" s="20">
        <f t="shared" si="18"/>
        <v>7</v>
      </c>
      <c r="J108" s="21">
        <f t="shared" si="19"/>
        <v>39452</v>
      </c>
      <c r="K108" s="21"/>
      <c r="L108" s="21" t="str">
        <f t="shared" si="14"/>
        <v>Saturday</v>
      </c>
      <c r="M108" s="20">
        <f t="shared" si="15"/>
        <v>1</v>
      </c>
      <c r="N108" s="19">
        <v>3624</v>
      </c>
      <c r="O108" s="4">
        <f>MATCH(N108-1,'Supply Data'!$K$12:$K$17)+1</f>
        <v>4</v>
      </c>
      <c r="P108">
        <f>INDEX('Supply Data'!$L$12:$L$17,'Demand Data'!O108)</f>
        <v>50</v>
      </c>
      <c r="R108" t="str">
        <f t="shared" si="16"/>
        <v>05-Jan-08 Saturday 7</v>
      </c>
    </row>
    <row r="109" spans="4:18" x14ac:dyDescent="0.35">
      <c r="D109" s="21">
        <f t="shared" si="17"/>
        <v>39452.291666666417</v>
      </c>
      <c r="E109" s="21" t="b">
        <f t="shared" si="10"/>
        <v>0</v>
      </c>
      <c r="F109" s="21" t="b">
        <f t="shared" si="11"/>
        <v>0</v>
      </c>
      <c r="G109" s="20">
        <f t="shared" si="12"/>
        <v>1</v>
      </c>
      <c r="H109" s="20">
        <f t="shared" si="13"/>
        <v>24</v>
      </c>
      <c r="I109" s="20">
        <f t="shared" si="18"/>
        <v>8</v>
      </c>
      <c r="J109" s="21">
        <f t="shared" si="19"/>
        <v>39452</v>
      </c>
      <c r="K109" s="21"/>
      <c r="L109" s="21" t="str">
        <f t="shared" si="14"/>
        <v>Saturday</v>
      </c>
      <c r="M109" s="20">
        <f t="shared" si="15"/>
        <v>1</v>
      </c>
      <c r="N109" s="19">
        <v>3981</v>
      </c>
      <c r="O109" s="4">
        <f>MATCH(N109-1,'Supply Data'!$K$12:$K$17)+1</f>
        <v>4</v>
      </c>
      <c r="P109">
        <f>INDEX('Supply Data'!$L$12:$L$17,'Demand Data'!O109)</f>
        <v>50</v>
      </c>
      <c r="R109" t="str">
        <f t="shared" si="16"/>
        <v>05-Jan-08 Saturday 8</v>
      </c>
    </row>
    <row r="110" spans="4:18" x14ac:dyDescent="0.35">
      <c r="D110" s="21">
        <f t="shared" si="17"/>
        <v>39452.333333333081</v>
      </c>
      <c r="E110" s="21" t="b">
        <f t="shared" si="10"/>
        <v>0</v>
      </c>
      <c r="F110" s="21" t="b">
        <f t="shared" si="11"/>
        <v>0</v>
      </c>
      <c r="G110" s="20">
        <f t="shared" si="12"/>
        <v>1</v>
      </c>
      <c r="H110" s="20">
        <f t="shared" si="13"/>
        <v>24</v>
      </c>
      <c r="I110" s="20">
        <f t="shared" si="18"/>
        <v>9</v>
      </c>
      <c r="J110" s="21">
        <f t="shared" si="19"/>
        <v>39452</v>
      </c>
      <c r="K110" s="21"/>
      <c r="L110" s="21" t="str">
        <f t="shared" si="14"/>
        <v>Saturday</v>
      </c>
      <c r="M110" s="20">
        <f t="shared" si="15"/>
        <v>1</v>
      </c>
      <c r="N110" s="19">
        <v>4372.5</v>
      </c>
      <c r="O110" s="4">
        <f>MATCH(N110-1,'Supply Data'!$K$12:$K$17)+1</f>
        <v>4</v>
      </c>
      <c r="P110">
        <f>INDEX('Supply Data'!$L$12:$L$17,'Demand Data'!O110)</f>
        <v>50</v>
      </c>
      <c r="R110" t="str">
        <f t="shared" si="16"/>
        <v>05-Jan-08 Saturday 9</v>
      </c>
    </row>
    <row r="111" spans="4:18" x14ac:dyDescent="0.35">
      <c r="D111" s="21">
        <f t="shared" si="17"/>
        <v>39452.374999999745</v>
      </c>
      <c r="E111" s="21" t="b">
        <f t="shared" si="10"/>
        <v>0</v>
      </c>
      <c r="F111" s="21" t="b">
        <f t="shared" si="11"/>
        <v>0</v>
      </c>
      <c r="G111" s="20">
        <f t="shared" si="12"/>
        <v>1</v>
      </c>
      <c r="H111" s="20">
        <f t="shared" si="13"/>
        <v>24</v>
      </c>
      <c r="I111" s="20">
        <f t="shared" si="18"/>
        <v>10</v>
      </c>
      <c r="J111" s="21">
        <f t="shared" si="19"/>
        <v>39452</v>
      </c>
      <c r="K111" s="21"/>
      <c r="L111" s="21" t="str">
        <f t="shared" si="14"/>
        <v>Saturday</v>
      </c>
      <c r="M111" s="20">
        <f t="shared" si="15"/>
        <v>1</v>
      </c>
      <c r="N111" s="19">
        <v>4848</v>
      </c>
      <c r="O111" s="4">
        <f>MATCH(N111-1,'Supply Data'!$K$12:$K$17)+1</f>
        <v>5</v>
      </c>
      <c r="P111">
        <f>INDEX('Supply Data'!$L$12:$L$17,'Demand Data'!O111)</f>
        <v>75</v>
      </c>
      <c r="R111" t="str">
        <f t="shared" si="16"/>
        <v>05-Jan-08 Saturday 10</v>
      </c>
    </row>
    <row r="112" spans="4:18" x14ac:dyDescent="0.35">
      <c r="D112" s="21">
        <f t="shared" si="17"/>
        <v>39452.41666666641</v>
      </c>
      <c r="E112" s="21" t="b">
        <f t="shared" si="10"/>
        <v>0</v>
      </c>
      <c r="F112" s="21" t="b">
        <f t="shared" si="11"/>
        <v>0</v>
      </c>
      <c r="G112" s="20">
        <f t="shared" si="12"/>
        <v>1</v>
      </c>
      <c r="H112" s="20">
        <f t="shared" si="13"/>
        <v>24</v>
      </c>
      <c r="I112" s="20">
        <f t="shared" si="18"/>
        <v>11</v>
      </c>
      <c r="J112" s="21">
        <f t="shared" si="19"/>
        <v>39452</v>
      </c>
      <c r="K112" s="21"/>
      <c r="L112" s="21" t="str">
        <f t="shared" si="14"/>
        <v>Saturday</v>
      </c>
      <c r="M112" s="20">
        <f t="shared" si="15"/>
        <v>1</v>
      </c>
      <c r="N112" s="19">
        <v>4999.5</v>
      </c>
      <c r="O112" s="4">
        <f>MATCH(N112-1,'Supply Data'!$K$12:$K$17)+1</f>
        <v>5</v>
      </c>
      <c r="P112">
        <f>INDEX('Supply Data'!$L$12:$L$17,'Demand Data'!O112)</f>
        <v>75</v>
      </c>
      <c r="R112" t="str">
        <f t="shared" si="16"/>
        <v>05-Jan-08 Saturday 11</v>
      </c>
    </row>
    <row r="113" spans="4:18" x14ac:dyDescent="0.35">
      <c r="D113" s="21">
        <f t="shared" si="17"/>
        <v>39452.458333333074</v>
      </c>
      <c r="E113" s="21" t="b">
        <f t="shared" si="10"/>
        <v>0</v>
      </c>
      <c r="F113" s="21" t="b">
        <f t="shared" si="11"/>
        <v>0</v>
      </c>
      <c r="G113" s="20">
        <f t="shared" si="12"/>
        <v>1</v>
      </c>
      <c r="H113" s="20">
        <f t="shared" si="13"/>
        <v>24</v>
      </c>
      <c r="I113" s="20">
        <f t="shared" si="18"/>
        <v>12</v>
      </c>
      <c r="J113" s="21">
        <f t="shared" si="19"/>
        <v>39452</v>
      </c>
      <c r="K113" s="21"/>
      <c r="L113" s="21" t="str">
        <f t="shared" si="14"/>
        <v>Saturday</v>
      </c>
      <c r="M113" s="20">
        <f t="shared" si="15"/>
        <v>1</v>
      </c>
      <c r="N113" s="19">
        <v>4723.5</v>
      </c>
      <c r="O113" s="4">
        <f>MATCH(N113-1,'Supply Data'!$K$12:$K$17)+1</f>
        <v>4</v>
      </c>
      <c r="P113">
        <f>INDEX('Supply Data'!$L$12:$L$17,'Demand Data'!O113)</f>
        <v>50</v>
      </c>
      <c r="R113" t="str">
        <f t="shared" si="16"/>
        <v>05-Jan-08 Saturday 12</v>
      </c>
    </row>
    <row r="114" spans="4:18" x14ac:dyDescent="0.35">
      <c r="D114" s="21">
        <f t="shared" si="17"/>
        <v>39452.499999999738</v>
      </c>
      <c r="E114" s="21" t="b">
        <f t="shared" si="10"/>
        <v>0</v>
      </c>
      <c r="F114" s="21" t="b">
        <f t="shared" si="11"/>
        <v>0</v>
      </c>
      <c r="G114" s="20">
        <f t="shared" si="12"/>
        <v>1</v>
      </c>
      <c r="H114" s="20">
        <f t="shared" si="13"/>
        <v>24</v>
      </c>
      <c r="I114" s="20">
        <f t="shared" si="18"/>
        <v>13</v>
      </c>
      <c r="J114" s="21">
        <f t="shared" si="19"/>
        <v>39452</v>
      </c>
      <c r="K114" s="21"/>
      <c r="L114" s="21" t="str">
        <f t="shared" si="14"/>
        <v>Saturday</v>
      </c>
      <c r="M114" s="20">
        <f t="shared" si="15"/>
        <v>1</v>
      </c>
      <c r="N114" s="19">
        <v>4831.5</v>
      </c>
      <c r="O114" s="4">
        <f>MATCH(N114-1,'Supply Data'!$K$12:$K$17)+1</f>
        <v>5</v>
      </c>
      <c r="P114">
        <f>INDEX('Supply Data'!$L$12:$L$17,'Demand Data'!O114)</f>
        <v>75</v>
      </c>
      <c r="R114" t="str">
        <f t="shared" si="16"/>
        <v>05-Jan-08 Saturday 13</v>
      </c>
    </row>
    <row r="115" spans="4:18" x14ac:dyDescent="0.35">
      <c r="D115" s="21">
        <f t="shared" si="17"/>
        <v>39452.541666666402</v>
      </c>
      <c r="E115" s="21" t="b">
        <f t="shared" si="10"/>
        <v>0</v>
      </c>
      <c r="F115" s="21" t="b">
        <f t="shared" si="11"/>
        <v>0</v>
      </c>
      <c r="G115" s="20">
        <f t="shared" si="12"/>
        <v>1</v>
      </c>
      <c r="H115" s="20">
        <f t="shared" si="13"/>
        <v>24</v>
      </c>
      <c r="I115" s="20">
        <f t="shared" si="18"/>
        <v>14</v>
      </c>
      <c r="J115" s="21">
        <f t="shared" si="19"/>
        <v>39452</v>
      </c>
      <c r="K115" s="21"/>
      <c r="L115" s="21" t="str">
        <f t="shared" si="14"/>
        <v>Saturday</v>
      </c>
      <c r="M115" s="20">
        <f t="shared" si="15"/>
        <v>1</v>
      </c>
      <c r="N115" s="19">
        <v>4897.5</v>
      </c>
      <c r="O115" s="4">
        <f>MATCH(N115-1,'Supply Data'!$K$12:$K$17)+1</f>
        <v>5</v>
      </c>
      <c r="P115">
        <f>INDEX('Supply Data'!$L$12:$L$17,'Demand Data'!O115)</f>
        <v>75</v>
      </c>
      <c r="R115" t="str">
        <f t="shared" si="16"/>
        <v>05-Jan-08 Saturday 14</v>
      </c>
    </row>
    <row r="116" spans="4:18" x14ac:dyDescent="0.35">
      <c r="D116" s="21">
        <f t="shared" si="17"/>
        <v>39452.583333333067</v>
      </c>
      <c r="E116" s="21" t="b">
        <f t="shared" si="10"/>
        <v>0</v>
      </c>
      <c r="F116" s="21" t="b">
        <f t="shared" si="11"/>
        <v>0</v>
      </c>
      <c r="G116" s="20">
        <f t="shared" si="12"/>
        <v>1</v>
      </c>
      <c r="H116" s="20">
        <f t="shared" si="13"/>
        <v>24</v>
      </c>
      <c r="I116" s="20">
        <f t="shared" si="18"/>
        <v>15</v>
      </c>
      <c r="J116" s="21">
        <f t="shared" si="19"/>
        <v>39452</v>
      </c>
      <c r="K116" s="21"/>
      <c r="L116" s="21" t="str">
        <f t="shared" si="14"/>
        <v>Saturday</v>
      </c>
      <c r="M116" s="20">
        <f t="shared" si="15"/>
        <v>1</v>
      </c>
      <c r="N116" s="19">
        <v>4807.5</v>
      </c>
      <c r="O116" s="4">
        <f>MATCH(N116-1,'Supply Data'!$K$12:$K$17)+1</f>
        <v>5</v>
      </c>
      <c r="P116">
        <f>INDEX('Supply Data'!$L$12:$L$17,'Demand Data'!O116)</f>
        <v>75</v>
      </c>
      <c r="R116" t="str">
        <f t="shared" si="16"/>
        <v>05-Jan-08 Saturday 15</v>
      </c>
    </row>
    <row r="117" spans="4:18" x14ac:dyDescent="0.35">
      <c r="D117" s="21">
        <f t="shared" si="17"/>
        <v>39452.624999999731</v>
      </c>
      <c r="E117" s="21" t="b">
        <f t="shared" si="10"/>
        <v>0</v>
      </c>
      <c r="F117" s="21" t="b">
        <f t="shared" si="11"/>
        <v>0</v>
      </c>
      <c r="G117" s="20">
        <f t="shared" si="12"/>
        <v>1</v>
      </c>
      <c r="H117" s="20">
        <f t="shared" si="13"/>
        <v>24</v>
      </c>
      <c r="I117" s="20">
        <f t="shared" si="18"/>
        <v>16</v>
      </c>
      <c r="J117" s="21">
        <f t="shared" si="19"/>
        <v>39452</v>
      </c>
      <c r="K117" s="21"/>
      <c r="L117" s="21" t="str">
        <f t="shared" si="14"/>
        <v>Saturday</v>
      </c>
      <c r="M117" s="20">
        <f t="shared" si="15"/>
        <v>1</v>
      </c>
      <c r="N117" s="19">
        <v>4704</v>
      </c>
      <c r="O117" s="4">
        <f>MATCH(N117-1,'Supply Data'!$K$12:$K$17)+1</f>
        <v>4</v>
      </c>
      <c r="P117">
        <f>INDEX('Supply Data'!$L$12:$L$17,'Demand Data'!O117)</f>
        <v>50</v>
      </c>
      <c r="R117" t="str">
        <f t="shared" si="16"/>
        <v>05-Jan-08 Saturday 16</v>
      </c>
    </row>
    <row r="118" spans="4:18" x14ac:dyDescent="0.35">
      <c r="D118" s="21">
        <f t="shared" si="17"/>
        <v>39452.666666666395</v>
      </c>
      <c r="E118" s="21" t="b">
        <f t="shared" si="10"/>
        <v>0</v>
      </c>
      <c r="F118" s="21" t="b">
        <f t="shared" si="11"/>
        <v>0</v>
      </c>
      <c r="G118" s="20">
        <f t="shared" si="12"/>
        <v>1</v>
      </c>
      <c r="H118" s="20">
        <f t="shared" si="13"/>
        <v>24</v>
      </c>
      <c r="I118" s="20">
        <f t="shared" si="18"/>
        <v>17</v>
      </c>
      <c r="J118" s="21">
        <f t="shared" si="19"/>
        <v>39452</v>
      </c>
      <c r="K118" s="21"/>
      <c r="L118" s="21" t="str">
        <f t="shared" si="14"/>
        <v>Saturday</v>
      </c>
      <c r="M118" s="20">
        <f t="shared" si="15"/>
        <v>1</v>
      </c>
      <c r="N118" s="19">
        <v>4638</v>
      </c>
      <c r="O118" s="4">
        <f>MATCH(N118-1,'Supply Data'!$K$12:$K$17)+1</f>
        <v>4</v>
      </c>
      <c r="P118">
        <f>INDEX('Supply Data'!$L$12:$L$17,'Demand Data'!O118)</f>
        <v>50</v>
      </c>
      <c r="R118" t="str">
        <f t="shared" si="16"/>
        <v>05-Jan-08 Saturday 17</v>
      </c>
    </row>
    <row r="119" spans="4:18" x14ac:dyDescent="0.35">
      <c r="D119" s="21">
        <f t="shared" si="17"/>
        <v>39452.708333333059</v>
      </c>
      <c r="E119" s="21" t="b">
        <f t="shared" si="10"/>
        <v>0</v>
      </c>
      <c r="F119" s="21" t="b">
        <f t="shared" si="11"/>
        <v>0</v>
      </c>
      <c r="G119" s="20">
        <f t="shared" si="12"/>
        <v>1</v>
      </c>
      <c r="H119" s="20">
        <f t="shared" si="13"/>
        <v>24</v>
      </c>
      <c r="I119" s="20">
        <f t="shared" si="18"/>
        <v>18</v>
      </c>
      <c r="J119" s="21">
        <f t="shared" si="19"/>
        <v>39452</v>
      </c>
      <c r="K119" s="21"/>
      <c r="L119" s="21" t="str">
        <f t="shared" si="14"/>
        <v>Saturday</v>
      </c>
      <c r="M119" s="20">
        <f t="shared" si="15"/>
        <v>1</v>
      </c>
      <c r="N119" s="19">
        <v>5160</v>
      </c>
      <c r="O119" s="4">
        <f>MATCH(N119-1,'Supply Data'!$K$12:$K$17)+1</f>
        <v>5</v>
      </c>
      <c r="P119">
        <f>INDEX('Supply Data'!$L$12:$L$17,'Demand Data'!O119)</f>
        <v>75</v>
      </c>
      <c r="R119" t="str">
        <f t="shared" si="16"/>
        <v>05-Jan-08 Saturday 18</v>
      </c>
    </row>
    <row r="120" spans="4:18" x14ac:dyDescent="0.35">
      <c r="D120" s="21">
        <f t="shared" si="17"/>
        <v>39452.749999999724</v>
      </c>
      <c r="E120" s="21" t="b">
        <f t="shared" si="10"/>
        <v>0</v>
      </c>
      <c r="F120" s="21" t="b">
        <f t="shared" si="11"/>
        <v>0</v>
      </c>
      <c r="G120" s="20">
        <f t="shared" si="12"/>
        <v>1</v>
      </c>
      <c r="H120" s="20">
        <f t="shared" si="13"/>
        <v>24</v>
      </c>
      <c r="I120" s="20">
        <f t="shared" si="18"/>
        <v>19</v>
      </c>
      <c r="J120" s="21">
        <f t="shared" si="19"/>
        <v>39452</v>
      </c>
      <c r="K120" s="21"/>
      <c r="L120" s="21" t="str">
        <f t="shared" si="14"/>
        <v>Saturday</v>
      </c>
      <c r="M120" s="20">
        <f t="shared" si="15"/>
        <v>1</v>
      </c>
      <c r="N120" s="19">
        <v>5221.5</v>
      </c>
      <c r="O120" s="4">
        <f>MATCH(N120-1,'Supply Data'!$K$12:$K$17)+1</f>
        <v>5</v>
      </c>
      <c r="P120">
        <f>INDEX('Supply Data'!$L$12:$L$17,'Demand Data'!O120)</f>
        <v>75</v>
      </c>
      <c r="R120" t="str">
        <f t="shared" si="16"/>
        <v>05-Jan-08 Saturday 19</v>
      </c>
    </row>
    <row r="121" spans="4:18" x14ac:dyDescent="0.35">
      <c r="D121" s="21">
        <f t="shared" si="17"/>
        <v>39452.791666666388</v>
      </c>
      <c r="E121" s="21" t="b">
        <f t="shared" si="10"/>
        <v>0</v>
      </c>
      <c r="F121" s="21" t="b">
        <f t="shared" si="11"/>
        <v>0</v>
      </c>
      <c r="G121" s="20">
        <f t="shared" si="12"/>
        <v>1</v>
      </c>
      <c r="H121" s="20">
        <f t="shared" si="13"/>
        <v>24</v>
      </c>
      <c r="I121" s="20">
        <f t="shared" si="18"/>
        <v>20</v>
      </c>
      <c r="J121" s="21">
        <f t="shared" si="19"/>
        <v>39452</v>
      </c>
      <c r="K121" s="21"/>
      <c r="L121" s="21" t="str">
        <f t="shared" si="14"/>
        <v>Saturday</v>
      </c>
      <c r="M121" s="20">
        <f t="shared" si="15"/>
        <v>1</v>
      </c>
      <c r="N121" s="19">
        <v>5026.5</v>
      </c>
      <c r="O121" s="4">
        <f>MATCH(N121-1,'Supply Data'!$K$12:$K$17)+1</f>
        <v>5</v>
      </c>
      <c r="P121">
        <f>INDEX('Supply Data'!$L$12:$L$17,'Demand Data'!O121)</f>
        <v>75</v>
      </c>
      <c r="R121" t="str">
        <f t="shared" si="16"/>
        <v>05-Jan-08 Saturday 20</v>
      </c>
    </row>
    <row r="122" spans="4:18" x14ac:dyDescent="0.35">
      <c r="D122" s="21">
        <f t="shared" si="17"/>
        <v>39452.833333333052</v>
      </c>
      <c r="E122" s="21" t="b">
        <f t="shared" si="10"/>
        <v>0</v>
      </c>
      <c r="F122" s="21" t="b">
        <f t="shared" si="11"/>
        <v>0</v>
      </c>
      <c r="G122" s="20">
        <f t="shared" si="12"/>
        <v>1</v>
      </c>
      <c r="H122" s="20">
        <f t="shared" si="13"/>
        <v>24</v>
      </c>
      <c r="I122" s="20">
        <f t="shared" si="18"/>
        <v>21</v>
      </c>
      <c r="J122" s="21">
        <f t="shared" si="19"/>
        <v>39452</v>
      </c>
      <c r="K122" s="21"/>
      <c r="L122" s="21" t="str">
        <f t="shared" si="14"/>
        <v>Saturday</v>
      </c>
      <c r="M122" s="20">
        <f t="shared" si="15"/>
        <v>1</v>
      </c>
      <c r="N122" s="19">
        <v>4621.5</v>
      </c>
      <c r="O122" s="4">
        <f>MATCH(N122-1,'Supply Data'!$K$12:$K$17)+1</f>
        <v>4</v>
      </c>
      <c r="P122">
        <f>INDEX('Supply Data'!$L$12:$L$17,'Demand Data'!O122)</f>
        <v>50</v>
      </c>
      <c r="R122" t="str">
        <f t="shared" si="16"/>
        <v>05-Jan-08 Saturday 21</v>
      </c>
    </row>
    <row r="123" spans="4:18" x14ac:dyDescent="0.35">
      <c r="D123" s="21">
        <f t="shared" si="17"/>
        <v>39452.874999999716</v>
      </c>
      <c r="E123" s="21" t="b">
        <f t="shared" si="10"/>
        <v>0</v>
      </c>
      <c r="F123" s="21" t="b">
        <f t="shared" si="11"/>
        <v>0</v>
      </c>
      <c r="G123" s="20">
        <f t="shared" si="12"/>
        <v>1</v>
      </c>
      <c r="H123" s="20">
        <f t="shared" si="13"/>
        <v>24</v>
      </c>
      <c r="I123" s="20">
        <f t="shared" si="18"/>
        <v>22</v>
      </c>
      <c r="J123" s="21">
        <f t="shared" si="19"/>
        <v>39452</v>
      </c>
      <c r="K123" s="21"/>
      <c r="L123" s="21" t="str">
        <f t="shared" si="14"/>
        <v>Saturday</v>
      </c>
      <c r="M123" s="20">
        <f t="shared" si="15"/>
        <v>1</v>
      </c>
      <c r="N123" s="19">
        <v>4161</v>
      </c>
      <c r="O123" s="4">
        <f>MATCH(N123-1,'Supply Data'!$K$12:$K$17)+1</f>
        <v>4</v>
      </c>
      <c r="P123">
        <f>INDEX('Supply Data'!$L$12:$L$17,'Demand Data'!O123)</f>
        <v>50</v>
      </c>
      <c r="R123" t="str">
        <f t="shared" si="16"/>
        <v>05-Jan-08 Saturday 22</v>
      </c>
    </row>
    <row r="124" spans="4:18" x14ac:dyDescent="0.35">
      <c r="D124" s="21">
        <f t="shared" si="17"/>
        <v>39452.91666666638</v>
      </c>
      <c r="E124" s="21" t="b">
        <f t="shared" si="10"/>
        <v>0</v>
      </c>
      <c r="F124" s="21" t="b">
        <f t="shared" si="11"/>
        <v>0</v>
      </c>
      <c r="G124" s="20">
        <f t="shared" si="12"/>
        <v>1</v>
      </c>
      <c r="H124" s="20">
        <f t="shared" si="13"/>
        <v>24</v>
      </c>
      <c r="I124" s="20">
        <f t="shared" si="18"/>
        <v>23</v>
      </c>
      <c r="J124" s="21">
        <f t="shared" si="19"/>
        <v>39452</v>
      </c>
      <c r="K124" s="21"/>
      <c r="L124" s="21" t="str">
        <f t="shared" si="14"/>
        <v>Saturday</v>
      </c>
      <c r="M124" s="20">
        <f t="shared" si="15"/>
        <v>1</v>
      </c>
      <c r="N124" s="19">
        <v>3681</v>
      </c>
      <c r="O124" s="4">
        <f>MATCH(N124-1,'Supply Data'!$K$12:$K$17)+1</f>
        <v>4</v>
      </c>
      <c r="P124">
        <f>INDEX('Supply Data'!$L$12:$L$17,'Demand Data'!O124)</f>
        <v>50</v>
      </c>
      <c r="R124" t="str">
        <f t="shared" si="16"/>
        <v>05-Jan-08 Saturday 23</v>
      </c>
    </row>
    <row r="125" spans="4:18" x14ac:dyDescent="0.35">
      <c r="D125" s="21">
        <f t="shared" si="17"/>
        <v>39452.958333333045</v>
      </c>
      <c r="E125" s="21" t="b">
        <f t="shared" si="10"/>
        <v>0</v>
      </c>
      <c r="F125" s="21" t="b">
        <f t="shared" si="11"/>
        <v>0</v>
      </c>
      <c r="G125" s="20">
        <f t="shared" si="12"/>
        <v>1</v>
      </c>
      <c r="H125" s="20">
        <f t="shared" si="13"/>
        <v>24</v>
      </c>
      <c r="I125" s="20">
        <f t="shared" si="18"/>
        <v>24</v>
      </c>
      <c r="J125" s="21">
        <f t="shared" si="19"/>
        <v>39452</v>
      </c>
      <c r="K125" s="21"/>
      <c r="L125" s="21" t="str">
        <f t="shared" si="14"/>
        <v>Saturday</v>
      </c>
      <c r="M125" s="20">
        <f t="shared" si="15"/>
        <v>1</v>
      </c>
      <c r="N125" s="19">
        <v>3424.5</v>
      </c>
      <c r="O125" s="4">
        <f>MATCH(N125-1,'Supply Data'!$K$12:$K$17)+1</f>
        <v>3</v>
      </c>
      <c r="P125">
        <f>INDEX('Supply Data'!$L$12:$L$17,'Demand Data'!O125)</f>
        <v>23</v>
      </c>
      <c r="R125" t="str">
        <f t="shared" si="16"/>
        <v>05-Jan-08 Saturday 24</v>
      </c>
    </row>
    <row r="126" spans="4:18" x14ac:dyDescent="0.35">
      <c r="D126" s="21">
        <f t="shared" si="17"/>
        <v>39452.999999999709</v>
      </c>
      <c r="E126" s="21" t="b">
        <f t="shared" si="10"/>
        <v>0</v>
      </c>
      <c r="F126" s="21" t="b">
        <f t="shared" si="11"/>
        <v>0</v>
      </c>
      <c r="G126" s="20">
        <f t="shared" si="12"/>
        <v>1</v>
      </c>
      <c r="H126" s="20">
        <f t="shared" si="13"/>
        <v>24</v>
      </c>
      <c r="I126" s="20">
        <f t="shared" si="18"/>
        <v>1</v>
      </c>
      <c r="J126" s="21">
        <f t="shared" si="19"/>
        <v>39453</v>
      </c>
      <c r="K126" s="21"/>
      <c r="L126" s="21" t="str">
        <f t="shared" si="14"/>
        <v>Sunday</v>
      </c>
      <c r="M126" s="20">
        <f t="shared" si="15"/>
        <v>1</v>
      </c>
      <c r="N126" s="19">
        <v>3277.5</v>
      </c>
      <c r="O126" s="4">
        <f>MATCH(N126-1,'Supply Data'!$K$12:$K$17)+1</f>
        <v>3</v>
      </c>
      <c r="P126">
        <f>INDEX('Supply Data'!$L$12:$L$17,'Demand Data'!O126)</f>
        <v>23</v>
      </c>
      <c r="R126" t="str">
        <f t="shared" si="16"/>
        <v>06-Jan-08 Sunday 1</v>
      </c>
    </row>
    <row r="127" spans="4:18" x14ac:dyDescent="0.35">
      <c r="D127" s="21">
        <f t="shared" si="17"/>
        <v>39453.041666666373</v>
      </c>
      <c r="E127" s="21" t="b">
        <f t="shared" si="10"/>
        <v>0</v>
      </c>
      <c r="F127" s="21" t="b">
        <f t="shared" si="11"/>
        <v>0</v>
      </c>
      <c r="G127" s="20">
        <f t="shared" si="12"/>
        <v>1</v>
      </c>
      <c r="H127" s="20">
        <f t="shared" si="13"/>
        <v>24</v>
      </c>
      <c r="I127" s="20">
        <f t="shared" si="18"/>
        <v>2</v>
      </c>
      <c r="J127" s="21">
        <f t="shared" si="19"/>
        <v>39453</v>
      </c>
      <c r="K127" s="21"/>
      <c r="L127" s="21" t="str">
        <f t="shared" si="14"/>
        <v>Sunday</v>
      </c>
      <c r="M127" s="20">
        <f t="shared" si="15"/>
        <v>1</v>
      </c>
      <c r="N127" s="19">
        <v>3214.5</v>
      </c>
      <c r="O127" s="4">
        <f>MATCH(N127-1,'Supply Data'!$K$12:$K$17)+1</f>
        <v>3</v>
      </c>
      <c r="P127">
        <f>INDEX('Supply Data'!$L$12:$L$17,'Demand Data'!O127)</f>
        <v>23</v>
      </c>
      <c r="R127" t="str">
        <f t="shared" si="16"/>
        <v>06-Jan-08 Sunday 2</v>
      </c>
    </row>
    <row r="128" spans="4:18" x14ac:dyDescent="0.35">
      <c r="D128" s="21">
        <f t="shared" si="17"/>
        <v>39453.083333333037</v>
      </c>
      <c r="E128" s="21" t="b">
        <f t="shared" si="10"/>
        <v>0</v>
      </c>
      <c r="F128" s="21" t="b">
        <f t="shared" si="11"/>
        <v>0</v>
      </c>
      <c r="G128" s="20">
        <f t="shared" si="12"/>
        <v>1</v>
      </c>
      <c r="H128" s="20">
        <f t="shared" si="13"/>
        <v>24</v>
      </c>
      <c r="I128" s="20">
        <f t="shared" si="18"/>
        <v>3</v>
      </c>
      <c r="J128" s="21">
        <f t="shared" si="19"/>
        <v>39453</v>
      </c>
      <c r="K128" s="21"/>
      <c r="L128" s="21" t="str">
        <f t="shared" si="14"/>
        <v>Sunday</v>
      </c>
      <c r="M128" s="20">
        <f t="shared" si="15"/>
        <v>1</v>
      </c>
      <c r="N128" s="19">
        <v>3181.5</v>
      </c>
      <c r="O128" s="4">
        <f>MATCH(N128-1,'Supply Data'!$K$12:$K$17)+1</f>
        <v>3</v>
      </c>
      <c r="P128">
        <f>INDEX('Supply Data'!$L$12:$L$17,'Demand Data'!O128)</f>
        <v>23</v>
      </c>
      <c r="R128" t="str">
        <f t="shared" si="16"/>
        <v>06-Jan-08 Sunday 3</v>
      </c>
    </row>
    <row r="129" spans="4:18" x14ac:dyDescent="0.35">
      <c r="D129" s="21">
        <f t="shared" si="17"/>
        <v>39453.124999999702</v>
      </c>
      <c r="E129" s="21" t="b">
        <f t="shared" si="10"/>
        <v>0</v>
      </c>
      <c r="F129" s="21" t="b">
        <f t="shared" si="11"/>
        <v>0</v>
      </c>
      <c r="G129" s="20">
        <f t="shared" si="12"/>
        <v>1</v>
      </c>
      <c r="H129" s="20">
        <f t="shared" si="13"/>
        <v>24</v>
      </c>
      <c r="I129" s="20">
        <f t="shared" si="18"/>
        <v>4</v>
      </c>
      <c r="J129" s="21">
        <f t="shared" si="19"/>
        <v>39453</v>
      </c>
      <c r="K129" s="21"/>
      <c r="L129" s="21" t="str">
        <f t="shared" si="14"/>
        <v>Sunday</v>
      </c>
      <c r="M129" s="20">
        <f t="shared" si="15"/>
        <v>1</v>
      </c>
      <c r="N129" s="19">
        <v>3219</v>
      </c>
      <c r="O129" s="4">
        <f>MATCH(N129-1,'Supply Data'!$K$12:$K$17)+1</f>
        <v>3</v>
      </c>
      <c r="P129">
        <f>INDEX('Supply Data'!$L$12:$L$17,'Demand Data'!O129)</f>
        <v>23</v>
      </c>
      <c r="R129" t="str">
        <f t="shared" si="16"/>
        <v>06-Jan-08 Sunday 4</v>
      </c>
    </row>
    <row r="130" spans="4:18" x14ac:dyDescent="0.35">
      <c r="D130" s="21">
        <f t="shared" si="17"/>
        <v>39453.166666666366</v>
      </c>
      <c r="E130" s="21" t="b">
        <f t="shared" si="10"/>
        <v>0</v>
      </c>
      <c r="F130" s="21" t="b">
        <f t="shared" si="11"/>
        <v>0</v>
      </c>
      <c r="G130" s="20">
        <f t="shared" si="12"/>
        <v>1</v>
      </c>
      <c r="H130" s="20">
        <f t="shared" si="13"/>
        <v>24</v>
      </c>
      <c r="I130" s="20">
        <f t="shared" si="18"/>
        <v>5</v>
      </c>
      <c r="J130" s="21">
        <f t="shared" si="19"/>
        <v>39453</v>
      </c>
      <c r="K130" s="21"/>
      <c r="L130" s="21" t="str">
        <f t="shared" si="14"/>
        <v>Sunday</v>
      </c>
      <c r="M130" s="20">
        <f t="shared" si="15"/>
        <v>1</v>
      </c>
      <c r="N130" s="19">
        <v>3270</v>
      </c>
      <c r="O130" s="4">
        <f>MATCH(N130-1,'Supply Data'!$K$12:$K$17)+1</f>
        <v>3</v>
      </c>
      <c r="P130">
        <f>INDEX('Supply Data'!$L$12:$L$17,'Demand Data'!O130)</f>
        <v>23</v>
      </c>
      <c r="R130" t="str">
        <f t="shared" si="16"/>
        <v>06-Jan-08 Sunday 5</v>
      </c>
    </row>
    <row r="131" spans="4:18" x14ac:dyDescent="0.35">
      <c r="D131" s="21">
        <f t="shared" si="17"/>
        <v>39453.20833333303</v>
      </c>
      <c r="E131" s="21" t="b">
        <f t="shared" si="10"/>
        <v>0</v>
      </c>
      <c r="F131" s="21" t="b">
        <f t="shared" si="11"/>
        <v>0</v>
      </c>
      <c r="G131" s="20">
        <f t="shared" si="12"/>
        <v>1</v>
      </c>
      <c r="H131" s="20">
        <f t="shared" si="13"/>
        <v>24</v>
      </c>
      <c r="I131" s="20">
        <f t="shared" si="18"/>
        <v>6</v>
      </c>
      <c r="J131" s="21">
        <f t="shared" si="19"/>
        <v>39453</v>
      </c>
      <c r="K131" s="21"/>
      <c r="L131" s="21" t="str">
        <f t="shared" si="14"/>
        <v>Sunday</v>
      </c>
      <c r="M131" s="20">
        <f t="shared" si="15"/>
        <v>1</v>
      </c>
      <c r="N131" s="19">
        <v>3429</v>
      </c>
      <c r="O131" s="4">
        <f>MATCH(N131-1,'Supply Data'!$K$12:$K$17)+1</f>
        <v>3</v>
      </c>
      <c r="P131">
        <f>INDEX('Supply Data'!$L$12:$L$17,'Demand Data'!O131)</f>
        <v>23</v>
      </c>
      <c r="R131" t="str">
        <f t="shared" si="16"/>
        <v>06-Jan-08 Sunday 6</v>
      </c>
    </row>
    <row r="132" spans="4:18" x14ac:dyDescent="0.35">
      <c r="D132" s="21">
        <f t="shared" si="17"/>
        <v>39453.249999999694</v>
      </c>
      <c r="E132" s="21" t="b">
        <f t="shared" si="10"/>
        <v>0</v>
      </c>
      <c r="F132" s="21" t="b">
        <f t="shared" si="11"/>
        <v>0</v>
      </c>
      <c r="G132" s="20">
        <f t="shared" si="12"/>
        <v>1</v>
      </c>
      <c r="H132" s="20">
        <f t="shared" si="13"/>
        <v>24</v>
      </c>
      <c r="I132" s="20">
        <f t="shared" si="18"/>
        <v>7</v>
      </c>
      <c r="J132" s="21">
        <f t="shared" si="19"/>
        <v>39453</v>
      </c>
      <c r="K132" s="21"/>
      <c r="L132" s="21" t="str">
        <f t="shared" si="14"/>
        <v>Sunday</v>
      </c>
      <c r="M132" s="20">
        <f t="shared" si="15"/>
        <v>1</v>
      </c>
      <c r="N132" s="19">
        <v>3402</v>
      </c>
      <c r="O132" s="4">
        <f>MATCH(N132-1,'Supply Data'!$K$12:$K$17)+1</f>
        <v>3</v>
      </c>
      <c r="P132">
        <f>INDEX('Supply Data'!$L$12:$L$17,'Demand Data'!O132)</f>
        <v>23</v>
      </c>
      <c r="R132" t="str">
        <f t="shared" si="16"/>
        <v>06-Jan-08 Sunday 7</v>
      </c>
    </row>
    <row r="133" spans="4:18" x14ac:dyDescent="0.35">
      <c r="D133" s="21">
        <f t="shared" si="17"/>
        <v>39453.291666666359</v>
      </c>
      <c r="E133" s="21" t="b">
        <f t="shared" si="10"/>
        <v>0</v>
      </c>
      <c r="F133" s="21" t="b">
        <f t="shared" si="11"/>
        <v>0</v>
      </c>
      <c r="G133" s="20">
        <f t="shared" si="12"/>
        <v>1</v>
      </c>
      <c r="H133" s="20">
        <f t="shared" si="13"/>
        <v>24</v>
      </c>
      <c r="I133" s="20">
        <f t="shared" si="18"/>
        <v>8</v>
      </c>
      <c r="J133" s="21">
        <f t="shared" si="19"/>
        <v>39453</v>
      </c>
      <c r="K133" s="21"/>
      <c r="L133" s="21" t="str">
        <f t="shared" si="14"/>
        <v>Sunday</v>
      </c>
      <c r="M133" s="20">
        <f t="shared" si="15"/>
        <v>1</v>
      </c>
      <c r="N133" s="19">
        <v>3696</v>
      </c>
      <c r="O133" s="4">
        <f>MATCH(N133-1,'Supply Data'!$K$12:$K$17)+1</f>
        <v>4</v>
      </c>
      <c r="P133">
        <f>INDEX('Supply Data'!$L$12:$L$17,'Demand Data'!O133)</f>
        <v>50</v>
      </c>
      <c r="R133" t="str">
        <f t="shared" si="16"/>
        <v>06-Jan-08 Sunday 8</v>
      </c>
    </row>
    <row r="134" spans="4:18" x14ac:dyDescent="0.35">
      <c r="D134" s="21">
        <f t="shared" si="17"/>
        <v>39453.333333333023</v>
      </c>
      <c r="E134" s="21" t="b">
        <f t="shared" ref="E134:E197" si="20">D134=$D$2</f>
        <v>0</v>
      </c>
      <c r="F134" s="21" t="b">
        <f t="shared" ref="F134:F197" si="21">D134=$E$2</f>
        <v>0</v>
      </c>
      <c r="G134" s="20">
        <f t="shared" si="12"/>
        <v>1</v>
      </c>
      <c r="H134" s="20">
        <f t="shared" si="13"/>
        <v>24</v>
      </c>
      <c r="I134" s="20">
        <f t="shared" si="18"/>
        <v>9</v>
      </c>
      <c r="J134" s="21">
        <f t="shared" si="19"/>
        <v>39453</v>
      </c>
      <c r="K134" s="21"/>
      <c r="L134" s="21" t="str">
        <f t="shared" si="14"/>
        <v>Sunday</v>
      </c>
      <c r="M134" s="20">
        <f t="shared" si="15"/>
        <v>1</v>
      </c>
      <c r="N134" s="19">
        <v>4050</v>
      </c>
      <c r="O134" s="4">
        <f>MATCH(N134-1,'Supply Data'!$K$12:$K$17)+1</f>
        <v>4</v>
      </c>
      <c r="P134">
        <f>INDEX('Supply Data'!$L$12:$L$17,'Demand Data'!O134)</f>
        <v>50</v>
      </c>
      <c r="R134" t="str">
        <f t="shared" si="16"/>
        <v>06-Jan-08 Sunday 9</v>
      </c>
    </row>
    <row r="135" spans="4:18" x14ac:dyDescent="0.35">
      <c r="D135" s="21">
        <f t="shared" si="17"/>
        <v>39453.374999999687</v>
      </c>
      <c r="E135" s="21" t="b">
        <f t="shared" si="20"/>
        <v>0</v>
      </c>
      <c r="F135" s="21" t="b">
        <f t="shared" si="21"/>
        <v>0</v>
      </c>
      <c r="G135" s="20">
        <f t="shared" ref="G135:G198" si="22">IF(E135,2,IF(F135,3,1))</f>
        <v>1</v>
      </c>
      <c r="H135" s="20">
        <f t="shared" ref="H135:H198" si="23">CHOOSE(G135,24,23,25)</f>
        <v>24</v>
      </c>
      <c r="I135" s="20">
        <f t="shared" si="18"/>
        <v>10</v>
      </c>
      <c r="J135" s="21">
        <f t="shared" si="19"/>
        <v>39453</v>
      </c>
      <c r="K135" s="21"/>
      <c r="L135" s="21" t="str">
        <f t="shared" ref="L135:L198" si="24">TEXT(J135,"ddddd")</f>
        <v>Sunday</v>
      </c>
      <c r="M135" s="20">
        <f t="shared" ref="M135:M198" si="25">MONTH(D135)</f>
        <v>1</v>
      </c>
      <c r="N135" s="19">
        <v>4411.5</v>
      </c>
      <c r="O135" s="4">
        <f>MATCH(N135-1,'Supply Data'!$K$12:$K$17)+1</f>
        <v>4</v>
      </c>
      <c r="P135">
        <f>INDEX('Supply Data'!$L$12:$L$17,'Demand Data'!O135)</f>
        <v>50</v>
      </c>
      <c r="R135" t="str">
        <f t="shared" ref="R135:R198" si="26">TEXT(D135,"dd-mmm-yy ddddd")&amp;" "&amp;I135</f>
        <v>06-Jan-08 Sunday 10</v>
      </c>
    </row>
    <row r="136" spans="4:18" x14ac:dyDescent="0.35">
      <c r="D136" s="21">
        <f t="shared" ref="D136:D199" si="27">D135+1/24</f>
        <v>39453.416666666351</v>
      </c>
      <c r="E136" s="21" t="b">
        <f t="shared" si="20"/>
        <v>0</v>
      </c>
      <c r="F136" s="21" t="b">
        <f t="shared" si="21"/>
        <v>0</v>
      </c>
      <c r="G136" s="20">
        <f t="shared" si="22"/>
        <v>1</v>
      </c>
      <c r="H136" s="20">
        <f t="shared" si="23"/>
        <v>24</v>
      </c>
      <c r="I136" s="20">
        <f t="shared" ref="I136:I199" si="28">IF(I135&gt;=H136,1,I135+1)</f>
        <v>11</v>
      </c>
      <c r="J136" s="21">
        <f t="shared" ref="J136:J199" si="29">IF(I136=1,J135+1,J135)</f>
        <v>39453</v>
      </c>
      <c r="K136" s="21"/>
      <c r="L136" s="21" t="str">
        <f t="shared" si="24"/>
        <v>Sunday</v>
      </c>
      <c r="M136" s="20">
        <f t="shared" si="25"/>
        <v>1</v>
      </c>
      <c r="N136" s="19">
        <v>4599</v>
      </c>
      <c r="O136" s="4">
        <f>MATCH(N136-1,'Supply Data'!$K$12:$K$17)+1</f>
        <v>4</v>
      </c>
      <c r="P136">
        <f>INDEX('Supply Data'!$L$12:$L$17,'Demand Data'!O136)</f>
        <v>50</v>
      </c>
      <c r="R136" t="str">
        <f t="shared" si="26"/>
        <v>06-Jan-08 Sunday 11</v>
      </c>
    </row>
    <row r="137" spans="4:18" x14ac:dyDescent="0.35">
      <c r="D137" s="21">
        <f t="shared" si="27"/>
        <v>39453.458333333016</v>
      </c>
      <c r="E137" s="21" t="b">
        <f t="shared" si="20"/>
        <v>0</v>
      </c>
      <c r="F137" s="21" t="b">
        <f t="shared" si="21"/>
        <v>0</v>
      </c>
      <c r="G137" s="20">
        <f t="shared" si="22"/>
        <v>1</v>
      </c>
      <c r="H137" s="20">
        <f t="shared" si="23"/>
        <v>24</v>
      </c>
      <c r="I137" s="20">
        <f t="shared" si="28"/>
        <v>12</v>
      </c>
      <c r="J137" s="21">
        <f t="shared" si="29"/>
        <v>39453</v>
      </c>
      <c r="K137" s="21"/>
      <c r="L137" s="21" t="str">
        <f t="shared" si="24"/>
        <v>Sunday</v>
      </c>
      <c r="M137" s="20">
        <f t="shared" si="25"/>
        <v>1</v>
      </c>
      <c r="N137" s="19">
        <v>4348.5</v>
      </c>
      <c r="O137" s="4">
        <f>MATCH(N137-1,'Supply Data'!$K$12:$K$17)+1</f>
        <v>4</v>
      </c>
      <c r="P137">
        <f>INDEX('Supply Data'!$L$12:$L$17,'Demand Data'!O137)</f>
        <v>50</v>
      </c>
      <c r="R137" t="str">
        <f t="shared" si="26"/>
        <v>06-Jan-08 Sunday 12</v>
      </c>
    </row>
    <row r="138" spans="4:18" x14ac:dyDescent="0.35">
      <c r="D138" s="21">
        <f t="shared" si="27"/>
        <v>39453.49999999968</v>
      </c>
      <c r="E138" s="21" t="b">
        <f t="shared" si="20"/>
        <v>0</v>
      </c>
      <c r="F138" s="21" t="b">
        <f t="shared" si="21"/>
        <v>0</v>
      </c>
      <c r="G138" s="20">
        <f t="shared" si="22"/>
        <v>1</v>
      </c>
      <c r="H138" s="20">
        <f t="shared" si="23"/>
        <v>24</v>
      </c>
      <c r="I138" s="20">
        <f t="shared" si="28"/>
        <v>13</v>
      </c>
      <c r="J138" s="21">
        <f t="shared" si="29"/>
        <v>39453</v>
      </c>
      <c r="K138" s="21"/>
      <c r="L138" s="21" t="str">
        <f t="shared" si="24"/>
        <v>Sunday</v>
      </c>
      <c r="M138" s="20">
        <f t="shared" si="25"/>
        <v>1</v>
      </c>
      <c r="N138" s="19">
        <v>4357.5</v>
      </c>
      <c r="O138" s="4">
        <f>MATCH(N138-1,'Supply Data'!$K$12:$K$17)+1</f>
        <v>4</v>
      </c>
      <c r="P138">
        <f>INDEX('Supply Data'!$L$12:$L$17,'Demand Data'!O138)</f>
        <v>50</v>
      </c>
      <c r="R138" t="str">
        <f t="shared" si="26"/>
        <v>06-Jan-08 Sunday 13</v>
      </c>
    </row>
    <row r="139" spans="4:18" x14ac:dyDescent="0.35">
      <c r="D139" s="21">
        <f t="shared" si="27"/>
        <v>39453.541666666344</v>
      </c>
      <c r="E139" s="21" t="b">
        <f t="shared" si="20"/>
        <v>0</v>
      </c>
      <c r="F139" s="21" t="b">
        <f t="shared" si="21"/>
        <v>0</v>
      </c>
      <c r="G139" s="20">
        <f t="shared" si="22"/>
        <v>1</v>
      </c>
      <c r="H139" s="20">
        <f t="shared" si="23"/>
        <v>24</v>
      </c>
      <c r="I139" s="20">
        <f t="shared" si="28"/>
        <v>14</v>
      </c>
      <c r="J139" s="21">
        <f t="shared" si="29"/>
        <v>39453</v>
      </c>
      <c r="K139" s="21"/>
      <c r="L139" s="21" t="str">
        <f t="shared" si="24"/>
        <v>Sunday</v>
      </c>
      <c r="M139" s="20">
        <f t="shared" si="25"/>
        <v>1</v>
      </c>
      <c r="N139" s="19">
        <v>4444.5</v>
      </c>
      <c r="O139" s="4">
        <f>MATCH(N139-1,'Supply Data'!$K$12:$K$17)+1</f>
        <v>4</v>
      </c>
      <c r="P139">
        <f>INDEX('Supply Data'!$L$12:$L$17,'Demand Data'!O139)</f>
        <v>50</v>
      </c>
      <c r="R139" t="str">
        <f t="shared" si="26"/>
        <v>06-Jan-08 Sunday 14</v>
      </c>
    </row>
    <row r="140" spans="4:18" x14ac:dyDescent="0.35">
      <c r="D140" s="21">
        <f t="shared" si="27"/>
        <v>39453.583333333008</v>
      </c>
      <c r="E140" s="21" t="b">
        <f t="shared" si="20"/>
        <v>0</v>
      </c>
      <c r="F140" s="21" t="b">
        <f t="shared" si="21"/>
        <v>0</v>
      </c>
      <c r="G140" s="20">
        <f t="shared" si="22"/>
        <v>1</v>
      </c>
      <c r="H140" s="20">
        <f t="shared" si="23"/>
        <v>24</v>
      </c>
      <c r="I140" s="20">
        <f t="shared" si="28"/>
        <v>15</v>
      </c>
      <c r="J140" s="21">
        <f t="shared" si="29"/>
        <v>39453</v>
      </c>
      <c r="K140" s="21"/>
      <c r="L140" s="21" t="str">
        <f t="shared" si="24"/>
        <v>Sunday</v>
      </c>
      <c r="M140" s="20">
        <f t="shared" si="25"/>
        <v>1</v>
      </c>
      <c r="N140" s="19">
        <v>4257</v>
      </c>
      <c r="O140" s="4">
        <f>MATCH(N140-1,'Supply Data'!$K$12:$K$17)+1</f>
        <v>4</v>
      </c>
      <c r="P140">
        <f>INDEX('Supply Data'!$L$12:$L$17,'Demand Data'!O140)</f>
        <v>50</v>
      </c>
      <c r="R140" t="str">
        <f t="shared" si="26"/>
        <v>06-Jan-08 Sunday 15</v>
      </c>
    </row>
    <row r="141" spans="4:18" x14ac:dyDescent="0.35">
      <c r="D141" s="21">
        <f t="shared" si="27"/>
        <v>39453.624999999673</v>
      </c>
      <c r="E141" s="21" t="b">
        <f t="shared" si="20"/>
        <v>0</v>
      </c>
      <c r="F141" s="21" t="b">
        <f t="shared" si="21"/>
        <v>0</v>
      </c>
      <c r="G141" s="20">
        <f t="shared" si="22"/>
        <v>1</v>
      </c>
      <c r="H141" s="20">
        <f t="shared" si="23"/>
        <v>24</v>
      </c>
      <c r="I141" s="20">
        <f t="shared" si="28"/>
        <v>16</v>
      </c>
      <c r="J141" s="21">
        <f t="shared" si="29"/>
        <v>39453</v>
      </c>
      <c r="K141" s="21"/>
      <c r="L141" s="21" t="str">
        <f t="shared" si="24"/>
        <v>Sunday</v>
      </c>
      <c r="M141" s="20">
        <f t="shared" si="25"/>
        <v>1</v>
      </c>
      <c r="N141" s="19">
        <v>4149</v>
      </c>
      <c r="O141" s="4">
        <f>MATCH(N141-1,'Supply Data'!$K$12:$K$17)+1</f>
        <v>4</v>
      </c>
      <c r="P141">
        <f>INDEX('Supply Data'!$L$12:$L$17,'Demand Data'!O141)</f>
        <v>50</v>
      </c>
      <c r="R141" t="str">
        <f t="shared" si="26"/>
        <v>06-Jan-08 Sunday 16</v>
      </c>
    </row>
    <row r="142" spans="4:18" x14ac:dyDescent="0.35">
      <c r="D142" s="21">
        <f t="shared" si="27"/>
        <v>39453.666666666337</v>
      </c>
      <c r="E142" s="21" t="b">
        <f t="shared" si="20"/>
        <v>0</v>
      </c>
      <c r="F142" s="21" t="b">
        <f t="shared" si="21"/>
        <v>0</v>
      </c>
      <c r="G142" s="20">
        <f t="shared" si="22"/>
        <v>1</v>
      </c>
      <c r="H142" s="20">
        <f t="shared" si="23"/>
        <v>24</v>
      </c>
      <c r="I142" s="20">
        <f t="shared" si="28"/>
        <v>17</v>
      </c>
      <c r="J142" s="21">
        <f t="shared" si="29"/>
        <v>39453</v>
      </c>
      <c r="K142" s="21"/>
      <c r="L142" s="21" t="str">
        <f t="shared" si="24"/>
        <v>Sunday</v>
      </c>
      <c r="M142" s="20">
        <f t="shared" si="25"/>
        <v>1</v>
      </c>
      <c r="N142" s="19">
        <v>4089</v>
      </c>
      <c r="O142" s="4">
        <f>MATCH(N142-1,'Supply Data'!$K$12:$K$17)+1</f>
        <v>4</v>
      </c>
      <c r="P142">
        <f>INDEX('Supply Data'!$L$12:$L$17,'Demand Data'!O142)</f>
        <v>50</v>
      </c>
      <c r="R142" t="str">
        <f t="shared" si="26"/>
        <v>06-Jan-08 Sunday 17</v>
      </c>
    </row>
    <row r="143" spans="4:18" x14ac:dyDescent="0.35">
      <c r="D143" s="21">
        <f t="shared" si="27"/>
        <v>39453.708333333001</v>
      </c>
      <c r="E143" s="21" t="b">
        <f t="shared" si="20"/>
        <v>0</v>
      </c>
      <c r="F143" s="21" t="b">
        <f t="shared" si="21"/>
        <v>0</v>
      </c>
      <c r="G143" s="20">
        <f t="shared" si="22"/>
        <v>1</v>
      </c>
      <c r="H143" s="20">
        <f t="shared" si="23"/>
        <v>24</v>
      </c>
      <c r="I143" s="20">
        <f t="shared" si="28"/>
        <v>18</v>
      </c>
      <c r="J143" s="21">
        <f t="shared" si="29"/>
        <v>39453</v>
      </c>
      <c r="K143" s="21"/>
      <c r="L143" s="21" t="str">
        <f t="shared" si="24"/>
        <v>Sunday</v>
      </c>
      <c r="M143" s="20">
        <f t="shared" si="25"/>
        <v>1</v>
      </c>
      <c r="N143" s="19">
        <v>4764</v>
      </c>
      <c r="O143" s="4">
        <f>MATCH(N143-1,'Supply Data'!$K$12:$K$17)+1</f>
        <v>4</v>
      </c>
      <c r="P143">
        <f>INDEX('Supply Data'!$L$12:$L$17,'Demand Data'!O143)</f>
        <v>50</v>
      </c>
      <c r="R143" t="str">
        <f t="shared" si="26"/>
        <v>06-Jan-08 Sunday 18</v>
      </c>
    </row>
    <row r="144" spans="4:18" x14ac:dyDescent="0.35">
      <c r="D144" s="21">
        <f t="shared" si="27"/>
        <v>39453.749999999665</v>
      </c>
      <c r="E144" s="21" t="b">
        <f t="shared" si="20"/>
        <v>0</v>
      </c>
      <c r="F144" s="21" t="b">
        <f t="shared" si="21"/>
        <v>0</v>
      </c>
      <c r="G144" s="20">
        <f t="shared" si="22"/>
        <v>1</v>
      </c>
      <c r="H144" s="20">
        <f t="shared" si="23"/>
        <v>24</v>
      </c>
      <c r="I144" s="20">
        <f t="shared" si="28"/>
        <v>19</v>
      </c>
      <c r="J144" s="21">
        <f t="shared" si="29"/>
        <v>39453</v>
      </c>
      <c r="K144" s="21"/>
      <c r="L144" s="21" t="str">
        <f t="shared" si="24"/>
        <v>Sunday</v>
      </c>
      <c r="M144" s="20">
        <f t="shared" si="25"/>
        <v>1</v>
      </c>
      <c r="N144" s="19">
        <v>4866</v>
      </c>
      <c r="O144" s="4">
        <f>MATCH(N144-1,'Supply Data'!$K$12:$K$17)+1</f>
        <v>5</v>
      </c>
      <c r="P144">
        <f>INDEX('Supply Data'!$L$12:$L$17,'Demand Data'!O144)</f>
        <v>75</v>
      </c>
      <c r="R144" t="str">
        <f t="shared" si="26"/>
        <v>06-Jan-08 Sunday 19</v>
      </c>
    </row>
    <row r="145" spans="4:18" x14ac:dyDescent="0.35">
      <c r="D145" s="21">
        <f t="shared" si="27"/>
        <v>39453.79166666633</v>
      </c>
      <c r="E145" s="21" t="b">
        <f t="shared" si="20"/>
        <v>0</v>
      </c>
      <c r="F145" s="21" t="b">
        <f t="shared" si="21"/>
        <v>0</v>
      </c>
      <c r="G145" s="20">
        <f t="shared" si="22"/>
        <v>1</v>
      </c>
      <c r="H145" s="20">
        <f t="shared" si="23"/>
        <v>24</v>
      </c>
      <c r="I145" s="20">
        <f t="shared" si="28"/>
        <v>20</v>
      </c>
      <c r="J145" s="21">
        <f t="shared" si="29"/>
        <v>39453</v>
      </c>
      <c r="K145" s="21"/>
      <c r="L145" s="21" t="str">
        <f t="shared" si="24"/>
        <v>Sunday</v>
      </c>
      <c r="M145" s="20">
        <f t="shared" si="25"/>
        <v>1</v>
      </c>
      <c r="N145" s="19">
        <v>4672.5</v>
      </c>
      <c r="O145" s="4">
        <f>MATCH(N145-1,'Supply Data'!$K$12:$K$17)+1</f>
        <v>4</v>
      </c>
      <c r="P145">
        <f>INDEX('Supply Data'!$L$12:$L$17,'Demand Data'!O145)</f>
        <v>50</v>
      </c>
      <c r="R145" t="str">
        <f t="shared" si="26"/>
        <v>06-Jan-08 Sunday 20</v>
      </c>
    </row>
    <row r="146" spans="4:18" x14ac:dyDescent="0.35">
      <c r="D146" s="21">
        <f t="shared" si="27"/>
        <v>39453.833333332994</v>
      </c>
      <c r="E146" s="21" t="b">
        <f t="shared" si="20"/>
        <v>0</v>
      </c>
      <c r="F146" s="21" t="b">
        <f t="shared" si="21"/>
        <v>0</v>
      </c>
      <c r="G146" s="20">
        <f t="shared" si="22"/>
        <v>1</v>
      </c>
      <c r="H146" s="20">
        <f t="shared" si="23"/>
        <v>24</v>
      </c>
      <c r="I146" s="20">
        <f t="shared" si="28"/>
        <v>21</v>
      </c>
      <c r="J146" s="21">
        <f t="shared" si="29"/>
        <v>39453</v>
      </c>
      <c r="K146" s="21"/>
      <c r="L146" s="21" t="str">
        <f t="shared" si="24"/>
        <v>Sunday</v>
      </c>
      <c r="M146" s="20">
        <f t="shared" si="25"/>
        <v>1</v>
      </c>
      <c r="N146" s="19">
        <v>4471.5</v>
      </c>
      <c r="O146" s="4">
        <f>MATCH(N146-1,'Supply Data'!$K$12:$K$17)+1</f>
        <v>4</v>
      </c>
      <c r="P146">
        <f>INDEX('Supply Data'!$L$12:$L$17,'Demand Data'!O146)</f>
        <v>50</v>
      </c>
      <c r="R146" t="str">
        <f t="shared" si="26"/>
        <v>06-Jan-08 Sunday 21</v>
      </c>
    </row>
    <row r="147" spans="4:18" x14ac:dyDescent="0.35">
      <c r="D147" s="21">
        <f t="shared" si="27"/>
        <v>39453.874999999658</v>
      </c>
      <c r="E147" s="21" t="b">
        <f t="shared" si="20"/>
        <v>0</v>
      </c>
      <c r="F147" s="21" t="b">
        <f t="shared" si="21"/>
        <v>0</v>
      </c>
      <c r="G147" s="20">
        <f t="shared" si="22"/>
        <v>1</v>
      </c>
      <c r="H147" s="20">
        <f t="shared" si="23"/>
        <v>24</v>
      </c>
      <c r="I147" s="20">
        <f t="shared" si="28"/>
        <v>22</v>
      </c>
      <c r="J147" s="21">
        <f t="shared" si="29"/>
        <v>39453</v>
      </c>
      <c r="K147" s="21"/>
      <c r="L147" s="21" t="str">
        <f t="shared" si="24"/>
        <v>Sunday</v>
      </c>
      <c r="M147" s="20">
        <f t="shared" si="25"/>
        <v>1</v>
      </c>
      <c r="N147" s="19">
        <v>4030.5</v>
      </c>
      <c r="O147" s="4">
        <f>MATCH(N147-1,'Supply Data'!$K$12:$K$17)+1</f>
        <v>4</v>
      </c>
      <c r="P147">
        <f>INDEX('Supply Data'!$L$12:$L$17,'Demand Data'!O147)</f>
        <v>50</v>
      </c>
      <c r="R147" t="str">
        <f t="shared" si="26"/>
        <v>06-Jan-08 Sunday 22</v>
      </c>
    </row>
    <row r="148" spans="4:18" x14ac:dyDescent="0.35">
      <c r="D148" s="21">
        <f t="shared" si="27"/>
        <v>39453.916666666322</v>
      </c>
      <c r="E148" s="21" t="b">
        <f t="shared" si="20"/>
        <v>0</v>
      </c>
      <c r="F148" s="21" t="b">
        <f t="shared" si="21"/>
        <v>0</v>
      </c>
      <c r="G148" s="20">
        <f t="shared" si="22"/>
        <v>1</v>
      </c>
      <c r="H148" s="20">
        <f t="shared" si="23"/>
        <v>24</v>
      </c>
      <c r="I148" s="20">
        <f t="shared" si="28"/>
        <v>23</v>
      </c>
      <c r="J148" s="21">
        <f t="shared" si="29"/>
        <v>39453</v>
      </c>
      <c r="K148" s="21"/>
      <c r="L148" s="21" t="str">
        <f t="shared" si="24"/>
        <v>Sunday</v>
      </c>
      <c r="M148" s="20">
        <f t="shared" si="25"/>
        <v>1</v>
      </c>
      <c r="N148" s="19">
        <v>3699</v>
      </c>
      <c r="O148" s="4">
        <f>MATCH(N148-1,'Supply Data'!$K$12:$K$17)+1</f>
        <v>4</v>
      </c>
      <c r="P148">
        <f>INDEX('Supply Data'!$L$12:$L$17,'Demand Data'!O148)</f>
        <v>50</v>
      </c>
      <c r="R148" t="str">
        <f t="shared" si="26"/>
        <v>06-Jan-08 Sunday 23</v>
      </c>
    </row>
    <row r="149" spans="4:18" x14ac:dyDescent="0.35">
      <c r="D149" s="21">
        <f t="shared" si="27"/>
        <v>39453.958333332987</v>
      </c>
      <c r="E149" s="21" t="b">
        <f t="shared" si="20"/>
        <v>0</v>
      </c>
      <c r="F149" s="21" t="b">
        <f t="shared" si="21"/>
        <v>0</v>
      </c>
      <c r="G149" s="20">
        <f t="shared" si="22"/>
        <v>1</v>
      </c>
      <c r="H149" s="20">
        <f t="shared" si="23"/>
        <v>24</v>
      </c>
      <c r="I149" s="20">
        <f t="shared" si="28"/>
        <v>24</v>
      </c>
      <c r="J149" s="21">
        <f t="shared" si="29"/>
        <v>39453</v>
      </c>
      <c r="K149" s="21"/>
      <c r="L149" s="21" t="str">
        <f t="shared" si="24"/>
        <v>Sunday</v>
      </c>
      <c r="M149" s="20">
        <f t="shared" si="25"/>
        <v>1</v>
      </c>
      <c r="N149" s="19">
        <v>3456</v>
      </c>
      <c r="O149" s="4">
        <f>MATCH(N149-1,'Supply Data'!$K$12:$K$17)+1</f>
        <v>3</v>
      </c>
      <c r="P149">
        <f>INDEX('Supply Data'!$L$12:$L$17,'Demand Data'!O149)</f>
        <v>23</v>
      </c>
      <c r="R149" t="str">
        <f t="shared" si="26"/>
        <v>06-Jan-08 Sunday 24</v>
      </c>
    </row>
    <row r="150" spans="4:18" x14ac:dyDescent="0.35">
      <c r="D150" s="21">
        <f t="shared" si="27"/>
        <v>39453.999999999651</v>
      </c>
      <c r="E150" s="21" t="b">
        <f t="shared" si="20"/>
        <v>0</v>
      </c>
      <c r="F150" s="21" t="b">
        <f t="shared" si="21"/>
        <v>0</v>
      </c>
      <c r="G150" s="20">
        <f t="shared" si="22"/>
        <v>1</v>
      </c>
      <c r="H150" s="20">
        <f t="shared" si="23"/>
        <v>24</v>
      </c>
      <c r="I150" s="20">
        <f t="shared" si="28"/>
        <v>1</v>
      </c>
      <c r="J150" s="21">
        <f t="shared" si="29"/>
        <v>39454</v>
      </c>
      <c r="K150" s="21"/>
      <c r="L150" s="21" t="str">
        <f t="shared" si="24"/>
        <v>Monday</v>
      </c>
      <c r="M150" s="20">
        <f t="shared" si="25"/>
        <v>1</v>
      </c>
      <c r="N150" s="19">
        <v>3228</v>
      </c>
      <c r="O150" s="4">
        <f>MATCH(N150-1,'Supply Data'!$K$12:$K$17)+1</f>
        <v>3</v>
      </c>
      <c r="P150">
        <f>INDEX('Supply Data'!$L$12:$L$17,'Demand Data'!O150)</f>
        <v>23</v>
      </c>
      <c r="R150" t="str">
        <f t="shared" si="26"/>
        <v>07-Jan-08 Monday 1</v>
      </c>
    </row>
    <row r="151" spans="4:18" x14ac:dyDescent="0.35">
      <c r="D151" s="21">
        <f t="shared" si="27"/>
        <v>39454.041666666315</v>
      </c>
      <c r="E151" s="21" t="b">
        <f t="shared" si="20"/>
        <v>0</v>
      </c>
      <c r="F151" s="21" t="b">
        <f t="shared" si="21"/>
        <v>0</v>
      </c>
      <c r="G151" s="20">
        <f t="shared" si="22"/>
        <v>1</v>
      </c>
      <c r="H151" s="20">
        <f t="shared" si="23"/>
        <v>24</v>
      </c>
      <c r="I151" s="20">
        <f t="shared" si="28"/>
        <v>2</v>
      </c>
      <c r="J151" s="21">
        <f t="shared" si="29"/>
        <v>39454</v>
      </c>
      <c r="K151" s="21"/>
      <c r="L151" s="21" t="str">
        <f t="shared" si="24"/>
        <v>Monday</v>
      </c>
      <c r="M151" s="20">
        <f t="shared" si="25"/>
        <v>1</v>
      </c>
      <c r="N151" s="19">
        <v>3132</v>
      </c>
      <c r="O151" s="4">
        <f>MATCH(N151-1,'Supply Data'!$K$12:$K$17)+1</f>
        <v>3</v>
      </c>
      <c r="P151">
        <f>INDEX('Supply Data'!$L$12:$L$17,'Demand Data'!O151)</f>
        <v>23</v>
      </c>
      <c r="R151" t="str">
        <f t="shared" si="26"/>
        <v>07-Jan-08 Monday 2</v>
      </c>
    </row>
    <row r="152" spans="4:18" x14ac:dyDescent="0.35">
      <c r="D152" s="21">
        <f t="shared" si="27"/>
        <v>39454.083333332979</v>
      </c>
      <c r="E152" s="21" t="b">
        <f t="shared" si="20"/>
        <v>0</v>
      </c>
      <c r="F152" s="21" t="b">
        <f t="shared" si="21"/>
        <v>0</v>
      </c>
      <c r="G152" s="20">
        <f t="shared" si="22"/>
        <v>1</v>
      </c>
      <c r="H152" s="20">
        <f t="shared" si="23"/>
        <v>24</v>
      </c>
      <c r="I152" s="20">
        <f t="shared" si="28"/>
        <v>3</v>
      </c>
      <c r="J152" s="21">
        <f t="shared" si="29"/>
        <v>39454</v>
      </c>
      <c r="K152" s="21"/>
      <c r="L152" s="21" t="str">
        <f t="shared" si="24"/>
        <v>Monday</v>
      </c>
      <c r="M152" s="20">
        <f t="shared" si="25"/>
        <v>1</v>
      </c>
      <c r="N152" s="19">
        <v>3027</v>
      </c>
      <c r="O152" s="4">
        <f>MATCH(N152-1,'Supply Data'!$K$12:$K$17)+1</f>
        <v>3</v>
      </c>
      <c r="P152">
        <f>INDEX('Supply Data'!$L$12:$L$17,'Demand Data'!O152)</f>
        <v>23</v>
      </c>
      <c r="R152" t="str">
        <f t="shared" si="26"/>
        <v>07-Jan-08 Monday 3</v>
      </c>
    </row>
    <row r="153" spans="4:18" x14ac:dyDescent="0.35">
      <c r="D153" s="21">
        <f t="shared" si="27"/>
        <v>39454.124999999643</v>
      </c>
      <c r="E153" s="21" t="b">
        <f t="shared" si="20"/>
        <v>0</v>
      </c>
      <c r="F153" s="21" t="b">
        <f t="shared" si="21"/>
        <v>0</v>
      </c>
      <c r="G153" s="20">
        <f t="shared" si="22"/>
        <v>1</v>
      </c>
      <c r="H153" s="20">
        <f t="shared" si="23"/>
        <v>24</v>
      </c>
      <c r="I153" s="20">
        <f t="shared" si="28"/>
        <v>4</v>
      </c>
      <c r="J153" s="21">
        <f t="shared" si="29"/>
        <v>39454</v>
      </c>
      <c r="K153" s="21"/>
      <c r="L153" s="21" t="str">
        <f t="shared" si="24"/>
        <v>Monday</v>
      </c>
      <c r="M153" s="20">
        <f t="shared" si="25"/>
        <v>1</v>
      </c>
      <c r="N153" s="19">
        <v>3027</v>
      </c>
      <c r="O153" s="4">
        <f>MATCH(N153-1,'Supply Data'!$K$12:$K$17)+1</f>
        <v>3</v>
      </c>
      <c r="P153">
        <f>INDEX('Supply Data'!$L$12:$L$17,'Demand Data'!O153)</f>
        <v>23</v>
      </c>
      <c r="R153" t="str">
        <f t="shared" si="26"/>
        <v>07-Jan-08 Monday 4</v>
      </c>
    </row>
    <row r="154" spans="4:18" x14ac:dyDescent="0.35">
      <c r="D154" s="21">
        <f t="shared" si="27"/>
        <v>39454.166666666308</v>
      </c>
      <c r="E154" s="21" t="b">
        <f t="shared" si="20"/>
        <v>0</v>
      </c>
      <c r="F154" s="21" t="b">
        <f t="shared" si="21"/>
        <v>0</v>
      </c>
      <c r="G154" s="20">
        <f t="shared" si="22"/>
        <v>1</v>
      </c>
      <c r="H154" s="20">
        <f t="shared" si="23"/>
        <v>24</v>
      </c>
      <c r="I154" s="20">
        <f t="shared" si="28"/>
        <v>5</v>
      </c>
      <c r="J154" s="21">
        <f t="shared" si="29"/>
        <v>39454</v>
      </c>
      <c r="K154" s="21"/>
      <c r="L154" s="21" t="str">
        <f t="shared" si="24"/>
        <v>Monday</v>
      </c>
      <c r="M154" s="20">
        <f t="shared" si="25"/>
        <v>1</v>
      </c>
      <c r="N154" s="19">
        <v>3027</v>
      </c>
      <c r="O154" s="4">
        <f>MATCH(N154-1,'Supply Data'!$K$12:$K$17)+1</f>
        <v>3</v>
      </c>
      <c r="P154">
        <f>INDEX('Supply Data'!$L$12:$L$17,'Demand Data'!O154)</f>
        <v>23</v>
      </c>
      <c r="R154" t="str">
        <f t="shared" si="26"/>
        <v>07-Jan-08 Monday 5</v>
      </c>
    </row>
    <row r="155" spans="4:18" x14ac:dyDescent="0.35">
      <c r="D155" s="21">
        <f t="shared" si="27"/>
        <v>39454.208333332972</v>
      </c>
      <c r="E155" s="21" t="b">
        <f t="shared" si="20"/>
        <v>0</v>
      </c>
      <c r="F155" s="21" t="b">
        <f t="shared" si="21"/>
        <v>0</v>
      </c>
      <c r="G155" s="20">
        <f t="shared" si="22"/>
        <v>1</v>
      </c>
      <c r="H155" s="20">
        <f t="shared" si="23"/>
        <v>24</v>
      </c>
      <c r="I155" s="20">
        <f t="shared" si="28"/>
        <v>6</v>
      </c>
      <c r="J155" s="21">
        <f t="shared" si="29"/>
        <v>39454</v>
      </c>
      <c r="K155" s="21"/>
      <c r="L155" s="21" t="str">
        <f t="shared" si="24"/>
        <v>Monday</v>
      </c>
      <c r="M155" s="20">
        <f t="shared" si="25"/>
        <v>1</v>
      </c>
      <c r="N155" s="19">
        <v>3066</v>
      </c>
      <c r="O155" s="4">
        <f>MATCH(N155-1,'Supply Data'!$K$12:$K$17)+1</f>
        <v>3</v>
      </c>
      <c r="P155">
        <f>INDEX('Supply Data'!$L$12:$L$17,'Demand Data'!O155)</f>
        <v>23</v>
      </c>
      <c r="R155" t="str">
        <f t="shared" si="26"/>
        <v>07-Jan-08 Monday 6</v>
      </c>
    </row>
    <row r="156" spans="4:18" x14ac:dyDescent="0.35">
      <c r="D156" s="21">
        <f t="shared" si="27"/>
        <v>39454.249999999636</v>
      </c>
      <c r="E156" s="21" t="b">
        <f t="shared" si="20"/>
        <v>0</v>
      </c>
      <c r="F156" s="21" t="b">
        <f t="shared" si="21"/>
        <v>0</v>
      </c>
      <c r="G156" s="20">
        <f t="shared" si="22"/>
        <v>1</v>
      </c>
      <c r="H156" s="20">
        <f t="shared" si="23"/>
        <v>24</v>
      </c>
      <c r="I156" s="20">
        <f t="shared" si="28"/>
        <v>7</v>
      </c>
      <c r="J156" s="21">
        <f t="shared" si="29"/>
        <v>39454</v>
      </c>
      <c r="K156" s="21"/>
      <c r="L156" s="21" t="str">
        <f t="shared" si="24"/>
        <v>Monday</v>
      </c>
      <c r="M156" s="20">
        <f t="shared" si="25"/>
        <v>1</v>
      </c>
      <c r="N156" s="19">
        <v>3066</v>
      </c>
      <c r="O156" s="4">
        <f>MATCH(N156-1,'Supply Data'!$K$12:$K$17)+1</f>
        <v>3</v>
      </c>
      <c r="P156">
        <f>INDEX('Supply Data'!$L$12:$L$17,'Demand Data'!O156)</f>
        <v>23</v>
      </c>
      <c r="R156" t="str">
        <f t="shared" si="26"/>
        <v>07-Jan-08 Monday 7</v>
      </c>
    </row>
    <row r="157" spans="4:18" x14ac:dyDescent="0.35">
      <c r="D157" s="21">
        <f t="shared" si="27"/>
        <v>39454.2916666663</v>
      </c>
      <c r="E157" s="21" t="b">
        <f t="shared" si="20"/>
        <v>0</v>
      </c>
      <c r="F157" s="21" t="b">
        <f t="shared" si="21"/>
        <v>0</v>
      </c>
      <c r="G157" s="20">
        <f t="shared" si="22"/>
        <v>1</v>
      </c>
      <c r="H157" s="20">
        <f t="shared" si="23"/>
        <v>24</v>
      </c>
      <c r="I157" s="20">
        <f t="shared" si="28"/>
        <v>8</v>
      </c>
      <c r="J157" s="21">
        <f t="shared" si="29"/>
        <v>39454</v>
      </c>
      <c r="K157" s="21"/>
      <c r="L157" s="21" t="str">
        <f t="shared" si="24"/>
        <v>Monday</v>
      </c>
      <c r="M157" s="20">
        <f t="shared" si="25"/>
        <v>1</v>
      </c>
      <c r="N157" s="19">
        <v>3066</v>
      </c>
      <c r="O157" s="4">
        <f>MATCH(N157-1,'Supply Data'!$K$12:$K$17)+1</f>
        <v>3</v>
      </c>
      <c r="P157">
        <f>INDEX('Supply Data'!$L$12:$L$17,'Demand Data'!O157)</f>
        <v>23</v>
      </c>
      <c r="R157" t="str">
        <f t="shared" si="26"/>
        <v>07-Jan-08 Monday 8</v>
      </c>
    </row>
    <row r="158" spans="4:18" x14ac:dyDescent="0.35">
      <c r="D158" s="21">
        <f t="shared" si="27"/>
        <v>39454.333333332965</v>
      </c>
      <c r="E158" s="21" t="b">
        <f t="shared" si="20"/>
        <v>0</v>
      </c>
      <c r="F158" s="21" t="b">
        <f t="shared" si="21"/>
        <v>0</v>
      </c>
      <c r="G158" s="20">
        <f t="shared" si="22"/>
        <v>1</v>
      </c>
      <c r="H158" s="20">
        <f t="shared" si="23"/>
        <v>24</v>
      </c>
      <c r="I158" s="20">
        <f t="shared" si="28"/>
        <v>9</v>
      </c>
      <c r="J158" s="21">
        <f t="shared" si="29"/>
        <v>39454</v>
      </c>
      <c r="K158" s="21"/>
      <c r="L158" s="21" t="str">
        <f t="shared" si="24"/>
        <v>Monday</v>
      </c>
      <c r="M158" s="20">
        <f t="shared" si="25"/>
        <v>1</v>
      </c>
      <c r="N158" s="19">
        <v>3108</v>
      </c>
      <c r="O158" s="4">
        <f>MATCH(N158-1,'Supply Data'!$K$12:$K$17)+1</f>
        <v>3</v>
      </c>
      <c r="P158">
        <f>INDEX('Supply Data'!$L$12:$L$17,'Demand Data'!O158)</f>
        <v>23</v>
      </c>
      <c r="R158" t="str">
        <f t="shared" si="26"/>
        <v>07-Jan-08 Monday 9</v>
      </c>
    </row>
    <row r="159" spans="4:18" x14ac:dyDescent="0.35">
      <c r="D159" s="21">
        <f t="shared" si="27"/>
        <v>39454.374999999629</v>
      </c>
      <c r="E159" s="21" t="b">
        <f t="shared" si="20"/>
        <v>0</v>
      </c>
      <c r="F159" s="21" t="b">
        <f t="shared" si="21"/>
        <v>0</v>
      </c>
      <c r="G159" s="20">
        <f t="shared" si="22"/>
        <v>1</v>
      </c>
      <c r="H159" s="20">
        <f t="shared" si="23"/>
        <v>24</v>
      </c>
      <c r="I159" s="20">
        <f t="shared" si="28"/>
        <v>10</v>
      </c>
      <c r="J159" s="21">
        <f t="shared" si="29"/>
        <v>39454</v>
      </c>
      <c r="K159" s="21"/>
      <c r="L159" s="21" t="str">
        <f t="shared" si="24"/>
        <v>Monday</v>
      </c>
      <c r="M159" s="20">
        <f t="shared" si="25"/>
        <v>1</v>
      </c>
      <c r="N159" s="19">
        <v>3318</v>
      </c>
      <c r="O159" s="4">
        <f>MATCH(N159-1,'Supply Data'!$K$12:$K$17)+1</f>
        <v>3</v>
      </c>
      <c r="P159">
        <f>INDEX('Supply Data'!$L$12:$L$17,'Demand Data'!O159)</f>
        <v>23</v>
      </c>
      <c r="R159" t="str">
        <f t="shared" si="26"/>
        <v>07-Jan-08 Monday 10</v>
      </c>
    </row>
    <row r="160" spans="4:18" x14ac:dyDescent="0.35">
      <c r="D160" s="21">
        <f t="shared" si="27"/>
        <v>39454.416666666293</v>
      </c>
      <c r="E160" s="21" t="b">
        <f t="shared" si="20"/>
        <v>0</v>
      </c>
      <c r="F160" s="21" t="b">
        <f t="shared" si="21"/>
        <v>0</v>
      </c>
      <c r="G160" s="20">
        <f t="shared" si="22"/>
        <v>1</v>
      </c>
      <c r="H160" s="20">
        <f t="shared" si="23"/>
        <v>24</v>
      </c>
      <c r="I160" s="20">
        <f t="shared" si="28"/>
        <v>11</v>
      </c>
      <c r="J160" s="21">
        <f t="shared" si="29"/>
        <v>39454</v>
      </c>
      <c r="K160" s="21"/>
      <c r="L160" s="21" t="str">
        <f t="shared" si="24"/>
        <v>Monday</v>
      </c>
      <c r="M160" s="20">
        <f t="shared" si="25"/>
        <v>1</v>
      </c>
      <c r="N160" s="19">
        <v>3498</v>
      </c>
      <c r="O160" s="4">
        <f>MATCH(N160-1,'Supply Data'!$K$12:$K$17)+1</f>
        <v>3</v>
      </c>
      <c r="P160">
        <f>INDEX('Supply Data'!$L$12:$L$17,'Demand Data'!O160)</f>
        <v>23</v>
      </c>
      <c r="R160" t="str">
        <f t="shared" si="26"/>
        <v>07-Jan-08 Monday 11</v>
      </c>
    </row>
    <row r="161" spans="4:18" x14ac:dyDescent="0.35">
      <c r="D161" s="21">
        <f t="shared" si="27"/>
        <v>39454.458333332957</v>
      </c>
      <c r="E161" s="21" t="b">
        <f t="shared" si="20"/>
        <v>0</v>
      </c>
      <c r="F161" s="21" t="b">
        <f t="shared" si="21"/>
        <v>0</v>
      </c>
      <c r="G161" s="20">
        <f t="shared" si="22"/>
        <v>1</v>
      </c>
      <c r="H161" s="20">
        <f t="shared" si="23"/>
        <v>24</v>
      </c>
      <c r="I161" s="20">
        <f t="shared" si="28"/>
        <v>12</v>
      </c>
      <c r="J161" s="21">
        <f t="shared" si="29"/>
        <v>39454</v>
      </c>
      <c r="K161" s="21"/>
      <c r="L161" s="21" t="str">
        <f t="shared" si="24"/>
        <v>Monday</v>
      </c>
      <c r="M161" s="20">
        <f t="shared" si="25"/>
        <v>1</v>
      </c>
      <c r="N161" s="19">
        <v>3420</v>
      </c>
      <c r="O161" s="4">
        <f>MATCH(N161-1,'Supply Data'!$K$12:$K$17)+1</f>
        <v>3</v>
      </c>
      <c r="P161">
        <f>INDEX('Supply Data'!$L$12:$L$17,'Demand Data'!O161)</f>
        <v>23</v>
      </c>
      <c r="R161" t="str">
        <f t="shared" si="26"/>
        <v>07-Jan-08 Monday 12</v>
      </c>
    </row>
    <row r="162" spans="4:18" x14ac:dyDescent="0.35">
      <c r="D162" s="21">
        <f t="shared" si="27"/>
        <v>39454.499999999622</v>
      </c>
      <c r="E162" s="21" t="b">
        <f t="shared" si="20"/>
        <v>0</v>
      </c>
      <c r="F162" s="21" t="b">
        <f t="shared" si="21"/>
        <v>0</v>
      </c>
      <c r="G162" s="20">
        <f t="shared" si="22"/>
        <v>1</v>
      </c>
      <c r="H162" s="20">
        <f t="shared" si="23"/>
        <v>24</v>
      </c>
      <c r="I162" s="20">
        <f t="shared" si="28"/>
        <v>13</v>
      </c>
      <c r="J162" s="21">
        <f t="shared" si="29"/>
        <v>39454</v>
      </c>
      <c r="K162" s="21"/>
      <c r="L162" s="21" t="str">
        <f t="shared" si="24"/>
        <v>Monday</v>
      </c>
      <c r="M162" s="20">
        <f t="shared" si="25"/>
        <v>1</v>
      </c>
      <c r="N162" s="19">
        <v>3411</v>
      </c>
      <c r="O162" s="4">
        <f>MATCH(N162-1,'Supply Data'!$K$12:$K$17)+1</f>
        <v>3</v>
      </c>
      <c r="P162">
        <f>INDEX('Supply Data'!$L$12:$L$17,'Demand Data'!O162)</f>
        <v>23</v>
      </c>
      <c r="R162" t="str">
        <f t="shared" si="26"/>
        <v>07-Jan-08 Monday 13</v>
      </c>
    </row>
    <row r="163" spans="4:18" x14ac:dyDescent="0.35">
      <c r="D163" s="21">
        <f t="shared" si="27"/>
        <v>39454.541666666286</v>
      </c>
      <c r="E163" s="21" t="b">
        <f t="shared" si="20"/>
        <v>0</v>
      </c>
      <c r="F163" s="21" t="b">
        <f t="shared" si="21"/>
        <v>0</v>
      </c>
      <c r="G163" s="20">
        <f t="shared" si="22"/>
        <v>1</v>
      </c>
      <c r="H163" s="20">
        <f t="shared" si="23"/>
        <v>24</v>
      </c>
      <c r="I163" s="20">
        <f t="shared" si="28"/>
        <v>14</v>
      </c>
      <c r="J163" s="21">
        <f t="shared" si="29"/>
        <v>39454</v>
      </c>
      <c r="K163" s="21"/>
      <c r="L163" s="21" t="str">
        <f t="shared" si="24"/>
        <v>Monday</v>
      </c>
      <c r="M163" s="20">
        <f t="shared" si="25"/>
        <v>1</v>
      </c>
      <c r="N163" s="19">
        <v>3432</v>
      </c>
      <c r="O163" s="4">
        <f>MATCH(N163-1,'Supply Data'!$K$12:$K$17)+1</f>
        <v>3</v>
      </c>
      <c r="P163">
        <f>INDEX('Supply Data'!$L$12:$L$17,'Demand Data'!O163)</f>
        <v>23</v>
      </c>
      <c r="R163" t="str">
        <f t="shared" si="26"/>
        <v>07-Jan-08 Monday 14</v>
      </c>
    </row>
    <row r="164" spans="4:18" x14ac:dyDescent="0.35">
      <c r="D164" s="21">
        <f t="shared" si="27"/>
        <v>39454.58333333295</v>
      </c>
      <c r="E164" s="21" t="b">
        <f t="shared" si="20"/>
        <v>0</v>
      </c>
      <c r="F164" s="21" t="b">
        <f t="shared" si="21"/>
        <v>0</v>
      </c>
      <c r="G164" s="20">
        <f t="shared" si="22"/>
        <v>1</v>
      </c>
      <c r="H164" s="20">
        <f t="shared" si="23"/>
        <v>24</v>
      </c>
      <c r="I164" s="20">
        <f t="shared" si="28"/>
        <v>15</v>
      </c>
      <c r="J164" s="21">
        <f t="shared" si="29"/>
        <v>39454</v>
      </c>
      <c r="K164" s="21"/>
      <c r="L164" s="21" t="str">
        <f t="shared" si="24"/>
        <v>Monday</v>
      </c>
      <c r="M164" s="20">
        <f t="shared" si="25"/>
        <v>1</v>
      </c>
      <c r="N164" s="19">
        <v>3420</v>
      </c>
      <c r="O164" s="4">
        <f>MATCH(N164-1,'Supply Data'!$K$12:$K$17)+1</f>
        <v>3</v>
      </c>
      <c r="P164">
        <f>INDEX('Supply Data'!$L$12:$L$17,'Demand Data'!O164)</f>
        <v>23</v>
      </c>
      <c r="R164" t="str">
        <f t="shared" si="26"/>
        <v>07-Jan-08 Monday 15</v>
      </c>
    </row>
    <row r="165" spans="4:18" x14ac:dyDescent="0.35">
      <c r="D165" s="21">
        <f t="shared" si="27"/>
        <v>39454.624999999614</v>
      </c>
      <c r="E165" s="21" t="b">
        <f t="shared" si="20"/>
        <v>0</v>
      </c>
      <c r="F165" s="21" t="b">
        <f t="shared" si="21"/>
        <v>0</v>
      </c>
      <c r="G165" s="20">
        <f t="shared" si="22"/>
        <v>1</v>
      </c>
      <c r="H165" s="20">
        <f t="shared" si="23"/>
        <v>24</v>
      </c>
      <c r="I165" s="20">
        <f t="shared" si="28"/>
        <v>16</v>
      </c>
      <c r="J165" s="21">
        <f t="shared" si="29"/>
        <v>39454</v>
      </c>
      <c r="K165" s="21"/>
      <c r="L165" s="21" t="str">
        <f t="shared" si="24"/>
        <v>Monday</v>
      </c>
      <c r="M165" s="20">
        <f t="shared" si="25"/>
        <v>1</v>
      </c>
      <c r="N165" s="19">
        <v>3405</v>
      </c>
      <c r="O165" s="4">
        <f>MATCH(N165-1,'Supply Data'!$K$12:$K$17)+1</f>
        <v>3</v>
      </c>
      <c r="P165">
        <f>INDEX('Supply Data'!$L$12:$L$17,'Demand Data'!O165)</f>
        <v>23</v>
      </c>
      <c r="R165" t="str">
        <f t="shared" si="26"/>
        <v>07-Jan-08 Monday 16</v>
      </c>
    </row>
    <row r="166" spans="4:18" x14ac:dyDescent="0.35">
      <c r="D166" s="21">
        <f t="shared" si="27"/>
        <v>39454.666666666279</v>
      </c>
      <c r="E166" s="21" t="b">
        <f t="shared" si="20"/>
        <v>0</v>
      </c>
      <c r="F166" s="21" t="b">
        <f t="shared" si="21"/>
        <v>0</v>
      </c>
      <c r="G166" s="20">
        <f t="shared" si="22"/>
        <v>1</v>
      </c>
      <c r="H166" s="20">
        <f t="shared" si="23"/>
        <v>24</v>
      </c>
      <c r="I166" s="20">
        <f t="shared" si="28"/>
        <v>17</v>
      </c>
      <c r="J166" s="21">
        <f t="shared" si="29"/>
        <v>39454</v>
      </c>
      <c r="K166" s="21"/>
      <c r="L166" s="21" t="str">
        <f t="shared" si="24"/>
        <v>Monday</v>
      </c>
      <c r="M166" s="20">
        <f t="shared" si="25"/>
        <v>1</v>
      </c>
      <c r="N166" s="19">
        <v>3303</v>
      </c>
      <c r="O166" s="4">
        <f>MATCH(N166-1,'Supply Data'!$K$12:$K$17)+1</f>
        <v>3</v>
      </c>
      <c r="P166">
        <f>INDEX('Supply Data'!$L$12:$L$17,'Demand Data'!O166)</f>
        <v>23</v>
      </c>
      <c r="R166" t="str">
        <f t="shared" si="26"/>
        <v>07-Jan-08 Monday 17</v>
      </c>
    </row>
    <row r="167" spans="4:18" x14ac:dyDescent="0.35">
      <c r="D167" s="21">
        <f t="shared" si="27"/>
        <v>39454.708333332943</v>
      </c>
      <c r="E167" s="21" t="b">
        <f t="shared" si="20"/>
        <v>0</v>
      </c>
      <c r="F167" s="21" t="b">
        <f t="shared" si="21"/>
        <v>0</v>
      </c>
      <c r="G167" s="20">
        <f t="shared" si="22"/>
        <v>1</v>
      </c>
      <c r="H167" s="20">
        <f t="shared" si="23"/>
        <v>24</v>
      </c>
      <c r="I167" s="20">
        <f t="shared" si="28"/>
        <v>18</v>
      </c>
      <c r="J167" s="21">
        <f t="shared" si="29"/>
        <v>39454</v>
      </c>
      <c r="K167" s="21"/>
      <c r="L167" s="21" t="str">
        <f t="shared" si="24"/>
        <v>Monday</v>
      </c>
      <c r="M167" s="20">
        <f t="shared" si="25"/>
        <v>1</v>
      </c>
      <c r="N167" s="19">
        <v>4366.5</v>
      </c>
      <c r="O167" s="4">
        <f>MATCH(N167-1,'Supply Data'!$K$12:$K$17)+1</f>
        <v>4</v>
      </c>
      <c r="P167">
        <f>INDEX('Supply Data'!$L$12:$L$17,'Demand Data'!O167)</f>
        <v>50</v>
      </c>
      <c r="R167" t="str">
        <f t="shared" si="26"/>
        <v>07-Jan-08 Monday 18</v>
      </c>
    </row>
    <row r="168" spans="4:18" x14ac:dyDescent="0.35">
      <c r="D168" s="21">
        <f t="shared" si="27"/>
        <v>39454.749999999607</v>
      </c>
      <c r="E168" s="21" t="b">
        <f t="shared" si="20"/>
        <v>0</v>
      </c>
      <c r="F168" s="21" t="b">
        <f t="shared" si="21"/>
        <v>0</v>
      </c>
      <c r="G168" s="20">
        <f t="shared" si="22"/>
        <v>1</v>
      </c>
      <c r="H168" s="20">
        <f t="shared" si="23"/>
        <v>24</v>
      </c>
      <c r="I168" s="20">
        <f t="shared" si="28"/>
        <v>19</v>
      </c>
      <c r="J168" s="21">
        <f t="shared" si="29"/>
        <v>39454</v>
      </c>
      <c r="K168" s="21"/>
      <c r="L168" s="21" t="str">
        <f t="shared" si="24"/>
        <v>Monday</v>
      </c>
      <c r="M168" s="20">
        <f t="shared" si="25"/>
        <v>1</v>
      </c>
      <c r="N168" s="19">
        <v>4492.5</v>
      </c>
      <c r="O168" s="4">
        <f>MATCH(N168-1,'Supply Data'!$K$12:$K$17)+1</f>
        <v>4</v>
      </c>
      <c r="P168">
        <f>INDEX('Supply Data'!$L$12:$L$17,'Demand Data'!O168)</f>
        <v>50</v>
      </c>
      <c r="R168" t="str">
        <f t="shared" si="26"/>
        <v>07-Jan-08 Monday 19</v>
      </c>
    </row>
    <row r="169" spans="4:18" x14ac:dyDescent="0.35">
      <c r="D169" s="21">
        <f t="shared" si="27"/>
        <v>39454.791666666271</v>
      </c>
      <c r="E169" s="21" t="b">
        <f t="shared" si="20"/>
        <v>0</v>
      </c>
      <c r="F169" s="21" t="b">
        <f t="shared" si="21"/>
        <v>0</v>
      </c>
      <c r="G169" s="20">
        <f t="shared" si="22"/>
        <v>1</v>
      </c>
      <c r="H169" s="20">
        <f t="shared" si="23"/>
        <v>24</v>
      </c>
      <c r="I169" s="20">
        <f t="shared" si="28"/>
        <v>20</v>
      </c>
      <c r="J169" s="21">
        <f t="shared" si="29"/>
        <v>39454</v>
      </c>
      <c r="K169" s="21"/>
      <c r="L169" s="21" t="str">
        <f t="shared" si="24"/>
        <v>Monday</v>
      </c>
      <c r="M169" s="20">
        <f t="shared" si="25"/>
        <v>1</v>
      </c>
      <c r="N169" s="19">
        <v>4335</v>
      </c>
      <c r="O169" s="4">
        <f>MATCH(N169-1,'Supply Data'!$K$12:$K$17)+1</f>
        <v>4</v>
      </c>
      <c r="P169">
        <f>INDEX('Supply Data'!$L$12:$L$17,'Demand Data'!O169)</f>
        <v>50</v>
      </c>
      <c r="R169" t="str">
        <f t="shared" si="26"/>
        <v>07-Jan-08 Monday 20</v>
      </c>
    </row>
    <row r="170" spans="4:18" x14ac:dyDescent="0.35">
      <c r="D170" s="21">
        <f t="shared" si="27"/>
        <v>39454.833333332936</v>
      </c>
      <c r="E170" s="21" t="b">
        <f t="shared" si="20"/>
        <v>0</v>
      </c>
      <c r="F170" s="21" t="b">
        <f t="shared" si="21"/>
        <v>0</v>
      </c>
      <c r="G170" s="20">
        <f t="shared" si="22"/>
        <v>1</v>
      </c>
      <c r="H170" s="20">
        <f t="shared" si="23"/>
        <v>24</v>
      </c>
      <c r="I170" s="20">
        <f t="shared" si="28"/>
        <v>21</v>
      </c>
      <c r="J170" s="21">
        <f t="shared" si="29"/>
        <v>39454</v>
      </c>
      <c r="K170" s="21"/>
      <c r="L170" s="21" t="str">
        <f t="shared" si="24"/>
        <v>Monday</v>
      </c>
      <c r="M170" s="20">
        <f t="shared" si="25"/>
        <v>1</v>
      </c>
      <c r="N170" s="19">
        <v>4183.5</v>
      </c>
      <c r="O170" s="4">
        <f>MATCH(N170-1,'Supply Data'!$K$12:$K$17)+1</f>
        <v>4</v>
      </c>
      <c r="P170">
        <f>INDEX('Supply Data'!$L$12:$L$17,'Demand Data'!O170)</f>
        <v>50</v>
      </c>
      <c r="R170" t="str">
        <f t="shared" si="26"/>
        <v>07-Jan-08 Monday 21</v>
      </c>
    </row>
    <row r="171" spans="4:18" x14ac:dyDescent="0.35">
      <c r="D171" s="21">
        <f t="shared" si="27"/>
        <v>39454.8749999996</v>
      </c>
      <c r="E171" s="21" t="b">
        <f t="shared" si="20"/>
        <v>0</v>
      </c>
      <c r="F171" s="21" t="b">
        <f t="shared" si="21"/>
        <v>0</v>
      </c>
      <c r="G171" s="20">
        <f t="shared" si="22"/>
        <v>1</v>
      </c>
      <c r="H171" s="20">
        <f t="shared" si="23"/>
        <v>24</v>
      </c>
      <c r="I171" s="20">
        <f t="shared" si="28"/>
        <v>22</v>
      </c>
      <c r="J171" s="21">
        <f t="shared" si="29"/>
        <v>39454</v>
      </c>
      <c r="K171" s="21"/>
      <c r="L171" s="21" t="str">
        <f t="shared" si="24"/>
        <v>Monday</v>
      </c>
      <c r="M171" s="20">
        <f t="shared" si="25"/>
        <v>1</v>
      </c>
      <c r="N171" s="19">
        <v>3892.5</v>
      </c>
      <c r="O171" s="4">
        <f>MATCH(N171-1,'Supply Data'!$K$12:$K$17)+1</f>
        <v>4</v>
      </c>
      <c r="P171">
        <f>INDEX('Supply Data'!$L$12:$L$17,'Demand Data'!O171)</f>
        <v>50</v>
      </c>
      <c r="R171" t="str">
        <f t="shared" si="26"/>
        <v>07-Jan-08 Monday 22</v>
      </c>
    </row>
    <row r="172" spans="4:18" x14ac:dyDescent="0.35">
      <c r="D172" s="21">
        <f t="shared" si="27"/>
        <v>39454.916666666264</v>
      </c>
      <c r="E172" s="21" t="b">
        <f t="shared" si="20"/>
        <v>0</v>
      </c>
      <c r="F172" s="21" t="b">
        <f t="shared" si="21"/>
        <v>0</v>
      </c>
      <c r="G172" s="20">
        <f t="shared" si="22"/>
        <v>1</v>
      </c>
      <c r="H172" s="20">
        <f t="shared" si="23"/>
        <v>24</v>
      </c>
      <c r="I172" s="20">
        <f t="shared" si="28"/>
        <v>23</v>
      </c>
      <c r="J172" s="21">
        <f t="shared" si="29"/>
        <v>39454</v>
      </c>
      <c r="K172" s="21"/>
      <c r="L172" s="21" t="str">
        <f t="shared" si="24"/>
        <v>Monday</v>
      </c>
      <c r="M172" s="20">
        <f t="shared" si="25"/>
        <v>1</v>
      </c>
      <c r="N172" s="19">
        <v>3496.5</v>
      </c>
      <c r="O172" s="4">
        <f>MATCH(N172-1,'Supply Data'!$K$12:$K$17)+1</f>
        <v>3</v>
      </c>
      <c r="P172">
        <f>INDEX('Supply Data'!$L$12:$L$17,'Demand Data'!O172)</f>
        <v>23</v>
      </c>
      <c r="R172" t="str">
        <f t="shared" si="26"/>
        <v>07-Jan-08 Monday 23</v>
      </c>
    </row>
    <row r="173" spans="4:18" x14ac:dyDescent="0.35">
      <c r="D173" s="21">
        <f t="shared" si="27"/>
        <v>39454.958333332928</v>
      </c>
      <c r="E173" s="21" t="b">
        <f t="shared" si="20"/>
        <v>0</v>
      </c>
      <c r="F173" s="21" t="b">
        <f t="shared" si="21"/>
        <v>0</v>
      </c>
      <c r="G173" s="20">
        <f t="shared" si="22"/>
        <v>1</v>
      </c>
      <c r="H173" s="20">
        <f t="shared" si="23"/>
        <v>24</v>
      </c>
      <c r="I173" s="20">
        <f t="shared" si="28"/>
        <v>24</v>
      </c>
      <c r="J173" s="21">
        <f t="shared" si="29"/>
        <v>39454</v>
      </c>
      <c r="K173" s="21"/>
      <c r="L173" s="21" t="str">
        <f t="shared" si="24"/>
        <v>Monday</v>
      </c>
      <c r="M173" s="20">
        <f t="shared" si="25"/>
        <v>1</v>
      </c>
      <c r="N173" s="19">
        <v>3126</v>
      </c>
      <c r="O173" s="4">
        <f>MATCH(N173-1,'Supply Data'!$K$12:$K$17)+1</f>
        <v>3</v>
      </c>
      <c r="P173">
        <f>INDEX('Supply Data'!$L$12:$L$17,'Demand Data'!O173)</f>
        <v>23</v>
      </c>
      <c r="R173" t="str">
        <f t="shared" si="26"/>
        <v>07-Jan-08 Monday 24</v>
      </c>
    </row>
    <row r="174" spans="4:18" x14ac:dyDescent="0.35">
      <c r="D174" s="21">
        <f t="shared" si="27"/>
        <v>39454.999999999593</v>
      </c>
      <c r="E174" s="21" t="b">
        <f t="shared" si="20"/>
        <v>0</v>
      </c>
      <c r="F174" s="21" t="b">
        <f t="shared" si="21"/>
        <v>0</v>
      </c>
      <c r="G174" s="20">
        <f t="shared" si="22"/>
        <v>1</v>
      </c>
      <c r="H174" s="20">
        <f t="shared" si="23"/>
        <v>24</v>
      </c>
      <c r="I174" s="20">
        <f t="shared" si="28"/>
        <v>1</v>
      </c>
      <c r="J174" s="21">
        <f t="shared" si="29"/>
        <v>39455</v>
      </c>
      <c r="K174" s="21"/>
      <c r="L174" s="21" t="str">
        <f t="shared" si="24"/>
        <v>Tuesday</v>
      </c>
      <c r="M174" s="20">
        <f t="shared" si="25"/>
        <v>1</v>
      </c>
      <c r="N174" s="19">
        <v>3163.5</v>
      </c>
      <c r="O174" s="4">
        <f>MATCH(N174-1,'Supply Data'!$K$12:$K$17)+1</f>
        <v>3</v>
      </c>
      <c r="P174">
        <f>INDEX('Supply Data'!$L$12:$L$17,'Demand Data'!O174)</f>
        <v>23</v>
      </c>
      <c r="R174" t="str">
        <f t="shared" si="26"/>
        <v>08-Jan-08 Tuesday 1</v>
      </c>
    </row>
    <row r="175" spans="4:18" x14ac:dyDescent="0.35">
      <c r="D175" s="21">
        <f t="shared" si="27"/>
        <v>39455.041666666257</v>
      </c>
      <c r="E175" s="21" t="b">
        <f t="shared" si="20"/>
        <v>0</v>
      </c>
      <c r="F175" s="21" t="b">
        <f t="shared" si="21"/>
        <v>0</v>
      </c>
      <c r="G175" s="20">
        <f t="shared" si="22"/>
        <v>1</v>
      </c>
      <c r="H175" s="20">
        <f t="shared" si="23"/>
        <v>24</v>
      </c>
      <c r="I175" s="20">
        <f t="shared" si="28"/>
        <v>2</v>
      </c>
      <c r="J175" s="21">
        <f t="shared" si="29"/>
        <v>39455</v>
      </c>
      <c r="K175" s="21"/>
      <c r="L175" s="21" t="str">
        <f t="shared" si="24"/>
        <v>Tuesday</v>
      </c>
      <c r="M175" s="20">
        <f t="shared" si="25"/>
        <v>1</v>
      </c>
      <c r="N175" s="19">
        <v>3163.5</v>
      </c>
      <c r="O175" s="4">
        <f>MATCH(N175-1,'Supply Data'!$K$12:$K$17)+1</f>
        <v>3</v>
      </c>
      <c r="P175">
        <f>INDEX('Supply Data'!$L$12:$L$17,'Demand Data'!O175)</f>
        <v>23</v>
      </c>
      <c r="R175" t="str">
        <f t="shared" si="26"/>
        <v>08-Jan-08 Tuesday 2</v>
      </c>
    </row>
    <row r="176" spans="4:18" x14ac:dyDescent="0.35">
      <c r="D176" s="21">
        <f t="shared" si="27"/>
        <v>39455.083333332921</v>
      </c>
      <c r="E176" s="21" t="b">
        <f t="shared" si="20"/>
        <v>0</v>
      </c>
      <c r="F176" s="21" t="b">
        <f t="shared" si="21"/>
        <v>0</v>
      </c>
      <c r="G176" s="20">
        <f t="shared" si="22"/>
        <v>1</v>
      </c>
      <c r="H176" s="20">
        <f t="shared" si="23"/>
        <v>24</v>
      </c>
      <c r="I176" s="20">
        <f t="shared" si="28"/>
        <v>3</v>
      </c>
      <c r="J176" s="21">
        <f t="shared" si="29"/>
        <v>39455</v>
      </c>
      <c r="K176" s="21"/>
      <c r="L176" s="21" t="str">
        <f t="shared" si="24"/>
        <v>Tuesday</v>
      </c>
      <c r="M176" s="20">
        <f t="shared" si="25"/>
        <v>1</v>
      </c>
      <c r="N176" s="19">
        <v>3163.5</v>
      </c>
      <c r="O176" s="4">
        <f>MATCH(N176-1,'Supply Data'!$K$12:$K$17)+1</f>
        <v>3</v>
      </c>
      <c r="P176">
        <f>INDEX('Supply Data'!$L$12:$L$17,'Demand Data'!O176)</f>
        <v>23</v>
      </c>
      <c r="R176" t="str">
        <f t="shared" si="26"/>
        <v>08-Jan-08 Tuesday 3</v>
      </c>
    </row>
    <row r="177" spans="4:18" x14ac:dyDescent="0.35">
      <c r="D177" s="21">
        <f t="shared" si="27"/>
        <v>39455.124999999585</v>
      </c>
      <c r="E177" s="21" t="b">
        <f t="shared" si="20"/>
        <v>0</v>
      </c>
      <c r="F177" s="21" t="b">
        <f t="shared" si="21"/>
        <v>0</v>
      </c>
      <c r="G177" s="20">
        <f t="shared" si="22"/>
        <v>1</v>
      </c>
      <c r="H177" s="20">
        <f t="shared" si="23"/>
        <v>24</v>
      </c>
      <c r="I177" s="20">
        <f t="shared" si="28"/>
        <v>4</v>
      </c>
      <c r="J177" s="21">
        <f t="shared" si="29"/>
        <v>39455</v>
      </c>
      <c r="K177" s="21"/>
      <c r="L177" s="21" t="str">
        <f t="shared" si="24"/>
        <v>Tuesday</v>
      </c>
      <c r="M177" s="20">
        <f t="shared" si="25"/>
        <v>1</v>
      </c>
      <c r="N177" s="19">
        <v>3163.5</v>
      </c>
      <c r="O177" s="4">
        <f>MATCH(N177-1,'Supply Data'!$K$12:$K$17)+1</f>
        <v>3</v>
      </c>
      <c r="P177">
        <f>INDEX('Supply Data'!$L$12:$L$17,'Demand Data'!O177)</f>
        <v>23</v>
      </c>
      <c r="R177" t="str">
        <f t="shared" si="26"/>
        <v>08-Jan-08 Tuesday 4</v>
      </c>
    </row>
    <row r="178" spans="4:18" x14ac:dyDescent="0.35">
      <c r="D178" s="21">
        <f t="shared" si="27"/>
        <v>39455.16666666625</v>
      </c>
      <c r="E178" s="21" t="b">
        <f t="shared" si="20"/>
        <v>0</v>
      </c>
      <c r="F178" s="21" t="b">
        <f t="shared" si="21"/>
        <v>0</v>
      </c>
      <c r="G178" s="20">
        <f t="shared" si="22"/>
        <v>1</v>
      </c>
      <c r="H178" s="20">
        <f t="shared" si="23"/>
        <v>24</v>
      </c>
      <c r="I178" s="20">
        <f t="shared" si="28"/>
        <v>5</v>
      </c>
      <c r="J178" s="21">
        <f t="shared" si="29"/>
        <v>39455</v>
      </c>
      <c r="K178" s="21"/>
      <c r="L178" s="21" t="str">
        <f t="shared" si="24"/>
        <v>Tuesday</v>
      </c>
      <c r="M178" s="20">
        <f t="shared" si="25"/>
        <v>1</v>
      </c>
      <c r="N178" s="19">
        <v>3163.5</v>
      </c>
      <c r="O178" s="4">
        <f>MATCH(N178-1,'Supply Data'!$K$12:$K$17)+1</f>
        <v>3</v>
      </c>
      <c r="P178">
        <f>INDEX('Supply Data'!$L$12:$L$17,'Demand Data'!O178)</f>
        <v>23</v>
      </c>
      <c r="R178" t="str">
        <f t="shared" si="26"/>
        <v>08-Jan-08 Tuesday 5</v>
      </c>
    </row>
    <row r="179" spans="4:18" x14ac:dyDescent="0.35">
      <c r="D179" s="21">
        <f t="shared" si="27"/>
        <v>39455.208333332914</v>
      </c>
      <c r="E179" s="21" t="b">
        <f t="shared" si="20"/>
        <v>0</v>
      </c>
      <c r="F179" s="21" t="b">
        <f t="shared" si="21"/>
        <v>0</v>
      </c>
      <c r="G179" s="20">
        <f t="shared" si="22"/>
        <v>1</v>
      </c>
      <c r="H179" s="20">
        <f t="shared" si="23"/>
        <v>24</v>
      </c>
      <c r="I179" s="20">
        <f t="shared" si="28"/>
        <v>6</v>
      </c>
      <c r="J179" s="21">
        <f t="shared" si="29"/>
        <v>39455</v>
      </c>
      <c r="K179" s="21"/>
      <c r="L179" s="21" t="str">
        <f t="shared" si="24"/>
        <v>Tuesday</v>
      </c>
      <c r="M179" s="20">
        <f t="shared" si="25"/>
        <v>1</v>
      </c>
      <c r="N179" s="19">
        <v>3597</v>
      </c>
      <c r="O179" s="4">
        <f>MATCH(N179-1,'Supply Data'!$K$12:$K$17)+1</f>
        <v>3</v>
      </c>
      <c r="P179">
        <f>INDEX('Supply Data'!$L$12:$L$17,'Demand Data'!O179)</f>
        <v>23</v>
      </c>
      <c r="R179" t="str">
        <f t="shared" si="26"/>
        <v>08-Jan-08 Tuesday 6</v>
      </c>
    </row>
    <row r="180" spans="4:18" x14ac:dyDescent="0.35">
      <c r="D180" s="21">
        <f t="shared" si="27"/>
        <v>39455.249999999578</v>
      </c>
      <c r="E180" s="21" t="b">
        <f t="shared" si="20"/>
        <v>0</v>
      </c>
      <c r="F180" s="21" t="b">
        <f t="shared" si="21"/>
        <v>0</v>
      </c>
      <c r="G180" s="20">
        <f t="shared" si="22"/>
        <v>1</v>
      </c>
      <c r="H180" s="20">
        <f t="shared" si="23"/>
        <v>24</v>
      </c>
      <c r="I180" s="20">
        <f t="shared" si="28"/>
        <v>7</v>
      </c>
      <c r="J180" s="21">
        <f t="shared" si="29"/>
        <v>39455</v>
      </c>
      <c r="K180" s="21"/>
      <c r="L180" s="21" t="str">
        <f t="shared" si="24"/>
        <v>Tuesday</v>
      </c>
      <c r="M180" s="20">
        <f t="shared" si="25"/>
        <v>1</v>
      </c>
      <c r="N180" s="19">
        <v>3696</v>
      </c>
      <c r="O180" s="4">
        <f>MATCH(N180-1,'Supply Data'!$K$12:$K$17)+1</f>
        <v>4</v>
      </c>
      <c r="P180">
        <f>INDEX('Supply Data'!$L$12:$L$17,'Demand Data'!O180)</f>
        <v>50</v>
      </c>
      <c r="R180" t="str">
        <f t="shared" si="26"/>
        <v>08-Jan-08 Tuesday 7</v>
      </c>
    </row>
    <row r="181" spans="4:18" x14ac:dyDescent="0.35">
      <c r="D181" s="21">
        <f t="shared" si="27"/>
        <v>39455.291666666242</v>
      </c>
      <c r="E181" s="21" t="b">
        <f t="shared" si="20"/>
        <v>0</v>
      </c>
      <c r="F181" s="21" t="b">
        <f t="shared" si="21"/>
        <v>0</v>
      </c>
      <c r="G181" s="20">
        <f t="shared" si="22"/>
        <v>1</v>
      </c>
      <c r="H181" s="20">
        <f t="shared" si="23"/>
        <v>24</v>
      </c>
      <c r="I181" s="20">
        <f t="shared" si="28"/>
        <v>8</v>
      </c>
      <c r="J181" s="21">
        <f t="shared" si="29"/>
        <v>39455</v>
      </c>
      <c r="K181" s="21"/>
      <c r="L181" s="21" t="str">
        <f t="shared" si="24"/>
        <v>Tuesday</v>
      </c>
      <c r="M181" s="20">
        <f t="shared" si="25"/>
        <v>1</v>
      </c>
      <c r="N181" s="19">
        <v>4134</v>
      </c>
      <c r="O181" s="4">
        <f>MATCH(N181-1,'Supply Data'!$K$12:$K$17)+1</f>
        <v>4</v>
      </c>
      <c r="P181">
        <f>INDEX('Supply Data'!$L$12:$L$17,'Demand Data'!O181)</f>
        <v>50</v>
      </c>
      <c r="R181" t="str">
        <f t="shared" si="26"/>
        <v>08-Jan-08 Tuesday 8</v>
      </c>
    </row>
    <row r="182" spans="4:18" x14ac:dyDescent="0.35">
      <c r="D182" s="21">
        <f t="shared" si="27"/>
        <v>39455.333333332906</v>
      </c>
      <c r="E182" s="21" t="b">
        <f t="shared" si="20"/>
        <v>0</v>
      </c>
      <c r="F182" s="21" t="b">
        <f t="shared" si="21"/>
        <v>0</v>
      </c>
      <c r="G182" s="20">
        <f t="shared" si="22"/>
        <v>1</v>
      </c>
      <c r="H182" s="20">
        <f t="shared" si="23"/>
        <v>24</v>
      </c>
      <c r="I182" s="20">
        <f t="shared" si="28"/>
        <v>9</v>
      </c>
      <c r="J182" s="21">
        <f t="shared" si="29"/>
        <v>39455</v>
      </c>
      <c r="K182" s="21"/>
      <c r="L182" s="21" t="str">
        <f t="shared" si="24"/>
        <v>Tuesday</v>
      </c>
      <c r="M182" s="20">
        <f t="shared" si="25"/>
        <v>1</v>
      </c>
      <c r="N182" s="19">
        <v>4585.5</v>
      </c>
      <c r="O182" s="4">
        <f>MATCH(N182-1,'Supply Data'!$K$12:$K$17)+1</f>
        <v>4</v>
      </c>
      <c r="P182">
        <f>INDEX('Supply Data'!$L$12:$L$17,'Demand Data'!O182)</f>
        <v>50</v>
      </c>
      <c r="R182" t="str">
        <f t="shared" si="26"/>
        <v>08-Jan-08 Tuesday 9</v>
      </c>
    </row>
    <row r="183" spans="4:18" x14ac:dyDescent="0.35">
      <c r="D183" s="21">
        <f t="shared" si="27"/>
        <v>39455.374999999571</v>
      </c>
      <c r="E183" s="21" t="b">
        <f t="shared" si="20"/>
        <v>0</v>
      </c>
      <c r="F183" s="21" t="b">
        <f t="shared" si="21"/>
        <v>0</v>
      </c>
      <c r="G183" s="20">
        <f t="shared" si="22"/>
        <v>1</v>
      </c>
      <c r="H183" s="20">
        <f t="shared" si="23"/>
        <v>24</v>
      </c>
      <c r="I183" s="20">
        <f t="shared" si="28"/>
        <v>10</v>
      </c>
      <c r="J183" s="21">
        <f t="shared" si="29"/>
        <v>39455</v>
      </c>
      <c r="K183" s="21"/>
      <c r="L183" s="21" t="str">
        <f t="shared" si="24"/>
        <v>Tuesday</v>
      </c>
      <c r="M183" s="20">
        <f t="shared" si="25"/>
        <v>1</v>
      </c>
      <c r="N183" s="19">
        <v>4879.5</v>
      </c>
      <c r="O183" s="4">
        <f>MATCH(N183-1,'Supply Data'!$K$12:$K$17)+1</f>
        <v>5</v>
      </c>
      <c r="P183">
        <f>INDEX('Supply Data'!$L$12:$L$17,'Demand Data'!O183)</f>
        <v>75</v>
      </c>
      <c r="R183" t="str">
        <f t="shared" si="26"/>
        <v>08-Jan-08 Tuesday 10</v>
      </c>
    </row>
    <row r="184" spans="4:18" x14ac:dyDescent="0.35">
      <c r="D184" s="21">
        <f t="shared" si="27"/>
        <v>39455.416666666235</v>
      </c>
      <c r="E184" s="21" t="b">
        <f t="shared" si="20"/>
        <v>0</v>
      </c>
      <c r="F184" s="21" t="b">
        <f t="shared" si="21"/>
        <v>0</v>
      </c>
      <c r="G184" s="20">
        <f t="shared" si="22"/>
        <v>1</v>
      </c>
      <c r="H184" s="20">
        <f t="shared" si="23"/>
        <v>24</v>
      </c>
      <c r="I184" s="20">
        <f t="shared" si="28"/>
        <v>11</v>
      </c>
      <c r="J184" s="21">
        <f t="shared" si="29"/>
        <v>39455</v>
      </c>
      <c r="K184" s="21"/>
      <c r="L184" s="21" t="str">
        <f t="shared" si="24"/>
        <v>Tuesday</v>
      </c>
      <c r="M184" s="20">
        <f t="shared" si="25"/>
        <v>1</v>
      </c>
      <c r="N184" s="19">
        <v>5118</v>
      </c>
      <c r="O184" s="4">
        <f>MATCH(N184-1,'Supply Data'!$K$12:$K$17)+1</f>
        <v>5</v>
      </c>
      <c r="P184">
        <f>INDEX('Supply Data'!$L$12:$L$17,'Demand Data'!O184)</f>
        <v>75</v>
      </c>
      <c r="R184" t="str">
        <f t="shared" si="26"/>
        <v>08-Jan-08 Tuesday 11</v>
      </c>
    </row>
    <row r="185" spans="4:18" x14ac:dyDescent="0.35">
      <c r="D185" s="21">
        <f t="shared" si="27"/>
        <v>39455.458333332899</v>
      </c>
      <c r="E185" s="21" t="b">
        <f t="shared" si="20"/>
        <v>0</v>
      </c>
      <c r="F185" s="21" t="b">
        <f t="shared" si="21"/>
        <v>0</v>
      </c>
      <c r="G185" s="20">
        <f t="shared" si="22"/>
        <v>1</v>
      </c>
      <c r="H185" s="20">
        <f t="shared" si="23"/>
        <v>24</v>
      </c>
      <c r="I185" s="20">
        <f t="shared" si="28"/>
        <v>12</v>
      </c>
      <c r="J185" s="21">
        <f t="shared" si="29"/>
        <v>39455</v>
      </c>
      <c r="K185" s="21"/>
      <c r="L185" s="21" t="str">
        <f t="shared" si="24"/>
        <v>Tuesday</v>
      </c>
      <c r="M185" s="20">
        <f t="shared" si="25"/>
        <v>1</v>
      </c>
      <c r="N185" s="19">
        <v>4867.5</v>
      </c>
      <c r="O185" s="4">
        <f>MATCH(N185-1,'Supply Data'!$K$12:$K$17)+1</f>
        <v>5</v>
      </c>
      <c r="P185">
        <f>INDEX('Supply Data'!$L$12:$L$17,'Demand Data'!O185)</f>
        <v>75</v>
      </c>
      <c r="R185" t="str">
        <f t="shared" si="26"/>
        <v>08-Jan-08 Tuesday 12</v>
      </c>
    </row>
    <row r="186" spans="4:18" x14ac:dyDescent="0.35">
      <c r="D186" s="21">
        <f t="shared" si="27"/>
        <v>39455.499999999563</v>
      </c>
      <c r="E186" s="21" t="b">
        <f t="shared" si="20"/>
        <v>0</v>
      </c>
      <c r="F186" s="21" t="b">
        <f t="shared" si="21"/>
        <v>0</v>
      </c>
      <c r="G186" s="20">
        <f t="shared" si="22"/>
        <v>1</v>
      </c>
      <c r="H186" s="20">
        <f t="shared" si="23"/>
        <v>24</v>
      </c>
      <c r="I186" s="20">
        <f t="shared" si="28"/>
        <v>13</v>
      </c>
      <c r="J186" s="21">
        <f t="shared" si="29"/>
        <v>39455</v>
      </c>
      <c r="K186" s="21"/>
      <c r="L186" s="21" t="str">
        <f t="shared" si="24"/>
        <v>Tuesday</v>
      </c>
      <c r="M186" s="20">
        <f t="shared" si="25"/>
        <v>1</v>
      </c>
      <c r="N186" s="19">
        <v>4959</v>
      </c>
      <c r="O186" s="4">
        <f>MATCH(N186-1,'Supply Data'!$K$12:$K$17)+1</f>
        <v>5</v>
      </c>
      <c r="P186">
        <f>INDEX('Supply Data'!$L$12:$L$17,'Demand Data'!O186)</f>
        <v>75</v>
      </c>
      <c r="R186" t="str">
        <f t="shared" si="26"/>
        <v>08-Jan-08 Tuesday 13</v>
      </c>
    </row>
    <row r="187" spans="4:18" x14ac:dyDescent="0.35">
      <c r="D187" s="21">
        <f t="shared" si="27"/>
        <v>39455.541666666228</v>
      </c>
      <c r="E187" s="21" t="b">
        <f t="shared" si="20"/>
        <v>0</v>
      </c>
      <c r="F187" s="21" t="b">
        <f t="shared" si="21"/>
        <v>0</v>
      </c>
      <c r="G187" s="20">
        <f t="shared" si="22"/>
        <v>1</v>
      </c>
      <c r="H187" s="20">
        <f t="shared" si="23"/>
        <v>24</v>
      </c>
      <c r="I187" s="20">
        <f t="shared" si="28"/>
        <v>14</v>
      </c>
      <c r="J187" s="21">
        <f t="shared" si="29"/>
        <v>39455</v>
      </c>
      <c r="K187" s="21"/>
      <c r="L187" s="21" t="str">
        <f t="shared" si="24"/>
        <v>Tuesday</v>
      </c>
      <c r="M187" s="20">
        <f t="shared" si="25"/>
        <v>1</v>
      </c>
      <c r="N187" s="19">
        <v>5040</v>
      </c>
      <c r="O187" s="4">
        <f>MATCH(N187-1,'Supply Data'!$K$12:$K$17)+1</f>
        <v>5</v>
      </c>
      <c r="P187">
        <f>INDEX('Supply Data'!$L$12:$L$17,'Demand Data'!O187)</f>
        <v>75</v>
      </c>
      <c r="R187" t="str">
        <f t="shared" si="26"/>
        <v>08-Jan-08 Tuesday 14</v>
      </c>
    </row>
    <row r="188" spans="4:18" x14ac:dyDescent="0.35">
      <c r="D188" s="21">
        <f t="shared" si="27"/>
        <v>39455.583333332892</v>
      </c>
      <c r="E188" s="21" t="b">
        <f t="shared" si="20"/>
        <v>0</v>
      </c>
      <c r="F188" s="21" t="b">
        <f t="shared" si="21"/>
        <v>0</v>
      </c>
      <c r="G188" s="20">
        <f t="shared" si="22"/>
        <v>1</v>
      </c>
      <c r="H188" s="20">
        <f t="shared" si="23"/>
        <v>24</v>
      </c>
      <c r="I188" s="20">
        <f t="shared" si="28"/>
        <v>15</v>
      </c>
      <c r="J188" s="21">
        <f t="shared" si="29"/>
        <v>39455</v>
      </c>
      <c r="K188" s="21"/>
      <c r="L188" s="21" t="str">
        <f t="shared" si="24"/>
        <v>Tuesday</v>
      </c>
      <c r="M188" s="20">
        <f t="shared" si="25"/>
        <v>1</v>
      </c>
      <c r="N188" s="19">
        <v>4887</v>
      </c>
      <c r="O188" s="4">
        <f>MATCH(N188-1,'Supply Data'!$K$12:$K$17)+1</f>
        <v>5</v>
      </c>
      <c r="P188">
        <f>INDEX('Supply Data'!$L$12:$L$17,'Demand Data'!O188)</f>
        <v>75</v>
      </c>
      <c r="R188" t="str">
        <f t="shared" si="26"/>
        <v>08-Jan-08 Tuesday 15</v>
      </c>
    </row>
    <row r="189" spans="4:18" x14ac:dyDescent="0.35">
      <c r="D189" s="21">
        <f t="shared" si="27"/>
        <v>39455.624999999556</v>
      </c>
      <c r="E189" s="21" t="b">
        <f t="shared" si="20"/>
        <v>0</v>
      </c>
      <c r="F189" s="21" t="b">
        <f t="shared" si="21"/>
        <v>0</v>
      </c>
      <c r="G189" s="20">
        <f t="shared" si="22"/>
        <v>1</v>
      </c>
      <c r="H189" s="20">
        <f t="shared" si="23"/>
        <v>24</v>
      </c>
      <c r="I189" s="20">
        <f t="shared" si="28"/>
        <v>16</v>
      </c>
      <c r="J189" s="21">
        <f t="shared" si="29"/>
        <v>39455</v>
      </c>
      <c r="K189" s="21"/>
      <c r="L189" s="21" t="str">
        <f t="shared" si="24"/>
        <v>Tuesday</v>
      </c>
      <c r="M189" s="20">
        <f t="shared" si="25"/>
        <v>1</v>
      </c>
      <c r="N189" s="19">
        <v>4896</v>
      </c>
      <c r="O189" s="4">
        <f>MATCH(N189-1,'Supply Data'!$K$12:$K$17)+1</f>
        <v>5</v>
      </c>
      <c r="P189">
        <f>INDEX('Supply Data'!$L$12:$L$17,'Demand Data'!O189)</f>
        <v>75</v>
      </c>
      <c r="R189" t="str">
        <f t="shared" si="26"/>
        <v>08-Jan-08 Tuesday 16</v>
      </c>
    </row>
    <row r="190" spans="4:18" x14ac:dyDescent="0.35">
      <c r="D190" s="21">
        <f t="shared" si="27"/>
        <v>39455.66666666622</v>
      </c>
      <c r="E190" s="21" t="b">
        <f t="shared" si="20"/>
        <v>0</v>
      </c>
      <c r="F190" s="21" t="b">
        <f t="shared" si="21"/>
        <v>0</v>
      </c>
      <c r="G190" s="20">
        <f t="shared" si="22"/>
        <v>1</v>
      </c>
      <c r="H190" s="20">
        <f t="shared" si="23"/>
        <v>24</v>
      </c>
      <c r="I190" s="20">
        <f t="shared" si="28"/>
        <v>17</v>
      </c>
      <c r="J190" s="21">
        <f t="shared" si="29"/>
        <v>39455</v>
      </c>
      <c r="K190" s="21"/>
      <c r="L190" s="21" t="str">
        <f t="shared" si="24"/>
        <v>Tuesday</v>
      </c>
      <c r="M190" s="20">
        <f t="shared" si="25"/>
        <v>1</v>
      </c>
      <c r="N190" s="19">
        <v>4839</v>
      </c>
      <c r="O190" s="4">
        <f>MATCH(N190-1,'Supply Data'!$K$12:$K$17)+1</f>
        <v>5</v>
      </c>
      <c r="P190">
        <f>INDEX('Supply Data'!$L$12:$L$17,'Demand Data'!O190)</f>
        <v>75</v>
      </c>
      <c r="R190" t="str">
        <f t="shared" si="26"/>
        <v>08-Jan-08 Tuesday 17</v>
      </c>
    </row>
    <row r="191" spans="4:18" x14ac:dyDescent="0.35">
      <c r="D191" s="21">
        <f t="shared" si="27"/>
        <v>39455.708333332885</v>
      </c>
      <c r="E191" s="21" t="b">
        <f t="shared" si="20"/>
        <v>0</v>
      </c>
      <c r="F191" s="21" t="b">
        <f t="shared" si="21"/>
        <v>0</v>
      </c>
      <c r="G191" s="20">
        <f t="shared" si="22"/>
        <v>1</v>
      </c>
      <c r="H191" s="20">
        <f t="shared" si="23"/>
        <v>24</v>
      </c>
      <c r="I191" s="20">
        <f t="shared" si="28"/>
        <v>18</v>
      </c>
      <c r="J191" s="21">
        <f t="shared" si="29"/>
        <v>39455</v>
      </c>
      <c r="K191" s="21"/>
      <c r="L191" s="21" t="str">
        <f t="shared" si="24"/>
        <v>Tuesday</v>
      </c>
      <c r="M191" s="20">
        <f t="shared" si="25"/>
        <v>1</v>
      </c>
      <c r="N191" s="19">
        <v>5275.5</v>
      </c>
      <c r="O191" s="4">
        <f>MATCH(N191-1,'Supply Data'!$K$12:$K$17)+1</f>
        <v>5</v>
      </c>
      <c r="P191">
        <f>INDEX('Supply Data'!$L$12:$L$17,'Demand Data'!O191)</f>
        <v>75</v>
      </c>
      <c r="R191" t="str">
        <f t="shared" si="26"/>
        <v>08-Jan-08 Tuesday 18</v>
      </c>
    </row>
    <row r="192" spans="4:18" x14ac:dyDescent="0.35">
      <c r="D192" s="21">
        <f t="shared" si="27"/>
        <v>39455.749999999549</v>
      </c>
      <c r="E192" s="21" t="b">
        <f t="shared" si="20"/>
        <v>0</v>
      </c>
      <c r="F192" s="21" t="b">
        <f t="shared" si="21"/>
        <v>0</v>
      </c>
      <c r="G192" s="20">
        <f t="shared" si="22"/>
        <v>1</v>
      </c>
      <c r="H192" s="20">
        <f t="shared" si="23"/>
        <v>24</v>
      </c>
      <c r="I192" s="20">
        <f t="shared" si="28"/>
        <v>19</v>
      </c>
      <c r="J192" s="21">
        <f t="shared" si="29"/>
        <v>39455</v>
      </c>
      <c r="K192" s="21"/>
      <c r="L192" s="21" t="str">
        <f t="shared" si="24"/>
        <v>Tuesday</v>
      </c>
      <c r="M192" s="20">
        <f t="shared" si="25"/>
        <v>1</v>
      </c>
      <c r="N192" s="19">
        <v>5293.5</v>
      </c>
      <c r="O192" s="4">
        <f>MATCH(N192-1,'Supply Data'!$K$12:$K$17)+1</f>
        <v>5</v>
      </c>
      <c r="P192">
        <f>INDEX('Supply Data'!$L$12:$L$17,'Demand Data'!O192)</f>
        <v>75</v>
      </c>
      <c r="R192" t="str">
        <f t="shared" si="26"/>
        <v>08-Jan-08 Tuesday 19</v>
      </c>
    </row>
    <row r="193" spans="4:18" x14ac:dyDescent="0.35">
      <c r="D193" s="21">
        <f t="shared" si="27"/>
        <v>39455.791666666213</v>
      </c>
      <c r="E193" s="21" t="b">
        <f t="shared" si="20"/>
        <v>0</v>
      </c>
      <c r="F193" s="21" t="b">
        <f t="shared" si="21"/>
        <v>0</v>
      </c>
      <c r="G193" s="20">
        <f t="shared" si="22"/>
        <v>1</v>
      </c>
      <c r="H193" s="20">
        <f t="shared" si="23"/>
        <v>24</v>
      </c>
      <c r="I193" s="20">
        <f t="shared" si="28"/>
        <v>20</v>
      </c>
      <c r="J193" s="21">
        <f t="shared" si="29"/>
        <v>39455</v>
      </c>
      <c r="K193" s="21"/>
      <c r="L193" s="21" t="str">
        <f t="shared" si="24"/>
        <v>Tuesday</v>
      </c>
      <c r="M193" s="20">
        <f t="shared" si="25"/>
        <v>1</v>
      </c>
      <c r="N193" s="19">
        <v>5098.5</v>
      </c>
      <c r="O193" s="4">
        <f>MATCH(N193-1,'Supply Data'!$K$12:$K$17)+1</f>
        <v>5</v>
      </c>
      <c r="P193">
        <f>INDEX('Supply Data'!$L$12:$L$17,'Demand Data'!O193)</f>
        <v>75</v>
      </c>
      <c r="R193" t="str">
        <f t="shared" si="26"/>
        <v>08-Jan-08 Tuesday 20</v>
      </c>
    </row>
    <row r="194" spans="4:18" x14ac:dyDescent="0.35">
      <c r="D194" s="21">
        <f t="shared" si="27"/>
        <v>39455.833333332877</v>
      </c>
      <c r="E194" s="21" t="b">
        <f t="shared" si="20"/>
        <v>0</v>
      </c>
      <c r="F194" s="21" t="b">
        <f t="shared" si="21"/>
        <v>0</v>
      </c>
      <c r="G194" s="20">
        <f t="shared" si="22"/>
        <v>1</v>
      </c>
      <c r="H194" s="20">
        <f t="shared" si="23"/>
        <v>24</v>
      </c>
      <c r="I194" s="20">
        <f t="shared" si="28"/>
        <v>21</v>
      </c>
      <c r="J194" s="21">
        <f t="shared" si="29"/>
        <v>39455</v>
      </c>
      <c r="K194" s="21"/>
      <c r="L194" s="21" t="str">
        <f t="shared" si="24"/>
        <v>Tuesday</v>
      </c>
      <c r="M194" s="20">
        <f t="shared" si="25"/>
        <v>1</v>
      </c>
      <c r="N194" s="19">
        <v>4795.5</v>
      </c>
      <c r="O194" s="4">
        <f>MATCH(N194-1,'Supply Data'!$K$12:$K$17)+1</f>
        <v>4</v>
      </c>
      <c r="P194">
        <f>INDEX('Supply Data'!$L$12:$L$17,'Demand Data'!O194)</f>
        <v>50</v>
      </c>
      <c r="R194" t="str">
        <f t="shared" si="26"/>
        <v>08-Jan-08 Tuesday 21</v>
      </c>
    </row>
    <row r="195" spans="4:18" x14ac:dyDescent="0.35">
      <c r="D195" s="21">
        <f t="shared" si="27"/>
        <v>39455.874999999542</v>
      </c>
      <c r="E195" s="21" t="b">
        <f t="shared" si="20"/>
        <v>0</v>
      </c>
      <c r="F195" s="21" t="b">
        <f t="shared" si="21"/>
        <v>0</v>
      </c>
      <c r="G195" s="20">
        <f t="shared" si="22"/>
        <v>1</v>
      </c>
      <c r="H195" s="20">
        <f t="shared" si="23"/>
        <v>24</v>
      </c>
      <c r="I195" s="20">
        <f t="shared" si="28"/>
        <v>22</v>
      </c>
      <c r="J195" s="21">
        <f t="shared" si="29"/>
        <v>39455</v>
      </c>
      <c r="K195" s="21"/>
      <c r="L195" s="21" t="str">
        <f t="shared" si="24"/>
        <v>Tuesday</v>
      </c>
      <c r="M195" s="20">
        <f t="shared" si="25"/>
        <v>1</v>
      </c>
      <c r="N195" s="19">
        <v>4308</v>
      </c>
      <c r="O195" s="4">
        <f>MATCH(N195-1,'Supply Data'!$K$12:$K$17)+1</f>
        <v>4</v>
      </c>
      <c r="P195">
        <f>INDEX('Supply Data'!$L$12:$L$17,'Demand Data'!O195)</f>
        <v>50</v>
      </c>
      <c r="R195" t="str">
        <f t="shared" si="26"/>
        <v>08-Jan-08 Tuesday 22</v>
      </c>
    </row>
    <row r="196" spans="4:18" x14ac:dyDescent="0.35">
      <c r="D196" s="21">
        <f t="shared" si="27"/>
        <v>39455.916666666206</v>
      </c>
      <c r="E196" s="21" t="b">
        <f t="shared" si="20"/>
        <v>0</v>
      </c>
      <c r="F196" s="21" t="b">
        <f t="shared" si="21"/>
        <v>0</v>
      </c>
      <c r="G196" s="20">
        <f t="shared" si="22"/>
        <v>1</v>
      </c>
      <c r="H196" s="20">
        <f t="shared" si="23"/>
        <v>24</v>
      </c>
      <c r="I196" s="20">
        <f t="shared" si="28"/>
        <v>23</v>
      </c>
      <c r="J196" s="21">
        <f t="shared" si="29"/>
        <v>39455</v>
      </c>
      <c r="K196" s="21"/>
      <c r="L196" s="21" t="str">
        <f t="shared" si="24"/>
        <v>Tuesday</v>
      </c>
      <c r="M196" s="20">
        <f t="shared" si="25"/>
        <v>1</v>
      </c>
      <c r="N196" s="19">
        <v>3829.5</v>
      </c>
      <c r="O196" s="4">
        <f>MATCH(N196-1,'Supply Data'!$K$12:$K$17)+1</f>
        <v>4</v>
      </c>
      <c r="P196">
        <f>INDEX('Supply Data'!$L$12:$L$17,'Demand Data'!O196)</f>
        <v>50</v>
      </c>
      <c r="R196" t="str">
        <f t="shared" si="26"/>
        <v>08-Jan-08 Tuesday 23</v>
      </c>
    </row>
    <row r="197" spans="4:18" x14ac:dyDescent="0.35">
      <c r="D197" s="21">
        <f t="shared" si="27"/>
        <v>39455.95833333287</v>
      </c>
      <c r="E197" s="21" t="b">
        <f t="shared" si="20"/>
        <v>0</v>
      </c>
      <c r="F197" s="21" t="b">
        <f t="shared" si="21"/>
        <v>0</v>
      </c>
      <c r="G197" s="20">
        <f t="shared" si="22"/>
        <v>1</v>
      </c>
      <c r="H197" s="20">
        <f t="shared" si="23"/>
        <v>24</v>
      </c>
      <c r="I197" s="20">
        <f t="shared" si="28"/>
        <v>24</v>
      </c>
      <c r="J197" s="21">
        <f t="shared" si="29"/>
        <v>39455</v>
      </c>
      <c r="K197" s="21"/>
      <c r="L197" s="21" t="str">
        <f t="shared" si="24"/>
        <v>Tuesday</v>
      </c>
      <c r="M197" s="20">
        <f t="shared" si="25"/>
        <v>1</v>
      </c>
      <c r="N197" s="19">
        <v>3553.5</v>
      </c>
      <c r="O197" s="4">
        <f>MATCH(N197-1,'Supply Data'!$K$12:$K$17)+1</f>
        <v>3</v>
      </c>
      <c r="P197">
        <f>INDEX('Supply Data'!$L$12:$L$17,'Demand Data'!O197)</f>
        <v>23</v>
      </c>
      <c r="R197" t="str">
        <f t="shared" si="26"/>
        <v>08-Jan-08 Tuesday 24</v>
      </c>
    </row>
    <row r="198" spans="4:18" x14ac:dyDescent="0.35">
      <c r="D198" s="21">
        <f t="shared" si="27"/>
        <v>39455.999999999534</v>
      </c>
      <c r="E198" s="21" t="b">
        <f t="shared" ref="E198:E261" si="30">D198=$D$2</f>
        <v>0</v>
      </c>
      <c r="F198" s="21" t="b">
        <f t="shared" ref="F198:F261" si="31">D198=$E$2</f>
        <v>0</v>
      </c>
      <c r="G198" s="20">
        <f t="shared" si="22"/>
        <v>1</v>
      </c>
      <c r="H198" s="20">
        <f t="shared" si="23"/>
        <v>24</v>
      </c>
      <c r="I198" s="20">
        <f t="shared" si="28"/>
        <v>1</v>
      </c>
      <c r="J198" s="21">
        <f t="shared" si="29"/>
        <v>39456</v>
      </c>
      <c r="K198" s="21"/>
      <c r="L198" s="21" t="str">
        <f t="shared" si="24"/>
        <v>Wednesday</v>
      </c>
      <c r="M198" s="20">
        <f t="shared" si="25"/>
        <v>1</v>
      </c>
      <c r="N198" s="19">
        <v>3453</v>
      </c>
      <c r="O198" s="4">
        <f>MATCH(N198-1,'Supply Data'!$K$12:$K$17)+1</f>
        <v>3</v>
      </c>
      <c r="P198">
        <f>INDEX('Supply Data'!$L$12:$L$17,'Demand Data'!O198)</f>
        <v>23</v>
      </c>
      <c r="R198" t="str">
        <f t="shared" si="26"/>
        <v>09-Jan-08 Wednesday 1</v>
      </c>
    </row>
    <row r="199" spans="4:18" x14ac:dyDescent="0.35">
      <c r="D199" s="21">
        <f t="shared" si="27"/>
        <v>39456.041666666199</v>
      </c>
      <c r="E199" s="21" t="b">
        <f t="shared" si="30"/>
        <v>0</v>
      </c>
      <c r="F199" s="21" t="b">
        <f t="shared" si="31"/>
        <v>0</v>
      </c>
      <c r="G199" s="20">
        <f t="shared" ref="G199:G262" si="32">IF(E199,2,IF(F199,3,1))</f>
        <v>1</v>
      </c>
      <c r="H199" s="20">
        <f t="shared" ref="H199:H262" si="33">CHOOSE(G199,24,23,25)</f>
        <v>24</v>
      </c>
      <c r="I199" s="20">
        <f t="shared" si="28"/>
        <v>2</v>
      </c>
      <c r="J199" s="21">
        <f t="shared" si="29"/>
        <v>39456</v>
      </c>
      <c r="K199" s="21"/>
      <c r="L199" s="21" t="str">
        <f t="shared" ref="L199:L262" si="34">TEXT(J199,"ddddd")</f>
        <v>Wednesday</v>
      </c>
      <c r="M199" s="20">
        <f t="shared" ref="M199:M262" si="35">MONTH(D199)</f>
        <v>1</v>
      </c>
      <c r="N199" s="19">
        <v>3387</v>
      </c>
      <c r="O199" s="4">
        <f>MATCH(N199-1,'Supply Data'!$K$12:$K$17)+1</f>
        <v>3</v>
      </c>
      <c r="P199">
        <f>INDEX('Supply Data'!$L$12:$L$17,'Demand Data'!O199)</f>
        <v>23</v>
      </c>
      <c r="R199" t="str">
        <f t="shared" ref="R199:R262" si="36">TEXT(D199,"dd-mmm-yy ddddd")&amp;" "&amp;I199</f>
        <v>09-Jan-08 Wednesday 2</v>
      </c>
    </row>
    <row r="200" spans="4:18" x14ac:dyDescent="0.35">
      <c r="D200" s="21">
        <f t="shared" ref="D200:D263" si="37">D199+1/24</f>
        <v>39456.083333332863</v>
      </c>
      <c r="E200" s="21" t="b">
        <f t="shared" si="30"/>
        <v>0</v>
      </c>
      <c r="F200" s="21" t="b">
        <f t="shared" si="31"/>
        <v>0</v>
      </c>
      <c r="G200" s="20">
        <f t="shared" si="32"/>
        <v>1</v>
      </c>
      <c r="H200" s="20">
        <f t="shared" si="33"/>
        <v>24</v>
      </c>
      <c r="I200" s="20">
        <f t="shared" ref="I200:I263" si="38">IF(I199&gt;=H200,1,I199+1)</f>
        <v>3</v>
      </c>
      <c r="J200" s="21">
        <f t="shared" ref="J200:J263" si="39">IF(I200=1,J199+1,J199)</f>
        <v>39456</v>
      </c>
      <c r="K200" s="21"/>
      <c r="L200" s="21" t="str">
        <f t="shared" si="34"/>
        <v>Wednesday</v>
      </c>
      <c r="M200" s="20">
        <f t="shared" si="35"/>
        <v>1</v>
      </c>
      <c r="N200" s="19">
        <v>3288</v>
      </c>
      <c r="O200" s="4">
        <f>MATCH(N200-1,'Supply Data'!$K$12:$K$17)+1</f>
        <v>3</v>
      </c>
      <c r="P200">
        <f>INDEX('Supply Data'!$L$12:$L$17,'Demand Data'!O200)</f>
        <v>23</v>
      </c>
      <c r="R200" t="str">
        <f t="shared" si="36"/>
        <v>09-Jan-08 Wednesday 3</v>
      </c>
    </row>
    <row r="201" spans="4:18" x14ac:dyDescent="0.35">
      <c r="D201" s="21">
        <f t="shared" si="37"/>
        <v>39456.124999999527</v>
      </c>
      <c r="E201" s="21" t="b">
        <f t="shared" si="30"/>
        <v>0</v>
      </c>
      <c r="F201" s="21" t="b">
        <f t="shared" si="31"/>
        <v>0</v>
      </c>
      <c r="G201" s="20">
        <f t="shared" si="32"/>
        <v>1</v>
      </c>
      <c r="H201" s="20">
        <f t="shared" si="33"/>
        <v>24</v>
      </c>
      <c r="I201" s="20">
        <f t="shared" si="38"/>
        <v>4</v>
      </c>
      <c r="J201" s="21">
        <f t="shared" si="39"/>
        <v>39456</v>
      </c>
      <c r="K201" s="21"/>
      <c r="L201" s="21" t="str">
        <f t="shared" si="34"/>
        <v>Wednesday</v>
      </c>
      <c r="M201" s="20">
        <f t="shared" si="35"/>
        <v>1</v>
      </c>
      <c r="N201" s="19">
        <v>3279</v>
      </c>
      <c r="O201" s="4">
        <f>MATCH(N201-1,'Supply Data'!$K$12:$K$17)+1</f>
        <v>3</v>
      </c>
      <c r="P201">
        <f>INDEX('Supply Data'!$L$12:$L$17,'Demand Data'!O201)</f>
        <v>23</v>
      </c>
      <c r="R201" t="str">
        <f t="shared" si="36"/>
        <v>09-Jan-08 Wednesday 4</v>
      </c>
    </row>
    <row r="202" spans="4:18" x14ac:dyDescent="0.35">
      <c r="D202" s="21">
        <f t="shared" si="37"/>
        <v>39456.166666666191</v>
      </c>
      <c r="E202" s="21" t="b">
        <f t="shared" si="30"/>
        <v>0</v>
      </c>
      <c r="F202" s="21" t="b">
        <f t="shared" si="31"/>
        <v>0</v>
      </c>
      <c r="G202" s="20">
        <f t="shared" si="32"/>
        <v>1</v>
      </c>
      <c r="H202" s="20">
        <f t="shared" si="33"/>
        <v>24</v>
      </c>
      <c r="I202" s="20">
        <f t="shared" si="38"/>
        <v>5</v>
      </c>
      <c r="J202" s="21">
        <f t="shared" si="39"/>
        <v>39456</v>
      </c>
      <c r="K202" s="21"/>
      <c r="L202" s="21" t="str">
        <f t="shared" si="34"/>
        <v>Wednesday</v>
      </c>
      <c r="M202" s="20">
        <f t="shared" si="35"/>
        <v>1</v>
      </c>
      <c r="N202" s="19">
        <v>3499.5</v>
      </c>
      <c r="O202" s="4">
        <f>MATCH(N202-1,'Supply Data'!$K$12:$K$17)+1</f>
        <v>3</v>
      </c>
      <c r="P202">
        <f>INDEX('Supply Data'!$L$12:$L$17,'Demand Data'!O202)</f>
        <v>23</v>
      </c>
      <c r="R202" t="str">
        <f t="shared" si="36"/>
        <v>09-Jan-08 Wednesday 5</v>
      </c>
    </row>
    <row r="203" spans="4:18" x14ac:dyDescent="0.35">
      <c r="D203" s="21">
        <f t="shared" si="37"/>
        <v>39456.208333332856</v>
      </c>
      <c r="E203" s="21" t="b">
        <f t="shared" si="30"/>
        <v>0</v>
      </c>
      <c r="F203" s="21" t="b">
        <f t="shared" si="31"/>
        <v>0</v>
      </c>
      <c r="G203" s="20">
        <f t="shared" si="32"/>
        <v>1</v>
      </c>
      <c r="H203" s="20">
        <f t="shared" si="33"/>
        <v>24</v>
      </c>
      <c r="I203" s="20">
        <f t="shared" si="38"/>
        <v>6</v>
      </c>
      <c r="J203" s="21">
        <f t="shared" si="39"/>
        <v>39456</v>
      </c>
      <c r="K203" s="21"/>
      <c r="L203" s="21" t="str">
        <f t="shared" si="34"/>
        <v>Wednesday</v>
      </c>
      <c r="M203" s="20">
        <f t="shared" si="35"/>
        <v>1</v>
      </c>
      <c r="N203" s="19">
        <v>3696</v>
      </c>
      <c r="O203" s="4">
        <f>MATCH(N203-1,'Supply Data'!$K$12:$K$17)+1</f>
        <v>4</v>
      </c>
      <c r="P203">
        <f>INDEX('Supply Data'!$L$12:$L$17,'Demand Data'!O203)</f>
        <v>50</v>
      </c>
      <c r="R203" t="str">
        <f t="shared" si="36"/>
        <v>09-Jan-08 Wednesday 6</v>
      </c>
    </row>
    <row r="204" spans="4:18" x14ac:dyDescent="0.35">
      <c r="D204" s="21">
        <f t="shared" si="37"/>
        <v>39456.24999999952</v>
      </c>
      <c r="E204" s="21" t="b">
        <f t="shared" si="30"/>
        <v>0</v>
      </c>
      <c r="F204" s="21" t="b">
        <f t="shared" si="31"/>
        <v>0</v>
      </c>
      <c r="G204" s="20">
        <f t="shared" si="32"/>
        <v>1</v>
      </c>
      <c r="H204" s="20">
        <f t="shared" si="33"/>
        <v>24</v>
      </c>
      <c r="I204" s="20">
        <f t="shared" si="38"/>
        <v>7</v>
      </c>
      <c r="J204" s="21">
        <f t="shared" si="39"/>
        <v>39456</v>
      </c>
      <c r="K204" s="21"/>
      <c r="L204" s="21" t="str">
        <f t="shared" si="34"/>
        <v>Wednesday</v>
      </c>
      <c r="M204" s="20">
        <f t="shared" si="35"/>
        <v>1</v>
      </c>
      <c r="N204" s="19">
        <v>3699</v>
      </c>
      <c r="O204" s="4">
        <f>MATCH(N204-1,'Supply Data'!$K$12:$K$17)+1</f>
        <v>4</v>
      </c>
      <c r="P204">
        <f>INDEX('Supply Data'!$L$12:$L$17,'Demand Data'!O204)</f>
        <v>50</v>
      </c>
      <c r="R204" t="str">
        <f t="shared" si="36"/>
        <v>09-Jan-08 Wednesday 7</v>
      </c>
    </row>
    <row r="205" spans="4:18" x14ac:dyDescent="0.35">
      <c r="D205" s="21">
        <f t="shared" si="37"/>
        <v>39456.291666666184</v>
      </c>
      <c r="E205" s="21" t="b">
        <f t="shared" si="30"/>
        <v>0</v>
      </c>
      <c r="F205" s="21" t="b">
        <f t="shared" si="31"/>
        <v>0</v>
      </c>
      <c r="G205" s="20">
        <f t="shared" si="32"/>
        <v>1</v>
      </c>
      <c r="H205" s="20">
        <f t="shared" si="33"/>
        <v>24</v>
      </c>
      <c r="I205" s="20">
        <f t="shared" si="38"/>
        <v>8</v>
      </c>
      <c r="J205" s="21">
        <f t="shared" si="39"/>
        <v>39456</v>
      </c>
      <c r="K205" s="21"/>
      <c r="L205" s="21" t="str">
        <f t="shared" si="34"/>
        <v>Wednesday</v>
      </c>
      <c r="M205" s="20">
        <f t="shared" si="35"/>
        <v>1</v>
      </c>
      <c r="N205" s="19">
        <v>4077</v>
      </c>
      <c r="O205" s="4">
        <f>MATCH(N205-1,'Supply Data'!$K$12:$K$17)+1</f>
        <v>4</v>
      </c>
      <c r="P205">
        <f>INDEX('Supply Data'!$L$12:$L$17,'Demand Data'!O205)</f>
        <v>50</v>
      </c>
      <c r="R205" t="str">
        <f t="shared" si="36"/>
        <v>09-Jan-08 Wednesday 8</v>
      </c>
    </row>
    <row r="206" spans="4:18" x14ac:dyDescent="0.35">
      <c r="D206" s="21">
        <f t="shared" si="37"/>
        <v>39456.333333332848</v>
      </c>
      <c r="E206" s="21" t="b">
        <f t="shared" si="30"/>
        <v>0</v>
      </c>
      <c r="F206" s="21" t="b">
        <f t="shared" si="31"/>
        <v>0</v>
      </c>
      <c r="G206" s="20">
        <f t="shared" si="32"/>
        <v>1</v>
      </c>
      <c r="H206" s="20">
        <f t="shared" si="33"/>
        <v>24</v>
      </c>
      <c r="I206" s="20">
        <f t="shared" si="38"/>
        <v>9</v>
      </c>
      <c r="J206" s="21">
        <f t="shared" si="39"/>
        <v>39456</v>
      </c>
      <c r="K206" s="21"/>
      <c r="L206" s="21" t="str">
        <f t="shared" si="34"/>
        <v>Wednesday</v>
      </c>
      <c r="M206" s="20">
        <f t="shared" si="35"/>
        <v>1</v>
      </c>
      <c r="N206" s="19">
        <v>4482</v>
      </c>
      <c r="O206" s="4">
        <f>MATCH(N206-1,'Supply Data'!$K$12:$K$17)+1</f>
        <v>4</v>
      </c>
      <c r="P206">
        <f>INDEX('Supply Data'!$L$12:$L$17,'Demand Data'!O206)</f>
        <v>50</v>
      </c>
      <c r="R206" t="str">
        <f t="shared" si="36"/>
        <v>09-Jan-08 Wednesday 9</v>
      </c>
    </row>
    <row r="207" spans="4:18" x14ac:dyDescent="0.35">
      <c r="D207" s="21">
        <f t="shared" si="37"/>
        <v>39456.374999999513</v>
      </c>
      <c r="E207" s="21" t="b">
        <f t="shared" si="30"/>
        <v>0</v>
      </c>
      <c r="F207" s="21" t="b">
        <f t="shared" si="31"/>
        <v>0</v>
      </c>
      <c r="G207" s="20">
        <f t="shared" si="32"/>
        <v>1</v>
      </c>
      <c r="H207" s="20">
        <f t="shared" si="33"/>
        <v>24</v>
      </c>
      <c r="I207" s="20">
        <f t="shared" si="38"/>
        <v>10</v>
      </c>
      <c r="J207" s="21">
        <f t="shared" si="39"/>
        <v>39456</v>
      </c>
      <c r="K207" s="21"/>
      <c r="L207" s="21" t="str">
        <f t="shared" si="34"/>
        <v>Wednesday</v>
      </c>
      <c r="M207" s="20">
        <f t="shared" si="35"/>
        <v>1</v>
      </c>
      <c r="N207" s="19">
        <v>4657.5</v>
      </c>
      <c r="O207" s="4">
        <f>MATCH(N207-1,'Supply Data'!$K$12:$K$17)+1</f>
        <v>4</v>
      </c>
      <c r="P207">
        <f>INDEX('Supply Data'!$L$12:$L$17,'Demand Data'!O207)</f>
        <v>50</v>
      </c>
      <c r="R207" t="str">
        <f t="shared" si="36"/>
        <v>09-Jan-08 Wednesday 10</v>
      </c>
    </row>
    <row r="208" spans="4:18" x14ac:dyDescent="0.35">
      <c r="D208" s="21">
        <f t="shared" si="37"/>
        <v>39456.416666666177</v>
      </c>
      <c r="E208" s="21" t="b">
        <f t="shared" si="30"/>
        <v>0</v>
      </c>
      <c r="F208" s="21" t="b">
        <f t="shared" si="31"/>
        <v>0</v>
      </c>
      <c r="G208" s="20">
        <f t="shared" si="32"/>
        <v>1</v>
      </c>
      <c r="H208" s="20">
        <f t="shared" si="33"/>
        <v>24</v>
      </c>
      <c r="I208" s="20">
        <f t="shared" si="38"/>
        <v>11</v>
      </c>
      <c r="J208" s="21">
        <f t="shared" si="39"/>
        <v>39456</v>
      </c>
      <c r="K208" s="21"/>
      <c r="L208" s="21" t="str">
        <f t="shared" si="34"/>
        <v>Wednesday</v>
      </c>
      <c r="M208" s="20">
        <f t="shared" si="35"/>
        <v>1</v>
      </c>
      <c r="N208" s="19">
        <v>4866</v>
      </c>
      <c r="O208" s="4">
        <f>MATCH(N208-1,'Supply Data'!$K$12:$K$17)+1</f>
        <v>5</v>
      </c>
      <c r="P208">
        <f>INDEX('Supply Data'!$L$12:$L$17,'Demand Data'!O208)</f>
        <v>75</v>
      </c>
      <c r="R208" t="str">
        <f t="shared" si="36"/>
        <v>09-Jan-08 Wednesday 11</v>
      </c>
    </row>
    <row r="209" spans="4:18" x14ac:dyDescent="0.35">
      <c r="D209" s="21">
        <f t="shared" si="37"/>
        <v>39456.458333332841</v>
      </c>
      <c r="E209" s="21" t="b">
        <f t="shared" si="30"/>
        <v>0</v>
      </c>
      <c r="F209" s="21" t="b">
        <f t="shared" si="31"/>
        <v>0</v>
      </c>
      <c r="G209" s="20">
        <f t="shared" si="32"/>
        <v>1</v>
      </c>
      <c r="H209" s="20">
        <f t="shared" si="33"/>
        <v>24</v>
      </c>
      <c r="I209" s="20">
        <f t="shared" si="38"/>
        <v>12</v>
      </c>
      <c r="J209" s="21">
        <f t="shared" si="39"/>
        <v>39456</v>
      </c>
      <c r="K209" s="21"/>
      <c r="L209" s="21" t="str">
        <f t="shared" si="34"/>
        <v>Wednesday</v>
      </c>
      <c r="M209" s="20">
        <f t="shared" si="35"/>
        <v>1</v>
      </c>
      <c r="N209" s="19">
        <v>4657.5</v>
      </c>
      <c r="O209" s="4">
        <f>MATCH(N209-1,'Supply Data'!$K$12:$K$17)+1</f>
        <v>4</v>
      </c>
      <c r="P209">
        <f>INDEX('Supply Data'!$L$12:$L$17,'Demand Data'!O209)</f>
        <v>50</v>
      </c>
      <c r="R209" t="str">
        <f t="shared" si="36"/>
        <v>09-Jan-08 Wednesday 12</v>
      </c>
    </row>
    <row r="210" spans="4:18" x14ac:dyDescent="0.35">
      <c r="D210" s="21">
        <f t="shared" si="37"/>
        <v>39456.499999999505</v>
      </c>
      <c r="E210" s="21" t="b">
        <f t="shared" si="30"/>
        <v>0</v>
      </c>
      <c r="F210" s="21" t="b">
        <f t="shared" si="31"/>
        <v>0</v>
      </c>
      <c r="G210" s="20">
        <f t="shared" si="32"/>
        <v>1</v>
      </c>
      <c r="H210" s="20">
        <f t="shared" si="33"/>
        <v>24</v>
      </c>
      <c r="I210" s="20">
        <f t="shared" si="38"/>
        <v>13</v>
      </c>
      <c r="J210" s="21">
        <f t="shared" si="39"/>
        <v>39456</v>
      </c>
      <c r="K210" s="21"/>
      <c r="L210" s="21" t="str">
        <f t="shared" si="34"/>
        <v>Wednesday</v>
      </c>
      <c r="M210" s="20">
        <f t="shared" si="35"/>
        <v>1</v>
      </c>
      <c r="N210" s="19">
        <v>4675.5</v>
      </c>
      <c r="O210" s="4">
        <f>MATCH(N210-1,'Supply Data'!$K$12:$K$17)+1</f>
        <v>4</v>
      </c>
      <c r="P210">
        <f>INDEX('Supply Data'!$L$12:$L$17,'Demand Data'!O210)</f>
        <v>50</v>
      </c>
      <c r="R210" t="str">
        <f t="shared" si="36"/>
        <v>09-Jan-08 Wednesday 13</v>
      </c>
    </row>
    <row r="211" spans="4:18" x14ac:dyDescent="0.35">
      <c r="D211" s="21">
        <f t="shared" si="37"/>
        <v>39456.541666666169</v>
      </c>
      <c r="E211" s="21" t="b">
        <f t="shared" si="30"/>
        <v>0</v>
      </c>
      <c r="F211" s="21" t="b">
        <f t="shared" si="31"/>
        <v>0</v>
      </c>
      <c r="G211" s="20">
        <f t="shared" si="32"/>
        <v>1</v>
      </c>
      <c r="H211" s="20">
        <f t="shared" si="33"/>
        <v>24</v>
      </c>
      <c r="I211" s="20">
        <f t="shared" si="38"/>
        <v>14</v>
      </c>
      <c r="J211" s="21">
        <f t="shared" si="39"/>
        <v>39456</v>
      </c>
      <c r="K211" s="21"/>
      <c r="L211" s="21" t="str">
        <f t="shared" si="34"/>
        <v>Wednesday</v>
      </c>
      <c r="M211" s="20">
        <f t="shared" si="35"/>
        <v>1</v>
      </c>
      <c r="N211" s="19">
        <v>4791</v>
      </c>
      <c r="O211" s="4">
        <f>MATCH(N211-1,'Supply Data'!$K$12:$K$17)+1</f>
        <v>4</v>
      </c>
      <c r="P211">
        <f>INDEX('Supply Data'!$L$12:$L$17,'Demand Data'!O211)</f>
        <v>50</v>
      </c>
      <c r="R211" t="str">
        <f t="shared" si="36"/>
        <v>09-Jan-08 Wednesday 14</v>
      </c>
    </row>
    <row r="212" spans="4:18" x14ac:dyDescent="0.35">
      <c r="D212" s="21">
        <f t="shared" si="37"/>
        <v>39456.583333332834</v>
      </c>
      <c r="E212" s="21" t="b">
        <f t="shared" si="30"/>
        <v>0</v>
      </c>
      <c r="F212" s="21" t="b">
        <f t="shared" si="31"/>
        <v>0</v>
      </c>
      <c r="G212" s="20">
        <f t="shared" si="32"/>
        <v>1</v>
      </c>
      <c r="H212" s="20">
        <f t="shared" si="33"/>
        <v>24</v>
      </c>
      <c r="I212" s="20">
        <f t="shared" si="38"/>
        <v>15</v>
      </c>
      <c r="J212" s="21">
        <f t="shared" si="39"/>
        <v>39456</v>
      </c>
      <c r="K212" s="21"/>
      <c r="L212" s="21" t="str">
        <f t="shared" si="34"/>
        <v>Wednesday</v>
      </c>
      <c r="M212" s="20">
        <f t="shared" si="35"/>
        <v>1</v>
      </c>
      <c r="N212" s="19">
        <v>4674</v>
      </c>
      <c r="O212" s="4">
        <f>MATCH(N212-1,'Supply Data'!$K$12:$K$17)+1</f>
        <v>4</v>
      </c>
      <c r="P212">
        <f>INDEX('Supply Data'!$L$12:$L$17,'Demand Data'!O212)</f>
        <v>50</v>
      </c>
      <c r="R212" t="str">
        <f t="shared" si="36"/>
        <v>09-Jan-08 Wednesday 15</v>
      </c>
    </row>
    <row r="213" spans="4:18" x14ac:dyDescent="0.35">
      <c r="D213" s="21">
        <f t="shared" si="37"/>
        <v>39456.624999999498</v>
      </c>
      <c r="E213" s="21" t="b">
        <f t="shared" si="30"/>
        <v>0</v>
      </c>
      <c r="F213" s="21" t="b">
        <f t="shared" si="31"/>
        <v>0</v>
      </c>
      <c r="G213" s="20">
        <f t="shared" si="32"/>
        <v>1</v>
      </c>
      <c r="H213" s="20">
        <f t="shared" si="33"/>
        <v>24</v>
      </c>
      <c r="I213" s="20">
        <f t="shared" si="38"/>
        <v>16</v>
      </c>
      <c r="J213" s="21">
        <f t="shared" si="39"/>
        <v>39456</v>
      </c>
      <c r="K213" s="21"/>
      <c r="L213" s="21" t="str">
        <f t="shared" si="34"/>
        <v>Wednesday</v>
      </c>
      <c r="M213" s="20">
        <f t="shared" si="35"/>
        <v>1</v>
      </c>
      <c r="N213" s="19">
        <v>4693.5</v>
      </c>
      <c r="O213" s="4">
        <f>MATCH(N213-1,'Supply Data'!$K$12:$K$17)+1</f>
        <v>4</v>
      </c>
      <c r="P213">
        <f>INDEX('Supply Data'!$L$12:$L$17,'Demand Data'!O213)</f>
        <v>50</v>
      </c>
      <c r="R213" t="str">
        <f t="shared" si="36"/>
        <v>09-Jan-08 Wednesday 16</v>
      </c>
    </row>
    <row r="214" spans="4:18" x14ac:dyDescent="0.35">
      <c r="D214" s="21">
        <f t="shared" si="37"/>
        <v>39456.666666666162</v>
      </c>
      <c r="E214" s="21" t="b">
        <f t="shared" si="30"/>
        <v>0</v>
      </c>
      <c r="F214" s="21" t="b">
        <f t="shared" si="31"/>
        <v>0</v>
      </c>
      <c r="G214" s="20">
        <f t="shared" si="32"/>
        <v>1</v>
      </c>
      <c r="H214" s="20">
        <f t="shared" si="33"/>
        <v>24</v>
      </c>
      <c r="I214" s="20">
        <f t="shared" si="38"/>
        <v>17</v>
      </c>
      <c r="J214" s="21">
        <f t="shared" si="39"/>
        <v>39456</v>
      </c>
      <c r="K214" s="21"/>
      <c r="L214" s="21" t="str">
        <f t="shared" si="34"/>
        <v>Wednesday</v>
      </c>
      <c r="M214" s="20">
        <f t="shared" si="35"/>
        <v>1</v>
      </c>
      <c r="N214" s="19">
        <v>4551</v>
      </c>
      <c r="O214" s="4">
        <f>MATCH(N214-1,'Supply Data'!$K$12:$K$17)+1</f>
        <v>4</v>
      </c>
      <c r="P214">
        <f>INDEX('Supply Data'!$L$12:$L$17,'Demand Data'!O214)</f>
        <v>50</v>
      </c>
      <c r="R214" t="str">
        <f t="shared" si="36"/>
        <v>09-Jan-08 Wednesday 17</v>
      </c>
    </row>
    <row r="215" spans="4:18" x14ac:dyDescent="0.35">
      <c r="D215" s="21">
        <f t="shared" si="37"/>
        <v>39456.708333332826</v>
      </c>
      <c r="E215" s="21" t="b">
        <f t="shared" si="30"/>
        <v>0</v>
      </c>
      <c r="F215" s="21" t="b">
        <f t="shared" si="31"/>
        <v>0</v>
      </c>
      <c r="G215" s="20">
        <f t="shared" si="32"/>
        <v>1</v>
      </c>
      <c r="H215" s="20">
        <f t="shared" si="33"/>
        <v>24</v>
      </c>
      <c r="I215" s="20">
        <f t="shared" si="38"/>
        <v>18</v>
      </c>
      <c r="J215" s="21">
        <f t="shared" si="39"/>
        <v>39456</v>
      </c>
      <c r="K215" s="21"/>
      <c r="L215" s="21" t="str">
        <f t="shared" si="34"/>
        <v>Wednesday</v>
      </c>
      <c r="M215" s="20">
        <f t="shared" si="35"/>
        <v>1</v>
      </c>
      <c r="N215" s="19">
        <v>5194.5</v>
      </c>
      <c r="O215" s="4">
        <f>MATCH(N215-1,'Supply Data'!$K$12:$K$17)+1</f>
        <v>5</v>
      </c>
      <c r="P215">
        <f>INDEX('Supply Data'!$L$12:$L$17,'Demand Data'!O215)</f>
        <v>75</v>
      </c>
      <c r="R215" t="str">
        <f t="shared" si="36"/>
        <v>09-Jan-08 Wednesday 18</v>
      </c>
    </row>
    <row r="216" spans="4:18" x14ac:dyDescent="0.35">
      <c r="D216" s="21">
        <f t="shared" si="37"/>
        <v>39456.749999999491</v>
      </c>
      <c r="E216" s="21" t="b">
        <f t="shared" si="30"/>
        <v>0</v>
      </c>
      <c r="F216" s="21" t="b">
        <f t="shared" si="31"/>
        <v>0</v>
      </c>
      <c r="G216" s="20">
        <f t="shared" si="32"/>
        <v>1</v>
      </c>
      <c r="H216" s="20">
        <f t="shared" si="33"/>
        <v>24</v>
      </c>
      <c r="I216" s="20">
        <f t="shared" si="38"/>
        <v>19</v>
      </c>
      <c r="J216" s="21">
        <f t="shared" si="39"/>
        <v>39456</v>
      </c>
      <c r="K216" s="21"/>
      <c r="L216" s="21" t="str">
        <f t="shared" si="34"/>
        <v>Wednesday</v>
      </c>
      <c r="M216" s="20">
        <f t="shared" si="35"/>
        <v>1</v>
      </c>
      <c r="N216" s="19">
        <v>5212.5</v>
      </c>
      <c r="O216" s="4">
        <f>MATCH(N216-1,'Supply Data'!$K$12:$K$17)+1</f>
        <v>5</v>
      </c>
      <c r="P216">
        <f>INDEX('Supply Data'!$L$12:$L$17,'Demand Data'!O216)</f>
        <v>75</v>
      </c>
      <c r="R216" t="str">
        <f t="shared" si="36"/>
        <v>09-Jan-08 Wednesday 19</v>
      </c>
    </row>
    <row r="217" spans="4:18" x14ac:dyDescent="0.35">
      <c r="D217" s="21">
        <f t="shared" si="37"/>
        <v>39456.791666666155</v>
      </c>
      <c r="E217" s="21" t="b">
        <f t="shared" si="30"/>
        <v>0</v>
      </c>
      <c r="F217" s="21" t="b">
        <f t="shared" si="31"/>
        <v>0</v>
      </c>
      <c r="G217" s="20">
        <f t="shared" si="32"/>
        <v>1</v>
      </c>
      <c r="H217" s="20">
        <f t="shared" si="33"/>
        <v>24</v>
      </c>
      <c r="I217" s="20">
        <f t="shared" si="38"/>
        <v>20</v>
      </c>
      <c r="J217" s="21">
        <f t="shared" si="39"/>
        <v>39456</v>
      </c>
      <c r="K217" s="21"/>
      <c r="L217" s="21" t="str">
        <f t="shared" si="34"/>
        <v>Wednesday</v>
      </c>
      <c r="M217" s="20">
        <f t="shared" si="35"/>
        <v>1</v>
      </c>
      <c r="N217" s="19">
        <v>5073</v>
      </c>
      <c r="O217" s="4">
        <f>MATCH(N217-1,'Supply Data'!$K$12:$K$17)+1</f>
        <v>5</v>
      </c>
      <c r="P217">
        <f>INDEX('Supply Data'!$L$12:$L$17,'Demand Data'!O217)</f>
        <v>75</v>
      </c>
      <c r="R217" t="str">
        <f t="shared" si="36"/>
        <v>09-Jan-08 Wednesday 20</v>
      </c>
    </row>
    <row r="218" spans="4:18" x14ac:dyDescent="0.35">
      <c r="D218" s="21">
        <f t="shared" si="37"/>
        <v>39456.833333332819</v>
      </c>
      <c r="E218" s="21" t="b">
        <f t="shared" si="30"/>
        <v>0</v>
      </c>
      <c r="F218" s="21" t="b">
        <f t="shared" si="31"/>
        <v>0</v>
      </c>
      <c r="G218" s="20">
        <f t="shared" si="32"/>
        <v>1</v>
      </c>
      <c r="H218" s="20">
        <f t="shared" si="33"/>
        <v>24</v>
      </c>
      <c r="I218" s="20">
        <f t="shared" si="38"/>
        <v>21</v>
      </c>
      <c r="J218" s="21">
        <f t="shared" si="39"/>
        <v>39456</v>
      </c>
      <c r="K218" s="21"/>
      <c r="L218" s="21" t="str">
        <f t="shared" si="34"/>
        <v>Wednesday</v>
      </c>
      <c r="M218" s="20">
        <f t="shared" si="35"/>
        <v>1</v>
      </c>
      <c r="N218" s="19">
        <v>4576.5</v>
      </c>
      <c r="O218" s="4">
        <f>MATCH(N218-1,'Supply Data'!$K$12:$K$17)+1</f>
        <v>4</v>
      </c>
      <c r="P218">
        <f>INDEX('Supply Data'!$L$12:$L$17,'Demand Data'!O218)</f>
        <v>50</v>
      </c>
      <c r="R218" t="str">
        <f t="shared" si="36"/>
        <v>09-Jan-08 Wednesday 21</v>
      </c>
    </row>
    <row r="219" spans="4:18" x14ac:dyDescent="0.35">
      <c r="D219" s="21">
        <f t="shared" si="37"/>
        <v>39456.874999999483</v>
      </c>
      <c r="E219" s="21" t="b">
        <f t="shared" si="30"/>
        <v>0</v>
      </c>
      <c r="F219" s="21" t="b">
        <f t="shared" si="31"/>
        <v>0</v>
      </c>
      <c r="G219" s="20">
        <f t="shared" si="32"/>
        <v>1</v>
      </c>
      <c r="H219" s="20">
        <f t="shared" si="33"/>
        <v>24</v>
      </c>
      <c r="I219" s="20">
        <f t="shared" si="38"/>
        <v>22</v>
      </c>
      <c r="J219" s="21">
        <f t="shared" si="39"/>
        <v>39456</v>
      </c>
      <c r="K219" s="21"/>
      <c r="L219" s="21" t="str">
        <f t="shared" si="34"/>
        <v>Wednesday</v>
      </c>
      <c r="M219" s="20">
        <f t="shared" si="35"/>
        <v>1</v>
      </c>
      <c r="N219" s="19">
        <v>4083</v>
      </c>
      <c r="O219" s="4">
        <f>MATCH(N219-1,'Supply Data'!$K$12:$K$17)+1</f>
        <v>4</v>
      </c>
      <c r="P219">
        <f>INDEX('Supply Data'!$L$12:$L$17,'Demand Data'!O219)</f>
        <v>50</v>
      </c>
      <c r="R219" t="str">
        <f t="shared" si="36"/>
        <v>09-Jan-08 Wednesday 22</v>
      </c>
    </row>
    <row r="220" spans="4:18" x14ac:dyDescent="0.35">
      <c r="D220" s="21">
        <f t="shared" si="37"/>
        <v>39456.916666666148</v>
      </c>
      <c r="E220" s="21" t="b">
        <f t="shared" si="30"/>
        <v>0</v>
      </c>
      <c r="F220" s="21" t="b">
        <f t="shared" si="31"/>
        <v>0</v>
      </c>
      <c r="G220" s="20">
        <f t="shared" si="32"/>
        <v>1</v>
      </c>
      <c r="H220" s="20">
        <f t="shared" si="33"/>
        <v>24</v>
      </c>
      <c r="I220" s="20">
        <f t="shared" si="38"/>
        <v>23</v>
      </c>
      <c r="J220" s="21">
        <f t="shared" si="39"/>
        <v>39456</v>
      </c>
      <c r="K220" s="21"/>
      <c r="L220" s="21" t="str">
        <f t="shared" si="34"/>
        <v>Wednesday</v>
      </c>
      <c r="M220" s="20">
        <f t="shared" si="35"/>
        <v>1</v>
      </c>
      <c r="N220" s="19">
        <v>3774</v>
      </c>
      <c r="O220" s="4">
        <f>MATCH(N220-1,'Supply Data'!$K$12:$K$17)+1</f>
        <v>4</v>
      </c>
      <c r="P220">
        <f>INDEX('Supply Data'!$L$12:$L$17,'Demand Data'!O220)</f>
        <v>50</v>
      </c>
      <c r="R220" t="str">
        <f t="shared" si="36"/>
        <v>09-Jan-08 Wednesday 23</v>
      </c>
    </row>
    <row r="221" spans="4:18" x14ac:dyDescent="0.35">
      <c r="D221" s="21">
        <f t="shared" si="37"/>
        <v>39456.958333332812</v>
      </c>
      <c r="E221" s="21" t="b">
        <f t="shared" si="30"/>
        <v>0</v>
      </c>
      <c r="F221" s="21" t="b">
        <f t="shared" si="31"/>
        <v>0</v>
      </c>
      <c r="G221" s="20">
        <f t="shared" si="32"/>
        <v>1</v>
      </c>
      <c r="H221" s="20">
        <f t="shared" si="33"/>
        <v>24</v>
      </c>
      <c r="I221" s="20">
        <f t="shared" si="38"/>
        <v>24</v>
      </c>
      <c r="J221" s="21">
        <f t="shared" si="39"/>
        <v>39456</v>
      </c>
      <c r="K221" s="21"/>
      <c r="L221" s="21" t="str">
        <f t="shared" si="34"/>
        <v>Wednesday</v>
      </c>
      <c r="M221" s="20">
        <f t="shared" si="35"/>
        <v>1</v>
      </c>
      <c r="N221" s="19">
        <v>3453</v>
      </c>
      <c r="O221" s="4">
        <f>MATCH(N221-1,'Supply Data'!$K$12:$K$17)+1</f>
        <v>3</v>
      </c>
      <c r="P221">
        <f>INDEX('Supply Data'!$L$12:$L$17,'Demand Data'!O221)</f>
        <v>23</v>
      </c>
      <c r="R221" t="str">
        <f t="shared" si="36"/>
        <v>09-Jan-08 Wednesday 24</v>
      </c>
    </row>
    <row r="222" spans="4:18" x14ac:dyDescent="0.35">
      <c r="D222" s="21">
        <f t="shared" si="37"/>
        <v>39456.999999999476</v>
      </c>
      <c r="E222" s="21" t="b">
        <f t="shared" si="30"/>
        <v>0</v>
      </c>
      <c r="F222" s="21" t="b">
        <f t="shared" si="31"/>
        <v>0</v>
      </c>
      <c r="G222" s="20">
        <f t="shared" si="32"/>
        <v>1</v>
      </c>
      <c r="H222" s="20">
        <f t="shared" si="33"/>
        <v>24</v>
      </c>
      <c r="I222" s="20">
        <f t="shared" si="38"/>
        <v>1</v>
      </c>
      <c r="J222" s="21">
        <f t="shared" si="39"/>
        <v>39457</v>
      </c>
      <c r="K222" s="21"/>
      <c r="L222" s="21" t="str">
        <f t="shared" si="34"/>
        <v>Thursday</v>
      </c>
      <c r="M222" s="20">
        <f t="shared" si="35"/>
        <v>1</v>
      </c>
      <c r="N222" s="19">
        <v>3357</v>
      </c>
      <c r="O222" s="4">
        <f>MATCH(N222-1,'Supply Data'!$K$12:$K$17)+1</f>
        <v>3</v>
      </c>
      <c r="P222">
        <f>INDEX('Supply Data'!$L$12:$L$17,'Demand Data'!O222)</f>
        <v>23</v>
      </c>
      <c r="R222" t="str">
        <f t="shared" si="36"/>
        <v>10-Jan-08 Thursday 1</v>
      </c>
    </row>
    <row r="223" spans="4:18" x14ac:dyDescent="0.35">
      <c r="D223" s="21">
        <f t="shared" si="37"/>
        <v>39457.04166666614</v>
      </c>
      <c r="E223" s="21" t="b">
        <f t="shared" si="30"/>
        <v>0</v>
      </c>
      <c r="F223" s="21" t="b">
        <f t="shared" si="31"/>
        <v>0</v>
      </c>
      <c r="G223" s="20">
        <f t="shared" si="32"/>
        <v>1</v>
      </c>
      <c r="H223" s="20">
        <f t="shared" si="33"/>
        <v>24</v>
      </c>
      <c r="I223" s="20">
        <f t="shared" si="38"/>
        <v>2</v>
      </c>
      <c r="J223" s="21">
        <f t="shared" si="39"/>
        <v>39457</v>
      </c>
      <c r="K223" s="21"/>
      <c r="L223" s="21" t="str">
        <f t="shared" si="34"/>
        <v>Thursday</v>
      </c>
      <c r="M223" s="20">
        <f t="shared" si="35"/>
        <v>1</v>
      </c>
      <c r="N223" s="19">
        <v>3321</v>
      </c>
      <c r="O223" s="4">
        <f>MATCH(N223-1,'Supply Data'!$K$12:$K$17)+1</f>
        <v>3</v>
      </c>
      <c r="P223">
        <f>INDEX('Supply Data'!$L$12:$L$17,'Demand Data'!O223)</f>
        <v>23</v>
      </c>
      <c r="R223" t="str">
        <f t="shared" si="36"/>
        <v>10-Jan-08 Thursday 2</v>
      </c>
    </row>
    <row r="224" spans="4:18" x14ac:dyDescent="0.35">
      <c r="D224" s="21">
        <f t="shared" si="37"/>
        <v>39457.083333332805</v>
      </c>
      <c r="E224" s="21" t="b">
        <f t="shared" si="30"/>
        <v>0</v>
      </c>
      <c r="F224" s="21" t="b">
        <f t="shared" si="31"/>
        <v>0</v>
      </c>
      <c r="G224" s="20">
        <f t="shared" si="32"/>
        <v>1</v>
      </c>
      <c r="H224" s="20">
        <f t="shared" si="33"/>
        <v>24</v>
      </c>
      <c r="I224" s="20">
        <f t="shared" si="38"/>
        <v>3</v>
      </c>
      <c r="J224" s="21">
        <f t="shared" si="39"/>
        <v>39457</v>
      </c>
      <c r="K224" s="21"/>
      <c r="L224" s="21" t="str">
        <f t="shared" si="34"/>
        <v>Thursday</v>
      </c>
      <c r="M224" s="20">
        <f t="shared" si="35"/>
        <v>1</v>
      </c>
      <c r="N224" s="19">
        <v>3235.5</v>
      </c>
      <c r="O224" s="4">
        <f>MATCH(N224-1,'Supply Data'!$K$12:$K$17)+1</f>
        <v>3</v>
      </c>
      <c r="P224">
        <f>INDEX('Supply Data'!$L$12:$L$17,'Demand Data'!O224)</f>
        <v>23</v>
      </c>
      <c r="R224" t="str">
        <f t="shared" si="36"/>
        <v>10-Jan-08 Thursday 3</v>
      </c>
    </row>
    <row r="225" spans="4:18" x14ac:dyDescent="0.35">
      <c r="D225" s="21">
        <f t="shared" si="37"/>
        <v>39457.124999999469</v>
      </c>
      <c r="E225" s="21" t="b">
        <f t="shared" si="30"/>
        <v>0</v>
      </c>
      <c r="F225" s="21" t="b">
        <f t="shared" si="31"/>
        <v>0</v>
      </c>
      <c r="G225" s="20">
        <f t="shared" si="32"/>
        <v>1</v>
      </c>
      <c r="H225" s="20">
        <f t="shared" si="33"/>
        <v>24</v>
      </c>
      <c r="I225" s="20">
        <f t="shared" si="38"/>
        <v>4</v>
      </c>
      <c r="J225" s="21">
        <f t="shared" si="39"/>
        <v>39457</v>
      </c>
      <c r="K225" s="21"/>
      <c r="L225" s="21" t="str">
        <f t="shared" si="34"/>
        <v>Thursday</v>
      </c>
      <c r="M225" s="20">
        <f t="shared" si="35"/>
        <v>1</v>
      </c>
      <c r="N225" s="19">
        <v>3187.5</v>
      </c>
      <c r="O225" s="4">
        <f>MATCH(N225-1,'Supply Data'!$K$12:$K$17)+1</f>
        <v>3</v>
      </c>
      <c r="P225">
        <f>INDEX('Supply Data'!$L$12:$L$17,'Demand Data'!O225)</f>
        <v>23</v>
      </c>
      <c r="R225" t="str">
        <f t="shared" si="36"/>
        <v>10-Jan-08 Thursday 4</v>
      </c>
    </row>
    <row r="226" spans="4:18" x14ac:dyDescent="0.35">
      <c r="D226" s="21">
        <f t="shared" si="37"/>
        <v>39457.166666666133</v>
      </c>
      <c r="E226" s="21" t="b">
        <f t="shared" si="30"/>
        <v>0</v>
      </c>
      <c r="F226" s="21" t="b">
        <f t="shared" si="31"/>
        <v>0</v>
      </c>
      <c r="G226" s="20">
        <f t="shared" si="32"/>
        <v>1</v>
      </c>
      <c r="H226" s="20">
        <f t="shared" si="33"/>
        <v>24</v>
      </c>
      <c r="I226" s="20">
        <f t="shared" si="38"/>
        <v>5</v>
      </c>
      <c r="J226" s="21">
        <f t="shared" si="39"/>
        <v>39457</v>
      </c>
      <c r="K226" s="21"/>
      <c r="L226" s="21" t="str">
        <f t="shared" si="34"/>
        <v>Thursday</v>
      </c>
      <c r="M226" s="20">
        <f t="shared" si="35"/>
        <v>1</v>
      </c>
      <c r="N226" s="19">
        <v>3385.5</v>
      </c>
      <c r="O226" s="4">
        <f>MATCH(N226-1,'Supply Data'!$K$12:$K$17)+1</f>
        <v>3</v>
      </c>
      <c r="P226">
        <f>INDEX('Supply Data'!$L$12:$L$17,'Demand Data'!O226)</f>
        <v>23</v>
      </c>
      <c r="R226" t="str">
        <f t="shared" si="36"/>
        <v>10-Jan-08 Thursday 5</v>
      </c>
    </row>
    <row r="227" spans="4:18" x14ac:dyDescent="0.35">
      <c r="D227" s="21">
        <f t="shared" si="37"/>
        <v>39457.208333332797</v>
      </c>
      <c r="E227" s="21" t="b">
        <f t="shared" si="30"/>
        <v>0</v>
      </c>
      <c r="F227" s="21" t="b">
        <f t="shared" si="31"/>
        <v>0</v>
      </c>
      <c r="G227" s="20">
        <f t="shared" si="32"/>
        <v>1</v>
      </c>
      <c r="H227" s="20">
        <f t="shared" si="33"/>
        <v>24</v>
      </c>
      <c r="I227" s="20">
        <f t="shared" si="38"/>
        <v>6</v>
      </c>
      <c r="J227" s="21">
        <f t="shared" si="39"/>
        <v>39457</v>
      </c>
      <c r="K227" s="21"/>
      <c r="L227" s="21" t="str">
        <f t="shared" si="34"/>
        <v>Thursday</v>
      </c>
      <c r="M227" s="20">
        <f t="shared" si="35"/>
        <v>1</v>
      </c>
      <c r="N227" s="19">
        <v>3735</v>
      </c>
      <c r="O227" s="4">
        <f>MATCH(N227-1,'Supply Data'!$K$12:$K$17)+1</f>
        <v>4</v>
      </c>
      <c r="P227">
        <f>INDEX('Supply Data'!$L$12:$L$17,'Demand Data'!O227)</f>
        <v>50</v>
      </c>
      <c r="R227" t="str">
        <f t="shared" si="36"/>
        <v>10-Jan-08 Thursday 6</v>
      </c>
    </row>
    <row r="228" spans="4:18" x14ac:dyDescent="0.35">
      <c r="D228" s="21">
        <f t="shared" si="37"/>
        <v>39457.249999999462</v>
      </c>
      <c r="E228" s="21" t="b">
        <f t="shared" si="30"/>
        <v>0</v>
      </c>
      <c r="F228" s="21" t="b">
        <f t="shared" si="31"/>
        <v>0</v>
      </c>
      <c r="G228" s="20">
        <f t="shared" si="32"/>
        <v>1</v>
      </c>
      <c r="H228" s="20">
        <f t="shared" si="33"/>
        <v>24</v>
      </c>
      <c r="I228" s="20">
        <f t="shared" si="38"/>
        <v>7</v>
      </c>
      <c r="J228" s="21">
        <f t="shared" si="39"/>
        <v>39457</v>
      </c>
      <c r="K228" s="21"/>
      <c r="L228" s="21" t="str">
        <f t="shared" si="34"/>
        <v>Thursday</v>
      </c>
      <c r="M228" s="20">
        <f t="shared" si="35"/>
        <v>1</v>
      </c>
      <c r="N228" s="19">
        <v>3750</v>
      </c>
      <c r="O228" s="4">
        <f>MATCH(N228-1,'Supply Data'!$K$12:$K$17)+1</f>
        <v>4</v>
      </c>
      <c r="P228">
        <f>INDEX('Supply Data'!$L$12:$L$17,'Demand Data'!O228)</f>
        <v>50</v>
      </c>
      <c r="R228" t="str">
        <f t="shared" si="36"/>
        <v>10-Jan-08 Thursday 7</v>
      </c>
    </row>
    <row r="229" spans="4:18" x14ac:dyDescent="0.35">
      <c r="D229" s="21">
        <f t="shared" si="37"/>
        <v>39457.291666666126</v>
      </c>
      <c r="E229" s="21" t="b">
        <f t="shared" si="30"/>
        <v>0</v>
      </c>
      <c r="F229" s="21" t="b">
        <f t="shared" si="31"/>
        <v>0</v>
      </c>
      <c r="G229" s="20">
        <f t="shared" si="32"/>
        <v>1</v>
      </c>
      <c r="H229" s="20">
        <f t="shared" si="33"/>
        <v>24</v>
      </c>
      <c r="I229" s="20">
        <f t="shared" si="38"/>
        <v>8</v>
      </c>
      <c r="J229" s="21">
        <f t="shared" si="39"/>
        <v>39457</v>
      </c>
      <c r="K229" s="21"/>
      <c r="L229" s="21" t="str">
        <f t="shared" si="34"/>
        <v>Thursday</v>
      </c>
      <c r="M229" s="20">
        <f t="shared" si="35"/>
        <v>1</v>
      </c>
      <c r="N229" s="19">
        <v>4104</v>
      </c>
      <c r="O229" s="4">
        <f>MATCH(N229-1,'Supply Data'!$K$12:$K$17)+1</f>
        <v>4</v>
      </c>
      <c r="P229">
        <f>INDEX('Supply Data'!$L$12:$L$17,'Demand Data'!O229)</f>
        <v>50</v>
      </c>
      <c r="R229" t="str">
        <f t="shared" si="36"/>
        <v>10-Jan-08 Thursday 8</v>
      </c>
    </row>
    <row r="230" spans="4:18" x14ac:dyDescent="0.35">
      <c r="D230" s="21">
        <f t="shared" si="37"/>
        <v>39457.33333333279</v>
      </c>
      <c r="E230" s="21" t="b">
        <f t="shared" si="30"/>
        <v>0</v>
      </c>
      <c r="F230" s="21" t="b">
        <f t="shared" si="31"/>
        <v>0</v>
      </c>
      <c r="G230" s="20">
        <f t="shared" si="32"/>
        <v>1</v>
      </c>
      <c r="H230" s="20">
        <f t="shared" si="33"/>
        <v>24</v>
      </c>
      <c r="I230" s="20">
        <f t="shared" si="38"/>
        <v>9</v>
      </c>
      <c r="J230" s="21">
        <f t="shared" si="39"/>
        <v>39457</v>
      </c>
      <c r="K230" s="21"/>
      <c r="L230" s="21" t="str">
        <f t="shared" si="34"/>
        <v>Thursday</v>
      </c>
      <c r="M230" s="20">
        <f t="shared" si="35"/>
        <v>1</v>
      </c>
      <c r="N230" s="19">
        <v>4516.5</v>
      </c>
      <c r="O230" s="4">
        <f>MATCH(N230-1,'Supply Data'!$K$12:$K$17)+1</f>
        <v>4</v>
      </c>
      <c r="P230">
        <f>INDEX('Supply Data'!$L$12:$L$17,'Demand Data'!O230)</f>
        <v>50</v>
      </c>
      <c r="R230" t="str">
        <f t="shared" si="36"/>
        <v>10-Jan-08 Thursday 9</v>
      </c>
    </row>
    <row r="231" spans="4:18" x14ac:dyDescent="0.35">
      <c r="D231" s="21">
        <f t="shared" si="37"/>
        <v>39457.374999999454</v>
      </c>
      <c r="E231" s="21" t="b">
        <f t="shared" si="30"/>
        <v>0</v>
      </c>
      <c r="F231" s="21" t="b">
        <f t="shared" si="31"/>
        <v>0</v>
      </c>
      <c r="G231" s="20">
        <f t="shared" si="32"/>
        <v>1</v>
      </c>
      <c r="H231" s="20">
        <f t="shared" si="33"/>
        <v>24</v>
      </c>
      <c r="I231" s="20">
        <f t="shared" si="38"/>
        <v>10</v>
      </c>
      <c r="J231" s="21">
        <f t="shared" si="39"/>
        <v>39457</v>
      </c>
      <c r="K231" s="21"/>
      <c r="L231" s="21" t="str">
        <f t="shared" si="34"/>
        <v>Thursday</v>
      </c>
      <c r="M231" s="20">
        <f t="shared" si="35"/>
        <v>1</v>
      </c>
      <c r="N231" s="19">
        <v>4902</v>
      </c>
      <c r="O231" s="4">
        <f>MATCH(N231-1,'Supply Data'!$K$12:$K$17)+1</f>
        <v>5</v>
      </c>
      <c r="P231">
        <f>INDEX('Supply Data'!$L$12:$L$17,'Demand Data'!O231)</f>
        <v>75</v>
      </c>
      <c r="R231" t="str">
        <f t="shared" si="36"/>
        <v>10-Jan-08 Thursday 10</v>
      </c>
    </row>
    <row r="232" spans="4:18" x14ac:dyDescent="0.35">
      <c r="D232" s="21">
        <f t="shared" si="37"/>
        <v>39457.416666666119</v>
      </c>
      <c r="E232" s="21" t="b">
        <f t="shared" si="30"/>
        <v>0</v>
      </c>
      <c r="F232" s="21" t="b">
        <f t="shared" si="31"/>
        <v>0</v>
      </c>
      <c r="G232" s="20">
        <f t="shared" si="32"/>
        <v>1</v>
      </c>
      <c r="H232" s="20">
        <f t="shared" si="33"/>
        <v>24</v>
      </c>
      <c r="I232" s="20">
        <f t="shared" si="38"/>
        <v>11</v>
      </c>
      <c r="J232" s="21">
        <f t="shared" si="39"/>
        <v>39457</v>
      </c>
      <c r="K232" s="21"/>
      <c r="L232" s="21" t="str">
        <f t="shared" si="34"/>
        <v>Thursday</v>
      </c>
      <c r="M232" s="20">
        <f t="shared" si="35"/>
        <v>1</v>
      </c>
      <c r="N232" s="19">
        <v>5065.5</v>
      </c>
      <c r="O232" s="4">
        <f>MATCH(N232-1,'Supply Data'!$K$12:$K$17)+1</f>
        <v>5</v>
      </c>
      <c r="P232">
        <f>INDEX('Supply Data'!$L$12:$L$17,'Demand Data'!O232)</f>
        <v>75</v>
      </c>
      <c r="R232" t="str">
        <f t="shared" si="36"/>
        <v>10-Jan-08 Thursday 11</v>
      </c>
    </row>
    <row r="233" spans="4:18" x14ac:dyDescent="0.35">
      <c r="D233" s="21">
        <f t="shared" si="37"/>
        <v>39457.458333332783</v>
      </c>
      <c r="E233" s="21" t="b">
        <f t="shared" si="30"/>
        <v>0</v>
      </c>
      <c r="F233" s="21" t="b">
        <f t="shared" si="31"/>
        <v>0</v>
      </c>
      <c r="G233" s="20">
        <f t="shared" si="32"/>
        <v>1</v>
      </c>
      <c r="H233" s="20">
        <f t="shared" si="33"/>
        <v>24</v>
      </c>
      <c r="I233" s="20">
        <f t="shared" si="38"/>
        <v>12</v>
      </c>
      <c r="J233" s="21">
        <f t="shared" si="39"/>
        <v>39457</v>
      </c>
      <c r="K233" s="21"/>
      <c r="L233" s="21" t="str">
        <f t="shared" si="34"/>
        <v>Thursday</v>
      </c>
      <c r="M233" s="20">
        <f t="shared" si="35"/>
        <v>1</v>
      </c>
      <c r="N233" s="19">
        <v>4837.5</v>
      </c>
      <c r="O233" s="4">
        <f>MATCH(N233-1,'Supply Data'!$K$12:$K$17)+1</f>
        <v>5</v>
      </c>
      <c r="P233">
        <f>INDEX('Supply Data'!$L$12:$L$17,'Demand Data'!O233)</f>
        <v>75</v>
      </c>
      <c r="R233" t="str">
        <f t="shared" si="36"/>
        <v>10-Jan-08 Thursday 12</v>
      </c>
    </row>
    <row r="234" spans="4:18" x14ac:dyDescent="0.35">
      <c r="D234" s="21">
        <f t="shared" si="37"/>
        <v>39457.499999999447</v>
      </c>
      <c r="E234" s="21" t="b">
        <f t="shared" si="30"/>
        <v>0</v>
      </c>
      <c r="F234" s="21" t="b">
        <f t="shared" si="31"/>
        <v>0</v>
      </c>
      <c r="G234" s="20">
        <f t="shared" si="32"/>
        <v>1</v>
      </c>
      <c r="H234" s="20">
        <f t="shared" si="33"/>
        <v>24</v>
      </c>
      <c r="I234" s="20">
        <f t="shared" si="38"/>
        <v>13</v>
      </c>
      <c r="J234" s="21">
        <f t="shared" si="39"/>
        <v>39457</v>
      </c>
      <c r="K234" s="21"/>
      <c r="L234" s="21" t="str">
        <f t="shared" si="34"/>
        <v>Thursday</v>
      </c>
      <c r="M234" s="20">
        <f t="shared" si="35"/>
        <v>1</v>
      </c>
      <c r="N234" s="19">
        <v>4848</v>
      </c>
      <c r="O234" s="4">
        <f>MATCH(N234-1,'Supply Data'!$K$12:$K$17)+1</f>
        <v>5</v>
      </c>
      <c r="P234">
        <f>INDEX('Supply Data'!$L$12:$L$17,'Demand Data'!O234)</f>
        <v>75</v>
      </c>
      <c r="R234" t="str">
        <f t="shared" si="36"/>
        <v>10-Jan-08 Thursday 13</v>
      </c>
    </row>
    <row r="235" spans="4:18" x14ac:dyDescent="0.35">
      <c r="D235" s="21">
        <f t="shared" si="37"/>
        <v>39457.541666666111</v>
      </c>
      <c r="E235" s="21" t="b">
        <f t="shared" si="30"/>
        <v>0</v>
      </c>
      <c r="F235" s="21" t="b">
        <f t="shared" si="31"/>
        <v>0</v>
      </c>
      <c r="G235" s="20">
        <f t="shared" si="32"/>
        <v>1</v>
      </c>
      <c r="H235" s="20">
        <f t="shared" si="33"/>
        <v>24</v>
      </c>
      <c r="I235" s="20">
        <f t="shared" si="38"/>
        <v>14</v>
      </c>
      <c r="J235" s="21">
        <f t="shared" si="39"/>
        <v>39457</v>
      </c>
      <c r="K235" s="21"/>
      <c r="L235" s="21" t="str">
        <f t="shared" si="34"/>
        <v>Thursday</v>
      </c>
      <c r="M235" s="20">
        <f t="shared" si="35"/>
        <v>1</v>
      </c>
      <c r="N235" s="19">
        <v>5020.5</v>
      </c>
      <c r="O235" s="4">
        <f>MATCH(N235-1,'Supply Data'!$K$12:$K$17)+1</f>
        <v>5</v>
      </c>
      <c r="P235">
        <f>INDEX('Supply Data'!$L$12:$L$17,'Demand Data'!O235)</f>
        <v>75</v>
      </c>
      <c r="R235" t="str">
        <f t="shared" si="36"/>
        <v>10-Jan-08 Thursday 14</v>
      </c>
    </row>
    <row r="236" spans="4:18" x14ac:dyDescent="0.35">
      <c r="D236" s="21">
        <f t="shared" si="37"/>
        <v>39457.583333332776</v>
      </c>
      <c r="E236" s="21" t="b">
        <f t="shared" si="30"/>
        <v>0</v>
      </c>
      <c r="F236" s="21" t="b">
        <f t="shared" si="31"/>
        <v>0</v>
      </c>
      <c r="G236" s="20">
        <f t="shared" si="32"/>
        <v>1</v>
      </c>
      <c r="H236" s="20">
        <f t="shared" si="33"/>
        <v>24</v>
      </c>
      <c r="I236" s="20">
        <f t="shared" si="38"/>
        <v>15</v>
      </c>
      <c r="J236" s="21">
        <f t="shared" si="39"/>
        <v>39457</v>
      </c>
      <c r="K236" s="21"/>
      <c r="L236" s="21" t="str">
        <f t="shared" si="34"/>
        <v>Thursday</v>
      </c>
      <c r="M236" s="20">
        <f t="shared" si="35"/>
        <v>1</v>
      </c>
      <c r="N236" s="19">
        <v>4881</v>
      </c>
      <c r="O236" s="4">
        <f>MATCH(N236-1,'Supply Data'!$K$12:$K$17)+1</f>
        <v>5</v>
      </c>
      <c r="P236">
        <f>INDEX('Supply Data'!$L$12:$L$17,'Demand Data'!O236)</f>
        <v>75</v>
      </c>
      <c r="R236" t="str">
        <f t="shared" si="36"/>
        <v>10-Jan-08 Thursday 15</v>
      </c>
    </row>
    <row r="237" spans="4:18" x14ac:dyDescent="0.35">
      <c r="D237" s="21">
        <f t="shared" si="37"/>
        <v>39457.62499999944</v>
      </c>
      <c r="E237" s="21" t="b">
        <f t="shared" si="30"/>
        <v>0</v>
      </c>
      <c r="F237" s="21" t="b">
        <f t="shared" si="31"/>
        <v>0</v>
      </c>
      <c r="G237" s="20">
        <f t="shared" si="32"/>
        <v>1</v>
      </c>
      <c r="H237" s="20">
        <f t="shared" si="33"/>
        <v>24</v>
      </c>
      <c r="I237" s="20">
        <f t="shared" si="38"/>
        <v>16</v>
      </c>
      <c r="J237" s="21">
        <f t="shared" si="39"/>
        <v>39457</v>
      </c>
      <c r="K237" s="21"/>
      <c r="L237" s="21" t="str">
        <f t="shared" si="34"/>
        <v>Thursday</v>
      </c>
      <c r="M237" s="20">
        <f t="shared" si="35"/>
        <v>1</v>
      </c>
      <c r="N237" s="19">
        <v>4852.5</v>
      </c>
      <c r="O237" s="4">
        <f>MATCH(N237-1,'Supply Data'!$K$12:$K$17)+1</f>
        <v>5</v>
      </c>
      <c r="P237">
        <f>INDEX('Supply Data'!$L$12:$L$17,'Demand Data'!O237)</f>
        <v>75</v>
      </c>
      <c r="R237" t="str">
        <f t="shared" si="36"/>
        <v>10-Jan-08 Thursday 16</v>
      </c>
    </row>
    <row r="238" spans="4:18" x14ac:dyDescent="0.35">
      <c r="D238" s="21">
        <f t="shared" si="37"/>
        <v>39457.666666666104</v>
      </c>
      <c r="E238" s="21" t="b">
        <f t="shared" si="30"/>
        <v>0</v>
      </c>
      <c r="F238" s="21" t="b">
        <f t="shared" si="31"/>
        <v>0</v>
      </c>
      <c r="G238" s="20">
        <f t="shared" si="32"/>
        <v>1</v>
      </c>
      <c r="H238" s="20">
        <f t="shared" si="33"/>
        <v>24</v>
      </c>
      <c r="I238" s="20">
        <f t="shared" si="38"/>
        <v>17</v>
      </c>
      <c r="J238" s="21">
        <f t="shared" si="39"/>
        <v>39457</v>
      </c>
      <c r="K238" s="21"/>
      <c r="L238" s="21" t="str">
        <f t="shared" si="34"/>
        <v>Thursday</v>
      </c>
      <c r="M238" s="20">
        <f t="shared" si="35"/>
        <v>1</v>
      </c>
      <c r="N238" s="19">
        <v>4831.5</v>
      </c>
      <c r="O238" s="4">
        <f>MATCH(N238-1,'Supply Data'!$K$12:$K$17)+1</f>
        <v>5</v>
      </c>
      <c r="P238">
        <f>INDEX('Supply Data'!$L$12:$L$17,'Demand Data'!O238)</f>
        <v>75</v>
      </c>
      <c r="R238" t="str">
        <f t="shared" si="36"/>
        <v>10-Jan-08 Thursday 17</v>
      </c>
    </row>
    <row r="239" spans="4:18" x14ac:dyDescent="0.35">
      <c r="D239" s="21">
        <f t="shared" si="37"/>
        <v>39457.708333332768</v>
      </c>
      <c r="E239" s="21" t="b">
        <f t="shared" si="30"/>
        <v>0</v>
      </c>
      <c r="F239" s="21" t="b">
        <f t="shared" si="31"/>
        <v>0</v>
      </c>
      <c r="G239" s="20">
        <f t="shared" si="32"/>
        <v>1</v>
      </c>
      <c r="H239" s="20">
        <f t="shared" si="33"/>
        <v>24</v>
      </c>
      <c r="I239" s="20">
        <f t="shared" si="38"/>
        <v>18</v>
      </c>
      <c r="J239" s="21">
        <f t="shared" si="39"/>
        <v>39457</v>
      </c>
      <c r="K239" s="21"/>
      <c r="L239" s="21" t="str">
        <f t="shared" si="34"/>
        <v>Thursday</v>
      </c>
      <c r="M239" s="20">
        <f t="shared" si="35"/>
        <v>1</v>
      </c>
      <c r="N239" s="19">
        <v>5212.5</v>
      </c>
      <c r="O239" s="4">
        <f>MATCH(N239-1,'Supply Data'!$K$12:$K$17)+1</f>
        <v>5</v>
      </c>
      <c r="P239">
        <f>INDEX('Supply Data'!$L$12:$L$17,'Demand Data'!O239)</f>
        <v>75</v>
      </c>
      <c r="R239" t="str">
        <f t="shared" si="36"/>
        <v>10-Jan-08 Thursday 18</v>
      </c>
    </row>
    <row r="240" spans="4:18" x14ac:dyDescent="0.35">
      <c r="D240" s="21">
        <f t="shared" si="37"/>
        <v>39457.749999999432</v>
      </c>
      <c r="E240" s="21" t="b">
        <f t="shared" si="30"/>
        <v>0</v>
      </c>
      <c r="F240" s="21" t="b">
        <f t="shared" si="31"/>
        <v>0</v>
      </c>
      <c r="G240" s="20">
        <f t="shared" si="32"/>
        <v>1</v>
      </c>
      <c r="H240" s="20">
        <f t="shared" si="33"/>
        <v>24</v>
      </c>
      <c r="I240" s="20">
        <f t="shared" si="38"/>
        <v>19</v>
      </c>
      <c r="J240" s="21">
        <f t="shared" si="39"/>
        <v>39457</v>
      </c>
      <c r="K240" s="21"/>
      <c r="L240" s="21" t="str">
        <f t="shared" si="34"/>
        <v>Thursday</v>
      </c>
      <c r="M240" s="20">
        <f t="shared" si="35"/>
        <v>1</v>
      </c>
      <c r="N240" s="19">
        <v>5244</v>
      </c>
      <c r="O240" s="4">
        <f>MATCH(N240-1,'Supply Data'!$K$12:$K$17)+1</f>
        <v>5</v>
      </c>
      <c r="P240">
        <f>INDEX('Supply Data'!$L$12:$L$17,'Demand Data'!O240)</f>
        <v>75</v>
      </c>
      <c r="R240" t="str">
        <f t="shared" si="36"/>
        <v>10-Jan-08 Thursday 19</v>
      </c>
    </row>
    <row r="241" spans="4:18" x14ac:dyDescent="0.35">
      <c r="D241" s="21">
        <f t="shared" si="37"/>
        <v>39457.791666666097</v>
      </c>
      <c r="E241" s="21" t="b">
        <f t="shared" si="30"/>
        <v>0</v>
      </c>
      <c r="F241" s="21" t="b">
        <f t="shared" si="31"/>
        <v>0</v>
      </c>
      <c r="G241" s="20">
        <f t="shared" si="32"/>
        <v>1</v>
      </c>
      <c r="H241" s="20">
        <f t="shared" si="33"/>
        <v>24</v>
      </c>
      <c r="I241" s="20">
        <f t="shared" si="38"/>
        <v>20</v>
      </c>
      <c r="J241" s="21">
        <f t="shared" si="39"/>
        <v>39457</v>
      </c>
      <c r="K241" s="21"/>
      <c r="L241" s="21" t="str">
        <f t="shared" si="34"/>
        <v>Thursday</v>
      </c>
      <c r="M241" s="20">
        <f t="shared" si="35"/>
        <v>1</v>
      </c>
      <c r="N241" s="19">
        <v>5068.5</v>
      </c>
      <c r="O241" s="4">
        <f>MATCH(N241-1,'Supply Data'!$K$12:$K$17)+1</f>
        <v>5</v>
      </c>
      <c r="P241">
        <f>INDEX('Supply Data'!$L$12:$L$17,'Demand Data'!O241)</f>
        <v>75</v>
      </c>
      <c r="R241" t="str">
        <f t="shared" si="36"/>
        <v>10-Jan-08 Thursday 20</v>
      </c>
    </row>
    <row r="242" spans="4:18" x14ac:dyDescent="0.35">
      <c r="D242" s="21">
        <f t="shared" si="37"/>
        <v>39457.833333332761</v>
      </c>
      <c r="E242" s="21" t="b">
        <f t="shared" si="30"/>
        <v>0</v>
      </c>
      <c r="F242" s="21" t="b">
        <f t="shared" si="31"/>
        <v>0</v>
      </c>
      <c r="G242" s="20">
        <f t="shared" si="32"/>
        <v>1</v>
      </c>
      <c r="H242" s="20">
        <f t="shared" si="33"/>
        <v>24</v>
      </c>
      <c r="I242" s="20">
        <f t="shared" si="38"/>
        <v>21</v>
      </c>
      <c r="J242" s="21">
        <f t="shared" si="39"/>
        <v>39457</v>
      </c>
      <c r="K242" s="21"/>
      <c r="L242" s="21" t="str">
        <f t="shared" si="34"/>
        <v>Thursday</v>
      </c>
      <c r="M242" s="20">
        <f t="shared" si="35"/>
        <v>1</v>
      </c>
      <c r="N242" s="19">
        <v>4791</v>
      </c>
      <c r="O242" s="4">
        <f>MATCH(N242-1,'Supply Data'!$K$12:$K$17)+1</f>
        <v>4</v>
      </c>
      <c r="P242">
        <f>INDEX('Supply Data'!$L$12:$L$17,'Demand Data'!O242)</f>
        <v>50</v>
      </c>
      <c r="R242" t="str">
        <f t="shared" si="36"/>
        <v>10-Jan-08 Thursday 21</v>
      </c>
    </row>
    <row r="243" spans="4:18" x14ac:dyDescent="0.35">
      <c r="D243" s="21">
        <f t="shared" si="37"/>
        <v>39457.874999999425</v>
      </c>
      <c r="E243" s="21" t="b">
        <f t="shared" si="30"/>
        <v>0</v>
      </c>
      <c r="F243" s="21" t="b">
        <f t="shared" si="31"/>
        <v>0</v>
      </c>
      <c r="G243" s="20">
        <f t="shared" si="32"/>
        <v>1</v>
      </c>
      <c r="H243" s="20">
        <f t="shared" si="33"/>
        <v>24</v>
      </c>
      <c r="I243" s="20">
        <f t="shared" si="38"/>
        <v>22</v>
      </c>
      <c r="J243" s="21">
        <f t="shared" si="39"/>
        <v>39457</v>
      </c>
      <c r="K243" s="21"/>
      <c r="L243" s="21" t="str">
        <f t="shared" si="34"/>
        <v>Thursday</v>
      </c>
      <c r="M243" s="20">
        <f t="shared" si="35"/>
        <v>1</v>
      </c>
      <c r="N243" s="19">
        <v>4309.5</v>
      </c>
      <c r="O243" s="4">
        <f>MATCH(N243-1,'Supply Data'!$K$12:$K$17)+1</f>
        <v>4</v>
      </c>
      <c r="P243">
        <f>INDEX('Supply Data'!$L$12:$L$17,'Demand Data'!O243)</f>
        <v>50</v>
      </c>
      <c r="R243" t="str">
        <f t="shared" si="36"/>
        <v>10-Jan-08 Thursday 22</v>
      </c>
    </row>
    <row r="244" spans="4:18" x14ac:dyDescent="0.35">
      <c r="D244" s="21">
        <f t="shared" si="37"/>
        <v>39457.916666666089</v>
      </c>
      <c r="E244" s="21" t="b">
        <f t="shared" si="30"/>
        <v>0</v>
      </c>
      <c r="F244" s="21" t="b">
        <f t="shared" si="31"/>
        <v>0</v>
      </c>
      <c r="G244" s="20">
        <f t="shared" si="32"/>
        <v>1</v>
      </c>
      <c r="H244" s="20">
        <f t="shared" si="33"/>
        <v>24</v>
      </c>
      <c r="I244" s="20">
        <f t="shared" si="38"/>
        <v>23</v>
      </c>
      <c r="J244" s="21">
        <f t="shared" si="39"/>
        <v>39457</v>
      </c>
      <c r="K244" s="21"/>
      <c r="L244" s="21" t="str">
        <f t="shared" si="34"/>
        <v>Thursday</v>
      </c>
      <c r="M244" s="20">
        <f t="shared" si="35"/>
        <v>1</v>
      </c>
      <c r="N244" s="19">
        <v>3874.5</v>
      </c>
      <c r="O244" s="4">
        <f>MATCH(N244-1,'Supply Data'!$K$12:$K$17)+1</f>
        <v>4</v>
      </c>
      <c r="P244">
        <f>INDEX('Supply Data'!$L$12:$L$17,'Demand Data'!O244)</f>
        <v>50</v>
      </c>
      <c r="R244" t="str">
        <f t="shared" si="36"/>
        <v>10-Jan-08 Thursday 23</v>
      </c>
    </row>
    <row r="245" spans="4:18" x14ac:dyDescent="0.35">
      <c r="D245" s="21">
        <f t="shared" si="37"/>
        <v>39457.958333332754</v>
      </c>
      <c r="E245" s="21" t="b">
        <f t="shared" si="30"/>
        <v>0</v>
      </c>
      <c r="F245" s="21" t="b">
        <f t="shared" si="31"/>
        <v>0</v>
      </c>
      <c r="G245" s="20">
        <f t="shared" si="32"/>
        <v>1</v>
      </c>
      <c r="H245" s="20">
        <f t="shared" si="33"/>
        <v>24</v>
      </c>
      <c r="I245" s="20">
        <f t="shared" si="38"/>
        <v>24</v>
      </c>
      <c r="J245" s="21">
        <f t="shared" si="39"/>
        <v>39457</v>
      </c>
      <c r="K245" s="21"/>
      <c r="L245" s="21" t="str">
        <f t="shared" si="34"/>
        <v>Thursday</v>
      </c>
      <c r="M245" s="20">
        <f t="shared" si="35"/>
        <v>1</v>
      </c>
      <c r="N245" s="19">
        <v>3523.5</v>
      </c>
      <c r="O245" s="4">
        <f>MATCH(N245-1,'Supply Data'!$K$12:$K$17)+1</f>
        <v>3</v>
      </c>
      <c r="P245">
        <f>INDEX('Supply Data'!$L$12:$L$17,'Demand Data'!O245)</f>
        <v>23</v>
      </c>
      <c r="R245" t="str">
        <f t="shared" si="36"/>
        <v>10-Jan-08 Thursday 24</v>
      </c>
    </row>
    <row r="246" spans="4:18" x14ac:dyDescent="0.35">
      <c r="D246" s="21">
        <f t="shared" si="37"/>
        <v>39457.999999999418</v>
      </c>
      <c r="E246" s="21" t="b">
        <f t="shared" si="30"/>
        <v>0</v>
      </c>
      <c r="F246" s="21" t="b">
        <f t="shared" si="31"/>
        <v>0</v>
      </c>
      <c r="G246" s="20">
        <f t="shared" si="32"/>
        <v>1</v>
      </c>
      <c r="H246" s="20">
        <f t="shared" si="33"/>
        <v>24</v>
      </c>
      <c r="I246" s="20">
        <f t="shared" si="38"/>
        <v>1</v>
      </c>
      <c r="J246" s="21">
        <f t="shared" si="39"/>
        <v>39458</v>
      </c>
      <c r="K246" s="21"/>
      <c r="L246" s="21" t="str">
        <f t="shared" si="34"/>
        <v>Friday</v>
      </c>
      <c r="M246" s="20">
        <f t="shared" si="35"/>
        <v>1</v>
      </c>
      <c r="N246" s="19">
        <v>3364.5</v>
      </c>
      <c r="O246" s="4">
        <f>MATCH(N246-1,'Supply Data'!$K$12:$K$17)+1</f>
        <v>3</v>
      </c>
      <c r="P246">
        <f>INDEX('Supply Data'!$L$12:$L$17,'Demand Data'!O246)</f>
        <v>23</v>
      </c>
      <c r="R246" t="str">
        <f t="shared" si="36"/>
        <v>11-Jan-08 Friday 1</v>
      </c>
    </row>
    <row r="247" spans="4:18" x14ac:dyDescent="0.35">
      <c r="D247" s="21">
        <f t="shared" si="37"/>
        <v>39458.041666666082</v>
      </c>
      <c r="E247" s="21" t="b">
        <f t="shared" si="30"/>
        <v>0</v>
      </c>
      <c r="F247" s="21" t="b">
        <f t="shared" si="31"/>
        <v>0</v>
      </c>
      <c r="G247" s="20">
        <f t="shared" si="32"/>
        <v>1</v>
      </c>
      <c r="H247" s="20">
        <f t="shared" si="33"/>
        <v>24</v>
      </c>
      <c r="I247" s="20">
        <f t="shared" si="38"/>
        <v>2</v>
      </c>
      <c r="J247" s="21">
        <f t="shared" si="39"/>
        <v>39458</v>
      </c>
      <c r="K247" s="21"/>
      <c r="L247" s="21" t="str">
        <f t="shared" si="34"/>
        <v>Friday</v>
      </c>
      <c r="M247" s="20">
        <f t="shared" si="35"/>
        <v>1</v>
      </c>
      <c r="N247" s="19">
        <v>3331.5</v>
      </c>
      <c r="O247" s="4">
        <f>MATCH(N247-1,'Supply Data'!$K$12:$K$17)+1</f>
        <v>3</v>
      </c>
      <c r="P247">
        <f>INDEX('Supply Data'!$L$12:$L$17,'Demand Data'!O247)</f>
        <v>23</v>
      </c>
      <c r="R247" t="str">
        <f t="shared" si="36"/>
        <v>11-Jan-08 Friday 2</v>
      </c>
    </row>
    <row r="248" spans="4:18" x14ac:dyDescent="0.35">
      <c r="D248" s="21">
        <f t="shared" si="37"/>
        <v>39458.083333332746</v>
      </c>
      <c r="E248" s="21" t="b">
        <f t="shared" si="30"/>
        <v>0</v>
      </c>
      <c r="F248" s="21" t="b">
        <f t="shared" si="31"/>
        <v>0</v>
      </c>
      <c r="G248" s="20">
        <f t="shared" si="32"/>
        <v>1</v>
      </c>
      <c r="H248" s="20">
        <f t="shared" si="33"/>
        <v>24</v>
      </c>
      <c r="I248" s="20">
        <f t="shared" si="38"/>
        <v>3</v>
      </c>
      <c r="J248" s="21">
        <f t="shared" si="39"/>
        <v>39458</v>
      </c>
      <c r="K248" s="21"/>
      <c r="L248" s="21" t="str">
        <f t="shared" si="34"/>
        <v>Friday</v>
      </c>
      <c r="M248" s="20">
        <f t="shared" si="35"/>
        <v>1</v>
      </c>
      <c r="N248" s="19">
        <v>3253.5</v>
      </c>
      <c r="O248" s="4">
        <f>MATCH(N248-1,'Supply Data'!$K$12:$K$17)+1</f>
        <v>3</v>
      </c>
      <c r="P248">
        <f>INDEX('Supply Data'!$L$12:$L$17,'Demand Data'!O248)</f>
        <v>23</v>
      </c>
      <c r="R248" t="str">
        <f t="shared" si="36"/>
        <v>11-Jan-08 Friday 3</v>
      </c>
    </row>
    <row r="249" spans="4:18" x14ac:dyDescent="0.35">
      <c r="D249" s="21">
        <f t="shared" si="37"/>
        <v>39458.124999999411</v>
      </c>
      <c r="E249" s="21" t="b">
        <f t="shared" si="30"/>
        <v>0</v>
      </c>
      <c r="F249" s="21" t="b">
        <f t="shared" si="31"/>
        <v>0</v>
      </c>
      <c r="G249" s="20">
        <f t="shared" si="32"/>
        <v>1</v>
      </c>
      <c r="H249" s="20">
        <f t="shared" si="33"/>
        <v>24</v>
      </c>
      <c r="I249" s="20">
        <f t="shared" si="38"/>
        <v>4</v>
      </c>
      <c r="J249" s="21">
        <f t="shared" si="39"/>
        <v>39458</v>
      </c>
      <c r="K249" s="21"/>
      <c r="L249" s="21" t="str">
        <f t="shared" si="34"/>
        <v>Friday</v>
      </c>
      <c r="M249" s="20">
        <f t="shared" si="35"/>
        <v>1</v>
      </c>
      <c r="N249" s="19">
        <v>3292.5</v>
      </c>
      <c r="O249" s="4">
        <f>MATCH(N249-1,'Supply Data'!$K$12:$K$17)+1</f>
        <v>3</v>
      </c>
      <c r="P249">
        <f>INDEX('Supply Data'!$L$12:$L$17,'Demand Data'!O249)</f>
        <v>23</v>
      </c>
      <c r="R249" t="str">
        <f t="shared" si="36"/>
        <v>11-Jan-08 Friday 4</v>
      </c>
    </row>
    <row r="250" spans="4:18" x14ac:dyDescent="0.35">
      <c r="D250" s="21">
        <f t="shared" si="37"/>
        <v>39458.166666666075</v>
      </c>
      <c r="E250" s="21" t="b">
        <f t="shared" si="30"/>
        <v>0</v>
      </c>
      <c r="F250" s="21" t="b">
        <f t="shared" si="31"/>
        <v>0</v>
      </c>
      <c r="G250" s="20">
        <f t="shared" si="32"/>
        <v>1</v>
      </c>
      <c r="H250" s="20">
        <f t="shared" si="33"/>
        <v>24</v>
      </c>
      <c r="I250" s="20">
        <f t="shared" si="38"/>
        <v>5</v>
      </c>
      <c r="J250" s="21">
        <f t="shared" si="39"/>
        <v>39458</v>
      </c>
      <c r="K250" s="21"/>
      <c r="L250" s="21" t="str">
        <f t="shared" si="34"/>
        <v>Friday</v>
      </c>
      <c r="M250" s="20">
        <f t="shared" si="35"/>
        <v>1</v>
      </c>
      <c r="N250" s="19">
        <v>3447</v>
      </c>
      <c r="O250" s="4">
        <f>MATCH(N250-1,'Supply Data'!$K$12:$K$17)+1</f>
        <v>3</v>
      </c>
      <c r="P250">
        <f>INDEX('Supply Data'!$L$12:$L$17,'Demand Data'!O250)</f>
        <v>23</v>
      </c>
      <c r="R250" t="str">
        <f t="shared" si="36"/>
        <v>11-Jan-08 Friday 5</v>
      </c>
    </row>
    <row r="251" spans="4:18" x14ac:dyDescent="0.35">
      <c r="D251" s="21">
        <f t="shared" si="37"/>
        <v>39458.208333332739</v>
      </c>
      <c r="E251" s="21" t="b">
        <f t="shared" si="30"/>
        <v>0</v>
      </c>
      <c r="F251" s="21" t="b">
        <f t="shared" si="31"/>
        <v>0</v>
      </c>
      <c r="G251" s="20">
        <f t="shared" si="32"/>
        <v>1</v>
      </c>
      <c r="H251" s="20">
        <f t="shared" si="33"/>
        <v>24</v>
      </c>
      <c r="I251" s="20">
        <f t="shared" si="38"/>
        <v>6</v>
      </c>
      <c r="J251" s="21">
        <f t="shared" si="39"/>
        <v>39458</v>
      </c>
      <c r="K251" s="21"/>
      <c r="L251" s="21" t="str">
        <f t="shared" si="34"/>
        <v>Friday</v>
      </c>
      <c r="M251" s="20">
        <f t="shared" si="35"/>
        <v>1</v>
      </c>
      <c r="N251" s="19">
        <v>3685.5</v>
      </c>
      <c r="O251" s="4">
        <f>MATCH(N251-1,'Supply Data'!$K$12:$K$17)+1</f>
        <v>4</v>
      </c>
      <c r="P251">
        <f>INDEX('Supply Data'!$L$12:$L$17,'Demand Data'!O251)</f>
        <v>50</v>
      </c>
      <c r="R251" t="str">
        <f t="shared" si="36"/>
        <v>11-Jan-08 Friday 6</v>
      </c>
    </row>
    <row r="252" spans="4:18" x14ac:dyDescent="0.35">
      <c r="D252" s="21">
        <f t="shared" si="37"/>
        <v>39458.249999999403</v>
      </c>
      <c r="E252" s="21" t="b">
        <f t="shared" si="30"/>
        <v>0</v>
      </c>
      <c r="F252" s="21" t="b">
        <f t="shared" si="31"/>
        <v>0</v>
      </c>
      <c r="G252" s="20">
        <f t="shared" si="32"/>
        <v>1</v>
      </c>
      <c r="H252" s="20">
        <f t="shared" si="33"/>
        <v>24</v>
      </c>
      <c r="I252" s="20">
        <f t="shared" si="38"/>
        <v>7</v>
      </c>
      <c r="J252" s="21">
        <f t="shared" si="39"/>
        <v>39458</v>
      </c>
      <c r="K252" s="21"/>
      <c r="L252" s="21" t="str">
        <f t="shared" si="34"/>
        <v>Friday</v>
      </c>
      <c r="M252" s="20">
        <f t="shared" si="35"/>
        <v>1</v>
      </c>
      <c r="N252" s="19">
        <v>3726</v>
      </c>
      <c r="O252" s="4">
        <f>MATCH(N252-1,'Supply Data'!$K$12:$K$17)+1</f>
        <v>4</v>
      </c>
      <c r="P252">
        <f>INDEX('Supply Data'!$L$12:$L$17,'Demand Data'!O252)</f>
        <v>50</v>
      </c>
      <c r="R252" t="str">
        <f t="shared" si="36"/>
        <v>11-Jan-08 Friday 7</v>
      </c>
    </row>
    <row r="253" spans="4:18" x14ac:dyDescent="0.35">
      <c r="D253" s="21">
        <f t="shared" si="37"/>
        <v>39458.291666666068</v>
      </c>
      <c r="E253" s="21" t="b">
        <f t="shared" si="30"/>
        <v>0</v>
      </c>
      <c r="F253" s="21" t="b">
        <f t="shared" si="31"/>
        <v>0</v>
      </c>
      <c r="G253" s="20">
        <f t="shared" si="32"/>
        <v>1</v>
      </c>
      <c r="H253" s="20">
        <f t="shared" si="33"/>
        <v>24</v>
      </c>
      <c r="I253" s="20">
        <f t="shared" si="38"/>
        <v>8</v>
      </c>
      <c r="J253" s="21">
        <f t="shared" si="39"/>
        <v>39458</v>
      </c>
      <c r="K253" s="21"/>
      <c r="L253" s="21" t="str">
        <f t="shared" si="34"/>
        <v>Friday</v>
      </c>
      <c r="M253" s="20">
        <f t="shared" si="35"/>
        <v>1</v>
      </c>
      <c r="N253" s="19">
        <v>4050</v>
      </c>
      <c r="O253" s="4">
        <f>MATCH(N253-1,'Supply Data'!$K$12:$K$17)+1</f>
        <v>4</v>
      </c>
      <c r="P253">
        <f>INDEX('Supply Data'!$L$12:$L$17,'Demand Data'!O253)</f>
        <v>50</v>
      </c>
      <c r="R253" t="str">
        <f t="shared" si="36"/>
        <v>11-Jan-08 Friday 8</v>
      </c>
    </row>
    <row r="254" spans="4:18" x14ac:dyDescent="0.35">
      <c r="D254" s="21">
        <f t="shared" si="37"/>
        <v>39458.333333332732</v>
      </c>
      <c r="E254" s="21" t="b">
        <f t="shared" si="30"/>
        <v>0</v>
      </c>
      <c r="F254" s="21" t="b">
        <f t="shared" si="31"/>
        <v>0</v>
      </c>
      <c r="G254" s="20">
        <f t="shared" si="32"/>
        <v>1</v>
      </c>
      <c r="H254" s="20">
        <f t="shared" si="33"/>
        <v>24</v>
      </c>
      <c r="I254" s="20">
        <f t="shared" si="38"/>
        <v>9</v>
      </c>
      <c r="J254" s="21">
        <f t="shared" si="39"/>
        <v>39458</v>
      </c>
      <c r="K254" s="21"/>
      <c r="L254" s="21" t="str">
        <f t="shared" si="34"/>
        <v>Friday</v>
      </c>
      <c r="M254" s="20">
        <f t="shared" si="35"/>
        <v>1</v>
      </c>
      <c r="N254" s="19">
        <v>4629</v>
      </c>
      <c r="O254" s="4">
        <f>MATCH(N254-1,'Supply Data'!$K$12:$K$17)+1</f>
        <v>4</v>
      </c>
      <c r="P254">
        <f>INDEX('Supply Data'!$L$12:$L$17,'Demand Data'!O254)</f>
        <v>50</v>
      </c>
      <c r="R254" t="str">
        <f t="shared" si="36"/>
        <v>11-Jan-08 Friday 9</v>
      </c>
    </row>
    <row r="255" spans="4:18" x14ac:dyDescent="0.35">
      <c r="D255" s="21">
        <f t="shared" si="37"/>
        <v>39458.374999999396</v>
      </c>
      <c r="E255" s="21" t="b">
        <f t="shared" si="30"/>
        <v>0</v>
      </c>
      <c r="F255" s="21" t="b">
        <f t="shared" si="31"/>
        <v>0</v>
      </c>
      <c r="G255" s="20">
        <f t="shared" si="32"/>
        <v>1</v>
      </c>
      <c r="H255" s="20">
        <f t="shared" si="33"/>
        <v>24</v>
      </c>
      <c r="I255" s="20">
        <f t="shared" si="38"/>
        <v>10</v>
      </c>
      <c r="J255" s="21">
        <f t="shared" si="39"/>
        <v>39458</v>
      </c>
      <c r="K255" s="21"/>
      <c r="L255" s="21" t="str">
        <f t="shared" si="34"/>
        <v>Friday</v>
      </c>
      <c r="M255" s="20">
        <f t="shared" si="35"/>
        <v>1</v>
      </c>
      <c r="N255" s="19">
        <v>4921.5</v>
      </c>
      <c r="O255" s="4">
        <f>MATCH(N255-1,'Supply Data'!$K$12:$K$17)+1</f>
        <v>5</v>
      </c>
      <c r="P255">
        <f>INDEX('Supply Data'!$L$12:$L$17,'Demand Data'!O255)</f>
        <v>75</v>
      </c>
      <c r="R255" t="str">
        <f t="shared" si="36"/>
        <v>11-Jan-08 Friday 10</v>
      </c>
    </row>
    <row r="256" spans="4:18" x14ac:dyDescent="0.35">
      <c r="D256" s="21">
        <f t="shared" si="37"/>
        <v>39458.41666666606</v>
      </c>
      <c r="E256" s="21" t="b">
        <f t="shared" si="30"/>
        <v>0</v>
      </c>
      <c r="F256" s="21" t="b">
        <f t="shared" si="31"/>
        <v>0</v>
      </c>
      <c r="G256" s="20">
        <f t="shared" si="32"/>
        <v>1</v>
      </c>
      <c r="H256" s="20">
        <f t="shared" si="33"/>
        <v>24</v>
      </c>
      <c r="I256" s="20">
        <f t="shared" si="38"/>
        <v>11</v>
      </c>
      <c r="J256" s="21">
        <f t="shared" si="39"/>
        <v>39458</v>
      </c>
      <c r="K256" s="21"/>
      <c r="L256" s="21" t="str">
        <f t="shared" si="34"/>
        <v>Friday</v>
      </c>
      <c r="M256" s="20">
        <f t="shared" si="35"/>
        <v>1</v>
      </c>
      <c r="N256" s="19">
        <v>5115</v>
      </c>
      <c r="O256" s="4">
        <f>MATCH(N256-1,'Supply Data'!$K$12:$K$17)+1</f>
        <v>5</v>
      </c>
      <c r="P256">
        <f>INDEX('Supply Data'!$L$12:$L$17,'Demand Data'!O256)</f>
        <v>75</v>
      </c>
      <c r="R256" t="str">
        <f t="shared" si="36"/>
        <v>11-Jan-08 Friday 11</v>
      </c>
    </row>
    <row r="257" spans="4:18" x14ac:dyDescent="0.35">
      <c r="D257" s="21">
        <f t="shared" si="37"/>
        <v>39458.458333332725</v>
      </c>
      <c r="E257" s="21" t="b">
        <f t="shared" si="30"/>
        <v>0</v>
      </c>
      <c r="F257" s="21" t="b">
        <f t="shared" si="31"/>
        <v>0</v>
      </c>
      <c r="G257" s="20">
        <f t="shared" si="32"/>
        <v>1</v>
      </c>
      <c r="H257" s="20">
        <f t="shared" si="33"/>
        <v>24</v>
      </c>
      <c r="I257" s="20">
        <f t="shared" si="38"/>
        <v>12</v>
      </c>
      <c r="J257" s="21">
        <f t="shared" si="39"/>
        <v>39458</v>
      </c>
      <c r="K257" s="21"/>
      <c r="L257" s="21" t="str">
        <f t="shared" si="34"/>
        <v>Friday</v>
      </c>
      <c r="M257" s="20">
        <f t="shared" si="35"/>
        <v>1</v>
      </c>
      <c r="N257" s="19">
        <v>4839</v>
      </c>
      <c r="O257" s="4">
        <f>MATCH(N257-1,'Supply Data'!$K$12:$K$17)+1</f>
        <v>5</v>
      </c>
      <c r="P257">
        <f>INDEX('Supply Data'!$L$12:$L$17,'Demand Data'!O257)</f>
        <v>75</v>
      </c>
      <c r="R257" t="str">
        <f t="shared" si="36"/>
        <v>11-Jan-08 Friday 12</v>
      </c>
    </row>
    <row r="258" spans="4:18" x14ac:dyDescent="0.35">
      <c r="D258" s="21">
        <f t="shared" si="37"/>
        <v>39458.499999999389</v>
      </c>
      <c r="E258" s="21" t="b">
        <f t="shared" si="30"/>
        <v>0</v>
      </c>
      <c r="F258" s="21" t="b">
        <f t="shared" si="31"/>
        <v>0</v>
      </c>
      <c r="G258" s="20">
        <f t="shared" si="32"/>
        <v>1</v>
      </c>
      <c r="H258" s="20">
        <f t="shared" si="33"/>
        <v>24</v>
      </c>
      <c r="I258" s="20">
        <f t="shared" si="38"/>
        <v>13</v>
      </c>
      <c r="J258" s="21">
        <f t="shared" si="39"/>
        <v>39458</v>
      </c>
      <c r="K258" s="21"/>
      <c r="L258" s="21" t="str">
        <f t="shared" si="34"/>
        <v>Friday</v>
      </c>
      <c r="M258" s="20">
        <f t="shared" si="35"/>
        <v>1</v>
      </c>
      <c r="N258" s="19">
        <v>4888.5</v>
      </c>
      <c r="O258" s="4">
        <f>MATCH(N258-1,'Supply Data'!$K$12:$K$17)+1</f>
        <v>5</v>
      </c>
      <c r="P258">
        <f>INDEX('Supply Data'!$L$12:$L$17,'Demand Data'!O258)</f>
        <v>75</v>
      </c>
      <c r="R258" t="str">
        <f t="shared" si="36"/>
        <v>11-Jan-08 Friday 13</v>
      </c>
    </row>
    <row r="259" spans="4:18" x14ac:dyDescent="0.35">
      <c r="D259" s="21">
        <f t="shared" si="37"/>
        <v>39458.541666666053</v>
      </c>
      <c r="E259" s="21" t="b">
        <f t="shared" si="30"/>
        <v>0</v>
      </c>
      <c r="F259" s="21" t="b">
        <f t="shared" si="31"/>
        <v>0</v>
      </c>
      <c r="G259" s="20">
        <f t="shared" si="32"/>
        <v>1</v>
      </c>
      <c r="H259" s="20">
        <f t="shared" si="33"/>
        <v>24</v>
      </c>
      <c r="I259" s="20">
        <f t="shared" si="38"/>
        <v>14</v>
      </c>
      <c r="J259" s="21">
        <f t="shared" si="39"/>
        <v>39458</v>
      </c>
      <c r="K259" s="21"/>
      <c r="L259" s="21" t="str">
        <f t="shared" si="34"/>
        <v>Friday</v>
      </c>
      <c r="M259" s="20">
        <f t="shared" si="35"/>
        <v>1</v>
      </c>
      <c r="N259" s="19">
        <v>5014.5</v>
      </c>
      <c r="O259" s="4">
        <f>MATCH(N259-1,'Supply Data'!$K$12:$K$17)+1</f>
        <v>5</v>
      </c>
      <c r="P259">
        <f>INDEX('Supply Data'!$L$12:$L$17,'Demand Data'!O259)</f>
        <v>75</v>
      </c>
      <c r="R259" t="str">
        <f t="shared" si="36"/>
        <v>11-Jan-08 Friday 14</v>
      </c>
    </row>
    <row r="260" spans="4:18" x14ac:dyDescent="0.35">
      <c r="D260" s="21">
        <f t="shared" si="37"/>
        <v>39458.583333332717</v>
      </c>
      <c r="E260" s="21" t="b">
        <f t="shared" si="30"/>
        <v>0</v>
      </c>
      <c r="F260" s="21" t="b">
        <f t="shared" si="31"/>
        <v>0</v>
      </c>
      <c r="G260" s="20">
        <f t="shared" si="32"/>
        <v>1</v>
      </c>
      <c r="H260" s="20">
        <f t="shared" si="33"/>
        <v>24</v>
      </c>
      <c r="I260" s="20">
        <f t="shared" si="38"/>
        <v>15</v>
      </c>
      <c r="J260" s="21">
        <f t="shared" si="39"/>
        <v>39458</v>
      </c>
      <c r="K260" s="21"/>
      <c r="L260" s="21" t="str">
        <f t="shared" si="34"/>
        <v>Friday</v>
      </c>
      <c r="M260" s="20">
        <f t="shared" si="35"/>
        <v>1</v>
      </c>
      <c r="N260" s="19">
        <v>4888.5</v>
      </c>
      <c r="O260" s="4">
        <f>MATCH(N260-1,'Supply Data'!$K$12:$K$17)+1</f>
        <v>5</v>
      </c>
      <c r="P260">
        <f>INDEX('Supply Data'!$L$12:$L$17,'Demand Data'!O260)</f>
        <v>75</v>
      </c>
      <c r="R260" t="str">
        <f t="shared" si="36"/>
        <v>11-Jan-08 Friday 15</v>
      </c>
    </row>
    <row r="261" spans="4:18" x14ac:dyDescent="0.35">
      <c r="D261" s="21">
        <f t="shared" si="37"/>
        <v>39458.624999999382</v>
      </c>
      <c r="E261" s="21" t="b">
        <f t="shared" si="30"/>
        <v>0</v>
      </c>
      <c r="F261" s="21" t="b">
        <f t="shared" si="31"/>
        <v>0</v>
      </c>
      <c r="G261" s="20">
        <f t="shared" si="32"/>
        <v>1</v>
      </c>
      <c r="H261" s="20">
        <f t="shared" si="33"/>
        <v>24</v>
      </c>
      <c r="I261" s="20">
        <f t="shared" si="38"/>
        <v>16</v>
      </c>
      <c r="J261" s="21">
        <f t="shared" si="39"/>
        <v>39458</v>
      </c>
      <c r="K261" s="21"/>
      <c r="L261" s="21" t="str">
        <f t="shared" si="34"/>
        <v>Friday</v>
      </c>
      <c r="M261" s="20">
        <f t="shared" si="35"/>
        <v>1</v>
      </c>
      <c r="N261" s="19">
        <v>4870.5</v>
      </c>
      <c r="O261" s="4">
        <f>MATCH(N261-1,'Supply Data'!$K$12:$K$17)+1</f>
        <v>5</v>
      </c>
      <c r="P261">
        <f>INDEX('Supply Data'!$L$12:$L$17,'Demand Data'!O261)</f>
        <v>75</v>
      </c>
      <c r="R261" t="str">
        <f t="shared" si="36"/>
        <v>11-Jan-08 Friday 16</v>
      </c>
    </row>
    <row r="262" spans="4:18" x14ac:dyDescent="0.35">
      <c r="D262" s="21">
        <f t="shared" si="37"/>
        <v>39458.666666666046</v>
      </c>
      <c r="E262" s="21" t="b">
        <f t="shared" ref="E262:E325" si="40">D262=$D$2</f>
        <v>0</v>
      </c>
      <c r="F262" s="21" t="b">
        <f t="shared" ref="F262:F325" si="41">D262=$E$2</f>
        <v>0</v>
      </c>
      <c r="G262" s="20">
        <f t="shared" si="32"/>
        <v>1</v>
      </c>
      <c r="H262" s="20">
        <f t="shared" si="33"/>
        <v>24</v>
      </c>
      <c r="I262" s="20">
        <f t="shared" si="38"/>
        <v>17</v>
      </c>
      <c r="J262" s="21">
        <f t="shared" si="39"/>
        <v>39458</v>
      </c>
      <c r="K262" s="21"/>
      <c r="L262" s="21" t="str">
        <f t="shared" si="34"/>
        <v>Friday</v>
      </c>
      <c r="M262" s="20">
        <f t="shared" si="35"/>
        <v>1</v>
      </c>
      <c r="N262" s="19">
        <v>4771.5</v>
      </c>
      <c r="O262" s="4">
        <f>MATCH(N262-1,'Supply Data'!$K$12:$K$17)+1</f>
        <v>4</v>
      </c>
      <c r="P262">
        <f>INDEX('Supply Data'!$L$12:$L$17,'Demand Data'!O262)</f>
        <v>50</v>
      </c>
      <c r="R262" t="str">
        <f t="shared" si="36"/>
        <v>11-Jan-08 Friday 17</v>
      </c>
    </row>
    <row r="263" spans="4:18" x14ac:dyDescent="0.35">
      <c r="D263" s="21">
        <f t="shared" si="37"/>
        <v>39458.70833333271</v>
      </c>
      <c r="E263" s="21" t="b">
        <f t="shared" si="40"/>
        <v>0</v>
      </c>
      <c r="F263" s="21" t="b">
        <f t="shared" si="41"/>
        <v>0</v>
      </c>
      <c r="G263" s="20">
        <f t="shared" ref="G263:G326" si="42">IF(E263,2,IF(F263,3,1))</f>
        <v>1</v>
      </c>
      <c r="H263" s="20">
        <f t="shared" ref="H263:H326" si="43">CHOOSE(G263,24,23,25)</f>
        <v>24</v>
      </c>
      <c r="I263" s="20">
        <f t="shared" si="38"/>
        <v>18</v>
      </c>
      <c r="J263" s="21">
        <f t="shared" si="39"/>
        <v>39458</v>
      </c>
      <c r="K263" s="21"/>
      <c r="L263" s="21" t="str">
        <f t="shared" ref="L263:L326" si="44">TEXT(J263,"ddddd")</f>
        <v>Friday</v>
      </c>
      <c r="M263" s="20">
        <f t="shared" ref="M263:M326" si="45">MONTH(D263)</f>
        <v>1</v>
      </c>
      <c r="N263" s="19">
        <v>5146.5</v>
      </c>
      <c r="O263" s="4">
        <f>MATCH(N263-1,'Supply Data'!$K$12:$K$17)+1</f>
        <v>5</v>
      </c>
      <c r="P263">
        <f>INDEX('Supply Data'!$L$12:$L$17,'Demand Data'!O263)</f>
        <v>75</v>
      </c>
      <c r="R263" t="str">
        <f t="shared" ref="R263:R326" si="46">TEXT(D263,"dd-mmm-yy ddddd")&amp;" "&amp;I263</f>
        <v>11-Jan-08 Friday 18</v>
      </c>
    </row>
    <row r="264" spans="4:18" x14ac:dyDescent="0.35">
      <c r="D264" s="21">
        <f t="shared" ref="D264:D327" si="47">D263+1/24</f>
        <v>39458.749999999374</v>
      </c>
      <c r="E264" s="21" t="b">
        <f t="shared" si="40"/>
        <v>0</v>
      </c>
      <c r="F264" s="21" t="b">
        <f t="shared" si="41"/>
        <v>0</v>
      </c>
      <c r="G264" s="20">
        <f t="shared" si="42"/>
        <v>1</v>
      </c>
      <c r="H264" s="20">
        <f t="shared" si="43"/>
        <v>24</v>
      </c>
      <c r="I264" s="20">
        <f t="shared" ref="I264:I327" si="48">IF(I263&gt;=H264,1,I263+1)</f>
        <v>19</v>
      </c>
      <c r="J264" s="21">
        <f t="shared" ref="J264:J327" si="49">IF(I264=1,J263+1,J263)</f>
        <v>39458</v>
      </c>
      <c r="K264" s="21"/>
      <c r="L264" s="21" t="str">
        <f t="shared" si="44"/>
        <v>Friday</v>
      </c>
      <c r="M264" s="20">
        <f t="shared" si="45"/>
        <v>1</v>
      </c>
      <c r="N264" s="19">
        <v>5278.5</v>
      </c>
      <c r="O264" s="4">
        <f>MATCH(N264-1,'Supply Data'!$K$12:$K$17)+1</f>
        <v>5</v>
      </c>
      <c r="P264">
        <f>INDEX('Supply Data'!$L$12:$L$17,'Demand Data'!O264)</f>
        <v>75</v>
      </c>
      <c r="R264" t="str">
        <f t="shared" si="46"/>
        <v>11-Jan-08 Friday 19</v>
      </c>
    </row>
    <row r="265" spans="4:18" x14ac:dyDescent="0.35">
      <c r="D265" s="21">
        <f t="shared" si="47"/>
        <v>39458.791666666039</v>
      </c>
      <c r="E265" s="21" t="b">
        <f t="shared" si="40"/>
        <v>0</v>
      </c>
      <c r="F265" s="21" t="b">
        <f t="shared" si="41"/>
        <v>0</v>
      </c>
      <c r="G265" s="20">
        <f t="shared" si="42"/>
        <v>1</v>
      </c>
      <c r="H265" s="20">
        <f t="shared" si="43"/>
        <v>24</v>
      </c>
      <c r="I265" s="20">
        <f t="shared" si="48"/>
        <v>20</v>
      </c>
      <c r="J265" s="21">
        <f t="shared" si="49"/>
        <v>39458</v>
      </c>
      <c r="K265" s="21"/>
      <c r="L265" s="21" t="str">
        <f t="shared" si="44"/>
        <v>Friday</v>
      </c>
      <c r="M265" s="20">
        <f t="shared" si="45"/>
        <v>1</v>
      </c>
      <c r="N265" s="19">
        <v>5109</v>
      </c>
      <c r="O265" s="4">
        <f>MATCH(N265-1,'Supply Data'!$K$12:$K$17)+1</f>
        <v>5</v>
      </c>
      <c r="P265">
        <f>INDEX('Supply Data'!$L$12:$L$17,'Demand Data'!O265)</f>
        <v>75</v>
      </c>
      <c r="R265" t="str">
        <f t="shared" si="46"/>
        <v>11-Jan-08 Friday 20</v>
      </c>
    </row>
    <row r="266" spans="4:18" x14ac:dyDescent="0.35">
      <c r="D266" s="21">
        <f t="shared" si="47"/>
        <v>39458.833333332703</v>
      </c>
      <c r="E266" s="21" t="b">
        <f t="shared" si="40"/>
        <v>0</v>
      </c>
      <c r="F266" s="21" t="b">
        <f t="shared" si="41"/>
        <v>0</v>
      </c>
      <c r="G266" s="20">
        <f t="shared" si="42"/>
        <v>1</v>
      </c>
      <c r="H266" s="20">
        <f t="shared" si="43"/>
        <v>24</v>
      </c>
      <c r="I266" s="20">
        <f t="shared" si="48"/>
        <v>21</v>
      </c>
      <c r="J266" s="21">
        <f t="shared" si="49"/>
        <v>39458</v>
      </c>
      <c r="K266" s="21"/>
      <c r="L266" s="21" t="str">
        <f t="shared" si="44"/>
        <v>Friday</v>
      </c>
      <c r="M266" s="20">
        <f t="shared" si="45"/>
        <v>1</v>
      </c>
      <c r="N266" s="19">
        <v>4834.5</v>
      </c>
      <c r="O266" s="4">
        <f>MATCH(N266-1,'Supply Data'!$K$12:$K$17)+1</f>
        <v>5</v>
      </c>
      <c r="P266">
        <f>INDEX('Supply Data'!$L$12:$L$17,'Demand Data'!O266)</f>
        <v>75</v>
      </c>
      <c r="R266" t="str">
        <f t="shared" si="46"/>
        <v>11-Jan-08 Friday 21</v>
      </c>
    </row>
    <row r="267" spans="4:18" x14ac:dyDescent="0.35">
      <c r="D267" s="21">
        <f t="shared" si="47"/>
        <v>39458.874999999367</v>
      </c>
      <c r="E267" s="21" t="b">
        <f t="shared" si="40"/>
        <v>0</v>
      </c>
      <c r="F267" s="21" t="b">
        <f t="shared" si="41"/>
        <v>0</v>
      </c>
      <c r="G267" s="20">
        <f t="shared" si="42"/>
        <v>1</v>
      </c>
      <c r="H267" s="20">
        <f t="shared" si="43"/>
        <v>24</v>
      </c>
      <c r="I267" s="20">
        <f t="shared" si="48"/>
        <v>22</v>
      </c>
      <c r="J267" s="21">
        <f t="shared" si="49"/>
        <v>39458</v>
      </c>
      <c r="K267" s="21"/>
      <c r="L267" s="21" t="str">
        <f t="shared" si="44"/>
        <v>Friday</v>
      </c>
      <c r="M267" s="20">
        <f t="shared" si="45"/>
        <v>1</v>
      </c>
      <c r="N267" s="19">
        <v>4165.5</v>
      </c>
      <c r="O267" s="4">
        <f>MATCH(N267-1,'Supply Data'!$K$12:$K$17)+1</f>
        <v>4</v>
      </c>
      <c r="P267">
        <f>INDEX('Supply Data'!$L$12:$L$17,'Demand Data'!O267)</f>
        <v>50</v>
      </c>
      <c r="R267" t="str">
        <f t="shared" si="46"/>
        <v>11-Jan-08 Friday 22</v>
      </c>
    </row>
    <row r="268" spans="4:18" x14ac:dyDescent="0.35">
      <c r="D268" s="21">
        <f t="shared" si="47"/>
        <v>39458.916666666031</v>
      </c>
      <c r="E268" s="21" t="b">
        <f t="shared" si="40"/>
        <v>0</v>
      </c>
      <c r="F268" s="21" t="b">
        <f t="shared" si="41"/>
        <v>0</v>
      </c>
      <c r="G268" s="20">
        <f t="shared" si="42"/>
        <v>1</v>
      </c>
      <c r="H268" s="20">
        <f t="shared" si="43"/>
        <v>24</v>
      </c>
      <c r="I268" s="20">
        <f t="shared" si="48"/>
        <v>23</v>
      </c>
      <c r="J268" s="21">
        <f t="shared" si="49"/>
        <v>39458</v>
      </c>
      <c r="K268" s="21"/>
      <c r="L268" s="21" t="str">
        <f t="shared" si="44"/>
        <v>Friday</v>
      </c>
      <c r="M268" s="20">
        <f t="shared" si="45"/>
        <v>1</v>
      </c>
      <c r="N268" s="19">
        <v>3705</v>
      </c>
      <c r="O268" s="4">
        <f>MATCH(N268-1,'Supply Data'!$K$12:$K$17)+1</f>
        <v>4</v>
      </c>
      <c r="P268">
        <f>INDEX('Supply Data'!$L$12:$L$17,'Demand Data'!O268)</f>
        <v>50</v>
      </c>
      <c r="R268" t="str">
        <f t="shared" si="46"/>
        <v>11-Jan-08 Friday 23</v>
      </c>
    </row>
    <row r="269" spans="4:18" x14ac:dyDescent="0.35">
      <c r="D269" s="21">
        <f t="shared" si="47"/>
        <v>39458.958333332695</v>
      </c>
      <c r="E269" s="21" t="b">
        <f t="shared" si="40"/>
        <v>0</v>
      </c>
      <c r="F269" s="21" t="b">
        <f t="shared" si="41"/>
        <v>0</v>
      </c>
      <c r="G269" s="20">
        <f t="shared" si="42"/>
        <v>1</v>
      </c>
      <c r="H269" s="20">
        <f t="shared" si="43"/>
        <v>24</v>
      </c>
      <c r="I269" s="20">
        <f t="shared" si="48"/>
        <v>24</v>
      </c>
      <c r="J269" s="21">
        <f t="shared" si="49"/>
        <v>39458</v>
      </c>
      <c r="K269" s="21"/>
      <c r="L269" s="21" t="str">
        <f t="shared" si="44"/>
        <v>Friday</v>
      </c>
      <c r="M269" s="20">
        <f t="shared" si="45"/>
        <v>1</v>
      </c>
      <c r="N269" s="19">
        <v>3472.5</v>
      </c>
      <c r="O269" s="4">
        <f>MATCH(N269-1,'Supply Data'!$K$12:$K$17)+1</f>
        <v>3</v>
      </c>
      <c r="P269">
        <f>INDEX('Supply Data'!$L$12:$L$17,'Demand Data'!O269)</f>
        <v>23</v>
      </c>
      <c r="R269" t="str">
        <f t="shared" si="46"/>
        <v>11-Jan-08 Friday 24</v>
      </c>
    </row>
    <row r="270" spans="4:18" x14ac:dyDescent="0.35">
      <c r="D270" s="21">
        <f t="shared" si="47"/>
        <v>39458.99999999936</v>
      </c>
      <c r="E270" s="21" t="b">
        <f t="shared" si="40"/>
        <v>0</v>
      </c>
      <c r="F270" s="21" t="b">
        <f t="shared" si="41"/>
        <v>0</v>
      </c>
      <c r="G270" s="20">
        <f t="shared" si="42"/>
        <v>1</v>
      </c>
      <c r="H270" s="20">
        <f t="shared" si="43"/>
        <v>24</v>
      </c>
      <c r="I270" s="20">
        <f t="shared" si="48"/>
        <v>1</v>
      </c>
      <c r="J270" s="21">
        <f t="shared" si="49"/>
        <v>39459</v>
      </c>
      <c r="K270" s="21"/>
      <c r="L270" s="21" t="str">
        <f t="shared" si="44"/>
        <v>Saturday</v>
      </c>
      <c r="M270" s="20">
        <f t="shared" si="45"/>
        <v>1</v>
      </c>
      <c r="N270" s="19">
        <v>3345</v>
      </c>
      <c r="O270" s="4">
        <f>MATCH(N270-1,'Supply Data'!$K$12:$K$17)+1</f>
        <v>3</v>
      </c>
      <c r="P270">
        <f>INDEX('Supply Data'!$L$12:$L$17,'Demand Data'!O270)</f>
        <v>23</v>
      </c>
      <c r="R270" t="str">
        <f t="shared" si="46"/>
        <v>12-Jan-08 Saturday 1</v>
      </c>
    </row>
    <row r="271" spans="4:18" x14ac:dyDescent="0.35">
      <c r="D271" s="21">
        <f t="shared" si="47"/>
        <v>39459.041666666024</v>
      </c>
      <c r="E271" s="21" t="b">
        <f t="shared" si="40"/>
        <v>0</v>
      </c>
      <c r="F271" s="21" t="b">
        <f t="shared" si="41"/>
        <v>0</v>
      </c>
      <c r="G271" s="20">
        <f t="shared" si="42"/>
        <v>1</v>
      </c>
      <c r="H271" s="20">
        <f t="shared" si="43"/>
        <v>24</v>
      </c>
      <c r="I271" s="20">
        <f t="shared" si="48"/>
        <v>2</v>
      </c>
      <c r="J271" s="21">
        <f t="shared" si="49"/>
        <v>39459</v>
      </c>
      <c r="K271" s="21"/>
      <c r="L271" s="21" t="str">
        <f t="shared" si="44"/>
        <v>Saturday</v>
      </c>
      <c r="M271" s="20">
        <f t="shared" si="45"/>
        <v>1</v>
      </c>
      <c r="N271" s="19">
        <v>3276</v>
      </c>
      <c r="O271" s="4">
        <f>MATCH(N271-1,'Supply Data'!$K$12:$K$17)+1</f>
        <v>3</v>
      </c>
      <c r="P271">
        <f>INDEX('Supply Data'!$L$12:$L$17,'Demand Data'!O271)</f>
        <v>23</v>
      </c>
      <c r="R271" t="str">
        <f t="shared" si="46"/>
        <v>12-Jan-08 Saturday 2</v>
      </c>
    </row>
    <row r="272" spans="4:18" x14ac:dyDescent="0.35">
      <c r="D272" s="21">
        <f t="shared" si="47"/>
        <v>39459.083333332688</v>
      </c>
      <c r="E272" s="21" t="b">
        <f t="shared" si="40"/>
        <v>0</v>
      </c>
      <c r="F272" s="21" t="b">
        <f t="shared" si="41"/>
        <v>0</v>
      </c>
      <c r="G272" s="20">
        <f t="shared" si="42"/>
        <v>1</v>
      </c>
      <c r="H272" s="20">
        <f t="shared" si="43"/>
        <v>24</v>
      </c>
      <c r="I272" s="20">
        <f t="shared" si="48"/>
        <v>3</v>
      </c>
      <c r="J272" s="21">
        <f t="shared" si="49"/>
        <v>39459</v>
      </c>
      <c r="K272" s="21"/>
      <c r="L272" s="21" t="str">
        <f t="shared" si="44"/>
        <v>Saturday</v>
      </c>
      <c r="M272" s="20">
        <f t="shared" si="45"/>
        <v>1</v>
      </c>
      <c r="N272" s="19">
        <v>3235.5</v>
      </c>
      <c r="O272" s="4">
        <f>MATCH(N272-1,'Supply Data'!$K$12:$K$17)+1</f>
        <v>3</v>
      </c>
      <c r="P272">
        <f>INDEX('Supply Data'!$L$12:$L$17,'Demand Data'!O272)</f>
        <v>23</v>
      </c>
      <c r="R272" t="str">
        <f t="shared" si="46"/>
        <v>12-Jan-08 Saturday 3</v>
      </c>
    </row>
    <row r="273" spans="4:18" x14ac:dyDescent="0.35">
      <c r="D273" s="21">
        <f t="shared" si="47"/>
        <v>39459.124999999352</v>
      </c>
      <c r="E273" s="21" t="b">
        <f t="shared" si="40"/>
        <v>0</v>
      </c>
      <c r="F273" s="21" t="b">
        <f t="shared" si="41"/>
        <v>0</v>
      </c>
      <c r="G273" s="20">
        <f t="shared" si="42"/>
        <v>1</v>
      </c>
      <c r="H273" s="20">
        <f t="shared" si="43"/>
        <v>24</v>
      </c>
      <c r="I273" s="20">
        <f t="shared" si="48"/>
        <v>4</v>
      </c>
      <c r="J273" s="21">
        <f t="shared" si="49"/>
        <v>39459</v>
      </c>
      <c r="K273" s="21"/>
      <c r="L273" s="21" t="str">
        <f t="shared" si="44"/>
        <v>Saturday</v>
      </c>
      <c r="M273" s="20">
        <f t="shared" si="45"/>
        <v>1</v>
      </c>
      <c r="N273" s="19">
        <v>3232.5</v>
      </c>
      <c r="O273" s="4">
        <f>MATCH(N273-1,'Supply Data'!$K$12:$K$17)+1</f>
        <v>3</v>
      </c>
      <c r="P273">
        <f>INDEX('Supply Data'!$L$12:$L$17,'Demand Data'!O273)</f>
        <v>23</v>
      </c>
      <c r="R273" t="str">
        <f t="shared" si="46"/>
        <v>12-Jan-08 Saturday 4</v>
      </c>
    </row>
    <row r="274" spans="4:18" x14ac:dyDescent="0.35">
      <c r="D274" s="21">
        <f t="shared" si="47"/>
        <v>39459.166666666017</v>
      </c>
      <c r="E274" s="21" t="b">
        <f t="shared" si="40"/>
        <v>0</v>
      </c>
      <c r="F274" s="21" t="b">
        <f t="shared" si="41"/>
        <v>0</v>
      </c>
      <c r="G274" s="20">
        <f t="shared" si="42"/>
        <v>1</v>
      </c>
      <c r="H274" s="20">
        <f t="shared" si="43"/>
        <v>24</v>
      </c>
      <c r="I274" s="20">
        <f t="shared" si="48"/>
        <v>5</v>
      </c>
      <c r="J274" s="21">
        <f t="shared" si="49"/>
        <v>39459</v>
      </c>
      <c r="K274" s="21"/>
      <c r="L274" s="21" t="str">
        <f t="shared" si="44"/>
        <v>Saturday</v>
      </c>
      <c r="M274" s="20">
        <f t="shared" si="45"/>
        <v>1</v>
      </c>
      <c r="N274" s="19">
        <v>3421.5</v>
      </c>
      <c r="O274" s="4">
        <f>MATCH(N274-1,'Supply Data'!$K$12:$K$17)+1</f>
        <v>3</v>
      </c>
      <c r="P274">
        <f>INDEX('Supply Data'!$L$12:$L$17,'Demand Data'!O274)</f>
        <v>23</v>
      </c>
      <c r="R274" t="str">
        <f t="shared" si="46"/>
        <v>12-Jan-08 Saturday 5</v>
      </c>
    </row>
    <row r="275" spans="4:18" x14ac:dyDescent="0.35">
      <c r="D275" s="21">
        <f t="shared" si="47"/>
        <v>39459.208333332681</v>
      </c>
      <c r="E275" s="21" t="b">
        <f t="shared" si="40"/>
        <v>0</v>
      </c>
      <c r="F275" s="21" t="b">
        <f t="shared" si="41"/>
        <v>0</v>
      </c>
      <c r="G275" s="20">
        <f t="shared" si="42"/>
        <v>1</v>
      </c>
      <c r="H275" s="20">
        <f t="shared" si="43"/>
        <v>24</v>
      </c>
      <c r="I275" s="20">
        <f t="shared" si="48"/>
        <v>6</v>
      </c>
      <c r="J275" s="21">
        <f t="shared" si="49"/>
        <v>39459</v>
      </c>
      <c r="K275" s="21"/>
      <c r="L275" s="21" t="str">
        <f t="shared" si="44"/>
        <v>Saturday</v>
      </c>
      <c r="M275" s="20">
        <f t="shared" si="45"/>
        <v>1</v>
      </c>
      <c r="N275" s="19">
        <v>3681</v>
      </c>
      <c r="O275" s="4">
        <f>MATCH(N275-1,'Supply Data'!$K$12:$K$17)+1</f>
        <v>4</v>
      </c>
      <c r="P275">
        <f>INDEX('Supply Data'!$L$12:$L$17,'Demand Data'!O275)</f>
        <v>50</v>
      </c>
      <c r="R275" t="str">
        <f t="shared" si="46"/>
        <v>12-Jan-08 Saturday 6</v>
      </c>
    </row>
    <row r="276" spans="4:18" x14ac:dyDescent="0.35">
      <c r="D276" s="21">
        <f t="shared" si="47"/>
        <v>39459.249999999345</v>
      </c>
      <c r="E276" s="21" t="b">
        <f t="shared" si="40"/>
        <v>0</v>
      </c>
      <c r="F276" s="21" t="b">
        <f t="shared" si="41"/>
        <v>0</v>
      </c>
      <c r="G276" s="20">
        <f t="shared" si="42"/>
        <v>1</v>
      </c>
      <c r="H276" s="20">
        <f t="shared" si="43"/>
        <v>24</v>
      </c>
      <c r="I276" s="20">
        <f t="shared" si="48"/>
        <v>7</v>
      </c>
      <c r="J276" s="21">
        <f t="shared" si="49"/>
        <v>39459</v>
      </c>
      <c r="K276" s="21"/>
      <c r="L276" s="21" t="str">
        <f t="shared" si="44"/>
        <v>Saturday</v>
      </c>
      <c r="M276" s="20">
        <f t="shared" si="45"/>
        <v>1</v>
      </c>
      <c r="N276" s="19">
        <v>3624</v>
      </c>
      <c r="O276" s="4">
        <f>MATCH(N276-1,'Supply Data'!$K$12:$K$17)+1</f>
        <v>4</v>
      </c>
      <c r="P276">
        <f>INDEX('Supply Data'!$L$12:$L$17,'Demand Data'!O276)</f>
        <v>50</v>
      </c>
      <c r="R276" t="str">
        <f t="shared" si="46"/>
        <v>12-Jan-08 Saturday 7</v>
      </c>
    </row>
    <row r="277" spans="4:18" x14ac:dyDescent="0.35">
      <c r="D277" s="21">
        <f t="shared" si="47"/>
        <v>39459.291666666009</v>
      </c>
      <c r="E277" s="21" t="b">
        <f t="shared" si="40"/>
        <v>0</v>
      </c>
      <c r="F277" s="21" t="b">
        <f t="shared" si="41"/>
        <v>0</v>
      </c>
      <c r="G277" s="20">
        <f t="shared" si="42"/>
        <v>1</v>
      </c>
      <c r="H277" s="20">
        <f t="shared" si="43"/>
        <v>24</v>
      </c>
      <c r="I277" s="20">
        <f t="shared" si="48"/>
        <v>8</v>
      </c>
      <c r="J277" s="21">
        <f t="shared" si="49"/>
        <v>39459</v>
      </c>
      <c r="K277" s="21"/>
      <c r="L277" s="21" t="str">
        <f t="shared" si="44"/>
        <v>Saturday</v>
      </c>
      <c r="M277" s="20">
        <f t="shared" si="45"/>
        <v>1</v>
      </c>
      <c r="N277" s="19">
        <v>3981</v>
      </c>
      <c r="O277" s="4">
        <f>MATCH(N277-1,'Supply Data'!$K$12:$K$17)+1</f>
        <v>4</v>
      </c>
      <c r="P277">
        <f>INDEX('Supply Data'!$L$12:$L$17,'Demand Data'!O277)</f>
        <v>50</v>
      </c>
      <c r="R277" t="str">
        <f t="shared" si="46"/>
        <v>12-Jan-08 Saturday 8</v>
      </c>
    </row>
    <row r="278" spans="4:18" x14ac:dyDescent="0.35">
      <c r="D278" s="21">
        <f t="shared" si="47"/>
        <v>39459.333333332674</v>
      </c>
      <c r="E278" s="21" t="b">
        <f t="shared" si="40"/>
        <v>0</v>
      </c>
      <c r="F278" s="21" t="b">
        <f t="shared" si="41"/>
        <v>0</v>
      </c>
      <c r="G278" s="20">
        <f t="shared" si="42"/>
        <v>1</v>
      </c>
      <c r="H278" s="20">
        <f t="shared" si="43"/>
        <v>24</v>
      </c>
      <c r="I278" s="20">
        <f t="shared" si="48"/>
        <v>9</v>
      </c>
      <c r="J278" s="21">
        <f t="shared" si="49"/>
        <v>39459</v>
      </c>
      <c r="K278" s="21"/>
      <c r="L278" s="21" t="str">
        <f t="shared" si="44"/>
        <v>Saturday</v>
      </c>
      <c r="M278" s="20">
        <f t="shared" si="45"/>
        <v>1</v>
      </c>
      <c r="N278" s="19">
        <v>4372.5</v>
      </c>
      <c r="O278" s="4">
        <f>MATCH(N278-1,'Supply Data'!$K$12:$K$17)+1</f>
        <v>4</v>
      </c>
      <c r="P278">
        <f>INDEX('Supply Data'!$L$12:$L$17,'Demand Data'!O278)</f>
        <v>50</v>
      </c>
      <c r="R278" t="str">
        <f t="shared" si="46"/>
        <v>12-Jan-08 Saturday 9</v>
      </c>
    </row>
    <row r="279" spans="4:18" x14ac:dyDescent="0.35">
      <c r="D279" s="21">
        <f t="shared" si="47"/>
        <v>39459.374999999338</v>
      </c>
      <c r="E279" s="21" t="b">
        <f t="shared" si="40"/>
        <v>0</v>
      </c>
      <c r="F279" s="21" t="b">
        <f t="shared" si="41"/>
        <v>0</v>
      </c>
      <c r="G279" s="20">
        <f t="shared" si="42"/>
        <v>1</v>
      </c>
      <c r="H279" s="20">
        <f t="shared" si="43"/>
        <v>24</v>
      </c>
      <c r="I279" s="20">
        <f t="shared" si="48"/>
        <v>10</v>
      </c>
      <c r="J279" s="21">
        <f t="shared" si="49"/>
        <v>39459</v>
      </c>
      <c r="K279" s="21"/>
      <c r="L279" s="21" t="str">
        <f t="shared" si="44"/>
        <v>Saturday</v>
      </c>
      <c r="M279" s="20">
        <f t="shared" si="45"/>
        <v>1</v>
      </c>
      <c r="N279" s="19">
        <v>4848</v>
      </c>
      <c r="O279" s="4">
        <f>MATCH(N279-1,'Supply Data'!$K$12:$K$17)+1</f>
        <v>5</v>
      </c>
      <c r="P279">
        <f>INDEX('Supply Data'!$L$12:$L$17,'Demand Data'!O279)</f>
        <v>75</v>
      </c>
      <c r="R279" t="str">
        <f t="shared" si="46"/>
        <v>12-Jan-08 Saturday 10</v>
      </c>
    </row>
    <row r="280" spans="4:18" x14ac:dyDescent="0.35">
      <c r="D280" s="21">
        <f t="shared" si="47"/>
        <v>39459.416666666002</v>
      </c>
      <c r="E280" s="21" t="b">
        <f t="shared" si="40"/>
        <v>0</v>
      </c>
      <c r="F280" s="21" t="b">
        <f t="shared" si="41"/>
        <v>0</v>
      </c>
      <c r="G280" s="20">
        <f t="shared" si="42"/>
        <v>1</v>
      </c>
      <c r="H280" s="20">
        <f t="shared" si="43"/>
        <v>24</v>
      </c>
      <c r="I280" s="20">
        <f t="shared" si="48"/>
        <v>11</v>
      </c>
      <c r="J280" s="21">
        <f t="shared" si="49"/>
        <v>39459</v>
      </c>
      <c r="K280" s="21"/>
      <c r="L280" s="21" t="str">
        <f t="shared" si="44"/>
        <v>Saturday</v>
      </c>
      <c r="M280" s="20">
        <f t="shared" si="45"/>
        <v>1</v>
      </c>
      <c r="N280" s="19">
        <v>4999.5</v>
      </c>
      <c r="O280" s="4">
        <f>MATCH(N280-1,'Supply Data'!$K$12:$K$17)+1</f>
        <v>5</v>
      </c>
      <c r="P280">
        <f>INDEX('Supply Data'!$L$12:$L$17,'Demand Data'!O280)</f>
        <v>75</v>
      </c>
      <c r="R280" t="str">
        <f t="shared" si="46"/>
        <v>12-Jan-08 Saturday 11</v>
      </c>
    </row>
    <row r="281" spans="4:18" x14ac:dyDescent="0.35">
      <c r="D281" s="21">
        <f t="shared" si="47"/>
        <v>39459.458333332666</v>
      </c>
      <c r="E281" s="21" t="b">
        <f t="shared" si="40"/>
        <v>0</v>
      </c>
      <c r="F281" s="21" t="b">
        <f t="shared" si="41"/>
        <v>0</v>
      </c>
      <c r="G281" s="20">
        <f t="shared" si="42"/>
        <v>1</v>
      </c>
      <c r="H281" s="20">
        <f t="shared" si="43"/>
        <v>24</v>
      </c>
      <c r="I281" s="20">
        <f t="shared" si="48"/>
        <v>12</v>
      </c>
      <c r="J281" s="21">
        <f t="shared" si="49"/>
        <v>39459</v>
      </c>
      <c r="K281" s="21"/>
      <c r="L281" s="21" t="str">
        <f t="shared" si="44"/>
        <v>Saturday</v>
      </c>
      <c r="M281" s="20">
        <f t="shared" si="45"/>
        <v>1</v>
      </c>
      <c r="N281" s="19">
        <v>4723.5</v>
      </c>
      <c r="O281" s="4">
        <f>MATCH(N281-1,'Supply Data'!$K$12:$K$17)+1</f>
        <v>4</v>
      </c>
      <c r="P281">
        <f>INDEX('Supply Data'!$L$12:$L$17,'Demand Data'!O281)</f>
        <v>50</v>
      </c>
      <c r="R281" t="str">
        <f t="shared" si="46"/>
        <v>12-Jan-08 Saturday 12</v>
      </c>
    </row>
    <row r="282" spans="4:18" x14ac:dyDescent="0.35">
      <c r="D282" s="21">
        <f t="shared" si="47"/>
        <v>39459.499999999331</v>
      </c>
      <c r="E282" s="21" t="b">
        <f t="shared" si="40"/>
        <v>0</v>
      </c>
      <c r="F282" s="21" t="b">
        <f t="shared" si="41"/>
        <v>0</v>
      </c>
      <c r="G282" s="20">
        <f t="shared" si="42"/>
        <v>1</v>
      </c>
      <c r="H282" s="20">
        <f t="shared" si="43"/>
        <v>24</v>
      </c>
      <c r="I282" s="20">
        <f t="shared" si="48"/>
        <v>13</v>
      </c>
      <c r="J282" s="21">
        <f t="shared" si="49"/>
        <v>39459</v>
      </c>
      <c r="K282" s="21"/>
      <c r="L282" s="21" t="str">
        <f t="shared" si="44"/>
        <v>Saturday</v>
      </c>
      <c r="M282" s="20">
        <f t="shared" si="45"/>
        <v>1</v>
      </c>
      <c r="N282" s="19">
        <v>4831.5</v>
      </c>
      <c r="O282" s="4">
        <f>MATCH(N282-1,'Supply Data'!$K$12:$K$17)+1</f>
        <v>5</v>
      </c>
      <c r="P282">
        <f>INDEX('Supply Data'!$L$12:$L$17,'Demand Data'!O282)</f>
        <v>75</v>
      </c>
      <c r="R282" t="str">
        <f t="shared" si="46"/>
        <v>12-Jan-08 Saturday 13</v>
      </c>
    </row>
    <row r="283" spans="4:18" x14ac:dyDescent="0.35">
      <c r="D283" s="21">
        <f t="shared" si="47"/>
        <v>39459.541666665995</v>
      </c>
      <c r="E283" s="21" t="b">
        <f t="shared" si="40"/>
        <v>0</v>
      </c>
      <c r="F283" s="21" t="b">
        <f t="shared" si="41"/>
        <v>0</v>
      </c>
      <c r="G283" s="20">
        <f t="shared" si="42"/>
        <v>1</v>
      </c>
      <c r="H283" s="20">
        <f t="shared" si="43"/>
        <v>24</v>
      </c>
      <c r="I283" s="20">
        <f t="shared" si="48"/>
        <v>14</v>
      </c>
      <c r="J283" s="21">
        <f t="shared" si="49"/>
        <v>39459</v>
      </c>
      <c r="K283" s="21"/>
      <c r="L283" s="21" t="str">
        <f t="shared" si="44"/>
        <v>Saturday</v>
      </c>
      <c r="M283" s="20">
        <f t="shared" si="45"/>
        <v>1</v>
      </c>
      <c r="N283" s="19">
        <v>4897.5</v>
      </c>
      <c r="O283" s="4">
        <f>MATCH(N283-1,'Supply Data'!$K$12:$K$17)+1</f>
        <v>5</v>
      </c>
      <c r="P283">
        <f>INDEX('Supply Data'!$L$12:$L$17,'Demand Data'!O283)</f>
        <v>75</v>
      </c>
      <c r="R283" t="str">
        <f t="shared" si="46"/>
        <v>12-Jan-08 Saturday 14</v>
      </c>
    </row>
    <row r="284" spans="4:18" x14ac:dyDescent="0.35">
      <c r="D284" s="21">
        <f t="shared" si="47"/>
        <v>39459.583333332659</v>
      </c>
      <c r="E284" s="21" t="b">
        <f t="shared" si="40"/>
        <v>0</v>
      </c>
      <c r="F284" s="21" t="b">
        <f t="shared" si="41"/>
        <v>0</v>
      </c>
      <c r="G284" s="20">
        <f t="shared" si="42"/>
        <v>1</v>
      </c>
      <c r="H284" s="20">
        <f t="shared" si="43"/>
        <v>24</v>
      </c>
      <c r="I284" s="20">
        <f t="shared" si="48"/>
        <v>15</v>
      </c>
      <c r="J284" s="21">
        <f t="shared" si="49"/>
        <v>39459</v>
      </c>
      <c r="K284" s="21"/>
      <c r="L284" s="21" t="str">
        <f t="shared" si="44"/>
        <v>Saturday</v>
      </c>
      <c r="M284" s="20">
        <f t="shared" si="45"/>
        <v>1</v>
      </c>
      <c r="N284" s="19">
        <v>4807.5</v>
      </c>
      <c r="O284" s="4">
        <f>MATCH(N284-1,'Supply Data'!$K$12:$K$17)+1</f>
        <v>5</v>
      </c>
      <c r="P284">
        <f>INDEX('Supply Data'!$L$12:$L$17,'Demand Data'!O284)</f>
        <v>75</v>
      </c>
      <c r="R284" t="str">
        <f t="shared" si="46"/>
        <v>12-Jan-08 Saturday 15</v>
      </c>
    </row>
    <row r="285" spans="4:18" x14ac:dyDescent="0.35">
      <c r="D285" s="21">
        <f t="shared" si="47"/>
        <v>39459.624999999323</v>
      </c>
      <c r="E285" s="21" t="b">
        <f t="shared" si="40"/>
        <v>0</v>
      </c>
      <c r="F285" s="21" t="b">
        <f t="shared" si="41"/>
        <v>0</v>
      </c>
      <c r="G285" s="20">
        <f t="shared" si="42"/>
        <v>1</v>
      </c>
      <c r="H285" s="20">
        <f t="shared" si="43"/>
        <v>24</v>
      </c>
      <c r="I285" s="20">
        <f t="shared" si="48"/>
        <v>16</v>
      </c>
      <c r="J285" s="21">
        <f t="shared" si="49"/>
        <v>39459</v>
      </c>
      <c r="K285" s="21"/>
      <c r="L285" s="21" t="str">
        <f t="shared" si="44"/>
        <v>Saturday</v>
      </c>
      <c r="M285" s="20">
        <f t="shared" si="45"/>
        <v>1</v>
      </c>
      <c r="N285" s="19">
        <v>4704</v>
      </c>
      <c r="O285" s="4">
        <f>MATCH(N285-1,'Supply Data'!$K$12:$K$17)+1</f>
        <v>4</v>
      </c>
      <c r="P285">
        <f>INDEX('Supply Data'!$L$12:$L$17,'Demand Data'!O285)</f>
        <v>50</v>
      </c>
      <c r="R285" t="str">
        <f t="shared" si="46"/>
        <v>12-Jan-08 Saturday 16</v>
      </c>
    </row>
    <row r="286" spans="4:18" x14ac:dyDescent="0.35">
      <c r="D286" s="21">
        <f t="shared" si="47"/>
        <v>39459.666666665988</v>
      </c>
      <c r="E286" s="21" t="b">
        <f t="shared" si="40"/>
        <v>0</v>
      </c>
      <c r="F286" s="21" t="b">
        <f t="shared" si="41"/>
        <v>0</v>
      </c>
      <c r="G286" s="20">
        <f t="shared" si="42"/>
        <v>1</v>
      </c>
      <c r="H286" s="20">
        <f t="shared" si="43"/>
        <v>24</v>
      </c>
      <c r="I286" s="20">
        <f t="shared" si="48"/>
        <v>17</v>
      </c>
      <c r="J286" s="21">
        <f t="shared" si="49"/>
        <v>39459</v>
      </c>
      <c r="K286" s="21"/>
      <c r="L286" s="21" t="str">
        <f t="shared" si="44"/>
        <v>Saturday</v>
      </c>
      <c r="M286" s="20">
        <f t="shared" si="45"/>
        <v>1</v>
      </c>
      <c r="N286" s="19">
        <v>4638</v>
      </c>
      <c r="O286" s="4">
        <f>MATCH(N286-1,'Supply Data'!$K$12:$K$17)+1</f>
        <v>4</v>
      </c>
      <c r="P286">
        <f>INDEX('Supply Data'!$L$12:$L$17,'Demand Data'!O286)</f>
        <v>50</v>
      </c>
      <c r="R286" t="str">
        <f t="shared" si="46"/>
        <v>12-Jan-08 Saturday 17</v>
      </c>
    </row>
    <row r="287" spans="4:18" x14ac:dyDescent="0.35">
      <c r="D287" s="21">
        <f t="shared" si="47"/>
        <v>39459.708333332652</v>
      </c>
      <c r="E287" s="21" t="b">
        <f t="shared" si="40"/>
        <v>0</v>
      </c>
      <c r="F287" s="21" t="b">
        <f t="shared" si="41"/>
        <v>0</v>
      </c>
      <c r="G287" s="20">
        <f t="shared" si="42"/>
        <v>1</v>
      </c>
      <c r="H287" s="20">
        <f t="shared" si="43"/>
        <v>24</v>
      </c>
      <c r="I287" s="20">
        <f t="shared" si="48"/>
        <v>18</v>
      </c>
      <c r="J287" s="21">
        <f t="shared" si="49"/>
        <v>39459</v>
      </c>
      <c r="K287" s="21"/>
      <c r="L287" s="21" t="str">
        <f t="shared" si="44"/>
        <v>Saturday</v>
      </c>
      <c r="M287" s="20">
        <f t="shared" si="45"/>
        <v>1</v>
      </c>
      <c r="N287" s="19">
        <v>5160</v>
      </c>
      <c r="O287" s="4">
        <f>MATCH(N287-1,'Supply Data'!$K$12:$K$17)+1</f>
        <v>5</v>
      </c>
      <c r="P287">
        <f>INDEX('Supply Data'!$L$12:$L$17,'Demand Data'!O287)</f>
        <v>75</v>
      </c>
      <c r="R287" t="str">
        <f t="shared" si="46"/>
        <v>12-Jan-08 Saturday 18</v>
      </c>
    </row>
    <row r="288" spans="4:18" x14ac:dyDescent="0.35">
      <c r="D288" s="21">
        <f t="shared" si="47"/>
        <v>39459.749999999316</v>
      </c>
      <c r="E288" s="21" t="b">
        <f t="shared" si="40"/>
        <v>0</v>
      </c>
      <c r="F288" s="21" t="b">
        <f t="shared" si="41"/>
        <v>0</v>
      </c>
      <c r="G288" s="20">
        <f t="shared" si="42"/>
        <v>1</v>
      </c>
      <c r="H288" s="20">
        <f t="shared" si="43"/>
        <v>24</v>
      </c>
      <c r="I288" s="20">
        <f t="shared" si="48"/>
        <v>19</v>
      </c>
      <c r="J288" s="21">
        <f t="shared" si="49"/>
        <v>39459</v>
      </c>
      <c r="K288" s="21"/>
      <c r="L288" s="21" t="str">
        <f t="shared" si="44"/>
        <v>Saturday</v>
      </c>
      <c r="M288" s="20">
        <f t="shared" si="45"/>
        <v>1</v>
      </c>
      <c r="N288" s="19">
        <v>5221.5</v>
      </c>
      <c r="O288" s="4">
        <f>MATCH(N288-1,'Supply Data'!$K$12:$K$17)+1</f>
        <v>5</v>
      </c>
      <c r="P288">
        <f>INDEX('Supply Data'!$L$12:$L$17,'Demand Data'!O288)</f>
        <v>75</v>
      </c>
      <c r="R288" t="str">
        <f t="shared" si="46"/>
        <v>12-Jan-08 Saturday 19</v>
      </c>
    </row>
    <row r="289" spans="4:18" x14ac:dyDescent="0.35">
      <c r="D289" s="21">
        <f t="shared" si="47"/>
        <v>39459.79166666598</v>
      </c>
      <c r="E289" s="21" t="b">
        <f t="shared" si="40"/>
        <v>0</v>
      </c>
      <c r="F289" s="21" t="b">
        <f t="shared" si="41"/>
        <v>0</v>
      </c>
      <c r="G289" s="20">
        <f t="shared" si="42"/>
        <v>1</v>
      </c>
      <c r="H289" s="20">
        <f t="shared" si="43"/>
        <v>24</v>
      </c>
      <c r="I289" s="20">
        <f t="shared" si="48"/>
        <v>20</v>
      </c>
      <c r="J289" s="21">
        <f t="shared" si="49"/>
        <v>39459</v>
      </c>
      <c r="K289" s="21"/>
      <c r="L289" s="21" t="str">
        <f t="shared" si="44"/>
        <v>Saturday</v>
      </c>
      <c r="M289" s="20">
        <f t="shared" si="45"/>
        <v>1</v>
      </c>
      <c r="N289" s="19">
        <v>5026.5</v>
      </c>
      <c r="O289" s="4">
        <f>MATCH(N289-1,'Supply Data'!$K$12:$K$17)+1</f>
        <v>5</v>
      </c>
      <c r="P289">
        <f>INDEX('Supply Data'!$L$12:$L$17,'Demand Data'!O289)</f>
        <v>75</v>
      </c>
      <c r="R289" t="str">
        <f t="shared" si="46"/>
        <v>12-Jan-08 Saturday 20</v>
      </c>
    </row>
    <row r="290" spans="4:18" x14ac:dyDescent="0.35">
      <c r="D290" s="21">
        <f t="shared" si="47"/>
        <v>39459.833333332645</v>
      </c>
      <c r="E290" s="21" t="b">
        <f t="shared" si="40"/>
        <v>0</v>
      </c>
      <c r="F290" s="21" t="b">
        <f t="shared" si="41"/>
        <v>0</v>
      </c>
      <c r="G290" s="20">
        <f t="shared" si="42"/>
        <v>1</v>
      </c>
      <c r="H290" s="20">
        <f t="shared" si="43"/>
        <v>24</v>
      </c>
      <c r="I290" s="20">
        <f t="shared" si="48"/>
        <v>21</v>
      </c>
      <c r="J290" s="21">
        <f t="shared" si="49"/>
        <v>39459</v>
      </c>
      <c r="K290" s="21"/>
      <c r="L290" s="21" t="str">
        <f t="shared" si="44"/>
        <v>Saturday</v>
      </c>
      <c r="M290" s="20">
        <f t="shared" si="45"/>
        <v>1</v>
      </c>
      <c r="N290" s="19">
        <v>4621.5</v>
      </c>
      <c r="O290" s="4">
        <f>MATCH(N290-1,'Supply Data'!$K$12:$K$17)+1</f>
        <v>4</v>
      </c>
      <c r="P290">
        <f>INDEX('Supply Data'!$L$12:$L$17,'Demand Data'!O290)</f>
        <v>50</v>
      </c>
      <c r="R290" t="str">
        <f t="shared" si="46"/>
        <v>12-Jan-08 Saturday 21</v>
      </c>
    </row>
    <row r="291" spans="4:18" x14ac:dyDescent="0.35">
      <c r="D291" s="21">
        <f t="shared" si="47"/>
        <v>39459.874999999309</v>
      </c>
      <c r="E291" s="21" t="b">
        <f t="shared" si="40"/>
        <v>0</v>
      </c>
      <c r="F291" s="21" t="b">
        <f t="shared" si="41"/>
        <v>0</v>
      </c>
      <c r="G291" s="20">
        <f t="shared" si="42"/>
        <v>1</v>
      </c>
      <c r="H291" s="20">
        <f t="shared" si="43"/>
        <v>24</v>
      </c>
      <c r="I291" s="20">
        <f t="shared" si="48"/>
        <v>22</v>
      </c>
      <c r="J291" s="21">
        <f t="shared" si="49"/>
        <v>39459</v>
      </c>
      <c r="K291" s="21"/>
      <c r="L291" s="21" t="str">
        <f t="shared" si="44"/>
        <v>Saturday</v>
      </c>
      <c r="M291" s="20">
        <f t="shared" si="45"/>
        <v>1</v>
      </c>
      <c r="N291" s="19">
        <v>4161</v>
      </c>
      <c r="O291" s="4">
        <f>MATCH(N291-1,'Supply Data'!$K$12:$K$17)+1</f>
        <v>4</v>
      </c>
      <c r="P291">
        <f>INDEX('Supply Data'!$L$12:$L$17,'Demand Data'!O291)</f>
        <v>50</v>
      </c>
      <c r="R291" t="str">
        <f t="shared" si="46"/>
        <v>12-Jan-08 Saturday 22</v>
      </c>
    </row>
    <row r="292" spans="4:18" x14ac:dyDescent="0.35">
      <c r="D292" s="21">
        <f t="shared" si="47"/>
        <v>39459.916666665973</v>
      </c>
      <c r="E292" s="21" t="b">
        <f t="shared" si="40"/>
        <v>0</v>
      </c>
      <c r="F292" s="21" t="b">
        <f t="shared" si="41"/>
        <v>0</v>
      </c>
      <c r="G292" s="20">
        <f t="shared" si="42"/>
        <v>1</v>
      </c>
      <c r="H292" s="20">
        <f t="shared" si="43"/>
        <v>24</v>
      </c>
      <c r="I292" s="20">
        <f t="shared" si="48"/>
        <v>23</v>
      </c>
      <c r="J292" s="21">
        <f t="shared" si="49"/>
        <v>39459</v>
      </c>
      <c r="K292" s="21"/>
      <c r="L292" s="21" t="str">
        <f t="shared" si="44"/>
        <v>Saturday</v>
      </c>
      <c r="M292" s="20">
        <f t="shared" si="45"/>
        <v>1</v>
      </c>
      <c r="N292" s="19">
        <v>3681</v>
      </c>
      <c r="O292" s="4">
        <f>MATCH(N292-1,'Supply Data'!$K$12:$K$17)+1</f>
        <v>4</v>
      </c>
      <c r="P292">
        <f>INDEX('Supply Data'!$L$12:$L$17,'Demand Data'!O292)</f>
        <v>50</v>
      </c>
      <c r="R292" t="str">
        <f t="shared" si="46"/>
        <v>12-Jan-08 Saturday 23</v>
      </c>
    </row>
    <row r="293" spans="4:18" x14ac:dyDescent="0.35">
      <c r="D293" s="21">
        <f t="shared" si="47"/>
        <v>39459.958333332637</v>
      </c>
      <c r="E293" s="21" t="b">
        <f t="shared" si="40"/>
        <v>0</v>
      </c>
      <c r="F293" s="21" t="b">
        <f t="shared" si="41"/>
        <v>0</v>
      </c>
      <c r="G293" s="20">
        <f t="shared" si="42"/>
        <v>1</v>
      </c>
      <c r="H293" s="20">
        <f t="shared" si="43"/>
        <v>24</v>
      </c>
      <c r="I293" s="20">
        <f t="shared" si="48"/>
        <v>24</v>
      </c>
      <c r="J293" s="21">
        <f t="shared" si="49"/>
        <v>39459</v>
      </c>
      <c r="K293" s="21"/>
      <c r="L293" s="21" t="str">
        <f t="shared" si="44"/>
        <v>Saturday</v>
      </c>
      <c r="M293" s="20">
        <f t="shared" si="45"/>
        <v>1</v>
      </c>
      <c r="N293" s="19">
        <v>3424.5</v>
      </c>
      <c r="O293" s="4">
        <f>MATCH(N293-1,'Supply Data'!$K$12:$K$17)+1</f>
        <v>3</v>
      </c>
      <c r="P293">
        <f>INDEX('Supply Data'!$L$12:$L$17,'Demand Data'!O293)</f>
        <v>23</v>
      </c>
      <c r="R293" t="str">
        <f t="shared" si="46"/>
        <v>12-Jan-08 Saturday 24</v>
      </c>
    </row>
    <row r="294" spans="4:18" x14ac:dyDescent="0.35">
      <c r="D294" s="21">
        <f t="shared" si="47"/>
        <v>39459.999999999302</v>
      </c>
      <c r="E294" s="21" t="b">
        <f t="shared" si="40"/>
        <v>0</v>
      </c>
      <c r="F294" s="21" t="b">
        <f t="shared" si="41"/>
        <v>0</v>
      </c>
      <c r="G294" s="20">
        <f t="shared" si="42"/>
        <v>1</v>
      </c>
      <c r="H294" s="20">
        <f t="shared" si="43"/>
        <v>24</v>
      </c>
      <c r="I294" s="20">
        <f t="shared" si="48"/>
        <v>1</v>
      </c>
      <c r="J294" s="21">
        <f t="shared" si="49"/>
        <v>39460</v>
      </c>
      <c r="K294" s="21"/>
      <c r="L294" s="21" t="str">
        <f t="shared" si="44"/>
        <v>Sunday</v>
      </c>
      <c r="M294" s="20">
        <f t="shared" si="45"/>
        <v>1</v>
      </c>
      <c r="N294" s="19">
        <v>3357</v>
      </c>
      <c r="O294" s="4">
        <f>MATCH(N294-1,'Supply Data'!$K$12:$K$17)+1</f>
        <v>3</v>
      </c>
      <c r="P294">
        <f>INDEX('Supply Data'!$L$12:$L$17,'Demand Data'!O294)</f>
        <v>23</v>
      </c>
      <c r="R294" t="str">
        <f t="shared" si="46"/>
        <v>13-Jan-08 Sunday 1</v>
      </c>
    </row>
    <row r="295" spans="4:18" x14ac:dyDescent="0.35">
      <c r="D295" s="21">
        <f t="shared" si="47"/>
        <v>39460.041666665966</v>
      </c>
      <c r="E295" s="21" t="b">
        <f t="shared" si="40"/>
        <v>0</v>
      </c>
      <c r="F295" s="21" t="b">
        <f t="shared" si="41"/>
        <v>0</v>
      </c>
      <c r="G295" s="20">
        <f t="shared" si="42"/>
        <v>1</v>
      </c>
      <c r="H295" s="20">
        <f t="shared" si="43"/>
        <v>24</v>
      </c>
      <c r="I295" s="20">
        <f t="shared" si="48"/>
        <v>2</v>
      </c>
      <c r="J295" s="21">
        <f t="shared" si="49"/>
        <v>39460</v>
      </c>
      <c r="K295" s="21"/>
      <c r="L295" s="21" t="str">
        <f t="shared" si="44"/>
        <v>Sunday</v>
      </c>
      <c r="M295" s="20">
        <f t="shared" si="45"/>
        <v>1</v>
      </c>
      <c r="N295" s="19">
        <v>3213</v>
      </c>
      <c r="O295" s="4">
        <f>MATCH(N295-1,'Supply Data'!$K$12:$K$17)+1</f>
        <v>3</v>
      </c>
      <c r="P295">
        <f>INDEX('Supply Data'!$L$12:$L$17,'Demand Data'!O295)</f>
        <v>23</v>
      </c>
      <c r="R295" t="str">
        <f t="shared" si="46"/>
        <v>13-Jan-08 Sunday 2</v>
      </c>
    </row>
    <row r="296" spans="4:18" x14ac:dyDescent="0.35">
      <c r="D296" s="21">
        <f t="shared" si="47"/>
        <v>39460.08333333263</v>
      </c>
      <c r="E296" s="21" t="b">
        <f t="shared" si="40"/>
        <v>0</v>
      </c>
      <c r="F296" s="21" t="b">
        <f t="shared" si="41"/>
        <v>0</v>
      </c>
      <c r="G296" s="20">
        <f t="shared" si="42"/>
        <v>1</v>
      </c>
      <c r="H296" s="20">
        <f t="shared" si="43"/>
        <v>24</v>
      </c>
      <c r="I296" s="20">
        <f t="shared" si="48"/>
        <v>3</v>
      </c>
      <c r="J296" s="21">
        <f t="shared" si="49"/>
        <v>39460</v>
      </c>
      <c r="K296" s="21"/>
      <c r="L296" s="21" t="str">
        <f t="shared" si="44"/>
        <v>Sunday</v>
      </c>
      <c r="M296" s="20">
        <f t="shared" si="45"/>
        <v>1</v>
      </c>
      <c r="N296" s="19">
        <v>3148.5</v>
      </c>
      <c r="O296" s="4">
        <f>MATCH(N296-1,'Supply Data'!$K$12:$K$17)+1</f>
        <v>3</v>
      </c>
      <c r="P296">
        <f>INDEX('Supply Data'!$L$12:$L$17,'Demand Data'!O296)</f>
        <v>23</v>
      </c>
      <c r="R296" t="str">
        <f t="shared" si="46"/>
        <v>13-Jan-08 Sunday 3</v>
      </c>
    </row>
    <row r="297" spans="4:18" x14ac:dyDescent="0.35">
      <c r="D297" s="21">
        <f t="shared" si="47"/>
        <v>39460.124999999294</v>
      </c>
      <c r="E297" s="21" t="b">
        <f t="shared" si="40"/>
        <v>0</v>
      </c>
      <c r="F297" s="21" t="b">
        <f t="shared" si="41"/>
        <v>0</v>
      </c>
      <c r="G297" s="20">
        <f t="shared" si="42"/>
        <v>1</v>
      </c>
      <c r="H297" s="20">
        <f t="shared" si="43"/>
        <v>24</v>
      </c>
      <c r="I297" s="20">
        <f t="shared" si="48"/>
        <v>4</v>
      </c>
      <c r="J297" s="21">
        <f t="shared" si="49"/>
        <v>39460</v>
      </c>
      <c r="K297" s="21"/>
      <c r="L297" s="21" t="str">
        <f t="shared" si="44"/>
        <v>Sunday</v>
      </c>
      <c r="M297" s="20">
        <f t="shared" si="45"/>
        <v>1</v>
      </c>
      <c r="N297" s="19">
        <v>3115.5</v>
      </c>
      <c r="O297" s="4">
        <f>MATCH(N297-1,'Supply Data'!$K$12:$K$17)+1</f>
        <v>3</v>
      </c>
      <c r="P297">
        <f>INDEX('Supply Data'!$L$12:$L$17,'Demand Data'!O297)</f>
        <v>23</v>
      </c>
      <c r="R297" t="str">
        <f t="shared" si="46"/>
        <v>13-Jan-08 Sunday 4</v>
      </c>
    </row>
    <row r="298" spans="4:18" x14ac:dyDescent="0.35">
      <c r="D298" s="21">
        <f t="shared" si="47"/>
        <v>39460.166666665958</v>
      </c>
      <c r="E298" s="21" t="b">
        <f t="shared" si="40"/>
        <v>0</v>
      </c>
      <c r="F298" s="21" t="b">
        <f t="shared" si="41"/>
        <v>0</v>
      </c>
      <c r="G298" s="20">
        <f t="shared" si="42"/>
        <v>1</v>
      </c>
      <c r="H298" s="20">
        <f t="shared" si="43"/>
        <v>24</v>
      </c>
      <c r="I298" s="20">
        <f t="shared" si="48"/>
        <v>5</v>
      </c>
      <c r="J298" s="21">
        <f t="shared" si="49"/>
        <v>39460</v>
      </c>
      <c r="K298" s="21"/>
      <c r="L298" s="21" t="str">
        <f t="shared" si="44"/>
        <v>Sunday</v>
      </c>
      <c r="M298" s="20">
        <f t="shared" si="45"/>
        <v>1</v>
      </c>
      <c r="N298" s="19">
        <v>3198</v>
      </c>
      <c r="O298" s="4">
        <f>MATCH(N298-1,'Supply Data'!$K$12:$K$17)+1</f>
        <v>3</v>
      </c>
      <c r="P298">
        <f>INDEX('Supply Data'!$L$12:$L$17,'Demand Data'!O298)</f>
        <v>23</v>
      </c>
      <c r="R298" t="str">
        <f t="shared" si="46"/>
        <v>13-Jan-08 Sunday 5</v>
      </c>
    </row>
    <row r="299" spans="4:18" x14ac:dyDescent="0.35">
      <c r="D299" s="21">
        <f t="shared" si="47"/>
        <v>39460.208333332623</v>
      </c>
      <c r="E299" s="21" t="b">
        <f t="shared" si="40"/>
        <v>0</v>
      </c>
      <c r="F299" s="21" t="b">
        <f t="shared" si="41"/>
        <v>0</v>
      </c>
      <c r="G299" s="20">
        <f t="shared" si="42"/>
        <v>1</v>
      </c>
      <c r="H299" s="20">
        <f t="shared" si="43"/>
        <v>24</v>
      </c>
      <c r="I299" s="20">
        <f t="shared" si="48"/>
        <v>6</v>
      </c>
      <c r="J299" s="21">
        <f t="shared" si="49"/>
        <v>39460</v>
      </c>
      <c r="K299" s="21"/>
      <c r="L299" s="21" t="str">
        <f t="shared" si="44"/>
        <v>Sunday</v>
      </c>
      <c r="M299" s="20">
        <f t="shared" si="45"/>
        <v>1</v>
      </c>
      <c r="N299" s="19">
        <v>3363</v>
      </c>
      <c r="O299" s="4">
        <f>MATCH(N299-1,'Supply Data'!$K$12:$K$17)+1</f>
        <v>3</v>
      </c>
      <c r="P299">
        <f>INDEX('Supply Data'!$L$12:$L$17,'Demand Data'!O299)</f>
        <v>23</v>
      </c>
      <c r="R299" t="str">
        <f t="shared" si="46"/>
        <v>13-Jan-08 Sunday 6</v>
      </c>
    </row>
    <row r="300" spans="4:18" x14ac:dyDescent="0.35">
      <c r="D300" s="21">
        <f t="shared" si="47"/>
        <v>39460.249999999287</v>
      </c>
      <c r="E300" s="21" t="b">
        <f t="shared" si="40"/>
        <v>0</v>
      </c>
      <c r="F300" s="21" t="b">
        <f t="shared" si="41"/>
        <v>0</v>
      </c>
      <c r="G300" s="20">
        <f t="shared" si="42"/>
        <v>1</v>
      </c>
      <c r="H300" s="20">
        <f t="shared" si="43"/>
        <v>24</v>
      </c>
      <c r="I300" s="20">
        <f t="shared" si="48"/>
        <v>7</v>
      </c>
      <c r="J300" s="21">
        <f t="shared" si="49"/>
        <v>39460</v>
      </c>
      <c r="K300" s="21"/>
      <c r="L300" s="21" t="str">
        <f t="shared" si="44"/>
        <v>Sunday</v>
      </c>
      <c r="M300" s="20">
        <f t="shared" si="45"/>
        <v>1</v>
      </c>
      <c r="N300" s="19">
        <v>3397.5</v>
      </c>
      <c r="O300" s="4">
        <f>MATCH(N300-1,'Supply Data'!$K$12:$K$17)+1</f>
        <v>3</v>
      </c>
      <c r="P300">
        <f>INDEX('Supply Data'!$L$12:$L$17,'Demand Data'!O300)</f>
        <v>23</v>
      </c>
      <c r="R300" t="str">
        <f t="shared" si="46"/>
        <v>13-Jan-08 Sunday 7</v>
      </c>
    </row>
    <row r="301" spans="4:18" x14ac:dyDescent="0.35">
      <c r="D301" s="21">
        <f t="shared" si="47"/>
        <v>39460.291666665951</v>
      </c>
      <c r="E301" s="21" t="b">
        <f t="shared" si="40"/>
        <v>0</v>
      </c>
      <c r="F301" s="21" t="b">
        <f t="shared" si="41"/>
        <v>0</v>
      </c>
      <c r="G301" s="20">
        <f t="shared" si="42"/>
        <v>1</v>
      </c>
      <c r="H301" s="20">
        <f t="shared" si="43"/>
        <v>24</v>
      </c>
      <c r="I301" s="20">
        <f t="shared" si="48"/>
        <v>8</v>
      </c>
      <c r="J301" s="21">
        <f t="shared" si="49"/>
        <v>39460</v>
      </c>
      <c r="K301" s="21"/>
      <c r="L301" s="21" t="str">
        <f t="shared" si="44"/>
        <v>Sunday</v>
      </c>
      <c r="M301" s="20">
        <f t="shared" si="45"/>
        <v>1</v>
      </c>
      <c r="N301" s="19">
        <v>3663</v>
      </c>
      <c r="O301" s="4">
        <f>MATCH(N301-1,'Supply Data'!$K$12:$K$17)+1</f>
        <v>4</v>
      </c>
      <c r="P301">
        <f>INDEX('Supply Data'!$L$12:$L$17,'Demand Data'!O301)</f>
        <v>50</v>
      </c>
      <c r="R301" t="str">
        <f t="shared" si="46"/>
        <v>13-Jan-08 Sunday 8</v>
      </c>
    </row>
    <row r="302" spans="4:18" x14ac:dyDescent="0.35">
      <c r="D302" s="21">
        <f t="shared" si="47"/>
        <v>39460.333333332615</v>
      </c>
      <c r="E302" s="21" t="b">
        <f t="shared" si="40"/>
        <v>0</v>
      </c>
      <c r="F302" s="21" t="b">
        <f t="shared" si="41"/>
        <v>0</v>
      </c>
      <c r="G302" s="20">
        <f t="shared" si="42"/>
        <v>1</v>
      </c>
      <c r="H302" s="20">
        <f t="shared" si="43"/>
        <v>24</v>
      </c>
      <c r="I302" s="20">
        <f t="shared" si="48"/>
        <v>9</v>
      </c>
      <c r="J302" s="21">
        <f t="shared" si="49"/>
        <v>39460</v>
      </c>
      <c r="K302" s="21"/>
      <c r="L302" s="21" t="str">
        <f t="shared" si="44"/>
        <v>Sunday</v>
      </c>
      <c r="M302" s="20">
        <f t="shared" si="45"/>
        <v>1</v>
      </c>
      <c r="N302" s="19">
        <v>3997.5</v>
      </c>
      <c r="O302" s="4">
        <f>MATCH(N302-1,'Supply Data'!$K$12:$K$17)+1</f>
        <v>4</v>
      </c>
      <c r="P302">
        <f>INDEX('Supply Data'!$L$12:$L$17,'Demand Data'!O302)</f>
        <v>50</v>
      </c>
      <c r="R302" t="str">
        <f t="shared" si="46"/>
        <v>13-Jan-08 Sunday 9</v>
      </c>
    </row>
    <row r="303" spans="4:18" x14ac:dyDescent="0.35">
      <c r="D303" s="21">
        <f t="shared" si="47"/>
        <v>39460.37499999928</v>
      </c>
      <c r="E303" s="21" t="b">
        <f t="shared" si="40"/>
        <v>0</v>
      </c>
      <c r="F303" s="21" t="b">
        <f t="shared" si="41"/>
        <v>0</v>
      </c>
      <c r="G303" s="20">
        <f t="shared" si="42"/>
        <v>1</v>
      </c>
      <c r="H303" s="20">
        <f t="shared" si="43"/>
        <v>24</v>
      </c>
      <c r="I303" s="20">
        <f t="shared" si="48"/>
        <v>10</v>
      </c>
      <c r="J303" s="21">
        <f t="shared" si="49"/>
        <v>39460</v>
      </c>
      <c r="K303" s="21"/>
      <c r="L303" s="21" t="str">
        <f t="shared" si="44"/>
        <v>Sunday</v>
      </c>
      <c r="M303" s="20">
        <f t="shared" si="45"/>
        <v>1</v>
      </c>
      <c r="N303" s="19">
        <v>4386</v>
      </c>
      <c r="O303" s="4">
        <f>MATCH(N303-1,'Supply Data'!$K$12:$K$17)+1</f>
        <v>4</v>
      </c>
      <c r="P303">
        <f>INDEX('Supply Data'!$L$12:$L$17,'Demand Data'!O303)</f>
        <v>50</v>
      </c>
      <c r="R303" t="str">
        <f t="shared" si="46"/>
        <v>13-Jan-08 Sunday 10</v>
      </c>
    </row>
    <row r="304" spans="4:18" x14ac:dyDescent="0.35">
      <c r="D304" s="21">
        <f t="shared" si="47"/>
        <v>39460.416666665944</v>
      </c>
      <c r="E304" s="21" t="b">
        <f t="shared" si="40"/>
        <v>0</v>
      </c>
      <c r="F304" s="21" t="b">
        <f t="shared" si="41"/>
        <v>0</v>
      </c>
      <c r="G304" s="20">
        <f t="shared" si="42"/>
        <v>1</v>
      </c>
      <c r="H304" s="20">
        <f t="shared" si="43"/>
        <v>24</v>
      </c>
      <c r="I304" s="20">
        <f t="shared" si="48"/>
        <v>11</v>
      </c>
      <c r="J304" s="21">
        <f t="shared" si="49"/>
        <v>39460</v>
      </c>
      <c r="K304" s="21"/>
      <c r="L304" s="21" t="str">
        <f t="shared" si="44"/>
        <v>Sunday</v>
      </c>
      <c r="M304" s="20">
        <f t="shared" si="45"/>
        <v>1</v>
      </c>
      <c r="N304" s="19">
        <v>4618.5</v>
      </c>
      <c r="O304" s="4">
        <f>MATCH(N304-1,'Supply Data'!$K$12:$K$17)+1</f>
        <v>4</v>
      </c>
      <c r="P304">
        <f>INDEX('Supply Data'!$L$12:$L$17,'Demand Data'!O304)</f>
        <v>50</v>
      </c>
      <c r="R304" t="str">
        <f t="shared" si="46"/>
        <v>13-Jan-08 Sunday 11</v>
      </c>
    </row>
    <row r="305" spans="4:18" x14ac:dyDescent="0.35">
      <c r="D305" s="21">
        <f t="shared" si="47"/>
        <v>39460.458333332608</v>
      </c>
      <c r="E305" s="21" t="b">
        <f t="shared" si="40"/>
        <v>0</v>
      </c>
      <c r="F305" s="21" t="b">
        <f t="shared" si="41"/>
        <v>0</v>
      </c>
      <c r="G305" s="20">
        <f t="shared" si="42"/>
        <v>1</v>
      </c>
      <c r="H305" s="20">
        <f t="shared" si="43"/>
        <v>24</v>
      </c>
      <c r="I305" s="20">
        <f t="shared" si="48"/>
        <v>12</v>
      </c>
      <c r="J305" s="21">
        <f t="shared" si="49"/>
        <v>39460</v>
      </c>
      <c r="K305" s="21"/>
      <c r="L305" s="21" t="str">
        <f t="shared" si="44"/>
        <v>Sunday</v>
      </c>
      <c r="M305" s="20">
        <f t="shared" si="45"/>
        <v>1</v>
      </c>
      <c r="N305" s="19">
        <v>4422</v>
      </c>
      <c r="O305" s="4">
        <f>MATCH(N305-1,'Supply Data'!$K$12:$K$17)+1</f>
        <v>4</v>
      </c>
      <c r="P305">
        <f>INDEX('Supply Data'!$L$12:$L$17,'Demand Data'!O305)</f>
        <v>50</v>
      </c>
      <c r="R305" t="str">
        <f t="shared" si="46"/>
        <v>13-Jan-08 Sunday 12</v>
      </c>
    </row>
    <row r="306" spans="4:18" x14ac:dyDescent="0.35">
      <c r="D306" s="21">
        <f t="shared" si="47"/>
        <v>39460.499999999272</v>
      </c>
      <c r="E306" s="21" t="b">
        <f t="shared" si="40"/>
        <v>0</v>
      </c>
      <c r="F306" s="21" t="b">
        <f t="shared" si="41"/>
        <v>0</v>
      </c>
      <c r="G306" s="20">
        <f t="shared" si="42"/>
        <v>1</v>
      </c>
      <c r="H306" s="20">
        <f t="shared" si="43"/>
        <v>24</v>
      </c>
      <c r="I306" s="20">
        <f t="shared" si="48"/>
        <v>13</v>
      </c>
      <c r="J306" s="21">
        <f t="shared" si="49"/>
        <v>39460</v>
      </c>
      <c r="K306" s="21"/>
      <c r="L306" s="21" t="str">
        <f t="shared" si="44"/>
        <v>Sunday</v>
      </c>
      <c r="M306" s="20">
        <f t="shared" si="45"/>
        <v>1</v>
      </c>
      <c r="N306" s="19">
        <v>4372.5</v>
      </c>
      <c r="O306" s="4">
        <f>MATCH(N306-1,'Supply Data'!$K$12:$K$17)+1</f>
        <v>4</v>
      </c>
      <c r="P306">
        <f>INDEX('Supply Data'!$L$12:$L$17,'Demand Data'!O306)</f>
        <v>50</v>
      </c>
      <c r="R306" t="str">
        <f t="shared" si="46"/>
        <v>13-Jan-08 Sunday 13</v>
      </c>
    </row>
    <row r="307" spans="4:18" x14ac:dyDescent="0.35">
      <c r="D307" s="21">
        <f t="shared" si="47"/>
        <v>39460.541666665937</v>
      </c>
      <c r="E307" s="21" t="b">
        <f t="shared" si="40"/>
        <v>0</v>
      </c>
      <c r="F307" s="21" t="b">
        <f t="shared" si="41"/>
        <v>0</v>
      </c>
      <c r="G307" s="20">
        <f t="shared" si="42"/>
        <v>1</v>
      </c>
      <c r="H307" s="20">
        <f t="shared" si="43"/>
        <v>24</v>
      </c>
      <c r="I307" s="20">
        <f t="shared" si="48"/>
        <v>14</v>
      </c>
      <c r="J307" s="21">
        <f t="shared" si="49"/>
        <v>39460</v>
      </c>
      <c r="K307" s="21"/>
      <c r="L307" s="21" t="str">
        <f t="shared" si="44"/>
        <v>Sunday</v>
      </c>
      <c r="M307" s="20">
        <f t="shared" si="45"/>
        <v>1</v>
      </c>
      <c r="N307" s="19">
        <v>4444.5</v>
      </c>
      <c r="O307" s="4">
        <f>MATCH(N307-1,'Supply Data'!$K$12:$K$17)+1</f>
        <v>4</v>
      </c>
      <c r="P307">
        <f>INDEX('Supply Data'!$L$12:$L$17,'Demand Data'!O307)</f>
        <v>50</v>
      </c>
      <c r="R307" t="str">
        <f t="shared" si="46"/>
        <v>13-Jan-08 Sunday 14</v>
      </c>
    </row>
    <row r="308" spans="4:18" x14ac:dyDescent="0.35">
      <c r="D308" s="21">
        <f t="shared" si="47"/>
        <v>39460.583333332601</v>
      </c>
      <c r="E308" s="21" t="b">
        <f t="shared" si="40"/>
        <v>0</v>
      </c>
      <c r="F308" s="21" t="b">
        <f t="shared" si="41"/>
        <v>0</v>
      </c>
      <c r="G308" s="20">
        <f t="shared" si="42"/>
        <v>1</v>
      </c>
      <c r="H308" s="20">
        <f t="shared" si="43"/>
        <v>24</v>
      </c>
      <c r="I308" s="20">
        <f t="shared" si="48"/>
        <v>15</v>
      </c>
      <c r="J308" s="21">
        <f t="shared" si="49"/>
        <v>39460</v>
      </c>
      <c r="K308" s="21"/>
      <c r="L308" s="21" t="str">
        <f t="shared" si="44"/>
        <v>Sunday</v>
      </c>
      <c r="M308" s="20">
        <f t="shared" si="45"/>
        <v>1</v>
      </c>
      <c r="N308" s="19">
        <v>4323</v>
      </c>
      <c r="O308" s="4">
        <f>MATCH(N308-1,'Supply Data'!$K$12:$K$17)+1</f>
        <v>4</v>
      </c>
      <c r="P308">
        <f>INDEX('Supply Data'!$L$12:$L$17,'Demand Data'!O308)</f>
        <v>50</v>
      </c>
      <c r="R308" t="str">
        <f t="shared" si="46"/>
        <v>13-Jan-08 Sunday 15</v>
      </c>
    </row>
    <row r="309" spans="4:18" x14ac:dyDescent="0.35">
      <c r="D309" s="21">
        <f t="shared" si="47"/>
        <v>39460.624999999265</v>
      </c>
      <c r="E309" s="21" t="b">
        <f t="shared" si="40"/>
        <v>0</v>
      </c>
      <c r="F309" s="21" t="b">
        <f t="shared" si="41"/>
        <v>0</v>
      </c>
      <c r="G309" s="20">
        <f t="shared" si="42"/>
        <v>1</v>
      </c>
      <c r="H309" s="20">
        <f t="shared" si="43"/>
        <v>24</v>
      </c>
      <c r="I309" s="20">
        <f t="shared" si="48"/>
        <v>16</v>
      </c>
      <c r="J309" s="21">
        <f t="shared" si="49"/>
        <v>39460</v>
      </c>
      <c r="K309" s="21"/>
      <c r="L309" s="21" t="str">
        <f t="shared" si="44"/>
        <v>Sunday</v>
      </c>
      <c r="M309" s="20">
        <f t="shared" si="45"/>
        <v>1</v>
      </c>
      <c r="N309" s="19">
        <v>4243.5</v>
      </c>
      <c r="O309" s="4">
        <f>MATCH(N309-1,'Supply Data'!$K$12:$K$17)+1</f>
        <v>4</v>
      </c>
      <c r="P309">
        <f>INDEX('Supply Data'!$L$12:$L$17,'Demand Data'!O309)</f>
        <v>50</v>
      </c>
      <c r="R309" t="str">
        <f t="shared" si="46"/>
        <v>13-Jan-08 Sunday 16</v>
      </c>
    </row>
    <row r="310" spans="4:18" x14ac:dyDescent="0.35">
      <c r="D310" s="21">
        <f t="shared" si="47"/>
        <v>39460.666666665929</v>
      </c>
      <c r="E310" s="21" t="b">
        <f t="shared" si="40"/>
        <v>0</v>
      </c>
      <c r="F310" s="21" t="b">
        <f t="shared" si="41"/>
        <v>0</v>
      </c>
      <c r="G310" s="20">
        <f t="shared" si="42"/>
        <v>1</v>
      </c>
      <c r="H310" s="20">
        <f t="shared" si="43"/>
        <v>24</v>
      </c>
      <c r="I310" s="20">
        <f t="shared" si="48"/>
        <v>17</v>
      </c>
      <c r="J310" s="21">
        <f t="shared" si="49"/>
        <v>39460</v>
      </c>
      <c r="K310" s="21"/>
      <c r="L310" s="21" t="str">
        <f t="shared" si="44"/>
        <v>Sunday</v>
      </c>
      <c r="M310" s="20">
        <f t="shared" si="45"/>
        <v>1</v>
      </c>
      <c r="N310" s="19">
        <v>4101</v>
      </c>
      <c r="O310" s="4">
        <f>MATCH(N310-1,'Supply Data'!$K$12:$K$17)+1</f>
        <v>4</v>
      </c>
      <c r="P310">
        <f>INDEX('Supply Data'!$L$12:$L$17,'Demand Data'!O310)</f>
        <v>50</v>
      </c>
      <c r="R310" t="str">
        <f t="shared" si="46"/>
        <v>13-Jan-08 Sunday 17</v>
      </c>
    </row>
    <row r="311" spans="4:18" x14ac:dyDescent="0.35">
      <c r="D311" s="21">
        <f t="shared" si="47"/>
        <v>39460.708333332594</v>
      </c>
      <c r="E311" s="21" t="b">
        <f t="shared" si="40"/>
        <v>0</v>
      </c>
      <c r="F311" s="21" t="b">
        <f t="shared" si="41"/>
        <v>0</v>
      </c>
      <c r="G311" s="20">
        <f t="shared" si="42"/>
        <v>1</v>
      </c>
      <c r="H311" s="20">
        <f t="shared" si="43"/>
        <v>24</v>
      </c>
      <c r="I311" s="20">
        <f t="shared" si="48"/>
        <v>18</v>
      </c>
      <c r="J311" s="21">
        <f t="shared" si="49"/>
        <v>39460</v>
      </c>
      <c r="K311" s="21"/>
      <c r="L311" s="21" t="str">
        <f t="shared" si="44"/>
        <v>Sunday</v>
      </c>
      <c r="M311" s="20">
        <f t="shared" si="45"/>
        <v>1</v>
      </c>
      <c r="N311" s="19">
        <v>4647</v>
      </c>
      <c r="O311" s="4">
        <f>MATCH(N311-1,'Supply Data'!$K$12:$K$17)+1</f>
        <v>4</v>
      </c>
      <c r="P311">
        <f>INDEX('Supply Data'!$L$12:$L$17,'Demand Data'!O311)</f>
        <v>50</v>
      </c>
      <c r="R311" t="str">
        <f t="shared" si="46"/>
        <v>13-Jan-08 Sunday 18</v>
      </c>
    </row>
    <row r="312" spans="4:18" x14ac:dyDescent="0.35">
      <c r="D312" s="21">
        <f t="shared" si="47"/>
        <v>39460.749999999258</v>
      </c>
      <c r="E312" s="21" t="b">
        <f t="shared" si="40"/>
        <v>0</v>
      </c>
      <c r="F312" s="21" t="b">
        <f t="shared" si="41"/>
        <v>0</v>
      </c>
      <c r="G312" s="20">
        <f t="shared" si="42"/>
        <v>1</v>
      </c>
      <c r="H312" s="20">
        <f t="shared" si="43"/>
        <v>24</v>
      </c>
      <c r="I312" s="20">
        <f t="shared" si="48"/>
        <v>19</v>
      </c>
      <c r="J312" s="21">
        <f t="shared" si="49"/>
        <v>39460</v>
      </c>
      <c r="K312" s="21"/>
      <c r="L312" s="21" t="str">
        <f t="shared" si="44"/>
        <v>Sunday</v>
      </c>
      <c r="M312" s="20">
        <f t="shared" si="45"/>
        <v>1</v>
      </c>
      <c r="N312" s="19">
        <v>4906.5</v>
      </c>
      <c r="O312" s="4">
        <f>MATCH(N312-1,'Supply Data'!$K$12:$K$17)+1</f>
        <v>5</v>
      </c>
      <c r="P312">
        <f>INDEX('Supply Data'!$L$12:$L$17,'Demand Data'!O312)</f>
        <v>75</v>
      </c>
      <c r="R312" t="str">
        <f t="shared" si="46"/>
        <v>13-Jan-08 Sunday 19</v>
      </c>
    </row>
    <row r="313" spans="4:18" x14ac:dyDescent="0.35">
      <c r="D313" s="21">
        <f t="shared" si="47"/>
        <v>39460.791666665922</v>
      </c>
      <c r="E313" s="21" t="b">
        <f t="shared" si="40"/>
        <v>0</v>
      </c>
      <c r="F313" s="21" t="b">
        <f t="shared" si="41"/>
        <v>0</v>
      </c>
      <c r="G313" s="20">
        <f t="shared" si="42"/>
        <v>1</v>
      </c>
      <c r="H313" s="20">
        <f t="shared" si="43"/>
        <v>24</v>
      </c>
      <c r="I313" s="20">
        <f t="shared" si="48"/>
        <v>20</v>
      </c>
      <c r="J313" s="21">
        <f t="shared" si="49"/>
        <v>39460</v>
      </c>
      <c r="K313" s="21"/>
      <c r="L313" s="21" t="str">
        <f t="shared" si="44"/>
        <v>Sunday</v>
      </c>
      <c r="M313" s="20">
        <f t="shared" si="45"/>
        <v>1</v>
      </c>
      <c r="N313" s="19">
        <v>4747.5</v>
      </c>
      <c r="O313" s="4">
        <f>MATCH(N313-1,'Supply Data'!$K$12:$K$17)+1</f>
        <v>4</v>
      </c>
      <c r="P313">
        <f>INDEX('Supply Data'!$L$12:$L$17,'Demand Data'!O313)</f>
        <v>50</v>
      </c>
      <c r="R313" t="str">
        <f t="shared" si="46"/>
        <v>13-Jan-08 Sunday 20</v>
      </c>
    </row>
    <row r="314" spans="4:18" x14ac:dyDescent="0.35">
      <c r="D314" s="21">
        <f t="shared" si="47"/>
        <v>39460.833333332586</v>
      </c>
      <c r="E314" s="21" t="b">
        <f t="shared" si="40"/>
        <v>0</v>
      </c>
      <c r="F314" s="21" t="b">
        <f t="shared" si="41"/>
        <v>0</v>
      </c>
      <c r="G314" s="20">
        <f t="shared" si="42"/>
        <v>1</v>
      </c>
      <c r="H314" s="20">
        <f t="shared" si="43"/>
        <v>24</v>
      </c>
      <c r="I314" s="20">
        <f t="shared" si="48"/>
        <v>21</v>
      </c>
      <c r="J314" s="21">
        <f t="shared" si="49"/>
        <v>39460</v>
      </c>
      <c r="K314" s="21"/>
      <c r="L314" s="21" t="str">
        <f t="shared" si="44"/>
        <v>Sunday</v>
      </c>
      <c r="M314" s="20">
        <f t="shared" si="45"/>
        <v>1</v>
      </c>
      <c r="N314" s="19">
        <v>4560</v>
      </c>
      <c r="O314" s="4">
        <f>MATCH(N314-1,'Supply Data'!$K$12:$K$17)+1</f>
        <v>4</v>
      </c>
      <c r="P314">
        <f>INDEX('Supply Data'!$L$12:$L$17,'Demand Data'!O314)</f>
        <v>50</v>
      </c>
      <c r="R314" t="str">
        <f t="shared" si="46"/>
        <v>13-Jan-08 Sunday 21</v>
      </c>
    </row>
    <row r="315" spans="4:18" x14ac:dyDescent="0.35">
      <c r="D315" s="21">
        <f t="shared" si="47"/>
        <v>39460.874999999251</v>
      </c>
      <c r="E315" s="21" t="b">
        <f t="shared" si="40"/>
        <v>0</v>
      </c>
      <c r="F315" s="21" t="b">
        <f t="shared" si="41"/>
        <v>0</v>
      </c>
      <c r="G315" s="20">
        <f t="shared" si="42"/>
        <v>1</v>
      </c>
      <c r="H315" s="20">
        <f t="shared" si="43"/>
        <v>24</v>
      </c>
      <c r="I315" s="20">
        <f t="shared" si="48"/>
        <v>22</v>
      </c>
      <c r="J315" s="21">
        <f t="shared" si="49"/>
        <v>39460</v>
      </c>
      <c r="K315" s="21"/>
      <c r="L315" s="21" t="str">
        <f t="shared" si="44"/>
        <v>Sunday</v>
      </c>
      <c r="M315" s="20">
        <f t="shared" si="45"/>
        <v>1</v>
      </c>
      <c r="N315" s="19">
        <v>4140</v>
      </c>
      <c r="O315" s="4">
        <f>MATCH(N315-1,'Supply Data'!$K$12:$K$17)+1</f>
        <v>4</v>
      </c>
      <c r="P315">
        <f>INDEX('Supply Data'!$L$12:$L$17,'Demand Data'!O315)</f>
        <v>50</v>
      </c>
      <c r="R315" t="str">
        <f t="shared" si="46"/>
        <v>13-Jan-08 Sunday 22</v>
      </c>
    </row>
    <row r="316" spans="4:18" x14ac:dyDescent="0.35">
      <c r="D316" s="21">
        <f t="shared" si="47"/>
        <v>39460.916666665915</v>
      </c>
      <c r="E316" s="21" t="b">
        <f t="shared" si="40"/>
        <v>0</v>
      </c>
      <c r="F316" s="21" t="b">
        <f t="shared" si="41"/>
        <v>0</v>
      </c>
      <c r="G316" s="20">
        <f t="shared" si="42"/>
        <v>1</v>
      </c>
      <c r="H316" s="20">
        <f t="shared" si="43"/>
        <v>24</v>
      </c>
      <c r="I316" s="20">
        <f t="shared" si="48"/>
        <v>23</v>
      </c>
      <c r="J316" s="21">
        <f t="shared" si="49"/>
        <v>39460</v>
      </c>
      <c r="K316" s="21"/>
      <c r="L316" s="21" t="str">
        <f t="shared" si="44"/>
        <v>Sunday</v>
      </c>
      <c r="M316" s="20">
        <f t="shared" si="45"/>
        <v>1</v>
      </c>
      <c r="N316" s="19">
        <v>3717</v>
      </c>
      <c r="O316" s="4">
        <f>MATCH(N316-1,'Supply Data'!$K$12:$K$17)+1</f>
        <v>4</v>
      </c>
      <c r="P316">
        <f>INDEX('Supply Data'!$L$12:$L$17,'Demand Data'!O316)</f>
        <v>50</v>
      </c>
      <c r="R316" t="str">
        <f t="shared" si="46"/>
        <v>13-Jan-08 Sunday 23</v>
      </c>
    </row>
    <row r="317" spans="4:18" x14ac:dyDescent="0.35">
      <c r="D317" s="21">
        <f t="shared" si="47"/>
        <v>39460.958333332579</v>
      </c>
      <c r="E317" s="21" t="b">
        <f t="shared" si="40"/>
        <v>0</v>
      </c>
      <c r="F317" s="21" t="b">
        <f t="shared" si="41"/>
        <v>0</v>
      </c>
      <c r="G317" s="20">
        <f t="shared" si="42"/>
        <v>1</v>
      </c>
      <c r="H317" s="20">
        <f t="shared" si="43"/>
        <v>24</v>
      </c>
      <c r="I317" s="20">
        <f t="shared" si="48"/>
        <v>24</v>
      </c>
      <c r="J317" s="21">
        <f t="shared" si="49"/>
        <v>39460</v>
      </c>
      <c r="K317" s="21"/>
      <c r="L317" s="21" t="str">
        <f t="shared" si="44"/>
        <v>Sunday</v>
      </c>
      <c r="M317" s="20">
        <f t="shared" si="45"/>
        <v>1</v>
      </c>
      <c r="N317" s="19">
        <v>3325.5</v>
      </c>
      <c r="O317" s="4">
        <f>MATCH(N317-1,'Supply Data'!$K$12:$K$17)+1</f>
        <v>3</v>
      </c>
      <c r="P317">
        <f>INDEX('Supply Data'!$L$12:$L$17,'Demand Data'!O317)</f>
        <v>23</v>
      </c>
      <c r="R317" t="str">
        <f t="shared" si="46"/>
        <v>13-Jan-08 Sunday 24</v>
      </c>
    </row>
    <row r="318" spans="4:18" x14ac:dyDescent="0.35">
      <c r="D318" s="21">
        <f t="shared" si="47"/>
        <v>39460.999999999243</v>
      </c>
      <c r="E318" s="21" t="b">
        <f t="shared" si="40"/>
        <v>0</v>
      </c>
      <c r="F318" s="21" t="b">
        <f t="shared" si="41"/>
        <v>0</v>
      </c>
      <c r="G318" s="20">
        <f t="shared" si="42"/>
        <v>1</v>
      </c>
      <c r="H318" s="20">
        <f t="shared" si="43"/>
        <v>24</v>
      </c>
      <c r="I318" s="20">
        <f t="shared" si="48"/>
        <v>1</v>
      </c>
      <c r="J318" s="21">
        <f t="shared" si="49"/>
        <v>39461</v>
      </c>
      <c r="K318" s="21"/>
      <c r="L318" s="21" t="str">
        <f t="shared" si="44"/>
        <v>Monday</v>
      </c>
      <c r="M318" s="20">
        <f t="shared" si="45"/>
        <v>1</v>
      </c>
      <c r="N318" s="19">
        <v>3235.5</v>
      </c>
      <c r="O318" s="4">
        <f>MATCH(N318-1,'Supply Data'!$K$12:$K$17)+1</f>
        <v>3</v>
      </c>
      <c r="P318">
        <f>INDEX('Supply Data'!$L$12:$L$17,'Demand Data'!O318)</f>
        <v>23</v>
      </c>
      <c r="R318" t="str">
        <f t="shared" si="46"/>
        <v>14-Jan-08 Monday 1</v>
      </c>
    </row>
    <row r="319" spans="4:18" x14ac:dyDescent="0.35">
      <c r="D319" s="21">
        <f t="shared" si="47"/>
        <v>39461.041666665908</v>
      </c>
      <c r="E319" s="21" t="b">
        <f t="shared" si="40"/>
        <v>0</v>
      </c>
      <c r="F319" s="21" t="b">
        <f t="shared" si="41"/>
        <v>0</v>
      </c>
      <c r="G319" s="20">
        <f t="shared" si="42"/>
        <v>1</v>
      </c>
      <c r="H319" s="20">
        <f t="shared" si="43"/>
        <v>24</v>
      </c>
      <c r="I319" s="20">
        <f t="shared" si="48"/>
        <v>2</v>
      </c>
      <c r="J319" s="21">
        <f t="shared" si="49"/>
        <v>39461</v>
      </c>
      <c r="K319" s="21"/>
      <c r="L319" s="21" t="str">
        <f t="shared" si="44"/>
        <v>Monday</v>
      </c>
      <c r="M319" s="20">
        <f t="shared" si="45"/>
        <v>1</v>
      </c>
      <c r="N319" s="19">
        <v>3139.5</v>
      </c>
      <c r="O319" s="4">
        <f>MATCH(N319-1,'Supply Data'!$K$12:$K$17)+1</f>
        <v>3</v>
      </c>
      <c r="P319">
        <f>INDEX('Supply Data'!$L$12:$L$17,'Demand Data'!O319)</f>
        <v>23</v>
      </c>
      <c r="R319" t="str">
        <f t="shared" si="46"/>
        <v>14-Jan-08 Monday 2</v>
      </c>
    </row>
    <row r="320" spans="4:18" x14ac:dyDescent="0.35">
      <c r="D320" s="21">
        <f t="shared" si="47"/>
        <v>39461.083333332572</v>
      </c>
      <c r="E320" s="21" t="b">
        <f t="shared" si="40"/>
        <v>0</v>
      </c>
      <c r="F320" s="21" t="b">
        <f t="shared" si="41"/>
        <v>0</v>
      </c>
      <c r="G320" s="20">
        <f t="shared" si="42"/>
        <v>1</v>
      </c>
      <c r="H320" s="20">
        <f t="shared" si="43"/>
        <v>24</v>
      </c>
      <c r="I320" s="20">
        <f t="shared" si="48"/>
        <v>3</v>
      </c>
      <c r="J320" s="21">
        <f t="shared" si="49"/>
        <v>39461</v>
      </c>
      <c r="K320" s="21"/>
      <c r="L320" s="21" t="str">
        <f t="shared" si="44"/>
        <v>Monday</v>
      </c>
      <c r="M320" s="20">
        <f t="shared" si="45"/>
        <v>1</v>
      </c>
      <c r="N320" s="19">
        <v>3042</v>
      </c>
      <c r="O320" s="4">
        <f>MATCH(N320-1,'Supply Data'!$K$12:$K$17)+1</f>
        <v>3</v>
      </c>
      <c r="P320">
        <f>INDEX('Supply Data'!$L$12:$L$17,'Demand Data'!O320)</f>
        <v>23</v>
      </c>
      <c r="R320" t="str">
        <f t="shared" si="46"/>
        <v>14-Jan-08 Monday 3</v>
      </c>
    </row>
    <row r="321" spans="4:18" x14ac:dyDescent="0.35">
      <c r="D321" s="21">
        <f t="shared" si="47"/>
        <v>39461.124999999236</v>
      </c>
      <c r="E321" s="21" t="b">
        <f t="shared" si="40"/>
        <v>0</v>
      </c>
      <c r="F321" s="21" t="b">
        <f t="shared" si="41"/>
        <v>0</v>
      </c>
      <c r="G321" s="20">
        <f t="shared" si="42"/>
        <v>1</v>
      </c>
      <c r="H321" s="20">
        <f t="shared" si="43"/>
        <v>24</v>
      </c>
      <c r="I321" s="20">
        <f t="shared" si="48"/>
        <v>4</v>
      </c>
      <c r="J321" s="21">
        <f t="shared" si="49"/>
        <v>39461</v>
      </c>
      <c r="K321" s="21"/>
      <c r="L321" s="21" t="str">
        <f t="shared" si="44"/>
        <v>Monday</v>
      </c>
      <c r="M321" s="20">
        <f t="shared" si="45"/>
        <v>1</v>
      </c>
      <c r="N321" s="19">
        <v>3033</v>
      </c>
      <c r="O321" s="4">
        <f>MATCH(N321-1,'Supply Data'!$K$12:$K$17)+1</f>
        <v>3</v>
      </c>
      <c r="P321">
        <f>INDEX('Supply Data'!$L$12:$L$17,'Demand Data'!O321)</f>
        <v>23</v>
      </c>
      <c r="R321" t="str">
        <f t="shared" si="46"/>
        <v>14-Jan-08 Monday 4</v>
      </c>
    </row>
    <row r="322" spans="4:18" x14ac:dyDescent="0.35">
      <c r="D322" s="21">
        <f t="shared" si="47"/>
        <v>39461.1666666659</v>
      </c>
      <c r="E322" s="21" t="b">
        <f t="shared" si="40"/>
        <v>0</v>
      </c>
      <c r="F322" s="21" t="b">
        <f t="shared" si="41"/>
        <v>0</v>
      </c>
      <c r="G322" s="20">
        <f t="shared" si="42"/>
        <v>1</v>
      </c>
      <c r="H322" s="20">
        <f t="shared" si="43"/>
        <v>24</v>
      </c>
      <c r="I322" s="20">
        <f t="shared" si="48"/>
        <v>5</v>
      </c>
      <c r="J322" s="21">
        <f t="shared" si="49"/>
        <v>39461</v>
      </c>
      <c r="K322" s="21"/>
      <c r="L322" s="21" t="str">
        <f t="shared" si="44"/>
        <v>Monday</v>
      </c>
      <c r="M322" s="20">
        <f t="shared" si="45"/>
        <v>1</v>
      </c>
      <c r="N322" s="19">
        <v>3100.5</v>
      </c>
      <c r="O322" s="4">
        <f>MATCH(N322-1,'Supply Data'!$K$12:$K$17)+1</f>
        <v>3</v>
      </c>
      <c r="P322">
        <f>INDEX('Supply Data'!$L$12:$L$17,'Demand Data'!O322)</f>
        <v>23</v>
      </c>
      <c r="R322" t="str">
        <f t="shared" si="46"/>
        <v>14-Jan-08 Monday 5</v>
      </c>
    </row>
    <row r="323" spans="4:18" x14ac:dyDescent="0.35">
      <c r="D323" s="21">
        <f t="shared" si="47"/>
        <v>39461.208333332565</v>
      </c>
      <c r="E323" s="21" t="b">
        <f t="shared" si="40"/>
        <v>0</v>
      </c>
      <c r="F323" s="21" t="b">
        <f t="shared" si="41"/>
        <v>0</v>
      </c>
      <c r="G323" s="20">
        <f t="shared" si="42"/>
        <v>1</v>
      </c>
      <c r="H323" s="20">
        <f t="shared" si="43"/>
        <v>24</v>
      </c>
      <c r="I323" s="20">
        <f t="shared" si="48"/>
        <v>6</v>
      </c>
      <c r="J323" s="21">
        <f t="shared" si="49"/>
        <v>39461</v>
      </c>
      <c r="K323" s="21"/>
      <c r="L323" s="21" t="str">
        <f t="shared" si="44"/>
        <v>Monday</v>
      </c>
      <c r="M323" s="20">
        <f t="shared" si="45"/>
        <v>1</v>
      </c>
      <c r="N323" s="19">
        <v>3096</v>
      </c>
      <c r="O323" s="4">
        <f>MATCH(N323-1,'Supply Data'!$K$12:$K$17)+1</f>
        <v>3</v>
      </c>
      <c r="P323">
        <f>INDEX('Supply Data'!$L$12:$L$17,'Demand Data'!O323)</f>
        <v>23</v>
      </c>
      <c r="R323" t="str">
        <f t="shared" si="46"/>
        <v>14-Jan-08 Monday 6</v>
      </c>
    </row>
    <row r="324" spans="4:18" x14ac:dyDescent="0.35">
      <c r="D324" s="21">
        <f t="shared" si="47"/>
        <v>39461.249999999229</v>
      </c>
      <c r="E324" s="21" t="b">
        <f t="shared" si="40"/>
        <v>0</v>
      </c>
      <c r="F324" s="21" t="b">
        <f t="shared" si="41"/>
        <v>0</v>
      </c>
      <c r="G324" s="20">
        <f t="shared" si="42"/>
        <v>1</v>
      </c>
      <c r="H324" s="20">
        <f t="shared" si="43"/>
        <v>24</v>
      </c>
      <c r="I324" s="20">
        <f t="shared" si="48"/>
        <v>7</v>
      </c>
      <c r="J324" s="21">
        <f t="shared" si="49"/>
        <v>39461</v>
      </c>
      <c r="K324" s="21"/>
      <c r="L324" s="21" t="str">
        <f t="shared" si="44"/>
        <v>Monday</v>
      </c>
      <c r="M324" s="20">
        <f t="shared" si="45"/>
        <v>1</v>
      </c>
      <c r="N324" s="19">
        <v>3096</v>
      </c>
      <c r="O324" s="4">
        <f>MATCH(N324-1,'Supply Data'!$K$12:$K$17)+1</f>
        <v>3</v>
      </c>
      <c r="P324">
        <f>INDEX('Supply Data'!$L$12:$L$17,'Demand Data'!O324)</f>
        <v>23</v>
      </c>
      <c r="R324" t="str">
        <f t="shared" si="46"/>
        <v>14-Jan-08 Monday 7</v>
      </c>
    </row>
    <row r="325" spans="4:18" x14ac:dyDescent="0.35">
      <c r="D325" s="21">
        <f t="shared" si="47"/>
        <v>39461.291666665893</v>
      </c>
      <c r="E325" s="21" t="b">
        <f t="shared" si="40"/>
        <v>0</v>
      </c>
      <c r="F325" s="21" t="b">
        <f t="shared" si="41"/>
        <v>0</v>
      </c>
      <c r="G325" s="20">
        <f t="shared" si="42"/>
        <v>1</v>
      </c>
      <c r="H325" s="20">
        <f t="shared" si="43"/>
        <v>24</v>
      </c>
      <c r="I325" s="20">
        <f t="shared" si="48"/>
        <v>8</v>
      </c>
      <c r="J325" s="21">
        <f t="shared" si="49"/>
        <v>39461</v>
      </c>
      <c r="K325" s="21"/>
      <c r="L325" s="21" t="str">
        <f t="shared" si="44"/>
        <v>Monday</v>
      </c>
      <c r="M325" s="20">
        <f t="shared" si="45"/>
        <v>1</v>
      </c>
      <c r="N325" s="19">
        <v>3096</v>
      </c>
      <c r="O325" s="4">
        <f>MATCH(N325-1,'Supply Data'!$K$12:$K$17)+1</f>
        <v>3</v>
      </c>
      <c r="P325">
        <f>INDEX('Supply Data'!$L$12:$L$17,'Demand Data'!O325)</f>
        <v>23</v>
      </c>
      <c r="R325" t="str">
        <f t="shared" si="46"/>
        <v>14-Jan-08 Monday 8</v>
      </c>
    </row>
    <row r="326" spans="4:18" x14ac:dyDescent="0.35">
      <c r="D326" s="21">
        <f t="shared" si="47"/>
        <v>39461.333333332557</v>
      </c>
      <c r="E326" s="21" t="b">
        <f t="shared" ref="E326:E389" si="50">D326=$D$2</f>
        <v>0</v>
      </c>
      <c r="F326" s="21" t="b">
        <f t="shared" ref="F326:F389" si="51">D326=$E$2</f>
        <v>0</v>
      </c>
      <c r="G326" s="20">
        <f t="shared" si="42"/>
        <v>1</v>
      </c>
      <c r="H326" s="20">
        <f t="shared" si="43"/>
        <v>24</v>
      </c>
      <c r="I326" s="20">
        <f t="shared" si="48"/>
        <v>9</v>
      </c>
      <c r="J326" s="21">
        <f t="shared" si="49"/>
        <v>39461</v>
      </c>
      <c r="K326" s="21"/>
      <c r="L326" s="21" t="str">
        <f t="shared" si="44"/>
        <v>Monday</v>
      </c>
      <c r="M326" s="20">
        <f t="shared" si="45"/>
        <v>1</v>
      </c>
      <c r="N326" s="19">
        <v>3036</v>
      </c>
      <c r="O326" s="4">
        <f>MATCH(N326-1,'Supply Data'!$K$12:$K$17)+1</f>
        <v>3</v>
      </c>
      <c r="P326">
        <f>INDEX('Supply Data'!$L$12:$L$17,'Demand Data'!O326)</f>
        <v>23</v>
      </c>
      <c r="R326" t="str">
        <f t="shared" si="46"/>
        <v>14-Jan-08 Monday 9</v>
      </c>
    </row>
    <row r="327" spans="4:18" x14ac:dyDescent="0.35">
      <c r="D327" s="21">
        <f t="shared" si="47"/>
        <v>39461.374999999221</v>
      </c>
      <c r="E327" s="21" t="b">
        <f t="shared" si="50"/>
        <v>0</v>
      </c>
      <c r="F327" s="21" t="b">
        <f t="shared" si="51"/>
        <v>0</v>
      </c>
      <c r="G327" s="20">
        <f t="shared" ref="G327:G390" si="52">IF(E327,2,IF(F327,3,1))</f>
        <v>1</v>
      </c>
      <c r="H327" s="20">
        <f t="shared" ref="H327:H390" si="53">CHOOSE(G327,24,23,25)</f>
        <v>24</v>
      </c>
      <c r="I327" s="20">
        <f t="shared" si="48"/>
        <v>10</v>
      </c>
      <c r="J327" s="21">
        <f t="shared" si="49"/>
        <v>39461</v>
      </c>
      <c r="K327" s="21"/>
      <c r="L327" s="21" t="str">
        <f t="shared" ref="L327:L390" si="54">TEXT(J327,"ddddd")</f>
        <v>Monday</v>
      </c>
      <c r="M327" s="20">
        <f t="shared" ref="M327:M390" si="55">MONTH(D327)</f>
        <v>1</v>
      </c>
      <c r="N327" s="19">
        <v>3036</v>
      </c>
      <c r="O327" s="4">
        <f>MATCH(N327-1,'Supply Data'!$K$12:$K$17)+1</f>
        <v>3</v>
      </c>
      <c r="P327">
        <f>INDEX('Supply Data'!$L$12:$L$17,'Demand Data'!O327)</f>
        <v>23</v>
      </c>
      <c r="R327" t="str">
        <f t="shared" ref="R327:R390" si="56">TEXT(D327,"dd-mmm-yy ddddd")&amp;" "&amp;I327</f>
        <v>14-Jan-08 Monday 10</v>
      </c>
    </row>
    <row r="328" spans="4:18" x14ac:dyDescent="0.35">
      <c r="D328" s="21">
        <f t="shared" ref="D328:D391" si="57">D327+1/24</f>
        <v>39461.416666665886</v>
      </c>
      <c r="E328" s="21" t="b">
        <f t="shared" si="50"/>
        <v>0</v>
      </c>
      <c r="F328" s="21" t="b">
        <f t="shared" si="51"/>
        <v>0</v>
      </c>
      <c r="G328" s="20">
        <f t="shared" si="52"/>
        <v>1</v>
      </c>
      <c r="H328" s="20">
        <f t="shared" si="53"/>
        <v>24</v>
      </c>
      <c r="I328" s="20">
        <f t="shared" ref="I328:I391" si="58">IF(I327&gt;=H328,1,I327+1)</f>
        <v>11</v>
      </c>
      <c r="J328" s="21">
        <f t="shared" ref="J328:J391" si="59">IF(I328=1,J327+1,J327)</f>
        <v>39461</v>
      </c>
      <c r="K328" s="21"/>
      <c r="L328" s="21" t="str">
        <f t="shared" si="54"/>
        <v>Monday</v>
      </c>
      <c r="M328" s="20">
        <f t="shared" si="55"/>
        <v>1</v>
      </c>
      <c r="N328" s="19">
        <v>3172.5</v>
      </c>
      <c r="O328" s="4">
        <f>MATCH(N328-1,'Supply Data'!$K$12:$K$17)+1</f>
        <v>3</v>
      </c>
      <c r="P328">
        <f>INDEX('Supply Data'!$L$12:$L$17,'Demand Data'!O328)</f>
        <v>23</v>
      </c>
      <c r="R328" t="str">
        <f t="shared" si="56"/>
        <v>14-Jan-08 Monday 11</v>
      </c>
    </row>
    <row r="329" spans="4:18" x14ac:dyDescent="0.35">
      <c r="D329" s="21">
        <f t="shared" si="57"/>
        <v>39461.45833333255</v>
      </c>
      <c r="E329" s="21" t="b">
        <f t="shared" si="50"/>
        <v>0</v>
      </c>
      <c r="F329" s="21" t="b">
        <f t="shared" si="51"/>
        <v>0</v>
      </c>
      <c r="G329" s="20">
        <f t="shared" si="52"/>
        <v>1</v>
      </c>
      <c r="H329" s="20">
        <f t="shared" si="53"/>
        <v>24</v>
      </c>
      <c r="I329" s="20">
        <f t="shared" si="58"/>
        <v>12</v>
      </c>
      <c r="J329" s="21">
        <f t="shared" si="59"/>
        <v>39461</v>
      </c>
      <c r="K329" s="21"/>
      <c r="L329" s="21" t="str">
        <f t="shared" si="54"/>
        <v>Monday</v>
      </c>
      <c r="M329" s="20">
        <f t="shared" si="55"/>
        <v>1</v>
      </c>
      <c r="N329" s="19">
        <v>3112.5</v>
      </c>
      <c r="O329" s="4">
        <f>MATCH(N329-1,'Supply Data'!$K$12:$K$17)+1</f>
        <v>3</v>
      </c>
      <c r="P329">
        <f>INDEX('Supply Data'!$L$12:$L$17,'Demand Data'!O329)</f>
        <v>23</v>
      </c>
      <c r="R329" t="str">
        <f t="shared" si="56"/>
        <v>14-Jan-08 Monday 12</v>
      </c>
    </row>
    <row r="330" spans="4:18" x14ac:dyDescent="0.35">
      <c r="D330" s="21">
        <f t="shared" si="57"/>
        <v>39461.499999999214</v>
      </c>
      <c r="E330" s="21" t="b">
        <f t="shared" si="50"/>
        <v>0</v>
      </c>
      <c r="F330" s="21" t="b">
        <f t="shared" si="51"/>
        <v>0</v>
      </c>
      <c r="G330" s="20">
        <f t="shared" si="52"/>
        <v>1</v>
      </c>
      <c r="H330" s="20">
        <f t="shared" si="53"/>
        <v>24</v>
      </c>
      <c r="I330" s="20">
        <f t="shared" si="58"/>
        <v>13</v>
      </c>
      <c r="J330" s="21">
        <f t="shared" si="59"/>
        <v>39461</v>
      </c>
      <c r="K330" s="21"/>
      <c r="L330" s="21" t="str">
        <f t="shared" si="54"/>
        <v>Monday</v>
      </c>
      <c r="M330" s="20">
        <f t="shared" si="55"/>
        <v>1</v>
      </c>
      <c r="N330" s="19">
        <v>3133.5</v>
      </c>
      <c r="O330" s="4">
        <f>MATCH(N330-1,'Supply Data'!$K$12:$K$17)+1</f>
        <v>3</v>
      </c>
      <c r="P330">
        <f>INDEX('Supply Data'!$L$12:$L$17,'Demand Data'!O330)</f>
        <v>23</v>
      </c>
      <c r="R330" t="str">
        <f t="shared" si="56"/>
        <v>14-Jan-08 Monday 13</v>
      </c>
    </row>
    <row r="331" spans="4:18" x14ac:dyDescent="0.35">
      <c r="D331" s="21">
        <f t="shared" si="57"/>
        <v>39461.541666665878</v>
      </c>
      <c r="E331" s="21" t="b">
        <f t="shared" si="50"/>
        <v>0</v>
      </c>
      <c r="F331" s="21" t="b">
        <f t="shared" si="51"/>
        <v>0</v>
      </c>
      <c r="G331" s="20">
        <f t="shared" si="52"/>
        <v>1</v>
      </c>
      <c r="H331" s="20">
        <f t="shared" si="53"/>
        <v>24</v>
      </c>
      <c r="I331" s="20">
        <f t="shared" si="58"/>
        <v>14</v>
      </c>
      <c r="J331" s="21">
        <f t="shared" si="59"/>
        <v>39461</v>
      </c>
      <c r="K331" s="21"/>
      <c r="L331" s="21" t="str">
        <f t="shared" si="54"/>
        <v>Monday</v>
      </c>
      <c r="M331" s="20">
        <f t="shared" si="55"/>
        <v>1</v>
      </c>
      <c r="N331" s="19">
        <v>3094.5</v>
      </c>
      <c r="O331" s="4">
        <f>MATCH(N331-1,'Supply Data'!$K$12:$K$17)+1</f>
        <v>3</v>
      </c>
      <c r="P331">
        <f>INDEX('Supply Data'!$L$12:$L$17,'Demand Data'!O331)</f>
        <v>23</v>
      </c>
      <c r="R331" t="str">
        <f t="shared" si="56"/>
        <v>14-Jan-08 Monday 14</v>
      </c>
    </row>
    <row r="332" spans="4:18" x14ac:dyDescent="0.35">
      <c r="D332" s="21">
        <f t="shared" si="57"/>
        <v>39461.583333332543</v>
      </c>
      <c r="E332" s="21" t="b">
        <f t="shared" si="50"/>
        <v>0</v>
      </c>
      <c r="F332" s="21" t="b">
        <f t="shared" si="51"/>
        <v>0</v>
      </c>
      <c r="G332" s="20">
        <f t="shared" si="52"/>
        <v>1</v>
      </c>
      <c r="H332" s="20">
        <f t="shared" si="53"/>
        <v>24</v>
      </c>
      <c r="I332" s="20">
        <f t="shared" si="58"/>
        <v>15</v>
      </c>
      <c r="J332" s="21">
        <f t="shared" si="59"/>
        <v>39461</v>
      </c>
      <c r="K332" s="21"/>
      <c r="L332" s="21" t="str">
        <f t="shared" si="54"/>
        <v>Monday</v>
      </c>
      <c r="M332" s="20">
        <f t="shared" si="55"/>
        <v>1</v>
      </c>
      <c r="N332" s="19">
        <v>3120</v>
      </c>
      <c r="O332" s="4">
        <f>MATCH(N332-1,'Supply Data'!$K$12:$K$17)+1</f>
        <v>3</v>
      </c>
      <c r="P332">
        <f>INDEX('Supply Data'!$L$12:$L$17,'Demand Data'!O332)</f>
        <v>23</v>
      </c>
      <c r="R332" t="str">
        <f t="shared" si="56"/>
        <v>14-Jan-08 Monday 15</v>
      </c>
    </row>
    <row r="333" spans="4:18" x14ac:dyDescent="0.35">
      <c r="D333" s="21">
        <f t="shared" si="57"/>
        <v>39461.624999999207</v>
      </c>
      <c r="E333" s="21" t="b">
        <f t="shared" si="50"/>
        <v>0</v>
      </c>
      <c r="F333" s="21" t="b">
        <f t="shared" si="51"/>
        <v>0</v>
      </c>
      <c r="G333" s="20">
        <f t="shared" si="52"/>
        <v>1</v>
      </c>
      <c r="H333" s="20">
        <f t="shared" si="53"/>
        <v>24</v>
      </c>
      <c r="I333" s="20">
        <f t="shared" si="58"/>
        <v>16</v>
      </c>
      <c r="J333" s="21">
        <f t="shared" si="59"/>
        <v>39461</v>
      </c>
      <c r="K333" s="21"/>
      <c r="L333" s="21" t="str">
        <f t="shared" si="54"/>
        <v>Monday</v>
      </c>
      <c r="M333" s="20">
        <f t="shared" si="55"/>
        <v>1</v>
      </c>
      <c r="N333" s="19">
        <v>3172.5</v>
      </c>
      <c r="O333" s="4">
        <f>MATCH(N333-1,'Supply Data'!$K$12:$K$17)+1</f>
        <v>3</v>
      </c>
      <c r="P333">
        <f>INDEX('Supply Data'!$L$12:$L$17,'Demand Data'!O333)</f>
        <v>23</v>
      </c>
      <c r="R333" t="str">
        <f t="shared" si="56"/>
        <v>14-Jan-08 Monday 16</v>
      </c>
    </row>
    <row r="334" spans="4:18" x14ac:dyDescent="0.35">
      <c r="D334" s="21">
        <f t="shared" si="57"/>
        <v>39461.666666665871</v>
      </c>
      <c r="E334" s="21" t="b">
        <f t="shared" si="50"/>
        <v>0</v>
      </c>
      <c r="F334" s="21" t="b">
        <f t="shared" si="51"/>
        <v>0</v>
      </c>
      <c r="G334" s="20">
        <f t="shared" si="52"/>
        <v>1</v>
      </c>
      <c r="H334" s="20">
        <f t="shared" si="53"/>
        <v>24</v>
      </c>
      <c r="I334" s="20">
        <f t="shared" si="58"/>
        <v>17</v>
      </c>
      <c r="J334" s="21">
        <f t="shared" si="59"/>
        <v>39461</v>
      </c>
      <c r="K334" s="21"/>
      <c r="L334" s="21" t="str">
        <f t="shared" si="54"/>
        <v>Monday</v>
      </c>
      <c r="M334" s="20">
        <f t="shared" si="55"/>
        <v>1</v>
      </c>
      <c r="N334" s="19">
        <v>3346.5</v>
      </c>
      <c r="O334" s="4">
        <f>MATCH(N334-1,'Supply Data'!$K$12:$K$17)+1</f>
        <v>3</v>
      </c>
      <c r="P334">
        <f>INDEX('Supply Data'!$L$12:$L$17,'Demand Data'!O334)</f>
        <v>23</v>
      </c>
      <c r="R334" t="str">
        <f t="shared" si="56"/>
        <v>14-Jan-08 Monday 17</v>
      </c>
    </row>
    <row r="335" spans="4:18" x14ac:dyDescent="0.35">
      <c r="D335" s="21">
        <f t="shared" si="57"/>
        <v>39461.708333332535</v>
      </c>
      <c r="E335" s="21" t="b">
        <f t="shared" si="50"/>
        <v>0</v>
      </c>
      <c r="F335" s="21" t="b">
        <f t="shared" si="51"/>
        <v>0</v>
      </c>
      <c r="G335" s="20">
        <f t="shared" si="52"/>
        <v>1</v>
      </c>
      <c r="H335" s="20">
        <f t="shared" si="53"/>
        <v>24</v>
      </c>
      <c r="I335" s="20">
        <f t="shared" si="58"/>
        <v>18</v>
      </c>
      <c r="J335" s="21">
        <f t="shared" si="59"/>
        <v>39461</v>
      </c>
      <c r="K335" s="21"/>
      <c r="L335" s="21" t="str">
        <f t="shared" si="54"/>
        <v>Monday</v>
      </c>
      <c r="M335" s="20">
        <f t="shared" si="55"/>
        <v>1</v>
      </c>
      <c r="N335" s="19">
        <v>4116</v>
      </c>
      <c r="O335" s="4">
        <f>MATCH(N335-1,'Supply Data'!$K$12:$K$17)+1</f>
        <v>4</v>
      </c>
      <c r="P335">
        <f>INDEX('Supply Data'!$L$12:$L$17,'Demand Data'!O335)</f>
        <v>50</v>
      </c>
      <c r="R335" t="str">
        <f t="shared" si="56"/>
        <v>14-Jan-08 Monday 18</v>
      </c>
    </row>
    <row r="336" spans="4:18" x14ac:dyDescent="0.35">
      <c r="D336" s="21">
        <f t="shared" si="57"/>
        <v>39461.7499999992</v>
      </c>
      <c r="E336" s="21" t="b">
        <f t="shared" si="50"/>
        <v>0</v>
      </c>
      <c r="F336" s="21" t="b">
        <f t="shared" si="51"/>
        <v>0</v>
      </c>
      <c r="G336" s="20">
        <f t="shared" si="52"/>
        <v>1</v>
      </c>
      <c r="H336" s="20">
        <f t="shared" si="53"/>
        <v>24</v>
      </c>
      <c r="I336" s="20">
        <f t="shared" si="58"/>
        <v>19</v>
      </c>
      <c r="J336" s="21">
        <f t="shared" si="59"/>
        <v>39461</v>
      </c>
      <c r="K336" s="21"/>
      <c r="L336" s="21" t="str">
        <f t="shared" si="54"/>
        <v>Monday</v>
      </c>
      <c r="M336" s="20">
        <f t="shared" si="55"/>
        <v>1</v>
      </c>
      <c r="N336" s="19">
        <v>4366.5</v>
      </c>
      <c r="O336" s="4">
        <f>MATCH(N336-1,'Supply Data'!$K$12:$K$17)+1</f>
        <v>4</v>
      </c>
      <c r="P336">
        <f>INDEX('Supply Data'!$L$12:$L$17,'Demand Data'!O336)</f>
        <v>50</v>
      </c>
      <c r="R336" t="str">
        <f t="shared" si="56"/>
        <v>14-Jan-08 Monday 19</v>
      </c>
    </row>
    <row r="337" spans="4:18" x14ac:dyDescent="0.35">
      <c r="D337" s="21">
        <f t="shared" si="57"/>
        <v>39461.791666665864</v>
      </c>
      <c r="E337" s="21" t="b">
        <f t="shared" si="50"/>
        <v>0</v>
      </c>
      <c r="F337" s="21" t="b">
        <f t="shared" si="51"/>
        <v>0</v>
      </c>
      <c r="G337" s="20">
        <f t="shared" si="52"/>
        <v>1</v>
      </c>
      <c r="H337" s="20">
        <f t="shared" si="53"/>
        <v>24</v>
      </c>
      <c r="I337" s="20">
        <f t="shared" si="58"/>
        <v>20</v>
      </c>
      <c r="J337" s="21">
        <f t="shared" si="59"/>
        <v>39461</v>
      </c>
      <c r="K337" s="21"/>
      <c r="L337" s="21" t="str">
        <f t="shared" si="54"/>
        <v>Monday</v>
      </c>
      <c r="M337" s="20">
        <f t="shared" si="55"/>
        <v>1</v>
      </c>
      <c r="N337" s="19">
        <v>4240.5</v>
      </c>
      <c r="O337" s="4">
        <f>MATCH(N337-1,'Supply Data'!$K$12:$K$17)+1</f>
        <v>4</v>
      </c>
      <c r="P337">
        <f>INDEX('Supply Data'!$L$12:$L$17,'Demand Data'!O337)</f>
        <v>50</v>
      </c>
      <c r="R337" t="str">
        <f t="shared" si="56"/>
        <v>14-Jan-08 Monday 20</v>
      </c>
    </row>
    <row r="338" spans="4:18" x14ac:dyDescent="0.35">
      <c r="D338" s="21">
        <f t="shared" si="57"/>
        <v>39461.833333332528</v>
      </c>
      <c r="E338" s="21" t="b">
        <f t="shared" si="50"/>
        <v>0</v>
      </c>
      <c r="F338" s="21" t="b">
        <f t="shared" si="51"/>
        <v>0</v>
      </c>
      <c r="G338" s="20">
        <f t="shared" si="52"/>
        <v>1</v>
      </c>
      <c r="H338" s="20">
        <f t="shared" si="53"/>
        <v>24</v>
      </c>
      <c r="I338" s="20">
        <f t="shared" si="58"/>
        <v>21</v>
      </c>
      <c r="J338" s="21">
        <f t="shared" si="59"/>
        <v>39461</v>
      </c>
      <c r="K338" s="21"/>
      <c r="L338" s="21" t="str">
        <f t="shared" si="54"/>
        <v>Monday</v>
      </c>
      <c r="M338" s="20">
        <f t="shared" si="55"/>
        <v>1</v>
      </c>
      <c r="N338" s="19">
        <v>4087.5</v>
      </c>
      <c r="O338" s="4">
        <f>MATCH(N338-1,'Supply Data'!$K$12:$K$17)+1</f>
        <v>4</v>
      </c>
      <c r="P338">
        <f>INDEX('Supply Data'!$L$12:$L$17,'Demand Data'!O338)</f>
        <v>50</v>
      </c>
      <c r="R338" t="str">
        <f t="shared" si="56"/>
        <v>14-Jan-08 Monday 21</v>
      </c>
    </row>
    <row r="339" spans="4:18" x14ac:dyDescent="0.35">
      <c r="D339" s="21">
        <f t="shared" si="57"/>
        <v>39461.874999999192</v>
      </c>
      <c r="E339" s="21" t="b">
        <f t="shared" si="50"/>
        <v>0</v>
      </c>
      <c r="F339" s="21" t="b">
        <f t="shared" si="51"/>
        <v>0</v>
      </c>
      <c r="G339" s="20">
        <f t="shared" si="52"/>
        <v>1</v>
      </c>
      <c r="H339" s="20">
        <f t="shared" si="53"/>
        <v>24</v>
      </c>
      <c r="I339" s="20">
        <f t="shared" si="58"/>
        <v>22</v>
      </c>
      <c r="J339" s="21">
        <f t="shared" si="59"/>
        <v>39461</v>
      </c>
      <c r="K339" s="21"/>
      <c r="L339" s="21" t="str">
        <f t="shared" si="54"/>
        <v>Monday</v>
      </c>
      <c r="M339" s="20">
        <f t="shared" si="55"/>
        <v>1</v>
      </c>
      <c r="N339" s="19">
        <v>3733.5</v>
      </c>
      <c r="O339" s="4">
        <f>MATCH(N339-1,'Supply Data'!$K$12:$K$17)+1</f>
        <v>4</v>
      </c>
      <c r="P339">
        <f>INDEX('Supply Data'!$L$12:$L$17,'Demand Data'!O339)</f>
        <v>50</v>
      </c>
      <c r="R339" t="str">
        <f t="shared" si="56"/>
        <v>14-Jan-08 Monday 22</v>
      </c>
    </row>
    <row r="340" spans="4:18" x14ac:dyDescent="0.35">
      <c r="D340" s="21">
        <f t="shared" si="57"/>
        <v>39461.916666665857</v>
      </c>
      <c r="E340" s="21" t="b">
        <f t="shared" si="50"/>
        <v>0</v>
      </c>
      <c r="F340" s="21" t="b">
        <f t="shared" si="51"/>
        <v>0</v>
      </c>
      <c r="G340" s="20">
        <f t="shared" si="52"/>
        <v>1</v>
      </c>
      <c r="H340" s="20">
        <f t="shared" si="53"/>
        <v>24</v>
      </c>
      <c r="I340" s="20">
        <f t="shared" si="58"/>
        <v>23</v>
      </c>
      <c r="J340" s="21">
        <f t="shared" si="59"/>
        <v>39461</v>
      </c>
      <c r="K340" s="21"/>
      <c r="L340" s="21" t="str">
        <f t="shared" si="54"/>
        <v>Monday</v>
      </c>
      <c r="M340" s="20">
        <f t="shared" si="55"/>
        <v>1</v>
      </c>
      <c r="N340" s="19">
        <v>3400.5</v>
      </c>
      <c r="O340" s="4">
        <f>MATCH(N340-1,'Supply Data'!$K$12:$K$17)+1</f>
        <v>3</v>
      </c>
      <c r="P340">
        <f>INDEX('Supply Data'!$L$12:$L$17,'Demand Data'!O340)</f>
        <v>23</v>
      </c>
      <c r="R340" t="str">
        <f t="shared" si="56"/>
        <v>14-Jan-08 Monday 23</v>
      </c>
    </row>
    <row r="341" spans="4:18" x14ac:dyDescent="0.35">
      <c r="D341" s="21">
        <f t="shared" si="57"/>
        <v>39461.958333332521</v>
      </c>
      <c r="E341" s="21" t="b">
        <f t="shared" si="50"/>
        <v>0</v>
      </c>
      <c r="F341" s="21" t="b">
        <f t="shared" si="51"/>
        <v>0</v>
      </c>
      <c r="G341" s="20">
        <f t="shared" si="52"/>
        <v>1</v>
      </c>
      <c r="H341" s="20">
        <f t="shared" si="53"/>
        <v>24</v>
      </c>
      <c r="I341" s="20">
        <f t="shared" si="58"/>
        <v>24</v>
      </c>
      <c r="J341" s="21">
        <f t="shared" si="59"/>
        <v>39461</v>
      </c>
      <c r="K341" s="21"/>
      <c r="L341" s="21" t="str">
        <f t="shared" si="54"/>
        <v>Monday</v>
      </c>
      <c r="M341" s="20">
        <f t="shared" si="55"/>
        <v>1</v>
      </c>
      <c r="N341" s="19">
        <v>3256.5</v>
      </c>
      <c r="O341" s="4">
        <f>MATCH(N341-1,'Supply Data'!$K$12:$K$17)+1</f>
        <v>3</v>
      </c>
      <c r="P341">
        <f>INDEX('Supply Data'!$L$12:$L$17,'Demand Data'!O341)</f>
        <v>23</v>
      </c>
      <c r="R341" t="str">
        <f t="shared" si="56"/>
        <v>14-Jan-08 Monday 24</v>
      </c>
    </row>
    <row r="342" spans="4:18" x14ac:dyDescent="0.35">
      <c r="D342" s="21">
        <f t="shared" si="57"/>
        <v>39461.999999999185</v>
      </c>
      <c r="E342" s="21" t="b">
        <f t="shared" si="50"/>
        <v>0</v>
      </c>
      <c r="F342" s="21" t="b">
        <f t="shared" si="51"/>
        <v>0</v>
      </c>
      <c r="G342" s="20">
        <f t="shared" si="52"/>
        <v>1</v>
      </c>
      <c r="H342" s="20">
        <f t="shared" si="53"/>
        <v>24</v>
      </c>
      <c r="I342" s="20">
        <f t="shared" si="58"/>
        <v>1</v>
      </c>
      <c r="J342" s="21">
        <f t="shared" si="59"/>
        <v>39462</v>
      </c>
      <c r="K342" s="21"/>
      <c r="L342" s="21" t="str">
        <f t="shared" si="54"/>
        <v>Tuesday</v>
      </c>
      <c r="M342" s="20">
        <f t="shared" si="55"/>
        <v>1</v>
      </c>
      <c r="N342" s="19">
        <v>3154.5</v>
      </c>
      <c r="O342" s="4">
        <f>MATCH(N342-1,'Supply Data'!$K$12:$K$17)+1</f>
        <v>3</v>
      </c>
      <c r="P342">
        <f>INDEX('Supply Data'!$L$12:$L$17,'Demand Data'!O342)</f>
        <v>23</v>
      </c>
      <c r="R342" t="str">
        <f t="shared" si="56"/>
        <v>15-Jan-08 Tuesday 1</v>
      </c>
    </row>
    <row r="343" spans="4:18" x14ac:dyDescent="0.35">
      <c r="D343" s="21">
        <f t="shared" si="57"/>
        <v>39462.041666665849</v>
      </c>
      <c r="E343" s="21" t="b">
        <f t="shared" si="50"/>
        <v>0</v>
      </c>
      <c r="F343" s="21" t="b">
        <f t="shared" si="51"/>
        <v>0</v>
      </c>
      <c r="G343" s="20">
        <f t="shared" si="52"/>
        <v>1</v>
      </c>
      <c r="H343" s="20">
        <f t="shared" si="53"/>
        <v>24</v>
      </c>
      <c r="I343" s="20">
        <f t="shared" si="58"/>
        <v>2</v>
      </c>
      <c r="J343" s="21">
        <f t="shared" si="59"/>
        <v>39462</v>
      </c>
      <c r="K343" s="21"/>
      <c r="L343" s="21" t="str">
        <f t="shared" si="54"/>
        <v>Tuesday</v>
      </c>
      <c r="M343" s="20">
        <f t="shared" si="55"/>
        <v>1</v>
      </c>
      <c r="N343" s="19">
        <v>3154.5</v>
      </c>
      <c r="O343" s="4">
        <f>MATCH(N343-1,'Supply Data'!$K$12:$K$17)+1</f>
        <v>3</v>
      </c>
      <c r="P343">
        <f>INDEX('Supply Data'!$L$12:$L$17,'Demand Data'!O343)</f>
        <v>23</v>
      </c>
      <c r="R343" t="str">
        <f t="shared" si="56"/>
        <v>15-Jan-08 Tuesday 2</v>
      </c>
    </row>
    <row r="344" spans="4:18" x14ac:dyDescent="0.35">
      <c r="D344" s="21">
        <f t="shared" si="57"/>
        <v>39462.083333332514</v>
      </c>
      <c r="E344" s="21" t="b">
        <f t="shared" si="50"/>
        <v>0</v>
      </c>
      <c r="F344" s="21" t="b">
        <f t="shared" si="51"/>
        <v>0</v>
      </c>
      <c r="G344" s="20">
        <f t="shared" si="52"/>
        <v>1</v>
      </c>
      <c r="H344" s="20">
        <f t="shared" si="53"/>
        <v>24</v>
      </c>
      <c r="I344" s="20">
        <f t="shared" si="58"/>
        <v>3</v>
      </c>
      <c r="J344" s="21">
        <f t="shared" si="59"/>
        <v>39462</v>
      </c>
      <c r="K344" s="21"/>
      <c r="L344" s="21" t="str">
        <f t="shared" si="54"/>
        <v>Tuesday</v>
      </c>
      <c r="M344" s="20">
        <f t="shared" si="55"/>
        <v>1</v>
      </c>
      <c r="N344" s="19">
        <v>3154.5</v>
      </c>
      <c r="O344" s="4">
        <f>MATCH(N344-1,'Supply Data'!$K$12:$K$17)+1</f>
        <v>3</v>
      </c>
      <c r="P344">
        <f>INDEX('Supply Data'!$L$12:$L$17,'Demand Data'!O344)</f>
        <v>23</v>
      </c>
      <c r="R344" t="str">
        <f t="shared" si="56"/>
        <v>15-Jan-08 Tuesday 3</v>
      </c>
    </row>
    <row r="345" spans="4:18" x14ac:dyDescent="0.35">
      <c r="D345" s="21">
        <f t="shared" si="57"/>
        <v>39462.124999999178</v>
      </c>
      <c r="E345" s="21" t="b">
        <f t="shared" si="50"/>
        <v>0</v>
      </c>
      <c r="F345" s="21" t="b">
        <f t="shared" si="51"/>
        <v>0</v>
      </c>
      <c r="G345" s="20">
        <f t="shared" si="52"/>
        <v>1</v>
      </c>
      <c r="H345" s="20">
        <f t="shared" si="53"/>
        <v>24</v>
      </c>
      <c r="I345" s="20">
        <f t="shared" si="58"/>
        <v>4</v>
      </c>
      <c r="J345" s="21">
        <f t="shared" si="59"/>
        <v>39462</v>
      </c>
      <c r="K345" s="21"/>
      <c r="L345" s="21" t="str">
        <f t="shared" si="54"/>
        <v>Tuesday</v>
      </c>
      <c r="M345" s="20">
        <f t="shared" si="55"/>
        <v>1</v>
      </c>
      <c r="N345" s="19">
        <v>3154.5</v>
      </c>
      <c r="O345" s="4">
        <f>MATCH(N345-1,'Supply Data'!$K$12:$K$17)+1</f>
        <v>3</v>
      </c>
      <c r="P345">
        <f>INDEX('Supply Data'!$L$12:$L$17,'Demand Data'!O345)</f>
        <v>23</v>
      </c>
      <c r="R345" t="str">
        <f t="shared" si="56"/>
        <v>15-Jan-08 Tuesday 4</v>
      </c>
    </row>
    <row r="346" spans="4:18" x14ac:dyDescent="0.35">
      <c r="D346" s="21">
        <f t="shared" si="57"/>
        <v>39462.166666665842</v>
      </c>
      <c r="E346" s="21" t="b">
        <f t="shared" si="50"/>
        <v>0</v>
      </c>
      <c r="F346" s="21" t="b">
        <f t="shared" si="51"/>
        <v>0</v>
      </c>
      <c r="G346" s="20">
        <f t="shared" si="52"/>
        <v>1</v>
      </c>
      <c r="H346" s="20">
        <f t="shared" si="53"/>
        <v>24</v>
      </c>
      <c r="I346" s="20">
        <f t="shared" si="58"/>
        <v>5</v>
      </c>
      <c r="J346" s="21">
        <f t="shared" si="59"/>
        <v>39462</v>
      </c>
      <c r="K346" s="21"/>
      <c r="L346" s="21" t="str">
        <f t="shared" si="54"/>
        <v>Tuesday</v>
      </c>
      <c r="M346" s="20">
        <f t="shared" si="55"/>
        <v>1</v>
      </c>
      <c r="N346" s="19">
        <v>3219</v>
      </c>
      <c r="O346" s="4">
        <f>MATCH(N346-1,'Supply Data'!$K$12:$K$17)+1</f>
        <v>3</v>
      </c>
      <c r="P346">
        <f>INDEX('Supply Data'!$L$12:$L$17,'Demand Data'!O346)</f>
        <v>23</v>
      </c>
      <c r="R346" t="str">
        <f t="shared" si="56"/>
        <v>15-Jan-08 Tuesday 5</v>
      </c>
    </row>
    <row r="347" spans="4:18" x14ac:dyDescent="0.35">
      <c r="D347" s="21">
        <f t="shared" si="57"/>
        <v>39462.208333332506</v>
      </c>
      <c r="E347" s="21" t="b">
        <f t="shared" si="50"/>
        <v>0</v>
      </c>
      <c r="F347" s="21" t="b">
        <f t="shared" si="51"/>
        <v>0</v>
      </c>
      <c r="G347" s="20">
        <f t="shared" si="52"/>
        <v>1</v>
      </c>
      <c r="H347" s="20">
        <f t="shared" si="53"/>
        <v>24</v>
      </c>
      <c r="I347" s="20">
        <f t="shared" si="58"/>
        <v>6</v>
      </c>
      <c r="J347" s="21">
        <f t="shared" si="59"/>
        <v>39462</v>
      </c>
      <c r="K347" s="21"/>
      <c r="L347" s="21" t="str">
        <f t="shared" si="54"/>
        <v>Tuesday</v>
      </c>
      <c r="M347" s="20">
        <f t="shared" si="55"/>
        <v>1</v>
      </c>
      <c r="N347" s="19">
        <v>3496.5</v>
      </c>
      <c r="O347" s="4">
        <f>MATCH(N347-1,'Supply Data'!$K$12:$K$17)+1</f>
        <v>3</v>
      </c>
      <c r="P347">
        <f>INDEX('Supply Data'!$L$12:$L$17,'Demand Data'!O347)</f>
        <v>23</v>
      </c>
      <c r="R347" t="str">
        <f t="shared" si="56"/>
        <v>15-Jan-08 Tuesday 6</v>
      </c>
    </row>
    <row r="348" spans="4:18" x14ac:dyDescent="0.35">
      <c r="D348" s="21">
        <f t="shared" si="57"/>
        <v>39462.249999999171</v>
      </c>
      <c r="E348" s="21" t="b">
        <f t="shared" si="50"/>
        <v>0</v>
      </c>
      <c r="F348" s="21" t="b">
        <f t="shared" si="51"/>
        <v>0</v>
      </c>
      <c r="G348" s="20">
        <f t="shared" si="52"/>
        <v>1</v>
      </c>
      <c r="H348" s="20">
        <f t="shared" si="53"/>
        <v>24</v>
      </c>
      <c r="I348" s="20">
        <f t="shared" si="58"/>
        <v>7</v>
      </c>
      <c r="J348" s="21">
        <f t="shared" si="59"/>
        <v>39462</v>
      </c>
      <c r="K348" s="21"/>
      <c r="L348" s="21" t="str">
        <f t="shared" si="54"/>
        <v>Tuesday</v>
      </c>
      <c r="M348" s="20">
        <f t="shared" si="55"/>
        <v>1</v>
      </c>
      <c r="N348" s="19">
        <v>3595.5</v>
      </c>
      <c r="O348" s="4">
        <f>MATCH(N348-1,'Supply Data'!$K$12:$K$17)+1</f>
        <v>3</v>
      </c>
      <c r="P348">
        <f>INDEX('Supply Data'!$L$12:$L$17,'Demand Data'!O348)</f>
        <v>23</v>
      </c>
      <c r="R348" t="str">
        <f t="shared" si="56"/>
        <v>15-Jan-08 Tuesday 7</v>
      </c>
    </row>
    <row r="349" spans="4:18" x14ac:dyDescent="0.35">
      <c r="D349" s="21">
        <f t="shared" si="57"/>
        <v>39462.291666665835</v>
      </c>
      <c r="E349" s="21" t="b">
        <f t="shared" si="50"/>
        <v>0</v>
      </c>
      <c r="F349" s="21" t="b">
        <f t="shared" si="51"/>
        <v>0</v>
      </c>
      <c r="G349" s="20">
        <f t="shared" si="52"/>
        <v>1</v>
      </c>
      <c r="H349" s="20">
        <f t="shared" si="53"/>
        <v>24</v>
      </c>
      <c r="I349" s="20">
        <f t="shared" si="58"/>
        <v>8</v>
      </c>
      <c r="J349" s="21">
        <f t="shared" si="59"/>
        <v>39462</v>
      </c>
      <c r="K349" s="21"/>
      <c r="L349" s="21" t="str">
        <f t="shared" si="54"/>
        <v>Tuesday</v>
      </c>
      <c r="M349" s="20">
        <f t="shared" si="55"/>
        <v>1</v>
      </c>
      <c r="N349" s="19">
        <v>4015.5</v>
      </c>
      <c r="O349" s="4">
        <f>MATCH(N349-1,'Supply Data'!$K$12:$K$17)+1</f>
        <v>4</v>
      </c>
      <c r="P349">
        <f>INDEX('Supply Data'!$L$12:$L$17,'Demand Data'!O349)</f>
        <v>50</v>
      </c>
      <c r="R349" t="str">
        <f t="shared" si="56"/>
        <v>15-Jan-08 Tuesday 8</v>
      </c>
    </row>
    <row r="350" spans="4:18" x14ac:dyDescent="0.35">
      <c r="D350" s="21">
        <f t="shared" si="57"/>
        <v>39462.333333332499</v>
      </c>
      <c r="E350" s="21" t="b">
        <f t="shared" si="50"/>
        <v>0</v>
      </c>
      <c r="F350" s="21" t="b">
        <f t="shared" si="51"/>
        <v>0</v>
      </c>
      <c r="G350" s="20">
        <f t="shared" si="52"/>
        <v>1</v>
      </c>
      <c r="H350" s="20">
        <f t="shared" si="53"/>
        <v>24</v>
      </c>
      <c r="I350" s="20">
        <f t="shared" si="58"/>
        <v>9</v>
      </c>
      <c r="J350" s="21">
        <f t="shared" si="59"/>
        <v>39462</v>
      </c>
      <c r="K350" s="21"/>
      <c r="L350" s="21" t="str">
        <f t="shared" si="54"/>
        <v>Tuesday</v>
      </c>
      <c r="M350" s="20">
        <f t="shared" si="55"/>
        <v>1</v>
      </c>
      <c r="N350" s="19">
        <v>4698</v>
      </c>
      <c r="O350" s="4">
        <f>MATCH(N350-1,'Supply Data'!$K$12:$K$17)+1</f>
        <v>4</v>
      </c>
      <c r="P350">
        <f>INDEX('Supply Data'!$L$12:$L$17,'Demand Data'!O350)</f>
        <v>50</v>
      </c>
      <c r="R350" t="str">
        <f t="shared" si="56"/>
        <v>15-Jan-08 Tuesday 9</v>
      </c>
    </row>
    <row r="351" spans="4:18" x14ac:dyDescent="0.35">
      <c r="D351" s="21">
        <f t="shared" si="57"/>
        <v>39462.374999999163</v>
      </c>
      <c r="E351" s="21" t="b">
        <f t="shared" si="50"/>
        <v>0</v>
      </c>
      <c r="F351" s="21" t="b">
        <f t="shared" si="51"/>
        <v>0</v>
      </c>
      <c r="G351" s="20">
        <f t="shared" si="52"/>
        <v>1</v>
      </c>
      <c r="H351" s="20">
        <f t="shared" si="53"/>
        <v>24</v>
      </c>
      <c r="I351" s="20">
        <f t="shared" si="58"/>
        <v>10</v>
      </c>
      <c r="J351" s="21">
        <f t="shared" si="59"/>
        <v>39462</v>
      </c>
      <c r="K351" s="21"/>
      <c r="L351" s="21" t="str">
        <f t="shared" si="54"/>
        <v>Tuesday</v>
      </c>
      <c r="M351" s="20">
        <f t="shared" si="55"/>
        <v>1</v>
      </c>
      <c r="N351" s="19">
        <v>4975.5</v>
      </c>
      <c r="O351" s="4">
        <f>MATCH(N351-1,'Supply Data'!$K$12:$K$17)+1</f>
        <v>5</v>
      </c>
      <c r="P351">
        <f>INDEX('Supply Data'!$L$12:$L$17,'Demand Data'!O351)</f>
        <v>75</v>
      </c>
      <c r="R351" t="str">
        <f t="shared" si="56"/>
        <v>15-Jan-08 Tuesday 10</v>
      </c>
    </row>
    <row r="352" spans="4:18" x14ac:dyDescent="0.35">
      <c r="D352" s="21">
        <f t="shared" si="57"/>
        <v>39462.416666665828</v>
      </c>
      <c r="E352" s="21" t="b">
        <f t="shared" si="50"/>
        <v>0</v>
      </c>
      <c r="F352" s="21" t="b">
        <f t="shared" si="51"/>
        <v>0</v>
      </c>
      <c r="G352" s="20">
        <f t="shared" si="52"/>
        <v>1</v>
      </c>
      <c r="H352" s="20">
        <f t="shared" si="53"/>
        <v>24</v>
      </c>
      <c r="I352" s="20">
        <f t="shared" si="58"/>
        <v>11</v>
      </c>
      <c r="J352" s="21">
        <f t="shared" si="59"/>
        <v>39462</v>
      </c>
      <c r="K352" s="21"/>
      <c r="L352" s="21" t="str">
        <f t="shared" si="54"/>
        <v>Tuesday</v>
      </c>
      <c r="M352" s="20">
        <f t="shared" si="55"/>
        <v>1</v>
      </c>
      <c r="N352" s="19">
        <v>5121</v>
      </c>
      <c r="O352" s="4">
        <f>MATCH(N352-1,'Supply Data'!$K$12:$K$17)+1</f>
        <v>5</v>
      </c>
      <c r="P352">
        <f>INDEX('Supply Data'!$L$12:$L$17,'Demand Data'!O352)</f>
        <v>75</v>
      </c>
      <c r="R352" t="str">
        <f t="shared" si="56"/>
        <v>15-Jan-08 Tuesday 11</v>
      </c>
    </row>
    <row r="353" spans="4:18" x14ac:dyDescent="0.35">
      <c r="D353" s="21">
        <f t="shared" si="57"/>
        <v>39462.458333332492</v>
      </c>
      <c r="E353" s="21" t="b">
        <f t="shared" si="50"/>
        <v>0</v>
      </c>
      <c r="F353" s="21" t="b">
        <f t="shared" si="51"/>
        <v>0</v>
      </c>
      <c r="G353" s="20">
        <f t="shared" si="52"/>
        <v>1</v>
      </c>
      <c r="H353" s="20">
        <f t="shared" si="53"/>
        <v>24</v>
      </c>
      <c r="I353" s="20">
        <f t="shared" si="58"/>
        <v>12</v>
      </c>
      <c r="J353" s="21">
        <f t="shared" si="59"/>
        <v>39462</v>
      </c>
      <c r="K353" s="21"/>
      <c r="L353" s="21" t="str">
        <f t="shared" si="54"/>
        <v>Tuesday</v>
      </c>
      <c r="M353" s="20">
        <f t="shared" si="55"/>
        <v>1</v>
      </c>
      <c r="N353" s="19">
        <v>4959</v>
      </c>
      <c r="O353" s="4">
        <f>MATCH(N353-1,'Supply Data'!$K$12:$K$17)+1</f>
        <v>5</v>
      </c>
      <c r="P353">
        <f>INDEX('Supply Data'!$L$12:$L$17,'Demand Data'!O353)</f>
        <v>75</v>
      </c>
      <c r="R353" t="str">
        <f t="shared" si="56"/>
        <v>15-Jan-08 Tuesday 12</v>
      </c>
    </row>
    <row r="354" spans="4:18" x14ac:dyDescent="0.35">
      <c r="D354" s="21">
        <f t="shared" si="57"/>
        <v>39462.499999999156</v>
      </c>
      <c r="E354" s="21" t="b">
        <f t="shared" si="50"/>
        <v>0</v>
      </c>
      <c r="F354" s="21" t="b">
        <f t="shared" si="51"/>
        <v>0</v>
      </c>
      <c r="G354" s="20">
        <f t="shared" si="52"/>
        <v>1</v>
      </c>
      <c r="H354" s="20">
        <f t="shared" si="53"/>
        <v>24</v>
      </c>
      <c r="I354" s="20">
        <f t="shared" si="58"/>
        <v>13</v>
      </c>
      <c r="J354" s="21">
        <f t="shared" si="59"/>
        <v>39462</v>
      </c>
      <c r="K354" s="21"/>
      <c r="L354" s="21" t="str">
        <f t="shared" si="54"/>
        <v>Tuesday</v>
      </c>
      <c r="M354" s="20">
        <f t="shared" si="55"/>
        <v>1</v>
      </c>
      <c r="N354" s="19">
        <v>5058</v>
      </c>
      <c r="O354" s="4">
        <f>MATCH(N354-1,'Supply Data'!$K$12:$K$17)+1</f>
        <v>5</v>
      </c>
      <c r="P354">
        <f>INDEX('Supply Data'!$L$12:$L$17,'Demand Data'!O354)</f>
        <v>75</v>
      </c>
      <c r="R354" t="str">
        <f t="shared" si="56"/>
        <v>15-Jan-08 Tuesday 13</v>
      </c>
    </row>
    <row r="355" spans="4:18" x14ac:dyDescent="0.35">
      <c r="D355" s="21">
        <f t="shared" si="57"/>
        <v>39462.54166666582</v>
      </c>
      <c r="E355" s="21" t="b">
        <f t="shared" si="50"/>
        <v>0</v>
      </c>
      <c r="F355" s="21" t="b">
        <f t="shared" si="51"/>
        <v>0</v>
      </c>
      <c r="G355" s="20">
        <f t="shared" si="52"/>
        <v>1</v>
      </c>
      <c r="H355" s="20">
        <f t="shared" si="53"/>
        <v>24</v>
      </c>
      <c r="I355" s="20">
        <f t="shared" si="58"/>
        <v>14</v>
      </c>
      <c r="J355" s="21">
        <f t="shared" si="59"/>
        <v>39462</v>
      </c>
      <c r="K355" s="21"/>
      <c r="L355" s="21" t="str">
        <f t="shared" si="54"/>
        <v>Tuesday</v>
      </c>
      <c r="M355" s="20">
        <f t="shared" si="55"/>
        <v>1</v>
      </c>
      <c r="N355" s="19">
        <v>5224.5</v>
      </c>
      <c r="O355" s="4">
        <f>MATCH(N355-1,'Supply Data'!$K$12:$K$17)+1</f>
        <v>5</v>
      </c>
      <c r="P355">
        <f>INDEX('Supply Data'!$L$12:$L$17,'Demand Data'!O355)</f>
        <v>75</v>
      </c>
      <c r="R355" t="str">
        <f t="shared" si="56"/>
        <v>15-Jan-08 Tuesday 14</v>
      </c>
    </row>
    <row r="356" spans="4:18" x14ac:dyDescent="0.35">
      <c r="D356" s="21">
        <f t="shared" si="57"/>
        <v>39462.583333332484</v>
      </c>
      <c r="E356" s="21" t="b">
        <f t="shared" si="50"/>
        <v>0</v>
      </c>
      <c r="F356" s="21" t="b">
        <f t="shared" si="51"/>
        <v>0</v>
      </c>
      <c r="G356" s="20">
        <f t="shared" si="52"/>
        <v>1</v>
      </c>
      <c r="H356" s="20">
        <f t="shared" si="53"/>
        <v>24</v>
      </c>
      <c r="I356" s="20">
        <f t="shared" si="58"/>
        <v>15</v>
      </c>
      <c r="J356" s="21">
        <f t="shared" si="59"/>
        <v>39462</v>
      </c>
      <c r="K356" s="21"/>
      <c r="L356" s="21" t="str">
        <f t="shared" si="54"/>
        <v>Tuesday</v>
      </c>
      <c r="M356" s="20">
        <f t="shared" si="55"/>
        <v>1</v>
      </c>
      <c r="N356" s="19">
        <v>5082</v>
      </c>
      <c r="O356" s="4">
        <f>MATCH(N356-1,'Supply Data'!$K$12:$K$17)+1</f>
        <v>5</v>
      </c>
      <c r="P356">
        <f>INDEX('Supply Data'!$L$12:$L$17,'Demand Data'!O356)</f>
        <v>75</v>
      </c>
      <c r="R356" t="str">
        <f t="shared" si="56"/>
        <v>15-Jan-08 Tuesday 15</v>
      </c>
    </row>
    <row r="357" spans="4:18" x14ac:dyDescent="0.35">
      <c r="D357" s="21">
        <f t="shared" si="57"/>
        <v>39462.624999999149</v>
      </c>
      <c r="E357" s="21" t="b">
        <f t="shared" si="50"/>
        <v>0</v>
      </c>
      <c r="F357" s="21" t="b">
        <f t="shared" si="51"/>
        <v>0</v>
      </c>
      <c r="G357" s="20">
        <f t="shared" si="52"/>
        <v>1</v>
      </c>
      <c r="H357" s="20">
        <f t="shared" si="53"/>
        <v>24</v>
      </c>
      <c r="I357" s="20">
        <f t="shared" si="58"/>
        <v>16</v>
      </c>
      <c r="J357" s="21">
        <f t="shared" si="59"/>
        <v>39462</v>
      </c>
      <c r="K357" s="21"/>
      <c r="L357" s="21" t="str">
        <f t="shared" si="54"/>
        <v>Tuesday</v>
      </c>
      <c r="M357" s="20">
        <f t="shared" si="55"/>
        <v>1</v>
      </c>
      <c r="N357" s="19">
        <v>5032.5</v>
      </c>
      <c r="O357" s="4">
        <f>MATCH(N357-1,'Supply Data'!$K$12:$K$17)+1</f>
        <v>5</v>
      </c>
      <c r="P357">
        <f>INDEX('Supply Data'!$L$12:$L$17,'Demand Data'!O357)</f>
        <v>75</v>
      </c>
      <c r="R357" t="str">
        <f t="shared" si="56"/>
        <v>15-Jan-08 Tuesday 16</v>
      </c>
    </row>
    <row r="358" spans="4:18" x14ac:dyDescent="0.35">
      <c r="D358" s="21">
        <f t="shared" si="57"/>
        <v>39462.666666665813</v>
      </c>
      <c r="E358" s="21" t="b">
        <f t="shared" si="50"/>
        <v>0</v>
      </c>
      <c r="F358" s="21" t="b">
        <f t="shared" si="51"/>
        <v>0</v>
      </c>
      <c r="G358" s="20">
        <f t="shared" si="52"/>
        <v>1</v>
      </c>
      <c r="H358" s="20">
        <f t="shared" si="53"/>
        <v>24</v>
      </c>
      <c r="I358" s="20">
        <f t="shared" si="58"/>
        <v>17</v>
      </c>
      <c r="J358" s="21">
        <f t="shared" si="59"/>
        <v>39462</v>
      </c>
      <c r="K358" s="21"/>
      <c r="L358" s="21" t="str">
        <f t="shared" si="54"/>
        <v>Tuesday</v>
      </c>
      <c r="M358" s="20">
        <f t="shared" si="55"/>
        <v>1</v>
      </c>
      <c r="N358" s="19">
        <v>5128.5</v>
      </c>
      <c r="O358" s="4">
        <f>MATCH(N358-1,'Supply Data'!$K$12:$K$17)+1</f>
        <v>5</v>
      </c>
      <c r="P358">
        <f>INDEX('Supply Data'!$L$12:$L$17,'Demand Data'!O358)</f>
        <v>75</v>
      </c>
      <c r="R358" t="str">
        <f t="shared" si="56"/>
        <v>15-Jan-08 Tuesday 17</v>
      </c>
    </row>
    <row r="359" spans="4:18" x14ac:dyDescent="0.35">
      <c r="D359" s="21">
        <f t="shared" si="57"/>
        <v>39462.708333332477</v>
      </c>
      <c r="E359" s="21" t="b">
        <f t="shared" si="50"/>
        <v>0</v>
      </c>
      <c r="F359" s="21" t="b">
        <f t="shared" si="51"/>
        <v>0</v>
      </c>
      <c r="G359" s="20">
        <f t="shared" si="52"/>
        <v>1</v>
      </c>
      <c r="H359" s="20">
        <f t="shared" si="53"/>
        <v>24</v>
      </c>
      <c r="I359" s="20">
        <f t="shared" si="58"/>
        <v>18</v>
      </c>
      <c r="J359" s="21">
        <f t="shared" si="59"/>
        <v>39462</v>
      </c>
      <c r="K359" s="21"/>
      <c r="L359" s="21" t="str">
        <f t="shared" si="54"/>
        <v>Tuesday</v>
      </c>
      <c r="M359" s="20">
        <f t="shared" si="55"/>
        <v>1</v>
      </c>
      <c r="N359" s="19">
        <v>5352</v>
      </c>
      <c r="O359" s="4">
        <f>MATCH(N359-1,'Supply Data'!$K$12:$K$17)+1</f>
        <v>5</v>
      </c>
      <c r="P359">
        <f>INDEX('Supply Data'!$L$12:$L$17,'Demand Data'!O359)</f>
        <v>75</v>
      </c>
      <c r="R359" t="str">
        <f t="shared" si="56"/>
        <v>15-Jan-08 Tuesday 18</v>
      </c>
    </row>
    <row r="360" spans="4:18" x14ac:dyDescent="0.35">
      <c r="D360" s="21">
        <f t="shared" si="57"/>
        <v>39462.749999999141</v>
      </c>
      <c r="E360" s="21" t="b">
        <f t="shared" si="50"/>
        <v>0</v>
      </c>
      <c r="F360" s="21" t="b">
        <f t="shared" si="51"/>
        <v>0</v>
      </c>
      <c r="G360" s="20">
        <f t="shared" si="52"/>
        <v>1</v>
      </c>
      <c r="H360" s="20">
        <f t="shared" si="53"/>
        <v>24</v>
      </c>
      <c r="I360" s="20">
        <f t="shared" si="58"/>
        <v>19</v>
      </c>
      <c r="J360" s="21">
        <f t="shared" si="59"/>
        <v>39462</v>
      </c>
      <c r="K360" s="21"/>
      <c r="L360" s="21" t="str">
        <f t="shared" si="54"/>
        <v>Tuesday</v>
      </c>
      <c r="M360" s="20">
        <f t="shared" si="55"/>
        <v>1</v>
      </c>
      <c r="N360" s="19">
        <v>5431.5</v>
      </c>
      <c r="O360" s="4">
        <f>MATCH(N360-1,'Supply Data'!$K$12:$K$17)+1</f>
        <v>5</v>
      </c>
      <c r="P360">
        <f>INDEX('Supply Data'!$L$12:$L$17,'Demand Data'!O360)</f>
        <v>75</v>
      </c>
      <c r="R360" t="str">
        <f t="shared" si="56"/>
        <v>15-Jan-08 Tuesday 19</v>
      </c>
    </row>
    <row r="361" spans="4:18" x14ac:dyDescent="0.35">
      <c r="D361" s="21">
        <f t="shared" si="57"/>
        <v>39462.791666665806</v>
      </c>
      <c r="E361" s="21" t="b">
        <f t="shared" si="50"/>
        <v>0</v>
      </c>
      <c r="F361" s="21" t="b">
        <f t="shared" si="51"/>
        <v>0</v>
      </c>
      <c r="G361" s="20">
        <f t="shared" si="52"/>
        <v>1</v>
      </c>
      <c r="H361" s="20">
        <f t="shared" si="53"/>
        <v>24</v>
      </c>
      <c r="I361" s="20">
        <f t="shared" si="58"/>
        <v>20</v>
      </c>
      <c r="J361" s="21">
        <f t="shared" si="59"/>
        <v>39462</v>
      </c>
      <c r="K361" s="21"/>
      <c r="L361" s="21" t="str">
        <f t="shared" si="54"/>
        <v>Tuesday</v>
      </c>
      <c r="M361" s="20">
        <f t="shared" si="55"/>
        <v>1</v>
      </c>
      <c r="N361" s="19">
        <v>5310</v>
      </c>
      <c r="O361" s="4">
        <f>MATCH(N361-1,'Supply Data'!$K$12:$K$17)+1</f>
        <v>5</v>
      </c>
      <c r="P361">
        <f>INDEX('Supply Data'!$L$12:$L$17,'Demand Data'!O361)</f>
        <v>75</v>
      </c>
      <c r="R361" t="str">
        <f t="shared" si="56"/>
        <v>15-Jan-08 Tuesday 20</v>
      </c>
    </row>
    <row r="362" spans="4:18" x14ac:dyDescent="0.35">
      <c r="D362" s="21">
        <f t="shared" si="57"/>
        <v>39462.83333333247</v>
      </c>
      <c r="E362" s="21" t="b">
        <f t="shared" si="50"/>
        <v>0</v>
      </c>
      <c r="F362" s="21" t="b">
        <f t="shared" si="51"/>
        <v>0</v>
      </c>
      <c r="G362" s="20">
        <f t="shared" si="52"/>
        <v>1</v>
      </c>
      <c r="H362" s="20">
        <f t="shared" si="53"/>
        <v>24</v>
      </c>
      <c r="I362" s="20">
        <f t="shared" si="58"/>
        <v>21</v>
      </c>
      <c r="J362" s="21">
        <f t="shared" si="59"/>
        <v>39462</v>
      </c>
      <c r="K362" s="21"/>
      <c r="L362" s="21" t="str">
        <f t="shared" si="54"/>
        <v>Tuesday</v>
      </c>
      <c r="M362" s="20">
        <f t="shared" si="55"/>
        <v>1</v>
      </c>
      <c r="N362" s="19">
        <v>5026.5</v>
      </c>
      <c r="O362" s="4">
        <f>MATCH(N362-1,'Supply Data'!$K$12:$K$17)+1</f>
        <v>5</v>
      </c>
      <c r="P362">
        <f>INDEX('Supply Data'!$L$12:$L$17,'Demand Data'!O362)</f>
        <v>75</v>
      </c>
      <c r="R362" t="str">
        <f t="shared" si="56"/>
        <v>15-Jan-08 Tuesday 21</v>
      </c>
    </row>
    <row r="363" spans="4:18" x14ac:dyDescent="0.35">
      <c r="D363" s="21">
        <f t="shared" si="57"/>
        <v>39462.874999999134</v>
      </c>
      <c r="E363" s="21" t="b">
        <f t="shared" si="50"/>
        <v>0</v>
      </c>
      <c r="F363" s="21" t="b">
        <f t="shared" si="51"/>
        <v>0</v>
      </c>
      <c r="G363" s="20">
        <f t="shared" si="52"/>
        <v>1</v>
      </c>
      <c r="H363" s="20">
        <f t="shared" si="53"/>
        <v>24</v>
      </c>
      <c r="I363" s="20">
        <f t="shared" si="58"/>
        <v>22</v>
      </c>
      <c r="J363" s="21">
        <f t="shared" si="59"/>
        <v>39462</v>
      </c>
      <c r="K363" s="21"/>
      <c r="L363" s="21" t="str">
        <f t="shared" si="54"/>
        <v>Tuesday</v>
      </c>
      <c r="M363" s="20">
        <f t="shared" si="55"/>
        <v>1</v>
      </c>
      <c r="N363" s="19">
        <v>4500</v>
      </c>
      <c r="O363" s="4">
        <f>MATCH(N363-1,'Supply Data'!$K$12:$K$17)+1</f>
        <v>4</v>
      </c>
      <c r="P363">
        <f>INDEX('Supply Data'!$L$12:$L$17,'Demand Data'!O363)</f>
        <v>50</v>
      </c>
      <c r="R363" t="str">
        <f t="shared" si="56"/>
        <v>15-Jan-08 Tuesday 22</v>
      </c>
    </row>
    <row r="364" spans="4:18" x14ac:dyDescent="0.35">
      <c r="D364" s="21">
        <f t="shared" si="57"/>
        <v>39462.916666665798</v>
      </c>
      <c r="E364" s="21" t="b">
        <f t="shared" si="50"/>
        <v>0</v>
      </c>
      <c r="F364" s="21" t="b">
        <f t="shared" si="51"/>
        <v>0</v>
      </c>
      <c r="G364" s="20">
        <f t="shared" si="52"/>
        <v>1</v>
      </c>
      <c r="H364" s="20">
        <f t="shared" si="53"/>
        <v>24</v>
      </c>
      <c r="I364" s="20">
        <f t="shared" si="58"/>
        <v>23</v>
      </c>
      <c r="J364" s="21">
        <f t="shared" si="59"/>
        <v>39462</v>
      </c>
      <c r="K364" s="21"/>
      <c r="L364" s="21" t="str">
        <f t="shared" si="54"/>
        <v>Tuesday</v>
      </c>
      <c r="M364" s="20">
        <f t="shared" si="55"/>
        <v>1</v>
      </c>
      <c r="N364" s="19">
        <v>4026</v>
      </c>
      <c r="O364" s="4">
        <f>MATCH(N364-1,'Supply Data'!$K$12:$K$17)+1</f>
        <v>4</v>
      </c>
      <c r="P364">
        <f>INDEX('Supply Data'!$L$12:$L$17,'Demand Data'!O364)</f>
        <v>50</v>
      </c>
      <c r="R364" t="str">
        <f t="shared" si="56"/>
        <v>15-Jan-08 Tuesday 23</v>
      </c>
    </row>
    <row r="365" spans="4:18" x14ac:dyDescent="0.35">
      <c r="D365" s="21">
        <f t="shared" si="57"/>
        <v>39462.958333332463</v>
      </c>
      <c r="E365" s="21" t="b">
        <f t="shared" si="50"/>
        <v>0</v>
      </c>
      <c r="F365" s="21" t="b">
        <f t="shared" si="51"/>
        <v>0</v>
      </c>
      <c r="G365" s="20">
        <f t="shared" si="52"/>
        <v>1</v>
      </c>
      <c r="H365" s="20">
        <f t="shared" si="53"/>
        <v>24</v>
      </c>
      <c r="I365" s="20">
        <f t="shared" si="58"/>
        <v>24</v>
      </c>
      <c r="J365" s="21">
        <f t="shared" si="59"/>
        <v>39462</v>
      </c>
      <c r="K365" s="21"/>
      <c r="L365" s="21" t="str">
        <f t="shared" si="54"/>
        <v>Tuesday</v>
      </c>
      <c r="M365" s="20">
        <f t="shared" si="55"/>
        <v>1</v>
      </c>
      <c r="N365" s="19">
        <v>3721.5</v>
      </c>
      <c r="O365" s="4">
        <f>MATCH(N365-1,'Supply Data'!$K$12:$K$17)+1</f>
        <v>4</v>
      </c>
      <c r="P365">
        <f>INDEX('Supply Data'!$L$12:$L$17,'Demand Data'!O365)</f>
        <v>50</v>
      </c>
      <c r="R365" t="str">
        <f t="shared" si="56"/>
        <v>15-Jan-08 Tuesday 24</v>
      </c>
    </row>
    <row r="366" spans="4:18" x14ac:dyDescent="0.35">
      <c r="D366" s="21">
        <f t="shared" si="57"/>
        <v>39462.999999999127</v>
      </c>
      <c r="E366" s="21" t="b">
        <f t="shared" si="50"/>
        <v>0</v>
      </c>
      <c r="F366" s="21" t="b">
        <f t="shared" si="51"/>
        <v>0</v>
      </c>
      <c r="G366" s="20">
        <f t="shared" si="52"/>
        <v>1</v>
      </c>
      <c r="H366" s="20">
        <f t="shared" si="53"/>
        <v>24</v>
      </c>
      <c r="I366" s="20">
        <f t="shared" si="58"/>
        <v>1</v>
      </c>
      <c r="J366" s="21">
        <f t="shared" si="59"/>
        <v>39463</v>
      </c>
      <c r="K366" s="21"/>
      <c r="L366" s="21" t="str">
        <f t="shared" si="54"/>
        <v>Wednesday</v>
      </c>
      <c r="M366" s="20">
        <f t="shared" si="55"/>
        <v>1</v>
      </c>
      <c r="N366" s="19">
        <v>3498</v>
      </c>
      <c r="O366" s="4">
        <f>MATCH(N366-1,'Supply Data'!$K$12:$K$17)+1</f>
        <v>3</v>
      </c>
      <c r="P366">
        <f>INDEX('Supply Data'!$L$12:$L$17,'Demand Data'!O366)</f>
        <v>23</v>
      </c>
      <c r="R366" t="str">
        <f t="shared" si="56"/>
        <v>16-Jan-08 Wednesday 1</v>
      </c>
    </row>
    <row r="367" spans="4:18" x14ac:dyDescent="0.35">
      <c r="D367" s="21">
        <f t="shared" si="57"/>
        <v>39463.041666665791</v>
      </c>
      <c r="E367" s="21" t="b">
        <f t="shared" si="50"/>
        <v>0</v>
      </c>
      <c r="F367" s="21" t="b">
        <f t="shared" si="51"/>
        <v>0</v>
      </c>
      <c r="G367" s="20">
        <f t="shared" si="52"/>
        <v>1</v>
      </c>
      <c r="H367" s="20">
        <f t="shared" si="53"/>
        <v>24</v>
      </c>
      <c r="I367" s="20">
        <f t="shared" si="58"/>
        <v>2</v>
      </c>
      <c r="J367" s="21">
        <f t="shared" si="59"/>
        <v>39463</v>
      </c>
      <c r="K367" s="21"/>
      <c r="L367" s="21" t="str">
        <f t="shared" si="54"/>
        <v>Wednesday</v>
      </c>
      <c r="M367" s="20">
        <f t="shared" si="55"/>
        <v>1</v>
      </c>
      <c r="N367" s="19">
        <v>3429</v>
      </c>
      <c r="O367" s="4">
        <f>MATCH(N367-1,'Supply Data'!$K$12:$K$17)+1</f>
        <v>3</v>
      </c>
      <c r="P367">
        <f>INDEX('Supply Data'!$L$12:$L$17,'Demand Data'!O367)</f>
        <v>23</v>
      </c>
      <c r="R367" t="str">
        <f t="shared" si="56"/>
        <v>16-Jan-08 Wednesday 2</v>
      </c>
    </row>
    <row r="368" spans="4:18" x14ac:dyDescent="0.35">
      <c r="D368" s="21">
        <f t="shared" si="57"/>
        <v>39463.083333332455</v>
      </c>
      <c r="E368" s="21" t="b">
        <f t="shared" si="50"/>
        <v>0</v>
      </c>
      <c r="F368" s="21" t="b">
        <f t="shared" si="51"/>
        <v>0</v>
      </c>
      <c r="G368" s="20">
        <f t="shared" si="52"/>
        <v>1</v>
      </c>
      <c r="H368" s="20">
        <f t="shared" si="53"/>
        <v>24</v>
      </c>
      <c r="I368" s="20">
        <f t="shared" si="58"/>
        <v>3</v>
      </c>
      <c r="J368" s="21">
        <f t="shared" si="59"/>
        <v>39463</v>
      </c>
      <c r="K368" s="21"/>
      <c r="L368" s="21" t="str">
        <f t="shared" si="54"/>
        <v>Wednesday</v>
      </c>
      <c r="M368" s="20">
        <f t="shared" si="55"/>
        <v>1</v>
      </c>
      <c r="N368" s="19">
        <v>3381</v>
      </c>
      <c r="O368" s="4">
        <f>MATCH(N368-1,'Supply Data'!$K$12:$K$17)+1</f>
        <v>3</v>
      </c>
      <c r="P368">
        <f>INDEX('Supply Data'!$L$12:$L$17,'Demand Data'!O368)</f>
        <v>23</v>
      </c>
      <c r="R368" t="str">
        <f t="shared" si="56"/>
        <v>16-Jan-08 Wednesday 3</v>
      </c>
    </row>
    <row r="369" spans="4:18" x14ac:dyDescent="0.35">
      <c r="D369" s="21">
        <f t="shared" si="57"/>
        <v>39463.12499999912</v>
      </c>
      <c r="E369" s="21" t="b">
        <f t="shared" si="50"/>
        <v>0</v>
      </c>
      <c r="F369" s="21" t="b">
        <f t="shared" si="51"/>
        <v>0</v>
      </c>
      <c r="G369" s="20">
        <f t="shared" si="52"/>
        <v>1</v>
      </c>
      <c r="H369" s="20">
        <f t="shared" si="53"/>
        <v>24</v>
      </c>
      <c r="I369" s="20">
        <f t="shared" si="58"/>
        <v>4</v>
      </c>
      <c r="J369" s="21">
        <f t="shared" si="59"/>
        <v>39463</v>
      </c>
      <c r="K369" s="21"/>
      <c r="L369" s="21" t="str">
        <f t="shared" si="54"/>
        <v>Wednesday</v>
      </c>
      <c r="M369" s="20">
        <f t="shared" si="55"/>
        <v>1</v>
      </c>
      <c r="N369" s="19">
        <v>3378</v>
      </c>
      <c r="O369" s="4">
        <f>MATCH(N369-1,'Supply Data'!$K$12:$K$17)+1</f>
        <v>3</v>
      </c>
      <c r="P369">
        <f>INDEX('Supply Data'!$L$12:$L$17,'Demand Data'!O369)</f>
        <v>23</v>
      </c>
      <c r="R369" t="str">
        <f t="shared" si="56"/>
        <v>16-Jan-08 Wednesday 4</v>
      </c>
    </row>
    <row r="370" spans="4:18" x14ac:dyDescent="0.35">
      <c r="D370" s="21">
        <f t="shared" si="57"/>
        <v>39463.166666665784</v>
      </c>
      <c r="E370" s="21" t="b">
        <f t="shared" si="50"/>
        <v>0</v>
      </c>
      <c r="F370" s="21" t="b">
        <f t="shared" si="51"/>
        <v>0</v>
      </c>
      <c r="G370" s="20">
        <f t="shared" si="52"/>
        <v>1</v>
      </c>
      <c r="H370" s="20">
        <f t="shared" si="53"/>
        <v>24</v>
      </c>
      <c r="I370" s="20">
        <f t="shared" si="58"/>
        <v>5</v>
      </c>
      <c r="J370" s="21">
        <f t="shared" si="59"/>
        <v>39463</v>
      </c>
      <c r="K370" s="21"/>
      <c r="L370" s="21" t="str">
        <f t="shared" si="54"/>
        <v>Wednesday</v>
      </c>
      <c r="M370" s="20">
        <f t="shared" si="55"/>
        <v>1</v>
      </c>
      <c r="N370" s="19">
        <v>3558</v>
      </c>
      <c r="O370" s="4">
        <f>MATCH(N370-1,'Supply Data'!$K$12:$K$17)+1</f>
        <v>3</v>
      </c>
      <c r="P370">
        <f>INDEX('Supply Data'!$L$12:$L$17,'Demand Data'!O370)</f>
        <v>23</v>
      </c>
      <c r="R370" t="str">
        <f t="shared" si="56"/>
        <v>16-Jan-08 Wednesday 5</v>
      </c>
    </row>
    <row r="371" spans="4:18" x14ac:dyDescent="0.35">
      <c r="D371" s="21">
        <f t="shared" si="57"/>
        <v>39463.208333332448</v>
      </c>
      <c r="E371" s="21" t="b">
        <f t="shared" si="50"/>
        <v>0</v>
      </c>
      <c r="F371" s="21" t="b">
        <f t="shared" si="51"/>
        <v>0</v>
      </c>
      <c r="G371" s="20">
        <f t="shared" si="52"/>
        <v>1</v>
      </c>
      <c r="H371" s="20">
        <f t="shared" si="53"/>
        <v>24</v>
      </c>
      <c r="I371" s="20">
        <f t="shared" si="58"/>
        <v>6</v>
      </c>
      <c r="J371" s="21">
        <f t="shared" si="59"/>
        <v>39463</v>
      </c>
      <c r="K371" s="21"/>
      <c r="L371" s="21" t="str">
        <f t="shared" si="54"/>
        <v>Wednesday</v>
      </c>
      <c r="M371" s="20">
        <f t="shared" si="55"/>
        <v>1</v>
      </c>
      <c r="N371" s="19">
        <v>3837</v>
      </c>
      <c r="O371" s="4">
        <f>MATCH(N371-1,'Supply Data'!$K$12:$K$17)+1</f>
        <v>4</v>
      </c>
      <c r="P371">
        <f>INDEX('Supply Data'!$L$12:$L$17,'Demand Data'!O371)</f>
        <v>50</v>
      </c>
      <c r="R371" t="str">
        <f t="shared" si="56"/>
        <v>16-Jan-08 Wednesday 6</v>
      </c>
    </row>
    <row r="372" spans="4:18" x14ac:dyDescent="0.35">
      <c r="D372" s="21">
        <f t="shared" si="57"/>
        <v>39463.249999999112</v>
      </c>
      <c r="E372" s="21" t="b">
        <f t="shared" si="50"/>
        <v>0</v>
      </c>
      <c r="F372" s="21" t="b">
        <f t="shared" si="51"/>
        <v>0</v>
      </c>
      <c r="G372" s="20">
        <f t="shared" si="52"/>
        <v>1</v>
      </c>
      <c r="H372" s="20">
        <f t="shared" si="53"/>
        <v>24</v>
      </c>
      <c r="I372" s="20">
        <f t="shared" si="58"/>
        <v>7</v>
      </c>
      <c r="J372" s="21">
        <f t="shared" si="59"/>
        <v>39463</v>
      </c>
      <c r="K372" s="21"/>
      <c r="L372" s="21" t="str">
        <f t="shared" si="54"/>
        <v>Wednesday</v>
      </c>
      <c r="M372" s="20">
        <f t="shared" si="55"/>
        <v>1</v>
      </c>
      <c r="N372" s="19">
        <v>3816</v>
      </c>
      <c r="O372" s="4">
        <f>MATCH(N372-1,'Supply Data'!$K$12:$K$17)+1</f>
        <v>4</v>
      </c>
      <c r="P372">
        <f>INDEX('Supply Data'!$L$12:$L$17,'Demand Data'!O372)</f>
        <v>50</v>
      </c>
      <c r="R372" t="str">
        <f t="shared" si="56"/>
        <v>16-Jan-08 Wednesday 7</v>
      </c>
    </row>
    <row r="373" spans="4:18" x14ac:dyDescent="0.35">
      <c r="D373" s="21">
        <f t="shared" si="57"/>
        <v>39463.291666665777</v>
      </c>
      <c r="E373" s="21" t="b">
        <f t="shared" si="50"/>
        <v>0</v>
      </c>
      <c r="F373" s="21" t="b">
        <f t="shared" si="51"/>
        <v>0</v>
      </c>
      <c r="G373" s="20">
        <f t="shared" si="52"/>
        <v>1</v>
      </c>
      <c r="H373" s="20">
        <f t="shared" si="53"/>
        <v>24</v>
      </c>
      <c r="I373" s="20">
        <f t="shared" si="58"/>
        <v>8</v>
      </c>
      <c r="J373" s="21">
        <f t="shared" si="59"/>
        <v>39463</v>
      </c>
      <c r="K373" s="21"/>
      <c r="L373" s="21" t="str">
        <f t="shared" si="54"/>
        <v>Wednesday</v>
      </c>
      <c r="M373" s="20">
        <f t="shared" si="55"/>
        <v>1</v>
      </c>
      <c r="N373" s="19">
        <v>4245</v>
      </c>
      <c r="O373" s="4">
        <f>MATCH(N373-1,'Supply Data'!$K$12:$K$17)+1</f>
        <v>4</v>
      </c>
      <c r="P373">
        <f>INDEX('Supply Data'!$L$12:$L$17,'Demand Data'!O373)</f>
        <v>50</v>
      </c>
      <c r="R373" t="str">
        <f t="shared" si="56"/>
        <v>16-Jan-08 Wednesday 8</v>
      </c>
    </row>
    <row r="374" spans="4:18" x14ac:dyDescent="0.35">
      <c r="D374" s="21">
        <f t="shared" si="57"/>
        <v>39463.333333332441</v>
      </c>
      <c r="E374" s="21" t="b">
        <f t="shared" si="50"/>
        <v>0</v>
      </c>
      <c r="F374" s="21" t="b">
        <f t="shared" si="51"/>
        <v>0</v>
      </c>
      <c r="G374" s="20">
        <f t="shared" si="52"/>
        <v>1</v>
      </c>
      <c r="H374" s="20">
        <f t="shared" si="53"/>
        <v>24</v>
      </c>
      <c r="I374" s="20">
        <f t="shared" si="58"/>
        <v>9</v>
      </c>
      <c r="J374" s="21">
        <f t="shared" si="59"/>
        <v>39463</v>
      </c>
      <c r="K374" s="21"/>
      <c r="L374" s="21" t="str">
        <f t="shared" si="54"/>
        <v>Wednesday</v>
      </c>
      <c r="M374" s="20">
        <f t="shared" si="55"/>
        <v>1</v>
      </c>
      <c r="N374" s="19">
        <v>4654.5</v>
      </c>
      <c r="O374" s="4">
        <f>MATCH(N374-1,'Supply Data'!$K$12:$K$17)+1</f>
        <v>4</v>
      </c>
      <c r="P374">
        <f>INDEX('Supply Data'!$L$12:$L$17,'Demand Data'!O374)</f>
        <v>50</v>
      </c>
      <c r="R374" t="str">
        <f t="shared" si="56"/>
        <v>16-Jan-08 Wednesday 9</v>
      </c>
    </row>
    <row r="375" spans="4:18" x14ac:dyDescent="0.35">
      <c r="D375" s="21">
        <f t="shared" si="57"/>
        <v>39463.374999999105</v>
      </c>
      <c r="E375" s="21" t="b">
        <f t="shared" si="50"/>
        <v>0</v>
      </c>
      <c r="F375" s="21" t="b">
        <f t="shared" si="51"/>
        <v>0</v>
      </c>
      <c r="G375" s="20">
        <f t="shared" si="52"/>
        <v>1</v>
      </c>
      <c r="H375" s="20">
        <f t="shared" si="53"/>
        <v>24</v>
      </c>
      <c r="I375" s="20">
        <f t="shared" si="58"/>
        <v>10</v>
      </c>
      <c r="J375" s="21">
        <f t="shared" si="59"/>
        <v>39463</v>
      </c>
      <c r="K375" s="21"/>
      <c r="L375" s="21" t="str">
        <f t="shared" si="54"/>
        <v>Wednesday</v>
      </c>
      <c r="M375" s="20">
        <f t="shared" si="55"/>
        <v>1</v>
      </c>
      <c r="N375" s="19">
        <v>5031</v>
      </c>
      <c r="O375" s="4">
        <f>MATCH(N375-1,'Supply Data'!$K$12:$K$17)+1</f>
        <v>5</v>
      </c>
      <c r="P375">
        <f>INDEX('Supply Data'!$L$12:$L$17,'Demand Data'!O375)</f>
        <v>75</v>
      </c>
      <c r="R375" t="str">
        <f t="shared" si="56"/>
        <v>16-Jan-08 Wednesday 10</v>
      </c>
    </row>
    <row r="376" spans="4:18" x14ac:dyDescent="0.35">
      <c r="D376" s="21">
        <f t="shared" si="57"/>
        <v>39463.416666665769</v>
      </c>
      <c r="E376" s="21" t="b">
        <f t="shared" si="50"/>
        <v>0</v>
      </c>
      <c r="F376" s="21" t="b">
        <f t="shared" si="51"/>
        <v>0</v>
      </c>
      <c r="G376" s="20">
        <f t="shared" si="52"/>
        <v>1</v>
      </c>
      <c r="H376" s="20">
        <f t="shared" si="53"/>
        <v>24</v>
      </c>
      <c r="I376" s="20">
        <f t="shared" si="58"/>
        <v>11</v>
      </c>
      <c r="J376" s="21">
        <f t="shared" si="59"/>
        <v>39463</v>
      </c>
      <c r="K376" s="21"/>
      <c r="L376" s="21" t="str">
        <f t="shared" si="54"/>
        <v>Wednesday</v>
      </c>
      <c r="M376" s="20">
        <f t="shared" si="55"/>
        <v>1</v>
      </c>
      <c r="N376" s="19">
        <v>5295</v>
      </c>
      <c r="O376" s="4">
        <f>MATCH(N376-1,'Supply Data'!$K$12:$K$17)+1</f>
        <v>5</v>
      </c>
      <c r="P376">
        <f>INDEX('Supply Data'!$L$12:$L$17,'Demand Data'!O376)</f>
        <v>75</v>
      </c>
      <c r="R376" t="str">
        <f t="shared" si="56"/>
        <v>16-Jan-08 Wednesday 11</v>
      </c>
    </row>
    <row r="377" spans="4:18" x14ac:dyDescent="0.35">
      <c r="D377" s="21">
        <f t="shared" si="57"/>
        <v>39463.458333332434</v>
      </c>
      <c r="E377" s="21" t="b">
        <f t="shared" si="50"/>
        <v>0</v>
      </c>
      <c r="F377" s="21" t="b">
        <f t="shared" si="51"/>
        <v>0</v>
      </c>
      <c r="G377" s="20">
        <f t="shared" si="52"/>
        <v>1</v>
      </c>
      <c r="H377" s="20">
        <f t="shared" si="53"/>
        <v>24</v>
      </c>
      <c r="I377" s="20">
        <f t="shared" si="58"/>
        <v>12</v>
      </c>
      <c r="J377" s="21">
        <f t="shared" si="59"/>
        <v>39463</v>
      </c>
      <c r="K377" s="21"/>
      <c r="L377" s="21" t="str">
        <f t="shared" si="54"/>
        <v>Wednesday</v>
      </c>
      <c r="M377" s="20">
        <f t="shared" si="55"/>
        <v>1</v>
      </c>
      <c r="N377" s="19">
        <v>5023.5</v>
      </c>
      <c r="O377" s="4">
        <f>MATCH(N377-1,'Supply Data'!$K$12:$K$17)+1</f>
        <v>5</v>
      </c>
      <c r="P377">
        <f>INDEX('Supply Data'!$L$12:$L$17,'Demand Data'!O377)</f>
        <v>75</v>
      </c>
      <c r="R377" t="str">
        <f t="shared" si="56"/>
        <v>16-Jan-08 Wednesday 12</v>
      </c>
    </row>
    <row r="378" spans="4:18" x14ac:dyDescent="0.35">
      <c r="D378" s="21">
        <f t="shared" si="57"/>
        <v>39463.499999999098</v>
      </c>
      <c r="E378" s="21" t="b">
        <f t="shared" si="50"/>
        <v>0</v>
      </c>
      <c r="F378" s="21" t="b">
        <f t="shared" si="51"/>
        <v>0</v>
      </c>
      <c r="G378" s="20">
        <f t="shared" si="52"/>
        <v>1</v>
      </c>
      <c r="H378" s="20">
        <f t="shared" si="53"/>
        <v>24</v>
      </c>
      <c r="I378" s="20">
        <f t="shared" si="58"/>
        <v>13</v>
      </c>
      <c r="J378" s="21">
        <f t="shared" si="59"/>
        <v>39463</v>
      </c>
      <c r="K378" s="21"/>
      <c r="L378" s="21" t="str">
        <f t="shared" si="54"/>
        <v>Wednesday</v>
      </c>
      <c r="M378" s="20">
        <f t="shared" si="55"/>
        <v>1</v>
      </c>
      <c r="N378" s="19">
        <v>4945.5</v>
      </c>
      <c r="O378" s="4">
        <f>MATCH(N378-1,'Supply Data'!$K$12:$K$17)+1</f>
        <v>5</v>
      </c>
      <c r="P378">
        <f>INDEX('Supply Data'!$L$12:$L$17,'Demand Data'!O378)</f>
        <v>75</v>
      </c>
      <c r="R378" t="str">
        <f t="shared" si="56"/>
        <v>16-Jan-08 Wednesday 13</v>
      </c>
    </row>
    <row r="379" spans="4:18" x14ac:dyDescent="0.35">
      <c r="D379" s="21">
        <f t="shared" si="57"/>
        <v>39463.541666665762</v>
      </c>
      <c r="E379" s="21" t="b">
        <f t="shared" si="50"/>
        <v>0</v>
      </c>
      <c r="F379" s="21" t="b">
        <f t="shared" si="51"/>
        <v>0</v>
      </c>
      <c r="G379" s="20">
        <f t="shared" si="52"/>
        <v>1</v>
      </c>
      <c r="H379" s="20">
        <f t="shared" si="53"/>
        <v>24</v>
      </c>
      <c r="I379" s="20">
        <f t="shared" si="58"/>
        <v>14</v>
      </c>
      <c r="J379" s="21">
        <f t="shared" si="59"/>
        <v>39463</v>
      </c>
      <c r="K379" s="21"/>
      <c r="L379" s="21" t="str">
        <f t="shared" si="54"/>
        <v>Wednesday</v>
      </c>
      <c r="M379" s="20">
        <f t="shared" si="55"/>
        <v>1</v>
      </c>
      <c r="N379" s="19">
        <v>5094</v>
      </c>
      <c r="O379" s="4">
        <f>MATCH(N379-1,'Supply Data'!$K$12:$K$17)+1</f>
        <v>5</v>
      </c>
      <c r="P379">
        <f>INDEX('Supply Data'!$L$12:$L$17,'Demand Data'!O379)</f>
        <v>75</v>
      </c>
      <c r="R379" t="str">
        <f t="shared" si="56"/>
        <v>16-Jan-08 Wednesday 14</v>
      </c>
    </row>
    <row r="380" spans="4:18" x14ac:dyDescent="0.35">
      <c r="D380" s="21">
        <f t="shared" si="57"/>
        <v>39463.583333332426</v>
      </c>
      <c r="E380" s="21" t="b">
        <f t="shared" si="50"/>
        <v>0</v>
      </c>
      <c r="F380" s="21" t="b">
        <f t="shared" si="51"/>
        <v>0</v>
      </c>
      <c r="G380" s="20">
        <f t="shared" si="52"/>
        <v>1</v>
      </c>
      <c r="H380" s="20">
        <f t="shared" si="53"/>
        <v>24</v>
      </c>
      <c r="I380" s="20">
        <f t="shared" si="58"/>
        <v>15</v>
      </c>
      <c r="J380" s="21">
        <f t="shared" si="59"/>
        <v>39463</v>
      </c>
      <c r="K380" s="21"/>
      <c r="L380" s="21" t="str">
        <f t="shared" si="54"/>
        <v>Wednesday</v>
      </c>
      <c r="M380" s="20">
        <f t="shared" si="55"/>
        <v>1</v>
      </c>
      <c r="N380" s="19">
        <v>4920</v>
      </c>
      <c r="O380" s="4">
        <f>MATCH(N380-1,'Supply Data'!$K$12:$K$17)+1</f>
        <v>5</v>
      </c>
      <c r="P380">
        <f>INDEX('Supply Data'!$L$12:$L$17,'Demand Data'!O380)</f>
        <v>75</v>
      </c>
      <c r="R380" t="str">
        <f t="shared" si="56"/>
        <v>16-Jan-08 Wednesday 15</v>
      </c>
    </row>
    <row r="381" spans="4:18" x14ac:dyDescent="0.35">
      <c r="D381" s="21">
        <f t="shared" si="57"/>
        <v>39463.624999999091</v>
      </c>
      <c r="E381" s="21" t="b">
        <f t="shared" si="50"/>
        <v>0</v>
      </c>
      <c r="F381" s="21" t="b">
        <f t="shared" si="51"/>
        <v>0</v>
      </c>
      <c r="G381" s="20">
        <f t="shared" si="52"/>
        <v>1</v>
      </c>
      <c r="H381" s="20">
        <f t="shared" si="53"/>
        <v>24</v>
      </c>
      <c r="I381" s="20">
        <f t="shared" si="58"/>
        <v>16</v>
      </c>
      <c r="J381" s="21">
        <f t="shared" si="59"/>
        <v>39463</v>
      </c>
      <c r="K381" s="21"/>
      <c r="L381" s="21" t="str">
        <f t="shared" si="54"/>
        <v>Wednesday</v>
      </c>
      <c r="M381" s="20">
        <f t="shared" si="55"/>
        <v>1</v>
      </c>
      <c r="N381" s="19">
        <v>4959</v>
      </c>
      <c r="O381" s="4">
        <f>MATCH(N381-1,'Supply Data'!$K$12:$K$17)+1</f>
        <v>5</v>
      </c>
      <c r="P381">
        <f>INDEX('Supply Data'!$L$12:$L$17,'Demand Data'!O381)</f>
        <v>75</v>
      </c>
      <c r="R381" t="str">
        <f t="shared" si="56"/>
        <v>16-Jan-08 Wednesday 16</v>
      </c>
    </row>
    <row r="382" spans="4:18" x14ac:dyDescent="0.35">
      <c r="D382" s="21">
        <f t="shared" si="57"/>
        <v>39463.666666665755</v>
      </c>
      <c r="E382" s="21" t="b">
        <f t="shared" si="50"/>
        <v>0</v>
      </c>
      <c r="F382" s="21" t="b">
        <f t="shared" si="51"/>
        <v>0</v>
      </c>
      <c r="G382" s="20">
        <f t="shared" si="52"/>
        <v>1</v>
      </c>
      <c r="H382" s="20">
        <f t="shared" si="53"/>
        <v>24</v>
      </c>
      <c r="I382" s="20">
        <f t="shared" si="58"/>
        <v>17</v>
      </c>
      <c r="J382" s="21">
        <f t="shared" si="59"/>
        <v>39463</v>
      </c>
      <c r="K382" s="21"/>
      <c r="L382" s="21" t="str">
        <f t="shared" si="54"/>
        <v>Wednesday</v>
      </c>
      <c r="M382" s="20">
        <f t="shared" si="55"/>
        <v>1</v>
      </c>
      <c r="N382" s="19">
        <v>4902</v>
      </c>
      <c r="O382" s="4">
        <f>MATCH(N382-1,'Supply Data'!$K$12:$K$17)+1</f>
        <v>5</v>
      </c>
      <c r="P382">
        <f>INDEX('Supply Data'!$L$12:$L$17,'Demand Data'!O382)</f>
        <v>75</v>
      </c>
      <c r="R382" t="str">
        <f t="shared" si="56"/>
        <v>16-Jan-08 Wednesday 17</v>
      </c>
    </row>
    <row r="383" spans="4:18" x14ac:dyDescent="0.35">
      <c r="D383" s="21">
        <f t="shared" si="57"/>
        <v>39463.708333332419</v>
      </c>
      <c r="E383" s="21" t="b">
        <f t="shared" si="50"/>
        <v>0</v>
      </c>
      <c r="F383" s="21" t="b">
        <f t="shared" si="51"/>
        <v>0</v>
      </c>
      <c r="G383" s="20">
        <f t="shared" si="52"/>
        <v>1</v>
      </c>
      <c r="H383" s="20">
        <f t="shared" si="53"/>
        <v>24</v>
      </c>
      <c r="I383" s="20">
        <f t="shared" si="58"/>
        <v>18</v>
      </c>
      <c r="J383" s="21">
        <f t="shared" si="59"/>
        <v>39463</v>
      </c>
      <c r="K383" s="21"/>
      <c r="L383" s="21" t="str">
        <f t="shared" si="54"/>
        <v>Wednesday</v>
      </c>
      <c r="M383" s="20">
        <f t="shared" si="55"/>
        <v>1</v>
      </c>
      <c r="N383" s="19">
        <v>5278.5</v>
      </c>
      <c r="O383" s="4">
        <f>MATCH(N383-1,'Supply Data'!$K$12:$K$17)+1</f>
        <v>5</v>
      </c>
      <c r="P383">
        <f>INDEX('Supply Data'!$L$12:$L$17,'Demand Data'!O383)</f>
        <v>75</v>
      </c>
      <c r="R383" t="str">
        <f t="shared" si="56"/>
        <v>16-Jan-08 Wednesday 18</v>
      </c>
    </row>
    <row r="384" spans="4:18" x14ac:dyDescent="0.35">
      <c r="D384" s="21">
        <f t="shared" si="57"/>
        <v>39463.749999999083</v>
      </c>
      <c r="E384" s="21" t="b">
        <f t="shared" si="50"/>
        <v>0</v>
      </c>
      <c r="F384" s="21" t="b">
        <f t="shared" si="51"/>
        <v>0</v>
      </c>
      <c r="G384" s="20">
        <f t="shared" si="52"/>
        <v>1</v>
      </c>
      <c r="H384" s="20">
        <f t="shared" si="53"/>
        <v>24</v>
      </c>
      <c r="I384" s="20">
        <f t="shared" si="58"/>
        <v>19</v>
      </c>
      <c r="J384" s="21">
        <f t="shared" si="59"/>
        <v>39463</v>
      </c>
      <c r="K384" s="21"/>
      <c r="L384" s="21" t="str">
        <f t="shared" si="54"/>
        <v>Wednesday</v>
      </c>
      <c r="M384" s="20">
        <f t="shared" si="55"/>
        <v>1</v>
      </c>
      <c r="N384" s="19">
        <v>5415</v>
      </c>
      <c r="O384" s="4">
        <f>MATCH(N384-1,'Supply Data'!$K$12:$K$17)+1</f>
        <v>5</v>
      </c>
      <c r="P384">
        <f>INDEX('Supply Data'!$L$12:$L$17,'Demand Data'!O384)</f>
        <v>75</v>
      </c>
      <c r="R384" t="str">
        <f t="shared" si="56"/>
        <v>16-Jan-08 Wednesday 19</v>
      </c>
    </row>
    <row r="385" spans="4:18" x14ac:dyDescent="0.35">
      <c r="D385" s="21">
        <f t="shared" si="57"/>
        <v>39463.791666665747</v>
      </c>
      <c r="E385" s="21" t="b">
        <f t="shared" si="50"/>
        <v>0</v>
      </c>
      <c r="F385" s="21" t="b">
        <f t="shared" si="51"/>
        <v>0</v>
      </c>
      <c r="G385" s="20">
        <f t="shared" si="52"/>
        <v>1</v>
      </c>
      <c r="H385" s="20">
        <f t="shared" si="53"/>
        <v>24</v>
      </c>
      <c r="I385" s="20">
        <f t="shared" si="58"/>
        <v>20</v>
      </c>
      <c r="J385" s="21">
        <f t="shared" si="59"/>
        <v>39463</v>
      </c>
      <c r="K385" s="21"/>
      <c r="L385" s="21" t="str">
        <f t="shared" si="54"/>
        <v>Wednesday</v>
      </c>
      <c r="M385" s="20">
        <f t="shared" si="55"/>
        <v>1</v>
      </c>
      <c r="N385" s="19">
        <v>5211</v>
      </c>
      <c r="O385" s="4">
        <f>MATCH(N385-1,'Supply Data'!$K$12:$K$17)+1</f>
        <v>5</v>
      </c>
      <c r="P385">
        <f>INDEX('Supply Data'!$L$12:$L$17,'Demand Data'!O385)</f>
        <v>75</v>
      </c>
      <c r="R385" t="str">
        <f t="shared" si="56"/>
        <v>16-Jan-08 Wednesday 20</v>
      </c>
    </row>
    <row r="386" spans="4:18" x14ac:dyDescent="0.35">
      <c r="D386" s="21">
        <f t="shared" si="57"/>
        <v>39463.833333332412</v>
      </c>
      <c r="E386" s="21" t="b">
        <f t="shared" si="50"/>
        <v>0</v>
      </c>
      <c r="F386" s="21" t="b">
        <f t="shared" si="51"/>
        <v>0</v>
      </c>
      <c r="G386" s="20">
        <f t="shared" si="52"/>
        <v>1</v>
      </c>
      <c r="H386" s="20">
        <f t="shared" si="53"/>
        <v>24</v>
      </c>
      <c r="I386" s="20">
        <f t="shared" si="58"/>
        <v>21</v>
      </c>
      <c r="J386" s="21">
        <f t="shared" si="59"/>
        <v>39463</v>
      </c>
      <c r="K386" s="21"/>
      <c r="L386" s="21" t="str">
        <f t="shared" si="54"/>
        <v>Wednesday</v>
      </c>
      <c r="M386" s="20">
        <f t="shared" si="55"/>
        <v>1</v>
      </c>
      <c r="N386" s="19">
        <v>4911</v>
      </c>
      <c r="O386" s="4">
        <f>MATCH(N386-1,'Supply Data'!$K$12:$K$17)+1</f>
        <v>5</v>
      </c>
      <c r="P386">
        <f>INDEX('Supply Data'!$L$12:$L$17,'Demand Data'!O386)</f>
        <v>75</v>
      </c>
      <c r="R386" t="str">
        <f t="shared" si="56"/>
        <v>16-Jan-08 Wednesday 21</v>
      </c>
    </row>
    <row r="387" spans="4:18" x14ac:dyDescent="0.35">
      <c r="D387" s="21">
        <f t="shared" si="57"/>
        <v>39463.874999999076</v>
      </c>
      <c r="E387" s="21" t="b">
        <f t="shared" si="50"/>
        <v>0</v>
      </c>
      <c r="F387" s="21" t="b">
        <f t="shared" si="51"/>
        <v>0</v>
      </c>
      <c r="G387" s="20">
        <f t="shared" si="52"/>
        <v>1</v>
      </c>
      <c r="H387" s="20">
        <f t="shared" si="53"/>
        <v>24</v>
      </c>
      <c r="I387" s="20">
        <f t="shared" si="58"/>
        <v>22</v>
      </c>
      <c r="J387" s="21">
        <f t="shared" si="59"/>
        <v>39463</v>
      </c>
      <c r="K387" s="21"/>
      <c r="L387" s="21" t="str">
        <f t="shared" si="54"/>
        <v>Wednesday</v>
      </c>
      <c r="M387" s="20">
        <f t="shared" si="55"/>
        <v>1</v>
      </c>
      <c r="N387" s="19">
        <v>4368</v>
      </c>
      <c r="O387" s="4">
        <f>MATCH(N387-1,'Supply Data'!$K$12:$K$17)+1</f>
        <v>4</v>
      </c>
      <c r="P387">
        <f>INDEX('Supply Data'!$L$12:$L$17,'Demand Data'!O387)</f>
        <v>50</v>
      </c>
      <c r="R387" t="str">
        <f t="shared" si="56"/>
        <v>16-Jan-08 Wednesday 22</v>
      </c>
    </row>
    <row r="388" spans="4:18" x14ac:dyDescent="0.35">
      <c r="D388" s="21">
        <f t="shared" si="57"/>
        <v>39463.91666666574</v>
      </c>
      <c r="E388" s="21" t="b">
        <f t="shared" si="50"/>
        <v>0</v>
      </c>
      <c r="F388" s="21" t="b">
        <f t="shared" si="51"/>
        <v>0</v>
      </c>
      <c r="G388" s="20">
        <f t="shared" si="52"/>
        <v>1</v>
      </c>
      <c r="H388" s="20">
        <f t="shared" si="53"/>
        <v>24</v>
      </c>
      <c r="I388" s="20">
        <f t="shared" si="58"/>
        <v>23</v>
      </c>
      <c r="J388" s="21">
        <f t="shared" si="59"/>
        <v>39463</v>
      </c>
      <c r="K388" s="21"/>
      <c r="L388" s="21" t="str">
        <f t="shared" si="54"/>
        <v>Wednesday</v>
      </c>
      <c r="M388" s="20">
        <f t="shared" si="55"/>
        <v>1</v>
      </c>
      <c r="N388" s="19">
        <v>4011</v>
      </c>
      <c r="O388" s="4">
        <f>MATCH(N388-1,'Supply Data'!$K$12:$K$17)+1</f>
        <v>4</v>
      </c>
      <c r="P388">
        <f>INDEX('Supply Data'!$L$12:$L$17,'Demand Data'!O388)</f>
        <v>50</v>
      </c>
      <c r="R388" t="str">
        <f t="shared" si="56"/>
        <v>16-Jan-08 Wednesday 23</v>
      </c>
    </row>
    <row r="389" spans="4:18" x14ac:dyDescent="0.35">
      <c r="D389" s="21">
        <f t="shared" si="57"/>
        <v>39463.958333332404</v>
      </c>
      <c r="E389" s="21" t="b">
        <f t="shared" si="50"/>
        <v>0</v>
      </c>
      <c r="F389" s="21" t="b">
        <f t="shared" si="51"/>
        <v>0</v>
      </c>
      <c r="G389" s="20">
        <f t="shared" si="52"/>
        <v>1</v>
      </c>
      <c r="H389" s="20">
        <f t="shared" si="53"/>
        <v>24</v>
      </c>
      <c r="I389" s="20">
        <f t="shared" si="58"/>
        <v>24</v>
      </c>
      <c r="J389" s="21">
        <f t="shared" si="59"/>
        <v>39463</v>
      </c>
      <c r="K389" s="21"/>
      <c r="L389" s="21" t="str">
        <f t="shared" si="54"/>
        <v>Wednesday</v>
      </c>
      <c r="M389" s="20">
        <f t="shared" si="55"/>
        <v>1</v>
      </c>
      <c r="N389" s="19">
        <v>3715.5</v>
      </c>
      <c r="O389" s="4">
        <f>MATCH(N389-1,'Supply Data'!$K$12:$K$17)+1</f>
        <v>4</v>
      </c>
      <c r="P389">
        <f>INDEX('Supply Data'!$L$12:$L$17,'Demand Data'!O389)</f>
        <v>50</v>
      </c>
      <c r="R389" t="str">
        <f t="shared" si="56"/>
        <v>16-Jan-08 Wednesday 24</v>
      </c>
    </row>
    <row r="390" spans="4:18" x14ac:dyDescent="0.35">
      <c r="D390" s="21">
        <f t="shared" si="57"/>
        <v>39463.999999999069</v>
      </c>
      <c r="E390" s="21" t="b">
        <f t="shared" ref="E390:E453" si="60">D390=$D$2</f>
        <v>0</v>
      </c>
      <c r="F390" s="21" t="b">
        <f t="shared" ref="F390:F453" si="61">D390=$E$2</f>
        <v>0</v>
      </c>
      <c r="G390" s="20">
        <f t="shared" si="52"/>
        <v>1</v>
      </c>
      <c r="H390" s="20">
        <f t="shared" si="53"/>
        <v>24</v>
      </c>
      <c r="I390" s="20">
        <f t="shared" si="58"/>
        <v>1</v>
      </c>
      <c r="J390" s="21">
        <f t="shared" si="59"/>
        <v>39464</v>
      </c>
      <c r="K390" s="21"/>
      <c r="L390" s="21" t="str">
        <f t="shared" si="54"/>
        <v>Thursday</v>
      </c>
      <c r="M390" s="20">
        <f t="shared" si="55"/>
        <v>1</v>
      </c>
      <c r="N390" s="19">
        <v>3544.5</v>
      </c>
      <c r="O390" s="4">
        <f>MATCH(N390-1,'Supply Data'!$K$12:$K$17)+1</f>
        <v>3</v>
      </c>
      <c r="P390">
        <f>INDEX('Supply Data'!$L$12:$L$17,'Demand Data'!O390)</f>
        <v>23</v>
      </c>
      <c r="R390" t="str">
        <f t="shared" si="56"/>
        <v>17-Jan-08 Thursday 1</v>
      </c>
    </row>
    <row r="391" spans="4:18" x14ac:dyDescent="0.35">
      <c r="D391" s="21">
        <f t="shared" si="57"/>
        <v>39464.041666665733</v>
      </c>
      <c r="E391" s="21" t="b">
        <f t="shared" si="60"/>
        <v>0</v>
      </c>
      <c r="F391" s="21" t="b">
        <f t="shared" si="61"/>
        <v>0</v>
      </c>
      <c r="G391" s="20">
        <f t="shared" ref="G391:G454" si="62">IF(E391,2,IF(F391,3,1))</f>
        <v>1</v>
      </c>
      <c r="H391" s="20">
        <f t="shared" ref="H391:H454" si="63">CHOOSE(G391,24,23,25)</f>
        <v>24</v>
      </c>
      <c r="I391" s="20">
        <f t="shared" si="58"/>
        <v>2</v>
      </c>
      <c r="J391" s="21">
        <f t="shared" si="59"/>
        <v>39464</v>
      </c>
      <c r="K391" s="21"/>
      <c r="L391" s="21" t="str">
        <f t="shared" ref="L391:L454" si="64">TEXT(J391,"ddddd")</f>
        <v>Thursday</v>
      </c>
      <c r="M391" s="20">
        <f t="shared" ref="M391:M454" si="65">MONTH(D391)</f>
        <v>1</v>
      </c>
      <c r="N391" s="19">
        <v>3474</v>
      </c>
      <c r="O391" s="4">
        <f>MATCH(N391-1,'Supply Data'!$K$12:$K$17)+1</f>
        <v>3</v>
      </c>
      <c r="P391">
        <f>INDEX('Supply Data'!$L$12:$L$17,'Demand Data'!O391)</f>
        <v>23</v>
      </c>
      <c r="R391" t="str">
        <f t="shared" ref="R391:R454" si="66">TEXT(D391,"dd-mmm-yy ddddd")&amp;" "&amp;I391</f>
        <v>17-Jan-08 Thursday 2</v>
      </c>
    </row>
    <row r="392" spans="4:18" x14ac:dyDescent="0.35">
      <c r="D392" s="21">
        <f t="shared" ref="D392:D455" si="67">D391+1/24</f>
        <v>39464.083333332397</v>
      </c>
      <c r="E392" s="21" t="b">
        <f t="shared" si="60"/>
        <v>0</v>
      </c>
      <c r="F392" s="21" t="b">
        <f t="shared" si="61"/>
        <v>0</v>
      </c>
      <c r="G392" s="20">
        <f t="shared" si="62"/>
        <v>1</v>
      </c>
      <c r="H392" s="20">
        <f t="shared" si="63"/>
        <v>24</v>
      </c>
      <c r="I392" s="20">
        <f t="shared" ref="I392:I455" si="68">IF(I391&gt;=H392,1,I391+1)</f>
        <v>3</v>
      </c>
      <c r="J392" s="21">
        <f t="shared" ref="J392:J455" si="69">IF(I392=1,J391+1,J391)</f>
        <v>39464</v>
      </c>
      <c r="K392" s="21"/>
      <c r="L392" s="21" t="str">
        <f t="shared" si="64"/>
        <v>Thursday</v>
      </c>
      <c r="M392" s="20">
        <f t="shared" si="65"/>
        <v>1</v>
      </c>
      <c r="N392" s="19">
        <v>3415.5</v>
      </c>
      <c r="O392" s="4">
        <f>MATCH(N392-1,'Supply Data'!$K$12:$K$17)+1</f>
        <v>3</v>
      </c>
      <c r="P392">
        <f>INDEX('Supply Data'!$L$12:$L$17,'Demand Data'!O392)</f>
        <v>23</v>
      </c>
      <c r="R392" t="str">
        <f t="shared" si="66"/>
        <v>17-Jan-08 Thursday 3</v>
      </c>
    </row>
    <row r="393" spans="4:18" x14ac:dyDescent="0.35">
      <c r="D393" s="21">
        <f t="shared" si="67"/>
        <v>39464.124999999061</v>
      </c>
      <c r="E393" s="21" t="b">
        <f t="shared" si="60"/>
        <v>0</v>
      </c>
      <c r="F393" s="21" t="b">
        <f t="shared" si="61"/>
        <v>0</v>
      </c>
      <c r="G393" s="20">
        <f t="shared" si="62"/>
        <v>1</v>
      </c>
      <c r="H393" s="20">
        <f t="shared" si="63"/>
        <v>24</v>
      </c>
      <c r="I393" s="20">
        <f t="shared" si="68"/>
        <v>4</v>
      </c>
      <c r="J393" s="21">
        <f t="shared" si="69"/>
        <v>39464</v>
      </c>
      <c r="K393" s="21"/>
      <c r="L393" s="21" t="str">
        <f t="shared" si="64"/>
        <v>Thursday</v>
      </c>
      <c r="M393" s="20">
        <f t="shared" si="65"/>
        <v>1</v>
      </c>
      <c r="N393" s="19">
        <v>3424.5</v>
      </c>
      <c r="O393" s="4">
        <f>MATCH(N393-1,'Supply Data'!$K$12:$K$17)+1</f>
        <v>3</v>
      </c>
      <c r="P393">
        <f>INDEX('Supply Data'!$L$12:$L$17,'Demand Data'!O393)</f>
        <v>23</v>
      </c>
      <c r="R393" t="str">
        <f t="shared" si="66"/>
        <v>17-Jan-08 Thursday 4</v>
      </c>
    </row>
    <row r="394" spans="4:18" x14ac:dyDescent="0.35">
      <c r="D394" s="21">
        <f t="shared" si="67"/>
        <v>39464.166666665726</v>
      </c>
      <c r="E394" s="21" t="b">
        <f t="shared" si="60"/>
        <v>0</v>
      </c>
      <c r="F394" s="21" t="b">
        <f t="shared" si="61"/>
        <v>0</v>
      </c>
      <c r="G394" s="20">
        <f t="shared" si="62"/>
        <v>1</v>
      </c>
      <c r="H394" s="20">
        <f t="shared" si="63"/>
        <v>24</v>
      </c>
      <c r="I394" s="20">
        <f t="shared" si="68"/>
        <v>5</v>
      </c>
      <c r="J394" s="21">
        <f t="shared" si="69"/>
        <v>39464</v>
      </c>
      <c r="K394" s="21"/>
      <c r="L394" s="21" t="str">
        <f t="shared" si="64"/>
        <v>Thursday</v>
      </c>
      <c r="M394" s="20">
        <f t="shared" si="65"/>
        <v>1</v>
      </c>
      <c r="N394" s="19">
        <v>3607.5</v>
      </c>
      <c r="O394" s="4">
        <f>MATCH(N394-1,'Supply Data'!$K$12:$K$17)+1</f>
        <v>4</v>
      </c>
      <c r="P394">
        <f>INDEX('Supply Data'!$L$12:$L$17,'Demand Data'!O394)</f>
        <v>50</v>
      </c>
      <c r="R394" t="str">
        <f t="shared" si="66"/>
        <v>17-Jan-08 Thursday 5</v>
      </c>
    </row>
    <row r="395" spans="4:18" x14ac:dyDescent="0.35">
      <c r="D395" s="21">
        <f t="shared" si="67"/>
        <v>39464.20833333239</v>
      </c>
      <c r="E395" s="21" t="b">
        <f t="shared" si="60"/>
        <v>0</v>
      </c>
      <c r="F395" s="21" t="b">
        <f t="shared" si="61"/>
        <v>0</v>
      </c>
      <c r="G395" s="20">
        <f t="shared" si="62"/>
        <v>1</v>
      </c>
      <c r="H395" s="20">
        <f t="shared" si="63"/>
        <v>24</v>
      </c>
      <c r="I395" s="20">
        <f t="shared" si="68"/>
        <v>6</v>
      </c>
      <c r="J395" s="21">
        <f t="shared" si="69"/>
        <v>39464</v>
      </c>
      <c r="K395" s="21"/>
      <c r="L395" s="21" t="str">
        <f t="shared" si="64"/>
        <v>Thursday</v>
      </c>
      <c r="M395" s="20">
        <f t="shared" si="65"/>
        <v>1</v>
      </c>
      <c r="N395" s="19">
        <v>3894</v>
      </c>
      <c r="O395" s="4">
        <f>MATCH(N395-1,'Supply Data'!$K$12:$K$17)+1</f>
        <v>4</v>
      </c>
      <c r="P395">
        <f>INDEX('Supply Data'!$L$12:$L$17,'Demand Data'!O395)</f>
        <v>50</v>
      </c>
      <c r="R395" t="str">
        <f t="shared" si="66"/>
        <v>17-Jan-08 Thursday 6</v>
      </c>
    </row>
    <row r="396" spans="4:18" x14ac:dyDescent="0.35">
      <c r="D396" s="21">
        <f t="shared" si="67"/>
        <v>39464.249999999054</v>
      </c>
      <c r="E396" s="21" t="b">
        <f t="shared" si="60"/>
        <v>0</v>
      </c>
      <c r="F396" s="21" t="b">
        <f t="shared" si="61"/>
        <v>0</v>
      </c>
      <c r="G396" s="20">
        <f t="shared" si="62"/>
        <v>1</v>
      </c>
      <c r="H396" s="20">
        <f t="shared" si="63"/>
        <v>24</v>
      </c>
      <c r="I396" s="20">
        <f t="shared" si="68"/>
        <v>7</v>
      </c>
      <c r="J396" s="21">
        <f t="shared" si="69"/>
        <v>39464</v>
      </c>
      <c r="K396" s="21"/>
      <c r="L396" s="21" t="str">
        <f t="shared" si="64"/>
        <v>Thursday</v>
      </c>
      <c r="M396" s="20">
        <f t="shared" si="65"/>
        <v>1</v>
      </c>
      <c r="N396" s="19">
        <v>3829.5</v>
      </c>
      <c r="O396" s="4">
        <f>MATCH(N396-1,'Supply Data'!$K$12:$K$17)+1</f>
        <v>4</v>
      </c>
      <c r="P396">
        <f>INDEX('Supply Data'!$L$12:$L$17,'Demand Data'!O396)</f>
        <v>50</v>
      </c>
      <c r="R396" t="str">
        <f t="shared" si="66"/>
        <v>17-Jan-08 Thursday 7</v>
      </c>
    </row>
    <row r="397" spans="4:18" x14ac:dyDescent="0.35">
      <c r="D397" s="21">
        <f t="shared" si="67"/>
        <v>39464.291666665718</v>
      </c>
      <c r="E397" s="21" t="b">
        <f t="shared" si="60"/>
        <v>0</v>
      </c>
      <c r="F397" s="21" t="b">
        <f t="shared" si="61"/>
        <v>0</v>
      </c>
      <c r="G397" s="20">
        <f t="shared" si="62"/>
        <v>1</v>
      </c>
      <c r="H397" s="20">
        <f t="shared" si="63"/>
        <v>24</v>
      </c>
      <c r="I397" s="20">
        <f t="shared" si="68"/>
        <v>8</v>
      </c>
      <c r="J397" s="21">
        <f t="shared" si="69"/>
        <v>39464</v>
      </c>
      <c r="K397" s="21"/>
      <c r="L397" s="21" t="str">
        <f t="shared" si="64"/>
        <v>Thursday</v>
      </c>
      <c r="M397" s="20">
        <f t="shared" si="65"/>
        <v>1</v>
      </c>
      <c r="N397" s="19">
        <v>4306.5</v>
      </c>
      <c r="O397" s="4">
        <f>MATCH(N397-1,'Supply Data'!$K$12:$K$17)+1</f>
        <v>4</v>
      </c>
      <c r="P397">
        <f>INDEX('Supply Data'!$L$12:$L$17,'Demand Data'!O397)</f>
        <v>50</v>
      </c>
      <c r="R397" t="str">
        <f t="shared" si="66"/>
        <v>17-Jan-08 Thursday 8</v>
      </c>
    </row>
    <row r="398" spans="4:18" x14ac:dyDescent="0.35">
      <c r="D398" s="21">
        <f t="shared" si="67"/>
        <v>39464.333333332383</v>
      </c>
      <c r="E398" s="21" t="b">
        <f t="shared" si="60"/>
        <v>0</v>
      </c>
      <c r="F398" s="21" t="b">
        <f t="shared" si="61"/>
        <v>0</v>
      </c>
      <c r="G398" s="20">
        <f t="shared" si="62"/>
        <v>1</v>
      </c>
      <c r="H398" s="20">
        <f t="shared" si="63"/>
        <v>24</v>
      </c>
      <c r="I398" s="20">
        <f t="shared" si="68"/>
        <v>9</v>
      </c>
      <c r="J398" s="21">
        <f t="shared" si="69"/>
        <v>39464</v>
      </c>
      <c r="K398" s="21"/>
      <c r="L398" s="21" t="str">
        <f t="shared" si="64"/>
        <v>Thursday</v>
      </c>
      <c r="M398" s="20">
        <f t="shared" si="65"/>
        <v>1</v>
      </c>
      <c r="N398" s="19">
        <v>4786.5</v>
      </c>
      <c r="O398" s="4">
        <f>MATCH(N398-1,'Supply Data'!$K$12:$K$17)+1</f>
        <v>4</v>
      </c>
      <c r="P398">
        <f>INDEX('Supply Data'!$L$12:$L$17,'Demand Data'!O398)</f>
        <v>50</v>
      </c>
      <c r="R398" t="str">
        <f t="shared" si="66"/>
        <v>17-Jan-08 Thursday 9</v>
      </c>
    </row>
    <row r="399" spans="4:18" x14ac:dyDescent="0.35">
      <c r="D399" s="21">
        <f t="shared" si="67"/>
        <v>39464.374999999047</v>
      </c>
      <c r="E399" s="21" t="b">
        <f t="shared" si="60"/>
        <v>0</v>
      </c>
      <c r="F399" s="21" t="b">
        <f t="shared" si="61"/>
        <v>0</v>
      </c>
      <c r="G399" s="20">
        <f t="shared" si="62"/>
        <v>1</v>
      </c>
      <c r="H399" s="20">
        <f t="shared" si="63"/>
        <v>24</v>
      </c>
      <c r="I399" s="20">
        <f t="shared" si="68"/>
        <v>10</v>
      </c>
      <c r="J399" s="21">
        <f t="shared" si="69"/>
        <v>39464</v>
      </c>
      <c r="K399" s="21"/>
      <c r="L399" s="21" t="str">
        <f t="shared" si="64"/>
        <v>Thursday</v>
      </c>
      <c r="M399" s="20">
        <f t="shared" si="65"/>
        <v>1</v>
      </c>
      <c r="N399" s="19">
        <v>5142</v>
      </c>
      <c r="O399" s="4">
        <f>MATCH(N399-1,'Supply Data'!$K$12:$K$17)+1</f>
        <v>5</v>
      </c>
      <c r="P399">
        <f>INDEX('Supply Data'!$L$12:$L$17,'Demand Data'!O399)</f>
        <v>75</v>
      </c>
      <c r="R399" t="str">
        <f t="shared" si="66"/>
        <v>17-Jan-08 Thursday 10</v>
      </c>
    </row>
    <row r="400" spans="4:18" x14ac:dyDescent="0.35">
      <c r="D400" s="21">
        <f t="shared" si="67"/>
        <v>39464.416666665711</v>
      </c>
      <c r="E400" s="21" t="b">
        <f t="shared" si="60"/>
        <v>0</v>
      </c>
      <c r="F400" s="21" t="b">
        <f t="shared" si="61"/>
        <v>0</v>
      </c>
      <c r="G400" s="20">
        <f t="shared" si="62"/>
        <v>1</v>
      </c>
      <c r="H400" s="20">
        <f t="shared" si="63"/>
        <v>24</v>
      </c>
      <c r="I400" s="20">
        <f t="shared" si="68"/>
        <v>11</v>
      </c>
      <c r="J400" s="21">
        <f t="shared" si="69"/>
        <v>39464</v>
      </c>
      <c r="K400" s="21"/>
      <c r="L400" s="21" t="str">
        <f t="shared" si="64"/>
        <v>Thursday</v>
      </c>
      <c r="M400" s="20">
        <f t="shared" si="65"/>
        <v>1</v>
      </c>
      <c r="N400" s="19">
        <v>5341.5</v>
      </c>
      <c r="O400" s="4">
        <f>MATCH(N400-1,'Supply Data'!$K$12:$K$17)+1</f>
        <v>5</v>
      </c>
      <c r="P400">
        <f>INDEX('Supply Data'!$L$12:$L$17,'Demand Data'!O400)</f>
        <v>75</v>
      </c>
      <c r="R400" t="str">
        <f t="shared" si="66"/>
        <v>17-Jan-08 Thursday 11</v>
      </c>
    </row>
    <row r="401" spans="4:18" x14ac:dyDescent="0.35">
      <c r="D401" s="21">
        <f t="shared" si="67"/>
        <v>39464.458333332375</v>
      </c>
      <c r="E401" s="21" t="b">
        <f t="shared" si="60"/>
        <v>0</v>
      </c>
      <c r="F401" s="21" t="b">
        <f t="shared" si="61"/>
        <v>0</v>
      </c>
      <c r="G401" s="20">
        <f t="shared" si="62"/>
        <v>1</v>
      </c>
      <c r="H401" s="20">
        <f t="shared" si="63"/>
        <v>24</v>
      </c>
      <c r="I401" s="20">
        <f t="shared" si="68"/>
        <v>12</v>
      </c>
      <c r="J401" s="21">
        <f t="shared" si="69"/>
        <v>39464</v>
      </c>
      <c r="K401" s="21"/>
      <c r="L401" s="21" t="str">
        <f t="shared" si="64"/>
        <v>Thursday</v>
      </c>
      <c r="M401" s="20">
        <f t="shared" si="65"/>
        <v>1</v>
      </c>
      <c r="N401" s="19">
        <v>5026.5</v>
      </c>
      <c r="O401" s="4">
        <f>MATCH(N401-1,'Supply Data'!$K$12:$K$17)+1</f>
        <v>5</v>
      </c>
      <c r="P401">
        <f>INDEX('Supply Data'!$L$12:$L$17,'Demand Data'!O401)</f>
        <v>75</v>
      </c>
      <c r="R401" t="str">
        <f t="shared" si="66"/>
        <v>17-Jan-08 Thursday 12</v>
      </c>
    </row>
    <row r="402" spans="4:18" x14ac:dyDescent="0.35">
      <c r="D402" s="21">
        <f t="shared" si="67"/>
        <v>39464.49999999904</v>
      </c>
      <c r="E402" s="21" t="b">
        <f t="shared" si="60"/>
        <v>0</v>
      </c>
      <c r="F402" s="21" t="b">
        <f t="shared" si="61"/>
        <v>0</v>
      </c>
      <c r="G402" s="20">
        <f t="shared" si="62"/>
        <v>1</v>
      </c>
      <c r="H402" s="20">
        <f t="shared" si="63"/>
        <v>24</v>
      </c>
      <c r="I402" s="20">
        <f t="shared" si="68"/>
        <v>13</v>
      </c>
      <c r="J402" s="21">
        <f t="shared" si="69"/>
        <v>39464</v>
      </c>
      <c r="K402" s="21"/>
      <c r="L402" s="21" t="str">
        <f t="shared" si="64"/>
        <v>Thursday</v>
      </c>
      <c r="M402" s="20">
        <f t="shared" si="65"/>
        <v>1</v>
      </c>
      <c r="N402" s="19">
        <v>5140.5</v>
      </c>
      <c r="O402" s="4">
        <f>MATCH(N402-1,'Supply Data'!$K$12:$K$17)+1</f>
        <v>5</v>
      </c>
      <c r="P402">
        <f>INDEX('Supply Data'!$L$12:$L$17,'Demand Data'!O402)</f>
        <v>75</v>
      </c>
      <c r="R402" t="str">
        <f t="shared" si="66"/>
        <v>17-Jan-08 Thursday 13</v>
      </c>
    </row>
    <row r="403" spans="4:18" x14ac:dyDescent="0.35">
      <c r="D403" s="21">
        <f t="shared" si="67"/>
        <v>39464.541666665704</v>
      </c>
      <c r="E403" s="21" t="b">
        <f t="shared" si="60"/>
        <v>0</v>
      </c>
      <c r="F403" s="21" t="b">
        <f t="shared" si="61"/>
        <v>0</v>
      </c>
      <c r="G403" s="20">
        <f t="shared" si="62"/>
        <v>1</v>
      </c>
      <c r="H403" s="20">
        <f t="shared" si="63"/>
        <v>24</v>
      </c>
      <c r="I403" s="20">
        <f t="shared" si="68"/>
        <v>14</v>
      </c>
      <c r="J403" s="21">
        <f t="shared" si="69"/>
        <v>39464</v>
      </c>
      <c r="K403" s="21"/>
      <c r="L403" s="21" t="str">
        <f t="shared" si="64"/>
        <v>Thursday</v>
      </c>
      <c r="M403" s="20">
        <f t="shared" si="65"/>
        <v>1</v>
      </c>
      <c r="N403" s="19">
        <v>5334</v>
      </c>
      <c r="O403" s="4">
        <f>MATCH(N403-1,'Supply Data'!$K$12:$K$17)+1</f>
        <v>5</v>
      </c>
      <c r="P403">
        <f>INDEX('Supply Data'!$L$12:$L$17,'Demand Data'!O403)</f>
        <v>75</v>
      </c>
      <c r="R403" t="str">
        <f t="shared" si="66"/>
        <v>17-Jan-08 Thursday 14</v>
      </c>
    </row>
    <row r="404" spans="4:18" x14ac:dyDescent="0.35">
      <c r="D404" s="21">
        <f t="shared" si="67"/>
        <v>39464.583333332368</v>
      </c>
      <c r="E404" s="21" t="b">
        <f t="shared" si="60"/>
        <v>0</v>
      </c>
      <c r="F404" s="21" t="b">
        <f t="shared" si="61"/>
        <v>0</v>
      </c>
      <c r="G404" s="20">
        <f t="shared" si="62"/>
        <v>1</v>
      </c>
      <c r="H404" s="20">
        <f t="shared" si="63"/>
        <v>24</v>
      </c>
      <c r="I404" s="20">
        <f t="shared" si="68"/>
        <v>15</v>
      </c>
      <c r="J404" s="21">
        <f t="shared" si="69"/>
        <v>39464</v>
      </c>
      <c r="K404" s="21"/>
      <c r="L404" s="21" t="str">
        <f t="shared" si="64"/>
        <v>Thursday</v>
      </c>
      <c r="M404" s="20">
        <f t="shared" si="65"/>
        <v>1</v>
      </c>
      <c r="N404" s="19">
        <v>5191.5</v>
      </c>
      <c r="O404" s="4">
        <f>MATCH(N404-1,'Supply Data'!$K$12:$K$17)+1</f>
        <v>5</v>
      </c>
      <c r="P404">
        <f>INDEX('Supply Data'!$L$12:$L$17,'Demand Data'!O404)</f>
        <v>75</v>
      </c>
      <c r="R404" t="str">
        <f t="shared" si="66"/>
        <v>17-Jan-08 Thursday 15</v>
      </c>
    </row>
    <row r="405" spans="4:18" x14ac:dyDescent="0.35">
      <c r="D405" s="21">
        <f t="shared" si="67"/>
        <v>39464.624999999032</v>
      </c>
      <c r="E405" s="21" t="b">
        <f t="shared" si="60"/>
        <v>0</v>
      </c>
      <c r="F405" s="21" t="b">
        <f t="shared" si="61"/>
        <v>0</v>
      </c>
      <c r="G405" s="20">
        <f t="shared" si="62"/>
        <v>1</v>
      </c>
      <c r="H405" s="20">
        <f t="shared" si="63"/>
        <v>24</v>
      </c>
      <c r="I405" s="20">
        <f t="shared" si="68"/>
        <v>16</v>
      </c>
      <c r="J405" s="21">
        <f t="shared" si="69"/>
        <v>39464</v>
      </c>
      <c r="K405" s="21"/>
      <c r="L405" s="21" t="str">
        <f t="shared" si="64"/>
        <v>Thursday</v>
      </c>
      <c r="M405" s="20">
        <f t="shared" si="65"/>
        <v>1</v>
      </c>
      <c r="N405" s="19">
        <v>5169</v>
      </c>
      <c r="O405" s="4">
        <f>MATCH(N405-1,'Supply Data'!$K$12:$K$17)+1</f>
        <v>5</v>
      </c>
      <c r="P405">
        <f>INDEX('Supply Data'!$L$12:$L$17,'Demand Data'!O405)</f>
        <v>75</v>
      </c>
      <c r="R405" t="str">
        <f t="shared" si="66"/>
        <v>17-Jan-08 Thursday 16</v>
      </c>
    </row>
    <row r="406" spans="4:18" x14ac:dyDescent="0.35">
      <c r="D406" s="21">
        <f t="shared" si="67"/>
        <v>39464.666666665697</v>
      </c>
      <c r="E406" s="21" t="b">
        <f t="shared" si="60"/>
        <v>0</v>
      </c>
      <c r="F406" s="21" t="b">
        <f t="shared" si="61"/>
        <v>0</v>
      </c>
      <c r="G406" s="20">
        <f t="shared" si="62"/>
        <v>1</v>
      </c>
      <c r="H406" s="20">
        <f t="shared" si="63"/>
        <v>24</v>
      </c>
      <c r="I406" s="20">
        <f t="shared" si="68"/>
        <v>17</v>
      </c>
      <c r="J406" s="21">
        <f t="shared" si="69"/>
        <v>39464</v>
      </c>
      <c r="K406" s="21"/>
      <c r="L406" s="21" t="str">
        <f t="shared" si="64"/>
        <v>Thursday</v>
      </c>
      <c r="M406" s="20">
        <f t="shared" si="65"/>
        <v>1</v>
      </c>
      <c r="N406" s="19">
        <v>5094</v>
      </c>
      <c r="O406" s="4">
        <f>MATCH(N406-1,'Supply Data'!$K$12:$K$17)+1</f>
        <v>5</v>
      </c>
      <c r="P406">
        <f>INDEX('Supply Data'!$L$12:$L$17,'Demand Data'!O406)</f>
        <v>75</v>
      </c>
      <c r="R406" t="str">
        <f t="shared" si="66"/>
        <v>17-Jan-08 Thursday 17</v>
      </c>
    </row>
    <row r="407" spans="4:18" x14ac:dyDescent="0.35">
      <c r="D407" s="21">
        <f t="shared" si="67"/>
        <v>39464.708333332361</v>
      </c>
      <c r="E407" s="21" t="b">
        <f t="shared" si="60"/>
        <v>0</v>
      </c>
      <c r="F407" s="21" t="b">
        <f t="shared" si="61"/>
        <v>0</v>
      </c>
      <c r="G407" s="20">
        <f t="shared" si="62"/>
        <v>1</v>
      </c>
      <c r="H407" s="20">
        <f t="shared" si="63"/>
        <v>24</v>
      </c>
      <c r="I407" s="20">
        <f t="shared" si="68"/>
        <v>18</v>
      </c>
      <c r="J407" s="21">
        <f t="shared" si="69"/>
        <v>39464</v>
      </c>
      <c r="K407" s="21"/>
      <c r="L407" s="21" t="str">
        <f t="shared" si="64"/>
        <v>Thursday</v>
      </c>
      <c r="M407" s="20">
        <f t="shared" si="65"/>
        <v>1</v>
      </c>
      <c r="N407" s="19">
        <v>5211</v>
      </c>
      <c r="O407" s="4">
        <f>MATCH(N407-1,'Supply Data'!$K$12:$K$17)+1</f>
        <v>5</v>
      </c>
      <c r="P407">
        <f>INDEX('Supply Data'!$L$12:$L$17,'Demand Data'!O407)</f>
        <v>75</v>
      </c>
      <c r="R407" t="str">
        <f t="shared" si="66"/>
        <v>17-Jan-08 Thursday 18</v>
      </c>
    </row>
    <row r="408" spans="4:18" x14ac:dyDescent="0.35">
      <c r="D408" s="21">
        <f t="shared" si="67"/>
        <v>39464.749999999025</v>
      </c>
      <c r="E408" s="21" t="b">
        <f t="shared" si="60"/>
        <v>0</v>
      </c>
      <c r="F408" s="21" t="b">
        <f t="shared" si="61"/>
        <v>0</v>
      </c>
      <c r="G408" s="20">
        <f t="shared" si="62"/>
        <v>1</v>
      </c>
      <c r="H408" s="20">
        <f t="shared" si="63"/>
        <v>24</v>
      </c>
      <c r="I408" s="20">
        <f t="shared" si="68"/>
        <v>19</v>
      </c>
      <c r="J408" s="21">
        <f t="shared" si="69"/>
        <v>39464</v>
      </c>
      <c r="K408" s="21"/>
      <c r="L408" s="21" t="str">
        <f t="shared" si="64"/>
        <v>Thursday</v>
      </c>
      <c r="M408" s="20">
        <f t="shared" si="65"/>
        <v>1</v>
      </c>
      <c r="N408" s="19">
        <v>5521.5</v>
      </c>
      <c r="O408" s="4">
        <f>MATCH(N408-1,'Supply Data'!$K$12:$K$17)+1</f>
        <v>5</v>
      </c>
      <c r="P408">
        <f>INDEX('Supply Data'!$L$12:$L$17,'Demand Data'!O408)</f>
        <v>75</v>
      </c>
      <c r="R408" t="str">
        <f t="shared" si="66"/>
        <v>17-Jan-08 Thursday 19</v>
      </c>
    </row>
    <row r="409" spans="4:18" x14ac:dyDescent="0.35">
      <c r="D409" s="21">
        <f t="shared" si="67"/>
        <v>39464.791666665689</v>
      </c>
      <c r="E409" s="21" t="b">
        <f t="shared" si="60"/>
        <v>0</v>
      </c>
      <c r="F409" s="21" t="b">
        <f t="shared" si="61"/>
        <v>0</v>
      </c>
      <c r="G409" s="20">
        <f t="shared" si="62"/>
        <v>1</v>
      </c>
      <c r="H409" s="20">
        <f t="shared" si="63"/>
        <v>24</v>
      </c>
      <c r="I409" s="20">
        <f t="shared" si="68"/>
        <v>20</v>
      </c>
      <c r="J409" s="21">
        <f t="shared" si="69"/>
        <v>39464</v>
      </c>
      <c r="K409" s="21"/>
      <c r="L409" s="21" t="str">
        <f t="shared" si="64"/>
        <v>Thursday</v>
      </c>
      <c r="M409" s="20">
        <f t="shared" si="65"/>
        <v>1</v>
      </c>
      <c r="N409" s="19">
        <v>5332.5</v>
      </c>
      <c r="O409" s="4">
        <f>MATCH(N409-1,'Supply Data'!$K$12:$K$17)+1</f>
        <v>5</v>
      </c>
      <c r="P409">
        <f>INDEX('Supply Data'!$L$12:$L$17,'Demand Data'!O409)</f>
        <v>75</v>
      </c>
      <c r="R409" t="str">
        <f t="shared" si="66"/>
        <v>17-Jan-08 Thursday 20</v>
      </c>
    </row>
    <row r="410" spans="4:18" x14ac:dyDescent="0.35">
      <c r="D410" s="21">
        <f t="shared" si="67"/>
        <v>39464.833333332354</v>
      </c>
      <c r="E410" s="21" t="b">
        <f t="shared" si="60"/>
        <v>0</v>
      </c>
      <c r="F410" s="21" t="b">
        <f t="shared" si="61"/>
        <v>0</v>
      </c>
      <c r="G410" s="20">
        <f t="shared" si="62"/>
        <v>1</v>
      </c>
      <c r="H410" s="20">
        <f t="shared" si="63"/>
        <v>24</v>
      </c>
      <c r="I410" s="20">
        <f t="shared" si="68"/>
        <v>21</v>
      </c>
      <c r="J410" s="21">
        <f t="shared" si="69"/>
        <v>39464</v>
      </c>
      <c r="K410" s="21"/>
      <c r="L410" s="21" t="str">
        <f t="shared" si="64"/>
        <v>Thursday</v>
      </c>
      <c r="M410" s="20">
        <f t="shared" si="65"/>
        <v>1</v>
      </c>
      <c r="N410" s="19">
        <v>5089.5</v>
      </c>
      <c r="O410" s="4">
        <f>MATCH(N410-1,'Supply Data'!$K$12:$K$17)+1</f>
        <v>5</v>
      </c>
      <c r="P410">
        <f>INDEX('Supply Data'!$L$12:$L$17,'Demand Data'!O410)</f>
        <v>75</v>
      </c>
      <c r="R410" t="str">
        <f t="shared" si="66"/>
        <v>17-Jan-08 Thursday 21</v>
      </c>
    </row>
    <row r="411" spans="4:18" x14ac:dyDescent="0.35">
      <c r="D411" s="21">
        <f t="shared" si="67"/>
        <v>39464.874999999018</v>
      </c>
      <c r="E411" s="21" t="b">
        <f t="shared" si="60"/>
        <v>0</v>
      </c>
      <c r="F411" s="21" t="b">
        <f t="shared" si="61"/>
        <v>0</v>
      </c>
      <c r="G411" s="20">
        <f t="shared" si="62"/>
        <v>1</v>
      </c>
      <c r="H411" s="20">
        <f t="shared" si="63"/>
        <v>24</v>
      </c>
      <c r="I411" s="20">
        <f t="shared" si="68"/>
        <v>22</v>
      </c>
      <c r="J411" s="21">
        <f t="shared" si="69"/>
        <v>39464</v>
      </c>
      <c r="K411" s="21"/>
      <c r="L411" s="21" t="str">
        <f t="shared" si="64"/>
        <v>Thursday</v>
      </c>
      <c r="M411" s="20">
        <f t="shared" si="65"/>
        <v>1</v>
      </c>
      <c r="N411" s="19">
        <v>4527</v>
      </c>
      <c r="O411" s="4">
        <f>MATCH(N411-1,'Supply Data'!$K$12:$K$17)+1</f>
        <v>4</v>
      </c>
      <c r="P411">
        <f>INDEX('Supply Data'!$L$12:$L$17,'Demand Data'!O411)</f>
        <v>50</v>
      </c>
      <c r="R411" t="str">
        <f t="shared" si="66"/>
        <v>17-Jan-08 Thursday 22</v>
      </c>
    </row>
    <row r="412" spans="4:18" x14ac:dyDescent="0.35">
      <c r="D412" s="21">
        <f t="shared" si="67"/>
        <v>39464.916666665682</v>
      </c>
      <c r="E412" s="21" t="b">
        <f t="shared" si="60"/>
        <v>0</v>
      </c>
      <c r="F412" s="21" t="b">
        <f t="shared" si="61"/>
        <v>0</v>
      </c>
      <c r="G412" s="20">
        <f t="shared" si="62"/>
        <v>1</v>
      </c>
      <c r="H412" s="20">
        <f t="shared" si="63"/>
        <v>24</v>
      </c>
      <c r="I412" s="20">
        <f t="shared" si="68"/>
        <v>23</v>
      </c>
      <c r="J412" s="21">
        <f t="shared" si="69"/>
        <v>39464</v>
      </c>
      <c r="K412" s="21"/>
      <c r="L412" s="21" t="str">
        <f t="shared" si="64"/>
        <v>Thursday</v>
      </c>
      <c r="M412" s="20">
        <f t="shared" si="65"/>
        <v>1</v>
      </c>
      <c r="N412" s="19">
        <v>4131</v>
      </c>
      <c r="O412" s="4">
        <f>MATCH(N412-1,'Supply Data'!$K$12:$K$17)+1</f>
        <v>4</v>
      </c>
      <c r="P412">
        <f>INDEX('Supply Data'!$L$12:$L$17,'Demand Data'!O412)</f>
        <v>50</v>
      </c>
      <c r="R412" t="str">
        <f t="shared" si="66"/>
        <v>17-Jan-08 Thursday 23</v>
      </c>
    </row>
    <row r="413" spans="4:18" x14ac:dyDescent="0.35">
      <c r="D413" s="21">
        <f t="shared" si="67"/>
        <v>39464.958333332346</v>
      </c>
      <c r="E413" s="21" t="b">
        <f t="shared" si="60"/>
        <v>0</v>
      </c>
      <c r="F413" s="21" t="b">
        <f t="shared" si="61"/>
        <v>0</v>
      </c>
      <c r="G413" s="20">
        <f t="shared" si="62"/>
        <v>1</v>
      </c>
      <c r="H413" s="20">
        <f t="shared" si="63"/>
        <v>24</v>
      </c>
      <c r="I413" s="20">
        <f t="shared" si="68"/>
        <v>24</v>
      </c>
      <c r="J413" s="21">
        <f t="shared" si="69"/>
        <v>39464</v>
      </c>
      <c r="K413" s="21"/>
      <c r="L413" s="21" t="str">
        <f t="shared" si="64"/>
        <v>Thursday</v>
      </c>
      <c r="M413" s="20">
        <f t="shared" si="65"/>
        <v>1</v>
      </c>
      <c r="N413" s="19">
        <v>3795</v>
      </c>
      <c r="O413" s="4">
        <f>MATCH(N413-1,'Supply Data'!$K$12:$K$17)+1</f>
        <v>4</v>
      </c>
      <c r="P413">
        <f>INDEX('Supply Data'!$L$12:$L$17,'Demand Data'!O413)</f>
        <v>50</v>
      </c>
      <c r="R413" t="str">
        <f t="shared" si="66"/>
        <v>17-Jan-08 Thursday 24</v>
      </c>
    </row>
    <row r="414" spans="4:18" x14ac:dyDescent="0.35">
      <c r="D414" s="21">
        <f t="shared" si="67"/>
        <v>39464.99999999901</v>
      </c>
      <c r="E414" s="21" t="b">
        <f t="shared" si="60"/>
        <v>0</v>
      </c>
      <c r="F414" s="21" t="b">
        <f t="shared" si="61"/>
        <v>0</v>
      </c>
      <c r="G414" s="20">
        <f t="shared" si="62"/>
        <v>1</v>
      </c>
      <c r="H414" s="20">
        <f t="shared" si="63"/>
        <v>24</v>
      </c>
      <c r="I414" s="20">
        <f t="shared" si="68"/>
        <v>1</v>
      </c>
      <c r="J414" s="21">
        <f t="shared" si="69"/>
        <v>39465</v>
      </c>
      <c r="K414" s="21"/>
      <c r="L414" s="21" t="str">
        <f t="shared" si="64"/>
        <v>Friday</v>
      </c>
      <c r="M414" s="20">
        <f t="shared" si="65"/>
        <v>1</v>
      </c>
      <c r="N414" s="19">
        <v>3691.5</v>
      </c>
      <c r="O414" s="4">
        <f>MATCH(N414-1,'Supply Data'!$K$12:$K$17)+1</f>
        <v>4</v>
      </c>
      <c r="P414">
        <f>INDEX('Supply Data'!$L$12:$L$17,'Demand Data'!O414)</f>
        <v>50</v>
      </c>
      <c r="R414" t="str">
        <f t="shared" si="66"/>
        <v>18-Jan-08 Friday 1</v>
      </c>
    </row>
    <row r="415" spans="4:18" x14ac:dyDescent="0.35">
      <c r="D415" s="21">
        <f t="shared" si="67"/>
        <v>39465.041666665675</v>
      </c>
      <c r="E415" s="21" t="b">
        <f t="shared" si="60"/>
        <v>0</v>
      </c>
      <c r="F415" s="21" t="b">
        <f t="shared" si="61"/>
        <v>0</v>
      </c>
      <c r="G415" s="20">
        <f t="shared" si="62"/>
        <v>1</v>
      </c>
      <c r="H415" s="20">
        <f t="shared" si="63"/>
        <v>24</v>
      </c>
      <c r="I415" s="20">
        <f t="shared" si="68"/>
        <v>2</v>
      </c>
      <c r="J415" s="21">
        <f t="shared" si="69"/>
        <v>39465</v>
      </c>
      <c r="K415" s="21"/>
      <c r="L415" s="21" t="str">
        <f t="shared" si="64"/>
        <v>Friday</v>
      </c>
      <c r="M415" s="20">
        <f t="shared" si="65"/>
        <v>1</v>
      </c>
      <c r="N415" s="19">
        <v>3600</v>
      </c>
      <c r="O415" s="4">
        <f>MATCH(N415-1,'Supply Data'!$K$12:$K$17)+1</f>
        <v>3</v>
      </c>
      <c r="P415">
        <f>INDEX('Supply Data'!$L$12:$L$17,'Demand Data'!O415)</f>
        <v>23</v>
      </c>
      <c r="R415" t="str">
        <f t="shared" si="66"/>
        <v>18-Jan-08 Friday 2</v>
      </c>
    </row>
    <row r="416" spans="4:18" x14ac:dyDescent="0.35">
      <c r="D416" s="21">
        <f t="shared" si="67"/>
        <v>39465.083333332339</v>
      </c>
      <c r="E416" s="21" t="b">
        <f t="shared" si="60"/>
        <v>0</v>
      </c>
      <c r="F416" s="21" t="b">
        <f t="shared" si="61"/>
        <v>0</v>
      </c>
      <c r="G416" s="20">
        <f t="shared" si="62"/>
        <v>1</v>
      </c>
      <c r="H416" s="20">
        <f t="shared" si="63"/>
        <v>24</v>
      </c>
      <c r="I416" s="20">
        <f t="shared" si="68"/>
        <v>3</v>
      </c>
      <c r="J416" s="21">
        <f t="shared" si="69"/>
        <v>39465</v>
      </c>
      <c r="K416" s="21"/>
      <c r="L416" s="21" t="str">
        <f t="shared" si="64"/>
        <v>Friday</v>
      </c>
      <c r="M416" s="20">
        <f t="shared" si="65"/>
        <v>1</v>
      </c>
      <c r="N416" s="19">
        <v>3462</v>
      </c>
      <c r="O416" s="4">
        <f>MATCH(N416-1,'Supply Data'!$K$12:$K$17)+1</f>
        <v>3</v>
      </c>
      <c r="P416">
        <f>INDEX('Supply Data'!$L$12:$L$17,'Demand Data'!O416)</f>
        <v>23</v>
      </c>
      <c r="R416" t="str">
        <f t="shared" si="66"/>
        <v>18-Jan-08 Friday 3</v>
      </c>
    </row>
    <row r="417" spans="4:18" x14ac:dyDescent="0.35">
      <c r="D417" s="21">
        <f t="shared" si="67"/>
        <v>39465.124999999003</v>
      </c>
      <c r="E417" s="21" t="b">
        <f t="shared" si="60"/>
        <v>0</v>
      </c>
      <c r="F417" s="21" t="b">
        <f t="shared" si="61"/>
        <v>0</v>
      </c>
      <c r="G417" s="20">
        <f t="shared" si="62"/>
        <v>1</v>
      </c>
      <c r="H417" s="20">
        <f t="shared" si="63"/>
        <v>24</v>
      </c>
      <c r="I417" s="20">
        <f t="shared" si="68"/>
        <v>4</v>
      </c>
      <c r="J417" s="21">
        <f t="shared" si="69"/>
        <v>39465</v>
      </c>
      <c r="K417" s="21"/>
      <c r="L417" s="21" t="str">
        <f t="shared" si="64"/>
        <v>Friday</v>
      </c>
      <c r="M417" s="20">
        <f t="shared" si="65"/>
        <v>1</v>
      </c>
      <c r="N417" s="19">
        <v>3447</v>
      </c>
      <c r="O417" s="4">
        <f>MATCH(N417-1,'Supply Data'!$K$12:$K$17)+1</f>
        <v>3</v>
      </c>
      <c r="P417">
        <f>INDEX('Supply Data'!$L$12:$L$17,'Demand Data'!O417)</f>
        <v>23</v>
      </c>
      <c r="R417" t="str">
        <f t="shared" si="66"/>
        <v>18-Jan-08 Friday 4</v>
      </c>
    </row>
    <row r="418" spans="4:18" x14ac:dyDescent="0.35">
      <c r="D418" s="21">
        <f t="shared" si="67"/>
        <v>39465.166666665667</v>
      </c>
      <c r="E418" s="21" t="b">
        <f t="shared" si="60"/>
        <v>0</v>
      </c>
      <c r="F418" s="21" t="b">
        <f t="shared" si="61"/>
        <v>0</v>
      </c>
      <c r="G418" s="20">
        <f t="shared" si="62"/>
        <v>1</v>
      </c>
      <c r="H418" s="20">
        <f t="shared" si="63"/>
        <v>24</v>
      </c>
      <c r="I418" s="20">
        <f t="shared" si="68"/>
        <v>5</v>
      </c>
      <c r="J418" s="21">
        <f t="shared" si="69"/>
        <v>39465</v>
      </c>
      <c r="K418" s="21"/>
      <c r="L418" s="21" t="str">
        <f t="shared" si="64"/>
        <v>Friday</v>
      </c>
      <c r="M418" s="20">
        <f t="shared" si="65"/>
        <v>1</v>
      </c>
      <c r="N418" s="19">
        <v>3603</v>
      </c>
      <c r="O418" s="4">
        <f>MATCH(N418-1,'Supply Data'!$K$12:$K$17)+1</f>
        <v>4</v>
      </c>
      <c r="P418">
        <f>INDEX('Supply Data'!$L$12:$L$17,'Demand Data'!O418)</f>
        <v>50</v>
      </c>
      <c r="R418" t="str">
        <f t="shared" si="66"/>
        <v>18-Jan-08 Friday 5</v>
      </c>
    </row>
    <row r="419" spans="4:18" x14ac:dyDescent="0.35">
      <c r="D419" s="21">
        <f t="shared" si="67"/>
        <v>39465.208333332332</v>
      </c>
      <c r="E419" s="21" t="b">
        <f t="shared" si="60"/>
        <v>0</v>
      </c>
      <c r="F419" s="21" t="b">
        <f t="shared" si="61"/>
        <v>0</v>
      </c>
      <c r="G419" s="20">
        <f t="shared" si="62"/>
        <v>1</v>
      </c>
      <c r="H419" s="20">
        <f t="shared" si="63"/>
        <v>24</v>
      </c>
      <c r="I419" s="20">
        <f t="shared" si="68"/>
        <v>6</v>
      </c>
      <c r="J419" s="21">
        <f t="shared" si="69"/>
        <v>39465</v>
      </c>
      <c r="K419" s="21"/>
      <c r="L419" s="21" t="str">
        <f t="shared" si="64"/>
        <v>Friday</v>
      </c>
      <c r="M419" s="20">
        <f t="shared" si="65"/>
        <v>1</v>
      </c>
      <c r="N419" s="19">
        <v>3960</v>
      </c>
      <c r="O419" s="4">
        <f>MATCH(N419-1,'Supply Data'!$K$12:$K$17)+1</f>
        <v>4</v>
      </c>
      <c r="P419">
        <f>INDEX('Supply Data'!$L$12:$L$17,'Demand Data'!O419)</f>
        <v>50</v>
      </c>
      <c r="R419" t="str">
        <f t="shared" si="66"/>
        <v>18-Jan-08 Friday 6</v>
      </c>
    </row>
    <row r="420" spans="4:18" x14ac:dyDescent="0.35">
      <c r="D420" s="21">
        <f t="shared" si="67"/>
        <v>39465.249999998996</v>
      </c>
      <c r="E420" s="21" t="b">
        <f t="shared" si="60"/>
        <v>0</v>
      </c>
      <c r="F420" s="21" t="b">
        <f t="shared" si="61"/>
        <v>0</v>
      </c>
      <c r="G420" s="20">
        <f t="shared" si="62"/>
        <v>1</v>
      </c>
      <c r="H420" s="20">
        <f t="shared" si="63"/>
        <v>24</v>
      </c>
      <c r="I420" s="20">
        <f t="shared" si="68"/>
        <v>7</v>
      </c>
      <c r="J420" s="21">
        <f t="shared" si="69"/>
        <v>39465</v>
      </c>
      <c r="K420" s="21"/>
      <c r="L420" s="21" t="str">
        <f t="shared" si="64"/>
        <v>Friday</v>
      </c>
      <c r="M420" s="20">
        <f t="shared" si="65"/>
        <v>1</v>
      </c>
      <c r="N420" s="19">
        <v>3874.5</v>
      </c>
      <c r="O420" s="4">
        <f>MATCH(N420-1,'Supply Data'!$K$12:$K$17)+1</f>
        <v>4</v>
      </c>
      <c r="P420">
        <f>INDEX('Supply Data'!$L$12:$L$17,'Demand Data'!O420)</f>
        <v>50</v>
      </c>
      <c r="R420" t="str">
        <f t="shared" si="66"/>
        <v>18-Jan-08 Friday 7</v>
      </c>
    </row>
    <row r="421" spans="4:18" x14ac:dyDescent="0.35">
      <c r="D421" s="21">
        <f t="shared" si="67"/>
        <v>39465.29166666566</v>
      </c>
      <c r="E421" s="21" t="b">
        <f t="shared" si="60"/>
        <v>0</v>
      </c>
      <c r="F421" s="21" t="b">
        <f t="shared" si="61"/>
        <v>0</v>
      </c>
      <c r="G421" s="20">
        <f t="shared" si="62"/>
        <v>1</v>
      </c>
      <c r="H421" s="20">
        <f t="shared" si="63"/>
        <v>24</v>
      </c>
      <c r="I421" s="20">
        <f t="shared" si="68"/>
        <v>8</v>
      </c>
      <c r="J421" s="21">
        <f t="shared" si="69"/>
        <v>39465</v>
      </c>
      <c r="K421" s="21"/>
      <c r="L421" s="21" t="str">
        <f t="shared" si="64"/>
        <v>Friday</v>
      </c>
      <c r="M421" s="20">
        <f t="shared" si="65"/>
        <v>1</v>
      </c>
      <c r="N421" s="19">
        <v>4248</v>
      </c>
      <c r="O421" s="4">
        <f>MATCH(N421-1,'Supply Data'!$K$12:$K$17)+1</f>
        <v>4</v>
      </c>
      <c r="P421">
        <f>INDEX('Supply Data'!$L$12:$L$17,'Demand Data'!O421)</f>
        <v>50</v>
      </c>
      <c r="R421" t="str">
        <f t="shared" si="66"/>
        <v>18-Jan-08 Friday 8</v>
      </c>
    </row>
    <row r="422" spans="4:18" x14ac:dyDescent="0.35">
      <c r="D422" s="21">
        <f t="shared" si="67"/>
        <v>39465.333333332324</v>
      </c>
      <c r="E422" s="21" t="b">
        <f t="shared" si="60"/>
        <v>0</v>
      </c>
      <c r="F422" s="21" t="b">
        <f t="shared" si="61"/>
        <v>0</v>
      </c>
      <c r="G422" s="20">
        <f t="shared" si="62"/>
        <v>1</v>
      </c>
      <c r="H422" s="20">
        <f t="shared" si="63"/>
        <v>24</v>
      </c>
      <c r="I422" s="20">
        <f t="shared" si="68"/>
        <v>9</v>
      </c>
      <c r="J422" s="21">
        <f t="shared" si="69"/>
        <v>39465</v>
      </c>
      <c r="K422" s="21"/>
      <c r="L422" s="21" t="str">
        <f t="shared" si="64"/>
        <v>Friday</v>
      </c>
      <c r="M422" s="20">
        <f t="shared" si="65"/>
        <v>1</v>
      </c>
      <c r="N422" s="19">
        <v>4746</v>
      </c>
      <c r="O422" s="4">
        <f>MATCH(N422-1,'Supply Data'!$K$12:$K$17)+1</f>
        <v>4</v>
      </c>
      <c r="P422">
        <f>INDEX('Supply Data'!$L$12:$L$17,'Demand Data'!O422)</f>
        <v>50</v>
      </c>
      <c r="R422" t="str">
        <f t="shared" si="66"/>
        <v>18-Jan-08 Friday 9</v>
      </c>
    </row>
    <row r="423" spans="4:18" x14ac:dyDescent="0.35">
      <c r="D423" s="21">
        <f t="shared" si="67"/>
        <v>39465.374999998989</v>
      </c>
      <c r="E423" s="21" t="b">
        <f t="shared" si="60"/>
        <v>0</v>
      </c>
      <c r="F423" s="21" t="b">
        <f t="shared" si="61"/>
        <v>0</v>
      </c>
      <c r="G423" s="20">
        <f t="shared" si="62"/>
        <v>1</v>
      </c>
      <c r="H423" s="20">
        <f t="shared" si="63"/>
        <v>24</v>
      </c>
      <c r="I423" s="20">
        <f t="shared" si="68"/>
        <v>10</v>
      </c>
      <c r="J423" s="21">
        <f t="shared" si="69"/>
        <v>39465</v>
      </c>
      <c r="K423" s="21"/>
      <c r="L423" s="21" t="str">
        <f t="shared" si="64"/>
        <v>Friday</v>
      </c>
      <c r="M423" s="20">
        <f t="shared" si="65"/>
        <v>1</v>
      </c>
      <c r="N423" s="19">
        <v>5112</v>
      </c>
      <c r="O423" s="4">
        <f>MATCH(N423-1,'Supply Data'!$K$12:$K$17)+1</f>
        <v>5</v>
      </c>
      <c r="P423">
        <f>INDEX('Supply Data'!$L$12:$L$17,'Demand Data'!O423)</f>
        <v>75</v>
      </c>
      <c r="R423" t="str">
        <f t="shared" si="66"/>
        <v>18-Jan-08 Friday 10</v>
      </c>
    </row>
    <row r="424" spans="4:18" x14ac:dyDescent="0.35">
      <c r="D424" s="21">
        <f t="shared" si="67"/>
        <v>39465.416666665653</v>
      </c>
      <c r="E424" s="21" t="b">
        <f t="shared" si="60"/>
        <v>0</v>
      </c>
      <c r="F424" s="21" t="b">
        <f t="shared" si="61"/>
        <v>0</v>
      </c>
      <c r="G424" s="20">
        <f t="shared" si="62"/>
        <v>1</v>
      </c>
      <c r="H424" s="20">
        <f t="shared" si="63"/>
        <v>24</v>
      </c>
      <c r="I424" s="20">
        <f t="shared" si="68"/>
        <v>11</v>
      </c>
      <c r="J424" s="21">
        <f t="shared" si="69"/>
        <v>39465</v>
      </c>
      <c r="K424" s="21"/>
      <c r="L424" s="21" t="str">
        <f t="shared" si="64"/>
        <v>Friday</v>
      </c>
      <c r="M424" s="20">
        <f t="shared" si="65"/>
        <v>1</v>
      </c>
      <c r="N424" s="19">
        <v>5259</v>
      </c>
      <c r="O424" s="4">
        <f>MATCH(N424-1,'Supply Data'!$K$12:$K$17)+1</f>
        <v>5</v>
      </c>
      <c r="P424">
        <f>INDEX('Supply Data'!$L$12:$L$17,'Demand Data'!O424)</f>
        <v>75</v>
      </c>
      <c r="R424" t="str">
        <f t="shared" si="66"/>
        <v>18-Jan-08 Friday 11</v>
      </c>
    </row>
    <row r="425" spans="4:18" x14ac:dyDescent="0.35">
      <c r="D425" s="21">
        <f t="shared" si="67"/>
        <v>39465.458333332317</v>
      </c>
      <c r="E425" s="21" t="b">
        <f t="shared" si="60"/>
        <v>0</v>
      </c>
      <c r="F425" s="21" t="b">
        <f t="shared" si="61"/>
        <v>0</v>
      </c>
      <c r="G425" s="20">
        <f t="shared" si="62"/>
        <v>1</v>
      </c>
      <c r="H425" s="20">
        <f t="shared" si="63"/>
        <v>24</v>
      </c>
      <c r="I425" s="20">
        <f t="shared" si="68"/>
        <v>12</v>
      </c>
      <c r="J425" s="21">
        <f t="shared" si="69"/>
        <v>39465</v>
      </c>
      <c r="K425" s="21"/>
      <c r="L425" s="21" t="str">
        <f t="shared" si="64"/>
        <v>Friday</v>
      </c>
      <c r="M425" s="20">
        <f t="shared" si="65"/>
        <v>1</v>
      </c>
      <c r="N425" s="19">
        <v>4999.5</v>
      </c>
      <c r="O425" s="4">
        <f>MATCH(N425-1,'Supply Data'!$K$12:$K$17)+1</f>
        <v>5</v>
      </c>
      <c r="P425">
        <f>INDEX('Supply Data'!$L$12:$L$17,'Demand Data'!O425)</f>
        <v>75</v>
      </c>
      <c r="R425" t="str">
        <f t="shared" si="66"/>
        <v>18-Jan-08 Friday 12</v>
      </c>
    </row>
    <row r="426" spans="4:18" x14ac:dyDescent="0.35">
      <c r="D426" s="21">
        <f t="shared" si="67"/>
        <v>39465.499999998981</v>
      </c>
      <c r="E426" s="21" t="b">
        <f t="shared" si="60"/>
        <v>0</v>
      </c>
      <c r="F426" s="21" t="b">
        <f t="shared" si="61"/>
        <v>0</v>
      </c>
      <c r="G426" s="20">
        <f t="shared" si="62"/>
        <v>1</v>
      </c>
      <c r="H426" s="20">
        <f t="shared" si="63"/>
        <v>24</v>
      </c>
      <c r="I426" s="20">
        <f t="shared" si="68"/>
        <v>13</v>
      </c>
      <c r="J426" s="21">
        <f t="shared" si="69"/>
        <v>39465</v>
      </c>
      <c r="K426" s="21"/>
      <c r="L426" s="21" t="str">
        <f t="shared" si="64"/>
        <v>Friday</v>
      </c>
      <c r="M426" s="20">
        <f t="shared" si="65"/>
        <v>1</v>
      </c>
      <c r="N426" s="19">
        <v>5134.5</v>
      </c>
      <c r="O426" s="4">
        <f>MATCH(N426-1,'Supply Data'!$K$12:$K$17)+1</f>
        <v>5</v>
      </c>
      <c r="P426">
        <f>INDEX('Supply Data'!$L$12:$L$17,'Demand Data'!O426)</f>
        <v>75</v>
      </c>
      <c r="R426" t="str">
        <f t="shared" si="66"/>
        <v>18-Jan-08 Friday 13</v>
      </c>
    </row>
    <row r="427" spans="4:18" x14ac:dyDescent="0.35">
      <c r="D427" s="21">
        <f t="shared" si="67"/>
        <v>39465.541666665646</v>
      </c>
      <c r="E427" s="21" t="b">
        <f t="shared" si="60"/>
        <v>0</v>
      </c>
      <c r="F427" s="21" t="b">
        <f t="shared" si="61"/>
        <v>0</v>
      </c>
      <c r="G427" s="20">
        <f t="shared" si="62"/>
        <v>1</v>
      </c>
      <c r="H427" s="20">
        <f t="shared" si="63"/>
        <v>24</v>
      </c>
      <c r="I427" s="20">
        <f t="shared" si="68"/>
        <v>14</v>
      </c>
      <c r="J427" s="21">
        <f t="shared" si="69"/>
        <v>39465</v>
      </c>
      <c r="K427" s="21"/>
      <c r="L427" s="21" t="str">
        <f t="shared" si="64"/>
        <v>Friday</v>
      </c>
      <c r="M427" s="20">
        <f t="shared" si="65"/>
        <v>1</v>
      </c>
      <c r="N427" s="19">
        <v>5238</v>
      </c>
      <c r="O427" s="4">
        <f>MATCH(N427-1,'Supply Data'!$K$12:$K$17)+1</f>
        <v>5</v>
      </c>
      <c r="P427">
        <f>INDEX('Supply Data'!$L$12:$L$17,'Demand Data'!O427)</f>
        <v>75</v>
      </c>
      <c r="R427" t="str">
        <f t="shared" si="66"/>
        <v>18-Jan-08 Friday 14</v>
      </c>
    </row>
    <row r="428" spans="4:18" x14ac:dyDescent="0.35">
      <c r="D428" s="21">
        <f t="shared" si="67"/>
        <v>39465.58333333231</v>
      </c>
      <c r="E428" s="21" t="b">
        <f t="shared" si="60"/>
        <v>0</v>
      </c>
      <c r="F428" s="21" t="b">
        <f t="shared" si="61"/>
        <v>0</v>
      </c>
      <c r="G428" s="20">
        <f t="shared" si="62"/>
        <v>1</v>
      </c>
      <c r="H428" s="20">
        <f t="shared" si="63"/>
        <v>24</v>
      </c>
      <c r="I428" s="20">
        <f t="shared" si="68"/>
        <v>15</v>
      </c>
      <c r="J428" s="21">
        <f t="shared" si="69"/>
        <v>39465</v>
      </c>
      <c r="K428" s="21"/>
      <c r="L428" s="21" t="str">
        <f t="shared" si="64"/>
        <v>Friday</v>
      </c>
      <c r="M428" s="20">
        <f t="shared" si="65"/>
        <v>1</v>
      </c>
      <c r="N428" s="19">
        <v>5148</v>
      </c>
      <c r="O428" s="4">
        <f>MATCH(N428-1,'Supply Data'!$K$12:$K$17)+1</f>
        <v>5</v>
      </c>
      <c r="P428">
        <f>INDEX('Supply Data'!$L$12:$L$17,'Demand Data'!O428)</f>
        <v>75</v>
      </c>
      <c r="R428" t="str">
        <f t="shared" si="66"/>
        <v>18-Jan-08 Friday 15</v>
      </c>
    </row>
    <row r="429" spans="4:18" x14ac:dyDescent="0.35">
      <c r="D429" s="21">
        <f t="shared" si="67"/>
        <v>39465.624999998974</v>
      </c>
      <c r="E429" s="21" t="b">
        <f t="shared" si="60"/>
        <v>0</v>
      </c>
      <c r="F429" s="21" t="b">
        <f t="shared" si="61"/>
        <v>0</v>
      </c>
      <c r="G429" s="20">
        <f t="shared" si="62"/>
        <v>1</v>
      </c>
      <c r="H429" s="20">
        <f t="shared" si="63"/>
        <v>24</v>
      </c>
      <c r="I429" s="20">
        <f t="shared" si="68"/>
        <v>16</v>
      </c>
      <c r="J429" s="21">
        <f t="shared" si="69"/>
        <v>39465</v>
      </c>
      <c r="K429" s="21"/>
      <c r="L429" s="21" t="str">
        <f t="shared" si="64"/>
        <v>Friday</v>
      </c>
      <c r="M429" s="20">
        <f t="shared" si="65"/>
        <v>1</v>
      </c>
      <c r="N429" s="19">
        <v>5086.5</v>
      </c>
      <c r="O429" s="4">
        <f>MATCH(N429-1,'Supply Data'!$K$12:$K$17)+1</f>
        <v>5</v>
      </c>
      <c r="P429">
        <f>INDEX('Supply Data'!$L$12:$L$17,'Demand Data'!O429)</f>
        <v>75</v>
      </c>
      <c r="R429" t="str">
        <f t="shared" si="66"/>
        <v>18-Jan-08 Friday 16</v>
      </c>
    </row>
    <row r="430" spans="4:18" x14ac:dyDescent="0.35">
      <c r="D430" s="21">
        <f t="shared" si="67"/>
        <v>39465.666666665638</v>
      </c>
      <c r="E430" s="21" t="b">
        <f t="shared" si="60"/>
        <v>0</v>
      </c>
      <c r="F430" s="21" t="b">
        <f t="shared" si="61"/>
        <v>0</v>
      </c>
      <c r="G430" s="20">
        <f t="shared" si="62"/>
        <v>1</v>
      </c>
      <c r="H430" s="20">
        <f t="shared" si="63"/>
        <v>24</v>
      </c>
      <c r="I430" s="20">
        <f t="shared" si="68"/>
        <v>17</v>
      </c>
      <c r="J430" s="21">
        <f t="shared" si="69"/>
        <v>39465</v>
      </c>
      <c r="K430" s="21"/>
      <c r="L430" s="21" t="str">
        <f t="shared" si="64"/>
        <v>Friday</v>
      </c>
      <c r="M430" s="20">
        <f t="shared" si="65"/>
        <v>1</v>
      </c>
      <c r="N430" s="19">
        <v>4933.5</v>
      </c>
      <c r="O430" s="4">
        <f>MATCH(N430-1,'Supply Data'!$K$12:$K$17)+1</f>
        <v>5</v>
      </c>
      <c r="P430">
        <f>INDEX('Supply Data'!$L$12:$L$17,'Demand Data'!O430)</f>
        <v>75</v>
      </c>
      <c r="R430" t="str">
        <f t="shared" si="66"/>
        <v>18-Jan-08 Friday 17</v>
      </c>
    </row>
    <row r="431" spans="4:18" x14ac:dyDescent="0.35">
      <c r="D431" s="21">
        <f t="shared" si="67"/>
        <v>39465.708333332303</v>
      </c>
      <c r="E431" s="21" t="b">
        <f t="shared" si="60"/>
        <v>0</v>
      </c>
      <c r="F431" s="21" t="b">
        <f t="shared" si="61"/>
        <v>0</v>
      </c>
      <c r="G431" s="20">
        <f t="shared" si="62"/>
        <v>1</v>
      </c>
      <c r="H431" s="20">
        <f t="shared" si="63"/>
        <v>24</v>
      </c>
      <c r="I431" s="20">
        <f t="shared" si="68"/>
        <v>18</v>
      </c>
      <c r="J431" s="21">
        <f t="shared" si="69"/>
        <v>39465</v>
      </c>
      <c r="K431" s="21"/>
      <c r="L431" s="21" t="str">
        <f t="shared" si="64"/>
        <v>Friday</v>
      </c>
      <c r="M431" s="20">
        <f t="shared" si="65"/>
        <v>1</v>
      </c>
      <c r="N431" s="19">
        <v>5277</v>
      </c>
      <c r="O431" s="4">
        <f>MATCH(N431-1,'Supply Data'!$K$12:$K$17)+1</f>
        <v>5</v>
      </c>
      <c r="P431">
        <f>INDEX('Supply Data'!$L$12:$L$17,'Demand Data'!O431)</f>
        <v>75</v>
      </c>
      <c r="R431" t="str">
        <f t="shared" si="66"/>
        <v>18-Jan-08 Friday 18</v>
      </c>
    </row>
    <row r="432" spans="4:18" x14ac:dyDescent="0.35">
      <c r="D432" s="21">
        <f t="shared" si="67"/>
        <v>39465.749999998967</v>
      </c>
      <c r="E432" s="21" t="b">
        <f t="shared" si="60"/>
        <v>0</v>
      </c>
      <c r="F432" s="21" t="b">
        <f t="shared" si="61"/>
        <v>0</v>
      </c>
      <c r="G432" s="20">
        <f t="shared" si="62"/>
        <v>1</v>
      </c>
      <c r="H432" s="20">
        <f t="shared" si="63"/>
        <v>24</v>
      </c>
      <c r="I432" s="20">
        <f t="shared" si="68"/>
        <v>19</v>
      </c>
      <c r="J432" s="21">
        <f t="shared" si="69"/>
        <v>39465</v>
      </c>
      <c r="K432" s="21"/>
      <c r="L432" s="21" t="str">
        <f t="shared" si="64"/>
        <v>Friday</v>
      </c>
      <c r="M432" s="20">
        <f t="shared" si="65"/>
        <v>1</v>
      </c>
      <c r="N432" s="19">
        <v>5455.5</v>
      </c>
      <c r="O432" s="4">
        <f>MATCH(N432-1,'Supply Data'!$K$12:$K$17)+1</f>
        <v>5</v>
      </c>
      <c r="P432">
        <f>INDEX('Supply Data'!$L$12:$L$17,'Demand Data'!O432)</f>
        <v>75</v>
      </c>
      <c r="R432" t="str">
        <f t="shared" si="66"/>
        <v>18-Jan-08 Friday 19</v>
      </c>
    </row>
    <row r="433" spans="4:18" x14ac:dyDescent="0.35">
      <c r="D433" s="21">
        <f t="shared" si="67"/>
        <v>39465.791666665631</v>
      </c>
      <c r="E433" s="21" t="b">
        <f t="shared" si="60"/>
        <v>0</v>
      </c>
      <c r="F433" s="21" t="b">
        <f t="shared" si="61"/>
        <v>0</v>
      </c>
      <c r="G433" s="20">
        <f t="shared" si="62"/>
        <v>1</v>
      </c>
      <c r="H433" s="20">
        <f t="shared" si="63"/>
        <v>24</v>
      </c>
      <c r="I433" s="20">
        <f t="shared" si="68"/>
        <v>20</v>
      </c>
      <c r="J433" s="21">
        <f t="shared" si="69"/>
        <v>39465</v>
      </c>
      <c r="K433" s="21"/>
      <c r="L433" s="21" t="str">
        <f t="shared" si="64"/>
        <v>Friday</v>
      </c>
      <c r="M433" s="20">
        <f t="shared" si="65"/>
        <v>1</v>
      </c>
      <c r="N433" s="19">
        <v>5269.5</v>
      </c>
      <c r="O433" s="4">
        <f>MATCH(N433-1,'Supply Data'!$K$12:$K$17)+1</f>
        <v>5</v>
      </c>
      <c r="P433">
        <f>INDEX('Supply Data'!$L$12:$L$17,'Demand Data'!O433)</f>
        <v>75</v>
      </c>
      <c r="R433" t="str">
        <f t="shared" si="66"/>
        <v>18-Jan-08 Friday 20</v>
      </c>
    </row>
    <row r="434" spans="4:18" x14ac:dyDescent="0.35">
      <c r="D434" s="21">
        <f t="shared" si="67"/>
        <v>39465.833333332295</v>
      </c>
      <c r="E434" s="21" t="b">
        <f t="shared" si="60"/>
        <v>0</v>
      </c>
      <c r="F434" s="21" t="b">
        <f t="shared" si="61"/>
        <v>0</v>
      </c>
      <c r="G434" s="20">
        <f t="shared" si="62"/>
        <v>1</v>
      </c>
      <c r="H434" s="20">
        <f t="shared" si="63"/>
        <v>24</v>
      </c>
      <c r="I434" s="20">
        <f t="shared" si="68"/>
        <v>21</v>
      </c>
      <c r="J434" s="21">
        <f t="shared" si="69"/>
        <v>39465</v>
      </c>
      <c r="K434" s="21"/>
      <c r="L434" s="21" t="str">
        <f t="shared" si="64"/>
        <v>Friday</v>
      </c>
      <c r="M434" s="20">
        <f t="shared" si="65"/>
        <v>1</v>
      </c>
      <c r="N434" s="19">
        <v>4935</v>
      </c>
      <c r="O434" s="4">
        <f>MATCH(N434-1,'Supply Data'!$K$12:$K$17)+1</f>
        <v>5</v>
      </c>
      <c r="P434">
        <f>INDEX('Supply Data'!$L$12:$L$17,'Demand Data'!O434)</f>
        <v>75</v>
      </c>
      <c r="R434" t="str">
        <f t="shared" si="66"/>
        <v>18-Jan-08 Friday 21</v>
      </c>
    </row>
    <row r="435" spans="4:18" x14ac:dyDescent="0.35">
      <c r="D435" s="21">
        <f t="shared" si="67"/>
        <v>39465.87499999896</v>
      </c>
      <c r="E435" s="21" t="b">
        <f t="shared" si="60"/>
        <v>0</v>
      </c>
      <c r="F435" s="21" t="b">
        <f t="shared" si="61"/>
        <v>0</v>
      </c>
      <c r="G435" s="20">
        <f t="shared" si="62"/>
        <v>1</v>
      </c>
      <c r="H435" s="20">
        <f t="shared" si="63"/>
        <v>24</v>
      </c>
      <c r="I435" s="20">
        <f t="shared" si="68"/>
        <v>22</v>
      </c>
      <c r="J435" s="21">
        <f t="shared" si="69"/>
        <v>39465</v>
      </c>
      <c r="K435" s="21"/>
      <c r="L435" s="21" t="str">
        <f t="shared" si="64"/>
        <v>Friday</v>
      </c>
      <c r="M435" s="20">
        <f t="shared" si="65"/>
        <v>1</v>
      </c>
      <c r="N435" s="19">
        <v>4524</v>
      </c>
      <c r="O435" s="4">
        <f>MATCH(N435-1,'Supply Data'!$K$12:$K$17)+1</f>
        <v>4</v>
      </c>
      <c r="P435">
        <f>INDEX('Supply Data'!$L$12:$L$17,'Demand Data'!O435)</f>
        <v>50</v>
      </c>
      <c r="R435" t="str">
        <f t="shared" si="66"/>
        <v>18-Jan-08 Friday 22</v>
      </c>
    </row>
    <row r="436" spans="4:18" x14ac:dyDescent="0.35">
      <c r="D436" s="21">
        <f t="shared" si="67"/>
        <v>39465.916666665624</v>
      </c>
      <c r="E436" s="21" t="b">
        <f t="shared" si="60"/>
        <v>0</v>
      </c>
      <c r="F436" s="21" t="b">
        <f t="shared" si="61"/>
        <v>0</v>
      </c>
      <c r="G436" s="20">
        <f t="shared" si="62"/>
        <v>1</v>
      </c>
      <c r="H436" s="20">
        <f t="shared" si="63"/>
        <v>24</v>
      </c>
      <c r="I436" s="20">
        <f t="shared" si="68"/>
        <v>23</v>
      </c>
      <c r="J436" s="21">
        <f t="shared" si="69"/>
        <v>39465</v>
      </c>
      <c r="K436" s="21"/>
      <c r="L436" s="21" t="str">
        <f t="shared" si="64"/>
        <v>Friday</v>
      </c>
      <c r="M436" s="20">
        <f t="shared" si="65"/>
        <v>1</v>
      </c>
      <c r="N436" s="19">
        <v>4015.5</v>
      </c>
      <c r="O436" s="4">
        <f>MATCH(N436-1,'Supply Data'!$K$12:$K$17)+1</f>
        <v>4</v>
      </c>
      <c r="P436">
        <f>INDEX('Supply Data'!$L$12:$L$17,'Demand Data'!O436)</f>
        <v>50</v>
      </c>
      <c r="R436" t="str">
        <f t="shared" si="66"/>
        <v>18-Jan-08 Friday 23</v>
      </c>
    </row>
    <row r="437" spans="4:18" x14ac:dyDescent="0.35">
      <c r="D437" s="21">
        <f t="shared" si="67"/>
        <v>39465.958333332288</v>
      </c>
      <c r="E437" s="21" t="b">
        <f t="shared" si="60"/>
        <v>0</v>
      </c>
      <c r="F437" s="21" t="b">
        <f t="shared" si="61"/>
        <v>0</v>
      </c>
      <c r="G437" s="20">
        <f t="shared" si="62"/>
        <v>1</v>
      </c>
      <c r="H437" s="20">
        <f t="shared" si="63"/>
        <v>24</v>
      </c>
      <c r="I437" s="20">
        <f t="shared" si="68"/>
        <v>24</v>
      </c>
      <c r="J437" s="21">
        <f t="shared" si="69"/>
        <v>39465</v>
      </c>
      <c r="K437" s="21"/>
      <c r="L437" s="21" t="str">
        <f t="shared" si="64"/>
        <v>Friday</v>
      </c>
      <c r="M437" s="20">
        <f t="shared" si="65"/>
        <v>1</v>
      </c>
      <c r="N437" s="19">
        <v>3765</v>
      </c>
      <c r="O437" s="4">
        <f>MATCH(N437-1,'Supply Data'!$K$12:$K$17)+1</f>
        <v>4</v>
      </c>
      <c r="P437">
        <f>INDEX('Supply Data'!$L$12:$L$17,'Demand Data'!O437)</f>
        <v>50</v>
      </c>
      <c r="R437" t="str">
        <f t="shared" si="66"/>
        <v>18-Jan-08 Friday 24</v>
      </c>
    </row>
    <row r="438" spans="4:18" x14ac:dyDescent="0.35">
      <c r="D438" s="21">
        <f t="shared" si="67"/>
        <v>39465.999999998952</v>
      </c>
      <c r="E438" s="21" t="b">
        <f t="shared" si="60"/>
        <v>0</v>
      </c>
      <c r="F438" s="21" t="b">
        <f t="shared" si="61"/>
        <v>0</v>
      </c>
      <c r="G438" s="20">
        <f t="shared" si="62"/>
        <v>1</v>
      </c>
      <c r="H438" s="20">
        <f t="shared" si="63"/>
        <v>24</v>
      </c>
      <c r="I438" s="20">
        <f t="shared" si="68"/>
        <v>1</v>
      </c>
      <c r="J438" s="21">
        <f t="shared" si="69"/>
        <v>39466</v>
      </c>
      <c r="K438" s="21"/>
      <c r="L438" s="21" t="str">
        <f t="shared" si="64"/>
        <v>Saturday</v>
      </c>
      <c r="M438" s="20">
        <f t="shared" si="65"/>
        <v>1</v>
      </c>
      <c r="N438" s="19">
        <v>3547.5</v>
      </c>
      <c r="O438" s="4">
        <f>MATCH(N438-1,'Supply Data'!$K$12:$K$17)+1</f>
        <v>3</v>
      </c>
      <c r="P438">
        <f>INDEX('Supply Data'!$L$12:$L$17,'Demand Data'!O438)</f>
        <v>23</v>
      </c>
      <c r="R438" t="str">
        <f t="shared" si="66"/>
        <v>19-Jan-08 Saturday 1</v>
      </c>
    </row>
    <row r="439" spans="4:18" x14ac:dyDescent="0.35">
      <c r="D439" s="21">
        <f t="shared" si="67"/>
        <v>39466.041666665617</v>
      </c>
      <c r="E439" s="21" t="b">
        <f t="shared" si="60"/>
        <v>0</v>
      </c>
      <c r="F439" s="21" t="b">
        <f t="shared" si="61"/>
        <v>0</v>
      </c>
      <c r="G439" s="20">
        <f t="shared" si="62"/>
        <v>1</v>
      </c>
      <c r="H439" s="20">
        <f t="shared" si="63"/>
        <v>24</v>
      </c>
      <c r="I439" s="20">
        <f t="shared" si="68"/>
        <v>2</v>
      </c>
      <c r="J439" s="21">
        <f t="shared" si="69"/>
        <v>39466</v>
      </c>
      <c r="K439" s="21"/>
      <c r="L439" s="21" t="str">
        <f t="shared" si="64"/>
        <v>Saturday</v>
      </c>
      <c r="M439" s="20">
        <f t="shared" si="65"/>
        <v>1</v>
      </c>
      <c r="N439" s="19">
        <v>3448.5</v>
      </c>
      <c r="O439" s="4">
        <f>MATCH(N439-1,'Supply Data'!$K$12:$K$17)+1</f>
        <v>3</v>
      </c>
      <c r="P439">
        <f>INDEX('Supply Data'!$L$12:$L$17,'Demand Data'!O439)</f>
        <v>23</v>
      </c>
      <c r="R439" t="str">
        <f t="shared" si="66"/>
        <v>19-Jan-08 Saturday 2</v>
      </c>
    </row>
    <row r="440" spans="4:18" x14ac:dyDescent="0.35">
      <c r="D440" s="21">
        <f t="shared" si="67"/>
        <v>39466.083333332281</v>
      </c>
      <c r="E440" s="21" t="b">
        <f t="shared" si="60"/>
        <v>0</v>
      </c>
      <c r="F440" s="21" t="b">
        <f t="shared" si="61"/>
        <v>0</v>
      </c>
      <c r="G440" s="20">
        <f t="shared" si="62"/>
        <v>1</v>
      </c>
      <c r="H440" s="20">
        <f t="shared" si="63"/>
        <v>24</v>
      </c>
      <c r="I440" s="20">
        <f t="shared" si="68"/>
        <v>3</v>
      </c>
      <c r="J440" s="21">
        <f t="shared" si="69"/>
        <v>39466</v>
      </c>
      <c r="K440" s="21"/>
      <c r="L440" s="21" t="str">
        <f t="shared" si="64"/>
        <v>Saturday</v>
      </c>
      <c r="M440" s="20">
        <f t="shared" si="65"/>
        <v>1</v>
      </c>
      <c r="N440" s="19">
        <v>3354</v>
      </c>
      <c r="O440" s="4">
        <f>MATCH(N440-1,'Supply Data'!$K$12:$K$17)+1</f>
        <v>3</v>
      </c>
      <c r="P440">
        <f>INDEX('Supply Data'!$L$12:$L$17,'Demand Data'!O440)</f>
        <v>23</v>
      </c>
      <c r="R440" t="str">
        <f t="shared" si="66"/>
        <v>19-Jan-08 Saturday 3</v>
      </c>
    </row>
    <row r="441" spans="4:18" x14ac:dyDescent="0.35">
      <c r="D441" s="21">
        <f t="shared" si="67"/>
        <v>39466.124999998945</v>
      </c>
      <c r="E441" s="21" t="b">
        <f t="shared" si="60"/>
        <v>0</v>
      </c>
      <c r="F441" s="21" t="b">
        <f t="shared" si="61"/>
        <v>0</v>
      </c>
      <c r="G441" s="20">
        <f t="shared" si="62"/>
        <v>1</v>
      </c>
      <c r="H441" s="20">
        <f t="shared" si="63"/>
        <v>24</v>
      </c>
      <c r="I441" s="20">
        <f t="shared" si="68"/>
        <v>4</v>
      </c>
      <c r="J441" s="21">
        <f t="shared" si="69"/>
        <v>39466</v>
      </c>
      <c r="K441" s="21"/>
      <c r="L441" s="21" t="str">
        <f t="shared" si="64"/>
        <v>Saturday</v>
      </c>
      <c r="M441" s="20">
        <f t="shared" si="65"/>
        <v>1</v>
      </c>
      <c r="N441" s="19">
        <v>3357</v>
      </c>
      <c r="O441" s="4">
        <f>MATCH(N441-1,'Supply Data'!$K$12:$K$17)+1</f>
        <v>3</v>
      </c>
      <c r="P441">
        <f>INDEX('Supply Data'!$L$12:$L$17,'Demand Data'!O441)</f>
        <v>23</v>
      </c>
      <c r="R441" t="str">
        <f t="shared" si="66"/>
        <v>19-Jan-08 Saturday 4</v>
      </c>
    </row>
    <row r="442" spans="4:18" x14ac:dyDescent="0.35">
      <c r="D442" s="21">
        <f t="shared" si="67"/>
        <v>39466.166666665609</v>
      </c>
      <c r="E442" s="21" t="b">
        <f t="shared" si="60"/>
        <v>0</v>
      </c>
      <c r="F442" s="21" t="b">
        <f t="shared" si="61"/>
        <v>0</v>
      </c>
      <c r="G442" s="20">
        <f t="shared" si="62"/>
        <v>1</v>
      </c>
      <c r="H442" s="20">
        <f t="shared" si="63"/>
        <v>24</v>
      </c>
      <c r="I442" s="20">
        <f t="shared" si="68"/>
        <v>5</v>
      </c>
      <c r="J442" s="21">
        <f t="shared" si="69"/>
        <v>39466</v>
      </c>
      <c r="K442" s="21"/>
      <c r="L442" s="21" t="str">
        <f t="shared" si="64"/>
        <v>Saturday</v>
      </c>
      <c r="M442" s="20">
        <f t="shared" si="65"/>
        <v>1</v>
      </c>
      <c r="N442" s="19">
        <v>3507</v>
      </c>
      <c r="O442" s="4">
        <f>MATCH(N442-1,'Supply Data'!$K$12:$K$17)+1</f>
        <v>3</v>
      </c>
      <c r="P442">
        <f>INDEX('Supply Data'!$L$12:$L$17,'Demand Data'!O442)</f>
        <v>23</v>
      </c>
      <c r="R442" t="str">
        <f t="shared" si="66"/>
        <v>19-Jan-08 Saturday 5</v>
      </c>
    </row>
    <row r="443" spans="4:18" x14ac:dyDescent="0.35">
      <c r="D443" s="21">
        <f t="shared" si="67"/>
        <v>39466.208333332273</v>
      </c>
      <c r="E443" s="21" t="b">
        <f t="shared" si="60"/>
        <v>0</v>
      </c>
      <c r="F443" s="21" t="b">
        <f t="shared" si="61"/>
        <v>0</v>
      </c>
      <c r="G443" s="20">
        <f t="shared" si="62"/>
        <v>1</v>
      </c>
      <c r="H443" s="20">
        <f t="shared" si="63"/>
        <v>24</v>
      </c>
      <c r="I443" s="20">
        <f t="shared" si="68"/>
        <v>6</v>
      </c>
      <c r="J443" s="21">
        <f t="shared" si="69"/>
        <v>39466</v>
      </c>
      <c r="K443" s="21"/>
      <c r="L443" s="21" t="str">
        <f t="shared" si="64"/>
        <v>Saturday</v>
      </c>
      <c r="M443" s="20">
        <f t="shared" si="65"/>
        <v>1</v>
      </c>
      <c r="N443" s="19">
        <v>3796.5</v>
      </c>
      <c r="O443" s="4">
        <f>MATCH(N443-1,'Supply Data'!$K$12:$K$17)+1</f>
        <v>4</v>
      </c>
      <c r="P443">
        <f>INDEX('Supply Data'!$L$12:$L$17,'Demand Data'!O443)</f>
        <v>50</v>
      </c>
      <c r="R443" t="str">
        <f t="shared" si="66"/>
        <v>19-Jan-08 Saturday 6</v>
      </c>
    </row>
    <row r="444" spans="4:18" x14ac:dyDescent="0.35">
      <c r="D444" s="21">
        <f t="shared" si="67"/>
        <v>39466.249999998938</v>
      </c>
      <c r="E444" s="21" t="b">
        <f t="shared" si="60"/>
        <v>0</v>
      </c>
      <c r="F444" s="21" t="b">
        <f t="shared" si="61"/>
        <v>0</v>
      </c>
      <c r="G444" s="20">
        <f t="shared" si="62"/>
        <v>1</v>
      </c>
      <c r="H444" s="20">
        <f t="shared" si="63"/>
        <v>24</v>
      </c>
      <c r="I444" s="20">
        <f t="shared" si="68"/>
        <v>7</v>
      </c>
      <c r="J444" s="21">
        <f t="shared" si="69"/>
        <v>39466</v>
      </c>
      <c r="K444" s="21"/>
      <c r="L444" s="21" t="str">
        <f t="shared" si="64"/>
        <v>Saturday</v>
      </c>
      <c r="M444" s="20">
        <f t="shared" si="65"/>
        <v>1</v>
      </c>
      <c r="N444" s="19">
        <v>3784.5</v>
      </c>
      <c r="O444" s="4">
        <f>MATCH(N444-1,'Supply Data'!$K$12:$K$17)+1</f>
        <v>4</v>
      </c>
      <c r="P444">
        <f>INDEX('Supply Data'!$L$12:$L$17,'Demand Data'!O444)</f>
        <v>50</v>
      </c>
      <c r="R444" t="str">
        <f t="shared" si="66"/>
        <v>19-Jan-08 Saturday 7</v>
      </c>
    </row>
    <row r="445" spans="4:18" x14ac:dyDescent="0.35">
      <c r="D445" s="21">
        <f t="shared" si="67"/>
        <v>39466.291666665602</v>
      </c>
      <c r="E445" s="21" t="b">
        <f t="shared" si="60"/>
        <v>0</v>
      </c>
      <c r="F445" s="21" t="b">
        <f t="shared" si="61"/>
        <v>0</v>
      </c>
      <c r="G445" s="20">
        <f t="shared" si="62"/>
        <v>1</v>
      </c>
      <c r="H445" s="20">
        <f t="shared" si="63"/>
        <v>24</v>
      </c>
      <c r="I445" s="20">
        <f t="shared" si="68"/>
        <v>8</v>
      </c>
      <c r="J445" s="21">
        <f t="shared" si="69"/>
        <v>39466</v>
      </c>
      <c r="K445" s="21"/>
      <c r="L445" s="21" t="str">
        <f t="shared" si="64"/>
        <v>Saturday</v>
      </c>
      <c r="M445" s="20">
        <f t="shared" si="65"/>
        <v>1</v>
      </c>
      <c r="N445" s="19">
        <v>4176</v>
      </c>
      <c r="O445" s="4">
        <f>MATCH(N445-1,'Supply Data'!$K$12:$K$17)+1</f>
        <v>4</v>
      </c>
      <c r="P445">
        <f>INDEX('Supply Data'!$L$12:$L$17,'Demand Data'!O445)</f>
        <v>50</v>
      </c>
      <c r="R445" t="str">
        <f t="shared" si="66"/>
        <v>19-Jan-08 Saturday 8</v>
      </c>
    </row>
    <row r="446" spans="4:18" x14ac:dyDescent="0.35">
      <c r="D446" s="21">
        <f t="shared" si="67"/>
        <v>39466.333333332266</v>
      </c>
      <c r="E446" s="21" t="b">
        <f t="shared" si="60"/>
        <v>0</v>
      </c>
      <c r="F446" s="21" t="b">
        <f t="shared" si="61"/>
        <v>0</v>
      </c>
      <c r="G446" s="20">
        <f t="shared" si="62"/>
        <v>1</v>
      </c>
      <c r="H446" s="20">
        <f t="shared" si="63"/>
        <v>24</v>
      </c>
      <c r="I446" s="20">
        <f t="shared" si="68"/>
        <v>9</v>
      </c>
      <c r="J446" s="21">
        <f t="shared" si="69"/>
        <v>39466</v>
      </c>
      <c r="K446" s="21"/>
      <c r="L446" s="21" t="str">
        <f t="shared" si="64"/>
        <v>Saturday</v>
      </c>
      <c r="M446" s="20">
        <f t="shared" si="65"/>
        <v>1</v>
      </c>
      <c r="N446" s="19">
        <v>4701</v>
      </c>
      <c r="O446" s="4">
        <f>MATCH(N446-1,'Supply Data'!$K$12:$K$17)+1</f>
        <v>4</v>
      </c>
      <c r="P446">
        <f>INDEX('Supply Data'!$L$12:$L$17,'Demand Data'!O446)</f>
        <v>50</v>
      </c>
      <c r="R446" t="str">
        <f t="shared" si="66"/>
        <v>19-Jan-08 Saturday 9</v>
      </c>
    </row>
    <row r="447" spans="4:18" x14ac:dyDescent="0.35">
      <c r="D447" s="21">
        <f t="shared" si="67"/>
        <v>39466.37499999893</v>
      </c>
      <c r="E447" s="21" t="b">
        <f t="shared" si="60"/>
        <v>0</v>
      </c>
      <c r="F447" s="21" t="b">
        <f t="shared" si="61"/>
        <v>0</v>
      </c>
      <c r="G447" s="20">
        <f t="shared" si="62"/>
        <v>1</v>
      </c>
      <c r="H447" s="20">
        <f t="shared" si="63"/>
        <v>24</v>
      </c>
      <c r="I447" s="20">
        <f t="shared" si="68"/>
        <v>10</v>
      </c>
      <c r="J447" s="21">
        <f t="shared" si="69"/>
        <v>39466</v>
      </c>
      <c r="K447" s="21"/>
      <c r="L447" s="21" t="str">
        <f t="shared" si="64"/>
        <v>Saturday</v>
      </c>
      <c r="M447" s="20">
        <f t="shared" si="65"/>
        <v>1</v>
      </c>
      <c r="N447" s="19">
        <v>4947</v>
      </c>
      <c r="O447" s="4">
        <f>MATCH(N447-1,'Supply Data'!$K$12:$K$17)+1</f>
        <v>5</v>
      </c>
      <c r="P447">
        <f>INDEX('Supply Data'!$L$12:$L$17,'Demand Data'!O447)</f>
        <v>75</v>
      </c>
      <c r="R447" t="str">
        <f t="shared" si="66"/>
        <v>19-Jan-08 Saturday 10</v>
      </c>
    </row>
    <row r="448" spans="4:18" x14ac:dyDescent="0.35">
      <c r="D448" s="21">
        <f t="shared" si="67"/>
        <v>39466.416666665595</v>
      </c>
      <c r="E448" s="21" t="b">
        <f t="shared" si="60"/>
        <v>0</v>
      </c>
      <c r="F448" s="21" t="b">
        <f t="shared" si="61"/>
        <v>0</v>
      </c>
      <c r="G448" s="20">
        <f t="shared" si="62"/>
        <v>1</v>
      </c>
      <c r="H448" s="20">
        <f t="shared" si="63"/>
        <v>24</v>
      </c>
      <c r="I448" s="20">
        <f t="shared" si="68"/>
        <v>11</v>
      </c>
      <c r="J448" s="21">
        <f t="shared" si="69"/>
        <v>39466</v>
      </c>
      <c r="K448" s="21"/>
      <c r="L448" s="21" t="str">
        <f t="shared" si="64"/>
        <v>Saturday</v>
      </c>
      <c r="M448" s="20">
        <f t="shared" si="65"/>
        <v>1</v>
      </c>
      <c r="N448" s="19">
        <v>5164.5</v>
      </c>
      <c r="O448" s="4">
        <f>MATCH(N448-1,'Supply Data'!$K$12:$K$17)+1</f>
        <v>5</v>
      </c>
      <c r="P448">
        <f>INDEX('Supply Data'!$L$12:$L$17,'Demand Data'!O448)</f>
        <v>75</v>
      </c>
      <c r="R448" t="str">
        <f t="shared" si="66"/>
        <v>19-Jan-08 Saturday 11</v>
      </c>
    </row>
    <row r="449" spans="4:18" x14ac:dyDescent="0.35">
      <c r="D449" s="21">
        <f t="shared" si="67"/>
        <v>39466.458333332259</v>
      </c>
      <c r="E449" s="21" t="b">
        <f t="shared" si="60"/>
        <v>0</v>
      </c>
      <c r="F449" s="21" t="b">
        <f t="shared" si="61"/>
        <v>0</v>
      </c>
      <c r="G449" s="20">
        <f t="shared" si="62"/>
        <v>1</v>
      </c>
      <c r="H449" s="20">
        <f t="shared" si="63"/>
        <v>24</v>
      </c>
      <c r="I449" s="20">
        <f t="shared" si="68"/>
        <v>12</v>
      </c>
      <c r="J449" s="21">
        <f t="shared" si="69"/>
        <v>39466</v>
      </c>
      <c r="K449" s="21"/>
      <c r="L449" s="21" t="str">
        <f t="shared" si="64"/>
        <v>Saturday</v>
      </c>
      <c r="M449" s="20">
        <f t="shared" si="65"/>
        <v>1</v>
      </c>
      <c r="N449" s="19">
        <v>4989</v>
      </c>
      <c r="O449" s="4">
        <f>MATCH(N449-1,'Supply Data'!$K$12:$K$17)+1</f>
        <v>5</v>
      </c>
      <c r="P449">
        <f>INDEX('Supply Data'!$L$12:$L$17,'Demand Data'!O449)</f>
        <v>75</v>
      </c>
      <c r="R449" t="str">
        <f t="shared" si="66"/>
        <v>19-Jan-08 Saturday 12</v>
      </c>
    </row>
    <row r="450" spans="4:18" x14ac:dyDescent="0.35">
      <c r="D450" s="21">
        <f t="shared" si="67"/>
        <v>39466.499999998923</v>
      </c>
      <c r="E450" s="21" t="b">
        <f t="shared" si="60"/>
        <v>0</v>
      </c>
      <c r="F450" s="21" t="b">
        <f t="shared" si="61"/>
        <v>0</v>
      </c>
      <c r="G450" s="20">
        <f t="shared" si="62"/>
        <v>1</v>
      </c>
      <c r="H450" s="20">
        <f t="shared" si="63"/>
        <v>24</v>
      </c>
      <c r="I450" s="20">
        <f t="shared" si="68"/>
        <v>13</v>
      </c>
      <c r="J450" s="21">
        <f t="shared" si="69"/>
        <v>39466</v>
      </c>
      <c r="K450" s="21"/>
      <c r="L450" s="21" t="str">
        <f t="shared" si="64"/>
        <v>Saturday</v>
      </c>
      <c r="M450" s="20">
        <f t="shared" si="65"/>
        <v>1</v>
      </c>
      <c r="N450" s="19">
        <v>5085</v>
      </c>
      <c r="O450" s="4">
        <f>MATCH(N450-1,'Supply Data'!$K$12:$K$17)+1</f>
        <v>5</v>
      </c>
      <c r="P450">
        <f>INDEX('Supply Data'!$L$12:$L$17,'Demand Data'!O450)</f>
        <v>75</v>
      </c>
      <c r="R450" t="str">
        <f t="shared" si="66"/>
        <v>19-Jan-08 Saturday 13</v>
      </c>
    </row>
    <row r="451" spans="4:18" x14ac:dyDescent="0.35">
      <c r="D451" s="21">
        <f t="shared" si="67"/>
        <v>39466.541666665587</v>
      </c>
      <c r="E451" s="21" t="b">
        <f t="shared" si="60"/>
        <v>0</v>
      </c>
      <c r="F451" s="21" t="b">
        <f t="shared" si="61"/>
        <v>0</v>
      </c>
      <c r="G451" s="20">
        <f t="shared" si="62"/>
        <v>1</v>
      </c>
      <c r="H451" s="20">
        <f t="shared" si="63"/>
        <v>24</v>
      </c>
      <c r="I451" s="20">
        <f t="shared" si="68"/>
        <v>14</v>
      </c>
      <c r="J451" s="21">
        <f t="shared" si="69"/>
        <v>39466</v>
      </c>
      <c r="K451" s="21"/>
      <c r="L451" s="21" t="str">
        <f t="shared" si="64"/>
        <v>Saturday</v>
      </c>
      <c r="M451" s="20">
        <f t="shared" si="65"/>
        <v>1</v>
      </c>
      <c r="N451" s="19">
        <v>5260.5</v>
      </c>
      <c r="O451" s="4">
        <f>MATCH(N451-1,'Supply Data'!$K$12:$K$17)+1</f>
        <v>5</v>
      </c>
      <c r="P451">
        <f>INDEX('Supply Data'!$L$12:$L$17,'Demand Data'!O451)</f>
        <v>75</v>
      </c>
      <c r="R451" t="str">
        <f t="shared" si="66"/>
        <v>19-Jan-08 Saturday 14</v>
      </c>
    </row>
    <row r="452" spans="4:18" x14ac:dyDescent="0.35">
      <c r="D452" s="21">
        <f t="shared" si="67"/>
        <v>39466.583333332252</v>
      </c>
      <c r="E452" s="21" t="b">
        <f t="shared" si="60"/>
        <v>0</v>
      </c>
      <c r="F452" s="21" t="b">
        <f t="shared" si="61"/>
        <v>0</v>
      </c>
      <c r="G452" s="20">
        <f t="shared" si="62"/>
        <v>1</v>
      </c>
      <c r="H452" s="20">
        <f t="shared" si="63"/>
        <v>24</v>
      </c>
      <c r="I452" s="20">
        <f t="shared" si="68"/>
        <v>15</v>
      </c>
      <c r="J452" s="21">
        <f t="shared" si="69"/>
        <v>39466</v>
      </c>
      <c r="K452" s="21"/>
      <c r="L452" s="21" t="str">
        <f t="shared" si="64"/>
        <v>Saturday</v>
      </c>
      <c r="M452" s="20">
        <f t="shared" si="65"/>
        <v>1</v>
      </c>
      <c r="N452" s="19">
        <v>5127</v>
      </c>
      <c r="O452" s="4">
        <f>MATCH(N452-1,'Supply Data'!$K$12:$K$17)+1</f>
        <v>5</v>
      </c>
      <c r="P452">
        <f>INDEX('Supply Data'!$L$12:$L$17,'Demand Data'!O452)</f>
        <v>75</v>
      </c>
      <c r="R452" t="str">
        <f t="shared" si="66"/>
        <v>19-Jan-08 Saturday 15</v>
      </c>
    </row>
    <row r="453" spans="4:18" x14ac:dyDescent="0.35">
      <c r="D453" s="21">
        <f t="shared" si="67"/>
        <v>39466.624999998916</v>
      </c>
      <c r="E453" s="21" t="b">
        <f t="shared" si="60"/>
        <v>0</v>
      </c>
      <c r="F453" s="21" t="b">
        <f t="shared" si="61"/>
        <v>0</v>
      </c>
      <c r="G453" s="20">
        <f t="shared" si="62"/>
        <v>1</v>
      </c>
      <c r="H453" s="20">
        <f t="shared" si="63"/>
        <v>24</v>
      </c>
      <c r="I453" s="20">
        <f t="shared" si="68"/>
        <v>16</v>
      </c>
      <c r="J453" s="21">
        <f t="shared" si="69"/>
        <v>39466</v>
      </c>
      <c r="K453" s="21"/>
      <c r="L453" s="21" t="str">
        <f t="shared" si="64"/>
        <v>Saturday</v>
      </c>
      <c r="M453" s="20">
        <f t="shared" si="65"/>
        <v>1</v>
      </c>
      <c r="N453" s="19">
        <v>5058</v>
      </c>
      <c r="O453" s="4">
        <f>MATCH(N453-1,'Supply Data'!$K$12:$K$17)+1</f>
        <v>5</v>
      </c>
      <c r="P453">
        <f>INDEX('Supply Data'!$L$12:$L$17,'Demand Data'!O453)</f>
        <v>75</v>
      </c>
      <c r="R453" t="str">
        <f t="shared" si="66"/>
        <v>19-Jan-08 Saturday 16</v>
      </c>
    </row>
    <row r="454" spans="4:18" x14ac:dyDescent="0.35">
      <c r="D454" s="21">
        <f t="shared" si="67"/>
        <v>39466.66666666558</v>
      </c>
      <c r="E454" s="21" t="b">
        <f t="shared" ref="E454:E517" si="70">D454=$D$2</f>
        <v>0</v>
      </c>
      <c r="F454" s="21" t="b">
        <f t="shared" ref="F454:F517" si="71">D454=$E$2</f>
        <v>0</v>
      </c>
      <c r="G454" s="20">
        <f t="shared" si="62"/>
        <v>1</v>
      </c>
      <c r="H454" s="20">
        <f t="shared" si="63"/>
        <v>24</v>
      </c>
      <c r="I454" s="20">
        <f t="shared" si="68"/>
        <v>17</v>
      </c>
      <c r="J454" s="21">
        <f t="shared" si="69"/>
        <v>39466</v>
      </c>
      <c r="K454" s="21"/>
      <c r="L454" s="21" t="str">
        <f t="shared" si="64"/>
        <v>Saturday</v>
      </c>
      <c r="M454" s="20">
        <f t="shared" si="65"/>
        <v>1</v>
      </c>
      <c r="N454" s="19">
        <v>4926</v>
      </c>
      <c r="O454" s="4">
        <f>MATCH(N454-1,'Supply Data'!$K$12:$K$17)+1</f>
        <v>5</v>
      </c>
      <c r="P454">
        <f>INDEX('Supply Data'!$L$12:$L$17,'Demand Data'!O454)</f>
        <v>75</v>
      </c>
      <c r="R454" t="str">
        <f t="shared" si="66"/>
        <v>19-Jan-08 Saturday 17</v>
      </c>
    </row>
    <row r="455" spans="4:18" x14ac:dyDescent="0.35">
      <c r="D455" s="21">
        <f t="shared" si="67"/>
        <v>39466.708333332244</v>
      </c>
      <c r="E455" s="21" t="b">
        <f t="shared" si="70"/>
        <v>0</v>
      </c>
      <c r="F455" s="21" t="b">
        <f t="shared" si="71"/>
        <v>0</v>
      </c>
      <c r="G455" s="20">
        <f t="shared" ref="G455:G518" si="72">IF(E455,2,IF(F455,3,1))</f>
        <v>1</v>
      </c>
      <c r="H455" s="20">
        <f t="shared" ref="H455:H518" si="73">CHOOSE(G455,24,23,25)</f>
        <v>24</v>
      </c>
      <c r="I455" s="20">
        <f t="shared" si="68"/>
        <v>18</v>
      </c>
      <c r="J455" s="21">
        <f t="shared" si="69"/>
        <v>39466</v>
      </c>
      <c r="K455" s="21"/>
      <c r="L455" s="21" t="str">
        <f t="shared" ref="L455:L518" si="74">TEXT(J455,"ddddd")</f>
        <v>Saturday</v>
      </c>
      <c r="M455" s="20">
        <f t="shared" ref="M455:M518" si="75">MONTH(D455)</f>
        <v>1</v>
      </c>
      <c r="N455" s="19">
        <v>5263.5</v>
      </c>
      <c r="O455" s="4">
        <f>MATCH(N455-1,'Supply Data'!$K$12:$K$17)+1</f>
        <v>5</v>
      </c>
      <c r="P455">
        <f>INDEX('Supply Data'!$L$12:$L$17,'Demand Data'!O455)</f>
        <v>75</v>
      </c>
      <c r="R455" t="str">
        <f t="shared" ref="R455:R518" si="76">TEXT(D455,"dd-mmm-yy ddddd")&amp;" "&amp;I455</f>
        <v>19-Jan-08 Saturday 18</v>
      </c>
    </row>
    <row r="456" spans="4:18" x14ac:dyDescent="0.35">
      <c r="D456" s="21">
        <f t="shared" ref="D456:D519" si="77">D455+1/24</f>
        <v>39466.749999998909</v>
      </c>
      <c r="E456" s="21" t="b">
        <f t="shared" si="70"/>
        <v>0</v>
      </c>
      <c r="F456" s="21" t="b">
        <f t="shared" si="71"/>
        <v>0</v>
      </c>
      <c r="G456" s="20">
        <f t="shared" si="72"/>
        <v>1</v>
      </c>
      <c r="H456" s="20">
        <f t="shared" si="73"/>
        <v>24</v>
      </c>
      <c r="I456" s="20">
        <f t="shared" ref="I456:I519" si="78">IF(I455&gt;=H456,1,I455+1)</f>
        <v>19</v>
      </c>
      <c r="J456" s="21">
        <f t="shared" ref="J456:J519" si="79">IF(I456=1,J455+1,J455)</f>
        <v>39466</v>
      </c>
      <c r="K456" s="21"/>
      <c r="L456" s="21" t="str">
        <f t="shared" si="74"/>
        <v>Saturday</v>
      </c>
      <c r="M456" s="20">
        <f t="shared" si="75"/>
        <v>1</v>
      </c>
      <c r="N456" s="19">
        <v>5439</v>
      </c>
      <c r="O456" s="4">
        <f>MATCH(N456-1,'Supply Data'!$K$12:$K$17)+1</f>
        <v>5</v>
      </c>
      <c r="P456">
        <f>INDEX('Supply Data'!$L$12:$L$17,'Demand Data'!O456)</f>
        <v>75</v>
      </c>
      <c r="R456" t="str">
        <f t="shared" si="76"/>
        <v>19-Jan-08 Saturday 19</v>
      </c>
    </row>
    <row r="457" spans="4:18" x14ac:dyDescent="0.35">
      <c r="D457" s="21">
        <f t="shared" si="77"/>
        <v>39466.791666665573</v>
      </c>
      <c r="E457" s="21" t="b">
        <f t="shared" si="70"/>
        <v>0</v>
      </c>
      <c r="F457" s="21" t="b">
        <f t="shared" si="71"/>
        <v>0</v>
      </c>
      <c r="G457" s="20">
        <f t="shared" si="72"/>
        <v>1</v>
      </c>
      <c r="H457" s="20">
        <f t="shared" si="73"/>
        <v>24</v>
      </c>
      <c r="I457" s="20">
        <f t="shared" si="78"/>
        <v>20</v>
      </c>
      <c r="J457" s="21">
        <f t="shared" si="79"/>
        <v>39466</v>
      </c>
      <c r="K457" s="21"/>
      <c r="L457" s="21" t="str">
        <f t="shared" si="74"/>
        <v>Saturday</v>
      </c>
      <c r="M457" s="20">
        <f t="shared" si="75"/>
        <v>1</v>
      </c>
      <c r="N457" s="19">
        <v>5299.5</v>
      </c>
      <c r="O457" s="4">
        <f>MATCH(N457-1,'Supply Data'!$K$12:$K$17)+1</f>
        <v>5</v>
      </c>
      <c r="P457">
        <f>INDEX('Supply Data'!$L$12:$L$17,'Demand Data'!O457)</f>
        <v>75</v>
      </c>
      <c r="R457" t="str">
        <f t="shared" si="76"/>
        <v>19-Jan-08 Saturday 20</v>
      </c>
    </row>
    <row r="458" spans="4:18" x14ac:dyDescent="0.35">
      <c r="D458" s="21">
        <f t="shared" si="77"/>
        <v>39466.833333332237</v>
      </c>
      <c r="E458" s="21" t="b">
        <f t="shared" si="70"/>
        <v>0</v>
      </c>
      <c r="F458" s="21" t="b">
        <f t="shared" si="71"/>
        <v>0</v>
      </c>
      <c r="G458" s="20">
        <f t="shared" si="72"/>
        <v>1</v>
      </c>
      <c r="H458" s="20">
        <f t="shared" si="73"/>
        <v>24</v>
      </c>
      <c r="I458" s="20">
        <f t="shared" si="78"/>
        <v>21</v>
      </c>
      <c r="J458" s="21">
        <f t="shared" si="79"/>
        <v>39466</v>
      </c>
      <c r="K458" s="21"/>
      <c r="L458" s="21" t="str">
        <f t="shared" si="74"/>
        <v>Saturday</v>
      </c>
      <c r="M458" s="20">
        <f t="shared" si="75"/>
        <v>1</v>
      </c>
      <c r="N458" s="19">
        <v>4930.5</v>
      </c>
      <c r="O458" s="4">
        <f>MATCH(N458-1,'Supply Data'!$K$12:$K$17)+1</f>
        <v>5</v>
      </c>
      <c r="P458">
        <f>INDEX('Supply Data'!$L$12:$L$17,'Demand Data'!O458)</f>
        <v>75</v>
      </c>
      <c r="R458" t="str">
        <f t="shared" si="76"/>
        <v>19-Jan-08 Saturday 21</v>
      </c>
    </row>
    <row r="459" spans="4:18" x14ac:dyDescent="0.35">
      <c r="D459" s="21">
        <f t="shared" si="77"/>
        <v>39466.874999998901</v>
      </c>
      <c r="E459" s="21" t="b">
        <f t="shared" si="70"/>
        <v>0</v>
      </c>
      <c r="F459" s="21" t="b">
        <f t="shared" si="71"/>
        <v>0</v>
      </c>
      <c r="G459" s="20">
        <f t="shared" si="72"/>
        <v>1</v>
      </c>
      <c r="H459" s="20">
        <f t="shared" si="73"/>
        <v>24</v>
      </c>
      <c r="I459" s="20">
        <f t="shared" si="78"/>
        <v>22</v>
      </c>
      <c r="J459" s="21">
        <f t="shared" si="79"/>
        <v>39466</v>
      </c>
      <c r="K459" s="21"/>
      <c r="L459" s="21" t="str">
        <f t="shared" si="74"/>
        <v>Saturday</v>
      </c>
      <c r="M459" s="20">
        <f t="shared" si="75"/>
        <v>1</v>
      </c>
      <c r="N459" s="19">
        <v>4585.5</v>
      </c>
      <c r="O459" s="4">
        <f>MATCH(N459-1,'Supply Data'!$K$12:$K$17)+1</f>
        <v>4</v>
      </c>
      <c r="P459">
        <f>INDEX('Supply Data'!$L$12:$L$17,'Demand Data'!O459)</f>
        <v>50</v>
      </c>
      <c r="R459" t="str">
        <f t="shared" si="76"/>
        <v>19-Jan-08 Saturday 22</v>
      </c>
    </row>
    <row r="460" spans="4:18" x14ac:dyDescent="0.35">
      <c r="D460" s="21">
        <f t="shared" si="77"/>
        <v>39466.916666665566</v>
      </c>
      <c r="E460" s="21" t="b">
        <f t="shared" si="70"/>
        <v>0</v>
      </c>
      <c r="F460" s="21" t="b">
        <f t="shared" si="71"/>
        <v>0</v>
      </c>
      <c r="G460" s="20">
        <f t="shared" si="72"/>
        <v>1</v>
      </c>
      <c r="H460" s="20">
        <f t="shared" si="73"/>
        <v>24</v>
      </c>
      <c r="I460" s="20">
        <f t="shared" si="78"/>
        <v>23</v>
      </c>
      <c r="J460" s="21">
        <f t="shared" si="79"/>
        <v>39466</v>
      </c>
      <c r="K460" s="21"/>
      <c r="L460" s="21" t="str">
        <f t="shared" si="74"/>
        <v>Saturday</v>
      </c>
      <c r="M460" s="20">
        <f t="shared" si="75"/>
        <v>1</v>
      </c>
      <c r="N460" s="19">
        <v>4206</v>
      </c>
      <c r="O460" s="4">
        <f>MATCH(N460-1,'Supply Data'!$K$12:$K$17)+1</f>
        <v>4</v>
      </c>
      <c r="P460">
        <f>INDEX('Supply Data'!$L$12:$L$17,'Demand Data'!O460)</f>
        <v>50</v>
      </c>
      <c r="R460" t="str">
        <f t="shared" si="76"/>
        <v>19-Jan-08 Saturday 23</v>
      </c>
    </row>
    <row r="461" spans="4:18" x14ac:dyDescent="0.35">
      <c r="D461" s="21">
        <f t="shared" si="77"/>
        <v>39466.95833333223</v>
      </c>
      <c r="E461" s="21" t="b">
        <f t="shared" si="70"/>
        <v>0</v>
      </c>
      <c r="F461" s="21" t="b">
        <f t="shared" si="71"/>
        <v>0</v>
      </c>
      <c r="G461" s="20">
        <f t="shared" si="72"/>
        <v>1</v>
      </c>
      <c r="H461" s="20">
        <f t="shared" si="73"/>
        <v>24</v>
      </c>
      <c r="I461" s="20">
        <f t="shared" si="78"/>
        <v>24</v>
      </c>
      <c r="J461" s="21">
        <f t="shared" si="79"/>
        <v>39466</v>
      </c>
      <c r="K461" s="21"/>
      <c r="L461" s="21" t="str">
        <f t="shared" si="74"/>
        <v>Saturday</v>
      </c>
      <c r="M461" s="20">
        <f t="shared" si="75"/>
        <v>1</v>
      </c>
      <c r="N461" s="19">
        <v>3913.5</v>
      </c>
      <c r="O461" s="4">
        <f>MATCH(N461-1,'Supply Data'!$K$12:$K$17)+1</f>
        <v>4</v>
      </c>
      <c r="P461">
        <f>INDEX('Supply Data'!$L$12:$L$17,'Demand Data'!O461)</f>
        <v>50</v>
      </c>
      <c r="R461" t="str">
        <f t="shared" si="76"/>
        <v>19-Jan-08 Saturday 24</v>
      </c>
    </row>
    <row r="462" spans="4:18" x14ac:dyDescent="0.35">
      <c r="D462" s="21">
        <f t="shared" si="77"/>
        <v>39466.999999998894</v>
      </c>
      <c r="E462" s="21" t="b">
        <f t="shared" si="70"/>
        <v>0</v>
      </c>
      <c r="F462" s="21" t="b">
        <f t="shared" si="71"/>
        <v>0</v>
      </c>
      <c r="G462" s="20">
        <f t="shared" si="72"/>
        <v>1</v>
      </c>
      <c r="H462" s="20">
        <f t="shared" si="73"/>
        <v>24</v>
      </c>
      <c r="I462" s="20">
        <f t="shared" si="78"/>
        <v>1</v>
      </c>
      <c r="J462" s="21">
        <f t="shared" si="79"/>
        <v>39467</v>
      </c>
      <c r="K462" s="21"/>
      <c r="L462" s="21" t="str">
        <f t="shared" si="74"/>
        <v>Sunday</v>
      </c>
      <c r="M462" s="20">
        <f t="shared" si="75"/>
        <v>1</v>
      </c>
      <c r="N462" s="19">
        <v>3694.5</v>
      </c>
      <c r="O462" s="4">
        <f>MATCH(N462-1,'Supply Data'!$K$12:$K$17)+1</f>
        <v>4</v>
      </c>
      <c r="P462">
        <f>INDEX('Supply Data'!$L$12:$L$17,'Demand Data'!O462)</f>
        <v>50</v>
      </c>
      <c r="R462" t="str">
        <f t="shared" si="76"/>
        <v>20-Jan-08 Sunday 1</v>
      </c>
    </row>
    <row r="463" spans="4:18" x14ac:dyDescent="0.35">
      <c r="D463" s="21">
        <f t="shared" si="77"/>
        <v>39467.041666665558</v>
      </c>
      <c r="E463" s="21" t="b">
        <f t="shared" si="70"/>
        <v>0</v>
      </c>
      <c r="F463" s="21" t="b">
        <f t="shared" si="71"/>
        <v>0</v>
      </c>
      <c r="G463" s="20">
        <f t="shared" si="72"/>
        <v>1</v>
      </c>
      <c r="H463" s="20">
        <f t="shared" si="73"/>
        <v>24</v>
      </c>
      <c r="I463" s="20">
        <f t="shared" si="78"/>
        <v>2</v>
      </c>
      <c r="J463" s="21">
        <f t="shared" si="79"/>
        <v>39467</v>
      </c>
      <c r="K463" s="21"/>
      <c r="L463" s="21" t="str">
        <f t="shared" si="74"/>
        <v>Sunday</v>
      </c>
      <c r="M463" s="20">
        <f t="shared" si="75"/>
        <v>1</v>
      </c>
      <c r="N463" s="19">
        <v>3526.5</v>
      </c>
      <c r="O463" s="4">
        <f>MATCH(N463-1,'Supply Data'!$K$12:$K$17)+1</f>
        <v>3</v>
      </c>
      <c r="P463">
        <f>INDEX('Supply Data'!$L$12:$L$17,'Demand Data'!O463)</f>
        <v>23</v>
      </c>
      <c r="R463" t="str">
        <f t="shared" si="76"/>
        <v>20-Jan-08 Sunday 2</v>
      </c>
    </row>
    <row r="464" spans="4:18" x14ac:dyDescent="0.35">
      <c r="D464" s="21">
        <f t="shared" si="77"/>
        <v>39467.083333332223</v>
      </c>
      <c r="E464" s="21" t="b">
        <f t="shared" si="70"/>
        <v>0</v>
      </c>
      <c r="F464" s="21" t="b">
        <f t="shared" si="71"/>
        <v>0</v>
      </c>
      <c r="G464" s="20">
        <f t="shared" si="72"/>
        <v>1</v>
      </c>
      <c r="H464" s="20">
        <f t="shared" si="73"/>
        <v>24</v>
      </c>
      <c r="I464" s="20">
        <f t="shared" si="78"/>
        <v>3</v>
      </c>
      <c r="J464" s="21">
        <f t="shared" si="79"/>
        <v>39467</v>
      </c>
      <c r="K464" s="21"/>
      <c r="L464" s="21" t="str">
        <f t="shared" si="74"/>
        <v>Sunday</v>
      </c>
      <c r="M464" s="20">
        <f t="shared" si="75"/>
        <v>1</v>
      </c>
      <c r="N464" s="19">
        <v>3499.5</v>
      </c>
      <c r="O464" s="4">
        <f>MATCH(N464-1,'Supply Data'!$K$12:$K$17)+1</f>
        <v>3</v>
      </c>
      <c r="P464">
        <f>INDEX('Supply Data'!$L$12:$L$17,'Demand Data'!O464)</f>
        <v>23</v>
      </c>
      <c r="R464" t="str">
        <f t="shared" si="76"/>
        <v>20-Jan-08 Sunday 3</v>
      </c>
    </row>
    <row r="465" spans="4:18" x14ac:dyDescent="0.35">
      <c r="D465" s="21">
        <f t="shared" si="77"/>
        <v>39467.124999998887</v>
      </c>
      <c r="E465" s="21" t="b">
        <f t="shared" si="70"/>
        <v>0</v>
      </c>
      <c r="F465" s="21" t="b">
        <f t="shared" si="71"/>
        <v>0</v>
      </c>
      <c r="G465" s="20">
        <f t="shared" si="72"/>
        <v>1</v>
      </c>
      <c r="H465" s="20">
        <f t="shared" si="73"/>
        <v>24</v>
      </c>
      <c r="I465" s="20">
        <f t="shared" si="78"/>
        <v>4</v>
      </c>
      <c r="J465" s="21">
        <f t="shared" si="79"/>
        <v>39467</v>
      </c>
      <c r="K465" s="21"/>
      <c r="L465" s="21" t="str">
        <f t="shared" si="74"/>
        <v>Sunday</v>
      </c>
      <c r="M465" s="20">
        <f t="shared" si="75"/>
        <v>1</v>
      </c>
      <c r="N465" s="19">
        <v>3447</v>
      </c>
      <c r="O465" s="4">
        <f>MATCH(N465-1,'Supply Data'!$K$12:$K$17)+1</f>
        <v>3</v>
      </c>
      <c r="P465">
        <f>INDEX('Supply Data'!$L$12:$L$17,'Demand Data'!O465)</f>
        <v>23</v>
      </c>
      <c r="R465" t="str">
        <f t="shared" si="76"/>
        <v>20-Jan-08 Sunday 4</v>
      </c>
    </row>
    <row r="466" spans="4:18" x14ac:dyDescent="0.35">
      <c r="D466" s="21">
        <f t="shared" si="77"/>
        <v>39467.166666665551</v>
      </c>
      <c r="E466" s="21" t="b">
        <f t="shared" si="70"/>
        <v>0</v>
      </c>
      <c r="F466" s="21" t="b">
        <f t="shared" si="71"/>
        <v>0</v>
      </c>
      <c r="G466" s="20">
        <f t="shared" si="72"/>
        <v>1</v>
      </c>
      <c r="H466" s="20">
        <f t="shared" si="73"/>
        <v>24</v>
      </c>
      <c r="I466" s="20">
        <f t="shared" si="78"/>
        <v>5</v>
      </c>
      <c r="J466" s="21">
        <f t="shared" si="79"/>
        <v>39467</v>
      </c>
      <c r="K466" s="21"/>
      <c r="L466" s="21" t="str">
        <f t="shared" si="74"/>
        <v>Sunday</v>
      </c>
      <c r="M466" s="20">
        <f t="shared" si="75"/>
        <v>1</v>
      </c>
      <c r="N466" s="19">
        <v>3522</v>
      </c>
      <c r="O466" s="4">
        <f>MATCH(N466-1,'Supply Data'!$K$12:$K$17)+1</f>
        <v>3</v>
      </c>
      <c r="P466">
        <f>INDEX('Supply Data'!$L$12:$L$17,'Demand Data'!O466)</f>
        <v>23</v>
      </c>
      <c r="R466" t="str">
        <f t="shared" si="76"/>
        <v>20-Jan-08 Sunday 5</v>
      </c>
    </row>
    <row r="467" spans="4:18" x14ac:dyDescent="0.35">
      <c r="D467" s="21">
        <f t="shared" si="77"/>
        <v>39467.208333332215</v>
      </c>
      <c r="E467" s="21" t="b">
        <f t="shared" si="70"/>
        <v>0</v>
      </c>
      <c r="F467" s="21" t="b">
        <f t="shared" si="71"/>
        <v>0</v>
      </c>
      <c r="G467" s="20">
        <f t="shared" si="72"/>
        <v>1</v>
      </c>
      <c r="H467" s="20">
        <f t="shared" si="73"/>
        <v>24</v>
      </c>
      <c r="I467" s="20">
        <f t="shared" si="78"/>
        <v>6</v>
      </c>
      <c r="J467" s="21">
        <f t="shared" si="79"/>
        <v>39467</v>
      </c>
      <c r="K467" s="21"/>
      <c r="L467" s="21" t="str">
        <f t="shared" si="74"/>
        <v>Sunday</v>
      </c>
      <c r="M467" s="20">
        <f t="shared" si="75"/>
        <v>1</v>
      </c>
      <c r="N467" s="19">
        <v>3696</v>
      </c>
      <c r="O467" s="4">
        <f>MATCH(N467-1,'Supply Data'!$K$12:$K$17)+1</f>
        <v>4</v>
      </c>
      <c r="P467">
        <f>INDEX('Supply Data'!$L$12:$L$17,'Demand Data'!O467)</f>
        <v>50</v>
      </c>
      <c r="R467" t="str">
        <f t="shared" si="76"/>
        <v>20-Jan-08 Sunday 6</v>
      </c>
    </row>
    <row r="468" spans="4:18" x14ac:dyDescent="0.35">
      <c r="D468" s="21">
        <f t="shared" si="77"/>
        <v>39467.24999999888</v>
      </c>
      <c r="E468" s="21" t="b">
        <f t="shared" si="70"/>
        <v>0</v>
      </c>
      <c r="F468" s="21" t="b">
        <f t="shared" si="71"/>
        <v>0</v>
      </c>
      <c r="G468" s="20">
        <f t="shared" si="72"/>
        <v>1</v>
      </c>
      <c r="H468" s="20">
        <f t="shared" si="73"/>
        <v>24</v>
      </c>
      <c r="I468" s="20">
        <f t="shared" si="78"/>
        <v>7</v>
      </c>
      <c r="J468" s="21">
        <f t="shared" si="79"/>
        <v>39467</v>
      </c>
      <c r="K468" s="21"/>
      <c r="L468" s="21" t="str">
        <f t="shared" si="74"/>
        <v>Sunday</v>
      </c>
      <c r="M468" s="20">
        <f t="shared" si="75"/>
        <v>1</v>
      </c>
      <c r="N468" s="19">
        <v>3684</v>
      </c>
      <c r="O468" s="4">
        <f>MATCH(N468-1,'Supply Data'!$K$12:$K$17)+1</f>
        <v>4</v>
      </c>
      <c r="P468">
        <f>INDEX('Supply Data'!$L$12:$L$17,'Demand Data'!O468)</f>
        <v>50</v>
      </c>
      <c r="R468" t="str">
        <f t="shared" si="76"/>
        <v>20-Jan-08 Sunday 7</v>
      </c>
    </row>
    <row r="469" spans="4:18" x14ac:dyDescent="0.35">
      <c r="D469" s="21">
        <f t="shared" si="77"/>
        <v>39467.291666665544</v>
      </c>
      <c r="E469" s="21" t="b">
        <f t="shared" si="70"/>
        <v>0</v>
      </c>
      <c r="F469" s="21" t="b">
        <f t="shared" si="71"/>
        <v>0</v>
      </c>
      <c r="G469" s="20">
        <f t="shared" si="72"/>
        <v>1</v>
      </c>
      <c r="H469" s="20">
        <f t="shared" si="73"/>
        <v>24</v>
      </c>
      <c r="I469" s="20">
        <f t="shared" si="78"/>
        <v>8</v>
      </c>
      <c r="J469" s="21">
        <f t="shared" si="79"/>
        <v>39467</v>
      </c>
      <c r="K469" s="21"/>
      <c r="L469" s="21" t="str">
        <f t="shared" si="74"/>
        <v>Sunday</v>
      </c>
      <c r="M469" s="20">
        <f t="shared" si="75"/>
        <v>1</v>
      </c>
      <c r="N469" s="19">
        <v>3898.5</v>
      </c>
      <c r="O469" s="4">
        <f>MATCH(N469-1,'Supply Data'!$K$12:$K$17)+1</f>
        <v>4</v>
      </c>
      <c r="P469">
        <f>INDEX('Supply Data'!$L$12:$L$17,'Demand Data'!O469)</f>
        <v>50</v>
      </c>
      <c r="R469" t="str">
        <f t="shared" si="76"/>
        <v>20-Jan-08 Sunday 8</v>
      </c>
    </row>
    <row r="470" spans="4:18" x14ac:dyDescent="0.35">
      <c r="D470" s="21">
        <f t="shared" si="77"/>
        <v>39467.333333332208</v>
      </c>
      <c r="E470" s="21" t="b">
        <f t="shared" si="70"/>
        <v>0</v>
      </c>
      <c r="F470" s="21" t="b">
        <f t="shared" si="71"/>
        <v>0</v>
      </c>
      <c r="G470" s="20">
        <f t="shared" si="72"/>
        <v>1</v>
      </c>
      <c r="H470" s="20">
        <f t="shared" si="73"/>
        <v>24</v>
      </c>
      <c r="I470" s="20">
        <f t="shared" si="78"/>
        <v>9</v>
      </c>
      <c r="J470" s="21">
        <f t="shared" si="79"/>
        <v>39467</v>
      </c>
      <c r="K470" s="21"/>
      <c r="L470" s="21" t="str">
        <f t="shared" si="74"/>
        <v>Sunday</v>
      </c>
      <c r="M470" s="20">
        <f t="shared" si="75"/>
        <v>1</v>
      </c>
      <c r="N470" s="19">
        <v>4357.5</v>
      </c>
      <c r="O470" s="4">
        <f>MATCH(N470-1,'Supply Data'!$K$12:$K$17)+1</f>
        <v>4</v>
      </c>
      <c r="P470">
        <f>INDEX('Supply Data'!$L$12:$L$17,'Demand Data'!O470)</f>
        <v>50</v>
      </c>
      <c r="R470" t="str">
        <f t="shared" si="76"/>
        <v>20-Jan-08 Sunday 9</v>
      </c>
    </row>
    <row r="471" spans="4:18" x14ac:dyDescent="0.35">
      <c r="D471" s="21">
        <f t="shared" si="77"/>
        <v>39467.374999998872</v>
      </c>
      <c r="E471" s="21" t="b">
        <f t="shared" si="70"/>
        <v>0</v>
      </c>
      <c r="F471" s="21" t="b">
        <f t="shared" si="71"/>
        <v>0</v>
      </c>
      <c r="G471" s="20">
        <f t="shared" si="72"/>
        <v>1</v>
      </c>
      <c r="H471" s="20">
        <f t="shared" si="73"/>
        <v>24</v>
      </c>
      <c r="I471" s="20">
        <f t="shared" si="78"/>
        <v>10</v>
      </c>
      <c r="J471" s="21">
        <f t="shared" si="79"/>
        <v>39467</v>
      </c>
      <c r="K471" s="21"/>
      <c r="L471" s="21" t="str">
        <f t="shared" si="74"/>
        <v>Sunday</v>
      </c>
      <c r="M471" s="20">
        <f t="shared" si="75"/>
        <v>1</v>
      </c>
      <c r="N471" s="19">
        <v>4593</v>
      </c>
      <c r="O471" s="4">
        <f>MATCH(N471-1,'Supply Data'!$K$12:$K$17)+1</f>
        <v>4</v>
      </c>
      <c r="P471">
        <f>INDEX('Supply Data'!$L$12:$L$17,'Demand Data'!O471)</f>
        <v>50</v>
      </c>
      <c r="R471" t="str">
        <f t="shared" si="76"/>
        <v>20-Jan-08 Sunday 10</v>
      </c>
    </row>
    <row r="472" spans="4:18" x14ac:dyDescent="0.35">
      <c r="D472" s="21">
        <f t="shared" si="77"/>
        <v>39467.416666665536</v>
      </c>
      <c r="E472" s="21" t="b">
        <f t="shared" si="70"/>
        <v>0</v>
      </c>
      <c r="F472" s="21" t="b">
        <f t="shared" si="71"/>
        <v>0</v>
      </c>
      <c r="G472" s="20">
        <f t="shared" si="72"/>
        <v>1</v>
      </c>
      <c r="H472" s="20">
        <f t="shared" si="73"/>
        <v>24</v>
      </c>
      <c r="I472" s="20">
        <f t="shared" si="78"/>
        <v>11</v>
      </c>
      <c r="J472" s="21">
        <f t="shared" si="79"/>
        <v>39467</v>
      </c>
      <c r="K472" s="21"/>
      <c r="L472" s="21" t="str">
        <f t="shared" si="74"/>
        <v>Sunday</v>
      </c>
      <c r="M472" s="20">
        <f t="shared" si="75"/>
        <v>1</v>
      </c>
      <c r="N472" s="19">
        <v>4815</v>
      </c>
      <c r="O472" s="4">
        <f>MATCH(N472-1,'Supply Data'!$K$12:$K$17)+1</f>
        <v>5</v>
      </c>
      <c r="P472">
        <f>INDEX('Supply Data'!$L$12:$L$17,'Demand Data'!O472)</f>
        <v>75</v>
      </c>
      <c r="R472" t="str">
        <f t="shared" si="76"/>
        <v>20-Jan-08 Sunday 11</v>
      </c>
    </row>
    <row r="473" spans="4:18" x14ac:dyDescent="0.35">
      <c r="D473" s="21">
        <f t="shared" si="77"/>
        <v>39467.458333332201</v>
      </c>
      <c r="E473" s="21" t="b">
        <f t="shared" si="70"/>
        <v>0</v>
      </c>
      <c r="F473" s="21" t="b">
        <f t="shared" si="71"/>
        <v>0</v>
      </c>
      <c r="G473" s="20">
        <f t="shared" si="72"/>
        <v>1</v>
      </c>
      <c r="H473" s="20">
        <f t="shared" si="73"/>
        <v>24</v>
      </c>
      <c r="I473" s="20">
        <f t="shared" si="78"/>
        <v>12</v>
      </c>
      <c r="J473" s="21">
        <f t="shared" si="79"/>
        <v>39467</v>
      </c>
      <c r="K473" s="21"/>
      <c r="L473" s="21" t="str">
        <f t="shared" si="74"/>
        <v>Sunday</v>
      </c>
      <c r="M473" s="20">
        <f t="shared" si="75"/>
        <v>1</v>
      </c>
      <c r="N473" s="19">
        <v>4642.5</v>
      </c>
      <c r="O473" s="4">
        <f>MATCH(N473-1,'Supply Data'!$K$12:$K$17)+1</f>
        <v>4</v>
      </c>
      <c r="P473">
        <f>INDEX('Supply Data'!$L$12:$L$17,'Demand Data'!O473)</f>
        <v>50</v>
      </c>
      <c r="R473" t="str">
        <f t="shared" si="76"/>
        <v>20-Jan-08 Sunday 12</v>
      </c>
    </row>
    <row r="474" spans="4:18" x14ac:dyDescent="0.35">
      <c r="D474" s="21">
        <f t="shared" si="77"/>
        <v>39467.499999998865</v>
      </c>
      <c r="E474" s="21" t="b">
        <f t="shared" si="70"/>
        <v>0</v>
      </c>
      <c r="F474" s="21" t="b">
        <f t="shared" si="71"/>
        <v>0</v>
      </c>
      <c r="G474" s="20">
        <f t="shared" si="72"/>
        <v>1</v>
      </c>
      <c r="H474" s="20">
        <f t="shared" si="73"/>
        <v>24</v>
      </c>
      <c r="I474" s="20">
        <f t="shared" si="78"/>
        <v>13</v>
      </c>
      <c r="J474" s="21">
        <f t="shared" si="79"/>
        <v>39467</v>
      </c>
      <c r="K474" s="21"/>
      <c r="L474" s="21" t="str">
        <f t="shared" si="74"/>
        <v>Sunday</v>
      </c>
      <c r="M474" s="20">
        <f t="shared" si="75"/>
        <v>1</v>
      </c>
      <c r="N474" s="19">
        <v>4594.5</v>
      </c>
      <c r="O474" s="4">
        <f>MATCH(N474-1,'Supply Data'!$K$12:$K$17)+1</f>
        <v>4</v>
      </c>
      <c r="P474">
        <f>INDEX('Supply Data'!$L$12:$L$17,'Demand Data'!O474)</f>
        <v>50</v>
      </c>
      <c r="R474" t="str">
        <f t="shared" si="76"/>
        <v>20-Jan-08 Sunday 13</v>
      </c>
    </row>
    <row r="475" spans="4:18" x14ac:dyDescent="0.35">
      <c r="D475" s="21">
        <f t="shared" si="77"/>
        <v>39467.541666665529</v>
      </c>
      <c r="E475" s="21" t="b">
        <f t="shared" si="70"/>
        <v>0</v>
      </c>
      <c r="F475" s="21" t="b">
        <f t="shared" si="71"/>
        <v>0</v>
      </c>
      <c r="G475" s="20">
        <f t="shared" si="72"/>
        <v>1</v>
      </c>
      <c r="H475" s="20">
        <f t="shared" si="73"/>
        <v>24</v>
      </c>
      <c r="I475" s="20">
        <f t="shared" si="78"/>
        <v>14</v>
      </c>
      <c r="J475" s="21">
        <f t="shared" si="79"/>
        <v>39467</v>
      </c>
      <c r="K475" s="21"/>
      <c r="L475" s="21" t="str">
        <f t="shared" si="74"/>
        <v>Sunday</v>
      </c>
      <c r="M475" s="20">
        <f t="shared" si="75"/>
        <v>1</v>
      </c>
      <c r="N475" s="19">
        <v>4674</v>
      </c>
      <c r="O475" s="4">
        <f>MATCH(N475-1,'Supply Data'!$K$12:$K$17)+1</f>
        <v>4</v>
      </c>
      <c r="P475">
        <f>INDEX('Supply Data'!$L$12:$L$17,'Demand Data'!O475)</f>
        <v>50</v>
      </c>
      <c r="R475" t="str">
        <f t="shared" si="76"/>
        <v>20-Jan-08 Sunday 14</v>
      </c>
    </row>
    <row r="476" spans="4:18" x14ac:dyDescent="0.35">
      <c r="D476" s="21">
        <f t="shared" si="77"/>
        <v>39467.583333332193</v>
      </c>
      <c r="E476" s="21" t="b">
        <f t="shared" si="70"/>
        <v>0</v>
      </c>
      <c r="F476" s="21" t="b">
        <f t="shared" si="71"/>
        <v>0</v>
      </c>
      <c r="G476" s="20">
        <f t="shared" si="72"/>
        <v>1</v>
      </c>
      <c r="H476" s="20">
        <f t="shared" si="73"/>
        <v>24</v>
      </c>
      <c r="I476" s="20">
        <f t="shared" si="78"/>
        <v>15</v>
      </c>
      <c r="J476" s="21">
        <f t="shared" si="79"/>
        <v>39467</v>
      </c>
      <c r="K476" s="21"/>
      <c r="L476" s="21" t="str">
        <f t="shared" si="74"/>
        <v>Sunday</v>
      </c>
      <c r="M476" s="20">
        <f t="shared" si="75"/>
        <v>1</v>
      </c>
      <c r="N476" s="19">
        <v>4525.5</v>
      </c>
      <c r="O476" s="4">
        <f>MATCH(N476-1,'Supply Data'!$K$12:$K$17)+1</f>
        <v>4</v>
      </c>
      <c r="P476">
        <f>INDEX('Supply Data'!$L$12:$L$17,'Demand Data'!O476)</f>
        <v>50</v>
      </c>
      <c r="R476" t="str">
        <f t="shared" si="76"/>
        <v>20-Jan-08 Sunday 15</v>
      </c>
    </row>
    <row r="477" spans="4:18" x14ac:dyDescent="0.35">
      <c r="D477" s="21">
        <f t="shared" si="77"/>
        <v>39467.624999998858</v>
      </c>
      <c r="E477" s="21" t="b">
        <f t="shared" si="70"/>
        <v>0</v>
      </c>
      <c r="F477" s="21" t="b">
        <f t="shared" si="71"/>
        <v>0</v>
      </c>
      <c r="G477" s="20">
        <f t="shared" si="72"/>
        <v>1</v>
      </c>
      <c r="H477" s="20">
        <f t="shared" si="73"/>
        <v>24</v>
      </c>
      <c r="I477" s="20">
        <f t="shared" si="78"/>
        <v>16</v>
      </c>
      <c r="J477" s="21">
        <f t="shared" si="79"/>
        <v>39467</v>
      </c>
      <c r="K477" s="21"/>
      <c r="L477" s="21" t="str">
        <f t="shared" si="74"/>
        <v>Sunday</v>
      </c>
      <c r="M477" s="20">
        <f t="shared" si="75"/>
        <v>1</v>
      </c>
      <c r="N477" s="19">
        <v>4432.5</v>
      </c>
      <c r="O477" s="4">
        <f>MATCH(N477-1,'Supply Data'!$K$12:$K$17)+1</f>
        <v>4</v>
      </c>
      <c r="P477">
        <f>INDEX('Supply Data'!$L$12:$L$17,'Demand Data'!O477)</f>
        <v>50</v>
      </c>
      <c r="R477" t="str">
        <f t="shared" si="76"/>
        <v>20-Jan-08 Sunday 16</v>
      </c>
    </row>
    <row r="478" spans="4:18" x14ac:dyDescent="0.35">
      <c r="D478" s="21">
        <f t="shared" si="77"/>
        <v>39467.666666665522</v>
      </c>
      <c r="E478" s="21" t="b">
        <f t="shared" si="70"/>
        <v>0</v>
      </c>
      <c r="F478" s="21" t="b">
        <f t="shared" si="71"/>
        <v>0</v>
      </c>
      <c r="G478" s="20">
        <f t="shared" si="72"/>
        <v>1</v>
      </c>
      <c r="H478" s="20">
        <f t="shared" si="73"/>
        <v>24</v>
      </c>
      <c r="I478" s="20">
        <f t="shared" si="78"/>
        <v>17</v>
      </c>
      <c r="J478" s="21">
        <f t="shared" si="79"/>
        <v>39467</v>
      </c>
      <c r="K478" s="21"/>
      <c r="L478" s="21" t="str">
        <f t="shared" si="74"/>
        <v>Sunday</v>
      </c>
      <c r="M478" s="20">
        <f t="shared" si="75"/>
        <v>1</v>
      </c>
      <c r="N478" s="19">
        <v>4369.5</v>
      </c>
      <c r="O478" s="4">
        <f>MATCH(N478-1,'Supply Data'!$K$12:$K$17)+1</f>
        <v>4</v>
      </c>
      <c r="P478">
        <f>INDEX('Supply Data'!$L$12:$L$17,'Demand Data'!O478)</f>
        <v>50</v>
      </c>
      <c r="R478" t="str">
        <f t="shared" si="76"/>
        <v>20-Jan-08 Sunday 17</v>
      </c>
    </row>
    <row r="479" spans="4:18" x14ac:dyDescent="0.35">
      <c r="D479" s="21">
        <f t="shared" si="77"/>
        <v>39467.708333332186</v>
      </c>
      <c r="E479" s="21" t="b">
        <f t="shared" si="70"/>
        <v>0</v>
      </c>
      <c r="F479" s="21" t="b">
        <f t="shared" si="71"/>
        <v>0</v>
      </c>
      <c r="G479" s="20">
        <f t="shared" si="72"/>
        <v>1</v>
      </c>
      <c r="H479" s="20">
        <f t="shared" si="73"/>
        <v>24</v>
      </c>
      <c r="I479" s="20">
        <f t="shared" si="78"/>
        <v>18</v>
      </c>
      <c r="J479" s="21">
        <f t="shared" si="79"/>
        <v>39467</v>
      </c>
      <c r="K479" s="21"/>
      <c r="L479" s="21" t="str">
        <f t="shared" si="74"/>
        <v>Sunday</v>
      </c>
      <c r="M479" s="20">
        <f t="shared" si="75"/>
        <v>1</v>
      </c>
      <c r="N479" s="19">
        <v>4944</v>
      </c>
      <c r="O479" s="4">
        <f>MATCH(N479-1,'Supply Data'!$K$12:$K$17)+1</f>
        <v>5</v>
      </c>
      <c r="P479">
        <f>INDEX('Supply Data'!$L$12:$L$17,'Demand Data'!O479)</f>
        <v>75</v>
      </c>
      <c r="R479" t="str">
        <f t="shared" si="76"/>
        <v>20-Jan-08 Sunday 18</v>
      </c>
    </row>
    <row r="480" spans="4:18" x14ac:dyDescent="0.35">
      <c r="D480" s="21">
        <f t="shared" si="77"/>
        <v>39467.74999999885</v>
      </c>
      <c r="E480" s="21" t="b">
        <f t="shared" si="70"/>
        <v>0</v>
      </c>
      <c r="F480" s="21" t="b">
        <f t="shared" si="71"/>
        <v>0</v>
      </c>
      <c r="G480" s="20">
        <f t="shared" si="72"/>
        <v>1</v>
      </c>
      <c r="H480" s="20">
        <f t="shared" si="73"/>
        <v>24</v>
      </c>
      <c r="I480" s="20">
        <f t="shared" si="78"/>
        <v>19</v>
      </c>
      <c r="J480" s="21">
        <f t="shared" si="79"/>
        <v>39467</v>
      </c>
      <c r="K480" s="21"/>
      <c r="L480" s="21" t="str">
        <f t="shared" si="74"/>
        <v>Sunday</v>
      </c>
      <c r="M480" s="20">
        <f t="shared" si="75"/>
        <v>1</v>
      </c>
      <c r="N480" s="19">
        <v>5029.5</v>
      </c>
      <c r="O480" s="4">
        <f>MATCH(N480-1,'Supply Data'!$K$12:$K$17)+1</f>
        <v>5</v>
      </c>
      <c r="P480">
        <f>INDEX('Supply Data'!$L$12:$L$17,'Demand Data'!O480)</f>
        <v>75</v>
      </c>
      <c r="R480" t="str">
        <f t="shared" si="76"/>
        <v>20-Jan-08 Sunday 19</v>
      </c>
    </row>
    <row r="481" spans="4:18" x14ac:dyDescent="0.35">
      <c r="D481" s="21">
        <f t="shared" si="77"/>
        <v>39467.791666665515</v>
      </c>
      <c r="E481" s="21" t="b">
        <f t="shared" si="70"/>
        <v>0</v>
      </c>
      <c r="F481" s="21" t="b">
        <f t="shared" si="71"/>
        <v>0</v>
      </c>
      <c r="G481" s="20">
        <f t="shared" si="72"/>
        <v>1</v>
      </c>
      <c r="H481" s="20">
        <f t="shared" si="73"/>
        <v>24</v>
      </c>
      <c r="I481" s="20">
        <f t="shared" si="78"/>
        <v>20</v>
      </c>
      <c r="J481" s="21">
        <f t="shared" si="79"/>
        <v>39467</v>
      </c>
      <c r="K481" s="21"/>
      <c r="L481" s="21" t="str">
        <f t="shared" si="74"/>
        <v>Sunday</v>
      </c>
      <c r="M481" s="20">
        <f t="shared" si="75"/>
        <v>1</v>
      </c>
      <c r="N481" s="19">
        <v>4860</v>
      </c>
      <c r="O481" s="4">
        <f>MATCH(N481-1,'Supply Data'!$K$12:$K$17)+1</f>
        <v>5</v>
      </c>
      <c r="P481">
        <f>INDEX('Supply Data'!$L$12:$L$17,'Demand Data'!O481)</f>
        <v>75</v>
      </c>
      <c r="R481" t="str">
        <f t="shared" si="76"/>
        <v>20-Jan-08 Sunday 20</v>
      </c>
    </row>
    <row r="482" spans="4:18" x14ac:dyDescent="0.35">
      <c r="D482" s="21">
        <f t="shared" si="77"/>
        <v>39467.833333332179</v>
      </c>
      <c r="E482" s="21" t="b">
        <f t="shared" si="70"/>
        <v>0</v>
      </c>
      <c r="F482" s="21" t="b">
        <f t="shared" si="71"/>
        <v>0</v>
      </c>
      <c r="G482" s="20">
        <f t="shared" si="72"/>
        <v>1</v>
      </c>
      <c r="H482" s="20">
        <f t="shared" si="73"/>
        <v>24</v>
      </c>
      <c r="I482" s="20">
        <f t="shared" si="78"/>
        <v>21</v>
      </c>
      <c r="J482" s="21">
        <f t="shared" si="79"/>
        <v>39467</v>
      </c>
      <c r="K482" s="21"/>
      <c r="L482" s="21" t="str">
        <f t="shared" si="74"/>
        <v>Sunday</v>
      </c>
      <c r="M482" s="20">
        <f t="shared" si="75"/>
        <v>1</v>
      </c>
      <c r="N482" s="19">
        <v>4698</v>
      </c>
      <c r="O482" s="4">
        <f>MATCH(N482-1,'Supply Data'!$K$12:$K$17)+1</f>
        <v>4</v>
      </c>
      <c r="P482">
        <f>INDEX('Supply Data'!$L$12:$L$17,'Demand Data'!O482)</f>
        <v>50</v>
      </c>
      <c r="R482" t="str">
        <f t="shared" si="76"/>
        <v>20-Jan-08 Sunday 21</v>
      </c>
    </row>
    <row r="483" spans="4:18" x14ac:dyDescent="0.35">
      <c r="D483" s="21">
        <f t="shared" si="77"/>
        <v>39467.874999998843</v>
      </c>
      <c r="E483" s="21" t="b">
        <f t="shared" si="70"/>
        <v>0</v>
      </c>
      <c r="F483" s="21" t="b">
        <f t="shared" si="71"/>
        <v>0</v>
      </c>
      <c r="G483" s="20">
        <f t="shared" si="72"/>
        <v>1</v>
      </c>
      <c r="H483" s="20">
        <f t="shared" si="73"/>
        <v>24</v>
      </c>
      <c r="I483" s="20">
        <f t="shared" si="78"/>
        <v>22</v>
      </c>
      <c r="J483" s="21">
        <f t="shared" si="79"/>
        <v>39467</v>
      </c>
      <c r="K483" s="21"/>
      <c r="L483" s="21" t="str">
        <f t="shared" si="74"/>
        <v>Sunday</v>
      </c>
      <c r="M483" s="20">
        <f t="shared" si="75"/>
        <v>1</v>
      </c>
      <c r="N483" s="19">
        <v>4305</v>
      </c>
      <c r="O483" s="4">
        <f>MATCH(N483-1,'Supply Data'!$K$12:$K$17)+1</f>
        <v>4</v>
      </c>
      <c r="P483">
        <f>INDEX('Supply Data'!$L$12:$L$17,'Demand Data'!O483)</f>
        <v>50</v>
      </c>
      <c r="R483" t="str">
        <f t="shared" si="76"/>
        <v>20-Jan-08 Sunday 22</v>
      </c>
    </row>
    <row r="484" spans="4:18" x14ac:dyDescent="0.35">
      <c r="D484" s="21">
        <f t="shared" si="77"/>
        <v>39467.916666665507</v>
      </c>
      <c r="E484" s="21" t="b">
        <f t="shared" si="70"/>
        <v>0</v>
      </c>
      <c r="F484" s="21" t="b">
        <f t="shared" si="71"/>
        <v>0</v>
      </c>
      <c r="G484" s="20">
        <f t="shared" si="72"/>
        <v>1</v>
      </c>
      <c r="H484" s="20">
        <f t="shared" si="73"/>
        <v>24</v>
      </c>
      <c r="I484" s="20">
        <f t="shared" si="78"/>
        <v>23</v>
      </c>
      <c r="J484" s="21">
        <f t="shared" si="79"/>
        <v>39467</v>
      </c>
      <c r="K484" s="21"/>
      <c r="L484" s="21" t="str">
        <f t="shared" si="74"/>
        <v>Sunday</v>
      </c>
      <c r="M484" s="20">
        <f t="shared" si="75"/>
        <v>1</v>
      </c>
      <c r="N484" s="19">
        <v>4005</v>
      </c>
      <c r="O484" s="4">
        <f>MATCH(N484-1,'Supply Data'!$K$12:$K$17)+1</f>
        <v>4</v>
      </c>
      <c r="P484">
        <f>INDEX('Supply Data'!$L$12:$L$17,'Demand Data'!O484)</f>
        <v>50</v>
      </c>
      <c r="R484" t="str">
        <f t="shared" si="76"/>
        <v>20-Jan-08 Sunday 23</v>
      </c>
    </row>
    <row r="485" spans="4:18" x14ac:dyDescent="0.35">
      <c r="D485" s="21">
        <f t="shared" si="77"/>
        <v>39467.958333332172</v>
      </c>
      <c r="E485" s="21" t="b">
        <f t="shared" si="70"/>
        <v>0</v>
      </c>
      <c r="F485" s="21" t="b">
        <f t="shared" si="71"/>
        <v>0</v>
      </c>
      <c r="G485" s="20">
        <f t="shared" si="72"/>
        <v>1</v>
      </c>
      <c r="H485" s="20">
        <f t="shared" si="73"/>
        <v>24</v>
      </c>
      <c r="I485" s="20">
        <f t="shared" si="78"/>
        <v>24</v>
      </c>
      <c r="J485" s="21">
        <f t="shared" si="79"/>
        <v>39467</v>
      </c>
      <c r="K485" s="21"/>
      <c r="L485" s="21" t="str">
        <f t="shared" si="74"/>
        <v>Sunday</v>
      </c>
      <c r="M485" s="20">
        <f t="shared" si="75"/>
        <v>1</v>
      </c>
      <c r="N485" s="19">
        <v>3724.5</v>
      </c>
      <c r="O485" s="4">
        <f>MATCH(N485-1,'Supply Data'!$K$12:$K$17)+1</f>
        <v>4</v>
      </c>
      <c r="P485">
        <f>INDEX('Supply Data'!$L$12:$L$17,'Demand Data'!O485)</f>
        <v>50</v>
      </c>
      <c r="R485" t="str">
        <f t="shared" si="76"/>
        <v>20-Jan-08 Sunday 24</v>
      </c>
    </row>
    <row r="486" spans="4:18" x14ac:dyDescent="0.35">
      <c r="D486" s="21">
        <f t="shared" si="77"/>
        <v>39467.999999998836</v>
      </c>
      <c r="E486" s="21" t="b">
        <f t="shared" si="70"/>
        <v>0</v>
      </c>
      <c r="F486" s="21" t="b">
        <f t="shared" si="71"/>
        <v>0</v>
      </c>
      <c r="G486" s="20">
        <f t="shared" si="72"/>
        <v>1</v>
      </c>
      <c r="H486" s="20">
        <f t="shared" si="73"/>
        <v>24</v>
      </c>
      <c r="I486" s="20">
        <f t="shared" si="78"/>
        <v>1</v>
      </c>
      <c r="J486" s="21">
        <f t="shared" si="79"/>
        <v>39468</v>
      </c>
      <c r="K486" s="21"/>
      <c r="L486" s="21" t="str">
        <f t="shared" si="74"/>
        <v>Monday</v>
      </c>
      <c r="M486" s="20">
        <f t="shared" si="75"/>
        <v>1</v>
      </c>
      <c r="N486" s="19">
        <v>3502.5</v>
      </c>
      <c r="O486" s="4">
        <f>MATCH(N486-1,'Supply Data'!$K$12:$K$17)+1</f>
        <v>3</v>
      </c>
      <c r="P486">
        <f>INDEX('Supply Data'!$L$12:$L$17,'Demand Data'!O486)</f>
        <v>23</v>
      </c>
      <c r="R486" t="str">
        <f t="shared" si="76"/>
        <v>21-Jan-08 Monday 1</v>
      </c>
    </row>
    <row r="487" spans="4:18" x14ac:dyDescent="0.35">
      <c r="D487" s="21">
        <f t="shared" si="77"/>
        <v>39468.0416666655</v>
      </c>
      <c r="E487" s="21" t="b">
        <f t="shared" si="70"/>
        <v>0</v>
      </c>
      <c r="F487" s="21" t="b">
        <f t="shared" si="71"/>
        <v>0</v>
      </c>
      <c r="G487" s="20">
        <f t="shared" si="72"/>
        <v>1</v>
      </c>
      <c r="H487" s="20">
        <f t="shared" si="73"/>
        <v>24</v>
      </c>
      <c r="I487" s="20">
        <f t="shared" si="78"/>
        <v>2</v>
      </c>
      <c r="J487" s="21">
        <f t="shared" si="79"/>
        <v>39468</v>
      </c>
      <c r="K487" s="21"/>
      <c r="L487" s="21" t="str">
        <f t="shared" si="74"/>
        <v>Monday</v>
      </c>
      <c r="M487" s="20">
        <f t="shared" si="75"/>
        <v>1</v>
      </c>
      <c r="N487" s="19">
        <v>3444</v>
      </c>
      <c r="O487" s="4">
        <f>MATCH(N487-1,'Supply Data'!$K$12:$K$17)+1</f>
        <v>3</v>
      </c>
      <c r="P487">
        <f>INDEX('Supply Data'!$L$12:$L$17,'Demand Data'!O487)</f>
        <v>23</v>
      </c>
      <c r="R487" t="str">
        <f t="shared" si="76"/>
        <v>21-Jan-08 Monday 2</v>
      </c>
    </row>
    <row r="488" spans="4:18" x14ac:dyDescent="0.35">
      <c r="D488" s="21">
        <f t="shared" si="77"/>
        <v>39468.083333332164</v>
      </c>
      <c r="E488" s="21" t="b">
        <f t="shared" si="70"/>
        <v>0</v>
      </c>
      <c r="F488" s="21" t="b">
        <f t="shared" si="71"/>
        <v>0</v>
      </c>
      <c r="G488" s="20">
        <f t="shared" si="72"/>
        <v>1</v>
      </c>
      <c r="H488" s="20">
        <f t="shared" si="73"/>
        <v>24</v>
      </c>
      <c r="I488" s="20">
        <f t="shared" si="78"/>
        <v>3</v>
      </c>
      <c r="J488" s="21">
        <f t="shared" si="79"/>
        <v>39468</v>
      </c>
      <c r="K488" s="21"/>
      <c r="L488" s="21" t="str">
        <f t="shared" si="74"/>
        <v>Monday</v>
      </c>
      <c r="M488" s="20">
        <f t="shared" si="75"/>
        <v>1</v>
      </c>
      <c r="N488" s="19">
        <v>3370.5</v>
      </c>
      <c r="O488" s="4">
        <f>MATCH(N488-1,'Supply Data'!$K$12:$K$17)+1</f>
        <v>3</v>
      </c>
      <c r="P488">
        <f>INDEX('Supply Data'!$L$12:$L$17,'Demand Data'!O488)</f>
        <v>23</v>
      </c>
      <c r="R488" t="str">
        <f t="shared" si="76"/>
        <v>21-Jan-08 Monday 3</v>
      </c>
    </row>
    <row r="489" spans="4:18" x14ac:dyDescent="0.35">
      <c r="D489" s="21">
        <f t="shared" si="77"/>
        <v>39468.124999998829</v>
      </c>
      <c r="E489" s="21" t="b">
        <f t="shared" si="70"/>
        <v>0</v>
      </c>
      <c r="F489" s="21" t="b">
        <f t="shared" si="71"/>
        <v>0</v>
      </c>
      <c r="G489" s="20">
        <f t="shared" si="72"/>
        <v>1</v>
      </c>
      <c r="H489" s="20">
        <f t="shared" si="73"/>
        <v>24</v>
      </c>
      <c r="I489" s="20">
        <f t="shared" si="78"/>
        <v>4</v>
      </c>
      <c r="J489" s="21">
        <f t="shared" si="79"/>
        <v>39468</v>
      </c>
      <c r="K489" s="21"/>
      <c r="L489" s="21" t="str">
        <f t="shared" si="74"/>
        <v>Monday</v>
      </c>
      <c r="M489" s="20">
        <f t="shared" si="75"/>
        <v>1</v>
      </c>
      <c r="N489" s="19">
        <v>3351</v>
      </c>
      <c r="O489" s="4">
        <f>MATCH(N489-1,'Supply Data'!$K$12:$K$17)+1</f>
        <v>3</v>
      </c>
      <c r="P489">
        <f>INDEX('Supply Data'!$L$12:$L$17,'Demand Data'!O489)</f>
        <v>23</v>
      </c>
      <c r="R489" t="str">
        <f t="shared" si="76"/>
        <v>21-Jan-08 Monday 4</v>
      </c>
    </row>
    <row r="490" spans="4:18" x14ac:dyDescent="0.35">
      <c r="D490" s="21">
        <f t="shared" si="77"/>
        <v>39468.166666665493</v>
      </c>
      <c r="E490" s="21" t="b">
        <f t="shared" si="70"/>
        <v>0</v>
      </c>
      <c r="F490" s="21" t="b">
        <f t="shared" si="71"/>
        <v>0</v>
      </c>
      <c r="G490" s="20">
        <f t="shared" si="72"/>
        <v>1</v>
      </c>
      <c r="H490" s="20">
        <f t="shared" si="73"/>
        <v>24</v>
      </c>
      <c r="I490" s="20">
        <f t="shared" si="78"/>
        <v>5</v>
      </c>
      <c r="J490" s="21">
        <f t="shared" si="79"/>
        <v>39468</v>
      </c>
      <c r="K490" s="21"/>
      <c r="L490" s="21" t="str">
        <f t="shared" si="74"/>
        <v>Monday</v>
      </c>
      <c r="M490" s="20">
        <f t="shared" si="75"/>
        <v>1</v>
      </c>
      <c r="N490" s="19">
        <v>3357</v>
      </c>
      <c r="O490" s="4">
        <f>MATCH(N490-1,'Supply Data'!$K$12:$K$17)+1</f>
        <v>3</v>
      </c>
      <c r="P490">
        <f>INDEX('Supply Data'!$L$12:$L$17,'Demand Data'!O490)</f>
        <v>23</v>
      </c>
      <c r="R490" t="str">
        <f t="shared" si="76"/>
        <v>21-Jan-08 Monday 5</v>
      </c>
    </row>
    <row r="491" spans="4:18" x14ac:dyDescent="0.35">
      <c r="D491" s="21">
        <f t="shared" si="77"/>
        <v>39468.208333332157</v>
      </c>
      <c r="E491" s="21" t="b">
        <f t="shared" si="70"/>
        <v>0</v>
      </c>
      <c r="F491" s="21" t="b">
        <f t="shared" si="71"/>
        <v>0</v>
      </c>
      <c r="G491" s="20">
        <f t="shared" si="72"/>
        <v>1</v>
      </c>
      <c r="H491" s="20">
        <f t="shared" si="73"/>
        <v>24</v>
      </c>
      <c r="I491" s="20">
        <f t="shared" si="78"/>
        <v>6</v>
      </c>
      <c r="J491" s="21">
        <f t="shared" si="79"/>
        <v>39468</v>
      </c>
      <c r="K491" s="21"/>
      <c r="L491" s="21" t="str">
        <f t="shared" si="74"/>
        <v>Monday</v>
      </c>
      <c r="M491" s="20">
        <f t="shared" si="75"/>
        <v>1</v>
      </c>
      <c r="N491" s="19">
        <v>3411</v>
      </c>
      <c r="O491" s="4">
        <f>MATCH(N491-1,'Supply Data'!$K$12:$K$17)+1</f>
        <v>3</v>
      </c>
      <c r="P491">
        <f>INDEX('Supply Data'!$L$12:$L$17,'Demand Data'!O491)</f>
        <v>23</v>
      </c>
      <c r="R491" t="str">
        <f t="shared" si="76"/>
        <v>21-Jan-08 Monday 6</v>
      </c>
    </row>
    <row r="492" spans="4:18" x14ac:dyDescent="0.35">
      <c r="D492" s="21">
        <f t="shared" si="77"/>
        <v>39468.249999998821</v>
      </c>
      <c r="E492" s="21" t="b">
        <f t="shared" si="70"/>
        <v>0</v>
      </c>
      <c r="F492" s="21" t="b">
        <f t="shared" si="71"/>
        <v>0</v>
      </c>
      <c r="G492" s="20">
        <f t="shared" si="72"/>
        <v>1</v>
      </c>
      <c r="H492" s="20">
        <f t="shared" si="73"/>
        <v>24</v>
      </c>
      <c r="I492" s="20">
        <f t="shared" si="78"/>
        <v>7</v>
      </c>
      <c r="J492" s="21">
        <f t="shared" si="79"/>
        <v>39468</v>
      </c>
      <c r="K492" s="21"/>
      <c r="L492" s="21" t="str">
        <f t="shared" si="74"/>
        <v>Monday</v>
      </c>
      <c r="M492" s="20">
        <f t="shared" si="75"/>
        <v>1</v>
      </c>
      <c r="N492" s="19">
        <v>3204</v>
      </c>
      <c r="O492" s="4">
        <f>MATCH(N492-1,'Supply Data'!$K$12:$K$17)+1</f>
        <v>3</v>
      </c>
      <c r="P492">
        <f>INDEX('Supply Data'!$L$12:$L$17,'Demand Data'!O492)</f>
        <v>23</v>
      </c>
      <c r="R492" t="str">
        <f t="shared" si="76"/>
        <v>21-Jan-08 Monday 7</v>
      </c>
    </row>
    <row r="493" spans="4:18" x14ac:dyDescent="0.35">
      <c r="D493" s="21">
        <f t="shared" si="77"/>
        <v>39468.291666665486</v>
      </c>
      <c r="E493" s="21" t="b">
        <f t="shared" si="70"/>
        <v>0</v>
      </c>
      <c r="F493" s="21" t="b">
        <f t="shared" si="71"/>
        <v>0</v>
      </c>
      <c r="G493" s="20">
        <f t="shared" si="72"/>
        <v>1</v>
      </c>
      <c r="H493" s="20">
        <f t="shared" si="73"/>
        <v>24</v>
      </c>
      <c r="I493" s="20">
        <f t="shared" si="78"/>
        <v>8</v>
      </c>
      <c r="J493" s="21">
        <f t="shared" si="79"/>
        <v>39468</v>
      </c>
      <c r="K493" s="21"/>
      <c r="L493" s="21" t="str">
        <f t="shared" si="74"/>
        <v>Monday</v>
      </c>
      <c r="M493" s="20">
        <f t="shared" si="75"/>
        <v>1</v>
      </c>
      <c r="N493" s="19">
        <v>3213</v>
      </c>
      <c r="O493" s="4">
        <f>MATCH(N493-1,'Supply Data'!$K$12:$K$17)+1</f>
        <v>3</v>
      </c>
      <c r="P493">
        <f>INDEX('Supply Data'!$L$12:$L$17,'Demand Data'!O493)</f>
        <v>23</v>
      </c>
      <c r="R493" t="str">
        <f t="shared" si="76"/>
        <v>21-Jan-08 Monday 8</v>
      </c>
    </row>
    <row r="494" spans="4:18" x14ac:dyDescent="0.35">
      <c r="D494" s="21">
        <f t="shared" si="77"/>
        <v>39468.33333333215</v>
      </c>
      <c r="E494" s="21" t="b">
        <f t="shared" si="70"/>
        <v>0</v>
      </c>
      <c r="F494" s="21" t="b">
        <f t="shared" si="71"/>
        <v>0</v>
      </c>
      <c r="G494" s="20">
        <f t="shared" si="72"/>
        <v>1</v>
      </c>
      <c r="H494" s="20">
        <f t="shared" si="73"/>
        <v>24</v>
      </c>
      <c r="I494" s="20">
        <f t="shared" si="78"/>
        <v>9</v>
      </c>
      <c r="J494" s="21">
        <f t="shared" si="79"/>
        <v>39468</v>
      </c>
      <c r="K494" s="21"/>
      <c r="L494" s="21" t="str">
        <f t="shared" si="74"/>
        <v>Monday</v>
      </c>
      <c r="M494" s="20">
        <f t="shared" si="75"/>
        <v>1</v>
      </c>
      <c r="N494" s="19">
        <v>3319.5</v>
      </c>
      <c r="O494" s="4">
        <f>MATCH(N494-1,'Supply Data'!$K$12:$K$17)+1</f>
        <v>3</v>
      </c>
      <c r="P494">
        <f>INDEX('Supply Data'!$L$12:$L$17,'Demand Data'!O494)</f>
        <v>23</v>
      </c>
      <c r="R494" t="str">
        <f t="shared" si="76"/>
        <v>21-Jan-08 Monday 9</v>
      </c>
    </row>
    <row r="495" spans="4:18" x14ac:dyDescent="0.35">
      <c r="D495" s="21">
        <f t="shared" si="77"/>
        <v>39468.374999998814</v>
      </c>
      <c r="E495" s="21" t="b">
        <f t="shared" si="70"/>
        <v>0</v>
      </c>
      <c r="F495" s="21" t="b">
        <f t="shared" si="71"/>
        <v>0</v>
      </c>
      <c r="G495" s="20">
        <f t="shared" si="72"/>
        <v>1</v>
      </c>
      <c r="H495" s="20">
        <f t="shared" si="73"/>
        <v>24</v>
      </c>
      <c r="I495" s="20">
        <f t="shared" si="78"/>
        <v>10</v>
      </c>
      <c r="J495" s="21">
        <f t="shared" si="79"/>
        <v>39468</v>
      </c>
      <c r="K495" s="21"/>
      <c r="L495" s="21" t="str">
        <f t="shared" si="74"/>
        <v>Monday</v>
      </c>
      <c r="M495" s="20">
        <f t="shared" si="75"/>
        <v>1</v>
      </c>
      <c r="N495" s="19">
        <v>3594</v>
      </c>
      <c r="O495" s="4">
        <f>MATCH(N495-1,'Supply Data'!$K$12:$K$17)+1</f>
        <v>3</v>
      </c>
      <c r="P495">
        <f>INDEX('Supply Data'!$L$12:$L$17,'Demand Data'!O495)</f>
        <v>23</v>
      </c>
      <c r="R495" t="str">
        <f t="shared" si="76"/>
        <v>21-Jan-08 Monday 10</v>
      </c>
    </row>
    <row r="496" spans="4:18" x14ac:dyDescent="0.35">
      <c r="D496" s="21">
        <f t="shared" si="77"/>
        <v>39468.416666665478</v>
      </c>
      <c r="E496" s="21" t="b">
        <f t="shared" si="70"/>
        <v>0</v>
      </c>
      <c r="F496" s="21" t="b">
        <f t="shared" si="71"/>
        <v>0</v>
      </c>
      <c r="G496" s="20">
        <f t="shared" si="72"/>
        <v>1</v>
      </c>
      <c r="H496" s="20">
        <f t="shared" si="73"/>
        <v>24</v>
      </c>
      <c r="I496" s="20">
        <f t="shared" si="78"/>
        <v>11</v>
      </c>
      <c r="J496" s="21">
        <f t="shared" si="79"/>
        <v>39468</v>
      </c>
      <c r="K496" s="21"/>
      <c r="L496" s="21" t="str">
        <f t="shared" si="74"/>
        <v>Monday</v>
      </c>
      <c r="M496" s="20">
        <f t="shared" si="75"/>
        <v>1</v>
      </c>
      <c r="N496" s="19">
        <v>3778.5</v>
      </c>
      <c r="O496" s="4">
        <f>MATCH(N496-1,'Supply Data'!$K$12:$K$17)+1</f>
        <v>4</v>
      </c>
      <c r="P496">
        <f>INDEX('Supply Data'!$L$12:$L$17,'Demand Data'!O496)</f>
        <v>50</v>
      </c>
      <c r="R496" t="str">
        <f t="shared" si="76"/>
        <v>21-Jan-08 Monday 11</v>
      </c>
    </row>
    <row r="497" spans="4:18" x14ac:dyDescent="0.35">
      <c r="D497" s="21">
        <f t="shared" si="77"/>
        <v>39468.458333332143</v>
      </c>
      <c r="E497" s="21" t="b">
        <f t="shared" si="70"/>
        <v>0</v>
      </c>
      <c r="F497" s="21" t="b">
        <f t="shared" si="71"/>
        <v>0</v>
      </c>
      <c r="G497" s="20">
        <f t="shared" si="72"/>
        <v>1</v>
      </c>
      <c r="H497" s="20">
        <f t="shared" si="73"/>
        <v>24</v>
      </c>
      <c r="I497" s="20">
        <f t="shared" si="78"/>
        <v>12</v>
      </c>
      <c r="J497" s="21">
        <f t="shared" si="79"/>
        <v>39468</v>
      </c>
      <c r="K497" s="21"/>
      <c r="L497" s="21" t="str">
        <f t="shared" si="74"/>
        <v>Monday</v>
      </c>
      <c r="M497" s="20">
        <f t="shared" si="75"/>
        <v>1</v>
      </c>
      <c r="N497" s="19">
        <v>3673.5</v>
      </c>
      <c r="O497" s="4">
        <f>MATCH(N497-1,'Supply Data'!$K$12:$K$17)+1</f>
        <v>4</v>
      </c>
      <c r="P497">
        <f>INDEX('Supply Data'!$L$12:$L$17,'Demand Data'!O497)</f>
        <v>50</v>
      </c>
      <c r="R497" t="str">
        <f t="shared" si="76"/>
        <v>21-Jan-08 Monday 12</v>
      </c>
    </row>
    <row r="498" spans="4:18" x14ac:dyDescent="0.35">
      <c r="D498" s="21">
        <f t="shared" si="77"/>
        <v>39468.499999998807</v>
      </c>
      <c r="E498" s="21" t="b">
        <f t="shared" si="70"/>
        <v>0</v>
      </c>
      <c r="F498" s="21" t="b">
        <f t="shared" si="71"/>
        <v>0</v>
      </c>
      <c r="G498" s="20">
        <f t="shared" si="72"/>
        <v>1</v>
      </c>
      <c r="H498" s="20">
        <f t="shared" si="73"/>
        <v>24</v>
      </c>
      <c r="I498" s="20">
        <f t="shared" si="78"/>
        <v>13</v>
      </c>
      <c r="J498" s="21">
        <f t="shared" si="79"/>
        <v>39468</v>
      </c>
      <c r="K498" s="21"/>
      <c r="L498" s="21" t="str">
        <f t="shared" si="74"/>
        <v>Monday</v>
      </c>
      <c r="M498" s="20">
        <f t="shared" si="75"/>
        <v>1</v>
      </c>
      <c r="N498" s="19">
        <v>3663</v>
      </c>
      <c r="O498" s="4">
        <f>MATCH(N498-1,'Supply Data'!$K$12:$K$17)+1</f>
        <v>4</v>
      </c>
      <c r="P498">
        <f>INDEX('Supply Data'!$L$12:$L$17,'Demand Data'!O498)</f>
        <v>50</v>
      </c>
      <c r="R498" t="str">
        <f t="shared" si="76"/>
        <v>21-Jan-08 Monday 13</v>
      </c>
    </row>
    <row r="499" spans="4:18" x14ac:dyDescent="0.35">
      <c r="D499" s="21">
        <f t="shared" si="77"/>
        <v>39468.541666665471</v>
      </c>
      <c r="E499" s="21" t="b">
        <f t="shared" si="70"/>
        <v>0</v>
      </c>
      <c r="F499" s="21" t="b">
        <f t="shared" si="71"/>
        <v>0</v>
      </c>
      <c r="G499" s="20">
        <f t="shared" si="72"/>
        <v>1</v>
      </c>
      <c r="H499" s="20">
        <f t="shared" si="73"/>
        <v>24</v>
      </c>
      <c r="I499" s="20">
        <f t="shared" si="78"/>
        <v>14</v>
      </c>
      <c r="J499" s="21">
        <f t="shared" si="79"/>
        <v>39468</v>
      </c>
      <c r="K499" s="21"/>
      <c r="L499" s="21" t="str">
        <f t="shared" si="74"/>
        <v>Monday</v>
      </c>
      <c r="M499" s="20">
        <f t="shared" si="75"/>
        <v>1</v>
      </c>
      <c r="N499" s="19">
        <v>3648</v>
      </c>
      <c r="O499" s="4">
        <f>MATCH(N499-1,'Supply Data'!$K$12:$K$17)+1</f>
        <v>4</v>
      </c>
      <c r="P499">
        <f>INDEX('Supply Data'!$L$12:$L$17,'Demand Data'!O499)</f>
        <v>50</v>
      </c>
      <c r="R499" t="str">
        <f t="shared" si="76"/>
        <v>21-Jan-08 Monday 14</v>
      </c>
    </row>
    <row r="500" spans="4:18" x14ac:dyDescent="0.35">
      <c r="D500" s="21">
        <f t="shared" si="77"/>
        <v>39468.583333332135</v>
      </c>
      <c r="E500" s="21" t="b">
        <f t="shared" si="70"/>
        <v>0</v>
      </c>
      <c r="F500" s="21" t="b">
        <f t="shared" si="71"/>
        <v>0</v>
      </c>
      <c r="G500" s="20">
        <f t="shared" si="72"/>
        <v>1</v>
      </c>
      <c r="H500" s="20">
        <f t="shared" si="73"/>
        <v>24</v>
      </c>
      <c r="I500" s="20">
        <f t="shared" si="78"/>
        <v>15</v>
      </c>
      <c r="J500" s="21">
        <f t="shared" si="79"/>
        <v>39468</v>
      </c>
      <c r="K500" s="21"/>
      <c r="L500" s="21" t="str">
        <f t="shared" si="74"/>
        <v>Monday</v>
      </c>
      <c r="M500" s="20">
        <f t="shared" si="75"/>
        <v>1</v>
      </c>
      <c r="N500" s="19">
        <v>3573</v>
      </c>
      <c r="O500" s="4">
        <f>MATCH(N500-1,'Supply Data'!$K$12:$K$17)+1</f>
        <v>3</v>
      </c>
      <c r="P500">
        <f>INDEX('Supply Data'!$L$12:$L$17,'Demand Data'!O500)</f>
        <v>23</v>
      </c>
      <c r="R500" t="str">
        <f t="shared" si="76"/>
        <v>21-Jan-08 Monday 15</v>
      </c>
    </row>
    <row r="501" spans="4:18" x14ac:dyDescent="0.35">
      <c r="D501" s="21">
        <f t="shared" si="77"/>
        <v>39468.624999998799</v>
      </c>
      <c r="E501" s="21" t="b">
        <f t="shared" si="70"/>
        <v>0</v>
      </c>
      <c r="F501" s="21" t="b">
        <f t="shared" si="71"/>
        <v>0</v>
      </c>
      <c r="G501" s="20">
        <f t="shared" si="72"/>
        <v>1</v>
      </c>
      <c r="H501" s="20">
        <f t="shared" si="73"/>
        <v>24</v>
      </c>
      <c r="I501" s="20">
        <f t="shared" si="78"/>
        <v>16</v>
      </c>
      <c r="J501" s="21">
        <f t="shared" si="79"/>
        <v>39468</v>
      </c>
      <c r="K501" s="21"/>
      <c r="L501" s="21" t="str">
        <f t="shared" si="74"/>
        <v>Monday</v>
      </c>
      <c r="M501" s="20">
        <f t="shared" si="75"/>
        <v>1</v>
      </c>
      <c r="N501" s="19">
        <v>3531</v>
      </c>
      <c r="O501" s="4">
        <f>MATCH(N501-1,'Supply Data'!$K$12:$K$17)+1</f>
        <v>3</v>
      </c>
      <c r="P501">
        <f>INDEX('Supply Data'!$L$12:$L$17,'Demand Data'!O501)</f>
        <v>23</v>
      </c>
      <c r="R501" t="str">
        <f t="shared" si="76"/>
        <v>21-Jan-08 Monday 16</v>
      </c>
    </row>
    <row r="502" spans="4:18" x14ac:dyDescent="0.35">
      <c r="D502" s="21">
        <f t="shared" si="77"/>
        <v>39468.666666665464</v>
      </c>
      <c r="E502" s="21" t="b">
        <f t="shared" si="70"/>
        <v>0</v>
      </c>
      <c r="F502" s="21" t="b">
        <f t="shared" si="71"/>
        <v>0</v>
      </c>
      <c r="G502" s="20">
        <f t="shared" si="72"/>
        <v>1</v>
      </c>
      <c r="H502" s="20">
        <f t="shared" si="73"/>
        <v>24</v>
      </c>
      <c r="I502" s="20">
        <f t="shared" si="78"/>
        <v>17</v>
      </c>
      <c r="J502" s="21">
        <f t="shared" si="79"/>
        <v>39468</v>
      </c>
      <c r="K502" s="21"/>
      <c r="L502" s="21" t="str">
        <f t="shared" si="74"/>
        <v>Monday</v>
      </c>
      <c r="M502" s="20">
        <f t="shared" si="75"/>
        <v>1</v>
      </c>
      <c r="N502" s="19">
        <v>3610.5</v>
      </c>
      <c r="O502" s="4">
        <f>MATCH(N502-1,'Supply Data'!$K$12:$K$17)+1</f>
        <v>4</v>
      </c>
      <c r="P502">
        <f>INDEX('Supply Data'!$L$12:$L$17,'Demand Data'!O502)</f>
        <v>50</v>
      </c>
      <c r="R502" t="str">
        <f t="shared" si="76"/>
        <v>21-Jan-08 Monday 17</v>
      </c>
    </row>
    <row r="503" spans="4:18" x14ac:dyDescent="0.35">
      <c r="D503" s="21">
        <f t="shared" si="77"/>
        <v>39468.708333332128</v>
      </c>
      <c r="E503" s="21" t="b">
        <f t="shared" si="70"/>
        <v>0</v>
      </c>
      <c r="F503" s="21" t="b">
        <f t="shared" si="71"/>
        <v>0</v>
      </c>
      <c r="G503" s="20">
        <f t="shared" si="72"/>
        <v>1</v>
      </c>
      <c r="H503" s="20">
        <f t="shared" si="73"/>
        <v>24</v>
      </c>
      <c r="I503" s="20">
        <f t="shared" si="78"/>
        <v>18</v>
      </c>
      <c r="J503" s="21">
        <f t="shared" si="79"/>
        <v>39468</v>
      </c>
      <c r="K503" s="21"/>
      <c r="L503" s="21" t="str">
        <f t="shared" si="74"/>
        <v>Monday</v>
      </c>
      <c r="M503" s="20">
        <f t="shared" si="75"/>
        <v>1</v>
      </c>
      <c r="N503" s="19">
        <v>4209</v>
      </c>
      <c r="O503" s="4">
        <f>MATCH(N503-1,'Supply Data'!$K$12:$K$17)+1</f>
        <v>4</v>
      </c>
      <c r="P503">
        <f>INDEX('Supply Data'!$L$12:$L$17,'Demand Data'!O503)</f>
        <v>50</v>
      </c>
      <c r="R503" t="str">
        <f t="shared" si="76"/>
        <v>21-Jan-08 Monday 18</v>
      </c>
    </row>
    <row r="504" spans="4:18" x14ac:dyDescent="0.35">
      <c r="D504" s="21">
        <f t="shared" si="77"/>
        <v>39468.749999998792</v>
      </c>
      <c r="E504" s="21" t="b">
        <f t="shared" si="70"/>
        <v>0</v>
      </c>
      <c r="F504" s="21" t="b">
        <f t="shared" si="71"/>
        <v>0</v>
      </c>
      <c r="G504" s="20">
        <f t="shared" si="72"/>
        <v>1</v>
      </c>
      <c r="H504" s="20">
        <f t="shared" si="73"/>
        <v>24</v>
      </c>
      <c r="I504" s="20">
        <f t="shared" si="78"/>
        <v>19</v>
      </c>
      <c r="J504" s="21">
        <f t="shared" si="79"/>
        <v>39468</v>
      </c>
      <c r="K504" s="21"/>
      <c r="L504" s="21" t="str">
        <f t="shared" si="74"/>
        <v>Monday</v>
      </c>
      <c r="M504" s="20">
        <f t="shared" si="75"/>
        <v>1</v>
      </c>
      <c r="N504" s="19">
        <v>4561.5</v>
      </c>
      <c r="O504" s="4">
        <f>MATCH(N504-1,'Supply Data'!$K$12:$K$17)+1</f>
        <v>4</v>
      </c>
      <c r="P504">
        <f>INDEX('Supply Data'!$L$12:$L$17,'Demand Data'!O504)</f>
        <v>50</v>
      </c>
      <c r="R504" t="str">
        <f t="shared" si="76"/>
        <v>21-Jan-08 Monday 19</v>
      </c>
    </row>
    <row r="505" spans="4:18" x14ac:dyDescent="0.35">
      <c r="D505" s="21">
        <f t="shared" si="77"/>
        <v>39468.791666665456</v>
      </c>
      <c r="E505" s="21" t="b">
        <f t="shared" si="70"/>
        <v>0</v>
      </c>
      <c r="F505" s="21" t="b">
        <f t="shared" si="71"/>
        <v>0</v>
      </c>
      <c r="G505" s="20">
        <f t="shared" si="72"/>
        <v>1</v>
      </c>
      <c r="H505" s="20">
        <f t="shared" si="73"/>
        <v>24</v>
      </c>
      <c r="I505" s="20">
        <f t="shared" si="78"/>
        <v>20</v>
      </c>
      <c r="J505" s="21">
        <f t="shared" si="79"/>
        <v>39468</v>
      </c>
      <c r="K505" s="21"/>
      <c r="L505" s="21" t="str">
        <f t="shared" si="74"/>
        <v>Monday</v>
      </c>
      <c r="M505" s="20">
        <f t="shared" si="75"/>
        <v>1</v>
      </c>
      <c r="N505" s="19">
        <v>4480.5</v>
      </c>
      <c r="O505" s="4">
        <f>MATCH(N505-1,'Supply Data'!$K$12:$K$17)+1</f>
        <v>4</v>
      </c>
      <c r="P505">
        <f>INDEX('Supply Data'!$L$12:$L$17,'Demand Data'!O505)</f>
        <v>50</v>
      </c>
      <c r="R505" t="str">
        <f t="shared" si="76"/>
        <v>21-Jan-08 Monday 20</v>
      </c>
    </row>
    <row r="506" spans="4:18" x14ac:dyDescent="0.35">
      <c r="D506" s="21">
        <f t="shared" si="77"/>
        <v>39468.833333332121</v>
      </c>
      <c r="E506" s="21" t="b">
        <f t="shared" si="70"/>
        <v>0</v>
      </c>
      <c r="F506" s="21" t="b">
        <f t="shared" si="71"/>
        <v>0</v>
      </c>
      <c r="G506" s="20">
        <f t="shared" si="72"/>
        <v>1</v>
      </c>
      <c r="H506" s="20">
        <f t="shared" si="73"/>
        <v>24</v>
      </c>
      <c r="I506" s="20">
        <f t="shared" si="78"/>
        <v>21</v>
      </c>
      <c r="J506" s="21">
        <f t="shared" si="79"/>
        <v>39468</v>
      </c>
      <c r="K506" s="21"/>
      <c r="L506" s="21" t="str">
        <f t="shared" si="74"/>
        <v>Monday</v>
      </c>
      <c r="M506" s="20">
        <f t="shared" si="75"/>
        <v>1</v>
      </c>
      <c r="N506" s="19">
        <v>4312.5</v>
      </c>
      <c r="O506" s="4">
        <f>MATCH(N506-1,'Supply Data'!$K$12:$K$17)+1</f>
        <v>4</v>
      </c>
      <c r="P506">
        <f>INDEX('Supply Data'!$L$12:$L$17,'Demand Data'!O506)</f>
        <v>50</v>
      </c>
      <c r="R506" t="str">
        <f t="shared" si="76"/>
        <v>21-Jan-08 Monday 21</v>
      </c>
    </row>
    <row r="507" spans="4:18" x14ac:dyDescent="0.35">
      <c r="D507" s="21">
        <f t="shared" si="77"/>
        <v>39468.874999998785</v>
      </c>
      <c r="E507" s="21" t="b">
        <f t="shared" si="70"/>
        <v>0</v>
      </c>
      <c r="F507" s="21" t="b">
        <f t="shared" si="71"/>
        <v>0</v>
      </c>
      <c r="G507" s="20">
        <f t="shared" si="72"/>
        <v>1</v>
      </c>
      <c r="H507" s="20">
        <f t="shared" si="73"/>
        <v>24</v>
      </c>
      <c r="I507" s="20">
        <f t="shared" si="78"/>
        <v>22</v>
      </c>
      <c r="J507" s="21">
        <f t="shared" si="79"/>
        <v>39468</v>
      </c>
      <c r="K507" s="21"/>
      <c r="L507" s="21" t="str">
        <f t="shared" si="74"/>
        <v>Monday</v>
      </c>
      <c r="M507" s="20">
        <f t="shared" si="75"/>
        <v>1</v>
      </c>
      <c r="N507" s="19">
        <v>3997.5</v>
      </c>
      <c r="O507" s="4">
        <f>MATCH(N507-1,'Supply Data'!$K$12:$K$17)+1</f>
        <v>4</v>
      </c>
      <c r="P507">
        <f>INDEX('Supply Data'!$L$12:$L$17,'Demand Data'!O507)</f>
        <v>50</v>
      </c>
      <c r="R507" t="str">
        <f t="shared" si="76"/>
        <v>21-Jan-08 Monday 22</v>
      </c>
    </row>
    <row r="508" spans="4:18" x14ac:dyDescent="0.35">
      <c r="D508" s="21">
        <f t="shared" si="77"/>
        <v>39468.916666665449</v>
      </c>
      <c r="E508" s="21" t="b">
        <f t="shared" si="70"/>
        <v>0</v>
      </c>
      <c r="F508" s="21" t="b">
        <f t="shared" si="71"/>
        <v>0</v>
      </c>
      <c r="G508" s="20">
        <f t="shared" si="72"/>
        <v>1</v>
      </c>
      <c r="H508" s="20">
        <f t="shared" si="73"/>
        <v>24</v>
      </c>
      <c r="I508" s="20">
        <f t="shared" si="78"/>
        <v>23</v>
      </c>
      <c r="J508" s="21">
        <f t="shared" si="79"/>
        <v>39468</v>
      </c>
      <c r="K508" s="21"/>
      <c r="L508" s="21" t="str">
        <f t="shared" si="74"/>
        <v>Monday</v>
      </c>
      <c r="M508" s="20">
        <f t="shared" si="75"/>
        <v>1</v>
      </c>
      <c r="N508" s="19">
        <v>3756</v>
      </c>
      <c r="O508" s="4">
        <f>MATCH(N508-1,'Supply Data'!$K$12:$K$17)+1</f>
        <v>4</v>
      </c>
      <c r="P508">
        <f>INDEX('Supply Data'!$L$12:$L$17,'Demand Data'!O508)</f>
        <v>50</v>
      </c>
      <c r="R508" t="str">
        <f t="shared" si="76"/>
        <v>21-Jan-08 Monday 23</v>
      </c>
    </row>
    <row r="509" spans="4:18" x14ac:dyDescent="0.35">
      <c r="D509" s="21">
        <f t="shared" si="77"/>
        <v>39468.958333332113</v>
      </c>
      <c r="E509" s="21" t="b">
        <f t="shared" si="70"/>
        <v>0</v>
      </c>
      <c r="F509" s="21" t="b">
        <f t="shared" si="71"/>
        <v>0</v>
      </c>
      <c r="G509" s="20">
        <f t="shared" si="72"/>
        <v>1</v>
      </c>
      <c r="H509" s="20">
        <f t="shared" si="73"/>
        <v>24</v>
      </c>
      <c r="I509" s="20">
        <f t="shared" si="78"/>
        <v>24</v>
      </c>
      <c r="J509" s="21">
        <f t="shared" si="79"/>
        <v>39468</v>
      </c>
      <c r="K509" s="21"/>
      <c r="L509" s="21" t="str">
        <f t="shared" si="74"/>
        <v>Monday</v>
      </c>
      <c r="M509" s="20">
        <f t="shared" si="75"/>
        <v>1</v>
      </c>
      <c r="N509" s="19">
        <v>3441</v>
      </c>
      <c r="O509" s="4">
        <f>MATCH(N509-1,'Supply Data'!$K$12:$K$17)+1</f>
        <v>3</v>
      </c>
      <c r="P509">
        <f>INDEX('Supply Data'!$L$12:$L$17,'Demand Data'!O509)</f>
        <v>23</v>
      </c>
      <c r="R509" t="str">
        <f t="shared" si="76"/>
        <v>21-Jan-08 Monday 24</v>
      </c>
    </row>
    <row r="510" spans="4:18" x14ac:dyDescent="0.35">
      <c r="D510" s="21">
        <f t="shared" si="77"/>
        <v>39468.999999998778</v>
      </c>
      <c r="E510" s="21" t="b">
        <f t="shared" si="70"/>
        <v>0</v>
      </c>
      <c r="F510" s="21" t="b">
        <f t="shared" si="71"/>
        <v>0</v>
      </c>
      <c r="G510" s="20">
        <f t="shared" si="72"/>
        <v>1</v>
      </c>
      <c r="H510" s="20">
        <f t="shared" si="73"/>
        <v>24</v>
      </c>
      <c r="I510" s="20">
        <f t="shared" si="78"/>
        <v>1</v>
      </c>
      <c r="J510" s="21">
        <f t="shared" si="79"/>
        <v>39469</v>
      </c>
      <c r="K510" s="21"/>
      <c r="L510" s="21" t="str">
        <f t="shared" si="74"/>
        <v>Tuesday</v>
      </c>
      <c r="M510" s="20">
        <f t="shared" si="75"/>
        <v>1</v>
      </c>
      <c r="N510" s="19">
        <v>3436.5</v>
      </c>
      <c r="O510" s="4">
        <f>MATCH(N510-1,'Supply Data'!$K$12:$K$17)+1</f>
        <v>3</v>
      </c>
      <c r="P510">
        <f>INDEX('Supply Data'!$L$12:$L$17,'Demand Data'!O510)</f>
        <v>23</v>
      </c>
      <c r="R510" t="str">
        <f t="shared" si="76"/>
        <v>22-Jan-08 Tuesday 1</v>
      </c>
    </row>
    <row r="511" spans="4:18" x14ac:dyDescent="0.35">
      <c r="D511" s="21">
        <f t="shared" si="77"/>
        <v>39469.041666665442</v>
      </c>
      <c r="E511" s="21" t="b">
        <f t="shared" si="70"/>
        <v>0</v>
      </c>
      <c r="F511" s="21" t="b">
        <f t="shared" si="71"/>
        <v>0</v>
      </c>
      <c r="G511" s="20">
        <f t="shared" si="72"/>
        <v>1</v>
      </c>
      <c r="H511" s="20">
        <f t="shared" si="73"/>
        <v>24</v>
      </c>
      <c r="I511" s="20">
        <f t="shared" si="78"/>
        <v>2</v>
      </c>
      <c r="J511" s="21">
        <f t="shared" si="79"/>
        <v>39469</v>
      </c>
      <c r="K511" s="21"/>
      <c r="L511" s="21" t="str">
        <f t="shared" si="74"/>
        <v>Tuesday</v>
      </c>
      <c r="M511" s="20">
        <f t="shared" si="75"/>
        <v>1</v>
      </c>
      <c r="N511" s="19">
        <v>3237</v>
      </c>
      <c r="O511" s="4">
        <f>MATCH(N511-1,'Supply Data'!$K$12:$K$17)+1</f>
        <v>3</v>
      </c>
      <c r="P511">
        <f>INDEX('Supply Data'!$L$12:$L$17,'Demand Data'!O511)</f>
        <v>23</v>
      </c>
      <c r="R511" t="str">
        <f t="shared" si="76"/>
        <v>22-Jan-08 Tuesday 2</v>
      </c>
    </row>
    <row r="512" spans="4:18" x14ac:dyDescent="0.35">
      <c r="D512" s="21">
        <f t="shared" si="77"/>
        <v>39469.083333332106</v>
      </c>
      <c r="E512" s="21" t="b">
        <f t="shared" si="70"/>
        <v>0</v>
      </c>
      <c r="F512" s="21" t="b">
        <f t="shared" si="71"/>
        <v>0</v>
      </c>
      <c r="G512" s="20">
        <f t="shared" si="72"/>
        <v>1</v>
      </c>
      <c r="H512" s="20">
        <f t="shared" si="73"/>
        <v>24</v>
      </c>
      <c r="I512" s="20">
        <f t="shared" si="78"/>
        <v>3</v>
      </c>
      <c r="J512" s="21">
        <f t="shared" si="79"/>
        <v>39469</v>
      </c>
      <c r="K512" s="21"/>
      <c r="L512" s="21" t="str">
        <f t="shared" si="74"/>
        <v>Tuesday</v>
      </c>
      <c r="M512" s="20">
        <f t="shared" si="75"/>
        <v>1</v>
      </c>
      <c r="N512" s="19">
        <v>3184.5</v>
      </c>
      <c r="O512" s="4">
        <f>MATCH(N512-1,'Supply Data'!$K$12:$K$17)+1</f>
        <v>3</v>
      </c>
      <c r="P512">
        <f>INDEX('Supply Data'!$L$12:$L$17,'Demand Data'!O512)</f>
        <v>23</v>
      </c>
      <c r="R512" t="str">
        <f t="shared" si="76"/>
        <v>22-Jan-08 Tuesday 3</v>
      </c>
    </row>
    <row r="513" spans="4:18" x14ac:dyDescent="0.35">
      <c r="D513" s="21">
        <f t="shared" si="77"/>
        <v>39469.12499999877</v>
      </c>
      <c r="E513" s="21" t="b">
        <f t="shared" si="70"/>
        <v>0</v>
      </c>
      <c r="F513" s="21" t="b">
        <f t="shared" si="71"/>
        <v>0</v>
      </c>
      <c r="G513" s="20">
        <f t="shared" si="72"/>
        <v>1</v>
      </c>
      <c r="H513" s="20">
        <f t="shared" si="73"/>
        <v>24</v>
      </c>
      <c r="I513" s="20">
        <f t="shared" si="78"/>
        <v>4</v>
      </c>
      <c r="J513" s="21">
        <f t="shared" si="79"/>
        <v>39469</v>
      </c>
      <c r="K513" s="21"/>
      <c r="L513" s="21" t="str">
        <f t="shared" si="74"/>
        <v>Tuesday</v>
      </c>
      <c r="M513" s="20">
        <f t="shared" si="75"/>
        <v>1</v>
      </c>
      <c r="N513" s="19">
        <v>3177</v>
      </c>
      <c r="O513" s="4">
        <f>MATCH(N513-1,'Supply Data'!$K$12:$K$17)+1</f>
        <v>3</v>
      </c>
      <c r="P513">
        <f>INDEX('Supply Data'!$L$12:$L$17,'Demand Data'!O513)</f>
        <v>23</v>
      </c>
      <c r="R513" t="str">
        <f t="shared" si="76"/>
        <v>22-Jan-08 Tuesday 4</v>
      </c>
    </row>
    <row r="514" spans="4:18" x14ac:dyDescent="0.35">
      <c r="D514" s="21">
        <f t="shared" si="77"/>
        <v>39469.166666665435</v>
      </c>
      <c r="E514" s="21" t="b">
        <f t="shared" si="70"/>
        <v>0</v>
      </c>
      <c r="F514" s="21" t="b">
        <f t="shared" si="71"/>
        <v>0</v>
      </c>
      <c r="G514" s="20">
        <f t="shared" si="72"/>
        <v>1</v>
      </c>
      <c r="H514" s="20">
        <f t="shared" si="73"/>
        <v>24</v>
      </c>
      <c r="I514" s="20">
        <f t="shared" si="78"/>
        <v>5</v>
      </c>
      <c r="J514" s="21">
        <f t="shared" si="79"/>
        <v>39469</v>
      </c>
      <c r="K514" s="21"/>
      <c r="L514" s="21" t="str">
        <f t="shared" si="74"/>
        <v>Tuesday</v>
      </c>
      <c r="M514" s="20">
        <f t="shared" si="75"/>
        <v>1</v>
      </c>
      <c r="N514" s="19">
        <v>3372</v>
      </c>
      <c r="O514" s="4">
        <f>MATCH(N514-1,'Supply Data'!$K$12:$K$17)+1</f>
        <v>3</v>
      </c>
      <c r="P514">
        <f>INDEX('Supply Data'!$L$12:$L$17,'Demand Data'!O514)</f>
        <v>23</v>
      </c>
      <c r="R514" t="str">
        <f t="shared" si="76"/>
        <v>22-Jan-08 Tuesday 5</v>
      </c>
    </row>
    <row r="515" spans="4:18" x14ac:dyDescent="0.35">
      <c r="D515" s="21">
        <f t="shared" si="77"/>
        <v>39469.208333332099</v>
      </c>
      <c r="E515" s="21" t="b">
        <f t="shared" si="70"/>
        <v>0</v>
      </c>
      <c r="F515" s="21" t="b">
        <f t="shared" si="71"/>
        <v>0</v>
      </c>
      <c r="G515" s="20">
        <f t="shared" si="72"/>
        <v>1</v>
      </c>
      <c r="H515" s="20">
        <f t="shared" si="73"/>
        <v>24</v>
      </c>
      <c r="I515" s="20">
        <f t="shared" si="78"/>
        <v>6</v>
      </c>
      <c r="J515" s="21">
        <f t="shared" si="79"/>
        <v>39469</v>
      </c>
      <c r="K515" s="21"/>
      <c r="L515" s="21" t="str">
        <f t="shared" si="74"/>
        <v>Tuesday</v>
      </c>
      <c r="M515" s="20">
        <f t="shared" si="75"/>
        <v>1</v>
      </c>
      <c r="N515" s="19">
        <v>3747</v>
      </c>
      <c r="O515" s="4">
        <f>MATCH(N515-1,'Supply Data'!$K$12:$K$17)+1</f>
        <v>4</v>
      </c>
      <c r="P515">
        <f>INDEX('Supply Data'!$L$12:$L$17,'Demand Data'!O515)</f>
        <v>50</v>
      </c>
      <c r="R515" t="str">
        <f t="shared" si="76"/>
        <v>22-Jan-08 Tuesday 6</v>
      </c>
    </row>
    <row r="516" spans="4:18" x14ac:dyDescent="0.35">
      <c r="D516" s="21">
        <f t="shared" si="77"/>
        <v>39469.249999998763</v>
      </c>
      <c r="E516" s="21" t="b">
        <f t="shared" si="70"/>
        <v>0</v>
      </c>
      <c r="F516" s="21" t="b">
        <f t="shared" si="71"/>
        <v>0</v>
      </c>
      <c r="G516" s="20">
        <f t="shared" si="72"/>
        <v>1</v>
      </c>
      <c r="H516" s="20">
        <f t="shared" si="73"/>
        <v>24</v>
      </c>
      <c r="I516" s="20">
        <f t="shared" si="78"/>
        <v>7</v>
      </c>
      <c r="J516" s="21">
        <f t="shared" si="79"/>
        <v>39469</v>
      </c>
      <c r="K516" s="21"/>
      <c r="L516" s="21" t="str">
        <f t="shared" si="74"/>
        <v>Tuesday</v>
      </c>
      <c r="M516" s="20">
        <f t="shared" si="75"/>
        <v>1</v>
      </c>
      <c r="N516" s="19">
        <v>3751.5</v>
      </c>
      <c r="O516" s="4">
        <f>MATCH(N516-1,'Supply Data'!$K$12:$K$17)+1</f>
        <v>4</v>
      </c>
      <c r="P516">
        <f>INDEX('Supply Data'!$L$12:$L$17,'Demand Data'!O516)</f>
        <v>50</v>
      </c>
      <c r="R516" t="str">
        <f t="shared" si="76"/>
        <v>22-Jan-08 Tuesday 7</v>
      </c>
    </row>
    <row r="517" spans="4:18" x14ac:dyDescent="0.35">
      <c r="D517" s="21">
        <f t="shared" si="77"/>
        <v>39469.291666665427</v>
      </c>
      <c r="E517" s="21" t="b">
        <f t="shared" si="70"/>
        <v>0</v>
      </c>
      <c r="F517" s="21" t="b">
        <f t="shared" si="71"/>
        <v>0</v>
      </c>
      <c r="G517" s="20">
        <f t="shared" si="72"/>
        <v>1</v>
      </c>
      <c r="H517" s="20">
        <f t="shared" si="73"/>
        <v>24</v>
      </c>
      <c r="I517" s="20">
        <f t="shared" si="78"/>
        <v>8</v>
      </c>
      <c r="J517" s="21">
        <f t="shared" si="79"/>
        <v>39469</v>
      </c>
      <c r="K517" s="21"/>
      <c r="L517" s="21" t="str">
        <f t="shared" si="74"/>
        <v>Tuesday</v>
      </c>
      <c r="M517" s="20">
        <f t="shared" si="75"/>
        <v>1</v>
      </c>
      <c r="N517" s="19">
        <v>4146</v>
      </c>
      <c r="O517" s="4">
        <f>MATCH(N517-1,'Supply Data'!$K$12:$K$17)+1</f>
        <v>4</v>
      </c>
      <c r="P517">
        <f>INDEX('Supply Data'!$L$12:$L$17,'Demand Data'!O517)</f>
        <v>50</v>
      </c>
      <c r="R517" t="str">
        <f t="shared" si="76"/>
        <v>22-Jan-08 Tuesday 8</v>
      </c>
    </row>
    <row r="518" spans="4:18" x14ac:dyDescent="0.35">
      <c r="D518" s="21">
        <f t="shared" si="77"/>
        <v>39469.333333332092</v>
      </c>
      <c r="E518" s="21" t="b">
        <f t="shared" ref="E518:E581" si="80">D518=$D$2</f>
        <v>0</v>
      </c>
      <c r="F518" s="21" t="b">
        <f t="shared" ref="F518:F581" si="81">D518=$E$2</f>
        <v>0</v>
      </c>
      <c r="G518" s="20">
        <f t="shared" si="72"/>
        <v>1</v>
      </c>
      <c r="H518" s="20">
        <f t="shared" si="73"/>
        <v>24</v>
      </c>
      <c r="I518" s="20">
        <f t="shared" si="78"/>
        <v>9</v>
      </c>
      <c r="J518" s="21">
        <f t="shared" si="79"/>
        <v>39469</v>
      </c>
      <c r="K518" s="21"/>
      <c r="L518" s="21" t="str">
        <f t="shared" si="74"/>
        <v>Tuesday</v>
      </c>
      <c r="M518" s="20">
        <f t="shared" si="75"/>
        <v>1</v>
      </c>
      <c r="N518" s="19">
        <v>4734</v>
      </c>
      <c r="O518" s="4">
        <f>MATCH(N518-1,'Supply Data'!$K$12:$K$17)+1</f>
        <v>4</v>
      </c>
      <c r="P518">
        <f>INDEX('Supply Data'!$L$12:$L$17,'Demand Data'!O518)</f>
        <v>50</v>
      </c>
      <c r="R518" t="str">
        <f t="shared" si="76"/>
        <v>22-Jan-08 Tuesday 9</v>
      </c>
    </row>
    <row r="519" spans="4:18" x14ac:dyDescent="0.35">
      <c r="D519" s="21">
        <f t="shared" si="77"/>
        <v>39469.374999998756</v>
      </c>
      <c r="E519" s="21" t="b">
        <f t="shared" si="80"/>
        <v>0</v>
      </c>
      <c r="F519" s="21" t="b">
        <f t="shared" si="81"/>
        <v>0</v>
      </c>
      <c r="G519" s="20">
        <f t="shared" ref="G519:G582" si="82">IF(E519,2,IF(F519,3,1))</f>
        <v>1</v>
      </c>
      <c r="H519" s="20">
        <f t="shared" ref="H519:H582" si="83">CHOOSE(G519,24,23,25)</f>
        <v>24</v>
      </c>
      <c r="I519" s="20">
        <f t="shared" si="78"/>
        <v>10</v>
      </c>
      <c r="J519" s="21">
        <f t="shared" si="79"/>
        <v>39469</v>
      </c>
      <c r="K519" s="21"/>
      <c r="L519" s="21" t="str">
        <f t="shared" ref="L519:L582" si="84">TEXT(J519,"ddddd")</f>
        <v>Tuesday</v>
      </c>
      <c r="M519" s="20">
        <f t="shared" ref="M519:M582" si="85">MONTH(D519)</f>
        <v>1</v>
      </c>
      <c r="N519" s="19">
        <v>5055</v>
      </c>
      <c r="O519" s="4">
        <f>MATCH(N519-1,'Supply Data'!$K$12:$K$17)+1</f>
        <v>5</v>
      </c>
      <c r="P519">
        <f>INDEX('Supply Data'!$L$12:$L$17,'Demand Data'!O519)</f>
        <v>75</v>
      </c>
      <c r="R519" t="str">
        <f t="shared" ref="R519:R582" si="86">TEXT(D519,"dd-mmm-yy ddddd")&amp;" "&amp;I519</f>
        <v>22-Jan-08 Tuesday 10</v>
      </c>
    </row>
    <row r="520" spans="4:18" x14ac:dyDescent="0.35">
      <c r="D520" s="21">
        <f t="shared" ref="D520:D583" si="87">D519+1/24</f>
        <v>39469.41666666542</v>
      </c>
      <c r="E520" s="21" t="b">
        <f t="shared" si="80"/>
        <v>0</v>
      </c>
      <c r="F520" s="21" t="b">
        <f t="shared" si="81"/>
        <v>0</v>
      </c>
      <c r="G520" s="20">
        <f t="shared" si="82"/>
        <v>1</v>
      </c>
      <c r="H520" s="20">
        <f t="shared" si="83"/>
        <v>24</v>
      </c>
      <c r="I520" s="20">
        <f t="shared" ref="I520:I583" si="88">IF(I519&gt;=H520,1,I519+1)</f>
        <v>11</v>
      </c>
      <c r="J520" s="21">
        <f t="shared" ref="J520:J583" si="89">IF(I520=1,J519+1,J519)</f>
        <v>39469</v>
      </c>
      <c r="K520" s="21"/>
      <c r="L520" s="21" t="str">
        <f t="shared" si="84"/>
        <v>Tuesday</v>
      </c>
      <c r="M520" s="20">
        <f t="shared" si="85"/>
        <v>1</v>
      </c>
      <c r="N520" s="19">
        <v>5250</v>
      </c>
      <c r="O520" s="4">
        <f>MATCH(N520-1,'Supply Data'!$K$12:$K$17)+1</f>
        <v>5</v>
      </c>
      <c r="P520">
        <f>INDEX('Supply Data'!$L$12:$L$17,'Demand Data'!O520)</f>
        <v>75</v>
      </c>
      <c r="R520" t="str">
        <f t="shared" si="86"/>
        <v>22-Jan-08 Tuesday 11</v>
      </c>
    </row>
    <row r="521" spans="4:18" x14ac:dyDescent="0.35">
      <c r="D521" s="21">
        <f t="shared" si="87"/>
        <v>39469.458333332084</v>
      </c>
      <c r="E521" s="21" t="b">
        <f t="shared" si="80"/>
        <v>0</v>
      </c>
      <c r="F521" s="21" t="b">
        <f t="shared" si="81"/>
        <v>0</v>
      </c>
      <c r="G521" s="20">
        <f t="shared" si="82"/>
        <v>1</v>
      </c>
      <c r="H521" s="20">
        <f t="shared" si="83"/>
        <v>24</v>
      </c>
      <c r="I521" s="20">
        <f t="shared" si="88"/>
        <v>12</v>
      </c>
      <c r="J521" s="21">
        <f t="shared" si="89"/>
        <v>39469</v>
      </c>
      <c r="K521" s="21"/>
      <c r="L521" s="21" t="str">
        <f t="shared" si="84"/>
        <v>Tuesday</v>
      </c>
      <c r="M521" s="20">
        <f t="shared" si="85"/>
        <v>1</v>
      </c>
      <c r="N521" s="19">
        <v>5025</v>
      </c>
      <c r="O521" s="4">
        <f>MATCH(N521-1,'Supply Data'!$K$12:$K$17)+1</f>
        <v>5</v>
      </c>
      <c r="P521">
        <f>INDEX('Supply Data'!$L$12:$L$17,'Demand Data'!O521)</f>
        <v>75</v>
      </c>
      <c r="R521" t="str">
        <f t="shared" si="86"/>
        <v>22-Jan-08 Tuesday 12</v>
      </c>
    </row>
    <row r="522" spans="4:18" x14ac:dyDescent="0.35">
      <c r="D522" s="21">
        <f t="shared" si="87"/>
        <v>39469.499999998749</v>
      </c>
      <c r="E522" s="21" t="b">
        <f t="shared" si="80"/>
        <v>0</v>
      </c>
      <c r="F522" s="21" t="b">
        <f t="shared" si="81"/>
        <v>0</v>
      </c>
      <c r="G522" s="20">
        <f t="shared" si="82"/>
        <v>1</v>
      </c>
      <c r="H522" s="20">
        <f t="shared" si="83"/>
        <v>24</v>
      </c>
      <c r="I522" s="20">
        <f t="shared" si="88"/>
        <v>13</v>
      </c>
      <c r="J522" s="21">
        <f t="shared" si="89"/>
        <v>39469</v>
      </c>
      <c r="K522" s="21"/>
      <c r="L522" s="21" t="str">
        <f t="shared" si="84"/>
        <v>Tuesday</v>
      </c>
      <c r="M522" s="20">
        <f t="shared" si="85"/>
        <v>1</v>
      </c>
      <c r="N522" s="19">
        <v>5148</v>
      </c>
      <c r="O522" s="4">
        <f>MATCH(N522-1,'Supply Data'!$K$12:$K$17)+1</f>
        <v>5</v>
      </c>
      <c r="P522">
        <f>INDEX('Supply Data'!$L$12:$L$17,'Demand Data'!O522)</f>
        <v>75</v>
      </c>
      <c r="R522" t="str">
        <f t="shared" si="86"/>
        <v>22-Jan-08 Tuesday 13</v>
      </c>
    </row>
    <row r="523" spans="4:18" x14ac:dyDescent="0.35">
      <c r="D523" s="21">
        <f t="shared" si="87"/>
        <v>39469.541666665413</v>
      </c>
      <c r="E523" s="21" t="b">
        <f t="shared" si="80"/>
        <v>0</v>
      </c>
      <c r="F523" s="21" t="b">
        <f t="shared" si="81"/>
        <v>0</v>
      </c>
      <c r="G523" s="20">
        <f t="shared" si="82"/>
        <v>1</v>
      </c>
      <c r="H523" s="20">
        <f t="shared" si="83"/>
        <v>24</v>
      </c>
      <c r="I523" s="20">
        <f t="shared" si="88"/>
        <v>14</v>
      </c>
      <c r="J523" s="21">
        <f t="shared" si="89"/>
        <v>39469</v>
      </c>
      <c r="K523" s="21"/>
      <c r="L523" s="21" t="str">
        <f t="shared" si="84"/>
        <v>Tuesday</v>
      </c>
      <c r="M523" s="20">
        <f t="shared" si="85"/>
        <v>1</v>
      </c>
      <c r="N523" s="19">
        <v>5374.5</v>
      </c>
      <c r="O523" s="4">
        <f>MATCH(N523-1,'Supply Data'!$K$12:$K$17)+1</f>
        <v>5</v>
      </c>
      <c r="P523">
        <f>INDEX('Supply Data'!$L$12:$L$17,'Demand Data'!O523)</f>
        <v>75</v>
      </c>
      <c r="R523" t="str">
        <f t="shared" si="86"/>
        <v>22-Jan-08 Tuesday 14</v>
      </c>
    </row>
    <row r="524" spans="4:18" x14ac:dyDescent="0.35">
      <c r="D524" s="21">
        <f t="shared" si="87"/>
        <v>39469.583333332077</v>
      </c>
      <c r="E524" s="21" t="b">
        <f t="shared" si="80"/>
        <v>0</v>
      </c>
      <c r="F524" s="21" t="b">
        <f t="shared" si="81"/>
        <v>0</v>
      </c>
      <c r="G524" s="20">
        <f t="shared" si="82"/>
        <v>1</v>
      </c>
      <c r="H524" s="20">
        <f t="shared" si="83"/>
        <v>24</v>
      </c>
      <c r="I524" s="20">
        <f t="shared" si="88"/>
        <v>15</v>
      </c>
      <c r="J524" s="21">
        <f t="shared" si="89"/>
        <v>39469</v>
      </c>
      <c r="K524" s="21"/>
      <c r="L524" s="21" t="str">
        <f t="shared" si="84"/>
        <v>Tuesday</v>
      </c>
      <c r="M524" s="20">
        <f t="shared" si="85"/>
        <v>1</v>
      </c>
      <c r="N524" s="19">
        <v>5166</v>
      </c>
      <c r="O524" s="4">
        <f>MATCH(N524-1,'Supply Data'!$K$12:$K$17)+1</f>
        <v>5</v>
      </c>
      <c r="P524">
        <f>INDEX('Supply Data'!$L$12:$L$17,'Demand Data'!O524)</f>
        <v>75</v>
      </c>
      <c r="R524" t="str">
        <f t="shared" si="86"/>
        <v>22-Jan-08 Tuesday 15</v>
      </c>
    </row>
    <row r="525" spans="4:18" x14ac:dyDescent="0.35">
      <c r="D525" s="21">
        <f t="shared" si="87"/>
        <v>39469.624999998741</v>
      </c>
      <c r="E525" s="21" t="b">
        <f t="shared" si="80"/>
        <v>0</v>
      </c>
      <c r="F525" s="21" t="b">
        <f t="shared" si="81"/>
        <v>0</v>
      </c>
      <c r="G525" s="20">
        <f t="shared" si="82"/>
        <v>1</v>
      </c>
      <c r="H525" s="20">
        <f t="shared" si="83"/>
        <v>24</v>
      </c>
      <c r="I525" s="20">
        <f t="shared" si="88"/>
        <v>16</v>
      </c>
      <c r="J525" s="21">
        <f t="shared" si="89"/>
        <v>39469</v>
      </c>
      <c r="K525" s="21"/>
      <c r="L525" s="21" t="str">
        <f t="shared" si="84"/>
        <v>Tuesday</v>
      </c>
      <c r="M525" s="20">
        <f t="shared" si="85"/>
        <v>1</v>
      </c>
      <c r="N525" s="19">
        <v>5161.5</v>
      </c>
      <c r="O525" s="4">
        <f>MATCH(N525-1,'Supply Data'!$K$12:$K$17)+1</f>
        <v>5</v>
      </c>
      <c r="P525">
        <f>INDEX('Supply Data'!$L$12:$L$17,'Demand Data'!O525)</f>
        <v>75</v>
      </c>
      <c r="R525" t="str">
        <f t="shared" si="86"/>
        <v>22-Jan-08 Tuesday 16</v>
      </c>
    </row>
    <row r="526" spans="4:18" x14ac:dyDescent="0.35">
      <c r="D526" s="21">
        <f t="shared" si="87"/>
        <v>39469.666666665406</v>
      </c>
      <c r="E526" s="21" t="b">
        <f t="shared" si="80"/>
        <v>0</v>
      </c>
      <c r="F526" s="21" t="b">
        <f t="shared" si="81"/>
        <v>0</v>
      </c>
      <c r="G526" s="20">
        <f t="shared" si="82"/>
        <v>1</v>
      </c>
      <c r="H526" s="20">
        <f t="shared" si="83"/>
        <v>24</v>
      </c>
      <c r="I526" s="20">
        <f t="shared" si="88"/>
        <v>17</v>
      </c>
      <c r="J526" s="21">
        <f t="shared" si="89"/>
        <v>39469</v>
      </c>
      <c r="K526" s="21"/>
      <c r="L526" s="21" t="str">
        <f t="shared" si="84"/>
        <v>Tuesday</v>
      </c>
      <c r="M526" s="20">
        <f t="shared" si="85"/>
        <v>1</v>
      </c>
      <c r="N526" s="19">
        <v>4950</v>
      </c>
      <c r="O526" s="4">
        <f>MATCH(N526-1,'Supply Data'!$K$12:$K$17)+1</f>
        <v>5</v>
      </c>
      <c r="P526">
        <f>INDEX('Supply Data'!$L$12:$L$17,'Demand Data'!O526)</f>
        <v>75</v>
      </c>
      <c r="R526" t="str">
        <f t="shared" si="86"/>
        <v>22-Jan-08 Tuesday 17</v>
      </c>
    </row>
    <row r="527" spans="4:18" x14ac:dyDescent="0.35">
      <c r="D527" s="21">
        <f t="shared" si="87"/>
        <v>39469.70833333207</v>
      </c>
      <c r="E527" s="21" t="b">
        <f t="shared" si="80"/>
        <v>0</v>
      </c>
      <c r="F527" s="21" t="b">
        <f t="shared" si="81"/>
        <v>0</v>
      </c>
      <c r="G527" s="20">
        <f t="shared" si="82"/>
        <v>1</v>
      </c>
      <c r="H527" s="20">
        <f t="shared" si="83"/>
        <v>24</v>
      </c>
      <c r="I527" s="20">
        <f t="shared" si="88"/>
        <v>18</v>
      </c>
      <c r="J527" s="21">
        <f t="shared" si="89"/>
        <v>39469</v>
      </c>
      <c r="K527" s="21"/>
      <c r="L527" s="21" t="str">
        <f t="shared" si="84"/>
        <v>Tuesday</v>
      </c>
      <c r="M527" s="20">
        <f t="shared" si="85"/>
        <v>1</v>
      </c>
      <c r="N527" s="19">
        <v>5254.5</v>
      </c>
      <c r="O527" s="4">
        <f>MATCH(N527-1,'Supply Data'!$K$12:$K$17)+1</f>
        <v>5</v>
      </c>
      <c r="P527">
        <f>INDEX('Supply Data'!$L$12:$L$17,'Demand Data'!O527)</f>
        <v>75</v>
      </c>
      <c r="R527" t="str">
        <f t="shared" si="86"/>
        <v>22-Jan-08 Tuesday 18</v>
      </c>
    </row>
    <row r="528" spans="4:18" x14ac:dyDescent="0.35">
      <c r="D528" s="21">
        <f t="shared" si="87"/>
        <v>39469.749999998734</v>
      </c>
      <c r="E528" s="21" t="b">
        <f t="shared" si="80"/>
        <v>0</v>
      </c>
      <c r="F528" s="21" t="b">
        <f t="shared" si="81"/>
        <v>0</v>
      </c>
      <c r="G528" s="20">
        <f t="shared" si="82"/>
        <v>1</v>
      </c>
      <c r="H528" s="20">
        <f t="shared" si="83"/>
        <v>24</v>
      </c>
      <c r="I528" s="20">
        <f t="shared" si="88"/>
        <v>19</v>
      </c>
      <c r="J528" s="21">
        <f t="shared" si="89"/>
        <v>39469</v>
      </c>
      <c r="K528" s="21"/>
      <c r="L528" s="21" t="str">
        <f t="shared" si="84"/>
        <v>Tuesday</v>
      </c>
      <c r="M528" s="20">
        <f t="shared" si="85"/>
        <v>1</v>
      </c>
      <c r="N528" s="19">
        <v>5571</v>
      </c>
      <c r="O528" s="4">
        <f>MATCH(N528-1,'Supply Data'!$K$12:$K$17)+1</f>
        <v>5</v>
      </c>
      <c r="P528">
        <f>INDEX('Supply Data'!$L$12:$L$17,'Demand Data'!O528)</f>
        <v>75</v>
      </c>
      <c r="R528" t="str">
        <f t="shared" si="86"/>
        <v>22-Jan-08 Tuesday 19</v>
      </c>
    </row>
    <row r="529" spans="4:18" x14ac:dyDescent="0.35">
      <c r="D529" s="21">
        <f t="shared" si="87"/>
        <v>39469.791666665398</v>
      </c>
      <c r="E529" s="21" t="b">
        <f t="shared" si="80"/>
        <v>0</v>
      </c>
      <c r="F529" s="21" t="b">
        <f t="shared" si="81"/>
        <v>0</v>
      </c>
      <c r="G529" s="20">
        <f t="shared" si="82"/>
        <v>1</v>
      </c>
      <c r="H529" s="20">
        <f t="shared" si="83"/>
        <v>24</v>
      </c>
      <c r="I529" s="20">
        <f t="shared" si="88"/>
        <v>20</v>
      </c>
      <c r="J529" s="21">
        <f t="shared" si="89"/>
        <v>39469</v>
      </c>
      <c r="K529" s="21"/>
      <c r="L529" s="21" t="str">
        <f t="shared" si="84"/>
        <v>Tuesday</v>
      </c>
      <c r="M529" s="20">
        <f t="shared" si="85"/>
        <v>1</v>
      </c>
      <c r="N529" s="19">
        <v>5317.5</v>
      </c>
      <c r="O529" s="4">
        <f>MATCH(N529-1,'Supply Data'!$K$12:$K$17)+1</f>
        <v>5</v>
      </c>
      <c r="P529">
        <f>INDEX('Supply Data'!$L$12:$L$17,'Demand Data'!O529)</f>
        <v>75</v>
      </c>
      <c r="R529" t="str">
        <f t="shared" si="86"/>
        <v>22-Jan-08 Tuesday 20</v>
      </c>
    </row>
    <row r="530" spans="4:18" x14ac:dyDescent="0.35">
      <c r="D530" s="21">
        <f t="shared" si="87"/>
        <v>39469.833333332062</v>
      </c>
      <c r="E530" s="21" t="b">
        <f t="shared" si="80"/>
        <v>0</v>
      </c>
      <c r="F530" s="21" t="b">
        <f t="shared" si="81"/>
        <v>0</v>
      </c>
      <c r="G530" s="20">
        <f t="shared" si="82"/>
        <v>1</v>
      </c>
      <c r="H530" s="20">
        <f t="shared" si="83"/>
        <v>24</v>
      </c>
      <c r="I530" s="20">
        <f t="shared" si="88"/>
        <v>21</v>
      </c>
      <c r="J530" s="21">
        <f t="shared" si="89"/>
        <v>39469</v>
      </c>
      <c r="K530" s="21"/>
      <c r="L530" s="21" t="str">
        <f t="shared" si="84"/>
        <v>Tuesday</v>
      </c>
      <c r="M530" s="20">
        <f t="shared" si="85"/>
        <v>1</v>
      </c>
      <c r="N530" s="19">
        <v>5056.5</v>
      </c>
      <c r="O530" s="4">
        <f>MATCH(N530-1,'Supply Data'!$K$12:$K$17)+1</f>
        <v>5</v>
      </c>
      <c r="P530">
        <f>INDEX('Supply Data'!$L$12:$L$17,'Demand Data'!O530)</f>
        <v>75</v>
      </c>
      <c r="R530" t="str">
        <f t="shared" si="86"/>
        <v>22-Jan-08 Tuesday 21</v>
      </c>
    </row>
    <row r="531" spans="4:18" x14ac:dyDescent="0.35">
      <c r="D531" s="21">
        <f t="shared" si="87"/>
        <v>39469.874999998727</v>
      </c>
      <c r="E531" s="21" t="b">
        <f t="shared" si="80"/>
        <v>0</v>
      </c>
      <c r="F531" s="21" t="b">
        <f t="shared" si="81"/>
        <v>0</v>
      </c>
      <c r="G531" s="20">
        <f t="shared" si="82"/>
        <v>1</v>
      </c>
      <c r="H531" s="20">
        <f t="shared" si="83"/>
        <v>24</v>
      </c>
      <c r="I531" s="20">
        <f t="shared" si="88"/>
        <v>22</v>
      </c>
      <c r="J531" s="21">
        <f t="shared" si="89"/>
        <v>39469</v>
      </c>
      <c r="K531" s="21"/>
      <c r="L531" s="21" t="str">
        <f t="shared" si="84"/>
        <v>Tuesday</v>
      </c>
      <c r="M531" s="20">
        <f t="shared" si="85"/>
        <v>1</v>
      </c>
      <c r="N531" s="19">
        <v>4545</v>
      </c>
      <c r="O531" s="4">
        <f>MATCH(N531-1,'Supply Data'!$K$12:$K$17)+1</f>
        <v>4</v>
      </c>
      <c r="P531">
        <f>INDEX('Supply Data'!$L$12:$L$17,'Demand Data'!O531)</f>
        <v>50</v>
      </c>
      <c r="R531" t="str">
        <f t="shared" si="86"/>
        <v>22-Jan-08 Tuesday 22</v>
      </c>
    </row>
    <row r="532" spans="4:18" x14ac:dyDescent="0.35">
      <c r="D532" s="21">
        <f t="shared" si="87"/>
        <v>39469.916666665391</v>
      </c>
      <c r="E532" s="21" t="b">
        <f t="shared" si="80"/>
        <v>0</v>
      </c>
      <c r="F532" s="21" t="b">
        <f t="shared" si="81"/>
        <v>0</v>
      </c>
      <c r="G532" s="20">
        <f t="shared" si="82"/>
        <v>1</v>
      </c>
      <c r="H532" s="20">
        <f t="shared" si="83"/>
        <v>24</v>
      </c>
      <c r="I532" s="20">
        <f t="shared" si="88"/>
        <v>23</v>
      </c>
      <c r="J532" s="21">
        <f t="shared" si="89"/>
        <v>39469</v>
      </c>
      <c r="K532" s="21"/>
      <c r="L532" s="21" t="str">
        <f t="shared" si="84"/>
        <v>Tuesday</v>
      </c>
      <c r="M532" s="20">
        <f t="shared" si="85"/>
        <v>1</v>
      </c>
      <c r="N532" s="19">
        <v>4180.5</v>
      </c>
      <c r="O532" s="4">
        <f>MATCH(N532-1,'Supply Data'!$K$12:$K$17)+1</f>
        <v>4</v>
      </c>
      <c r="P532">
        <f>INDEX('Supply Data'!$L$12:$L$17,'Demand Data'!O532)</f>
        <v>50</v>
      </c>
      <c r="R532" t="str">
        <f t="shared" si="86"/>
        <v>22-Jan-08 Tuesday 23</v>
      </c>
    </row>
    <row r="533" spans="4:18" x14ac:dyDescent="0.35">
      <c r="D533" s="21">
        <f t="shared" si="87"/>
        <v>39469.958333332055</v>
      </c>
      <c r="E533" s="21" t="b">
        <f t="shared" si="80"/>
        <v>0</v>
      </c>
      <c r="F533" s="21" t="b">
        <f t="shared" si="81"/>
        <v>0</v>
      </c>
      <c r="G533" s="20">
        <f t="shared" si="82"/>
        <v>1</v>
      </c>
      <c r="H533" s="20">
        <f t="shared" si="83"/>
        <v>24</v>
      </c>
      <c r="I533" s="20">
        <f t="shared" si="88"/>
        <v>24</v>
      </c>
      <c r="J533" s="21">
        <f t="shared" si="89"/>
        <v>39469</v>
      </c>
      <c r="K533" s="21"/>
      <c r="L533" s="21" t="str">
        <f t="shared" si="84"/>
        <v>Tuesday</v>
      </c>
      <c r="M533" s="20">
        <f t="shared" si="85"/>
        <v>1</v>
      </c>
      <c r="N533" s="19">
        <v>3891</v>
      </c>
      <c r="O533" s="4">
        <f>MATCH(N533-1,'Supply Data'!$K$12:$K$17)+1</f>
        <v>4</v>
      </c>
      <c r="P533">
        <f>INDEX('Supply Data'!$L$12:$L$17,'Demand Data'!O533)</f>
        <v>50</v>
      </c>
      <c r="R533" t="str">
        <f t="shared" si="86"/>
        <v>22-Jan-08 Tuesday 24</v>
      </c>
    </row>
    <row r="534" spans="4:18" x14ac:dyDescent="0.35">
      <c r="D534" s="21">
        <f t="shared" si="87"/>
        <v>39469.999999998719</v>
      </c>
      <c r="E534" s="21" t="b">
        <f t="shared" si="80"/>
        <v>0</v>
      </c>
      <c r="F534" s="21" t="b">
        <f t="shared" si="81"/>
        <v>0</v>
      </c>
      <c r="G534" s="20">
        <f t="shared" si="82"/>
        <v>1</v>
      </c>
      <c r="H534" s="20">
        <f t="shared" si="83"/>
        <v>24</v>
      </c>
      <c r="I534" s="20">
        <f t="shared" si="88"/>
        <v>1</v>
      </c>
      <c r="J534" s="21">
        <f t="shared" si="89"/>
        <v>39470</v>
      </c>
      <c r="K534" s="21"/>
      <c r="L534" s="21" t="str">
        <f t="shared" si="84"/>
        <v>Wednesday</v>
      </c>
      <c r="M534" s="20">
        <f t="shared" si="85"/>
        <v>1</v>
      </c>
      <c r="N534" s="19">
        <v>3693</v>
      </c>
      <c r="O534" s="4">
        <f>MATCH(N534-1,'Supply Data'!$K$12:$K$17)+1</f>
        <v>4</v>
      </c>
      <c r="P534">
        <f>INDEX('Supply Data'!$L$12:$L$17,'Demand Data'!O534)</f>
        <v>50</v>
      </c>
      <c r="R534" t="str">
        <f t="shared" si="86"/>
        <v>23-Jan-08 Wednesday 1</v>
      </c>
    </row>
    <row r="535" spans="4:18" x14ac:dyDescent="0.35">
      <c r="D535" s="21">
        <f t="shared" si="87"/>
        <v>39470.041666665384</v>
      </c>
      <c r="E535" s="21" t="b">
        <f t="shared" si="80"/>
        <v>0</v>
      </c>
      <c r="F535" s="21" t="b">
        <f t="shared" si="81"/>
        <v>0</v>
      </c>
      <c r="G535" s="20">
        <f t="shared" si="82"/>
        <v>1</v>
      </c>
      <c r="H535" s="20">
        <f t="shared" si="83"/>
        <v>24</v>
      </c>
      <c r="I535" s="20">
        <f t="shared" si="88"/>
        <v>2</v>
      </c>
      <c r="J535" s="21">
        <f t="shared" si="89"/>
        <v>39470</v>
      </c>
      <c r="K535" s="21"/>
      <c r="L535" s="21" t="str">
        <f t="shared" si="84"/>
        <v>Wednesday</v>
      </c>
      <c r="M535" s="20">
        <f t="shared" si="85"/>
        <v>1</v>
      </c>
      <c r="N535" s="19">
        <v>3583.5</v>
      </c>
      <c r="O535" s="4">
        <f>MATCH(N535-1,'Supply Data'!$K$12:$K$17)+1</f>
        <v>3</v>
      </c>
      <c r="P535">
        <f>INDEX('Supply Data'!$L$12:$L$17,'Demand Data'!O535)</f>
        <v>23</v>
      </c>
      <c r="R535" t="str">
        <f t="shared" si="86"/>
        <v>23-Jan-08 Wednesday 2</v>
      </c>
    </row>
    <row r="536" spans="4:18" x14ac:dyDescent="0.35">
      <c r="D536" s="21">
        <f t="shared" si="87"/>
        <v>39470.083333332048</v>
      </c>
      <c r="E536" s="21" t="b">
        <f t="shared" si="80"/>
        <v>0</v>
      </c>
      <c r="F536" s="21" t="b">
        <f t="shared" si="81"/>
        <v>0</v>
      </c>
      <c r="G536" s="20">
        <f t="shared" si="82"/>
        <v>1</v>
      </c>
      <c r="H536" s="20">
        <f t="shared" si="83"/>
        <v>24</v>
      </c>
      <c r="I536" s="20">
        <f t="shared" si="88"/>
        <v>3</v>
      </c>
      <c r="J536" s="21">
        <f t="shared" si="89"/>
        <v>39470</v>
      </c>
      <c r="K536" s="21"/>
      <c r="L536" s="21" t="str">
        <f t="shared" si="84"/>
        <v>Wednesday</v>
      </c>
      <c r="M536" s="20">
        <f t="shared" si="85"/>
        <v>1</v>
      </c>
      <c r="N536" s="19">
        <v>3501</v>
      </c>
      <c r="O536" s="4">
        <f>MATCH(N536-1,'Supply Data'!$K$12:$K$17)+1</f>
        <v>3</v>
      </c>
      <c r="P536">
        <f>INDEX('Supply Data'!$L$12:$L$17,'Demand Data'!O536)</f>
        <v>23</v>
      </c>
      <c r="R536" t="str">
        <f t="shared" si="86"/>
        <v>23-Jan-08 Wednesday 3</v>
      </c>
    </row>
    <row r="537" spans="4:18" x14ac:dyDescent="0.35">
      <c r="D537" s="21">
        <f t="shared" si="87"/>
        <v>39470.124999998712</v>
      </c>
      <c r="E537" s="21" t="b">
        <f t="shared" si="80"/>
        <v>0</v>
      </c>
      <c r="F537" s="21" t="b">
        <f t="shared" si="81"/>
        <v>0</v>
      </c>
      <c r="G537" s="20">
        <f t="shared" si="82"/>
        <v>1</v>
      </c>
      <c r="H537" s="20">
        <f t="shared" si="83"/>
        <v>24</v>
      </c>
      <c r="I537" s="20">
        <f t="shared" si="88"/>
        <v>4</v>
      </c>
      <c r="J537" s="21">
        <f t="shared" si="89"/>
        <v>39470</v>
      </c>
      <c r="K537" s="21"/>
      <c r="L537" s="21" t="str">
        <f t="shared" si="84"/>
        <v>Wednesday</v>
      </c>
      <c r="M537" s="20">
        <f t="shared" si="85"/>
        <v>1</v>
      </c>
      <c r="N537" s="19">
        <v>3436.5</v>
      </c>
      <c r="O537" s="4">
        <f>MATCH(N537-1,'Supply Data'!$K$12:$K$17)+1</f>
        <v>3</v>
      </c>
      <c r="P537">
        <f>INDEX('Supply Data'!$L$12:$L$17,'Demand Data'!O537)</f>
        <v>23</v>
      </c>
      <c r="R537" t="str">
        <f t="shared" si="86"/>
        <v>23-Jan-08 Wednesday 4</v>
      </c>
    </row>
    <row r="538" spans="4:18" x14ac:dyDescent="0.35">
      <c r="D538" s="21">
        <f t="shared" si="87"/>
        <v>39470.166666665376</v>
      </c>
      <c r="E538" s="21" t="b">
        <f t="shared" si="80"/>
        <v>0</v>
      </c>
      <c r="F538" s="21" t="b">
        <f t="shared" si="81"/>
        <v>0</v>
      </c>
      <c r="G538" s="20">
        <f t="shared" si="82"/>
        <v>1</v>
      </c>
      <c r="H538" s="20">
        <f t="shared" si="83"/>
        <v>24</v>
      </c>
      <c r="I538" s="20">
        <f t="shared" si="88"/>
        <v>5</v>
      </c>
      <c r="J538" s="21">
        <f t="shared" si="89"/>
        <v>39470</v>
      </c>
      <c r="K538" s="21"/>
      <c r="L538" s="21" t="str">
        <f t="shared" si="84"/>
        <v>Wednesday</v>
      </c>
      <c r="M538" s="20">
        <f t="shared" si="85"/>
        <v>1</v>
      </c>
      <c r="N538" s="19">
        <v>3640.5</v>
      </c>
      <c r="O538" s="4">
        <f>MATCH(N538-1,'Supply Data'!$K$12:$K$17)+1</f>
        <v>4</v>
      </c>
      <c r="P538">
        <f>INDEX('Supply Data'!$L$12:$L$17,'Demand Data'!O538)</f>
        <v>50</v>
      </c>
      <c r="R538" t="str">
        <f t="shared" si="86"/>
        <v>23-Jan-08 Wednesday 5</v>
      </c>
    </row>
    <row r="539" spans="4:18" x14ac:dyDescent="0.35">
      <c r="D539" s="21">
        <f t="shared" si="87"/>
        <v>39470.208333332041</v>
      </c>
      <c r="E539" s="21" t="b">
        <f t="shared" si="80"/>
        <v>0</v>
      </c>
      <c r="F539" s="21" t="b">
        <f t="shared" si="81"/>
        <v>0</v>
      </c>
      <c r="G539" s="20">
        <f t="shared" si="82"/>
        <v>1</v>
      </c>
      <c r="H539" s="20">
        <f t="shared" si="83"/>
        <v>24</v>
      </c>
      <c r="I539" s="20">
        <f t="shared" si="88"/>
        <v>6</v>
      </c>
      <c r="J539" s="21">
        <f t="shared" si="89"/>
        <v>39470</v>
      </c>
      <c r="K539" s="21"/>
      <c r="L539" s="21" t="str">
        <f t="shared" si="84"/>
        <v>Wednesday</v>
      </c>
      <c r="M539" s="20">
        <f t="shared" si="85"/>
        <v>1</v>
      </c>
      <c r="N539" s="19">
        <v>3904.5</v>
      </c>
      <c r="O539" s="4">
        <f>MATCH(N539-1,'Supply Data'!$K$12:$K$17)+1</f>
        <v>4</v>
      </c>
      <c r="P539">
        <f>INDEX('Supply Data'!$L$12:$L$17,'Demand Data'!O539)</f>
        <v>50</v>
      </c>
      <c r="R539" t="str">
        <f t="shared" si="86"/>
        <v>23-Jan-08 Wednesday 6</v>
      </c>
    </row>
    <row r="540" spans="4:18" x14ac:dyDescent="0.35">
      <c r="D540" s="21">
        <f t="shared" si="87"/>
        <v>39470.249999998705</v>
      </c>
      <c r="E540" s="21" t="b">
        <f t="shared" si="80"/>
        <v>0</v>
      </c>
      <c r="F540" s="21" t="b">
        <f t="shared" si="81"/>
        <v>0</v>
      </c>
      <c r="G540" s="20">
        <f t="shared" si="82"/>
        <v>1</v>
      </c>
      <c r="H540" s="20">
        <f t="shared" si="83"/>
        <v>24</v>
      </c>
      <c r="I540" s="20">
        <f t="shared" si="88"/>
        <v>7</v>
      </c>
      <c r="J540" s="21">
        <f t="shared" si="89"/>
        <v>39470</v>
      </c>
      <c r="K540" s="21"/>
      <c r="L540" s="21" t="str">
        <f t="shared" si="84"/>
        <v>Wednesday</v>
      </c>
      <c r="M540" s="20">
        <f t="shared" si="85"/>
        <v>1</v>
      </c>
      <c r="N540" s="19">
        <v>3828</v>
      </c>
      <c r="O540" s="4">
        <f>MATCH(N540-1,'Supply Data'!$K$12:$K$17)+1</f>
        <v>4</v>
      </c>
      <c r="P540">
        <f>INDEX('Supply Data'!$L$12:$L$17,'Demand Data'!O540)</f>
        <v>50</v>
      </c>
      <c r="R540" t="str">
        <f t="shared" si="86"/>
        <v>23-Jan-08 Wednesday 7</v>
      </c>
    </row>
    <row r="541" spans="4:18" x14ac:dyDescent="0.35">
      <c r="D541" s="21">
        <f t="shared" si="87"/>
        <v>39470.291666665369</v>
      </c>
      <c r="E541" s="21" t="b">
        <f t="shared" si="80"/>
        <v>0</v>
      </c>
      <c r="F541" s="21" t="b">
        <f t="shared" si="81"/>
        <v>0</v>
      </c>
      <c r="G541" s="20">
        <f t="shared" si="82"/>
        <v>1</v>
      </c>
      <c r="H541" s="20">
        <f t="shared" si="83"/>
        <v>24</v>
      </c>
      <c r="I541" s="20">
        <f t="shared" si="88"/>
        <v>8</v>
      </c>
      <c r="J541" s="21">
        <f t="shared" si="89"/>
        <v>39470</v>
      </c>
      <c r="K541" s="21"/>
      <c r="L541" s="21" t="str">
        <f t="shared" si="84"/>
        <v>Wednesday</v>
      </c>
      <c r="M541" s="20">
        <f t="shared" si="85"/>
        <v>1</v>
      </c>
      <c r="N541" s="19">
        <v>4267.5</v>
      </c>
      <c r="O541" s="4">
        <f>MATCH(N541-1,'Supply Data'!$K$12:$K$17)+1</f>
        <v>4</v>
      </c>
      <c r="P541">
        <f>INDEX('Supply Data'!$L$12:$L$17,'Demand Data'!O541)</f>
        <v>50</v>
      </c>
      <c r="R541" t="str">
        <f t="shared" si="86"/>
        <v>23-Jan-08 Wednesday 8</v>
      </c>
    </row>
    <row r="542" spans="4:18" x14ac:dyDescent="0.35">
      <c r="D542" s="21">
        <f t="shared" si="87"/>
        <v>39470.333333332033</v>
      </c>
      <c r="E542" s="21" t="b">
        <f t="shared" si="80"/>
        <v>0</v>
      </c>
      <c r="F542" s="21" t="b">
        <f t="shared" si="81"/>
        <v>0</v>
      </c>
      <c r="G542" s="20">
        <f t="shared" si="82"/>
        <v>1</v>
      </c>
      <c r="H542" s="20">
        <f t="shared" si="83"/>
        <v>24</v>
      </c>
      <c r="I542" s="20">
        <f t="shared" si="88"/>
        <v>9</v>
      </c>
      <c r="J542" s="21">
        <f t="shared" si="89"/>
        <v>39470</v>
      </c>
      <c r="K542" s="21"/>
      <c r="L542" s="21" t="str">
        <f t="shared" si="84"/>
        <v>Wednesday</v>
      </c>
      <c r="M542" s="20">
        <f t="shared" si="85"/>
        <v>1</v>
      </c>
      <c r="N542" s="19">
        <v>4879.5</v>
      </c>
      <c r="O542" s="4">
        <f>MATCH(N542-1,'Supply Data'!$K$12:$K$17)+1</f>
        <v>5</v>
      </c>
      <c r="P542">
        <f>INDEX('Supply Data'!$L$12:$L$17,'Demand Data'!O542)</f>
        <v>75</v>
      </c>
      <c r="R542" t="str">
        <f t="shared" si="86"/>
        <v>23-Jan-08 Wednesday 9</v>
      </c>
    </row>
    <row r="543" spans="4:18" x14ac:dyDescent="0.35">
      <c r="D543" s="21">
        <f t="shared" si="87"/>
        <v>39470.374999998698</v>
      </c>
      <c r="E543" s="21" t="b">
        <f t="shared" si="80"/>
        <v>0</v>
      </c>
      <c r="F543" s="21" t="b">
        <f t="shared" si="81"/>
        <v>0</v>
      </c>
      <c r="G543" s="20">
        <f t="shared" si="82"/>
        <v>1</v>
      </c>
      <c r="H543" s="20">
        <f t="shared" si="83"/>
        <v>24</v>
      </c>
      <c r="I543" s="20">
        <f t="shared" si="88"/>
        <v>10</v>
      </c>
      <c r="J543" s="21">
        <f t="shared" si="89"/>
        <v>39470</v>
      </c>
      <c r="K543" s="21"/>
      <c r="L543" s="21" t="str">
        <f t="shared" si="84"/>
        <v>Wednesday</v>
      </c>
      <c r="M543" s="20">
        <f t="shared" si="85"/>
        <v>1</v>
      </c>
      <c r="N543" s="19">
        <v>5188.5</v>
      </c>
      <c r="O543" s="4">
        <f>MATCH(N543-1,'Supply Data'!$K$12:$K$17)+1</f>
        <v>5</v>
      </c>
      <c r="P543">
        <f>INDEX('Supply Data'!$L$12:$L$17,'Demand Data'!O543)</f>
        <v>75</v>
      </c>
      <c r="R543" t="str">
        <f t="shared" si="86"/>
        <v>23-Jan-08 Wednesday 10</v>
      </c>
    </row>
    <row r="544" spans="4:18" x14ac:dyDescent="0.35">
      <c r="D544" s="21">
        <f t="shared" si="87"/>
        <v>39470.416666665362</v>
      </c>
      <c r="E544" s="21" t="b">
        <f t="shared" si="80"/>
        <v>0</v>
      </c>
      <c r="F544" s="21" t="b">
        <f t="shared" si="81"/>
        <v>0</v>
      </c>
      <c r="G544" s="20">
        <f t="shared" si="82"/>
        <v>1</v>
      </c>
      <c r="H544" s="20">
        <f t="shared" si="83"/>
        <v>24</v>
      </c>
      <c r="I544" s="20">
        <f t="shared" si="88"/>
        <v>11</v>
      </c>
      <c r="J544" s="21">
        <f t="shared" si="89"/>
        <v>39470</v>
      </c>
      <c r="K544" s="21"/>
      <c r="L544" s="21" t="str">
        <f t="shared" si="84"/>
        <v>Wednesday</v>
      </c>
      <c r="M544" s="20">
        <f t="shared" si="85"/>
        <v>1</v>
      </c>
      <c r="N544" s="19">
        <v>5433</v>
      </c>
      <c r="O544" s="4">
        <f>MATCH(N544-1,'Supply Data'!$K$12:$K$17)+1</f>
        <v>5</v>
      </c>
      <c r="P544">
        <f>INDEX('Supply Data'!$L$12:$L$17,'Demand Data'!O544)</f>
        <v>75</v>
      </c>
      <c r="R544" t="str">
        <f t="shared" si="86"/>
        <v>23-Jan-08 Wednesday 11</v>
      </c>
    </row>
    <row r="545" spans="4:18" x14ac:dyDescent="0.35">
      <c r="D545" s="21">
        <f t="shared" si="87"/>
        <v>39470.458333332026</v>
      </c>
      <c r="E545" s="21" t="b">
        <f t="shared" si="80"/>
        <v>0</v>
      </c>
      <c r="F545" s="21" t="b">
        <f t="shared" si="81"/>
        <v>0</v>
      </c>
      <c r="G545" s="20">
        <f t="shared" si="82"/>
        <v>1</v>
      </c>
      <c r="H545" s="20">
        <f t="shared" si="83"/>
        <v>24</v>
      </c>
      <c r="I545" s="20">
        <f t="shared" si="88"/>
        <v>12</v>
      </c>
      <c r="J545" s="21">
        <f t="shared" si="89"/>
        <v>39470</v>
      </c>
      <c r="K545" s="21"/>
      <c r="L545" s="21" t="str">
        <f t="shared" si="84"/>
        <v>Wednesday</v>
      </c>
      <c r="M545" s="20">
        <f t="shared" si="85"/>
        <v>1</v>
      </c>
      <c r="N545" s="19">
        <v>5227.5</v>
      </c>
      <c r="O545" s="4">
        <f>MATCH(N545-1,'Supply Data'!$K$12:$K$17)+1</f>
        <v>5</v>
      </c>
      <c r="P545">
        <f>INDEX('Supply Data'!$L$12:$L$17,'Demand Data'!O545)</f>
        <v>75</v>
      </c>
      <c r="R545" t="str">
        <f t="shared" si="86"/>
        <v>23-Jan-08 Wednesday 12</v>
      </c>
    </row>
    <row r="546" spans="4:18" x14ac:dyDescent="0.35">
      <c r="D546" s="21">
        <f t="shared" si="87"/>
        <v>39470.49999999869</v>
      </c>
      <c r="E546" s="21" t="b">
        <f t="shared" si="80"/>
        <v>0</v>
      </c>
      <c r="F546" s="21" t="b">
        <f t="shared" si="81"/>
        <v>0</v>
      </c>
      <c r="G546" s="20">
        <f t="shared" si="82"/>
        <v>1</v>
      </c>
      <c r="H546" s="20">
        <f t="shared" si="83"/>
        <v>24</v>
      </c>
      <c r="I546" s="20">
        <f t="shared" si="88"/>
        <v>13</v>
      </c>
      <c r="J546" s="21">
        <f t="shared" si="89"/>
        <v>39470</v>
      </c>
      <c r="K546" s="21"/>
      <c r="L546" s="21" t="str">
        <f t="shared" si="84"/>
        <v>Wednesday</v>
      </c>
      <c r="M546" s="20">
        <f t="shared" si="85"/>
        <v>1</v>
      </c>
      <c r="N546" s="19">
        <v>5308.5</v>
      </c>
      <c r="O546" s="4">
        <f>MATCH(N546-1,'Supply Data'!$K$12:$K$17)+1</f>
        <v>5</v>
      </c>
      <c r="P546">
        <f>INDEX('Supply Data'!$L$12:$L$17,'Demand Data'!O546)</f>
        <v>75</v>
      </c>
      <c r="R546" t="str">
        <f t="shared" si="86"/>
        <v>23-Jan-08 Wednesday 13</v>
      </c>
    </row>
    <row r="547" spans="4:18" x14ac:dyDescent="0.35">
      <c r="D547" s="21">
        <f t="shared" si="87"/>
        <v>39470.541666665355</v>
      </c>
      <c r="E547" s="21" t="b">
        <f t="shared" si="80"/>
        <v>0</v>
      </c>
      <c r="F547" s="21" t="b">
        <f t="shared" si="81"/>
        <v>0</v>
      </c>
      <c r="G547" s="20">
        <f t="shared" si="82"/>
        <v>1</v>
      </c>
      <c r="H547" s="20">
        <f t="shared" si="83"/>
        <v>24</v>
      </c>
      <c r="I547" s="20">
        <f t="shared" si="88"/>
        <v>14</v>
      </c>
      <c r="J547" s="21">
        <f t="shared" si="89"/>
        <v>39470</v>
      </c>
      <c r="K547" s="21"/>
      <c r="L547" s="21" t="str">
        <f t="shared" si="84"/>
        <v>Wednesday</v>
      </c>
      <c r="M547" s="20">
        <f t="shared" si="85"/>
        <v>1</v>
      </c>
      <c r="N547" s="19">
        <v>5479.5</v>
      </c>
      <c r="O547" s="4">
        <f>MATCH(N547-1,'Supply Data'!$K$12:$K$17)+1</f>
        <v>5</v>
      </c>
      <c r="P547">
        <f>INDEX('Supply Data'!$L$12:$L$17,'Demand Data'!O547)</f>
        <v>75</v>
      </c>
      <c r="R547" t="str">
        <f t="shared" si="86"/>
        <v>23-Jan-08 Wednesday 14</v>
      </c>
    </row>
    <row r="548" spans="4:18" x14ac:dyDescent="0.35">
      <c r="D548" s="21">
        <f t="shared" si="87"/>
        <v>39470.583333332019</v>
      </c>
      <c r="E548" s="21" t="b">
        <f t="shared" si="80"/>
        <v>0</v>
      </c>
      <c r="F548" s="21" t="b">
        <f t="shared" si="81"/>
        <v>0</v>
      </c>
      <c r="G548" s="20">
        <f t="shared" si="82"/>
        <v>1</v>
      </c>
      <c r="H548" s="20">
        <f t="shared" si="83"/>
        <v>24</v>
      </c>
      <c r="I548" s="20">
        <f t="shared" si="88"/>
        <v>15</v>
      </c>
      <c r="J548" s="21">
        <f t="shared" si="89"/>
        <v>39470</v>
      </c>
      <c r="K548" s="21"/>
      <c r="L548" s="21" t="str">
        <f t="shared" si="84"/>
        <v>Wednesday</v>
      </c>
      <c r="M548" s="20">
        <f t="shared" si="85"/>
        <v>1</v>
      </c>
      <c r="N548" s="19">
        <v>5308.5</v>
      </c>
      <c r="O548" s="4">
        <f>MATCH(N548-1,'Supply Data'!$K$12:$K$17)+1</f>
        <v>5</v>
      </c>
      <c r="P548">
        <f>INDEX('Supply Data'!$L$12:$L$17,'Demand Data'!O548)</f>
        <v>75</v>
      </c>
      <c r="R548" t="str">
        <f t="shared" si="86"/>
        <v>23-Jan-08 Wednesday 15</v>
      </c>
    </row>
    <row r="549" spans="4:18" x14ac:dyDescent="0.35">
      <c r="D549" s="21">
        <f t="shared" si="87"/>
        <v>39470.624999998683</v>
      </c>
      <c r="E549" s="21" t="b">
        <f t="shared" si="80"/>
        <v>0</v>
      </c>
      <c r="F549" s="21" t="b">
        <f t="shared" si="81"/>
        <v>0</v>
      </c>
      <c r="G549" s="20">
        <f t="shared" si="82"/>
        <v>1</v>
      </c>
      <c r="H549" s="20">
        <f t="shared" si="83"/>
        <v>24</v>
      </c>
      <c r="I549" s="20">
        <f t="shared" si="88"/>
        <v>16</v>
      </c>
      <c r="J549" s="21">
        <f t="shared" si="89"/>
        <v>39470</v>
      </c>
      <c r="K549" s="21"/>
      <c r="L549" s="21" t="str">
        <f t="shared" si="84"/>
        <v>Wednesday</v>
      </c>
      <c r="M549" s="20">
        <f t="shared" si="85"/>
        <v>1</v>
      </c>
      <c r="N549" s="19">
        <v>5224.5</v>
      </c>
      <c r="O549" s="4">
        <f>MATCH(N549-1,'Supply Data'!$K$12:$K$17)+1</f>
        <v>5</v>
      </c>
      <c r="P549">
        <f>INDEX('Supply Data'!$L$12:$L$17,'Demand Data'!O549)</f>
        <v>75</v>
      </c>
      <c r="R549" t="str">
        <f t="shared" si="86"/>
        <v>23-Jan-08 Wednesday 16</v>
      </c>
    </row>
    <row r="550" spans="4:18" x14ac:dyDescent="0.35">
      <c r="D550" s="21">
        <f t="shared" si="87"/>
        <v>39470.666666665347</v>
      </c>
      <c r="E550" s="21" t="b">
        <f t="shared" si="80"/>
        <v>0</v>
      </c>
      <c r="F550" s="21" t="b">
        <f t="shared" si="81"/>
        <v>0</v>
      </c>
      <c r="G550" s="20">
        <f t="shared" si="82"/>
        <v>1</v>
      </c>
      <c r="H550" s="20">
        <f t="shared" si="83"/>
        <v>24</v>
      </c>
      <c r="I550" s="20">
        <f t="shared" si="88"/>
        <v>17</v>
      </c>
      <c r="J550" s="21">
        <f t="shared" si="89"/>
        <v>39470</v>
      </c>
      <c r="K550" s="21"/>
      <c r="L550" s="21" t="str">
        <f t="shared" si="84"/>
        <v>Wednesday</v>
      </c>
      <c r="M550" s="20">
        <f t="shared" si="85"/>
        <v>1</v>
      </c>
      <c r="N550" s="19">
        <v>5074.5</v>
      </c>
      <c r="O550" s="4">
        <f>MATCH(N550-1,'Supply Data'!$K$12:$K$17)+1</f>
        <v>5</v>
      </c>
      <c r="P550">
        <f>INDEX('Supply Data'!$L$12:$L$17,'Demand Data'!O550)</f>
        <v>75</v>
      </c>
      <c r="R550" t="str">
        <f t="shared" si="86"/>
        <v>23-Jan-08 Wednesday 17</v>
      </c>
    </row>
    <row r="551" spans="4:18" x14ac:dyDescent="0.35">
      <c r="D551" s="21">
        <f t="shared" si="87"/>
        <v>39470.708333332012</v>
      </c>
      <c r="E551" s="21" t="b">
        <f t="shared" si="80"/>
        <v>0</v>
      </c>
      <c r="F551" s="21" t="b">
        <f t="shared" si="81"/>
        <v>0</v>
      </c>
      <c r="G551" s="20">
        <f t="shared" si="82"/>
        <v>1</v>
      </c>
      <c r="H551" s="20">
        <f t="shared" si="83"/>
        <v>24</v>
      </c>
      <c r="I551" s="20">
        <f t="shared" si="88"/>
        <v>18</v>
      </c>
      <c r="J551" s="21">
        <f t="shared" si="89"/>
        <v>39470</v>
      </c>
      <c r="K551" s="21"/>
      <c r="L551" s="21" t="str">
        <f t="shared" si="84"/>
        <v>Wednesday</v>
      </c>
      <c r="M551" s="20">
        <f t="shared" si="85"/>
        <v>1</v>
      </c>
      <c r="N551" s="19">
        <v>5403</v>
      </c>
      <c r="O551" s="4">
        <f>MATCH(N551-1,'Supply Data'!$K$12:$K$17)+1</f>
        <v>5</v>
      </c>
      <c r="P551">
        <f>INDEX('Supply Data'!$L$12:$L$17,'Demand Data'!O551)</f>
        <v>75</v>
      </c>
      <c r="R551" t="str">
        <f t="shared" si="86"/>
        <v>23-Jan-08 Wednesday 18</v>
      </c>
    </row>
    <row r="552" spans="4:18" x14ac:dyDescent="0.35">
      <c r="D552" s="21">
        <f t="shared" si="87"/>
        <v>39470.749999998676</v>
      </c>
      <c r="E552" s="21" t="b">
        <f t="shared" si="80"/>
        <v>0</v>
      </c>
      <c r="F552" s="21" t="b">
        <f t="shared" si="81"/>
        <v>0</v>
      </c>
      <c r="G552" s="20">
        <f t="shared" si="82"/>
        <v>1</v>
      </c>
      <c r="H552" s="20">
        <f t="shared" si="83"/>
        <v>24</v>
      </c>
      <c r="I552" s="20">
        <f t="shared" si="88"/>
        <v>19</v>
      </c>
      <c r="J552" s="21">
        <f t="shared" si="89"/>
        <v>39470</v>
      </c>
      <c r="K552" s="21"/>
      <c r="L552" s="21" t="str">
        <f t="shared" si="84"/>
        <v>Wednesday</v>
      </c>
      <c r="M552" s="20">
        <f t="shared" si="85"/>
        <v>1</v>
      </c>
      <c r="N552" s="19">
        <v>5616</v>
      </c>
      <c r="O552" s="4">
        <f>MATCH(N552-1,'Supply Data'!$K$12:$K$17)+1</f>
        <v>5</v>
      </c>
      <c r="P552">
        <f>INDEX('Supply Data'!$L$12:$L$17,'Demand Data'!O552)</f>
        <v>75</v>
      </c>
      <c r="R552" t="str">
        <f t="shared" si="86"/>
        <v>23-Jan-08 Wednesday 19</v>
      </c>
    </row>
    <row r="553" spans="4:18" x14ac:dyDescent="0.35">
      <c r="D553" s="21">
        <f t="shared" si="87"/>
        <v>39470.79166666534</v>
      </c>
      <c r="E553" s="21" t="b">
        <f t="shared" si="80"/>
        <v>0</v>
      </c>
      <c r="F553" s="21" t="b">
        <f t="shared" si="81"/>
        <v>0</v>
      </c>
      <c r="G553" s="20">
        <f t="shared" si="82"/>
        <v>1</v>
      </c>
      <c r="H553" s="20">
        <f t="shared" si="83"/>
        <v>24</v>
      </c>
      <c r="I553" s="20">
        <f t="shared" si="88"/>
        <v>20</v>
      </c>
      <c r="J553" s="21">
        <f t="shared" si="89"/>
        <v>39470</v>
      </c>
      <c r="K553" s="21"/>
      <c r="L553" s="21" t="str">
        <f t="shared" si="84"/>
        <v>Wednesday</v>
      </c>
      <c r="M553" s="20">
        <f t="shared" si="85"/>
        <v>1</v>
      </c>
      <c r="N553" s="19">
        <v>5392.5</v>
      </c>
      <c r="O553" s="4">
        <f>MATCH(N553-1,'Supply Data'!$K$12:$K$17)+1</f>
        <v>5</v>
      </c>
      <c r="P553">
        <f>INDEX('Supply Data'!$L$12:$L$17,'Demand Data'!O553)</f>
        <v>75</v>
      </c>
      <c r="R553" t="str">
        <f t="shared" si="86"/>
        <v>23-Jan-08 Wednesday 20</v>
      </c>
    </row>
    <row r="554" spans="4:18" x14ac:dyDescent="0.35">
      <c r="D554" s="21">
        <f t="shared" si="87"/>
        <v>39470.833333332004</v>
      </c>
      <c r="E554" s="21" t="b">
        <f t="shared" si="80"/>
        <v>0</v>
      </c>
      <c r="F554" s="21" t="b">
        <f t="shared" si="81"/>
        <v>0</v>
      </c>
      <c r="G554" s="20">
        <f t="shared" si="82"/>
        <v>1</v>
      </c>
      <c r="H554" s="20">
        <f t="shared" si="83"/>
        <v>24</v>
      </c>
      <c r="I554" s="20">
        <f t="shared" si="88"/>
        <v>21</v>
      </c>
      <c r="J554" s="21">
        <f t="shared" si="89"/>
        <v>39470</v>
      </c>
      <c r="K554" s="21"/>
      <c r="L554" s="21" t="str">
        <f t="shared" si="84"/>
        <v>Wednesday</v>
      </c>
      <c r="M554" s="20">
        <f t="shared" si="85"/>
        <v>1</v>
      </c>
      <c r="N554" s="19">
        <v>4990.5</v>
      </c>
      <c r="O554" s="4">
        <f>MATCH(N554-1,'Supply Data'!$K$12:$K$17)+1</f>
        <v>5</v>
      </c>
      <c r="P554">
        <f>INDEX('Supply Data'!$L$12:$L$17,'Demand Data'!O554)</f>
        <v>75</v>
      </c>
      <c r="R554" t="str">
        <f t="shared" si="86"/>
        <v>23-Jan-08 Wednesday 21</v>
      </c>
    </row>
    <row r="555" spans="4:18" x14ac:dyDescent="0.35">
      <c r="D555" s="21">
        <f t="shared" si="87"/>
        <v>39470.874999998668</v>
      </c>
      <c r="E555" s="21" t="b">
        <f t="shared" si="80"/>
        <v>0</v>
      </c>
      <c r="F555" s="21" t="b">
        <f t="shared" si="81"/>
        <v>0</v>
      </c>
      <c r="G555" s="20">
        <f t="shared" si="82"/>
        <v>1</v>
      </c>
      <c r="H555" s="20">
        <f t="shared" si="83"/>
        <v>24</v>
      </c>
      <c r="I555" s="20">
        <f t="shared" si="88"/>
        <v>22</v>
      </c>
      <c r="J555" s="21">
        <f t="shared" si="89"/>
        <v>39470</v>
      </c>
      <c r="K555" s="21"/>
      <c r="L555" s="21" t="str">
        <f t="shared" si="84"/>
        <v>Wednesday</v>
      </c>
      <c r="M555" s="20">
        <f t="shared" si="85"/>
        <v>1</v>
      </c>
      <c r="N555" s="19">
        <v>4629</v>
      </c>
      <c r="O555" s="4">
        <f>MATCH(N555-1,'Supply Data'!$K$12:$K$17)+1</f>
        <v>4</v>
      </c>
      <c r="P555">
        <f>INDEX('Supply Data'!$L$12:$L$17,'Demand Data'!O555)</f>
        <v>50</v>
      </c>
      <c r="R555" t="str">
        <f t="shared" si="86"/>
        <v>23-Jan-08 Wednesday 22</v>
      </c>
    </row>
    <row r="556" spans="4:18" x14ac:dyDescent="0.35">
      <c r="D556" s="21">
        <f t="shared" si="87"/>
        <v>39470.916666665333</v>
      </c>
      <c r="E556" s="21" t="b">
        <f t="shared" si="80"/>
        <v>0</v>
      </c>
      <c r="F556" s="21" t="b">
        <f t="shared" si="81"/>
        <v>0</v>
      </c>
      <c r="G556" s="20">
        <f t="shared" si="82"/>
        <v>1</v>
      </c>
      <c r="H556" s="20">
        <f t="shared" si="83"/>
        <v>24</v>
      </c>
      <c r="I556" s="20">
        <f t="shared" si="88"/>
        <v>23</v>
      </c>
      <c r="J556" s="21">
        <f t="shared" si="89"/>
        <v>39470</v>
      </c>
      <c r="K556" s="21"/>
      <c r="L556" s="21" t="str">
        <f t="shared" si="84"/>
        <v>Wednesday</v>
      </c>
      <c r="M556" s="20">
        <f t="shared" si="85"/>
        <v>1</v>
      </c>
      <c r="N556" s="19">
        <v>4356</v>
      </c>
      <c r="O556" s="4">
        <f>MATCH(N556-1,'Supply Data'!$K$12:$K$17)+1</f>
        <v>4</v>
      </c>
      <c r="P556">
        <f>INDEX('Supply Data'!$L$12:$L$17,'Demand Data'!O556)</f>
        <v>50</v>
      </c>
      <c r="R556" t="str">
        <f t="shared" si="86"/>
        <v>23-Jan-08 Wednesday 23</v>
      </c>
    </row>
    <row r="557" spans="4:18" x14ac:dyDescent="0.35">
      <c r="D557" s="21">
        <f t="shared" si="87"/>
        <v>39470.958333331997</v>
      </c>
      <c r="E557" s="21" t="b">
        <f t="shared" si="80"/>
        <v>0</v>
      </c>
      <c r="F557" s="21" t="b">
        <f t="shared" si="81"/>
        <v>0</v>
      </c>
      <c r="G557" s="20">
        <f t="shared" si="82"/>
        <v>1</v>
      </c>
      <c r="H557" s="20">
        <f t="shared" si="83"/>
        <v>24</v>
      </c>
      <c r="I557" s="20">
        <f t="shared" si="88"/>
        <v>24</v>
      </c>
      <c r="J557" s="21">
        <f t="shared" si="89"/>
        <v>39470</v>
      </c>
      <c r="K557" s="21"/>
      <c r="L557" s="21" t="str">
        <f t="shared" si="84"/>
        <v>Wednesday</v>
      </c>
      <c r="M557" s="20">
        <f t="shared" si="85"/>
        <v>1</v>
      </c>
      <c r="N557" s="19">
        <v>4107</v>
      </c>
      <c r="O557" s="4">
        <f>MATCH(N557-1,'Supply Data'!$K$12:$K$17)+1</f>
        <v>4</v>
      </c>
      <c r="P557">
        <f>INDEX('Supply Data'!$L$12:$L$17,'Demand Data'!O557)</f>
        <v>50</v>
      </c>
      <c r="R557" t="str">
        <f t="shared" si="86"/>
        <v>23-Jan-08 Wednesday 24</v>
      </c>
    </row>
    <row r="558" spans="4:18" x14ac:dyDescent="0.35">
      <c r="D558" s="21">
        <f t="shared" si="87"/>
        <v>39470.999999998661</v>
      </c>
      <c r="E558" s="21" t="b">
        <f t="shared" si="80"/>
        <v>0</v>
      </c>
      <c r="F558" s="21" t="b">
        <f t="shared" si="81"/>
        <v>0</v>
      </c>
      <c r="G558" s="20">
        <f t="shared" si="82"/>
        <v>1</v>
      </c>
      <c r="H558" s="20">
        <f t="shared" si="83"/>
        <v>24</v>
      </c>
      <c r="I558" s="20">
        <f t="shared" si="88"/>
        <v>1</v>
      </c>
      <c r="J558" s="21">
        <f t="shared" si="89"/>
        <v>39471</v>
      </c>
      <c r="K558" s="21"/>
      <c r="L558" s="21" t="str">
        <f t="shared" si="84"/>
        <v>Thursday</v>
      </c>
      <c r="M558" s="20">
        <f t="shared" si="85"/>
        <v>1</v>
      </c>
      <c r="N558" s="19">
        <v>3705</v>
      </c>
      <c r="O558" s="4">
        <f>MATCH(N558-1,'Supply Data'!$K$12:$K$17)+1</f>
        <v>4</v>
      </c>
      <c r="P558">
        <f>INDEX('Supply Data'!$L$12:$L$17,'Demand Data'!O558)</f>
        <v>50</v>
      </c>
      <c r="R558" t="str">
        <f t="shared" si="86"/>
        <v>24-Jan-08 Thursday 1</v>
      </c>
    </row>
    <row r="559" spans="4:18" x14ac:dyDescent="0.35">
      <c r="D559" s="21">
        <f t="shared" si="87"/>
        <v>39471.041666665325</v>
      </c>
      <c r="E559" s="21" t="b">
        <f t="shared" si="80"/>
        <v>0</v>
      </c>
      <c r="F559" s="21" t="b">
        <f t="shared" si="81"/>
        <v>0</v>
      </c>
      <c r="G559" s="20">
        <f t="shared" si="82"/>
        <v>1</v>
      </c>
      <c r="H559" s="20">
        <f t="shared" si="83"/>
        <v>24</v>
      </c>
      <c r="I559" s="20">
        <f t="shared" si="88"/>
        <v>2</v>
      </c>
      <c r="J559" s="21">
        <f t="shared" si="89"/>
        <v>39471</v>
      </c>
      <c r="K559" s="21"/>
      <c r="L559" s="21" t="str">
        <f t="shared" si="84"/>
        <v>Thursday</v>
      </c>
      <c r="M559" s="20">
        <f t="shared" si="85"/>
        <v>1</v>
      </c>
      <c r="N559" s="19">
        <v>3573</v>
      </c>
      <c r="O559" s="4">
        <f>MATCH(N559-1,'Supply Data'!$K$12:$K$17)+1</f>
        <v>3</v>
      </c>
      <c r="P559">
        <f>INDEX('Supply Data'!$L$12:$L$17,'Demand Data'!O559)</f>
        <v>23</v>
      </c>
      <c r="R559" t="str">
        <f t="shared" si="86"/>
        <v>24-Jan-08 Thursday 2</v>
      </c>
    </row>
    <row r="560" spans="4:18" x14ac:dyDescent="0.35">
      <c r="D560" s="21">
        <f t="shared" si="87"/>
        <v>39471.08333333199</v>
      </c>
      <c r="E560" s="21" t="b">
        <f t="shared" si="80"/>
        <v>0</v>
      </c>
      <c r="F560" s="21" t="b">
        <f t="shared" si="81"/>
        <v>0</v>
      </c>
      <c r="G560" s="20">
        <f t="shared" si="82"/>
        <v>1</v>
      </c>
      <c r="H560" s="20">
        <f t="shared" si="83"/>
        <v>24</v>
      </c>
      <c r="I560" s="20">
        <f t="shared" si="88"/>
        <v>3</v>
      </c>
      <c r="J560" s="21">
        <f t="shared" si="89"/>
        <v>39471</v>
      </c>
      <c r="K560" s="21"/>
      <c r="L560" s="21" t="str">
        <f t="shared" si="84"/>
        <v>Thursday</v>
      </c>
      <c r="M560" s="20">
        <f t="shared" si="85"/>
        <v>1</v>
      </c>
      <c r="N560" s="19">
        <v>3465</v>
      </c>
      <c r="O560" s="4">
        <f>MATCH(N560-1,'Supply Data'!$K$12:$K$17)+1</f>
        <v>3</v>
      </c>
      <c r="P560">
        <f>INDEX('Supply Data'!$L$12:$L$17,'Demand Data'!O560)</f>
        <v>23</v>
      </c>
      <c r="R560" t="str">
        <f t="shared" si="86"/>
        <v>24-Jan-08 Thursday 3</v>
      </c>
    </row>
    <row r="561" spans="4:18" x14ac:dyDescent="0.35">
      <c r="D561" s="21">
        <f t="shared" si="87"/>
        <v>39471.124999998654</v>
      </c>
      <c r="E561" s="21" t="b">
        <f t="shared" si="80"/>
        <v>0</v>
      </c>
      <c r="F561" s="21" t="b">
        <f t="shared" si="81"/>
        <v>0</v>
      </c>
      <c r="G561" s="20">
        <f t="shared" si="82"/>
        <v>1</v>
      </c>
      <c r="H561" s="20">
        <f t="shared" si="83"/>
        <v>24</v>
      </c>
      <c r="I561" s="20">
        <f t="shared" si="88"/>
        <v>4</v>
      </c>
      <c r="J561" s="21">
        <f t="shared" si="89"/>
        <v>39471</v>
      </c>
      <c r="K561" s="21"/>
      <c r="L561" s="21" t="str">
        <f t="shared" si="84"/>
        <v>Thursday</v>
      </c>
      <c r="M561" s="20">
        <f t="shared" si="85"/>
        <v>1</v>
      </c>
      <c r="N561" s="19">
        <v>3471</v>
      </c>
      <c r="O561" s="4">
        <f>MATCH(N561-1,'Supply Data'!$K$12:$K$17)+1</f>
        <v>3</v>
      </c>
      <c r="P561">
        <f>INDEX('Supply Data'!$L$12:$L$17,'Demand Data'!O561)</f>
        <v>23</v>
      </c>
      <c r="R561" t="str">
        <f t="shared" si="86"/>
        <v>24-Jan-08 Thursday 4</v>
      </c>
    </row>
    <row r="562" spans="4:18" x14ac:dyDescent="0.35">
      <c r="D562" s="21">
        <f t="shared" si="87"/>
        <v>39471.166666665318</v>
      </c>
      <c r="E562" s="21" t="b">
        <f t="shared" si="80"/>
        <v>0</v>
      </c>
      <c r="F562" s="21" t="b">
        <f t="shared" si="81"/>
        <v>0</v>
      </c>
      <c r="G562" s="20">
        <f t="shared" si="82"/>
        <v>1</v>
      </c>
      <c r="H562" s="20">
        <f t="shared" si="83"/>
        <v>24</v>
      </c>
      <c r="I562" s="20">
        <f t="shared" si="88"/>
        <v>5</v>
      </c>
      <c r="J562" s="21">
        <f t="shared" si="89"/>
        <v>39471</v>
      </c>
      <c r="K562" s="21"/>
      <c r="L562" s="21" t="str">
        <f t="shared" si="84"/>
        <v>Thursday</v>
      </c>
      <c r="M562" s="20">
        <f t="shared" si="85"/>
        <v>1</v>
      </c>
      <c r="N562" s="19">
        <v>3666</v>
      </c>
      <c r="O562" s="4">
        <f>MATCH(N562-1,'Supply Data'!$K$12:$K$17)+1</f>
        <v>4</v>
      </c>
      <c r="P562">
        <f>INDEX('Supply Data'!$L$12:$L$17,'Demand Data'!O562)</f>
        <v>50</v>
      </c>
      <c r="R562" t="str">
        <f t="shared" si="86"/>
        <v>24-Jan-08 Thursday 5</v>
      </c>
    </row>
    <row r="563" spans="4:18" x14ac:dyDescent="0.35">
      <c r="D563" s="21">
        <f t="shared" si="87"/>
        <v>39471.208333331982</v>
      </c>
      <c r="E563" s="21" t="b">
        <f t="shared" si="80"/>
        <v>0</v>
      </c>
      <c r="F563" s="21" t="b">
        <f t="shared" si="81"/>
        <v>0</v>
      </c>
      <c r="G563" s="20">
        <f t="shared" si="82"/>
        <v>1</v>
      </c>
      <c r="H563" s="20">
        <f t="shared" si="83"/>
        <v>24</v>
      </c>
      <c r="I563" s="20">
        <f t="shared" si="88"/>
        <v>6</v>
      </c>
      <c r="J563" s="21">
        <f t="shared" si="89"/>
        <v>39471</v>
      </c>
      <c r="K563" s="21"/>
      <c r="L563" s="21" t="str">
        <f t="shared" si="84"/>
        <v>Thursday</v>
      </c>
      <c r="M563" s="20">
        <f t="shared" si="85"/>
        <v>1</v>
      </c>
      <c r="N563" s="19">
        <v>3934.5</v>
      </c>
      <c r="O563" s="4">
        <f>MATCH(N563-1,'Supply Data'!$K$12:$K$17)+1</f>
        <v>4</v>
      </c>
      <c r="P563">
        <f>INDEX('Supply Data'!$L$12:$L$17,'Demand Data'!O563)</f>
        <v>50</v>
      </c>
      <c r="R563" t="str">
        <f t="shared" si="86"/>
        <v>24-Jan-08 Thursday 6</v>
      </c>
    </row>
    <row r="564" spans="4:18" x14ac:dyDescent="0.35">
      <c r="D564" s="21">
        <f t="shared" si="87"/>
        <v>39471.249999998647</v>
      </c>
      <c r="E564" s="21" t="b">
        <f t="shared" si="80"/>
        <v>0</v>
      </c>
      <c r="F564" s="21" t="b">
        <f t="shared" si="81"/>
        <v>0</v>
      </c>
      <c r="G564" s="20">
        <f t="shared" si="82"/>
        <v>1</v>
      </c>
      <c r="H564" s="20">
        <f t="shared" si="83"/>
        <v>24</v>
      </c>
      <c r="I564" s="20">
        <f t="shared" si="88"/>
        <v>7</v>
      </c>
      <c r="J564" s="21">
        <f t="shared" si="89"/>
        <v>39471</v>
      </c>
      <c r="K564" s="21"/>
      <c r="L564" s="21" t="str">
        <f t="shared" si="84"/>
        <v>Thursday</v>
      </c>
      <c r="M564" s="20">
        <f t="shared" si="85"/>
        <v>1</v>
      </c>
      <c r="N564" s="19">
        <v>3906</v>
      </c>
      <c r="O564" s="4">
        <f>MATCH(N564-1,'Supply Data'!$K$12:$K$17)+1</f>
        <v>4</v>
      </c>
      <c r="P564">
        <f>INDEX('Supply Data'!$L$12:$L$17,'Demand Data'!O564)</f>
        <v>50</v>
      </c>
      <c r="R564" t="str">
        <f t="shared" si="86"/>
        <v>24-Jan-08 Thursday 7</v>
      </c>
    </row>
    <row r="565" spans="4:18" x14ac:dyDescent="0.35">
      <c r="D565" s="21">
        <f t="shared" si="87"/>
        <v>39471.291666665311</v>
      </c>
      <c r="E565" s="21" t="b">
        <f t="shared" si="80"/>
        <v>0</v>
      </c>
      <c r="F565" s="21" t="b">
        <f t="shared" si="81"/>
        <v>0</v>
      </c>
      <c r="G565" s="20">
        <f t="shared" si="82"/>
        <v>1</v>
      </c>
      <c r="H565" s="20">
        <f t="shared" si="83"/>
        <v>24</v>
      </c>
      <c r="I565" s="20">
        <f t="shared" si="88"/>
        <v>8</v>
      </c>
      <c r="J565" s="21">
        <f t="shared" si="89"/>
        <v>39471</v>
      </c>
      <c r="K565" s="21"/>
      <c r="L565" s="21" t="str">
        <f t="shared" si="84"/>
        <v>Thursday</v>
      </c>
      <c r="M565" s="20">
        <f t="shared" si="85"/>
        <v>1</v>
      </c>
      <c r="N565" s="19">
        <v>4410</v>
      </c>
      <c r="O565" s="4">
        <f>MATCH(N565-1,'Supply Data'!$K$12:$K$17)+1</f>
        <v>4</v>
      </c>
      <c r="P565">
        <f>INDEX('Supply Data'!$L$12:$L$17,'Demand Data'!O565)</f>
        <v>50</v>
      </c>
      <c r="R565" t="str">
        <f t="shared" si="86"/>
        <v>24-Jan-08 Thursday 8</v>
      </c>
    </row>
    <row r="566" spans="4:18" x14ac:dyDescent="0.35">
      <c r="D566" s="21">
        <f t="shared" si="87"/>
        <v>39471.333333331975</v>
      </c>
      <c r="E566" s="21" t="b">
        <f t="shared" si="80"/>
        <v>0</v>
      </c>
      <c r="F566" s="21" t="b">
        <f t="shared" si="81"/>
        <v>0</v>
      </c>
      <c r="G566" s="20">
        <f t="shared" si="82"/>
        <v>1</v>
      </c>
      <c r="H566" s="20">
        <f t="shared" si="83"/>
        <v>24</v>
      </c>
      <c r="I566" s="20">
        <f t="shared" si="88"/>
        <v>9</v>
      </c>
      <c r="J566" s="21">
        <f t="shared" si="89"/>
        <v>39471</v>
      </c>
      <c r="K566" s="21"/>
      <c r="L566" s="21" t="str">
        <f t="shared" si="84"/>
        <v>Thursday</v>
      </c>
      <c r="M566" s="20">
        <f t="shared" si="85"/>
        <v>1</v>
      </c>
      <c r="N566" s="19">
        <v>4815</v>
      </c>
      <c r="O566" s="4">
        <f>MATCH(N566-1,'Supply Data'!$K$12:$K$17)+1</f>
        <v>5</v>
      </c>
      <c r="P566">
        <f>INDEX('Supply Data'!$L$12:$L$17,'Demand Data'!O566)</f>
        <v>75</v>
      </c>
      <c r="R566" t="str">
        <f t="shared" si="86"/>
        <v>24-Jan-08 Thursday 9</v>
      </c>
    </row>
    <row r="567" spans="4:18" x14ac:dyDescent="0.35">
      <c r="D567" s="21">
        <f t="shared" si="87"/>
        <v>39471.374999998639</v>
      </c>
      <c r="E567" s="21" t="b">
        <f t="shared" si="80"/>
        <v>0</v>
      </c>
      <c r="F567" s="21" t="b">
        <f t="shared" si="81"/>
        <v>0</v>
      </c>
      <c r="G567" s="20">
        <f t="shared" si="82"/>
        <v>1</v>
      </c>
      <c r="H567" s="20">
        <f t="shared" si="83"/>
        <v>24</v>
      </c>
      <c r="I567" s="20">
        <f t="shared" si="88"/>
        <v>10</v>
      </c>
      <c r="J567" s="21">
        <f t="shared" si="89"/>
        <v>39471</v>
      </c>
      <c r="K567" s="21"/>
      <c r="L567" s="21" t="str">
        <f t="shared" si="84"/>
        <v>Thursday</v>
      </c>
      <c r="M567" s="20">
        <f t="shared" si="85"/>
        <v>1</v>
      </c>
      <c r="N567" s="19">
        <v>5163</v>
      </c>
      <c r="O567" s="4">
        <f>MATCH(N567-1,'Supply Data'!$K$12:$K$17)+1</f>
        <v>5</v>
      </c>
      <c r="P567">
        <f>INDEX('Supply Data'!$L$12:$L$17,'Demand Data'!O567)</f>
        <v>75</v>
      </c>
      <c r="R567" t="str">
        <f t="shared" si="86"/>
        <v>24-Jan-08 Thursday 10</v>
      </c>
    </row>
    <row r="568" spans="4:18" x14ac:dyDescent="0.35">
      <c r="D568" s="21">
        <f t="shared" si="87"/>
        <v>39471.416666665304</v>
      </c>
      <c r="E568" s="21" t="b">
        <f t="shared" si="80"/>
        <v>0</v>
      </c>
      <c r="F568" s="21" t="b">
        <f t="shared" si="81"/>
        <v>0</v>
      </c>
      <c r="G568" s="20">
        <f t="shared" si="82"/>
        <v>1</v>
      </c>
      <c r="H568" s="20">
        <f t="shared" si="83"/>
        <v>24</v>
      </c>
      <c r="I568" s="20">
        <f t="shared" si="88"/>
        <v>11</v>
      </c>
      <c r="J568" s="21">
        <f t="shared" si="89"/>
        <v>39471</v>
      </c>
      <c r="K568" s="21"/>
      <c r="L568" s="21" t="str">
        <f t="shared" si="84"/>
        <v>Thursday</v>
      </c>
      <c r="M568" s="20">
        <f t="shared" si="85"/>
        <v>1</v>
      </c>
      <c r="N568" s="19">
        <v>5353.5</v>
      </c>
      <c r="O568" s="4">
        <f>MATCH(N568-1,'Supply Data'!$K$12:$K$17)+1</f>
        <v>5</v>
      </c>
      <c r="P568">
        <f>INDEX('Supply Data'!$L$12:$L$17,'Demand Data'!O568)</f>
        <v>75</v>
      </c>
      <c r="R568" t="str">
        <f t="shared" si="86"/>
        <v>24-Jan-08 Thursday 11</v>
      </c>
    </row>
    <row r="569" spans="4:18" x14ac:dyDescent="0.35">
      <c r="D569" s="21">
        <f t="shared" si="87"/>
        <v>39471.458333331968</v>
      </c>
      <c r="E569" s="21" t="b">
        <f t="shared" si="80"/>
        <v>0</v>
      </c>
      <c r="F569" s="21" t="b">
        <f t="shared" si="81"/>
        <v>0</v>
      </c>
      <c r="G569" s="20">
        <f t="shared" si="82"/>
        <v>1</v>
      </c>
      <c r="H569" s="20">
        <f t="shared" si="83"/>
        <v>24</v>
      </c>
      <c r="I569" s="20">
        <f t="shared" si="88"/>
        <v>12</v>
      </c>
      <c r="J569" s="21">
        <f t="shared" si="89"/>
        <v>39471</v>
      </c>
      <c r="K569" s="21"/>
      <c r="L569" s="21" t="str">
        <f t="shared" si="84"/>
        <v>Thursday</v>
      </c>
      <c r="M569" s="20">
        <f t="shared" si="85"/>
        <v>1</v>
      </c>
      <c r="N569" s="19">
        <v>5154</v>
      </c>
      <c r="O569" s="4">
        <f>MATCH(N569-1,'Supply Data'!$K$12:$K$17)+1</f>
        <v>5</v>
      </c>
      <c r="P569">
        <f>INDEX('Supply Data'!$L$12:$L$17,'Demand Data'!O569)</f>
        <v>75</v>
      </c>
      <c r="R569" t="str">
        <f t="shared" si="86"/>
        <v>24-Jan-08 Thursday 12</v>
      </c>
    </row>
    <row r="570" spans="4:18" x14ac:dyDescent="0.35">
      <c r="D570" s="21">
        <f t="shared" si="87"/>
        <v>39471.499999998632</v>
      </c>
      <c r="E570" s="21" t="b">
        <f t="shared" si="80"/>
        <v>0</v>
      </c>
      <c r="F570" s="21" t="b">
        <f t="shared" si="81"/>
        <v>0</v>
      </c>
      <c r="G570" s="20">
        <f t="shared" si="82"/>
        <v>1</v>
      </c>
      <c r="H570" s="20">
        <f t="shared" si="83"/>
        <v>24</v>
      </c>
      <c r="I570" s="20">
        <f t="shared" si="88"/>
        <v>13</v>
      </c>
      <c r="J570" s="21">
        <f t="shared" si="89"/>
        <v>39471</v>
      </c>
      <c r="K570" s="21"/>
      <c r="L570" s="21" t="str">
        <f t="shared" si="84"/>
        <v>Thursday</v>
      </c>
      <c r="M570" s="20">
        <f t="shared" si="85"/>
        <v>1</v>
      </c>
      <c r="N570" s="19">
        <v>5215.5</v>
      </c>
      <c r="O570" s="4">
        <f>MATCH(N570-1,'Supply Data'!$K$12:$K$17)+1</f>
        <v>5</v>
      </c>
      <c r="P570">
        <f>INDEX('Supply Data'!$L$12:$L$17,'Demand Data'!O570)</f>
        <v>75</v>
      </c>
      <c r="R570" t="str">
        <f t="shared" si="86"/>
        <v>24-Jan-08 Thursday 13</v>
      </c>
    </row>
    <row r="571" spans="4:18" x14ac:dyDescent="0.35">
      <c r="D571" s="21">
        <f t="shared" si="87"/>
        <v>39471.541666665296</v>
      </c>
      <c r="E571" s="21" t="b">
        <f t="shared" si="80"/>
        <v>0</v>
      </c>
      <c r="F571" s="21" t="b">
        <f t="shared" si="81"/>
        <v>0</v>
      </c>
      <c r="G571" s="20">
        <f t="shared" si="82"/>
        <v>1</v>
      </c>
      <c r="H571" s="20">
        <f t="shared" si="83"/>
        <v>24</v>
      </c>
      <c r="I571" s="20">
        <f t="shared" si="88"/>
        <v>14</v>
      </c>
      <c r="J571" s="21">
        <f t="shared" si="89"/>
        <v>39471</v>
      </c>
      <c r="K571" s="21"/>
      <c r="L571" s="21" t="str">
        <f t="shared" si="84"/>
        <v>Thursday</v>
      </c>
      <c r="M571" s="20">
        <f t="shared" si="85"/>
        <v>1</v>
      </c>
      <c r="N571" s="19">
        <v>5295</v>
      </c>
      <c r="O571" s="4">
        <f>MATCH(N571-1,'Supply Data'!$K$12:$K$17)+1</f>
        <v>5</v>
      </c>
      <c r="P571">
        <f>INDEX('Supply Data'!$L$12:$L$17,'Demand Data'!O571)</f>
        <v>75</v>
      </c>
      <c r="R571" t="str">
        <f t="shared" si="86"/>
        <v>24-Jan-08 Thursday 14</v>
      </c>
    </row>
    <row r="572" spans="4:18" x14ac:dyDescent="0.35">
      <c r="D572" s="21">
        <f t="shared" si="87"/>
        <v>39471.583333331961</v>
      </c>
      <c r="E572" s="21" t="b">
        <f t="shared" si="80"/>
        <v>0</v>
      </c>
      <c r="F572" s="21" t="b">
        <f t="shared" si="81"/>
        <v>0</v>
      </c>
      <c r="G572" s="20">
        <f t="shared" si="82"/>
        <v>1</v>
      </c>
      <c r="H572" s="20">
        <f t="shared" si="83"/>
        <v>24</v>
      </c>
      <c r="I572" s="20">
        <f t="shared" si="88"/>
        <v>15</v>
      </c>
      <c r="J572" s="21">
        <f t="shared" si="89"/>
        <v>39471</v>
      </c>
      <c r="K572" s="21"/>
      <c r="L572" s="21" t="str">
        <f t="shared" si="84"/>
        <v>Thursday</v>
      </c>
      <c r="M572" s="20">
        <f t="shared" si="85"/>
        <v>1</v>
      </c>
      <c r="N572" s="19">
        <v>5271</v>
      </c>
      <c r="O572" s="4">
        <f>MATCH(N572-1,'Supply Data'!$K$12:$K$17)+1</f>
        <v>5</v>
      </c>
      <c r="P572">
        <f>INDEX('Supply Data'!$L$12:$L$17,'Demand Data'!O572)</f>
        <v>75</v>
      </c>
      <c r="R572" t="str">
        <f t="shared" si="86"/>
        <v>24-Jan-08 Thursday 15</v>
      </c>
    </row>
    <row r="573" spans="4:18" x14ac:dyDescent="0.35">
      <c r="D573" s="21">
        <f t="shared" si="87"/>
        <v>39471.624999998625</v>
      </c>
      <c r="E573" s="21" t="b">
        <f t="shared" si="80"/>
        <v>0</v>
      </c>
      <c r="F573" s="21" t="b">
        <f t="shared" si="81"/>
        <v>0</v>
      </c>
      <c r="G573" s="20">
        <f t="shared" si="82"/>
        <v>1</v>
      </c>
      <c r="H573" s="20">
        <f t="shared" si="83"/>
        <v>24</v>
      </c>
      <c r="I573" s="20">
        <f t="shared" si="88"/>
        <v>16</v>
      </c>
      <c r="J573" s="21">
        <f t="shared" si="89"/>
        <v>39471</v>
      </c>
      <c r="K573" s="21"/>
      <c r="L573" s="21" t="str">
        <f t="shared" si="84"/>
        <v>Thursday</v>
      </c>
      <c r="M573" s="20">
        <f t="shared" si="85"/>
        <v>1</v>
      </c>
      <c r="N573" s="19">
        <v>5236.5</v>
      </c>
      <c r="O573" s="4">
        <f>MATCH(N573-1,'Supply Data'!$K$12:$K$17)+1</f>
        <v>5</v>
      </c>
      <c r="P573">
        <f>INDEX('Supply Data'!$L$12:$L$17,'Demand Data'!O573)</f>
        <v>75</v>
      </c>
      <c r="R573" t="str">
        <f t="shared" si="86"/>
        <v>24-Jan-08 Thursday 16</v>
      </c>
    </row>
    <row r="574" spans="4:18" x14ac:dyDescent="0.35">
      <c r="D574" s="21">
        <f t="shared" si="87"/>
        <v>39471.666666665289</v>
      </c>
      <c r="E574" s="21" t="b">
        <f t="shared" si="80"/>
        <v>0</v>
      </c>
      <c r="F574" s="21" t="b">
        <f t="shared" si="81"/>
        <v>0</v>
      </c>
      <c r="G574" s="20">
        <f t="shared" si="82"/>
        <v>1</v>
      </c>
      <c r="H574" s="20">
        <f t="shared" si="83"/>
        <v>24</v>
      </c>
      <c r="I574" s="20">
        <f t="shared" si="88"/>
        <v>17</v>
      </c>
      <c r="J574" s="21">
        <f t="shared" si="89"/>
        <v>39471</v>
      </c>
      <c r="K574" s="21"/>
      <c r="L574" s="21" t="str">
        <f t="shared" si="84"/>
        <v>Thursday</v>
      </c>
      <c r="M574" s="20">
        <f t="shared" si="85"/>
        <v>1</v>
      </c>
      <c r="N574" s="19">
        <v>5025</v>
      </c>
      <c r="O574" s="4">
        <f>MATCH(N574-1,'Supply Data'!$K$12:$K$17)+1</f>
        <v>5</v>
      </c>
      <c r="P574">
        <f>INDEX('Supply Data'!$L$12:$L$17,'Demand Data'!O574)</f>
        <v>75</v>
      </c>
      <c r="R574" t="str">
        <f t="shared" si="86"/>
        <v>24-Jan-08 Thursday 17</v>
      </c>
    </row>
    <row r="575" spans="4:18" x14ac:dyDescent="0.35">
      <c r="D575" s="21">
        <f t="shared" si="87"/>
        <v>39471.708333331953</v>
      </c>
      <c r="E575" s="21" t="b">
        <f t="shared" si="80"/>
        <v>0</v>
      </c>
      <c r="F575" s="21" t="b">
        <f t="shared" si="81"/>
        <v>0</v>
      </c>
      <c r="G575" s="20">
        <f t="shared" si="82"/>
        <v>1</v>
      </c>
      <c r="H575" s="20">
        <f t="shared" si="83"/>
        <v>24</v>
      </c>
      <c r="I575" s="20">
        <f t="shared" si="88"/>
        <v>18</v>
      </c>
      <c r="J575" s="21">
        <f t="shared" si="89"/>
        <v>39471</v>
      </c>
      <c r="K575" s="21"/>
      <c r="L575" s="21" t="str">
        <f t="shared" si="84"/>
        <v>Thursday</v>
      </c>
      <c r="M575" s="20">
        <f t="shared" si="85"/>
        <v>1</v>
      </c>
      <c r="N575" s="19">
        <v>5373</v>
      </c>
      <c r="O575" s="4">
        <f>MATCH(N575-1,'Supply Data'!$K$12:$K$17)+1</f>
        <v>5</v>
      </c>
      <c r="P575">
        <f>INDEX('Supply Data'!$L$12:$L$17,'Demand Data'!O575)</f>
        <v>75</v>
      </c>
      <c r="R575" t="str">
        <f t="shared" si="86"/>
        <v>24-Jan-08 Thursday 18</v>
      </c>
    </row>
    <row r="576" spans="4:18" x14ac:dyDescent="0.35">
      <c r="D576" s="21">
        <f t="shared" si="87"/>
        <v>39471.749999998618</v>
      </c>
      <c r="E576" s="21" t="b">
        <f t="shared" si="80"/>
        <v>0</v>
      </c>
      <c r="F576" s="21" t="b">
        <f t="shared" si="81"/>
        <v>0</v>
      </c>
      <c r="G576" s="20">
        <f t="shared" si="82"/>
        <v>1</v>
      </c>
      <c r="H576" s="20">
        <f t="shared" si="83"/>
        <v>24</v>
      </c>
      <c r="I576" s="20">
        <f t="shared" si="88"/>
        <v>19</v>
      </c>
      <c r="J576" s="21">
        <f t="shared" si="89"/>
        <v>39471</v>
      </c>
      <c r="K576" s="21"/>
      <c r="L576" s="21" t="str">
        <f t="shared" si="84"/>
        <v>Thursday</v>
      </c>
      <c r="M576" s="20">
        <f t="shared" si="85"/>
        <v>1</v>
      </c>
      <c r="N576" s="19">
        <v>5544</v>
      </c>
      <c r="O576" s="4">
        <f>MATCH(N576-1,'Supply Data'!$K$12:$K$17)+1</f>
        <v>5</v>
      </c>
      <c r="P576">
        <f>INDEX('Supply Data'!$L$12:$L$17,'Demand Data'!O576)</f>
        <v>75</v>
      </c>
      <c r="R576" t="str">
        <f t="shared" si="86"/>
        <v>24-Jan-08 Thursday 19</v>
      </c>
    </row>
    <row r="577" spans="4:18" x14ac:dyDescent="0.35">
      <c r="D577" s="21">
        <f t="shared" si="87"/>
        <v>39471.791666665282</v>
      </c>
      <c r="E577" s="21" t="b">
        <f t="shared" si="80"/>
        <v>0</v>
      </c>
      <c r="F577" s="21" t="b">
        <f t="shared" si="81"/>
        <v>0</v>
      </c>
      <c r="G577" s="20">
        <f t="shared" si="82"/>
        <v>1</v>
      </c>
      <c r="H577" s="20">
        <f t="shared" si="83"/>
        <v>24</v>
      </c>
      <c r="I577" s="20">
        <f t="shared" si="88"/>
        <v>20</v>
      </c>
      <c r="J577" s="21">
        <f t="shared" si="89"/>
        <v>39471</v>
      </c>
      <c r="K577" s="21"/>
      <c r="L577" s="21" t="str">
        <f t="shared" si="84"/>
        <v>Thursday</v>
      </c>
      <c r="M577" s="20">
        <f t="shared" si="85"/>
        <v>1</v>
      </c>
      <c r="N577" s="19">
        <v>5395.5</v>
      </c>
      <c r="O577" s="4">
        <f>MATCH(N577-1,'Supply Data'!$K$12:$K$17)+1</f>
        <v>5</v>
      </c>
      <c r="P577">
        <f>INDEX('Supply Data'!$L$12:$L$17,'Demand Data'!O577)</f>
        <v>75</v>
      </c>
      <c r="R577" t="str">
        <f t="shared" si="86"/>
        <v>24-Jan-08 Thursday 20</v>
      </c>
    </row>
    <row r="578" spans="4:18" x14ac:dyDescent="0.35">
      <c r="D578" s="21">
        <f t="shared" si="87"/>
        <v>39471.833333331946</v>
      </c>
      <c r="E578" s="21" t="b">
        <f t="shared" si="80"/>
        <v>0</v>
      </c>
      <c r="F578" s="21" t="b">
        <f t="shared" si="81"/>
        <v>0</v>
      </c>
      <c r="G578" s="20">
        <f t="shared" si="82"/>
        <v>1</v>
      </c>
      <c r="H578" s="20">
        <f t="shared" si="83"/>
        <v>24</v>
      </c>
      <c r="I578" s="20">
        <f t="shared" si="88"/>
        <v>21</v>
      </c>
      <c r="J578" s="21">
        <f t="shared" si="89"/>
        <v>39471</v>
      </c>
      <c r="K578" s="21"/>
      <c r="L578" s="21" t="str">
        <f t="shared" si="84"/>
        <v>Thursday</v>
      </c>
      <c r="M578" s="20">
        <f t="shared" si="85"/>
        <v>1</v>
      </c>
      <c r="N578" s="19">
        <v>5083.5</v>
      </c>
      <c r="O578" s="4">
        <f>MATCH(N578-1,'Supply Data'!$K$12:$K$17)+1</f>
        <v>5</v>
      </c>
      <c r="P578">
        <f>INDEX('Supply Data'!$L$12:$L$17,'Demand Data'!O578)</f>
        <v>75</v>
      </c>
      <c r="R578" t="str">
        <f t="shared" si="86"/>
        <v>24-Jan-08 Thursday 21</v>
      </c>
    </row>
    <row r="579" spans="4:18" x14ac:dyDescent="0.35">
      <c r="D579" s="21">
        <f t="shared" si="87"/>
        <v>39471.87499999861</v>
      </c>
      <c r="E579" s="21" t="b">
        <f t="shared" si="80"/>
        <v>0</v>
      </c>
      <c r="F579" s="21" t="b">
        <f t="shared" si="81"/>
        <v>0</v>
      </c>
      <c r="G579" s="20">
        <f t="shared" si="82"/>
        <v>1</v>
      </c>
      <c r="H579" s="20">
        <f t="shared" si="83"/>
        <v>24</v>
      </c>
      <c r="I579" s="20">
        <f t="shared" si="88"/>
        <v>22</v>
      </c>
      <c r="J579" s="21">
        <f t="shared" si="89"/>
        <v>39471</v>
      </c>
      <c r="K579" s="21"/>
      <c r="L579" s="21" t="str">
        <f t="shared" si="84"/>
        <v>Thursday</v>
      </c>
      <c r="M579" s="20">
        <f t="shared" si="85"/>
        <v>1</v>
      </c>
      <c r="N579" s="19">
        <v>4596</v>
      </c>
      <c r="O579" s="4">
        <f>MATCH(N579-1,'Supply Data'!$K$12:$K$17)+1</f>
        <v>4</v>
      </c>
      <c r="P579">
        <f>INDEX('Supply Data'!$L$12:$L$17,'Demand Data'!O579)</f>
        <v>50</v>
      </c>
      <c r="R579" t="str">
        <f t="shared" si="86"/>
        <v>24-Jan-08 Thursday 22</v>
      </c>
    </row>
    <row r="580" spans="4:18" x14ac:dyDescent="0.35">
      <c r="D580" s="21">
        <f t="shared" si="87"/>
        <v>39471.916666665275</v>
      </c>
      <c r="E580" s="21" t="b">
        <f t="shared" si="80"/>
        <v>0</v>
      </c>
      <c r="F580" s="21" t="b">
        <f t="shared" si="81"/>
        <v>0</v>
      </c>
      <c r="G580" s="20">
        <f t="shared" si="82"/>
        <v>1</v>
      </c>
      <c r="H580" s="20">
        <f t="shared" si="83"/>
        <v>24</v>
      </c>
      <c r="I580" s="20">
        <f t="shared" si="88"/>
        <v>23</v>
      </c>
      <c r="J580" s="21">
        <f t="shared" si="89"/>
        <v>39471</v>
      </c>
      <c r="K580" s="21"/>
      <c r="L580" s="21" t="str">
        <f t="shared" si="84"/>
        <v>Thursday</v>
      </c>
      <c r="M580" s="20">
        <f t="shared" si="85"/>
        <v>1</v>
      </c>
      <c r="N580" s="19">
        <v>4284</v>
      </c>
      <c r="O580" s="4">
        <f>MATCH(N580-1,'Supply Data'!$K$12:$K$17)+1</f>
        <v>4</v>
      </c>
      <c r="P580">
        <f>INDEX('Supply Data'!$L$12:$L$17,'Demand Data'!O580)</f>
        <v>50</v>
      </c>
      <c r="R580" t="str">
        <f t="shared" si="86"/>
        <v>24-Jan-08 Thursday 23</v>
      </c>
    </row>
    <row r="581" spans="4:18" x14ac:dyDescent="0.35">
      <c r="D581" s="21">
        <f t="shared" si="87"/>
        <v>39471.958333331939</v>
      </c>
      <c r="E581" s="21" t="b">
        <f t="shared" si="80"/>
        <v>0</v>
      </c>
      <c r="F581" s="21" t="b">
        <f t="shared" si="81"/>
        <v>0</v>
      </c>
      <c r="G581" s="20">
        <f t="shared" si="82"/>
        <v>1</v>
      </c>
      <c r="H581" s="20">
        <f t="shared" si="83"/>
        <v>24</v>
      </c>
      <c r="I581" s="20">
        <f t="shared" si="88"/>
        <v>24</v>
      </c>
      <c r="J581" s="21">
        <f t="shared" si="89"/>
        <v>39471</v>
      </c>
      <c r="K581" s="21"/>
      <c r="L581" s="21" t="str">
        <f t="shared" si="84"/>
        <v>Thursday</v>
      </c>
      <c r="M581" s="20">
        <f t="shared" si="85"/>
        <v>1</v>
      </c>
      <c r="N581" s="19">
        <v>3888</v>
      </c>
      <c r="O581" s="4">
        <f>MATCH(N581-1,'Supply Data'!$K$12:$K$17)+1</f>
        <v>4</v>
      </c>
      <c r="P581">
        <f>INDEX('Supply Data'!$L$12:$L$17,'Demand Data'!O581)</f>
        <v>50</v>
      </c>
      <c r="R581" t="str">
        <f t="shared" si="86"/>
        <v>24-Jan-08 Thursday 24</v>
      </c>
    </row>
    <row r="582" spans="4:18" x14ac:dyDescent="0.35">
      <c r="D582" s="21">
        <f t="shared" si="87"/>
        <v>39471.999999998603</v>
      </c>
      <c r="E582" s="21" t="b">
        <f t="shared" ref="E582:E645" si="90">D582=$D$2</f>
        <v>0</v>
      </c>
      <c r="F582" s="21" t="b">
        <f t="shared" ref="F582:F645" si="91">D582=$E$2</f>
        <v>0</v>
      </c>
      <c r="G582" s="20">
        <f t="shared" si="82"/>
        <v>1</v>
      </c>
      <c r="H582" s="20">
        <f t="shared" si="83"/>
        <v>24</v>
      </c>
      <c r="I582" s="20">
        <f t="shared" si="88"/>
        <v>1</v>
      </c>
      <c r="J582" s="21">
        <f t="shared" si="89"/>
        <v>39472</v>
      </c>
      <c r="K582" s="21"/>
      <c r="L582" s="21" t="str">
        <f t="shared" si="84"/>
        <v>Friday</v>
      </c>
      <c r="M582" s="20">
        <f t="shared" si="85"/>
        <v>1</v>
      </c>
      <c r="N582" s="19">
        <v>3877.5</v>
      </c>
      <c r="O582" s="4">
        <f>MATCH(N582-1,'Supply Data'!$K$12:$K$17)+1</f>
        <v>4</v>
      </c>
      <c r="P582">
        <f>INDEX('Supply Data'!$L$12:$L$17,'Demand Data'!O582)</f>
        <v>50</v>
      </c>
      <c r="R582" t="str">
        <f t="shared" si="86"/>
        <v>25-Jan-08 Friday 1</v>
      </c>
    </row>
    <row r="583" spans="4:18" x14ac:dyDescent="0.35">
      <c r="D583" s="21">
        <f t="shared" si="87"/>
        <v>39472.041666665267</v>
      </c>
      <c r="E583" s="21" t="b">
        <f t="shared" si="90"/>
        <v>0</v>
      </c>
      <c r="F583" s="21" t="b">
        <f t="shared" si="91"/>
        <v>0</v>
      </c>
      <c r="G583" s="20">
        <f t="shared" ref="G583:G646" si="92">IF(E583,2,IF(F583,3,1))</f>
        <v>1</v>
      </c>
      <c r="H583" s="20">
        <f t="shared" ref="H583:H646" si="93">CHOOSE(G583,24,23,25)</f>
        <v>24</v>
      </c>
      <c r="I583" s="20">
        <f t="shared" si="88"/>
        <v>2</v>
      </c>
      <c r="J583" s="21">
        <f t="shared" si="89"/>
        <v>39472</v>
      </c>
      <c r="K583" s="21"/>
      <c r="L583" s="21" t="str">
        <f t="shared" ref="L583:L646" si="94">TEXT(J583,"ddddd")</f>
        <v>Friday</v>
      </c>
      <c r="M583" s="20">
        <f t="shared" ref="M583:M646" si="95">MONTH(D583)</f>
        <v>1</v>
      </c>
      <c r="N583" s="19">
        <v>3609</v>
      </c>
      <c r="O583" s="4">
        <f>MATCH(N583-1,'Supply Data'!$K$12:$K$17)+1</f>
        <v>4</v>
      </c>
      <c r="P583">
        <f>INDEX('Supply Data'!$L$12:$L$17,'Demand Data'!O583)</f>
        <v>50</v>
      </c>
      <c r="R583" t="str">
        <f t="shared" ref="R583:R646" si="96">TEXT(D583,"dd-mmm-yy ddddd")&amp;" "&amp;I583</f>
        <v>25-Jan-08 Friday 2</v>
      </c>
    </row>
    <row r="584" spans="4:18" x14ac:dyDescent="0.35">
      <c r="D584" s="21">
        <f t="shared" ref="D584:D647" si="97">D583+1/24</f>
        <v>39472.083333331931</v>
      </c>
      <c r="E584" s="21" t="b">
        <f t="shared" si="90"/>
        <v>0</v>
      </c>
      <c r="F584" s="21" t="b">
        <f t="shared" si="91"/>
        <v>0</v>
      </c>
      <c r="G584" s="20">
        <f t="shared" si="92"/>
        <v>1</v>
      </c>
      <c r="H584" s="20">
        <f t="shared" si="93"/>
        <v>24</v>
      </c>
      <c r="I584" s="20">
        <f t="shared" ref="I584:I647" si="98">IF(I583&gt;=H584,1,I583+1)</f>
        <v>3</v>
      </c>
      <c r="J584" s="21">
        <f t="shared" ref="J584:J647" si="99">IF(I584=1,J583+1,J583)</f>
        <v>39472</v>
      </c>
      <c r="K584" s="21"/>
      <c r="L584" s="21" t="str">
        <f t="shared" si="94"/>
        <v>Friday</v>
      </c>
      <c r="M584" s="20">
        <f t="shared" si="95"/>
        <v>1</v>
      </c>
      <c r="N584" s="19">
        <v>3573</v>
      </c>
      <c r="O584" s="4">
        <f>MATCH(N584-1,'Supply Data'!$K$12:$K$17)+1</f>
        <v>3</v>
      </c>
      <c r="P584">
        <f>INDEX('Supply Data'!$L$12:$L$17,'Demand Data'!O584)</f>
        <v>23</v>
      </c>
      <c r="R584" t="str">
        <f t="shared" si="96"/>
        <v>25-Jan-08 Friday 3</v>
      </c>
    </row>
    <row r="585" spans="4:18" x14ac:dyDescent="0.35">
      <c r="D585" s="21">
        <f t="shared" si="97"/>
        <v>39472.124999998596</v>
      </c>
      <c r="E585" s="21" t="b">
        <f t="shared" si="90"/>
        <v>0</v>
      </c>
      <c r="F585" s="21" t="b">
        <f t="shared" si="91"/>
        <v>0</v>
      </c>
      <c r="G585" s="20">
        <f t="shared" si="92"/>
        <v>1</v>
      </c>
      <c r="H585" s="20">
        <f t="shared" si="93"/>
        <v>24</v>
      </c>
      <c r="I585" s="20">
        <f t="shared" si="98"/>
        <v>4</v>
      </c>
      <c r="J585" s="21">
        <f t="shared" si="99"/>
        <v>39472</v>
      </c>
      <c r="K585" s="21"/>
      <c r="L585" s="21" t="str">
        <f t="shared" si="94"/>
        <v>Friday</v>
      </c>
      <c r="M585" s="20">
        <f t="shared" si="95"/>
        <v>1</v>
      </c>
      <c r="N585" s="19">
        <v>3549</v>
      </c>
      <c r="O585" s="4">
        <f>MATCH(N585-1,'Supply Data'!$K$12:$K$17)+1</f>
        <v>3</v>
      </c>
      <c r="P585">
        <f>INDEX('Supply Data'!$L$12:$L$17,'Demand Data'!O585)</f>
        <v>23</v>
      </c>
      <c r="R585" t="str">
        <f t="shared" si="96"/>
        <v>25-Jan-08 Friday 4</v>
      </c>
    </row>
    <row r="586" spans="4:18" x14ac:dyDescent="0.35">
      <c r="D586" s="21">
        <f t="shared" si="97"/>
        <v>39472.16666666526</v>
      </c>
      <c r="E586" s="21" t="b">
        <f t="shared" si="90"/>
        <v>0</v>
      </c>
      <c r="F586" s="21" t="b">
        <f t="shared" si="91"/>
        <v>0</v>
      </c>
      <c r="G586" s="20">
        <f t="shared" si="92"/>
        <v>1</v>
      </c>
      <c r="H586" s="20">
        <f t="shared" si="93"/>
        <v>24</v>
      </c>
      <c r="I586" s="20">
        <f t="shared" si="98"/>
        <v>5</v>
      </c>
      <c r="J586" s="21">
        <f t="shared" si="99"/>
        <v>39472</v>
      </c>
      <c r="K586" s="21"/>
      <c r="L586" s="21" t="str">
        <f t="shared" si="94"/>
        <v>Friday</v>
      </c>
      <c r="M586" s="20">
        <f t="shared" si="95"/>
        <v>1</v>
      </c>
      <c r="N586" s="19">
        <v>3768</v>
      </c>
      <c r="O586" s="4">
        <f>MATCH(N586-1,'Supply Data'!$K$12:$K$17)+1</f>
        <v>4</v>
      </c>
      <c r="P586">
        <f>INDEX('Supply Data'!$L$12:$L$17,'Demand Data'!O586)</f>
        <v>50</v>
      </c>
      <c r="R586" t="str">
        <f t="shared" si="96"/>
        <v>25-Jan-08 Friday 5</v>
      </c>
    </row>
    <row r="587" spans="4:18" x14ac:dyDescent="0.35">
      <c r="D587" s="21">
        <f t="shared" si="97"/>
        <v>39472.208333331924</v>
      </c>
      <c r="E587" s="21" t="b">
        <f t="shared" si="90"/>
        <v>0</v>
      </c>
      <c r="F587" s="21" t="b">
        <f t="shared" si="91"/>
        <v>0</v>
      </c>
      <c r="G587" s="20">
        <f t="shared" si="92"/>
        <v>1</v>
      </c>
      <c r="H587" s="20">
        <f t="shared" si="93"/>
        <v>24</v>
      </c>
      <c r="I587" s="20">
        <f t="shared" si="98"/>
        <v>6</v>
      </c>
      <c r="J587" s="21">
        <f t="shared" si="99"/>
        <v>39472</v>
      </c>
      <c r="K587" s="21"/>
      <c r="L587" s="21" t="str">
        <f t="shared" si="94"/>
        <v>Friday</v>
      </c>
      <c r="M587" s="20">
        <f t="shared" si="95"/>
        <v>1</v>
      </c>
      <c r="N587" s="19">
        <v>3985.5</v>
      </c>
      <c r="O587" s="4">
        <f>MATCH(N587-1,'Supply Data'!$K$12:$K$17)+1</f>
        <v>4</v>
      </c>
      <c r="P587">
        <f>INDEX('Supply Data'!$L$12:$L$17,'Demand Data'!O587)</f>
        <v>50</v>
      </c>
      <c r="R587" t="str">
        <f t="shared" si="96"/>
        <v>25-Jan-08 Friday 6</v>
      </c>
    </row>
    <row r="588" spans="4:18" x14ac:dyDescent="0.35">
      <c r="D588" s="21">
        <f t="shared" si="97"/>
        <v>39472.249999998588</v>
      </c>
      <c r="E588" s="21" t="b">
        <f t="shared" si="90"/>
        <v>0</v>
      </c>
      <c r="F588" s="21" t="b">
        <f t="shared" si="91"/>
        <v>0</v>
      </c>
      <c r="G588" s="20">
        <f t="shared" si="92"/>
        <v>1</v>
      </c>
      <c r="H588" s="20">
        <f t="shared" si="93"/>
        <v>24</v>
      </c>
      <c r="I588" s="20">
        <f t="shared" si="98"/>
        <v>7</v>
      </c>
      <c r="J588" s="21">
        <f t="shared" si="99"/>
        <v>39472</v>
      </c>
      <c r="K588" s="21"/>
      <c r="L588" s="21" t="str">
        <f t="shared" si="94"/>
        <v>Friday</v>
      </c>
      <c r="M588" s="20">
        <f t="shared" si="95"/>
        <v>1</v>
      </c>
      <c r="N588" s="19">
        <v>3946.5</v>
      </c>
      <c r="O588" s="4">
        <f>MATCH(N588-1,'Supply Data'!$K$12:$K$17)+1</f>
        <v>4</v>
      </c>
      <c r="P588">
        <f>INDEX('Supply Data'!$L$12:$L$17,'Demand Data'!O588)</f>
        <v>50</v>
      </c>
      <c r="R588" t="str">
        <f t="shared" si="96"/>
        <v>25-Jan-08 Friday 7</v>
      </c>
    </row>
    <row r="589" spans="4:18" x14ac:dyDescent="0.35">
      <c r="D589" s="21">
        <f t="shared" si="97"/>
        <v>39472.291666665253</v>
      </c>
      <c r="E589" s="21" t="b">
        <f t="shared" si="90"/>
        <v>0</v>
      </c>
      <c r="F589" s="21" t="b">
        <f t="shared" si="91"/>
        <v>0</v>
      </c>
      <c r="G589" s="20">
        <f t="shared" si="92"/>
        <v>1</v>
      </c>
      <c r="H589" s="20">
        <f t="shared" si="93"/>
        <v>24</v>
      </c>
      <c r="I589" s="20">
        <f t="shared" si="98"/>
        <v>8</v>
      </c>
      <c r="J589" s="21">
        <f t="shared" si="99"/>
        <v>39472</v>
      </c>
      <c r="K589" s="21"/>
      <c r="L589" s="21" t="str">
        <f t="shared" si="94"/>
        <v>Friday</v>
      </c>
      <c r="M589" s="20">
        <f t="shared" si="95"/>
        <v>1</v>
      </c>
      <c r="N589" s="19">
        <v>4368</v>
      </c>
      <c r="O589" s="4">
        <f>MATCH(N589-1,'Supply Data'!$K$12:$K$17)+1</f>
        <v>4</v>
      </c>
      <c r="P589">
        <f>INDEX('Supply Data'!$L$12:$L$17,'Demand Data'!O589)</f>
        <v>50</v>
      </c>
      <c r="R589" t="str">
        <f t="shared" si="96"/>
        <v>25-Jan-08 Friday 8</v>
      </c>
    </row>
    <row r="590" spans="4:18" x14ac:dyDescent="0.35">
      <c r="D590" s="21">
        <f t="shared" si="97"/>
        <v>39472.333333331917</v>
      </c>
      <c r="E590" s="21" t="b">
        <f t="shared" si="90"/>
        <v>0</v>
      </c>
      <c r="F590" s="21" t="b">
        <f t="shared" si="91"/>
        <v>0</v>
      </c>
      <c r="G590" s="20">
        <f t="shared" si="92"/>
        <v>1</v>
      </c>
      <c r="H590" s="20">
        <f t="shared" si="93"/>
        <v>24</v>
      </c>
      <c r="I590" s="20">
        <f t="shared" si="98"/>
        <v>9</v>
      </c>
      <c r="J590" s="21">
        <f t="shared" si="99"/>
        <v>39472</v>
      </c>
      <c r="K590" s="21"/>
      <c r="L590" s="21" t="str">
        <f t="shared" si="94"/>
        <v>Friday</v>
      </c>
      <c r="M590" s="20">
        <f t="shared" si="95"/>
        <v>1</v>
      </c>
      <c r="N590" s="19">
        <v>4905</v>
      </c>
      <c r="O590" s="4">
        <f>MATCH(N590-1,'Supply Data'!$K$12:$K$17)+1</f>
        <v>5</v>
      </c>
      <c r="P590">
        <f>INDEX('Supply Data'!$L$12:$L$17,'Demand Data'!O590)</f>
        <v>75</v>
      </c>
      <c r="R590" t="str">
        <f t="shared" si="96"/>
        <v>25-Jan-08 Friday 9</v>
      </c>
    </row>
    <row r="591" spans="4:18" x14ac:dyDescent="0.35">
      <c r="D591" s="21">
        <f t="shared" si="97"/>
        <v>39472.374999998581</v>
      </c>
      <c r="E591" s="21" t="b">
        <f t="shared" si="90"/>
        <v>0</v>
      </c>
      <c r="F591" s="21" t="b">
        <f t="shared" si="91"/>
        <v>0</v>
      </c>
      <c r="G591" s="20">
        <f t="shared" si="92"/>
        <v>1</v>
      </c>
      <c r="H591" s="20">
        <f t="shared" si="93"/>
        <v>24</v>
      </c>
      <c r="I591" s="20">
        <f t="shared" si="98"/>
        <v>10</v>
      </c>
      <c r="J591" s="21">
        <f t="shared" si="99"/>
        <v>39472</v>
      </c>
      <c r="K591" s="21"/>
      <c r="L591" s="21" t="str">
        <f t="shared" si="94"/>
        <v>Friday</v>
      </c>
      <c r="M591" s="20">
        <f t="shared" si="95"/>
        <v>1</v>
      </c>
      <c r="N591" s="19">
        <v>5131.5</v>
      </c>
      <c r="O591" s="4">
        <f>MATCH(N591-1,'Supply Data'!$K$12:$K$17)+1</f>
        <v>5</v>
      </c>
      <c r="P591">
        <f>INDEX('Supply Data'!$L$12:$L$17,'Demand Data'!O591)</f>
        <v>75</v>
      </c>
      <c r="R591" t="str">
        <f t="shared" si="96"/>
        <v>25-Jan-08 Friday 10</v>
      </c>
    </row>
    <row r="592" spans="4:18" x14ac:dyDescent="0.35">
      <c r="D592" s="21">
        <f t="shared" si="97"/>
        <v>39472.416666665245</v>
      </c>
      <c r="E592" s="21" t="b">
        <f t="shared" si="90"/>
        <v>0</v>
      </c>
      <c r="F592" s="21" t="b">
        <f t="shared" si="91"/>
        <v>0</v>
      </c>
      <c r="G592" s="20">
        <f t="shared" si="92"/>
        <v>1</v>
      </c>
      <c r="H592" s="20">
        <f t="shared" si="93"/>
        <v>24</v>
      </c>
      <c r="I592" s="20">
        <f t="shared" si="98"/>
        <v>11</v>
      </c>
      <c r="J592" s="21">
        <f t="shared" si="99"/>
        <v>39472</v>
      </c>
      <c r="K592" s="21"/>
      <c r="L592" s="21" t="str">
        <f t="shared" si="94"/>
        <v>Friday</v>
      </c>
      <c r="M592" s="20">
        <f t="shared" si="95"/>
        <v>1</v>
      </c>
      <c r="N592" s="19">
        <v>5305.5</v>
      </c>
      <c r="O592" s="4">
        <f>MATCH(N592-1,'Supply Data'!$K$12:$K$17)+1</f>
        <v>5</v>
      </c>
      <c r="P592">
        <f>INDEX('Supply Data'!$L$12:$L$17,'Demand Data'!O592)</f>
        <v>75</v>
      </c>
      <c r="R592" t="str">
        <f t="shared" si="96"/>
        <v>25-Jan-08 Friday 11</v>
      </c>
    </row>
    <row r="593" spans="4:18" x14ac:dyDescent="0.35">
      <c r="D593" s="21">
        <f t="shared" si="97"/>
        <v>39472.45833333191</v>
      </c>
      <c r="E593" s="21" t="b">
        <f t="shared" si="90"/>
        <v>0</v>
      </c>
      <c r="F593" s="21" t="b">
        <f t="shared" si="91"/>
        <v>0</v>
      </c>
      <c r="G593" s="20">
        <f t="shared" si="92"/>
        <v>1</v>
      </c>
      <c r="H593" s="20">
        <f t="shared" si="93"/>
        <v>24</v>
      </c>
      <c r="I593" s="20">
        <f t="shared" si="98"/>
        <v>12</v>
      </c>
      <c r="J593" s="21">
        <f t="shared" si="99"/>
        <v>39472</v>
      </c>
      <c r="K593" s="21"/>
      <c r="L593" s="21" t="str">
        <f t="shared" si="94"/>
        <v>Friday</v>
      </c>
      <c r="M593" s="20">
        <f t="shared" si="95"/>
        <v>1</v>
      </c>
      <c r="N593" s="19">
        <v>5073</v>
      </c>
      <c r="O593" s="4">
        <f>MATCH(N593-1,'Supply Data'!$K$12:$K$17)+1</f>
        <v>5</v>
      </c>
      <c r="P593">
        <f>INDEX('Supply Data'!$L$12:$L$17,'Demand Data'!O593)</f>
        <v>75</v>
      </c>
      <c r="R593" t="str">
        <f t="shared" si="96"/>
        <v>25-Jan-08 Friday 12</v>
      </c>
    </row>
    <row r="594" spans="4:18" x14ac:dyDescent="0.35">
      <c r="D594" s="21">
        <f t="shared" si="97"/>
        <v>39472.499999998574</v>
      </c>
      <c r="E594" s="21" t="b">
        <f t="shared" si="90"/>
        <v>0</v>
      </c>
      <c r="F594" s="21" t="b">
        <f t="shared" si="91"/>
        <v>0</v>
      </c>
      <c r="G594" s="20">
        <f t="shared" si="92"/>
        <v>1</v>
      </c>
      <c r="H594" s="20">
        <f t="shared" si="93"/>
        <v>24</v>
      </c>
      <c r="I594" s="20">
        <f t="shared" si="98"/>
        <v>13</v>
      </c>
      <c r="J594" s="21">
        <f t="shared" si="99"/>
        <v>39472</v>
      </c>
      <c r="K594" s="21"/>
      <c r="L594" s="21" t="str">
        <f t="shared" si="94"/>
        <v>Friday</v>
      </c>
      <c r="M594" s="20">
        <f t="shared" si="95"/>
        <v>1</v>
      </c>
      <c r="N594" s="19">
        <v>5176.5</v>
      </c>
      <c r="O594" s="4">
        <f>MATCH(N594-1,'Supply Data'!$K$12:$K$17)+1</f>
        <v>5</v>
      </c>
      <c r="P594">
        <f>INDEX('Supply Data'!$L$12:$L$17,'Demand Data'!O594)</f>
        <v>75</v>
      </c>
      <c r="R594" t="str">
        <f t="shared" si="96"/>
        <v>25-Jan-08 Friday 13</v>
      </c>
    </row>
    <row r="595" spans="4:18" x14ac:dyDescent="0.35">
      <c r="D595" s="21">
        <f t="shared" si="97"/>
        <v>39472.541666665238</v>
      </c>
      <c r="E595" s="21" t="b">
        <f t="shared" si="90"/>
        <v>0</v>
      </c>
      <c r="F595" s="21" t="b">
        <f t="shared" si="91"/>
        <v>0</v>
      </c>
      <c r="G595" s="20">
        <f t="shared" si="92"/>
        <v>1</v>
      </c>
      <c r="H595" s="20">
        <f t="shared" si="93"/>
        <v>24</v>
      </c>
      <c r="I595" s="20">
        <f t="shared" si="98"/>
        <v>14</v>
      </c>
      <c r="J595" s="21">
        <f t="shared" si="99"/>
        <v>39472</v>
      </c>
      <c r="K595" s="21"/>
      <c r="L595" s="21" t="str">
        <f t="shared" si="94"/>
        <v>Friday</v>
      </c>
      <c r="M595" s="20">
        <f t="shared" si="95"/>
        <v>1</v>
      </c>
      <c r="N595" s="19">
        <v>5385</v>
      </c>
      <c r="O595" s="4">
        <f>MATCH(N595-1,'Supply Data'!$K$12:$K$17)+1</f>
        <v>5</v>
      </c>
      <c r="P595">
        <f>INDEX('Supply Data'!$L$12:$L$17,'Demand Data'!O595)</f>
        <v>75</v>
      </c>
      <c r="R595" t="str">
        <f t="shared" si="96"/>
        <v>25-Jan-08 Friday 14</v>
      </c>
    </row>
    <row r="596" spans="4:18" x14ac:dyDescent="0.35">
      <c r="D596" s="21">
        <f t="shared" si="97"/>
        <v>39472.583333331902</v>
      </c>
      <c r="E596" s="21" t="b">
        <f t="shared" si="90"/>
        <v>0</v>
      </c>
      <c r="F596" s="21" t="b">
        <f t="shared" si="91"/>
        <v>0</v>
      </c>
      <c r="G596" s="20">
        <f t="shared" si="92"/>
        <v>1</v>
      </c>
      <c r="H596" s="20">
        <f t="shared" si="93"/>
        <v>24</v>
      </c>
      <c r="I596" s="20">
        <f t="shared" si="98"/>
        <v>15</v>
      </c>
      <c r="J596" s="21">
        <f t="shared" si="99"/>
        <v>39472</v>
      </c>
      <c r="K596" s="21"/>
      <c r="L596" s="21" t="str">
        <f t="shared" si="94"/>
        <v>Friday</v>
      </c>
      <c r="M596" s="20">
        <f t="shared" si="95"/>
        <v>1</v>
      </c>
      <c r="N596" s="19">
        <v>5238</v>
      </c>
      <c r="O596" s="4">
        <f>MATCH(N596-1,'Supply Data'!$K$12:$K$17)+1</f>
        <v>5</v>
      </c>
      <c r="P596">
        <f>INDEX('Supply Data'!$L$12:$L$17,'Demand Data'!O596)</f>
        <v>75</v>
      </c>
      <c r="R596" t="str">
        <f t="shared" si="96"/>
        <v>25-Jan-08 Friday 15</v>
      </c>
    </row>
    <row r="597" spans="4:18" x14ac:dyDescent="0.35">
      <c r="D597" s="21">
        <f t="shared" si="97"/>
        <v>39472.624999998567</v>
      </c>
      <c r="E597" s="21" t="b">
        <f t="shared" si="90"/>
        <v>0</v>
      </c>
      <c r="F597" s="21" t="b">
        <f t="shared" si="91"/>
        <v>0</v>
      </c>
      <c r="G597" s="20">
        <f t="shared" si="92"/>
        <v>1</v>
      </c>
      <c r="H597" s="20">
        <f t="shared" si="93"/>
        <v>24</v>
      </c>
      <c r="I597" s="20">
        <f t="shared" si="98"/>
        <v>16</v>
      </c>
      <c r="J597" s="21">
        <f t="shared" si="99"/>
        <v>39472</v>
      </c>
      <c r="K597" s="21"/>
      <c r="L597" s="21" t="str">
        <f t="shared" si="94"/>
        <v>Friday</v>
      </c>
      <c r="M597" s="20">
        <f t="shared" si="95"/>
        <v>1</v>
      </c>
      <c r="N597" s="19">
        <v>5208</v>
      </c>
      <c r="O597" s="4">
        <f>MATCH(N597-1,'Supply Data'!$K$12:$K$17)+1</f>
        <v>5</v>
      </c>
      <c r="P597">
        <f>INDEX('Supply Data'!$L$12:$L$17,'Demand Data'!O597)</f>
        <v>75</v>
      </c>
      <c r="R597" t="str">
        <f t="shared" si="96"/>
        <v>25-Jan-08 Friday 16</v>
      </c>
    </row>
    <row r="598" spans="4:18" x14ac:dyDescent="0.35">
      <c r="D598" s="21">
        <f t="shared" si="97"/>
        <v>39472.666666665231</v>
      </c>
      <c r="E598" s="21" t="b">
        <f t="shared" si="90"/>
        <v>0</v>
      </c>
      <c r="F598" s="21" t="b">
        <f t="shared" si="91"/>
        <v>0</v>
      </c>
      <c r="G598" s="20">
        <f t="shared" si="92"/>
        <v>1</v>
      </c>
      <c r="H598" s="20">
        <f t="shared" si="93"/>
        <v>24</v>
      </c>
      <c r="I598" s="20">
        <f t="shared" si="98"/>
        <v>17</v>
      </c>
      <c r="J598" s="21">
        <f t="shared" si="99"/>
        <v>39472</v>
      </c>
      <c r="K598" s="21"/>
      <c r="L598" s="21" t="str">
        <f t="shared" si="94"/>
        <v>Friday</v>
      </c>
      <c r="M598" s="20">
        <f t="shared" si="95"/>
        <v>1</v>
      </c>
      <c r="N598" s="19">
        <v>4957.5</v>
      </c>
      <c r="O598" s="4">
        <f>MATCH(N598-1,'Supply Data'!$K$12:$K$17)+1</f>
        <v>5</v>
      </c>
      <c r="P598">
        <f>INDEX('Supply Data'!$L$12:$L$17,'Demand Data'!O598)</f>
        <v>75</v>
      </c>
      <c r="R598" t="str">
        <f t="shared" si="96"/>
        <v>25-Jan-08 Friday 17</v>
      </c>
    </row>
    <row r="599" spans="4:18" x14ac:dyDescent="0.35">
      <c r="D599" s="21">
        <f t="shared" si="97"/>
        <v>39472.708333331895</v>
      </c>
      <c r="E599" s="21" t="b">
        <f t="shared" si="90"/>
        <v>0</v>
      </c>
      <c r="F599" s="21" t="b">
        <f t="shared" si="91"/>
        <v>0</v>
      </c>
      <c r="G599" s="20">
        <f t="shared" si="92"/>
        <v>1</v>
      </c>
      <c r="H599" s="20">
        <f t="shared" si="93"/>
        <v>24</v>
      </c>
      <c r="I599" s="20">
        <f t="shared" si="98"/>
        <v>18</v>
      </c>
      <c r="J599" s="21">
        <f t="shared" si="99"/>
        <v>39472</v>
      </c>
      <c r="K599" s="21"/>
      <c r="L599" s="21" t="str">
        <f t="shared" si="94"/>
        <v>Friday</v>
      </c>
      <c r="M599" s="20">
        <f t="shared" si="95"/>
        <v>1</v>
      </c>
      <c r="N599" s="19">
        <v>5326.5</v>
      </c>
      <c r="O599" s="4">
        <f>MATCH(N599-1,'Supply Data'!$K$12:$K$17)+1</f>
        <v>5</v>
      </c>
      <c r="P599">
        <f>INDEX('Supply Data'!$L$12:$L$17,'Demand Data'!O599)</f>
        <v>75</v>
      </c>
      <c r="R599" t="str">
        <f t="shared" si="96"/>
        <v>25-Jan-08 Friday 18</v>
      </c>
    </row>
    <row r="600" spans="4:18" x14ac:dyDescent="0.35">
      <c r="D600" s="21">
        <f t="shared" si="97"/>
        <v>39472.749999998559</v>
      </c>
      <c r="E600" s="21" t="b">
        <f t="shared" si="90"/>
        <v>0</v>
      </c>
      <c r="F600" s="21" t="b">
        <f t="shared" si="91"/>
        <v>0</v>
      </c>
      <c r="G600" s="20">
        <f t="shared" si="92"/>
        <v>1</v>
      </c>
      <c r="H600" s="20">
        <f t="shared" si="93"/>
        <v>24</v>
      </c>
      <c r="I600" s="20">
        <f t="shared" si="98"/>
        <v>19</v>
      </c>
      <c r="J600" s="21">
        <f t="shared" si="99"/>
        <v>39472</v>
      </c>
      <c r="K600" s="21"/>
      <c r="L600" s="21" t="str">
        <f t="shared" si="94"/>
        <v>Friday</v>
      </c>
      <c r="M600" s="20">
        <f t="shared" si="95"/>
        <v>1</v>
      </c>
      <c r="N600" s="19">
        <v>5592</v>
      </c>
      <c r="O600" s="4">
        <f>MATCH(N600-1,'Supply Data'!$K$12:$K$17)+1</f>
        <v>5</v>
      </c>
      <c r="P600">
        <f>INDEX('Supply Data'!$L$12:$L$17,'Demand Data'!O600)</f>
        <v>75</v>
      </c>
      <c r="R600" t="str">
        <f t="shared" si="96"/>
        <v>25-Jan-08 Friday 19</v>
      </c>
    </row>
    <row r="601" spans="4:18" x14ac:dyDescent="0.35">
      <c r="D601" s="21">
        <f t="shared" si="97"/>
        <v>39472.791666665224</v>
      </c>
      <c r="E601" s="21" t="b">
        <f t="shared" si="90"/>
        <v>0</v>
      </c>
      <c r="F601" s="21" t="b">
        <f t="shared" si="91"/>
        <v>0</v>
      </c>
      <c r="G601" s="20">
        <f t="shared" si="92"/>
        <v>1</v>
      </c>
      <c r="H601" s="20">
        <f t="shared" si="93"/>
        <v>24</v>
      </c>
      <c r="I601" s="20">
        <f t="shared" si="98"/>
        <v>20</v>
      </c>
      <c r="J601" s="21">
        <f t="shared" si="99"/>
        <v>39472</v>
      </c>
      <c r="K601" s="21"/>
      <c r="L601" s="21" t="str">
        <f t="shared" si="94"/>
        <v>Friday</v>
      </c>
      <c r="M601" s="20">
        <f t="shared" si="95"/>
        <v>1</v>
      </c>
      <c r="N601" s="19">
        <v>5374.5</v>
      </c>
      <c r="O601" s="4">
        <f>MATCH(N601-1,'Supply Data'!$K$12:$K$17)+1</f>
        <v>5</v>
      </c>
      <c r="P601">
        <f>INDEX('Supply Data'!$L$12:$L$17,'Demand Data'!O601)</f>
        <v>75</v>
      </c>
      <c r="R601" t="str">
        <f t="shared" si="96"/>
        <v>25-Jan-08 Friday 20</v>
      </c>
    </row>
    <row r="602" spans="4:18" x14ac:dyDescent="0.35">
      <c r="D602" s="21">
        <f t="shared" si="97"/>
        <v>39472.833333331888</v>
      </c>
      <c r="E602" s="21" t="b">
        <f t="shared" si="90"/>
        <v>0</v>
      </c>
      <c r="F602" s="21" t="b">
        <f t="shared" si="91"/>
        <v>0</v>
      </c>
      <c r="G602" s="20">
        <f t="shared" si="92"/>
        <v>1</v>
      </c>
      <c r="H602" s="20">
        <f t="shared" si="93"/>
        <v>24</v>
      </c>
      <c r="I602" s="20">
        <f t="shared" si="98"/>
        <v>21</v>
      </c>
      <c r="J602" s="21">
        <f t="shared" si="99"/>
        <v>39472</v>
      </c>
      <c r="K602" s="21"/>
      <c r="L602" s="21" t="str">
        <f t="shared" si="94"/>
        <v>Friday</v>
      </c>
      <c r="M602" s="20">
        <f t="shared" si="95"/>
        <v>1</v>
      </c>
      <c r="N602" s="19">
        <v>5188.5</v>
      </c>
      <c r="O602" s="4">
        <f>MATCH(N602-1,'Supply Data'!$K$12:$K$17)+1</f>
        <v>5</v>
      </c>
      <c r="P602">
        <f>INDEX('Supply Data'!$L$12:$L$17,'Demand Data'!O602)</f>
        <v>75</v>
      </c>
      <c r="R602" t="str">
        <f t="shared" si="96"/>
        <v>25-Jan-08 Friday 21</v>
      </c>
    </row>
    <row r="603" spans="4:18" x14ac:dyDescent="0.35">
      <c r="D603" s="21">
        <f t="shared" si="97"/>
        <v>39472.874999998552</v>
      </c>
      <c r="E603" s="21" t="b">
        <f t="shared" si="90"/>
        <v>0</v>
      </c>
      <c r="F603" s="21" t="b">
        <f t="shared" si="91"/>
        <v>0</v>
      </c>
      <c r="G603" s="20">
        <f t="shared" si="92"/>
        <v>1</v>
      </c>
      <c r="H603" s="20">
        <f t="shared" si="93"/>
        <v>24</v>
      </c>
      <c r="I603" s="20">
        <f t="shared" si="98"/>
        <v>22</v>
      </c>
      <c r="J603" s="21">
        <f t="shared" si="99"/>
        <v>39472</v>
      </c>
      <c r="K603" s="21"/>
      <c r="L603" s="21" t="str">
        <f t="shared" si="94"/>
        <v>Friday</v>
      </c>
      <c r="M603" s="20">
        <f t="shared" si="95"/>
        <v>1</v>
      </c>
      <c r="N603" s="19">
        <v>4752</v>
      </c>
      <c r="O603" s="4">
        <f>MATCH(N603-1,'Supply Data'!$K$12:$K$17)+1</f>
        <v>4</v>
      </c>
      <c r="P603">
        <f>INDEX('Supply Data'!$L$12:$L$17,'Demand Data'!O603)</f>
        <v>50</v>
      </c>
      <c r="R603" t="str">
        <f t="shared" si="96"/>
        <v>25-Jan-08 Friday 22</v>
      </c>
    </row>
    <row r="604" spans="4:18" x14ac:dyDescent="0.35">
      <c r="D604" s="21">
        <f t="shared" si="97"/>
        <v>39472.916666665216</v>
      </c>
      <c r="E604" s="21" t="b">
        <f t="shared" si="90"/>
        <v>0</v>
      </c>
      <c r="F604" s="21" t="b">
        <f t="shared" si="91"/>
        <v>0</v>
      </c>
      <c r="G604" s="20">
        <f t="shared" si="92"/>
        <v>1</v>
      </c>
      <c r="H604" s="20">
        <f t="shared" si="93"/>
        <v>24</v>
      </c>
      <c r="I604" s="20">
        <f t="shared" si="98"/>
        <v>23</v>
      </c>
      <c r="J604" s="21">
        <f t="shared" si="99"/>
        <v>39472</v>
      </c>
      <c r="K604" s="21"/>
      <c r="L604" s="21" t="str">
        <f t="shared" si="94"/>
        <v>Friday</v>
      </c>
      <c r="M604" s="20">
        <f t="shared" si="95"/>
        <v>1</v>
      </c>
      <c r="N604" s="19">
        <v>4350</v>
      </c>
      <c r="O604" s="4">
        <f>MATCH(N604-1,'Supply Data'!$K$12:$K$17)+1</f>
        <v>4</v>
      </c>
      <c r="P604">
        <f>INDEX('Supply Data'!$L$12:$L$17,'Demand Data'!O604)</f>
        <v>50</v>
      </c>
      <c r="R604" t="str">
        <f t="shared" si="96"/>
        <v>25-Jan-08 Friday 23</v>
      </c>
    </row>
    <row r="605" spans="4:18" x14ac:dyDescent="0.35">
      <c r="D605" s="21">
        <f t="shared" si="97"/>
        <v>39472.958333331881</v>
      </c>
      <c r="E605" s="21" t="b">
        <f t="shared" si="90"/>
        <v>0</v>
      </c>
      <c r="F605" s="21" t="b">
        <f t="shared" si="91"/>
        <v>0</v>
      </c>
      <c r="G605" s="20">
        <f t="shared" si="92"/>
        <v>1</v>
      </c>
      <c r="H605" s="20">
        <f t="shared" si="93"/>
        <v>24</v>
      </c>
      <c r="I605" s="20">
        <f t="shared" si="98"/>
        <v>24</v>
      </c>
      <c r="J605" s="21">
        <f t="shared" si="99"/>
        <v>39472</v>
      </c>
      <c r="K605" s="21"/>
      <c r="L605" s="21" t="str">
        <f t="shared" si="94"/>
        <v>Friday</v>
      </c>
      <c r="M605" s="20">
        <f t="shared" si="95"/>
        <v>1</v>
      </c>
      <c r="N605" s="19">
        <v>3873</v>
      </c>
      <c r="O605" s="4">
        <f>MATCH(N605-1,'Supply Data'!$K$12:$K$17)+1</f>
        <v>4</v>
      </c>
      <c r="P605">
        <f>INDEX('Supply Data'!$L$12:$L$17,'Demand Data'!O605)</f>
        <v>50</v>
      </c>
      <c r="R605" t="str">
        <f t="shared" si="96"/>
        <v>25-Jan-08 Friday 24</v>
      </c>
    </row>
    <row r="606" spans="4:18" x14ac:dyDescent="0.35">
      <c r="D606" s="21">
        <f t="shared" si="97"/>
        <v>39472.999999998545</v>
      </c>
      <c r="E606" s="21" t="b">
        <f t="shared" si="90"/>
        <v>0</v>
      </c>
      <c r="F606" s="21" t="b">
        <f t="shared" si="91"/>
        <v>0</v>
      </c>
      <c r="G606" s="20">
        <f t="shared" si="92"/>
        <v>1</v>
      </c>
      <c r="H606" s="20">
        <f t="shared" si="93"/>
        <v>24</v>
      </c>
      <c r="I606" s="20">
        <f t="shared" si="98"/>
        <v>1</v>
      </c>
      <c r="J606" s="21">
        <f t="shared" si="99"/>
        <v>39473</v>
      </c>
      <c r="K606" s="21"/>
      <c r="L606" s="21" t="str">
        <f t="shared" si="94"/>
        <v>Saturday</v>
      </c>
      <c r="M606" s="20">
        <f t="shared" si="95"/>
        <v>1</v>
      </c>
      <c r="N606" s="19">
        <v>3753</v>
      </c>
      <c r="O606" s="4">
        <f>MATCH(N606-1,'Supply Data'!$K$12:$K$17)+1</f>
        <v>4</v>
      </c>
      <c r="P606">
        <f>INDEX('Supply Data'!$L$12:$L$17,'Demand Data'!O606)</f>
        <v>50</v>
      </c>
      <c r="R606" t="str">
        <f t="shared" si="96"/>
        <v>26-Jan-08 Saturday 1</v>
      </c>
    </row>
    <row r="607" spans="4:18" x14ac:dyDescent="0.35">
      <c r="D607" s="21">
        <f t="shared" si="97"/>
        <v>39473.041666665209</v>
      </c>
      <c r="E607" s="21" t="b">
        <f t="shared" si="90"/>
        <v>0</v>
      </c>
      <c r="F607" s="21" t="b">
        <f t="shared" si="91"/>
        <v>0</v>
      </c>
      <c r="G607" s="20">
        <f t="shared" si="92"/>
        <v>1</v>
      </c>
      <c r="H607" s="20">
        <f t="shared" si="93"/>
        <v>24</v>
      </c>
      <c r="I607" s="20">
        <f t="shared" si="98"/>
        <v>2</v>
      </c>
      <c r="J607" s="21">
        <f t="shared" si="99"/>
        <v>39473</v>
      </c>
      <c r="K607" s="21"/>
      <c r="L607" s="21" t="str">
        <f t="shared" si="94"/>
        <v>Saturday</v>
      </c>
      <c r="M607" s="20">
        <f t="shared" si="95"/>
        <v>1</v>
      </c>
      <c r="N607" s="19">
        <v>3589.5</v>
      </c>
      <c r="O607" s="4">
        <f>MATCH(N607-1,'Supply Data'!$K$12:$K$17)+1</f>
        <v>3</v>
      </c>
      <c r="P607">
        <f>INDEX('Supply Data'!$L$12:$L$17,'Demand Data'!O607)</f>
        <v>23</v>
      </c>
      <c r="R607" t="str">
        <f t="shared" si="96"/>
        <v>26-Jan-08 Saturday 2</v>
      </c>
    </row>
    <row r="608" spans="4:18" x14ac:dyDescent="0.35">
      <c r="D608" s="21">
        <f t="shared" si="97"/>
        <v>39473.083333331873</v>
      </c>
      <c r="E608" s="21" t="b">
        <f t="shared" si="90"/>
        <v>0</v>
      </c>
      <c r="F608" s="21" t="b">
        <f t="shared" si="91"/>
        <v>0</v>
      </c>
      <c r="G608" s="20">
        <f t="shared" si="92"/>
        <v>1</v>
      </c>
      <c r="H608" s="20">
        <f t="shared" si="93"/>
        <v>24</v>
      </c>
      <c r="I608" s="20">
        <f t="shared" si="98"/>
        <v>3</v>
      </c>
      <c r="J608" s="21">
        <f t="shared" si="99"/>
        <v>39473</v>
      </c>
      <c r="K608" s="21"/>
      <c r="L608" s="21" t="str">
        <f t="shared" si="94"/>
        <v>Saturday</v>
      </c>
      <c r="M608" s="20">
        <f t="shared" si="95"/>
        <v>1</v>
      </c>
      <c r="N608" s="19">
        <v>3538.5</v>
      </c>
      <c r="O608" s="4">
        <f>MATCH(N608-1,'Supply Data'!$K$12:$K$17)+1</f>
        <v>3</v>
      </c>
      <c r="P608">
        <f>INDEX('Supply Data'!$L$12:$L$17,'Demand Data'!O608)</f>
        <v>23</v>
      </c>
      <c r="R608" t="str">
        <f t="shared" si="96"/>
        <v>26-Jan-08 Saturday 3</v>
      </c>
    </row>
    <row r="609" spans="4:18" x14ac:dyDescent="0.35">
      <c r="D609" s="21">
        <f t="shared" si="97"/>
        <v>39473.124999998538</v>
      </c>
      <c r="E609" s="21" t="b">
        <f t="shared" si="90"/>
        <v>0</v>
      </c>
      <c r="F609" s="21" t="b">
        <f t="shared" si="91"/>
        <v>0</v>
      </c>
      <c r="G609" s="20">
        <f t="shared" si="92"/>
        <v>1</v>
      </c>
      <c r="H609" s="20">
        <f t="shared" si="93"/>
        <v>24</v>
      </c>
      <c r="I609" s="20">
        <f t="shared" si="98"/>
        <v>4</v>
      </c>
      <c r="J609" s="21">
        <f t="shared" si="99"/>
        <v>39473</v>
      </c>
      <c r="K609" s="21"/>
      <c r="L609" s="21" t="str">
        <f t="shared" si="94"/>
        <v>Saturday</v>
      </c>
      <c r="M609" s="20">
        <f t="shared" si="95"/>
        <v>1</v>
      </c>
      <c r="N609" s="19">
        <v>3571.5</v>
      </c>
      <c r="O609" s="4">
        <f>MATCH(N609-1,'Supply Data'!$K$12:$K$17)+1</f>
        <v>3</v>
      </c>
      <c r="P609">
        <f>INDEX('Supply Data'!$L$12:$L$17,'Demand Data'!O609)</f>
        <v>23</v>
      </c>
      <c r="R609" t="str">
        <f t="shared" si="96"/>
        <v>26-Jan-08 Saturday 4</v>
      </c>
    </row>
    <row r="610" spans="4:18" x14ac:dyDescent="0.35">
      <c r="D610" s="21">
        <f t="shared" si="97"/>
        <v>39473.166666665202</v>
      </c>
      <c r="E610" s="21" t="b">
        <f t="shared" si="90"/>
        <v>0</v>
      </c>
      <c r="F610" s="21" t="b">
        <f t="shared" si="91"/>
        <v>0</v>
      </c>
      <c r="G610" s="20">
        <f t="shared" si="92"/>
        <v>1</v>
      </c>
      <c r="H610" s="20">
        <f t="shared" si="93"/>
        <v>24</v>
      </c>
      <c r="I610" s="20">
        <f t="shared" si="98"/>
        <v>5</v>
      </c>
      <c r="J610" s="21">
        <f t="shared" si="99"/>
        <v>39473</v>
      </c>
      <c r="K610" s="21"/>
      <c r="L610" s="21" t="str">
        <f t="shared" si="94"/>
        <v>Saturday</v>
      </c>
      <c r="M610" s="20">
        <f t="shared" si="95"/>
        <v>1</v>
      </c>
      <c r="N610" s="19">
        <v>3721.5</v>
      </c>
      <c r="O610" s="4">
        <f>MATCH(N610-1,'Supply Data'!$K$12:$K$17)+1</f>
        <v>4</v>
      </c>
      <c r="P610">
        <f>INDEX('Supply Data'!$L$12:$L$17,'Demand Data'!O610)</f>
        <v>50</v>
      </c>
      <c r="R610" t="str">
        <f t="shared" si="96"/>
        <v>26-Jan-08 Saturday 5</v>
      </c>
    </row>
    <row r="611" spans="4:18" x14ac:dyDescent="0.35">
      <c r="D611" s="21">
        <f t="shared" si="97"/>
        <v>39473.208333331866</v>
      </c>
      <c r="E611" s="21" t="b">
        <f t="shared" si="90"/>
        <v>0</v>
      </c>
      <c r="F611" s="21" t="b">
        <f t="shared" si="91"/>
        <v>0</v>
      </c>
      <c r="G611" s="20">
        <f t="shared" si="92"/>
        <v>1</v>
      </c>
      <c r="H611" s="20">
        <f t="shared" si="93"/>
        <v>24</v>
      </c>
      <c r="I611" s="20">
        <f t="shared" si="98"/>
        <v>6</v>
      </c>
      <c r="J611" s="21">
        <f t="shared" si="99"/>
        <v>39473</v>
      </c>
      <c r="K611" s="21"/>
      <c r="L611" s="21" t="str">
        <f t="shared" si="94"/>
        <v>Saturday</v>
      </c>
      <c r="M611" s="20">
        <f t="shared" si="95"/>
        <v>1</v>
      </c>
      <c r="N611" s="19">
        <v>3904.5</v>
      </c>
      <c r="O611" s="4">
        <f>MATCH(N611-1,'Supply Data'!$K$12:$K$17)+1</f>
        <v>4</v>
      </c>
      <c r="P611">
        <f>INDEX('Supply Data'!$L$12:$L$17,'Demand Data'!O611)</f>
        <v>50</v>
      </c>
      <c r="R611" t="str">
        <f t="shared" si="96"/>
        <v>26-Jan-08 Saturday 6</v>
      </c>
    </row>
    <row r="612" spans="4:18" x14ac:dyDescent="0.35">
      <c r="D612" s="21">
        <f t="shared" si="97"/>
        <v>39473.24999999853</v>
      </c>
      <c r="E612" s="21" t="b">
        <f t="shared" si="90"/>
        <v>0</v>
      </c>
      <c r="F612" s="21" t="b">
        <f t="shared" si="91"/>
        <v>0</v>
      </c>
      <c r="G612" s="20">
        <f t="shared" si="92"/>
        <v>1</v>
      </c>
      <c r="H612" s="20">
        <f t="shared" si="93"/>
        <v>24</v>
      </c>
      <c r="I612" s="20">
        <f t="shared" si="98"/>
        <v>7</v>
      </c>
      <c r="J612" s="21">
        <f t="shared" si="99"/>
        <v>39473</v>
      </c>
      <c r="K612" s="21"/>
      <c r="L612" s="21" t="str">
        <f t="shared" si="94"/>
        <v>Saturday</v>
      </c>
      <c r="M612" s="20">
        <f t="shared" si="95"/>
        <v>1</v>
      </c>
      <c r="N612" s="19">
        <v>3870</v>
      </c>
      <c r="O612" s="4">
        <f>MATCH(N612-1,'Supply Data'!$K$12:$K$17)+1</f>
        <v>4</v>
      </c>
      <c r="P612">
        <f>INDEX('Supply Data'!$L$12:$L$17,'Demand Data'!O612)</f>
        <v>50</v>
      </c>
      <c r="R612" t="str">
        <f t="shared" si="96"/>
        <v>26-Jan-08 Saturday 7</v>
      </c>
    </row>
    <row r="613" spans="4:18" x14ac:dyDescent="0.35">
      <c r="D613" s="21">
        <f t="shared" si="97"/>
        <v>39473.291666665194</v>
      </c>
      <c r="E613" s="21" t="b">
        <f t="shared" si="90"/>
        <v>0</v>
      </c>
      <c r="F613" s="21" t="b">
        <f t="shared" si="91"/>
        <v>0</v>
      </c>
      <c r="G613" s="20">
        <f t="shared" si="92"/>
        <v>1</v>
      </c>
      <c r="H613" s="20">
        <f t="shared" si="93"/>
        <v>24</v>
      </c>
      <c r="I613" s="20">
        <f t="shared" si="98"/>
        <v>8</v>
      </c>
      <c r="J613" s="21">
        <f t="shared" si="99"/>
        <v>39473</v>
      </c>
      <c r="K613" s="21"/>
      <c r="L613" s="21" t="str">
        <f t="shared" si="94"/>
        <v>Saturday</v>
      </c>
      <c r="M613" s="20">
        <f t="shared" si="95"/>
        <v>1</v>
      </c>
      <c r="N613" s="19">
        <v>4303.5</v>
      </c>
      <c r="O613" s="4">
        <f>MATCH(N613-1,'Supply Data'!$K$12:$K$17)+1</f>
        <v>4</v>
      </c>
      <c r="P613">
        <f>INDEX('Supply Data'!$L$12:$L$17,'Demand Data'!O613)</f>
        <v>50</v>
      </c>
      <c r="R613" t="str">
        <f t="shared" si="96"/>
        <v>26-Jan-08 Saturday 8</v>
      </c>
    </row>
    <row r="614" spans="4:18" x14ac:dyDescent="0.35">
      <c r="D614" s="21">
        <f t="shared" si="97"/>
        <v>39473.333333331859</v>
      </c>
      <c r="E614" s="21" t="b">
        <f t="shared" si="90"/>
        <v>0</v>
      </c>
      <c r="F614" s="21" t="b">
        <f t="shared" si="91"/>
        <v>0</v>
      </c>
      <c r="G614" s="20">
        <f t="shared" si="92"/>
        <v>1</v>
      </c>
      <c r="H614" s="20">
        <f t="shared" si="93"/>
        <v>24</v>
      </c>
      <c r="I614" s="20">
        <f t="shared" si="98"/>
        <v>9</v>
      </c>
      <c r="J614" s="21">
        <f t="shared" si="99"/>
        <v>39473</v>
      </c>
      <c r="K614" s="21"/>
      <c r="L614" s="21" t="str">
        <f t="shared" si="94"/>
        <v>Saturday</v>
      </c>
      <c r="M614" s="20">
        <f t="shared" si="95"/>
        <v>1</v>
      </c>
      <c r="N614" s="19">
        <v>4888.5</v>
      </c>
      <c r="O614" s="4">
        <f>MATCH(N614-1,'Supply Data'!$K$12:$K$17)+1</f>
        <v>5</v>
      </c>
      <c r="P614">
        <f>INDEX('Supply Data'!$L$12:$L$17,'Demand Data'!O614)</f>
        <v>75</v>
      </c>
      <c r="R614" t="str">
        <f t="shared" si="96"/>
        <v>26-Jan-08 Saturday 9</v>
      </c>
    </row>
    <row r="615" spans="4:18" x14ac:dyDescent="0.35">
      <c r="D615" s="21">
        <f t="shared" si="97"/>
        <v>39473.374999998523</v>
      </c>
      <c r="E615" s="21" t="b">
        <f t="shared" si="90"/>
        <v>0</v>
      </c>
      <c r="F615" s="21" t="b">
        <f t="shared" si="91"/>
        <v>0</v>
      </c>
      <c r="G615" s="20">
        <f t="shared" si="92"/>
        <v>1</v>
      </c>
      <c r="H615" s="20">
        <f t="shared" si="93"/>
        <v>24</v>
      </c>
      <c r="I615" s="20">
        <f t="shared" si="98"/>
        <v>10</v>
      </c>
      <c r="J615" s="21">
        <f t="shared" si="99"/>
        <v>39473</v>
      </c>
      <c r="K615" s="21"/>
      <c r="L615" s="21" t="str">
        <f t="shared" si="94"/>
        <v>Saturday</v>
      </c>
      <c r="M615" s="20">
        <f t="shared" si="95"/>
        <v>1</v>
      </c>
      <c r="N615" s="19">
        <v>5316</v>
      </c>
      <c r="O615" s="4">
        <f>MATCH(N615-1,'Supply Data'!$K$12:$K$17)+1</f>
        <v>5</v>
      </c>
      <c r="P615">
        <f>INDEX('Supply Data'!$L$12:$L$17,'Demand Data'!O615)</f>
        <v>75</v>
      </c>
      <c r="R615" t="str">
        <f t="shared" si="96"/>
        <v>26-Jan-08 Saturday 10</v>
      </c>
    </row>
    <row r="616" spans="4:18" x14ac:dyDescent="0.35">
      <c r="D616" s="21">
        <f t="shared" si="97"/>
        <v>39473.416666665187</v>
      </c>
      <c r="E616" s="21" t="b">
        <f t="shared" si="90"/>
        <v>0</v>
      </c>
      <c r="F616" s="21" t="b">
        <f t="shared" si="91"/>
        <v>0</v>
      </c>
      <c r="G616" s="20">
        <f t="shared" si="92"/>
        <v>1</v>
      </c>
      <c r="H616" s="20">
        <f t="shared" si="93"/>
        <v>24</v>
      </c>
      <c r="I616" s="20">
        <f t="shared" si="98"/>
        <v>11</v>
      </c>
      <c r="J616" s="21">
        <f t="shared" si="99"/>
        <v>39473</v>
      </c>
      <c r="K616" s="21"/>
      <c r="L616" s="21" t="str">
        <f t="shared" si="94"/>
        <v>Saturday</v>
      </c>
      <c r="M616" s="20">
        <f t="shared" si="95"/>
        <v>1</v>
      </c>
      <c r="N616" s="19">
        <v>5427</v>
      </c>
      <c r="O616" s="4">
        <f>MATCH(N616-1,'Supply Data'!$K$12:$K$17)+1</f>
        <v>5</v>
      </c>
      <c r="P616">
        <f>INDEX('Supply Data'!$L$12:$L$17,'Demand Data'!O616)</f>
        <v>75</v>
      </c>
      <c r="R616" t="str">
        <f t="shared" si="96"/>
        <v>26-Jan-08 Saturday 11</v>
      </c>
    </row>
    <row r="617" spans="4:18" x14ac:dyDescent="0.35">
      <c r="D617" s="21">
        <f t="shared" si="97"/>
        <v>39473.458333331851</v>
      </c>
      <c r="E617" s="21" t="b">
        <f t="shared" si="90"/>
        <v>0</v>
      </c>
      <c r="F617" s="21" t="b">
        <f t="shared" si="91"/>
        <v>0</v>
      </c>
      <c r="G617" s="20">
        <f t="shared" si="92"/>
        <v>1</v>
      </c>
      <c r="H617" s="20">
        <f t="shared" si="93"/>
        <v>24</v>
      </c>
      <c r="I617" s="20">
        <f t="shared" si="98"/>
        <v>12</v>
      </c>
      <c r="J617" s="21">
        <f t="shared" si="99"/>
        <v>39473</v>
      </c>
      <c r="K617" s="21"/>
      <c r="L617" s="21" t="str">
        <f t="shared" si="94"/>
        <v>Saturday</v>
      </c>
      <c r="M617" s="20">
        <f t="shared" si="95"/>
        <v>1</v>
      </c>
      <c r="N617" s="19">
        <v>5197.5</v>
      </c>
      <c r="O617" s="4">
        <f>MATCH(N617-1,'Supply Data'!$K$12:$K$17)+1</f>
        <v>5</v>
      </c>
      <c r="P617">
        <f>INDEX('Supply Data'!$L$12:$L$17,'Demand Data'!O617)</f>
        <v>75</v>
      </c>
      <c r="R617" t="str">
        <f t="shared" si="96"/>
        <v>26-Jan-08 Saturday 12</v>
      </c>
    </row>
    <row r="618" spans="4:18" x14ac:dyDescent="0.35">
      <c r="D618" s="21">
        <f t="shared" si="97"/>
        <v>39473.499999998516</v>
      </c>
      <c r="E618" s="21" t="b">
        <f t="shared" si="90"/>
        <v>0</v>
      </c>
      <c r="F618" s="21" t="b">
        <f t="shared" si="91"/>
        <v>0</v>
      </c>
      <c r="G618" s="20">
        <f t="shared" si="92"/>
        <v>1</v>
      </c>
      <c r="H618" s="20">
        <f t="shared" si="93"/>
        <v>24</v>
      </c>
      <c r="I618" s="20">
        <f t="shared" si="98"/>
        <v>13</v>
      </c>
      <c r="J618" s="21">
        <f t="shared" si="99"/>
        <v>39473</v>
      </c>
      <c r="K618" s="21"/>
      <c r="L618" s="21" t="str">
        <f t="shared" si="94"/>
        <v>Saturday</v>
      </c>
      <c r="M618" s="20">
        <f t="shared" si="95"/>
        <v>1</v>
      </c>
      <c r="N618" s="19">
        <v>5320.5</v>
      </c>
      <c r="O618" s="4">
        <f>MATCH(N618-1,'Supply Data'!$K$12:$K$17)+1</f>
        <v>5</v>
      </c>
      <c r="P618">
        <f>INDEX('Supply Data'!$L$12:$L$17,'Demand Data'!O618)</f>
        <v>75</v>
      </c>
      <c r="R618" t="str">
        <f t="shared" si="96"/>
        <v>26-Jan-08 Saturday 13</v>
      </c>
    </row>
    <row r="619" spans="4:18" x14ac:dyDescent="0.35">
      <c r="D619" s="21">
        <f t="shared" si="97"/>
        <v>39473.54166666518</v>
      </c>
      <c r="E619" s="21" t="b">
        <f t="shared" si="90"/>
        <v>0</v>
      </c>
      <c r="F619" s="21" t="b">
        <f t="shared" si="91"/>
        <v>0</v>
      </c>
      <c r="G619" s="20">
        <f t="shared" si="92"/>
        <v>1</v>
      </c>
      <c r="H619" s="20">
        <f t="shared" si="93"/>
        <v>24</v>
      </c>
      <c r="I619" s="20">
        <f t="shared" si="98"/>
        <v>14</v>
      </c>
      <c r="J619" s="21">
        <f t="shared" si="99"/>
        <v>39473</v>
      </c>
      <c r="K619" s="21"/>
      <c r="L619" s="21" t="str">
        <f t="shared" si="94"/>
        <v>Saturday</v>
      </c>
      <c r="M619" s="20">
        <f t="shared" si="95"/>
        <v>1</v>
      </c>
      <c r="N619" s="19">
        <v>5392.5</v>
      </c>
      <c r="O619" s="4">
        <f>MATCH(N619-1,'Supply Data'!$K$12:$K$17)+1</f>
        <v>5</v>
      </c>
      <c r="P619">
        <f>INDEX('Supply Data'!$L$12:$L$17,'Demand Data'!O619)</f>
        <v>75</v>
      </c>
      <c r="R619" t="str">
        <f t="shared" si="96"/>
        <v>26-Jan-08 Saturday 14</v>
      </c>
    </row>
    <row r="620" spans="4:18" x14ac:dyDescent="0.35">
      <c r="D620" s="21">
        <f t="shared" si="97"/>
        <v>39473.583333331844</v>
      </c>
      <c r="E620" s="21" t="b">
        <f t="shared" si="90"/>
        <v>0</v>
      </c>
      <c r="F620" s="21" t="b">
        <f t="shared" si="91"/>
        <v>0</v>
      </c>
      <c r="G620" s="20">
        <f t="shared" si="92"/>
        <v>1</v>
      </c>
      <c r="H620" s="20">
        <f t="shared" si="93"/>
        <v>24</v>
      </c>
      <c r="I620" s="20">
        <f t="shared" si="98"/>
        <v>15</v>
      </c>
      <c r="J620" s="21">
        <f t="shared" si="99"/>
        <v>39473</v>
      </c>
      <c r="K620" s="21"/>
      <c r="L620" s="21" t="str">
        <f t="shared" si="94"/>
        <v>Saturday</v>
      </c>
      <c r="M620" s="20">
        <f t="shared" si="95"/>
        <v>1</v>
      </c>
      <c r="N620" s="19">
        <v>5280</v>
      </c>
      <c r="O620" s="4">
        <f>MATCH(N620-1,'Supply Data'!$K$12:$K$17)+1</f>
        <v>5</v>
      </c>
      <c r="P620">
        <f>INDEX('Supply Data'!$L$12:$L$17,'Demand Data'!O620)</f>
        <v>75</v>
      </c>
      <c r="R620" t="str">
        <f t="shared" si="96"/>
        <v>26-Jan-08 Saturday 15</v>
      </c>
    </row>
    <row r="621" spans="4:18" x14ac:dyDescent="0.35">
      <c r="D621" s="21">
        <f t="shared" si="97"/>
        <v>39473.624999998508</v>
      </c>
      <c r="E621" s="21" t="b">
        <f t="shared" si="90"/>
        <v>0</v>
      </c>
      <c r="F621" s="21" t="b">
        <f t="shared" si="91"/>
        <v>0</v>
      </c>
      <c r="G621" s="20">
        <f t="shared" si="92"/>
        <v>1</v>
      </c>
      <c r="H621" s="20">
        <f t="shared" si="93"/>
        <v>24</v>
      </c>
      <c r="I621" s="20">
        <f t="shared" si="98"/>
        <v>16</v>
      </c>
      <c r="J621" s="21">
        <f t="shared" si="99"/>
        <v>39473</v>
      </c>
      <c r="K621" s="21"/>
      <c r="L621" s="21" t="str">
        <f t="shared" si="94"/>
        <v>Saturday</v>
      </c>
      <c r="M621" s="20">
        <f t="shared" si="95"/>
        <v>1</v>
      </c>
      <c r="N621" s="19">
        <v>5238</v>
      </c>
      <c r="O621" s="4">
        <f>MATCH(N621-1,'Supply Data'!$K$12:$K$17)+1</f>
        <v>5</v>
      </c>
      <c r="P621">
        <f>INDEX('Supply Data'!$L$12:$L$17,'Demand Data'!O621)</f>
        <v>75</v>
      </c>
      <c r="R621" t="str">
        <f t="shared" si="96"/>
        <v>26-Jan-08 Saturday 16</v>
      </c>
    </row>
    <row r="622" spans="4:18" x14ac:dyDescent="0.35">
      <c r="D622" s="21">
        <f t="shared" si="97"/>
        <v>39473.666666665173</v>
      </c>
      <c r="E622" s="21" t="b">
        <f t="shared" si="90"/>
        <v>0</v>
      </c>
      <c r="F622" s="21" t="b">
        <f t="shared" si="91"/>
        <v>0</v>
      </c>
      <c r="G622" s="20">
        <f t="shared" si="92"/>
        <v>1</v>
      </c>
      <c r="H622" s="20">
        <f t="shared" si="93"/>
        <v>24</v>
      </c>
      <c r="I622" s="20">
        <f t="shared" si="98"/>
        <v>17</v>
      </c>
      <c r="J622" s="21">
        <f t="shared" si="99"/>
        <v>39473</v>
      </c>
      <c r="K622" s="21"/>
      <c r="L622" s="21" t="str">
        <f t="shared" si="94"/>
        <v>Saturday</v>
      </c>
      <c r="M622" s="20">
        <f t="shared" si="95"/>
        <v>1</v>
      </c>
      <c r="N622" s="19">
        <v>5026.5</v>
      </c>
      <c r="O622" s="4">
        <f>MATCH(N622-1,'Supply Data'!$K$12:$K$17)+1</f>
        <v>5</v>
      </c>
      <c r="P622">
        <f>INDEX('Supply Data'!$L$12:$L$17,'Demand Data'!O622)</f>
        <v>75</v>
      </c>
      <c r="R622" t="str">
        <f t="shared" si="96"/>
        <v>26-Jan-08 Saturday 17</v>
      </c>
    </row>
    <row r="623" spans="4:18" x14ac:dyDescent="0.35">
      <c r="D623" s="21">
        <f t="shared" si="97"/>
        <v>39473.708333331837</v>
      </c>
      <c r="E623" s="21" t="b">
        <f t="shared" si="90"/>
        <v>0</v>
      </c>
      <c r="F623" s="21" t="b">
        <f t="shared" si="91"/>
        <v>0</v>
      </c>
      <c r="G623" s="20">
        <f t="shared" si="92"/>
        <v>1</v>
      </c>
      <c r="H623" s="20">
        <f t="shared" si="93"/>
        <v>24</v>
      </c>
      <c r="I623" s="20">
        <f t="shared" si="98"/>
        <v>18</v>
      </c>
      <c r="J623" s="21">
        <f t="shared" si="99"/>
        <v>39473</v>
      </c>
      <c r="K623" s="21"/>
      <c r="L623" s="21" t="str">
        <f t="shared" si="94"/>
        <v>Saturday</v>
      </c>
      <c r="M623" s="20">
        <f t="shared" si="95"/>
        <v>1</v>
      </c>
      <c r="N623" s="19">
        <v>5262</v>
      </c>
      <c r="O623" s="4">
        <f>MATCH(N623-1,'Supply Data'!$K$12:$K$17)+1</f>
        <v>5</v>
      </c>
      <c r="P623">
        <f>INDEX('Supply Data'!$L$12:$L$17,'Demand Data'!O623)</f>
        <v>75</v>
      </c>
      <c r="R623" t="str">
        <f t="shared" si="96"/>
        <v>26-Jan-08 Saturday 18</v>
      </c>
    </row>
    <row r="624" spans="4:18" x14ac:dyDescent="0.35">
      <c r="D624" s="21">
        <f t="shared" si="97"/>
        <v>39473.749999998501</v>
      </c>
      <c r="E624" s="21" t="b">
        <f t="shared" si="90"/>
        <v>0</v>
      </c>
      <c r="F624" s="21" t="b">
        <f t="shared" si="91"/>
        <v>0</v>
      </c>
      <c r="G624" s="20">
        <f t="shared" si="92"/>
        <v>1</v>
      </c>
      <c r="H624" s="20">
        <f t="shared" si="93"/>
        <v>24</v>
      </c>
      <c r="I624" s="20">
        <f t="shared" si="98"/>
        <v>19</v>
      </c>
      <c r="J624" s="21">
        <f t="shared" si="99"/>
        <v>39473</v>
      </c>
      <c r="K624" s="21"/>
      <c r="L624" s="21" t="str">
        <f t="shared" si="94"/>
        <v>Saturday</v>
      </c>
      <c r="M624" s="20">
        <f t="shared" si="95"/>
        <v>1</v>
      </c>
      <c r="N624" s="19">
        <v>5529</v>
      </c>
      <c r="O624" s="4">
        <f>MATCH(N624-1,'Supply Data'!$K$12:$K$17)+1</f>
        <v>5</v>
      </c>
      <c r="P624">
        <f>INDEX('Supply Data'!$L$12:$L$17,'Demand Data'!O624)</f>
        <v>75</v>
      </c>
      <c r="R624" t="str">
        <f t="shared" si="96"/>
        <v>26-Jan-08 Saturday 19</v>
      </c>
    </row>
    <row r="625" spans="4:18" x14ac:dyDescent="0.35">
      <c r="D625" s="21">
        <f t="shared" si="97"/>
        <v>39473.791666665165</v>
      </c>
      <c r="E625" s="21" t="b">
        <f t="shared" si="90"/>
        <v>0</v>
      </c>
      <c r="F625" s="21" t="b">
        <f t="shared" si="91"/>
        <v>0</v>
      </c>
      <c r="G625" s="20">
        <f t="shared" si="92"/>
        <v>1</v>
      </c>
      <c r="H625" s="20">
        <f t="shared" si="93"/>
        <v>24</v>
      </c>
      <c r="I625" s="20">
        <f t="shared" si="98"/>
        <v>20</v>
      </c>
      <c r="J625" s="21">
        <f t="shared" si="99"/>
        <v>39473</v>
      </c>
      <c r="K625" s="21"/>
      <c r="L625" s="21" t="str">
        <f t="shared" si="94"/>
        <v>Saturday</v>
      </c>
      <c r="M625" s="20">
        <f t="shared" si="95"/>
        <v>1</v>
      </c>
      <c r="N625" s="19">
        <v>5317.5</v>
      </c>
      <c r="O625" s="4">
        <f>MATCH(N625-1,'Supply Data'!$K$12:$K$17)+1</f>
        <v>5</v>
      </c>
      <c r="P625">
        <f>INDEX('Supply Data'!$L$12:$L$17,'Demand Data'!O625)</f>
        <v>75</v>
      </c>
      <c r="R625" t="str">
        <f t="shared" si="96"/>
        <v>26-Jan-08 Saturday 20</v>
      </c>
    </row>
    <row r="626" spans="4:18" x14ac:dyDescent="0.35">
      <c r="D626" s="21">
        <f t="shared" si="97"/>
        <v>39473.83333333183</v>
      </c>
      <c r="E626" s="21" t="b">
        <f t="shared" si="90"/>
        <v>0</v>
      </c>
      <c r="F626" s="21" t="b">
        <f t="shared" si="91"/>
        <v>0</v>
      </c>
      <c r="G626" s="20">
        <f t="shared" si="92"/>
        <v>1</v>
      </c>
      <c r="H626" s="20">
        <f t="shared" si="93"/>
        <v>24</v>
      </c>
      <c r="I626" s="20">
        <f t="shared" si="98"/>
        <v>21</v>
      </c>
      <c r="J626" s="21">
        <f t="shared" si="99"/>
        <v>39473</v>
      </c>
      <c r="K626" s="21"/>
      <c r="L626" s="21" t="str">
        <f t="shared" si="94"/>
        <v>Saturday</v>
      </c>
      <c r="M626" s="20">
        <f t="shared" si="95"/>
        <v>1</v>
      </c>
      <c r="N626" s="19">
        <v>5050.5</v>
      </c>
      <c r="O626" s="4">
        <f>MATCH(N626-1,'Supply Data'!$K$12:$K$17)+1</f>
        <v>5</v>
      </c>
      <c r="P626">
        <f>INDEX('Supply Data'!$L$12:$L$17,'Demand Data'!O626)</f>
        <v>75</v>
      </c>
      <c r="R626" t="str">
        <f t="shared" si="96"/>
        <v>26-Jan-08 Saturday 21</v>
      </c>
    </row>
    <row r="627" spans="4:18" x14ac:dyDescent="0.35">
      <c r="D627" s="21">
        <f t="shared" si="97"/>
        <v>39473.874999998494</v>
      </c>
      <c r="E627" s="21" t="b">
        <f t="shared" si="90"/>
        <v>0</v>
      </c>
      <c r="F627" s="21" t="b">
        <f t="shared" si="91"/>
        <v>0</v>
      </c>
      <c r="G627" s="20">
        <f t="shared" si="92"/>
        <v>1</v>
      </c>
      <c r="H627" s="20">
        <f t="shared" si="93"/>
        <v>24</v>
      </c>
      <c r="I627" s="20">
        <f t="shared" si="98"/>
        <v>22</v>
      </c>
      <c r="J627" s="21">
        <f t="shared" si="99"/>
        <v>39473</v>
      </c>
      <c r="K627" s="21"/>
      <c r="L627" s="21" t="str">
        <f t="shared" si="94"/>
        <v>Saturday</v>
      </c>
      <c r="M627" s="20">
        <f t="shared" si="95"/>
        <v>1</v>
      </c>
      <c r="N627" s="19">
        <v>4695</v>
      </c>
      <c r="O627" s="4">
        <f>MATCH(N627-1,'Supply Data'!$K$12:$K$17)+1</f>
        <v>4</v>
      </c>
      <c r="P627">
        <f>INDEX('Supply Data'!$L$12:$L$17,'Demand Data'!O627)</f>
        <v>50</v>
      </c>
      <c r="R627" t="str">
        <f t="shared" si="96"/>
        <v>26-Jan-08 Saturday 22</v>
      </c>
    </row>
    <row r="628" spans="4:18" x14ac:dyDescent="0.35">
      <c r="D628" s="21">
        <f t="shared" si="97"/>
        <v>39473.916666665158</v>
      </c>
      <c r="E628" s="21" t="b">
        <f t="shared" si="90"/>
        <v>0</v>
      </c>
      <c r="F628" s="21" t="b">
        <f t="shared" si="91"/>
        <v>0</v>
      </c>
      <c r="G628" s="20">
        <f t="shared" si="92"/>
        <v>1</v>
      </c>
      <c r="H628" s="20">
        <f t="shared" si="93"/>
        <v>24</v>
      </c>
      <c r="I628" s="20">
        <f t="shared" si="98"/>
        <v>23</v>
      </c>
      <c r="J628" s="21">
        <f t="shared" si="99"/>
        <v>39473</v>
      </c>
      <c r="K628" s="21"/>
      <c r="L628" s="21" t="str">
        <f t="shared" si="94"/>
        <v>Saturday</v>
      </c>
      <c r="M628" s="20">
        <f t="shared" si="95"/>
        <v>1</v>
      </c>
      <c r="N628" s="19">
        <v>4242</v>
      </c>
      <c r="O628" s="4">
        <f>MATCH(N628-1,'Supply Data'!$K$12:$K$17)+1</f>
        <v>4</v>
      </c>
      <c r="P628">
        <f>INDEX('Supply Data'!$L$12:$L$17,'Demand Data'!O628)</f>
        <v>50</v>
      </c>
      <c r="R628" t="str">
        <f t="shared" si="96"/>
        <v>26-Jan-08 Saturday 23</v>
      </c>
    </row>
    <row r="629" spans="4:18" x14ac:dyDescent="0.35">
      <c r="D629" s="21">
        <f t="shared" si="97"/>
        <v>39473.958333331822</v>
      </c>
      <c r="E629" s="21" t="b">
        <f t="shared" si="90"/>
        <v>0</v>
      </c>
      <c r="F629" s="21" t="b">
        <f t="shared" si="91"/>
        <v>0</v>
      </c>
      <c r="G629" s="20">
        <f t="shared" si="92"/>
        <v>1</v>
      </c>
      <c r="H629" s="20">
        <f t="shared" si="93"/>
        <v>24</v>
      </c>
      <c r="I629" s="20">
        <f t="shared" si="98"/>
        <v>24</v>
      </c>
      <c r="J629" s="21">
        <f t="shared" si="99"/>
        <v>39473</v>
      </c>
      <c r="K629" s="21"/>
      <c r="L629" s="21" t="str">
        <f t="shared" si="94"/>
        <v>Saturday</v>
      </c>
      <c r="M629" s="20">
        <f t="shared" si="95"/>
        <v>1</v>
      </c>
      <c r="N629" s="19">
        <v>3993</v>
      </c>
      <c r="O629" s="4">
        <f>MATCH(N629-1,'Supply Data'!$K$12:$K$17)+1</f>
        <v>4</v>
      </c>
      <c r="P629">
        <f>INDEX('Supply Data'!$L$12:$L$17,'Demand Data'!O629)</f>
        <v>50</v>
      </c>
      <c r="R629" t="str">
        <f t="shared" si="96"/>
        <v>26-Jan-08 Saturday 24</v>
      </c>
    </row>
    <row r="630" spans="4:18" x14ac:dyDescent="0.35">
      <c r="D630" s="21">
        <f t="shared" si="97"/>
        <v>39473.999999998487</v>
      </c>
      <c r="E630" s="21" t="b">
        <f t="shared" si="90"/>
        <v>0</v>
      </c>
      <c r="F630" s="21" t="b">
        <f t="shared" si="91"/>
        <v>0</v>
      </c>
      <c r="G630" s="20">
        <f t="shared" si="92"/>
        <v>1</v>
      </c>
      <c r="H630" s="20">
        <f t="shared" si="93"/>
        <v>24</v>
      </c>
      <c r="I630" s="20">
        <f t="shared" si="98"/>
        <v>1</v>
      </c>
      <c r="J630" s="21">
        <f t="shared" si="99"/>
        <v>39474</v>
      </c>
      <c r="K630" s="21"/>
      <c r="L630" s="21" t="str">
        <f t="shared" si="94"/>
        <v>Sunday</v>
      </c>
      <c r="M630" s="20">
        <f t="shared" si="95"/>
        <v>1</v>
      </c>
      <c r="N630" s="19">
        <v>3705</v>
      </c>
      <c r="O630" s="4">
        <f>MATCH(N630-1,'Supply Data'!$K$12:$K$17)+1</f>
        <v>4</v>
      </c>
      <c r="P630">
        <f>INDEX('Supply Data'!$L$12:$L$17,'Demand Data'!O630)</f>
        <v>50</v>
      </c>
      <c r="R630" t="str">
        <f t="shared" si="96"/>
        <v>27-Jan-08 Sunday 1</v>
      </c>
    </row>
    <row r="631" spans="4:18" x14ac:dyDescent="0.35">
      <c r="D631" s="21">
        <f t="shared" si="97"/>
        <v>39474.041666665151</v>
      </c>
      <c r="E631" s="21" t="b">
        <f t="shared" si="90"/>
        <v>0</v>
      </c>
      <c r="F631" s="21" t="b">
        <f t="shared" si="91"/>
        <v>0</v>
      </c>
      <c r="G631" s="20">
        <f t="shared" si="92"/>
        <v>1</v>
      </c>
      <c r="H631" s="20">
        <f t="shared" si="93"/>
        <v>24</v>
      </c>
      <c r="I631" s="20">
        <f t="shared" si="98"/>
        <v>2</v>
      </c>
      <c r="J631" s="21">
        <f t="shared" si="99"/>
        <v>39474</v>
      </c>
      <c r="K631" s="21"/>
      <c r="L631" s="21" t="str">
        <f t="shared" si="94"/>
        <v>Sunday</v>
      </c>
      <c r="M631" s="20">
        <f t="shared" si="95"/>
        <v>1</v>
      </c>
      <c r="N631" s="19">
        <v>3654</v>
      </c>
      <c r="O631" s="4">
        <f>MATCH(N631-1,'Supply Data'!$K$12:$K$17)+1</f>
        <v>4</v>
      </c>
      <c r="P631">
        <f>INDEX('Supply Data'!$L$12:$L$17,'Demand Data'!O631)</f>
        <v>50</v>
      </c>
      <c r="R631" t="str">
        <f t="shared" si="96"/>
        <v>27-Jan-08 Sunday 2</v>
      </c>
    </row>
    <row r="632" spans="4:18" x14ac:dyDescent="0.35">
      <c r="D632" s="21">
        <f t="shared" si="97"/>
        <v>39474.083333331815</v>
      </c>
      <c r="E632" s="21" t="b">
        <f t="shared" si="90"/>
        <v>0</v>
      </c>
      <c r="F632" s="21" t="b">
        <f t="shared" si="91"/>
        <v>0</v>
      </c>
      <c r="G632" s="20">
        <f t="shared" si="92"/>
        <v>1</v>
      </c>
      <c r="H632" s="20">
        <f t="shared" si="93"/>
        <v>24</v>
      </c>
      <c r="I632" s="20">
        <f t="shared" si="98"/>
        <v>3</v>
      </c>
      <c r="J632" s="21">
        <f t="shared" si="99"/>
        <v>39474</v>
      </c>
      <c r="K632" s="21"/>
      <c r="L632" s="21" t="str">
        <f t="shared" si="94"/>
        <v>Sunday</v>
      </c>
      <c r="M632" s="20">
        <f t="shared" si="95"/>
        <v>1</v>
      </c>
      <c r="N632" s="19">
        <v>3564</v>
      </c>
      <c r="O632" s="4">
        <f>MATCH(N632-1,'Supply Data'!$K$12:$K$17)+1</f>
        <v>3</v>
      </c>
      <c r="P632">
        <f>INDEX('Supply Data'!$L$12:$L$17,'Demand Data'!O632)</f>
        <v>23</v>
      </c>
      <c r="R632" t="str">
        <f t="shared" si="96"/>
        <v>27-Jan-08 Sunday 3</v>
      </c>
    </row>
    <row r="633" spans="4:18" x14ac:dyDescent="0.35">
      <c r="D633" s="21">
        <f t="shared" si="97"/>
        <v>39474.124999998479</v>
      </c>
      <c r="E633" s="21" t="b">
        <f t="shared" si="90"/>
        <v>0</v>
      </c>
      <c r="F633" s="21" t="b">
        <f t="shared" si="91"/>
        <v>0</v>
      </c>
      <c r="G633" s="20">
        <f t="shared" si="92"/>
        <v>1</v>
      </c>
      <c r="H633" s="20">
        <f t="shared" si="93"/>
        <v>24</v>
      </c>
      <c r="I633" s="20">
        <f t="shared" si="98"/>
        <v>4</v>
      </c>
      <c r="J633" s="21">
        <f t="shared" si="99"/>
        <v>39474</v>
      </c>
      <c r="K633" s="21"/>
      <c r="L633" s="21" t="str">
        <f t="shared" si="94"/>
        <v>Sunday</v>
      </c>
      <c r="M633" s="20">
        <f t="shared" si="95"/>
        <v>1</v>
      </c>
      <c r="N633" s="19">
        <v>3573</v>
      </c>
      <c r="O633" s="4">
        <f>MATCH(N633-1,'Supply Data'!$K$12:$K$17)+1</f>
        <v>3</v>
      </c>
      <c r="P633">
        <f>INDEX('Supply Data'!$L$12:$L$17,'Demand Data'!O633)</f>
        <v>23</v>
      </c>
      <c r="R633" t="str">
        <f t="shared" si="96"/>
        <v>27-Jan-08 Sunday 4</v>
      </c>
    </row>
    <row r="634" spans="4:18" x14ac:dyDescent="0.35">
      <c r="D634" s="21">
        <f t="shared" si="97"/>
        <v>39474.166666665144</v>
      </c>
      <c r="E634" s="21" t="b">
        <f t="shared" si="90"/>
        <v>0</v>
      </c>
      <c r="F634" s="21" t="b">
        <f t="shared" si="91"/>
        <v>0</v>
      </c>
      <c r="G634" s="20">
        <f t="shared" si="92"/>
        <v>1</v>
      </c>
      <c r="H634" s="20">
        <f t="shared" si="93"/>
        <v>24</v>
      </c>
      <c r="I634" s="20">
        <f t="shared" si="98"/>
        <v>5</v>
      </c>
      <c r="J634" s="21">
        <f t="shared" si="99"/>
        <v>39474</v>
      </c>
      <c r="K634" s="21"/>
      <c r="L634" s="21" t="str">
        <f t="shared" si="94"/>
        <v>Sunday</v>
      </c>
      <c r="M634" s="20">
        <f t="shared" si="95"/>
        <v>1</v>
      </c>
      <c r="N634" s="19">
        <v>3616.5</v>
      </c>
      <c r="O634" s="4">
        <f>MATCH(N634-1,'Supply Data'!$K$12:$K$17)+1</f>
        <v>4</v>
      </c>
      <c r="P634">
        <f>INDEX('Supply Data'!$L$12:$L$17,'Demand Data'!O634)</f>
        <v>50</v>
      </c>
      <c r="R634" t="str">
        <f t="shared" si="96"/>
        <v>27-Jan-08 Sunday 5</v>
      </c>
    </row>
    <row r="635" spans="4:18" x14ac:dyDescent="0.35">
      <c r="D635" s="21">
        <f t="shared" si="97"/>
        <v>39474.208333331808</v>
      </c>
      <c r="E635" s="21" t="b">
        <f t="shared" si="90"/>
        <v>0</v>
      </c>
      <c r="F635" s="21" t="b">
        <f t="shared" si="91"/>
        <v>0</v>
      </c>
      <c r="G635" s="20">
        <f t="shared" si="92"/>
        <v>1</v>
      </c>
      <c r="H635" s="20">
        <f t="shared" si="93"/>
        <v>24</v>
      </c>
      <c r="I635" s="20">
        <f t="shared" si="98"/>
        <v>6</v>
      </c>
      <c r="J635" s="21">
        <f t="shared" si="99"/>
        <v>39474</v>
      </c>
      <c r="K635" s="21"/>
      <c r="L635" s="21" t="str">
        <f t="shared" si="94"/>
        <v>Sunday</v>
      </c>
      <c r="M635" s="20">
        <f t="shared" si="95"/>
        <v>1</v>
      </c>
      <c r="N635" s="19">
        <v>3735</v>
      </c>
      <c r="O635" s="4">
        <f>MATCH(N635-1,'Supply Data'!$K$12:$K$17)+1</f>
        <v>4</v>
      </c>
      <c r="P635">
        <f>INDEX('Supply Data'!$L$12:$L$17,'Demand Data'!O635)</f>
        <v>50</v>
      </c>
      <c r="R635" t="str">
        <f t="shared" si="96"/>
        <v>27-Jan-08 Sunday 6</v>
      </c>
    </row>
    <row r="636" spans="4:18" x14ac:dyDescent="0.35">
      <c r="D636" s="21">
        <f t="shared" si="97"/>
        <v>39474.249999998472</v>
      </c>
      <c r="E636" s="21" t="b">
        <f t="shared" si="90"/>
        <v>0</v>
      </c>
      <c r="F636" s="21" t="b">
        <f t="shared" si="91"/>
        <v>0</v>
      </c>
      <c r="G636" s="20">
        <f t="shared" si="92"/>
        <v>1</v>
      </c>
      <c r="H636" s="20">
        <f t="shared" si="93"/>
        <v>24</v>
      </c>
      <c r="I636" s="20">
        <f t="shared" si="98"/>
        <v>7</v>
      </c>
      <c r="J636" s="21">
        <f t="shared" si="99"/>
        <v>39474</v>
      </c>
      <c r="K636" s="21"/>
      <c r="L636" s="21" t="str">
        <f t="shared" si="94"/>
        <v>Sunday</v>
      </c>
      <c r="M636" s="20">
        <f t="shared" si="95"/>
        <v>1</v>
      </c>
      <c r="N636" s="19">
        <v>3699</v>
      </c>
      <c r="O636" s="4">
        <f>MATCH(N636-1,'Supply Data'!$K$12:$K$17)+1</f>
        <v>4</v>
      </c>
      <c r="P636">
        <f>INDEX('Supply Data'!$L$12:$L$17,'Demand Data'!O636)</f>
        <v>50</v>
      </c>
      <c r="R636" t="str">
        <f t="shared" si="96"/>
        <v>27-Jan-08 Sunday 7</v>
      </c>
    </row>
    <row r="637" spans="4:18" x14ac:dyDescent="0.35">
      <c r="D637" s="21">
        <f t="shared" si="97"/>
        <v>39474.291666665136</v>
      </c>
      <c r="E637" s="21" t="b">
        <f t="shared" si="90"/>
        <v>0</v>
      </c>
      <c r="F637" s="21" t="b">
        <f t="shared" si="91"/>
        <v>0</v>
      </c>
      <c r="G637" s="20">
        <f t="shared" si="92"/>
        <v>1</v>
      </c>
      <c r="H637" s="20">
        <f t="shared" si="93"/>
        <v>24</v>
      </c>
      <c r="I637" s="20">
        <f t="shared" si="98"/>
        <v>8</v>
      </c>
      <c r="J637" s="21">
        <f t="shared" si="99"/>
        <v>39474</v>
      </c>
      <c r="K637" s="21"/>
      <c r="L637" s="21" t="str">
        <f t="shared" si="94"/>
        <v>Sunday</v>
      </c>
      <c r="M637" s="20">
        <f t="shared" si="95"/>
        <v>1</v>
      </c>
      <c r="N637" s="19">
        <v>4017</v>
      </c>
      <c r="O637" s="4">
        <f>MATCH(N637-1,'Supply Data'!$K$12:$K$17)+1</f>
        <v>4</v>
      </c>
      <c r="P637">
        <f>INDEX('Supply Data'!$L$12:$L$17,'Demand Data'!O637)</f>
        <v>50</v>
      </c>
      <c r="R637" t="str">
        <f t="shared" si="96"/>
        <v>27-Jan-08 Sunday 8</v>
      </c>
    </row>
    <row r="638" spans="4:18" x14ac:dyDescent="0.35">
      <c r="D638" s="21">
        <f t="shared" si="97"/>
        <v>39474.333333331801</v>
      </c>
      <c r="E638" s="21" t="b">
        <f t="shared" si="90"/>
        <v>0</v>
      </c>
      <c r="F638" s="21" t="b">
        <f t="shared" si="91"/>
        <v>0</v>
      </c>
      <c r="G638" s="20">
        <f t="shared" si="92"/>
        <v>1</v>
      </c>
      <c r="H638" s="20">
        <f t="shared" si="93"/>
        <v>24</v>
      </c>
      <c r="I638" s="20">
        <f t="shared" si="98"/>
        <v>9</v>
      </c>
      <c r="J638" s="21">
        <f t="shared" si="99"/>
        <v>39474</v>
      </c>
      <c r="K638" s="21"/>
      <c r="L638" s="21" t="str">
        <f t="shared" si="94"/>
        <v>Sunday</v>
      </c>
      <c r="M638" s="20">
        <f t="shared" si="95"/>
        <v>1</v>
      </c>
      <c r="N638" s="19">
        <v>4363.5</v>
      </c>
      <c r="O638" s="4">
        <f>MATCH(N638-1,'Supply Data'!$K$12:$K$17)+1</f>
        <v>4</v>
      </c>
      <c r="P638">
        <f>INDEX('Supply Data'!$L$12:$L$17,'Demand Data'!O638)</f>
        <v>50</v>
      </c>
      <c r="R638" t="str">
        <f t="shared" si="96"/>
        <v>27-Jan-08 Sunday 9</v>
      </c>
    </row>
    <row r="639" spans="4:18" x14ac:dyDescent="0.35">
      <c r="D639" s="21">
        <f t="shared" si="97"/>
        <v>39474.374999998465</v>
      </c>
      <c r="E639" s="21" t="b">
        <f t="shared" si="90"/>
        <v>0</v>
      </c>
      <c r="F639" s="21" t="b">
        <f t="shared" si="91"/>
        <v>0</v>
      </c>
      <c r="G639" s="20">
        <f t="shared" si="92"/>
        <v>1</v>
      </c>
      <c r="H639" s="20">
        <f t="shared" si="93"/>
        <v>24</v>
      </c>
      <c r="I639" s="20">
        <f t="shared" si="98"/>
        <v>10</v>
      </c>
      <c r="J639" s="21">
        <f t="shared" si="99"/>
        <v>39474</v>
      </c>
      <c r="K639" s="21"/>
      <c r="L639" s="21" t="str">
        <f t="shared" si="94"/>
        <v>Sunday</v>
      </c>
      <c r="M639" s="20">
        <f t="shared" si="95"/>
        <v>1</v>
      </c>
      <c r="N639" s="19">
        <v>4758</v>
      </c>
      <c r="O639" s="4">
        <f>MATCH(N639-1,'Supply Data'!$K$12:$K$17)+1</f>
        <v>4</v>
      </c>
      <c r="P639">
        <f>INDEX('Supply Data'!$L$12:$L$17,'Demand Data'!O639)</f>
        <v>50</v>
      </c>
      <c r="R639" t="str">
        <f t="shared" si="96"/>
        <v>27-Jan-08 Sunday 10</v>
      </c>
    </row>
    <row r="640" spans="4:18" x14ac:dyDescent="0.35">
      <c r="D640" s="21">
        <f t="shared" si="97"/>
        <v>39474.416666665129</v>
      </c>
      <c r="E640" s="21" t="b">
        <f t="shared" si="90"/>
        <v>0</v>
      </c>
      <c r="F640" s="21" t="b">
        <f t="shared" si="91"/>
        <v>0</v>
      </c>
      <c r="G640" s="20">
        <f t="shared" si="92"/>
        <v>1</v>
      </c>
      <c r="H640" s="20">
        <f t="shared" si="93"/>
        <v>24</v>
      </c>
      <c r="I640" s="20">
        <f t="shared" si="98"/>
        <v>11</v>
      </c>
      <c r="J640" s="21">
        <f t="shared" si="99"/>
        <v>39474</v>
      </c>
      <c r="K640" s="21"/>
      <c r="L640" s="21" t="str">
        <f t="shared" si="94"/>
        <v>Sunday</v>
      </c>
      <c r="M640" s="20">
        <f t="shared" si="95"/>
        <v>1</v>
      </c>
      <c r="N640" s="19">
        <v>4956</v>
      </c>
      <c r="O640" s="4">
        <f>MATCH(N640-1,'Supply Data'!$K$12:$K$17)+1</f>
        <v>5</v>
      </c>
      <c r="P640">
        <f>INDEX('Supply Data'!$L$12:$L$17,'Demand Data'!O640)</f>
        <v>75</v>
      </c>
      <c r="R640" t="str">
        <f t="shared" si="96"/>
        <v>27-Jan-08 Sunday 11</v>
      </c>
    </row>
    <row r="641" spans="4:18" x14ac:dyDescent="0.35">
      <c r="D641" s="21">
        <f t="shared" si="97"/>
        <v>39474.458333331793</v>
      </c>
      <c r="E641" s="21" t="b">
        <f t="shared" si="90"/>
        <v>0</v>
      </c>
      <c r="F641" s="21" t="b">
        <f t="shared" si="91"/>
        <v>0</v>
      </c>
      <c r="G641" s="20">
        <f t="shared" si="92"/>
        <v>1</v>
      </c>
      <c r="H641" s="20">
        <f t="shared" si="93"/>
        <v>24</v>
      </c>
      <c r="I641" s="20">
        <f t="shared" si="98"/>
        <v>12</v>
      </c>
      <c r="J641" s="21">
        <f t="shared" si="99"/>
        <v>39474</v>
      </c>
      <c r="K641" s="21"/>
      <c r="L641" s="21" t="str">
        <f t="shared" si="94"/>
        <v>Sunday</v>
      </c>
      <c r="M641" s="20">
        <f t="shared" si="95"/>
        <v>1</v>
      </c>
      <c r="N641" s="19">
        <v>4684.5</v>
      </c>
      <c r="O641" s="4">
        <f>MATCH(N641-1,'Supply Data'!$K$12:$K$17)+1</f>
        <v>4</v>
      </c>
      <c r="P641">
        <f>INDEX('Supply Data'!$L$12:$L$17,'Demand Data'!O641)</f>
        <v>50</v>
      </c>
      <c r="R641" t="str">
        <f t="shared" si="96"/>
        <v>27-Jan-08 Sunday 12</v>
      </c>
    </row>
    <row r="642" spans="4:18" x14ac:dyDescent="0.35">
      <c r="D642" s="21">
        <f t="shared" si="97"/>
        <v>39474.499999998457</v>
      </c>
      <c r="E642" s="21" t="b">
        <f t="shared" si="90"/>
        <v>0</v>
      </c>
      <c r="F642" s="21" t="b">
        <f t="shared" si="91"/>
        <v>0</v>
      </c>
      <c r="G642" s="20">
        <f t="shared" si="92"/>
        <v>1</v>
      </c>
      <c r="H642" s="20">
        <f t="shared" si="93"/>
        <v>24</v>
      </c>
      <c r="I642" s="20">
        <f t="shared" si="98"/>
        <v>13</v>
      </c>
      <c r="J642" s="21">
        <f t="shared" si="99"/>
        <v>39474</v>
      </c>
      <c r="K642" s="21"/>
      <c r="L642" s="21" t="str">
        <f t="shared" si="94"/>
        <v>Sunday</v>
      </c>
      <c r="M642" s="20">
        <f t="shared" si="95"/>
        <v>1</v>
      </c>
      <c r="N642" s="19">
        <v>4744.5</v>
      </c>
      <c r="O642" s="4">
        <f>MATCH(N642-1,'Supply Data'!$K$12:$K$17)+1</f>
        <v>4</v>
      </c>
      <c r="P642">
        <f>INDEX('Supply Data'!$L$12:$L$17,'Demand Data'!O642)</f>
        <v>50</v>
      </c>
      <c r="R642" t="str">
        <f t="shared" si="96"/>
        <v>27-Jan-08 Sunday 13</v>
      </c>
    </row>
    <row r="643" spans="4:18" x14ac:dyDescent="0.35">
      <c r="D643" s="21">
        <f t="shared" si="97"/>
        <v>39474.541666665122</v>
      </c>
      <c r="E643" s="21" t="b">
        <f t="shared" si="90"/>
        <v>0</v>
      </c>
      <c r="F643" s="21" t="b">
        <f t="shared" si="91"/>
        <v>0</v>
      </c>
      <c r="G643" s="20">
        <f t="shared" si="92"/>
        <v>1</v>
      </c>
      <c r="H643" s="20">
        <f t="shared" si="93"/>
        <v>24</v>
      </c>
      <c r="I643" s="20">
        <f t="shared" si="98"/>
        <v>14</v>
      </c>
      <c r="J643" s="21">
        <f t="shared" si="99"/>
        <v>39474</v>
      </c>
      <c r="K643" s="21"/>
      <c r="L643" s="21" t="str">
        <f t="shared" si="94"/>
        <v>Sunday</v>
      </c>
      <c r="M643" s="20">
        <f t="shared" si="95"/>
        <v>1</v>
      </c>
      <c r="N643" s="19">
        <v>4813.5</v>
      </c>
      <c r="O643" s="4">
        <f>MATCH(N643-1,'Supply Data'!$K$12:$K$17)+1</f>
        <v>5</v>
      </c>
      <c r="P643">
        <f>INDEX('Supply Data'!$L$12:$L$17,'Demand Data'!O643)</f>
        <v>75</v>
      </c>
      <c r="R643" t="str">
        <f t="shared" si="96"/>
        <v>27-Jan-08 Sunday 14</v>
      </c>
    </row>
    <row r="644" spans="4:18" x14ac:dyDescent="0.35">
      <c r="D644" s="21">
        <f t="shared" si="97"/>
        <v>39474.583333331786</v>
      </c>
      <c r="E644" s="21" t="b">
        <f t="shared" si="90"/>
        <v>0</v>
      </c>
      <c r="F644" s="21" t="b">
        <f t="shared" si="91"/>
        <v>0</v>
      </c>
      <c r="G644" s="20">
        <f t="shared" si="92"/>
        <v>1</v>
      </c>
      <c r="H644" s="20">
        <f t="shared" si="93"/>
        <v>24</v>
      </c>
      <c r="I644" s="20">
        <f t="shared" si="98"/>
        <v>15</v>
      </c>
      <c r="J644" s="21">
        <f t="shared" si="99"/>
        <v>39474</v>
      </c>
      <c r="K644" s="21"/>
      <c r="L644" s="21" t="str">
        <f t="shared" si="94"/>
        <v>Sunday</v>
      </c>
      <c r="M644" s="20">
        <f t="shared" si="95"/>
        <v>1</v>
      </c>
      <c r="N644" s="19">
        <v>4650</v>
      </c>
      <c r="O644" s="4">
        <f>MATCH(N644-1,'Supply Data'!$K$12:$K$17)+1</f>
        <v>4</v>
      </c>
      <c r="P644">
        <f>INDEX('Supply Data'!$L$12:$L$17,'Demand Data'!O644)</f>
        <v>50</v>
      </c>
      <c r="R644" t="str">
        <f t="shared" si="96"/>
        <v>27-Jan-08 Sunday 15</v>
      </c>
    </row>
    <row r="645" spans="4:18" x14ac:dyDescent="0.35">
      <c r="D645" s="21">
        <f t="shared" si="97"/>
        <v>39474.62499999845</v>
      </c>
      <c r="E645" s="21" t="b">
        <f t="shared" si="90"/>
        <v>0</v>
      </c>
      <c r="F645" s="21" t="b">
        <f t="shared" si="91"/>
        <v>0</v>
      </c>
      <c r="G645" s="20">
        <f t="shared" si="92"/>
        <v>1</v>
      </c>
      <c r="H645" s="20">
        <f t="shared" si="93"/>
        <v>24</v>
      </c>
      <c r="I645" s="20">
        <f t="shared" si="98"/>
        <v>16</v>
      </c>
      <c r="J645" s="21">
        <f t="shared" si="99"/>
        <v>39474</v>
      </c>
      <c r="K645" s="21"/>
      <c r="L645" s="21" t="str">
        <f t="shared" si="94"/>
        <v>Sunday</v>
      </c>
      <c r="M645" s="20">
        <f t="shared" si="95"/>
        <v>1</v>
      </c>
      <c r="N645" s="19">
        <v>4597.5</v>
      </c>
      <c r="O645" s="4">
        <f>MATCH(N645-1,'Supply Data'!$K$12:$K$17)+1</f>
        <v>4</v>
      </c>
      <c r="P645">
        <f>INDEX('Supply Data'!$L$12:$L$17,'Demand Data'!O645)</f>
        <v>50</v>
      </c>
      <c r="R645" t="str">
        <f t="shared" si="96"/>
        <v>27-Jan-08 Sunday 16</v>
      </c>
    </row>
    <row r="646" spans="4:18" x14ac:dyDescent="0.35">
      <c r="D646" s="21">
        <f t="shared" si="97"/>
        <v>39474.666666665114</v>
      </c>
      <c r="E646" s="21" t="b">
        <f t="shared" ref="E646:E709" si="100">D646=$D$2</f>
        <v>0</v>
      </c>
      <c r="F646" s="21" t="b">
        <f t="shared" ref="F646:F709" si="101">D646=$E$2</f>
        <v>0</v>
      </c>
      <c r="G646" s="20">
        <f t="shared" si="92"/>
        <v>1</v>
      </c>
      <c r="H646" s="20">
        <f t="shared" si="93"/>
        <v>24</v>
      </c>
      <c r="I646" s="20">
        <f t="shared" si="98"/>
        <v>17</v>
      </c>
      <c r="J646" s="21">
        <f t="shared" si="99"/>
        <v>39474</v>
      </c>
      <c r="K646" s="21"/>
      <c r="L646" s="21" t="str">
        <f t="shared" si="94"/>
        <v>Sunday</v>
      </c>
      <c r="M646" s="20">
        <f t="shared" si="95"/>
        <v>1</v>
      </c>
      <c r="N646" s="19">
        <v>4497</v>
      </c>
      <c r="O646" s="4">
        <f>MATCH(N646-1,'Supply Data'!$K$12:$K$17)+1</f>
        <v>4</v>
      </c>
      <c r="P646">
        <f>INDEX('Supply Data'!$L$12:$L$17,'Demand Data'!O646)</f>
        <v>50</v>
      </c>
      <c r="R646" t="str">
        <f t="shared" si="96"/>
        <v>27-Jan-08 Sunday 17</v>
      </c>
    </row>
    <row r="647" spans="4:18" x14ac:dyDescent="0.35">
      <c r="D647" s="21">
        <f t="shared" si="97"/>
        <v>39474.708333331779</v>
      </c>
      <c r="E647" s="21" t="b">
        <f t="shared" si="100"/>
        <v>0</v>
      </c>
      <c r="F647" s="21" t="b">
        <f t="shared" si="101"/>
        <v>0</v>
      </c>
      <c r="G647" s="20">
        <f t="shared" ref="G647:G710" si="102">IF(E647,2,IF(F647,3,1))</f>
        <v>1</v>
      </c>
      <c r="H647" s="20">
        <f t="shared" ref="H647:H710" si="103">CHOOSE(G647,24,23,25)</f>
        <v>24</v>
      </c>
      <c r="I647" s="20">
        <f t="shared" si="98"/>
        <v>18</v>
      </c>
      <c r="J647" s="21">
        <f t="shared" si="99"/>
        <v>39474</v>
      </c>
      <c r="K647" s="21"/>
      <c r="L647" s="21" t="str">
        <f t="shared" ref="L647:L710" si="104">TEXT(J647,"ddddd")</f>
        <v>Sunday</v>
      </c>
      <c r="M647" s="20">
        <f t="shared" ref="M647:M710" si="105">MONTH(D647)</f>
        <v>1</v>
      </c>
      <c r="N647" s="19">
        <v>4882.5</v>
      </c>
      <c r="O647" s="4">
        <f>MATCH(N647-1,'Supply Data'!$K$12:$K$17)+1</f>
        <v>5</v>
      </c>
      <c r="P647">
        <f>INDEX('Supply Data'!$L$12:$L$17,'Demand Data'!O647)</f>
        <v>75</v>
      </c>
      <c r="R647" t="str">
        <f t="shared" ref="R647:R710" si="106">TEXT(D647,"dd-mmm-yy ddddd")&amp;" "&amp;I647</f>
        <v>27-Jan-08 Sunday 18</v>
      </c>
    </row>
    <row r="648" spans="4:18" x14ac:dyDescent="0.35">
      <c r="D648" s="21">
        <f t="shared" ref="D648:D711" si="107">D647+1/24</f>
        <v>39474.749999998443</v>
      </c>
      <c r="E648" s="21" t="b">
        <f t="shared" si="100"/>
        <v>0</v>
      </c>
      <c r="F648" s="21" t="b">
        <f t="shared" si="101"/>
        <v>0</v>
      </c>
      <c r="G648" s="20">
        <f t="shared" si="102"/>
        <v>1</v>
      </c>
      <c r="H648" s="20">
        <f t="shared" si="103"/>
        <v>24</v>
      </c>
      <c r="I648" s="20">
        <f t="shared" ref="I648:I711" si="108">IF(I647&gt;=H648,1,I647+1)</f>
        <v>19</v>
      </c>
      <c r="J648" s="21">
        <f t="shared" ref="J648:J711" si="109">IF(I648=1,J647+1,J647)</f>
        <v>39474</v>
      </c>
      <c r="K648" s="21"/>
      <c r="L648" s="21" t="str">
        <f t="shared" si="104"/>
        <v>Sunday</v>
      </c>
      <c r="M648" s="20">
        <f t="shared" si="105"/>
        <v>1</v>
      </c>
      <c r="N648" s="19">
        <v>5317.5</v>
      </c>
      <c r="O648" s="4">
        <f>MATCH(N648-1,'Supply Data'!$K$12:$K$17)+1</f>
        <v>5</v>
      </c>
      <c r="P648">
        <f>INDEX('Supply Data'!$L$12:$L$17,'Demand Data'!O648)</f>
        <v>75</v>
      </c>
      <c r="R648" t="str">
        <f t="shared" si="106"/>
        <v>27-Jan-08 Sunday 19</v>
      </c>
    </row>
    <row r="649" spans="4:18" x14ac:dyDescent="0.35">
      <c r="D649" s="21">
        <f t="shared" si="107"/>
        <v>39474.791666665107</v>
      </c>
      <c r="E649" s="21" t="b">
        <f t="shared" si="100"/>
        <v>0</v>
      </c>
      <c r="F649" s="21" t="b">
        <f t="shared" si="101"/>
        <v>0</v>
      </c>
      <c r="G649" s="20">
        <f t="shared" si="102"/>
        <v>1</v>
      </c>
      <c r="H649" s="20">
        <f t="shared" si="103"/>
        <v>24</v>
      </c>
      <c r="I649" s="20">
        <f t="shared" si="108"/>
        <v>20</v>
      </c>
      <c r="J649" s="21">
        <f t="shared" si="109"/>
        <v>39474</v>
      </c>
      <c r="K649" s="21"/>
      <c r="L649" s="21" t="str">
        <f t="shared" si="104"/>
        <v>Sunday</v>
      </c>
      <c r="M649" s="20">
        <f t="shared" si="105"/>
        <v>1</v>
      </c>
      <c r="N649" s="19">
        <v>5181</v>
      </c>
      <c r="O649" s="4">
        <f>MATCH(N649-1,'Supply Data'!$K$12:$K$17)+1</f>
        <v>5</v>
      </c>
      <c r="P649">
        <f>INDEX('Supply Data'!$L$12:$L$17,'Demand Data'!O649)</f>
        <v>75</v>
      </c>
      <c r="R649" t="str">
        <f t="shared" si="106"/>
        <v>27-Jan-08 Sunday 20</v>
      </c>
    </row>
    <row r="650" spans="4:18" x14ac:dyDescent="0.35">
      <c r="D650" s="21">
        <f t="shared" si="107"/>
        <v>39474.833333331771</v>
      </c>
      <c r="E650" s="21" t="b">
        <f t="shared" si="100"/>
        <v>0</v>
      </c>
      <c r="F650" s="21" t="b">
        <f t="shared" si="101"/>
        <v>0</v>
      </c>
      <c r="G650" s="20">
        <f t="shared" si="102"/>
        <v>1</v>
      </c>
      <c r="H650" s="20">
        <f t="shared" si="103"/>
        <v>24</v>
      </c>
      <c r="I650" s="20">
        <f t="shared" si="108"/>
        <v>21</v>
      </c>
      <c r="J650" s="21">
        <f t="shared" si="109"/>
        <v>39474</v>
      </c>
      <c r="K650" s="21"/>
      <c r="L650" s="21" t="str">
        <f t="shared" si="104"/>
        <v>Sunday</v>
      </c>
      <c r="M650" s="20">
        <f t="shared" si="105"/>
        <v>1</v>
      </c>
      <c r="N650" s="19">
        <v>4954.5</v>
      </c>
      <c r="O650" s="4">
        <f>MATCH(N650-1,'Supply Data'!$K$12:$K$17)+1</f>
        <v>5</v>
      </c>
      <c r="P650">
        <f>INDEX('Supply Data'!$L$12:$L$17,'Demand Data'!O650)</f>
        <v>75</v>
      </c>
      <c r="R650" t="str">
        <f t="shared" si="106"/>
        <v>27-Jan-08 Sunday 21</v>
      </c>
    </row>
    <row r="651" spans="4:18" x14ac:dyDescent="0.35">
      <c r="D651" s="21">
        <f t="shared" si="107"/>
        <v>39474.874999998436</v>
      </c>
      <c r="E651" s="21" t="b">
        <f t="shared" si="100"/>
        <v>0</v>
      </c>
      <c r="F651" s="21" t="b">
        <f t="shared" si="101"/>
        <v>0</v>
      </c>
      <c r="G651" s="20">
        <f t="shared" si="102"/>
        <v>1</v>
      </c>
      <c r="H651" s="20">
        <f t="shared" si="103"/>
        <v>24</v>
      </c>
      <c r="I651" s="20">
        <f t="shared" si="108"/>
        <v>22</v>
      </c>
      <c r="J651" s="21">
        <f t="shared" si="109"/>
        <v>39474</v>
      </c>
      <c r="K651" s="21"/>
      <c r="L651" s="21" t="str">
        <f t="shared" si="104"/>
        <v>Sunday</v>
      </c>
      <c r="M651" s="20">
        <f t="shared" si="105"/>
        <v>1</v>
      </c>
      <c r="N651" s="19">
        <v>4492.5</v>
      </c>
      <c r="O651" s="4">
        <f>MATCH(N651-1,'Supply Data'!$K$12:$K$17)+1</f>
        <v>4</v>
      </c>
      <c r="P651">
        <f>INDEX('Supply Data'!$L$12:$L$17,'Demand Data'!O651)</f>
        <v>50</v>
      </c>
      <c r="R651" t="str">
        <f t="shared" si="106"/>
        <v>27-Jan-08 Sunday 22</v>
      </c>
    </row>
    <row r="652" spans="4:18" x14ac:dyDescent="0.35">
      <c r="D652" s="21">
        <f t="shared" si="107"/>
        <v>39474.9166666651</v>
      </c>
      <c r="E652" s="21" t="b">
        <f t="shared" si="100"/>
        <v>0</v>
      </c>
      <c r="F652" s="21" t="b">
        <f t="shared" si="101"/>
        <v>0</v>
      </c>
      <c r="G652" s="20">
        <f t="shared" si="102"/>
        <v>1</v>
      </c>
      <c r="H652" s="20">
        <f t="shared" si="103"/>
        <v>24</v>
      </c>
      <c r="I652" s="20">
        <f t="shared" si="108"/>
        <v>23</v>
      </c>
      <c r="J652" s="21">
        <f t="shared" si="109"/>
        <v>39474</v>
      </c>
      <c r="K652" s="21"/>
      <c r="L652" s="21" t="str">
        <f t="shared" si="104"/>
        <v>Sunday</v>
      </c>
      <c r="M652" s="20">
        <f t="shared" si="105"/>
        <v>1</v>
      </c>
      <c r="N652" s="19">
        <v>4051.5</v>
      </c>
      <c r="O652" s="4">
        <f>MATCH(N652-1,'Supply Data'!$K$12:$K$17)+1</f>
        <v>4</v>
      </c>
      <c r="P652">
        <f>INDEX('Supply Data'!$L$12:$L$17,'Demand Data'!O652)</f>
        <v>50</v>
      </c>
      <c r="R652" t="str">
        <f t="shared" si="106"/>
        <v>27-Jan-08 Sunday 23</v>
      </c>
    </row>
    <row r="653" spans="4:18" x14ac:dyDescent="0.35">
      <c r="D653" s="21">
        <f t="shared" si="107"/>
        <v>39474.958333331764</v>
      </c>
      <c r="E653" s="21" t="b">
        <f t="shared" si="100"/>
        <v>0</v>
      </c>
      <c r="F653" s="21" t="b">
        <f t="shared" si="101"/>
        <v>0</v>
      </c>
      <c r="G653" s="20">
        <f t="shared" si="102"/>
        <v>1</v>
      </c>
      <c r="H653" s="20">
        <f t="shared" si="103"/>
        <v>24</v>
      </c>
      <c r="I653" s="20">
        <f t="shared" si="108"/>
        <v>24</v>
      </c>
      <c r="J653" s="21">
        <f t="shared" si="109"/>
        <v>39474</v>
      </c>
      <c r="K653" s="21"/>
      <c r="L653" s="21" t="str">
        <f t="shared" si="104"/>
        <v>Sunday</v>
      </c>
      <c r="M653" s="20">
        <f t="shared" si="105"/>
        <v>1</v>
      </c>
      <c r="N653" s="19">
        <v>3760.5</v>
      </c>
      <c r="O653" s="4">
        <f>MATCH(N653-1,'Supply Data'!$K$12:$K$17)+1</f>
        <v>4</v>
      </c>
      <c r="P653">
        <f>INDEX('Supply Data'!$L$12:$L$17,'Demand Data'!O653)</f>
        <v>50</v>
      </c>
      <c r="R653" t="str">
        <f t="shared" si="106"/>
        <v>27-Jan-08 Sunday 24</v>
      </c>
    </row>
    <row r="654" spans="4:18" x14ac:dyDescent="0.35">
      <c r="D654" s="21">
        <f t="shared" si="107"/>
        <v>39474.999999998428</v>
      </c>
      <c r="E654" s="21" t="b">
        <f t="shared" si="100"/>
        <v>0</v>
      </c>
      <c r="F654" s="21" t="b">
        <f t="shared" si="101"/>
        <v>0</v>
      </c>
      <c r="G654" s="20">
        <f t="shared" si="102"/>
        <v>1</v>
      </c>
      <c r="H654" s="20">
        <f t="shared" si="103"/>
        <v>24</v>
      </c>
      <c r="I654" s="20">
        <f t="shared" si="108"/>
        <v>1</v>
      </c>
      <c r="J654" s="21">
        <f t="shared" si="109"/>
        <v>39475</v>
      </c>
      <c r="K654" s="21"/>
      <c r="L654" s="21" t="str">
        <f t="shared" si="104"/>
        <v>Monday</v>
      </c>
      <c r="M654" s="20">
        <f t="shared" si="105"/>
        <v>1</v>
      </c>
      <c r="N654" s="19">
        <v>3703.5</v>
      </c>
      <c r="O654" s="4">
        <f>MATCH(N654-1,'Supply Data'!$K$12:$K$17)+1</f>
        <v>4</v>
      </c>
      <c r="P654">
        <f>INDEX('Supply Data'!$L$12:$L$17,'Demand Data'!O654)</f>
        <v>50</v>
      </c>
      <c r="R654" t="str">
        <f t="shared" si="106"/>
        <v>28-Jan-08 Monday 1</v>
      </c>
    </row>
    <row r="655" spans="4:18" x14ac:dyDescent="0.35">
      <c r="D655" s="21">
        <f t="shared" si="107"/>
        <v>39475.041666665093</v>
      </c>
      <c r="E655" s="21" t="b">
        <f t="shared" si="100"/>
        <v>0</v>
      </c>
      <c r="F655" s="21" t="b">
        <f t="shared" si="101"/>
        <v>0</v>
      </c>
      <c r="G655" s="20">
        <f t="shared" si="102"/>
        <v>1</v>
      </c>
      <c r="H655" s="20">
        <f t="shared" si="103"/>
        <v>24</v>
      </c>
      <c r="I655" s="20">
        <f t="shared" si="108"/>
        <v>2</v>
      </c>
      <c r="J655" s="21">
        <f t="shared" si="109"/>
        <v>39475</v>
      </c>
      <c r="K655" s="21"/>
      <c r="L655" s="21" t="str">
        <f t="shared" si="104"/>
        <v>Monday</v>
      </c>
      <c r="M655" s="20">
        <f t="shared" si="105"/>
        <v>1</v>
      </c>
      <c r="N655" s="19">
        <v>3556.5</v>
      </c>
      <c r="O655" s="4">
        <f>MATCH(N655-1,'Supply Data'!$K$12:$K$17)+1</f>
        <v>3</v>
      </c>
      <c r="P655">
        <f>INDEX('Supply Data'!$L$12:$L$17,'Demand Data'!O655)</f>
        <v>23</v>
      </c>
      <c r="R655" t="str">
        <f t="shared" si="106"/>
        <v>28-Jan-08 Monday 2</v>
      </c>
    </row>
    <row r="656" spans="4:18" x14ac:dyDescent="0.35">
      <c r="D656" s="21">
        <f t="shared" si="107"/>
        <v>39475.083333331757</v>
      </c>
      <c r="E656" s="21" t="b">
        <f t="shared" si="100"/>
        <v>0</v>
      </c>
      <c r="F656" s="21" t="b">
        <f t="shared" si="101"/>
        <v>0</v>
      </c>
      <c r="G656" s="20">
        <f t="shared" si="102"/>
        <v>1</v>
      </c>
      <c r="H656" s="20">
        <f t="shared" si="103"/>
        <v>24</v>
      </c>
      <c r="I656" s="20">
        <f t="shared" si="108"/>
        <v>3</v>
      </c>
      <c r="J656" s="21">
        <f t="shared" si="109"/>
        <v>39475</v>
      </c>
      <c r="K656" s="21"/>
      <c r="L656" s="21" t="str">
        <f t="shared" si="104"/>
        <v>Monday</v>
      </c>
      <c r="M656" s="20">
        <f t="shared" si="105"/>
        <v>1</v>
      </c>
      <c r="N656" s="19">
        <v>3457.5</v>
      </c>
      <c r="O656" s="4">
        <f>MATCH(N656-1,'Supply Data'!$K$12:$K$17)+1</f>
        <v>3</v>
      </c>
      <c r="P656">
        <f>INDEX('Supply Data'!$L$12:$L$17,'Demand Data'!O656)</f>
        <v>23</v>
      </c>
      <c r="R656" t="str">
        <f t="shared" si="106"/>
        <v>28-Jan-08 Monday 3</v>
      </c>
    </row>
    <row r="657" spans="4:18" x14ac:dyDescent="0.35">
      <c r="D657" s="21">
        <f t="shared" si="107"/>
        <v>39475.124999998421</v>
      </c>
      <c r="E657" s="21" t="b">
        <f t="shared" si="100"/>
        <v>0</v>
      </c>
      <c r="F657" s="21" t="b">
        <f t="shared" si="101"/>
        <v>0</v>
      </c>
      <c r="G657" s="20">
        <f t="shared" si="102"/>
        <v>1</v>
      </c>
      <c r="H657" s="20">
        <f t="shared" si="103"/>
        <v>24</v>
      </c>
      <c r="I657" s="20">
        <f t="shared" si="108"/>
        <v>4</v>
      </c>
      <c r="J657" s="21">
        <f t="shared" si="109"/>
        <v>39475</v>
      </c>
      <c r="K657" s="21"/>
      <c r="L657" s="21" t="str">
        <f t="shared" si="104"/>
        <v>Monday</v>
      </c>
      <c r="M657" s="20">
        <f t="shared" si="105"/>
        <v>1</v>
      </c>
      <c r="N657" s="19">
        <v>3426</v>
      </c>
      <c r="O657" s="4">
        <f>MATCH(N657-1,'Supply Data'!$K$12:$K$17)+1</f>
        <v>3</v>
      </c>
      <c r="P657">
        <f>INDEX('Supply Data'!$L$12:$L$17,'Demand Data'!O657)</f>
        <v>23</v>
      </c>
      <c r="R657" t="str">
        <f t="shared" si="106"/>
        <v>28-Jan-08 Monday 4</v>
      </c>
    </row>
    <row r="658" spans="4:18" x14ac:dyDescent="0.35">
      <c r="D658" s="21">
        <f t="shared" si="107"/>
        <v>39475.166666665085</v>
      </c>
      <c r="E658" s="21" t="b">
        <f t="shared" si="100"/>
        <v>0</v>
      </c>
      <c r="F658" s="21" t="b">
        <f t="shared" si="101"/>
        <v>0</v>
      </c>
      <c r="G658" s="20">
        <f t="shared" si="102"/>
        <v>1</v>
      </c>
      <c r="H658" s="20">
        <f t="shared" si="103"/>
        <v>24</v>
      </c>
      <c r="I658" s="20">
        <f t="shared" si="108"/>
        <v>5</v>
      </c>
      <c r="J658" s="21">
        <f t="shared" si="109"/>
        <v>39475</v>
      </c>
      <c r="K658" s="21"/>
      <c r="L658" s="21" t="str">
        <f t="shared" si="104"/>
        <v>Monday</v>
      </c>
      <c r="M658" s="20">
        <f t="shared" si="105"/>
        <v>1</v>
      </c>
      <c r="N658" s="19">
        <v>3450</v>
      </c>
      <c r="O658" s="4">
        <f>MATCH(N658-1,'Supply Data'!$K$12:$K$17)+1</f>
        <v>3</v>
      </c>
      <c r="P658">
        <f>INDEX('Supply Data'!$L$12:$L$17,'Demand Data'!O658)</f>
        <v>23</v>
      </c>
      <c r="R658" t="str">
        <f t="shared" si="106"/>
        <v>28-Jan-08 Monday 5</v>
      </c>
    </row>
    <row r="659" spans="4:18" x14ac:dyDescent="0.35">
      <c r="D659" s="21">
        <f t="shared" si="107"/>
        <v>39475.20833333175</v>
      </c>
      <c r="E659" s="21" t="b">
        <f t="shared" si="100"/>
        <v>0</v>
      </c>
      <c r="F659" s="21" t="b">
        <f t="shared" si="101"/>
        <v>0</v>
      </c>
      <c r="G659" s="20">
        <f t="shared" si="102"/>
        <v>1</v>
      </c>
      <c r="H659" s="20">
        <f t="shared" si="103"/>
        <v>24</v>
      </c>
      <c r="I659" s="20">
        <f t="shared" si="108"/>
        <v>6</v>
      </c>
      <c r="J659" s="21">
        <f t="shared" si="109"/>
        <v>39475</v>
      </c>
      <c r="K659" s="21"/>
      <c r="L659" s="21" t="str">
        <f t="shared" si="104"/>
        <v>Monday</v>
      </c>
      <c r="M659" s="20">
        <f t="shared" si="105"/>
        <v>1</v>
      </c>
      <c r="N659" s="19">
        <v>3423</v>
      </c>
      <c r="O659" s="4">
        <f>MATCH(N659-1,'Supply Data'!$K$12:$K$17)+1</f>
        <v>3</v>
      </c>
      <c r="P659">
        <f>INDEX('Supply Data'!$L$12:$L$17,'Demand Data'!O659)</f>
        <v>23</v>
      </c>
      <c r="R659" t="str">
        <f t="shared" si="106"/>
        <v>28-Jan-08 Monday 6</v>
      </c>
    </row>
    <row r="660" spans="4:18" x14ac:dyDescent="0.35">
      <c r="D660" s="21">
        <f t="shared" si="107"/>
        <v>39475.249999998414</v>
      </c>
      <c r="E660" s="21" t="b">
        <f t="shared" si="100"/>
        <v>0</v>
      </c>
      <c r="F660" s="21" t="b">
        <f t="shared" si="101"/>
        <v>0</v>
      </c>
      <c r="G660" s="20">
        <f t="shared" si="102"/>
        <v>1</v>
      </c>
      <c r="H660" s="20">
        <f t="shared" si="103"/>
        <v>24</v>
      </c>
      <c r="I660" s="20">
        <f t="shared" si="108"/>
        <v>7</v>
      </c>
      <c r="J660" s="21">
        <f t="shared" si="109"/>
        <v>39475</v>
      </c>
      <c r="K660" s="21"/>
      <c r="L660" s="21" t="str">
        <f t="shared" si="104"/>
        <v>Monday</v>
      </c>
      <c r="M660" s="20">
        <f t="shared" si="105"/>
        <v>1</v>
      </c>
      <c r="N660" s="19">
        <v>3216</v>
      </c>
      <c r="O660" s="4">
        <f>MATCH(N660-1,'Supply Data'!$K$12:$K$17)+1</f>
        <v>3</v>
      </c>
      <c r="P660">
        <f>INDEX('Supply Data'!$L$12:$L$17,'Demand Data'!O660)</f>
        <v>23</v>
      </c>
      <c r="R660" t="str">
        <f t="shared" si="106"/>
        <v>28-Jan-08 Monday 7</v>
      </c>
    </row>
    <row r="661" spans="4:18" x14ac:dyDescent="0.35">
      <c r="D661" s="21">
        <f t="shared" si="107"/>
        <v>39475.291666665078</v>
      </c>
      <c r="E661" s="21" t="b">
        <f t="shared" si="100"/>
        <v>0</v>
      </c>
      <c r="F661" s="21" t="b">
        <f t="shared" si="101"/>
        <v>0</v>
      </c>
      <c r="G661" s="20">
        <f t="shared" si="102"/>
        <v>1</v>
      </c>
      <c r="H661" s="20">
        <f t="shared" si="103"/>
        <v>24</v>
      </c>
      <c r="I661" s="20">
        <f t="shared" si="108"/>
        <v>8</v>
      </c>
      <c r="J661" s="21">
        <f t="shared" si="109"/>
        <v>39475</v>
      </c>
      <c r="K661" s="21"/>
      <c r="L661" s="21" t="str">
        <f t="shared" si="104"/>
        <v>Monday</v>
      </c>
      <c r="M661" s="20">
        <f t="shared" si="105"/>
        <v>1</v>
      </c>
      <c r="N661" s="19">
        <v>3201</v>
      </c>
      <c r="O661" s="4">
        <f>MATCH(N661-1,'Supply Data'!$K$12:$K$17)+1</f>
        <v>3</v>
      </c>
      <c r="P661">
        <f>INDEX('Supply Data'!$L$12:$L$17,'Demand Data'!O661)</f>
        <v>23</v>
      </c>
      <c r="R661" t="str">
        <f t="shared" si="106"/>
        <v>28-Jan-08 Monday 8</v>
      </c>
    </row>
    <row r="662" spans="4:18" x14ac:dyDescent="0.35">
      <c r="D662" s="21">
        <f t="shared" si="107"/>
        <v>39475.333333331742</v>
      </c>
      <c r="E662" s="21" t="b">
        <f t="shared" si="100"/>
        <v>0</v>
      </c>
      <c r="F662" s="21" t="b">
        <f t="shared" si="101"/>
        <v>0</v>
      </c>
      <c r="G662" s="20">
        <f t="shared" si="102"/>
        <v>1</v>
      </c>
      <c r="H662" s="20">
        <f t="shared" si="103"/>
        <v>24</v>
      </c>
      <c r="I662" s="20">
        <f t="shared" si="108"/>
        <v>9</v>
      </c>
      <c r="J662" s="21">
        <f t="shared" si="109"/>
        <v>39475</v>
      </c>
      <c r="K662" s="21"/>
      <c r="L662" s="21" t="str">
        <f t="shared" si="104"/>
        <v>Monday</v>
      </c>
      <c r="M662" s="20">
        <f t="shared" si="105"/>
        <v>1</v>
      </c>
      <c r="N662" s="19">
        <v>3048</v>
      </c>
      <c r="O662" s="4">
        <f>MATCH(N662-1,'Supply Data'!$K$12:$K$17)+1</f>
        <v>3</v>
      </c>
      <c r="P662">
        <f>INDEX('Supply Data'!$L$12:$L$17,'Demand Data'!O662)</f>
        <v>23</v>
      </c>
      <c r="R662" t="str">
        <f t="shared" si="106"/>
        <v>28-Jan-08 Monday 9</v>
      </c>
    </row>
    <row r="663" spans="4:18" x14ac:dyDescent="0.35">
      <c r="D663" s="21">
        <f t="shared" si="107"/>
        <v>39475.374999998407</v>
      </c>
      <c r="E663" s="21" t="b">
        <f t="shared" si="100"/>
        <v>0</v>
      </c>
      <c r="F663" s="21" t="b">
        <f t="shared" si="101"/>
        <v>0</v>
      </c>
      <c r="G663" s="20">
        <f t="shared" si="102"/>
        <v>1</v>
      </c>
      <c r="H663" s="20">
        <f t="shared" si="103"/>
        <v>24</v>
      </c>
      <c r="I663" s="20">
        <f t="shared" si="108"/>
        <v>10</v>
      </c>
      <c r="J663" s="21">
        <f t="shared" si="109"/>
        <v>39475</v>
      </c>
      <c r="K663" s="21"/>
      <c r="L663" s="21" t="str">
        <f t="shared" si="104"/>
        <v>Monday</v>
      </c>
      <c r="M663" s="20">
        <f t="shared" si="105"/>
        <v>1</v>
      </c>
      <c r="N663" s="19">
        <v>3429</v>
      </c>
      <c r="O663" s="4">
        <f>MATCH(N663-1,'Supply Data'!$K$12:$K$17)+1</f>
        <v>3</v>
      </c>
      <c r="P663">
        <f>INDEX('Supply Data'!$L$12:$L$17,'Demand Data'!O663)</f>
        <v>23</v>
      </c>
      <c r="R663" t="str">
        <f t="shared" si="106"/>
        <v>28-Jan-08 Monday 10</v>
      </c>
    </row>
    <row r="664" spans="4:18" x14ac:dyDescent="0.35">
      <c r="D664" s="21">
        <f t="shared" si="107"/>
        <v>39475.416666665071</v>
      </c>
      <c r="E664" s="21" t="b">
        <f t="shared" si="100"/>
        <v>0</v>
      </c>
      <c r="F664" s="21" t="b">
        <f t="shared" si="101"/>
        <v>0</v>
      </c>
      <c r="G664" s="20">
        <f t="shared" si="102"/>
        <v>1</v>
      </c>
      <c r="H664" s="20">
        <f t="shared" si="103"/>
        <v>24</v>
      </c>
      <c r="I664" s="20">
        <f t="shared" si="108"/>
        <v>11</v>
      </c>
      <c r="J664" s="21">
        <f t="shared" si="109"/>
        <v>39475</v>
      </c>
      <c r="K664" s="21"/>
      <c r="L664" s="21" t="str">
        <f t="shared" si="104"/>
        <v>Monday</v>
      </c>
      <c r="M664" s="20">
        <f t="shared" si="105"/>
        <v>1</v>
      </c>
      <c r="N664" s="19">
        <v>3535.5</v>
      </c>
      <c r="O664" s="4">
        <f>MATCH(N664-1,'Supply Data'!$K$12:$K$17)+1</f>
        <v>3</v>
      </c>
      <c r="P664">
        <f>INDEX('Supply Data'!$L$12:$L$17,'Demand Data'!O664)</f>
        <v>23</v>
      </c>
      <c r="R664" t="str">
        <f t="shared" si="106"/>
        <v>28-Jan-08 Monday 11</v>
      </c>
    </row>
    <row r="665" spans="4:18" x14ac:dyDescent="0.35">
      <c r="D665" s="21">
        <f t="shared" si="107"/>
        <v>39475.458333331735</v>
      </c>
      <c r="E665" s="21" t="b">
        <f t="shared" si="100"/>
        <v>0</v>
      </c>
      <c r="F665" s="21" t="b">
        <f t="shared" si="101"/>
        <v>0</v>
      </c>
      <c r="G665" s="20">
        <f t="shared" si="102"/>
        <v>1</v>
      </c>
      <c r="H665" s="20">
        <f t="shared" si="103"/>
        <v>24</v>
      </c>
      <c r="I665" s="20">
        <f t="shared" si="108"/>
        <v>12</v>
      </c>
      <c r="J665" s="21">
        <f t="shared" si="109"/>
        <v>39475</v>
      </c>
      <c r="K665" s="21"/>
      <c r="L665" s="21" t="str">
        <f t="shared" si="104"/>
        <v>Monday</v>
      </c>
      <c r="M665" s="20">
        <f t="shared" si="105"/>
        <v>1</v>
      </c>
      <c r="N665" s="19">
        <v>3561</v>
      </c>
      <c r="O665" s="4">
        <f>MATCH(N665-1,'Supply Data'!$K$12:$K$17)+1</f>
        <v>3</v>
      </c>
      <c r="P665">
        <f>INDEX('Supply Data'!$L$12:$L$17,'Demand Data'!O665)</f>
        <v>23</v>
      </c>
      <c r="R665" t="str">
        <f t="shared" si="106"/>
        <v>28-Jan-08 Monday 12</v>
      </c>
    </row>
    <row r="666" spans="4:18" x14ac:dyDescent="0.35">
      <c r="D666" s="21">
        <f t="shared" si="107"/>
        <v>39475.499999998399</v>
      </c>
      <c r="E666" s="21" t="b">
        <f t="shared" si="100"/>
        <v>0</v>
      </c>
      <c r="F666" s="21" t="b">
        <f t="shared" si="101"/>
        <v>0</v>
      </c>
      <c r="G666" s="20">
        <f t="shared" si="102"/>
        <v>1</v>
      </c>
      <c r="H666" s="20">
        <f t="shared" si="103"/>
        <v>24</v>
      </c>
      <c r="I666" s="20">
        <f t="shared" si="108"/>
        <v>13</v>
      </c>
      <c r="J666" s="21">
        <f t="shared" si="109"/>
        <v>39475</v>
      </c>
      <c r="K666" s="21"/>
      <c r="L666" s="21" t="str">
        <f t="shared" si="104"/>
        <v>Monday</v>
      </c>
      <c r="M666" s="20">
        <f t="shared" si="105"/>
        <v>1</v>
      </c>
      <c r="N666" s="19">
        <v>3591</v>
      </c>
      <c r="O666" s="4">
        <f>MATCH(N666-1,'Supply Data'!$K$12:$K$17)+1</f>
        <v>3</v>
      </c>
      <c r="P666">
        <f>INDEX('Supply Data'!$L$12:$L$17,'Demand Data'!O666)</f>
        <v>23</v>
      </c>
      <c r="R666" t="str">
        <f t="shared" si="106"/>
        <v>28-Jan-08 Monday 13</v>
      </c>
    </row>
    <row r="667" spans="4:18" x14ac:dyDescent="0.35">
      <c r="D667" s="21">
        <f t="shared" si="107"/>
        <v>39475.541666665064</v>
      </c>
      <c r="E667" s="21" t="b">
        <f t="shared" si="100"/>
        <v>0</v>
      </c>
      <c r="F667" s="21" t="b">
        <f t="shared" si="101"/>
        <v>0</v>
      </c>
      <c r="G667" s="20">
        <f t="shared" si="102"/>
        <v>1</v>
      </c>
      <c r="H667" s="20">
        <f t="shared" si="103"/>
        <v>24</v>
      </c>
      <c r="I667" s="20">
        <f t="shared" si="108"/>
        <v>14</v>
      </c>
      <c r="J667" s="21">
        <f t="shared" si="109"/>
        <v>39475</v>
      </c>
      <c r="K667" s="21"/>
      <c r="L667" s="21" t="str">
        <f t="shared" si="104"/>
        <v>Monday</v>
      </c>
      <c r="M667" s="20">
        <f t="shared" si="105"/>
        <v>1</v>
      </c>
      <c r="N667" s="19">
        <v>3519</v>
      </c>
      <c r="O667" s="4">
        <f>MATCH(N667-1,'Supply Data'!$K$12:$K$17)+1</f>
        <v>3</v>
      </c>
      <c r="P667">
        <f>INDEX('Supply Data'!$L$12:$L$17,'Demand Data'!O667)</f>
        <v>23</v>
      </c>
      <c r="R667" t="str">
        <f t="shared" si="106"/>
        <v>28-Jan-08 Monday 14</v>
      </c>
    </row>
    <row r="668" spans="4:18" x14ac:dyDescent="0.35">
      <c r="D668" s="21">
        <f t="shared" si="107"/>
        <v>39475.583333331728</v>
      </c>
      <c r="E668" s="21" t="b">
        <f t="shared" si="100"/>
        <v>0</v>
      </c>
      <c r="F668" s="21" t="b">
        <f t="shared" si="101"/>
        <v>0</v>
      </c>
      <c r="G668" s="20">
        <f t="shared" si="102"/>
        <v>1</v>
      </c>
      <c r="H668" s="20">
        <f t="shared" si="103"/>
        <v>24</v>
      </c>
      <c r="I668" s="20">
        <f t="shared" si="108"/>
        <v>15</v>
      </c>
      <c r="J668" s="21">
        <f t="shared" si="109"/>
        <v>39475</v>
      </c>
      <c r="K668" s="21"/>
      <c r="L668" s="21" t="str">
        <f t="shared" si="104"/>
        <v>Monday</v>
      </c>
      <c r="M668" s="20">
        <f t="shared" si="105"/>
        <v>1</v>
      </c>
      <c r="N668" s="19">
        <v>3495</v>
      </c>
      <c r="O668" s="4">
        <f>MATCH(N668-1,'Supply Data'!$K$12:$K$17)+1</f>
        <v>3</v>
      </c>
      <c r="P668">
        <f>INDEX('Supply Data'!$L$12:$L$17,'Demand Data'!O668)</f>
        <v>23</v>
      </c>
      <c r="R668" t="str">
        <f t="shared" si="106"/>
        <v>28-Jan-08 Monday 15</v>
      </c>
    </row>
    <row r="669" spans="4:18" x14ac:dyDescent="0.35">
      <c r="D669" s="21">
        <f t="shared" si="107"/>
        <v>39475.624999998392</v>
      </c>
      <c r="E669" s="21" t="b">
        <f t="shared" si="100"/>
        <v>0</v>
      </c>
      <c r="F669" s="21" t="b">
        <f t="shared" si="101"/>
        <v>0</v>
      </c>
      <c r="G669" s="20">
        <f t="shared" si="102"/>
        <v>1</v>
      </c>
      <c r="H669" s="20">
        <f t="shared" si="103"/>
        <v>24</v>
      </c>
      <c r="I669" s="20">
        <f t="shared" si="108"/>
        <v>16</v>
      </c>
      <c r="J669" s="21">
        <f t="shared" si="109"/>
        <v>39475</v>
      </c>
      <c r="K669" s="21"/>
      <c r="L669" s="21" t="str">
        <f t="shared" si="104"/>
        <v>Monday</v>
      </c>
      <c r="M669" s="20">
        <f t="shared" si="105"/>
        <v>1</v>
      </c>
      <c r="N669" s="19">
        <v>3444</v>
      </c>
      <c r="O669" s="4">
        <f>MATCH(N669-1,'Supply Data'!$K$12:$K$17)+1</f>
        <v>3</v>
      </c>
      <c r="P669">
        <f>INDEX('Supply Data'!$L$12:$L$17,'Demand Data'!O669)</f>
        <v>23</v>
      </c>
      <c r="R669" t="str">
        <f t="shared" si="106"/>
        <v>28-Jan-08 Monday 16</v>
      </c>
    </row>
    <row r="670" spans="4:18" x14ac:dyDescent="0.35">
      <c r="D670" s="21">
        <f t="shared" si="107"/>
        <v>39475.666666665056</v>
      </c>
      <c r="E670" s="21" t="b">
        <f t="shared" si="100"/>
        <v>0</v>
      </c>
      <c r="F670" s="21" t="b">
        <f t="shared" si="101"/>
        <v>0</v>
      </c>
      <c r="G670" s="20">
        <f t="shared" si="102"/>
        <v>1</v>
      </c>
      <c r="H670" s="20">
        <f t="shared" si="103"/>
        <v>24</v>
      </c>
      <c r="I670" s="20">
        <f t="shared" si="108"/>
        <v>17</v>
      </c>
      <c r="J670" s="21">
        <f t="shared" si="109"/>
        <v>39475</v>
      </c>
      <c r="K670" s="21"/>
      <c r="L670" s="21" t="str">
        <f t="shared" si="104"/>
        <v>Monday</v>
      </c>
      <c r="M670" s="20">
        <f t="shared" si="105"/>
        <v>1</v>
      </c>
      <c r="N670" s="19">
        <v>3621</v>
      </c>
      <c r="O670" s="4">
        <f>MATCH(N670-1,'Supply Data'!$K$12:$K$17)+1</f>
        <v>4</v>
      </c>
      <c r="P670">
        <f>INDEX('Supply Data'!$L$12:$L$17,'Demand Data'!O670)</f>
        <v>50</v>
      </c>
      <c r="R670" t="str">
        <f t="shared" si="106"/>
        <v>28-Jan-08 Monday 17</v>
      </c>
    </row>
    <row r="671" spans="4:18" x14ac:dyDescent="0.35">
      <c r="D671" s="21">
        <f t="shared" si="107"/>
        <v>39475.70833333172</v>
      </c>
      <c r="E671" s="21" t="b">
        <f t="shared" si="100"/>
        <v>0</v>
      </c>
      <c r="F671" s="21" t="b">
        <f t="shared" si="101"/>
        <v>0</v>
      </c>
      <c r="G671" s="20">
        <f t="shared" si="102"/>
        <v>1</v>
      </c>
      <c r="H671" s="20">
        <f t="shared" si="103"/>
        <v>24</v>
      </c>
      <c r="I671" s="20">
        <f t="shared" si="108"/>
        <v>18</v>
      </c>
      <c r="J671" s="21">
        <f t="shared" si="109"/>
        <v>39475</v>
      </c>
      <c r="K671" s="21"/>
      <c r="L671" s="21" t="str">
        <f t="shared" si="104"/>
        <v>Monday</v>
      </c>
      <c r="M671" s="20">
        <f t="shared" si="105"/>
        <v>1</v>
      </c>
      <c r="N671" s="19">
        <v>4195.5</v>
      </c>
      <c r="O671" s="4">
        <f>MATCH(N671-1,'Supply Data'!$K$12:$K$17)+1</f>
        <v>4</v>
      </c>
      <c r="P671">
        <f>INDEX('Supply Data'!$L$12:$L$17,'Demand Data'!O671)</f>
        <v>50</v>
      </c>
      <c r="R671" t="str">
        <f t="shared" si="106"/>
        <v>28-Jan-08 Monday 18</v>
      </c>
    </row>
    <row r="672" spans="4:18" x14ac:dyDescent="0.35">
      <c r="D672" s="21">
        <f t="shared" si="107"/>
        <v>39475.749999998385</v>
      </c>
      <c r="E672" s="21" t="b">
        <f t="shared" si="100"/>
        <v>0</v>
      </c>
      <c r="F672" s="21" t="b">
        <f t="shared" si="101"/>
        <v>0</v>
      </c>
      <c r="G672" s="20">
        <f t="shared" si="102"/>
        <v>1</v>
      </c>
      <c r="H672" s="20">
        <f t="shared" si="103"/>
        <v>24</v>
      </c>
      <c r="I672" s="20">
        <f t="shared" si="108"/>
        <v>19</v>
      </c>
      <c r="J672" s="21">
        <f t="shared" si="109"/>
        <v>39475</v>
      </c>
      <c r="K672" s="21"/>
      <c r="L672" s="21" t="str">
        <f t="shared" si="104"/>
        <v>Monday</v>
      </c>
      <c r="M672" s="20">
        <f t="shared" si="105"/>
        <v>1</v>
      </c>
      <c r="N672" s="19">
        <v>4683</v>
      </c>
      <c r="O672" s="4">
        <f>MATCH(N672-1,'Supply Data'!$K$12:$K$17)+1</f>
        <v>4</v>
      </c>
      <c r="P672">
        <f>INDEX('Supply Data'!$L$12:$L$17,'Demand Data'!O672)</f>
        <v>50</v>
      </c>
      <c r="R672" t="str">
        <f t="shared" si="106"/>
        <v>28-Jan-08 Monday 19</v>
      </c>
    </row>
    <row r="673" spans="4:18" x14ac:dyDescent="0.35">
      <c r="D673" s="21">
        <f t="shared" si="107"/>
        <v>39475.791666665049</v>
      </c>
      <c r="E673" s="21" t="b">
        <f t="shared" si="100"/>
        <v>0</v>
      </c>
      <c r="F673" s="21" t="b">
        <f t="shared" si="101"/>
        <v>0</v>
      </c>
      <c r="G673" s="20">
        <f t="shared" si="102"/>
        <v>1</v>
      </c>
      <c r="H673" s="20">
        <f t="shared" si="103"/>
        <v>24</v>
      </c>
      <c r="I673" s="20">
        <f t="shared" si="108"/>
        <v>20</v>
      </c>
      <c r="J673" s="21">
        <f t="shared" si="109"/>
        <v>39475</v>
      </c>
      <c r="K673" s="21"/>
      <c r="L673" s="21" t="str">
        <f t="shared" si="104"/>
        <v>Monday</v>
      </c>
      <c r="M673" s="20">
        <f t="shared" si="105"/>
        <v>1</v>
      </c>
      <c r="N673" s="19">
        <v>4534.5</v>
      </c>
      <c r="O673" s="4">
        <f>MATCH(N673-1,'Supply Data'!$K$12:$K$17)+1</f>
        <v>4</v>
      </c>
      <c r="P673">
        <f>INDEX('Supply Data'!$L$12:$L$17,'Demand Data'!O673)</f>
        <v>50</v>
      </c>
      <c r="R673" t="str">
        <f t="shared" si="106"/>
        <v>28-Jan-08 Monday 20</v>
      </c>
    </row>
    <row r="674" spans="4:18" x14ac:dyDescent="0.35">
      <c r="D674" s="21">
        <f t="shared" si="107"/>
        <v>39475.833333331713</v>
      </c>
      <c r="E674" s="21" t="b">
        <f t="shared" si="100"/>
        <v>0</v>
      </c>
      <c r="F674" s="21" t="b">
        <f t="shared" si="101"/>
        <v>0</v>
      </c>
      <c r="G674" s="20">
        <f t="shared" si="102"/>
        <v>1</v>
      </c>
      <c r="H674" s="20">
        <f t="shared" si="103"/>
        <v>24</v>
      </c>
      <c r="I674" s="20">
        <f t="shared" si="108"/>
        <v>21</v>
      </c>
      <c r="J674" s="21">
        <f t="shared" si="109"/>
        <v>39475</v>
      </c>
      <c r="K674" s="21"/>
      <c r="L674" s="21" t="str">
        <f t="shared" si="104"/>
        <v>Monday</v>
      </c>
      <c r="M674" s="20">
        <f t="shared" si="105"/>
        <v>1</v>
      </c>
      <c r="N674" s="19">
        <v>4369.5</v>
      </c>
      <c r="O674" s="4">
        <f>MATCH(N674-1,'Supply Data'!$K$12:$K$17)+1</f>
        <v>4</v>
      </c>
      <c r="P674">
        <f>INDEX('Supply Data'!$L$12:$L$17,'Demand Data'!O674)</f>
        <v>50</v>
      </c>
      <c r="R674" t="str">
        <f t="shared" si="106"/>
        <v>28-Jan-08 Monday 21</v>
      </c>
    </row>
    <row r="675" spans="4:18" x14ac:dyDescent="0.35">
      <c r="D675" s="21">
        <f t="shared" si="107"/>
        <v>39475.874999998377</v>
      </c>
      <c r="E675" s="21" t="b">
        <f t="shared" si="100"/>
        <v>0</v>
      </c>
      <c r="F675" s="21" t="b">
        <f t="shared" si="101"/>
        <v>0</v>
      </c>
      <c r="G675" s="20">
        <f t="shared" si="102"/>
        <v>1</v>
      </c>
      <c r="H675" s="20">
        <f t="shared" si="103"/>
        <v>24</v>
      </c>
      <c r="I675" s="20">
        <f t="shared" si="108"/>
        <v>22</v>
      </c>
      <c r="J675" s="21">
        <f t="shared" si="109"/>
        <v>39475</v>
      </c>
      <c r="K675" s="21"/>
      <c r="L675" s="21" t="str">
        <f t="shared" si="104"/>
        <v>Monday</v>
      </c>
      <c r="M675" s="20">
        <f t="shared" si="105"/>
        <v>1</v>
      </c>
      <c r="N675" s="19">
        <v>3966</v>
      </c>
      <c r="O675" s="4">
        <f>MATCH(N675-1,'Supply Data'!$K$12:$K$17)+1</f>
        <v>4</v>
      </c>
      <c r="P675">
        <f>INDEX('Supply Data'!$L$12:$L$17,'Demand Data'!O675)</f>
        <v>50</v>
      </c>
      <c r="R675" t="str">
        <f t="shared" si="106"/>
        <v>28-Jan-08 Monday 22</v>
      </c>
    </row>
    <row r="676" spans="4:18" x14ac:dyDescent="0.35">
      <c r="D676" s="21">
        <f t="shared" si="107"/>
        <v>39475.916666665042</v>
      </c>
      <c r="E676" s="21" t="b">
        <f t="shared" si="100"/>
        <v>0</v>
      </c>
      <c r="F676" s="21" t="b">
        <f t="shared" si="101"/>
        <v>0</v>
      </c>
      <c r="G676" s="20">
        <f t="shared" si="102"/>
        <v>1</v>
      </c>
      <c r="H676" s="20">
        <f t="shared" si="103"/>
        <v>24</v>
      </c>
      <c r="I676" s="20">
        <f t="shared" si="108"/>
        <v>23</v>
      </c>
      <c r="J676" s="21">
        <f t="shared" si="109"/>
        <v>39475</v>
      </c>
      <c r="K676" s="21"/>
      <c r="L676" s="21" t="str">
        <f t="shared" si="104"/>
        <v>Monday</v>
      </c>
      <c r="M676" s="20">
        <f t="shared" si="105"/>
        <v>1</v>
      </c>
      <c r="N676" s="19">
        <v>3759</v>
      </c>
      <c r="O676" s="4">
        <f>MATCH(N676-1,'Supply Data'!$K$12:$K$17)+1</f>
        <v>4</v>
      </c>
      <c r="P676">
        <f>INDEX('Supply Data'!$L$12:$L$17,'Demand Data'!O676)</f>
        <v>50</v>
      </c>
      <c r="R676" t="str">
        <f t="shared" si="106"/>
        <v>28-Jan-08 Monday 23</v>
      </c>
    </row>
    <row r="677" spans="4:18" x14ac:dyDescent="0.35">
      <c r="D677" s="21">
        <f t="shared" si="107"/>
        <v>39475.958333331706</v>
      </c>
      <c r="E677" s="21" t="b">
        <f t="shared" si="100"/>
        <v>0</v>
      </c>
      <c r="F677" s="21" t="b">
        <f t="shared" si="101"/>
        <v>0</v>
      </c>
      <c r="G677" s="20">
        <f t="shared" si="102"/>
        <v>1</v>
      </c>
      <c r="H677" s="20">
        <f t="shared" si="103"/>
        <v>24</v>
      </c>
      <c r="I677" s="20">
        <f t="shared" si="108"/>
        <v>24</v>
      </c>
      <c r="J677" s="21">
        <f t="shared" si="109"/>
        <v>39475</v>
      </c>
      <c r="K677" s="21"/>
      <c r="L677" s="21" t="str">
        <f t="shared" si="104"/>
        <v>Monday</v>
      </c>
      <c r="M677" s="20">
        <f t="shared" si="105"/>
        <v>1</v>
      </c>
      <c r="N677" s="19">
        <v>3703.5</v>
      </c>
      <c r="O677" s="4">
        <f>MATCH(N677-1,'Supply Data'!$K$12:$K$17)+1</f>
        <v>4</v>
      </c>
      <c r="P677">
        <f>INDEX('Supply Data'!$L$12:$L$17,'Demand Data'!O677)</f>
        <v>50</v>
      </c>
      <c r="R677" t="str">
        <f t="shared" si="106"/>
        <v>28-Jan-08 Monday 24</v>
      </c>
    </row>
    <row r="678" spans="4:18" x14ac:dyDescent="0.35">
      <c r="D678" s="21">
        <f t="shared" si="107"/>
        <v>39475.99999999837</v>
      </c>
      <c r="E678" s="21" t="b">
        <f t="shared" si="100"/>
        <v>0</v>
      </c>
      <c r="F678" s="21" t="b">
        <f t="shared" si="101"/>
        <v>0</v>
      </c>
      <c r="G678" s="20">
        <f t="shared" si="102"/>
        <v>1</v>
      </c>
      <c r="H678" s="20">
        <f t="shared" si="103"/>
        <v>24</v>
      </c>
      <c r="I678" s="20">
        <f t="shared" si="108"/>
        <v>1</v>
      </c>
      <c r="J678" s="21">
        <f t="shared" si="109"/>
        <v>39476</v>
      </c>
      <c r="K678" s="21"/>
      <c r="L678" s="21" t="str">
        <f t="shared" si="104"/>
        <v>Tuesday</v>
      </c>
      <c r="M678" s="20">
        <f t="shared" si="105"/>
        <v>1</v>
      </c>
      <c r="N678" s="19">
        <v>3303</v>
      </c>
      <c r="O678" s="4">
        <f>MATCH(N678-1,'Supply Data'!$K$12:$K$17)+1</f>
        <v>3</v>
      </c>
      <c r="P678">
        <f>INDEX('Supply Data'!$L$12:$L$17,'Demand Data'!O678)</f>
        <v>23</v>
      </c>
      <c r="R678" t="str">
        <f t="shared" si="106"/>
        <v>29-Jan-08 Tuesday 1</v>
      </c>
    </row>
    <row r="679" spans="4:18" x14ac:dyDescent="0.35">
      <c r="D679" s="21">
        <f t="shared" si="107"/>
        <v>39476.041666665034</v>
      </c>
      <c r="E679" s="21" t="b">
        <f t="shared" si="100"/>
        <v>0</v>
      </c>
      <c r="F679" s="21" t="b">
        <f t="shared" si="101"/>
        <v>0</v>
      </c>
      <c r="G679" s="20">
        <f t="shared" si="102"/>
        <v>1</v>
      </c>
      <c r="H679" s="20">
        <f t="shared" si="103"/>
        <v>24</v>
      </c>
      <c r="I679" s="20">
        <f t="shared" si="108"/>
        <v>2</v>
      </c>
      <c r="J679" s="21">
        <f t="shared" si="109"/>
        <v>39476</v>
      </c>
      <c r="K679" s="21"/>
      <c r="L679" s="21" t="str">
        <f t="shared" si="104"/>
        <v>Tuesday</v>
      </c>
      <c r="M679" s="20">
        <f t="shared" si="105"/>
        <v>1</v>
      </c>
      <c r="N679" s="19">
        <v>3243</v>
      </c>
      <c r="O679" s="4">
        <f>MATCH(N679-1,'Supply Data'!$K$12:$K$17)+1</f>
        <v>3</v>
      </c>
      <c r="P679">
        <f>INDEX('Supply Data'!$L$12:$L$17,'Demand Data'!O679)</f>
        <v>23</v>
      </c>
      <c r="R679" t="str">
        <f t="shared" si="106"/>
        <v>29-Jan-08 Tuesday 2</v>
      </c>
    </row>
    <row r="680" spans="4:18" x14ac:dyDescent="0.35">
      <c r="D680" s="21">
        <f t="shared" si="107"/>
        <v>39476.083333331699</v>
      </c>
      <c r="E680" s="21" t="b">
        <f t="shared" si="100"/>
        <v>0</v>
      </c>
      <c r="F680" s="21" t="b">
        <f t="shared" si="101"/>
        <v>0</v>
      </c>
      <c r="G680" s="20">
        <f t="shared" si="102"/>
        <v>1</v>
      </c>
      <c r="H680" s="20">
        <f t="shared" si="103"/>
        <v>24</v>
      </c>
      <c r="I680" s="20">
        <f t="shared" si="108"/>
        <v>3</v>
      </c>
      <c r="J680" s="21">
        <f t="shared" si="109"/>
        <v>39476</v>
      </c>
      <c r="K680" s="21"/>
      <c r="L680" s="21" t="str">
        <f t="shared" si="104"/>
        <v>Tuesday</v>
      </c>
      <c r="M680" s="20">
        <f t="shared" si="105"/>
        <v>1</v>
      </c>
      <c r="N680" s="19">
        <v>3208.5</v>
      </c>
      <c r="O680" s="4">
        <f>MATCH(N680-1,'Supply Data'!$K$12:$K$17)+1</f>
        <v>3</v>
      </c>
      <c r="P680">
        <f>INDEX('Supply Data'!$L$12:$L$17,'Demand Data'!O680)</f>
        <v>23</v>
      </c>
      <c r="R680" t="str">
        <f t="shared" si="106"/>
        <v>29-Jan-08 Tuesday 3</v>
      </c>
    </row>
    <row r="681" spans="4:18" x14ac:dyDescent="0.35">
      <c r="D681" s="21">
        <f t="shared" si="107"/>
        <v>39476.124999998363</v>
      </c>
      <c r="E681" s="21" t="b">
        <f t="shared" si="100"/>
        <v>0</v>
      </c>
      <c r="F681" s="21" t="b">
        <f t="shared" si="101"/>
        <v>0</v>
      </c>
      <c r="G681" s="20">
        <f t="shared" si="102"/>
        <v>1</v>
      </c>
      <c r="H681" s="20">
        <f t="shared" si="103"/>
        <v>24</v>
      </c>
      <c r="I681" s="20">
        <f t="shared" si="108"/>
        <v>4</v>
      </c>
      <c r="J681" s="21">
        <f t="shared" si="109"/>
        <v>39476</v>
      </c>
      <c r="K681" s="21"/>
      <c r="L681" s="21" t="str">
        <f t="shared" si="104"/>
        <v>Tuesday</v>
      </c>
      <c r="M681" s="20">
        <f t="shared" si="105"/>
        <v>1</v>
      </c>
      <c r="N681" s="19">
        <v>3174</v>
      </c>
      <c r="O681" s="4">
        <f>MATCH(N681-1,'Supply Data'!$K$12:$K$17)+1</f>
        <v>3</v>
      </c>
      <c r="P681">
        <f>INDEX('Supply Data'!$L$12:$L$17,'Demand Data'!O681)</f>
        <v>23</v>
      </c>
      <c r="R681" t="str">
        <f t="shared" si="106"/>
        <v>29-Jan-08 Tuesday 4</v>
      </c>
    </row>
    <row r="682" spans="4:18" x14ac:dyDescent="0.35">
      <c r="D682" s="21">
        <f t="shared" si="107"/>
        <v>39476.166666665027</v>
      </c>
      <c r="E682" s="21" t="b">
        <f t="shared" si="100"/>
        <v>0</v>
      </c>
      <c r="F682" s="21" t="b">
        <f t="shared" si="101"/>
        <v>0</v>
      </c>
      <c r="G682" s="20">
        <f t="shared" si="102"/>
        <v>1</v>
      </c>
      <c r="H682" s="20">
        <f t="shared" si="103"/>
        <v>24</v>
      </c>
      <c r="I682" s="20">
        <f t="shared" si="108"/>
        <v>5</v>
      </c>
      <c r="J682" s="21">
        <f t="shared" si="109"/>
        <v>39476</v>
      </c>
      <c r="K682" s="21"/>
      <c r="L682" s="21" t="str">
        <f t="shared" si="104"/>
        <v>Tuesday</v>
      </c>
      <c r="M682" s="20">
        <f t="shared" si="105"/>
        <v>1</v>
      </c>
      <c r="N682" s="19">
        <v>3445.5</v>
      </c>
      <c r="O682" s="4">
        <f>MATCH(N682-1,'Supply Data'!$K$12:$K$17)+1</f>
        <v>3</v>
      </c>
      <c r="P682">
        <f>INDEX('Supply Data'!$L$12:$L$17,'Demand Data'!O682)</f>
        <v>23</v>
      </c>
      <c r="R682" t="str">
        <f t="shared" si="106"/>
        <v>29-Jan-08 Tuesday 5</v>
      </c>
    </row>
    <row r="683" spans="4:18" x14ac:dyDescent="0.35">
      <c r="D683" s="21">
        <f t="shared" si="107"/>
        <v>39476.208333331691</v>
      </c>
      <c r="E683" s="21" t="b">
        <f t="shared" si="100"/>
        <v>0</v>
      </c>
      <c r="F683" s="21" t="b">
        <f t="shared" si="101"/>
        <v>0</v>
      </c>
      <c r="G683" s="20">
        <f t="shared" si="102"/>
        <v>1</v>
      </c>
      <c r="H683" s="20">
        <f t="shared" si="103"/>
        <v>24</v>
      </c>
      <c r="I683" s="20">
        <f t="shared" si="108"/>
        <v>6</v>
      </c>
      <c r="J683" s="21">
        <f t="shared" si="109"/>
        <v>39476</v>
      </c>
      <c r="K683" s="21"/>
      <c r="L683" s="21" t="str">
        <f t="shared" si="104"/>
        <v>Tuesday</v>
      </c>
      <c r="M683" s="20">
        <f t="shared" si="105"/>
        <v>1</v>
      </c>
      <c r="N683" s="19">
        <v>3769.5</v>
      </c>
      <c r="O683" s="4">
        <f>MATCH(N683-1,'Supply Data'!$K$12:$K$17)+1</f>
        <v>4</v>
      </c>
      <c r="P683">
        <f>INDEX('Supply Data'!$L$12:$L$17,'Demand Data'!O683)</f>
        <v>50</v>
      </c>
      <c r="R683" t="str">
        <f t="shared" si="106"/>
        <v>29-Jan-08 Tuesday 6</v>
      </c>
    </row>
    <row r="684" spans="4:18" x14ac:dyDescent="0.35">
      <c r="D684" s="21">
        <f t="shared" si="107"/>
        <v>39476.249999998356</v>
      </c>
      <c r="E684" s="21" t="b">
        <f t="shared" si="100"/>
        <v>0</v>
      </c>
      <c r="F684" s="21" t="b">
        <f t="shared" si="101"/>
        <v>0</v>
      </c>
      <c r="G684" s="20">
        <f t="shared" si="102"/>
        <v>1</v>
      </c>
      <c r="H684" s="20">
        <f t="shared" si="103"/>
        <v>24</v>
      </c>
      <c r="I684" s="20">
        <f t="shared" si="108"/>
        <v>7</v>
      </c>
      <c r="J684" s="21">
        <f t="shared" si="109"/>
        <v>39476</v>
      </c>
      <c r="K684" s="21"/>
      <c r="L684" s="21" t="str">
        <f t="shared" si="104"/>
        <v>Tuesday</v>
      </c>
      <c r="M684" s="20">
        <f t="shared" si="105"/>
        <v>1</v>
      </c>
      <c r="N684" s="19">
        <v>3916.5</v>
      </c>
      <c r="O684" s="4">
        <f>MATCH(N684-1,'Supply Data'!$K$12:$K$17)+1</f>
        <v>4</v>
      </c>
      <c r="P684">
        <f>INDEX('Supply Data'!$L$12:$L$17,'Demand Data'!O684)</f>
        <v>50</v>
      </c>
      <c r="R684" t="str">
        <f t="shared" si="106"/>
        <v>29-Jan-08 Tuesday 7</v>
      </c>
    </row>
    <row r="685" spans="4:18" x14ac:dyDescent="0.35">
      <c r="D685" s="21">
        <f t="shared" si="107"/>
        <v>39476.29166666502</v>
      </c>
      <c r="E685" s="21" t="b">
        <f t="shared" si="100"/>
        <v>0</v>
      </c>
      <c r="F685" s="21" t="b">
        <f t="shared" si="101"/>
        <v>0</v>
      </c>
      <c r="G685" s="20">
        <f t="shared" si="102"/>
        <v>1</v>
      </c>
      <c r="H685" s="20">
        <f t="shared" si="103"/>
        <v>24</v>
      </c>
      <c r="I685" s="20">
        <f t="shared" si="108"/>
        <v>8</v>
      </c>
      <c r="J685" s="21">
        <f t="shared" si="109"/>
        <v>39476</v>
      </c>
      <c r="K685" s="21"/>
      <c r="L685" s="21" t="str">
        <f t="shared" si="104"/>
        <v>Tuesday</v>
      </c>
      <c r="M685" s="20">
        <f t="shared" si="105"/>
        <v>1</v>
      </c>
      <c r="N685" s="19">
        <v>4414.5</v>
      </c>
      <c r="O685" s="4">
        <f>MATCH(N685-1,'Supply Data'!$K$12:$K$17)+1</f>
        <v>4</v>
      </c>
      <c r="P685">
        <f>INDEX('Supply Data'!$L$12:$L$17,'Demand Data'!O685)</f>
        <v>50</v>
      </c>
      <c r="R685" t="str">
        <f t="shared" si="106"/>
        <v>29-Jan-08 Tuesday 8</v>
      </c>
    </row>
    <row r="686" spans="4:18" x14ac:dyDescent="0.35">
      <c r="D686" s="21">
        <f t="shared" si="107"/>
        <v>39476.333333331684</v>
      </c>
      <c r="E686" s="21" t="b">
        <f t="shared" si="100"/>
        <v>0</v>
      </c>
      <c r="F686" s="21" t="b">
        <f t="shared" si="101"/>
        <v>0</v>
      </c>
      <c r="G686" s="20">
        <f t="shared" si="102"/>
        <v>1</v>
      </c>
      <c r="H686" s="20">
        <f t="shared" si="103"/>
        <v>24</v>
      </c>
      <c r="I686" s="20">
        <f t="shared" si="108"/>
        <v>9</v>
      </c>
      <c r="J686" s="21">
        <f t="shared" si="109"/>
        <v>39476</v>
      </c>
      <c r="K686" s="21"/>
      <c r="L686" s="21" t="str">
        <f t="shared" si="104"/>
        <v>Tuesday</v>
      </c>
      <c r="M686" s="20">
        <f t="shared" si="105"/>
        <v>1</v>
      </c>
      <c r="N686" s="19">
        <v>4840.5</v>
      </c>
      <c r="O686" s="4">
        <f>MATCH(N686-1,'Supply Data'!$K$12:$K$17)+1</f>
        <v>5</v>
      </c>
      <c r="P686">
        <f>INDEX('Supply Data'!$L$12:$L$17,'Demand Data'!O686)</f>
        <v>75</v>
      </c>
      <c r="R686" t="str">
        <f t="shared" si="106"/>
        <v>29-Jan-08 Tuesday 9</v>
      </c>
    </row>
    <row r="687" spans="4:18" x14ac:dyDescent="0.35">
      <c r="D687" s="21">
        <f t="shared" si="107"/>
        <v>39476.374999998348</v>
      </c>
      <c r="E687" s="21" t="b">
        <f t="shared" si="100"/>
        <v>0</v>
      </c>
      <c r="F687" s="21" t="b">
        <f t="shared" si="101"/>
        <v>0</v>
      </c>
      <c r="G687" s="20">
        <f t="shared" si="102"/>
        <v>1</v>
      </c>
      <c r="H687" s="20">
        <f t="shared" si="103"/>
        <v>24</v>
      </c>
      <c r="I687" s="20">
        <f t="shared" si="108"/>
        <v>10</v>
      </c>
      <c r="J687" s="21">
        <f t="shared" si="109"/>
        <v>39476</v>
      </c>
      <c r="K687" s="21"/>
      <c r="L687" s="21" t="str">
        <f t="shared" si="104"/>
        <v>Tuesday</v>
      </c>
      <c r="M687" s="20">
        <f t="shared" si="105"/>
        <v>1</v>
      </c>
      <c r="N687" s="19">
        <v>5248.5</v>
      </c>
      <c r="O687" s="4">
        <f>MATCH(N687-1,'Supply Data'!$K$12:$K$17)+1</f>
        <v>5</v>
      </c>
      <c r="P687">
        <f>INDEX('Supply Data'!$L$12:$L$17,'Demand Data'!O687)</f>
        <v>75</v>
      </c>
      <c r="R687" t="str">
        <f t="shared" si="106"/>
        <v>29-Jan-08 Tuesday 10</v>
      </c>
    </row>
    <row r="688" spans="4:18" x14ac:dyDescent="0.35">
      <c r="D688" s="21">
        <f t="shared" si="107"/>
        <v>39476.416666665013</v>
      </c>
      <c r="E688" s="21" t="b">
        <f t="shared" si="100"/>
        <v>0</v>
      </c>
      <c r="F688" s="21" t="b">
        <f t="shared" si="101"/>
        <v>0</v>
      </c>
      <c r="G688" s="20">
        <f t="shared" si="102"/>
        <v>1</v>
      </c>
      <c r="H688" s="20">
        <f t="shared" si="103"/>
        <v>24</v>
      </c>
      <c r="I688" s="20">
        <f t="shared" si="108"/>
        <v>11</v>
      </c>
      <c r="J688" s="21">
        <f t="shared" si="109"/>
        <v>39476</v>
      </c>
      <c r="K688" s="21"/>
      <c r="L688" s="21" t="str">
        <f t="shared" si="104"/>
        <v>Tuesday</v>
      </c>
      <c r="M688" s="20">
        <f t="shared" si="105"/>
        <v>1</v>
      </c>
      <c r="N688" s="19">
        <v>5328</v>
      </c>
      <c r="O688" s="4">
        <f>MATCH(N688-1,'Supply Data'!$K$12:$K$17)+1</f>
        <v>5</v>
      </c>
      <c r="P688">
        <f>INDEX('Supply Data'!$L$12:$L$17,'Demand Data'!O688)</f>
        <v>75</v>
      </c>
      <c r="R688" t="str">
        <f t="shared" si="106"/>
        <v>29-Jan-08 Tuesday 11</v>
      </c>
    </row>
    <row r="689" spans="4:18" x14ac:dyDescent="0.35">
      <c r="D689" s="21">
        <f t="shared" si="107"/>
        <v>39476.458333331677</v>
      </c>
      <c r="E689" s="21" t="b">
        <f t="shared" si="100"/>
        <v>0</v>
      </c>
      <c r="F689" s="21" t="b">
        <f t="shared" si="101"/>
        <v>0</v>
      </c>
      <c r="G689" s="20">
        <f t="shared" si="102"/>
        <v>1</v>
      </c>
      <c r="H689" s="20">
        <f t="shared" si="103"/>
        <v>24</v>
      </c>
      <c r="I689" s="20">
        <f t="shared" si="108"/>
        <v>12</v>
      </c>
      <c r="J689" s="21">
        <f t="shared" si="109"/>
        <v>39476</v>
      </c>
      <c r="K689" s="21"/>
      <c r="L689" s="21" t="str">
        <f t="shared" si="104"/>
        <v>Tuesday</v>
      </c>
      <c r="M689" s="20">
        <f t="shared" si="105"/>
        <v>1</v>
      </c>
      <c r="N689" s="19">
        <v>5133</v>
      </c>
      <c r="O689" s="4">
        <f>MATCH(N689-1,'Supply Data'!$K$12:$K$17)+1</f>
        <v>5</v>
      </c>
      <c r="P689">
        <f>INDEX('Supply Data'!$L$12:$L$17,'Demand Data'!O689)</f>
        <v>75</v>
      </c>
      <c r="R689" t="str">
        <f t="shared" si="106"/>
        <v>29-Jan-08 Tuesday 12</v>
      </c>
    </row>
    <row r="690" spans="4:18" x14ac:dyDescent="0.35">
      <c r="D690" s="21">
        <f t="shared" si="107"/>
        <v>39476.499999998341</v>
      </c>
      <c r="E690" s="21" t="b">
        <f t="shared" si="100"/>
        <v>0</v>
      </c>
      <c r="F690" s="21" t="b">
        <f t="shared" si="101"/>
        <v>0</v>
      </c>
      <c r="G690" s="20">
        <f t="shared" si="102"/>
        <v>1</v>
      </c>
      <c r="H690" s="20">
        <f t="shared" si="103"/>
        <v>24</v>
      </c>
      <c r="I690" s="20">
        <f t="shared" si="108"/>
        <v>13</v>
      </c>
      <c r="J690" s="21">
        <f t="shared" si="109"/>
        <v>39476</v>
      </c>
      <c r="K690" s="21"/>
      <c r="L690" s="21" t="str">
        <f t="shared" si="104"/>
        <v>Tuesday</v>
      </c>
      <c r="M690" s="20">
        <f t="shared" si="105"/>
        <v>1</v>
      </c>
      <c r="N690" s="19">
        <v>5010</v>
      </c>
      <c r="O690" s="4">
        <f>MATCH(N690-1,'Supply Data'!$K$12:$K$17)+1</f>
        <v>5</v>
      </c>
      <c r="P690">
        <f>INDEX('Supply Data'!$L$12:$L$17,'Demand Data'!O690)</f>
        <v>75</v>
      </c>
      <c r="R690" t="str">
        <f t="shared" si="106"/>
        <v>29-Jan-08 Tuesday 13</v>
      </c>
    </row>
    <row r="691" spans="4:18" x14ac:dyDescent="0.35">
      <c r="D691" s="21">
        <f t="shared" si="107"/>
        <v>39476.541666665005</v>
      </c>
      <c r="E691" s="21" t="b">
        <f t="shared" si="100"/>
        <v>0</v>
      </c>
      <c r="F691" s="21" t="b">
        <f t="shared" si="101"/>
        <v>0</v>
      </c>
      <c r="G691" s="20">
        <f t="shared" si="102"/>
        <v>1</v>
      </c>
      <c r="H691" s="20">
        <f t="shared" si="103"/>
        <v>24</v>
      </c>
      <c r="I691" s="20">
        <f t="shared" si="108"/>
        <v>14</v>
      </c>
      <c r="J691" s="21">
        <f t="shared" si="109"/>
        <v>39476</v>
      </c>
      <c r="K691" s="21"/>
      <c r="L691" s="21" t="str">
        <f t="shared" si="104"/>
        <v>Tuesday</v>
      </c>
      <c r="M691" s="20">
        <f t="shared" si="105"/>
        <v>1</v>
      </c>
      <c r="N691" s="19">
        <v>5116.5</v>
      </c>
      <c r="O691" s="4">
        <f>MATCH(N691-1,'Supply Data'!$K$12:$K$17)+1</f>
        <v>5</v>
      </c>
      <c r="P691">
        <f>INDEX('Supply Data'!$L$12:$L$17,'Demand Data'!O691)</f>
        <v>75</v>
      </c>
      <c r="R691" t="str">
        <f t="shared" si="106"/>
        <v>29-Jan-08 Tuesday 14</v>
      </c>
    </row>
    <row r="692" spans="4:18" x14ac:dyDescent="0.35">
      <c r="D692" s="21">
        <f t="shared" si="107"/>
        <v>39476.58333333167</v>
      </c>
      <c r="E692" s="21" t="b">
        <f t="shared" si="100"/>
        <v>0</v>
      </c>
      <c r="F692" s="21" t="b">
        <f t="shared" si="101"/>
        <v>0</v>
      </c>
      <c r="G692" s="20">
        <f t="shared" si="102"/>
        <v>1</v>
      </c>
      <c r="H692" s="20">
        <f t="shared" si="103"/>
        <v>24</v>
      </c>
      <c r="I692" s="20">
        <f t="shared" si="108"/>
        <v>15</v>
      </c>
      <c r="J692" s="21">
        <f t="shared" si="109"/>
        <v>39476</v>
      </c>
      <c r="K692" s="21"/>
      <c r="L692" s="21" t="str">
        <f t="shared" si="104"/>
        <v>Tuesday</v>
      </c>
      <c r="M692" s="20">
        <f t="shared" si="105"/>
        <v>1</v>
      </c>
      <c r="N692" s="19">
        <v>4996.5</v>
      </c>
      <c r="O692" s="4">
        <f>MATCH(N692-1,'Supply Data'!$K$12:$K$17)+1</f>
        <v>5</v>
      </c>
      <c r="P692">
        <f>INDEX('Supply Data'!$L$12:$L$17,'Demand Data'!O692)</f>
        <v>75</v>
      </c>
      <c r="R692" t="str">
        <f t="shared" si="106"/>
        <v>29-Jan-08 Tuesday 15</v>
      </c>
    </row>
    <row r="693" spans="4:18" x14ac:dyDescent="0.35">
      <c r="D693" s="21">
        <f t="shared" si="107"/>
        <v>39476.624999998334</v>
      </c>
      <c r="E693" s="21" t="b">
        <f t="shared" si="100"/>
        <v>0</v>
      </c>
      <c r="F693" s="21" t="b">
        <f t="shared" si="101"/>
        <v>0</v>
      </c>
      <c r="G693" s="20">
        <f t="shared" si="102"/>
        <v>1</v>
      </c>
      <c r="H693" s="20">
        <f t="shared" si="103"/>
        <v>24</v>
      </c>
      <c r="I693" s="20">
        <f t="shared" si="108"/>
        <v>16</v>
      </c>
      <c r="J693" s="21">
        <f t="shared" si="109"/>
        <v>39476</v>
      </c>
      <c r="K693" s="21"/>
      <c r="L693" s="21" t="str">
        <f t="shared" si="104"/>
        <v>Tuesday</v>
      </c>
      <c r="M693" s="20">
        <f t="shared" si="105"/>
        <v>1</v>
      </c>
      <c r="N693" s="19">
        <v>5010</v>
      </c>
      <c r="O693" s="4">
        <f>MATCH(N693-1,'Supply Data'!$K$12:$K$17)+1</f>
        <v>5</v>
      </c>
      <c r="P693">
        <f>INDEX('Supply Data'!$L$12:$L$17,'Demand Data'!O693)</f>
        <v>75</v>
      </c>
      <c r="R693" t="str">
        <f t="shared" si="106"/>
        <v>29-Jan-08 Tuesday 16</v>
      </c>
    </row>
    <row r="694" spans="4:18" x14ac:dyDescent="0.35">
      <c r="D694" s="21">
        <f t="shared" si="107"/>
        <v>39476.666666664998</v>
      </c>
      <c r="E694" s="21" t="b">
        <f t="shared" si="100"/>
        <v>0</v>
      </c>
      <c r="F694" s="21" t="b">
        <f t="shared" si="101"/>
        <v>0</v>
      </c>
      <c r="G694" s="20">
        <f t="shared" si="102"/>
        <v>1</v>
      </c>
      <c r="H694" s="20">
        <f t="shared" si="103"/>
        <v>24</v>
      </c>
      <c r="I694" s="20">
        <f t="shared" si="108"/>
        <v>17</v>
      </c>
      <c r="J694" s="21">
        <f t="shared" si="109"/>
        <v>39476</v>
      </c>
      <c r="K694" s="21"/>
      <c r="L694" s="21" t="str">
        <f t="shared" si="104"/>
        <v>Tuesday</v>
      </c>
      <c r="M694" s="20">
        <f t="shared" si="105"/>
        <v>1</v>
      </c>
      <c r="N694" s="19">
        <v>4917</v>
      </c>
      <c r="O694" s="4">
        <f>MATCH(N694-1,'Supply Data'!$K$12:$K$17)+1</f>
        <v>5</v>
      </c>
      <c r="P694">
        <f>INDEX('Supply Data'!$L$12:$L$17,'Demand Data'!O694)</f>
        <v>75</v>
      </c>
      <c r="R694" t="str">
        <f t="shared" si="106"/>
        <v>29-Jan-08 Tuesday 17</v>
      </c>
    </row>
    <row r="695" spans="4:18" x14ac:dyDescent="0.35">
      <c r="D695" s="21">
        <f t="shared" si="107"/>
        <v>39476.708333331662</v>
      </c>
      <c r="E695" s="21" t="b">
        <f t="shared" si="100"/>
        <v>0</v>
      </c>
      <c r="F695" s="21" t="b">
        <f t="shared" si="101"/>
        <v>0</v>
      </c>
      <c r="G695" s="20">
        <f t="shared" si="102"/>
        <v>1</v>
      </c>
      <c r="H695" s="20">
        <f t="shared" si="103"/>
        <v>24</v>
      </c>
      <c r="I695" s="20">
        <f t="shared" si="108"/>
        <v>18</v>
      </c>
      <c r="J695" s="21">
        <f t="shared" si="109"/>
        <v>39476</v>
      </c>
      <c r="K695" s="21"/>
      <c r="L695" s="21" t="str">
        <f t="shared" si="104"/>
        <v>Tuesday</v>
      </c>
      <c r="M695" s="20">
        <f t="shared" si="105"/>
        <v>1</v>
      </c>
      <c r="N695" s="19">
        <v>5290.5</v>
      </c>
      <c r="O695" s="4">
        <f>MATCH(N695-1,'Supply Data'!$K$12:$K$17)+1</f>
        <v>5</v>
      </c>
      <c r="P695">
        <f>INDEX('Supply Data'!$L$12:$L$17,'Demand Data'!O695)</f>
        <v>75</v>
      </c>
      <c r="R695" t="str">
        <f t="shared" si="106"/>
        <v>29-Jan-08 Tuesday 18</v>
      </c>
    </row>
    <row r="696" spans="4:18" x14ac:dyDescent="0.35">
      <c r="D696" s="21">
        <f t="shared" si="107"/>
        <v>39476.749999998327</v>
      </c>
      <c r="E696" s="21" t="b">
        <f t="shared" si="100"/>
        <v>0</v>
      </c>
      <c r="F696" s="21" t="b">
        <f t="shared" si="101"/>
        <v>0</v>
      </c>
      <c r="G696" s="20">
        <f t="shared" si="102"/>
        <v>1</v>
      </c>
      <c r="H696" s="20">
        <f t="shared" si="103"/>
        <v>24</v>
      </c>
      <c r="I696" s="20">
        <f t="shared" si="108"/>
        <v>19</v>
      </c>
      <c r="J696" s="21">
        <f t="shared" si="109"/>
        <v>39476</v>
      </c>
      <c r="K696" s="21"/>
      <c r="L696" s="21" t="str">
        <f t="shared" si="104"/>
        <v>Tuesday</v>
      </c>
      <c r="M696" s="20">
        <f t="shared" si="105"/>
        <v>1</v>
      </c>
      <c r="N696" s="19">
        <v>5448</v>
      </c>
      <c r="O696" s="4">
        <f>MATCH(N696-1,'Supply Data'!$K$12:$K$17)+1</f>
        <v>5</v>
      </c>
      <c r="P696">
        <f>INDEX('Supply Data'!$L$12:$L$17,'Demand Data'!O696)</f>
        <v>75</v>
      </c>
      <c r="R696" t="str">
        <f t="shared" si="106"/>
        <v>29-Jan-08 Tuesday 19</v>
      </c>
    </row>
    <row r="697" spans="4:18" x14ac:dyDescent="0.35">
      <c r="D697" s="21">
        <f t="shared" si="107"/>
        <v>39476.791666664991</v>
      </c>
      <c r="E697" s="21" t="b">
        <f t="shared" si="100"/>
        <v>0</v>
      </c>
      <c r="F697" s="21" t="b">
        <f t="shared" si="101"/>
        <v>0</v>
      </c>
      <c r="G697" s="20">
        <f t="shared" si="102"/>
        <v>1</v>
      </c>
      <c r="H697" s="20">
        <f t="shared" si="103"/>
        <v>24</v>
      </c>
      <c r="I697" s="20">
        <f t="shared" si="108"/>
        <v>20</v>
      </c>
      <c r="J697" s="21">
        <f t="shared" si="109"/>
        <v>39476</v>
      </c>
      <c r="K697" s="21"/>
      <c r="L697" s="21" t="str">
        <f t="shared" si="104"/>
        <v>Tuesday</v>
      </c>
      <c r="M697" s="20">
        <f t="shared" si="105"/>
        <v>1</v>
      </c>
      <c r="N697" s="19">
        <v>5331</v>
      </c>
      <c r="O697" s="4">
        <f>MATCH(N697-1,'Supply Data'!$K$12:$K$17)+1</f>
        <v>5</v>
      </c>
      <c r="P697">
        <f>INDEX('Supply Data'!$L$12:$L$17,'Demand Data'!O697)</f>
        <v>75</v>
      </c>
      <c r="R697" t="str">
        <f t="shared" si="106"/>
        <v>29-Jan-08 Tuesday 20</v>
      </c>
    </row>
    <row r="698" spans="4:18" x14ac:dyDescent="0.35">
      <c r="D698" s="21">
        <f t="shared" si="107"/>
        <v>39476.833333331655</v>
      </c>
      <c r="E698" s="21" t="b">
        <f t="shared" si="100"/>
        <v>0</v>
      </c>
      <c r="F698" s="21" t="b">
        <f t="shared" si="101"/>
        <v>0</v>
      </c>
      <c r="G698" s="20">
        <f t="shared" si="102"/>
        <v>1</v>
      </c>
      <c r="H698" s="20">
        <f t="shared" si="103"/>
        <v>24</v>
      </c>
      <c r="I698" s="20">
        <f t="shared" si="108"/>
        <v>21</v>
      </c>
      <c r="J698" s="21">
        <f t="shared" si="109"/>
        <v>39476</v>
      </c>
      <c r="K698" s="21"/>
      <c r="L698" s="21" t="str">
        <f t="shared" si="104"/>
        <v>Tuesday</v>
      </c>
      <c r="M698" s="20">
        <f t="shared" si="105"/>
        <v>1</v>
      </c>
      <c r="N698" s="19">
        <v>4972.5</v>
      </c>
      <c r="O698" s="4">
        <f>MATCH(N698-1,'Supply Data'!$K$12:$K$17)+1</f>
        <v>5</v>
      </c>
      <c r="P698">
        <f>INDEX('Supply Data'!$L$12:$L$17,'Demand Data'!O698)</f>
        <v>75</v>
      </c>
      <c r="R698" t="str">
        <f t="shared" si="106"/>
        <v>29-Jan-08 Tuesday 21</v>
      </c>
    </row>
    <row r="699" spans="4:18" x14ac:dyDescent="0.35">
      <c r="D699" s="21">
        <f t="shared" si="107"/>
        <v>39476.874999998319</v>
      </c>
      <c r="E699" s="21" t="b">
        <f t="shared" si="100"/>
        <v>0</v>
      </c>
      <c r="F699" s="21" t="b">
        <f t="shared" si="101"/>
        <v>0</v>
      </c>
      <c r="G699" s="20">
        <f t="shared" si="102"/>
        <v>1</v>
      </c>
      <c r="H699" s="20">
        <f t="shared" si="103"/>
        <v>24</v>
      </c>
      <c r="I699" s="20">
        <f t="shared" si="108"/>
        <v>22</v>
      </c>
      <c r="J699" s="21">
        <f t="shared" si="109"/>
        <v>39476</v>
      </c>
      <c r="K699" s="21"/>
      <c r="L699" s="21" t="str">
        <f t="shared" si="104"/>
        <v>Tuesday</v>
      </c>
      <c r="M699" s="20">
        <f t="shared" si="105"/>
        <v>1</v>
      </c>
      <c r="N699" s="19">
        <v>4501.5</v>
      </c>
      <c r="O699" s="4">
        <f>MATCH(N699-1,'Supply Data'!$K$12:$K$17)+1</f>
        <v>4</v>
      </c>
      <c r="P699">
        <f>INDEX('Supply Data'!$L$12:$L$17,'Demand Data'!O699)</f>
        <v>50</v>
      </c>
      <c r="R699" t="str">
        <f t="shared" si="106"/>
        <v>29-Jan-08 Tuesday 22</v>
      </c>
    </row>
    <row r="700" spans="4:18" x14ac:dyDescent="0.35">
      <c r="D700" s="21">
        <f t="shared" si="107"/>
        <v>39476.916666664983</v>
      </c>
      <c r="E700" s="21" t="b">
        <f t="shared" si="100"/>
        <v>0</v>
      </c>
      <c r="F700" s="21" t="b">
        <f t="shared" si="101"/>
        <v>0</v>
      </c>
      <c r="G700" s="20">
        <f t="shared" si="102"/>
        <v>1</v>
      </c>
      <c r="H700" s="20">
        <f t="shared" si="103"/>
        <v>24</v>
      </c>
      <c r="I700" s="20">
        <f t="shared" si="108"/>
        <v>23</v>
      </c>
      <c r="J700" s="21">
        <f t="shared" si="109"/>
        <v>39476</v>
      </c>
      <c r="K700" s="21"/>
      <c r="L700" s="21" t="str">
        <f t="shared" si="104"/>
        <v>Tuesday</v>
      </c>
      <c r="M700" s="20">
        <f t="shared" si="105"/>
        <v>1</v>
      </c>
      <c r="N700" s="19">
        <v>4080</v>
      </c>
      <c r="O700" s="4">
        <f>MATCH(N700-1,'Supply Data'!$K$12:$K$17)+1</f>
        <v>4</v>
      </c>
      <c r="P700">
        <f>INDEX('Supply Data'!$L$12:$L$17,'Demand Data'!O700)</f>
        <v>50</v>
      </c>
      <c r="R700" t="str">
        <f t="shared" si="106"/>
        <v>29-Jan-08 Tuesday 23</v>
      </c>
    </row>
    <row r="701" spans="4:18" x14ac:dyDescent="0.35">
      <c r="D701" s="21">
        <f t="shared" si="107"/>
        <v>39476.958333331648</v>
      </c>
      <c r="E701" s="21" t="b">
        <f t="shared" si="100"/>
        <v>0</v>
      </c>
      <c r="F701" s="21" t="b">
        <f t="shared" si="101"/>
        <v>0</v>
      </c>
      <c r="G701" s="20">
        <f t="shared" si="102"/>
        <v>1</v>
      </c>
      <c r="H701" s="20">
        <f t="shared" si="103"/>
        <v>24</v>
      </c>
      <c r="I701" s="20">
        <f t="shared" si="108"/>
        <v>24</v>
      </c>
      <c r="J701" s="21">
        <f t="shared" si="109"/>
        <v>39476</v>
      </c>
      <c r="K701" s="21"/>
      <c r="L701" s="21" t="str">
        <f t="shared" si="104"/>
        <v>Tuesday</v>
      </c>
      <c r="M701" s="20">
        <f t="shared" si="105"/>
        <v>1</v>
      </c>
      <c r="N701" s="19">
        <v>3915</v>
      </c>
      <c r="O701" s="4">
        <f>MATCH(N701-1,'Supply Data'!$K$12:$K$17)+1</f>
        <v>4</v>
      </c>
      <c r="P701">
        <f>INDEX('Supply Data'!$L$12:$L$17,'Demand Data'!O701)</f>
        <v>50</v>
      </c>
      <c r="R701" t="str">
        <f t="shared" si="106"/>
        <v>29-Jan-08 Tuesday 24</v>
      </c>
    </row>
    <row r="702" spans="4:18" x14ac:dyDescent="0.35">
      <c r="D702" s="21">
        <f t="shared" si="107"/>
        <v>39476.999999998312</v>
      </c>
      <c r="E702" s="21" t="b">
        <f t="shared" si="100"/>
        <v>0</v>
      </c>
      <c r="F702" s="21" t="b">
        <f t="shared" si="101"/>
        <v>0</v>
      </c>
      <c r="G702" s="20">
        <f t="shared" si="102"/>
        <v>1</v>
      </c>
      <c r="H702" s="20">
        <f t="shared" si="103"/>
        <v>24</v>
      </c>
      <c r="I702" s="20">
        <f t="shared" si="108"/>
        <v>1</v>
      </c>
      <c r="J702" s="21">
        <f t="shared" si="109"/>
        <v>39477</v>
      </c>
      <c r="K702" s="21"/>
      <c r="L702" s="21" t="str">
        <f t="shared" si="104"/>
        <v>Wednesday</v>
      </c>
      <c r="M702" s="20">
        <f t="shared" si="105"/>
        <v>1</v>
      </c>
      <c r="N702" s="19">
        <v>3825</v>
      </c>
      <c r="O702" s="4">
        <f>MATCH(N702-1,'Supply Data'!$K$12:$K$17)+1</f>
        <v>4</v>
      </c>
      <c r="P702">
        <f>INDEX('Supply Data'!$L$12:$L$17,'Demand Data'!O702)</f>
        <v>50</v>
      </c>
      <c r="R702" t="str">
        <f t="shared" si="106"/>
        <v>30-Jan-08 Wednesday 1</v>
      </c>
    </row>
    <row r="703" spans="4:18" x14ac:dyDescent="0.35">
      <c r="D703" s="21">
        <f t="shared" si="107"/>
        <v>39477.041666664976</v>
      </c>
      <c r="E703" s="21" t="b">
        <f t="shared" si="100"/>
        <v>0</v>
      </c>
      <c r="F703" s="21" t="b">
        <f t="shared" si="101"/>
        <v>0</v>
      </c>
      <c r="G703" s="20">
        <f t="shared" si="102"/>
        <v>1</v>
      </c>
      <c r="H703" s="20">
        <f t="shared" si="103"/>
        <v>24</v>
      </c>
      <c r="I703" s="20">
        <f t="shared" si="108"/>
        <v>2</v>
      </c>
      <c r="J703" s="21">
        <f t="shared" si="109"/>
        <v>39477</v>
      </c>
      <c r="K703" s="21"/>
      <c r="L703" s="21" t="str">
        <f t="shared" si="104"/>
        <v>Wednesday</v>
      </c>
      <c r="M703" s="20">
        <f t="shared" si="105"/>
        <v>1</v>
      </c>
      <c r="N703" s="19">
        <v>3670.5</v>
      </c>
      <c r="O703" s="4">
        <f>MATCH(N703-1,'Supply Data'!$K$12:$K$17)+1</f>
        <v>4</v>
      </c>
      <c r="P703">
        <f>INDEX('Supply Data'!$L$12:$L$17,'Demand Data'!O703)</f>
        <v>50</v>
      </c>
      <c r="R703" t="str">
        <f t="shared" si="106"/>
        <v>30-Jan-08 Wednesday 2</v>
      </c>
    </row>
    <row r="704" spans="4:18" x14ac:dyDescent="0.35">
      <c r="D704" s="21">
        <f t="shared" si="107"/>
        <v>39477.08333333164</v>
      </c>
      <c r="E704" s="21" t="b">
        <f t="shared" si="100"/>
        <v>0</v>
      </c>
      <c r="F704" s="21" t="b">
        <f t="shared" si="101"/>
        <v>0</v>
      </c>
      <c r="G704" s="20">
        <f t="shared" si="102"/>
        <v>1</v>
      </c>
      <c r="H704" s="20">
        <f t="shared" si="103"/>
        <v>24</v>
      </c>
      <c r="I704" s="20">
        <f t="shared" si="108"/>
        <v>3</v>
      </c>
      <c r="J704" s="21">
        <f t="shared" si="109"/>
        <v>39477</v>
      </c>
      <c r="K704" s="21"/>
      <c r="L704" s="21" t="str">
        <f t="shared" si="104"/>
        <v>Wednesday</v>
      </c>
      <c r="M704" s="20">
        <f t="shared" si="105"/>
        <v>1</v>
      </c>
      <c r="N704" s="19">
        <v>3618</v>
      </c>
      <c r="O704" s="4">
        <f>MATCH(N704-1,'Supply Data'!$K$12:$K$17)+1</f>
        <v>4</v>
      </c>
      <c r="P704">
        <f>INDEX('Supply Data'!$L$12:$L$17,'Demand Data'!O704)</f>
        <v>50</v>
      </c>
      <c r="R704" t="str">
        <f t="shared" si="106"/>
        <v>30-Jan-08 Wednesday 3</v>
      </c>
    </row>
    <row r="705" spans="4:18" x14ac:dyDescent="0.35">
      <c r="D705" s="21">
        <f t="shared" si="107"/>
        <v>39477.124999998305</v>
      </c>
      <c r="E705" s="21" t="b">
        <f t="shared" si="100"/>
        <v>0</v>
      </c>
      <c r="F705" s="21" t="b">
        <f t="shared" si="101"/>
        <v>0</v>
      </c>
      <c r="G705" s="20">
        <f t="shared" si="102"/>
        <v>1</v>
      </c>
      <c r="H705" s="20">
        <f t="shared" si="103"/>
        <v>24</v>
      </c>
      <c r="I705" s="20">
        <f t="shared" si="108"/>
        <v>4</v>
      </c>
      <c r="J705" s="21">
        <f t="shared" si="109"/>
        <v>39477</v>
      </c>
      <c r="K705" s="21"/>
      <c r="L705" s="21" t="str">
        <f t="shared" si="104"/>
        <v>Wednesday</v>
      </c>
      <c r="M705" s="20">
        <f t="shared" si="105"/>
        <v>1</v>
      </c>
      <c r="N705" s="19">
        <v>3586.5</v>
      </c>
      <c r="O705" s="4">
        <f>MATCH(N705-1,'Supply Data'!$K$12:$K$17)+1</f>
        <v>3</v>
      </c>
      <c r="P705">
        <f>INDEX('Supply Data'!$L$12:$L$17,'Demand Data'!O705)</f>
        <v>23</v>
      </c>
      <c r="R705" t="str">
        <f t="shared" si="106"/>
        <v>30-Jan-08 Wednesday 4</v>
      </c>
    </row>
    <row r="706" spans="4:18" x14ac:dyDescent="0.35">
      <c r="D706" s="21">
        <f t="shared" si="107"/>
        <v>39477.166666664969</v>
      </c>
      <c r="E706" s="21" t="b">
        <f t="shared" si="100"/>
        <v>0</v>
      </c>
      <c r="F706" s="21" t="b">
        <f t="shared" si="101"/>
        <v>0</v>
      </c>
      <c r="G706" s="20">
        <f t="shared" si="102"/>
        <v>1</v>
      </c>
      <c r="H706" s="20">
        <f t="shared" si="103"/>
        <v>24</v>
      </c>
      <c r="I706" s="20">
        <f t="shared" si="108"/>
        <v>5</v>
      </c>
      <c r="J706" s="21">
        <f t="shared" si="109"/>
        <v>39477</v>
      </c>
      <c r="K706" s="21"/>
      <c r="L706" s="21" t="str">
        <f t="shared" si="104"/>
        <v>Wednesday</v>
      </c>
      <c r="M706" s="20">
        <f t="shared" si="105"/>
        <v>1</v>
      </c>
      <c r="N706" s="19">
        <v>3678</v>
      </c>
      <c r="O706" s="4">
        <f>MATCH(N706-1,'Supply Data'!$K$12:$K$17)+1</f>
        <v>4</v>
      </c>
      <c r="P706">
        <f>INDEX('Supply Data'!$L$12:$L$17,'Demand Data'!O706)</f>
        <v>50</v>
      </c>
      <c r="R706" t="str">
        <f t="shared" si="106"/>
        <v>30-Jan-08 Wednesday 5</v>
      </c>
    </row>
    <row r="707" spans="4:18" x14ac:dyDescent="0.35">
      <c r="D707" s="21">
        <f t="shared" si="107"/>
        <v>39477.208333331633</v>
      </c>
      <c r="E707" s="21" t="b">
        <f t="shared" si="100"/>
        <v>0</v>
      </c>
      <c r="F707" s="21" t="b">
        <f t="shared" si="101"/>
        <v>0</v>
      </c>
      <c r="G707" s="20">
        <f t="shared" si="102"/>
        <v>1</v>
      </c>
      <c r="H707" s="20">
        <f t="shared" si="103"/>
        <v>24</v>
      </c>
      <c r="I707" s="20">
        <f t="shared" si="108"/>
        <v>6</v>
      </c>
      <c r="J707" s="21">
        <f t="shared" si="109"/>
        <v>39477</v>
      </c>
      <c r="K707" s="21"/>
      <c r="L707" s="21" t="str">
        <f t="shared" si="104"/>
        <v>Wednesday</v>
      </c>
      <c r="M707" s="20">
        <f t="shared" si="105"/>
        <v>1</v>
      </c>
      <c r="N707" s="19">
        <v>3879</v>
      </c>
      <c r="O707" s="4">
        <f>MATCH(N707-1,'Supply Data'!$K$12:$K$17)+1</f>
        <v>4</v>
      </c>
      <c r="P707">
        <f>INDEX('Supply Data'!$L$12:$L$17,'Demand Data'!O707)</f>
        <v>50</v>
      </c>
      <c r="R707" t="str">
        <f t="shared" si="106"/>
        <v>30-Jan-08 Wednesday 6</v>
      </c>
    </row>
    <row r="708" spans="4:18" x14ac:dyDescent="0.35">
      <c r="D708" s="21">
        <f t="shared" si="107"/>
        <v>39477.249999998297</v>
      </c>
      <c r="E708" s="21" t="b">
        <f t="shared" si="100"/>
        <v>0</v>
      </c>
      <c r="F708" s="21" t="b">
        <f t="shared" si="101"/>
        <v>0</v>
      </c>
      <c r="G708" s="20">
        <f t="shared" si="102"/>
        <v>1</v>
      </c>
      <c r="H708" s="20">
        <f t="shared" si="103"/>
        <v>24</v>
      </c>
      <c r="I708" s="20">
        <f t="shared" si="108"/>
        <v>7</v>
      </c>
      <c r="J708" s="21">
        <f t="shared" si="109"/>
        <v>39477</v>
      </c>
      <c r="K708" s="21"/>
      <c r="L708" s="21" t="str">
        <f t="shared" si="104"/>
        <v>Wednesday</v>
      </c>
      <c r="M708" s="20">
        <f t="shared" si="105"/>
        <v>1</v>
      </c>
      <c r="N708" s="19">
        <v>3892.5</v>
      </c>
      <c r="O708" s="4">
        <f>MATCH(N708-1,'Supply Data'!$K$12:$K$17)+1</f>
        <v>4</v>
      </c>
      <c r="P708">
        <f>INDEX('Supply Data'!$L$12:$L$17,'Demand Data'!O708)</f>
        <v>50</v>
      </c>
      <c r="R708" t="str">
        <f t="shared" si="106"/>
        <v>30-Jan-08 Wednesday 7</v>
      </c>
    </row>
    <row r="709" spans="4:18" x14ac:dyDescent="0.35">
      <c r="D709" s="21">
        <f t="shared" si="107"/>
        <v>39477.291666664962</v>
      </c>
      <c r="E709" s="21" t="b">
        <f t="shared" si="100"/>
        <v>0</v>
      </c>
      <c r="F709" s="21" t="b">
        <f t="shared" si="101"/>
        <v>0</v>
      </c>
      <c r="G709" s="20">
        <f t="shared" si="102"/>
        <v>1</v>
      </c>
      <c r="H709" s="20">
        <f t="shared" si="103"/>
        <v>24</v>
      </c>
      <c r="I709" s="20">
        <f t="shared" si="108"/>
        <v>8</v>
      </c>
      <c r="J709" s="21">
        <f t="shared" si="109"/>
        <v>39477</v>
      </c>
      <c r="K709" s="21"/>
      <c r="L709" s="21" t="str">
        <f t="shared" si="104"/>
        <v>Wednesday</v>
      </c>
      <c r="M709" s="20">
        <f t="shared" si="105"/>
        <v>1</v>
      </c>
      <c r="N709" s="19">
        <v>4453.5</v>
      </c>
      <c r="O709" s="4">
        <f>MATCH(N709-1,'Supply Data'!$K$12:$K$17)+1</f>
        <v>4</v>
      </c>
      <c r="P709">
        <f>INDEX('Supply Data'!$L$12:$L$17,'Demand Data'!O709)</f>
        <v>50</v>
      </c>
      <c r="R709" t="str">
        <f t="shared" si="106"/>
        <v>30-Jan-08 Wednesday 8</v>
      </c>
    </row>
    <row r="710" spans="4:18" x14ac:dyDescent="0.35">
      <c r="D710" s="21">
        <f t="shared" si="107"/>
        <v>39477.333333331626</v>
      </c>
      <c r="E710" s="21" t="b">
        <f t="shared" ref="E710:E773" si="110">D710=$D$2</f>
        <v>0</v>
      </c>
      <c r="F710" s="21" t="b">
        <f t="shared" ref="F710:F773" si="111">D710=$E$2</f>
        <v>0</v>
      </c>
      <c r="G710" s="20">
        <f t="shared" si="102"/>
        <v>1</v>
      </c>
      <c r="H710" s="20">
        <f t="shared" si="103"/>
        <v>24</v>
      </c>
      <c r="I710" s="20">
        <f t="shared" si="108"/>
        <v>9</v>
      </c>
      <c r="J710" s="21">
        <f t="shared" si="109"/>
        <v>39477</v>
      </c>
      <c r="K710" s="21"/>
      <c r="L710" s="21" t="str">
        <f t="shared" si="104"/>
        <v>Wednesday</v>
      </c>
      <c r="M710" s="20">
        <f t="shared" si="105"/>
        <v>1</v>
      </c>
      <c r="N710" s="19">
        <v>4828.5</v>
      </c>
      <c r="O710" s="4">
        <f>MATCH(N710-1,'Supply Data'!$K$12:$K$17)+1</f>
        <v>5</v>
      </c>
      <c r="P710">
        <f>INDEX('Supply Data'!$L$12:$L$17,'Demand Data'!O710)</f>
        <v>75</v>
      </c>
      <c r="R710" t="str">
        <f t="shared" si="106"/>
        <v>30-Jan-08 Wednesday 9</v>
      </c>
    </row>
    <row r="711" spans="4:18" x14ac:dyDescent="0.35">
      <c r="D711" s="21">
        <f t="shared" si="107"/>
        <v>39477.37499999829</v>
      </c>
      <c r="E711" s="21" t="b">
        <f t="shared" si="110"/>
        <v>0</v>
      </c>
      <c r="F711" s="21" t="b">
        <f t="shared" si="111"/>
        <v>0</v>
      </c>
      <c r="G711" s="20">
        <f t="shared" ref="G711:G774" si="112">IF(E711,2,IF(F711,3,1))</f>
        <v>1</v>
      </c>
      <c r="H711" s="20">
        <f t="shared" ref="H711:H774" si="113">CHOOSE(G711,24,23,25)</f>
        <v>24</v>
      </c>
      <c r="I711" s="20">
        <f t="shared" si="108"/>
        <v>10</v>
      </c>
      <c r="J711" s="21">
        <f t="shared" si="109"/>
        <v>39477</v>
      </c>
      <c r="K711" s="21"/>
      <c r="L711" s="21" t="str">
        <f t="shared" ref="L711:L774" si="114">TEXT(J711,"ddddd")</f>
        <v>Wednesday</v>
      </c>
      <c r="M711" s="20">
        <f t="shared" ref="M711:M774" si="115">MONTH(D711)</f>
        <v>1</v>
      </c>
      <c r="N711" s="19">
        <v>5154</v>
      </c>
      <c r="O711" s="4">
        <f>MATCH(N711-1,'Supply Data'!$K$12:$K$17)+1</f>
        <v>5</v>
      </c>
      <c r="P711">
        <f>INDEX('Supply Data'!$L$12:$L$17,'Demand Data'!O711)</f>
        <v>75</v>
      </c>
      <c r="R711" t="str">
        <f t="shared" ref="R711:R774" si="116">TEXT(D711,"dd-mmm-yy ddddd")&amp;" "&amp;I711</f>
        <v>30-Jan-08 Wednesday 10</v>
      </c>
    </row>
    <row r="712" spans="4:18" x14ac:dyDescent="0.35">
      <c r="D712" s="21">
        <f t="shared" ref="D712:D775" si="117">D711+1/24</f>
        <v>39477.416666664954</v>
      </c>
      <c r="E712" s="21" t="b">
        <f t="shared" si="110"/>
        <v>0</v>
      </c>
      <c r="F712" s="21" t="b">
        <f t="shared" si="111"/>
        <v>0</v>
      </c>
      <c r="G712" s="20">
        <f t="shared" si="112"/>
        <v>1</v>
      </c>
      <c r="H712" s="20">
        <f t="shared" si="113"/>
        <v>24</v>
      </c>
      <c r="I712" s="20">
        <f t="shared" ref="I712:I775" si="118">IF(I711&gt;=H712,1,I711+1)</f>
        <v>11</v>
      </c>
      <c r="J712" s="21">
        <f t="shared" ref="J712:J775" si="119">IF(I712=1,J711+1,J711)</f>
        <v>39477</v>
      </c>
      <c r="K712" s="21"/>
      <c r="L712" s="21" t="str">
        <f t="shared" si="114"/>
        <v>Wednesday</v>
      </c>
      <c r="M712" s="20">
        <f t="shared" si="115"/>
        <v>1</v>
      </c>
      <c r="N712" s="19">
        <v>5389.5</v>
      </c>
      <c r="O712" s="4">
        <f>MATCH(N712-1,'Supply Data'!$K$12:$K$17)+1</f>
        <v>5</v>
      </c>
      <c r="P712">
        <f>INDEX('Supply Data'!$L$12:$L$17,'Demand Data'!O712)</f>
        <v>75</v>
      </c>
      <c r="R712" t="str">
        <f t="shared" si="116"/>
        <v>30-Jan-08 Wednesday 11</v>
      </c>
    </row>
    <row r="713" spans="4:18" x14ac:dyDescent="0.35">
      <c r="D713" s="21">
        <f t="shared" si="117"/>
        <v>39477.458333331619</v>
      </c>
      <c r="E713" s="21" t="b">
        <f t="shared" si="110"/>
        <v>0</v>
      </c>
      <c r="F713" s="21" t="b">
        <f t="shared" si="111"/>
        <v>0</v>
      </c>
      <c r="G713" s="20">
        <f t="shared" si="112"/>
        <v>1</v>
      </c>
      <c r="H713" s="20">
        <f t="shared" si="113"/>
        <v>24</v>
      </c>
      <c r="I713" s="20">
        <f t="shared" si="118"/>
        <v>12</v>
      </c>
      <c r="J713" s="21">
        <f t="shared" si="119"/>
        <v>39477</v>
      </c>
      <c r="K713" s="21"/>
      <c r="L713" s="21" t="str">
        <f t="shared" si="114"/>
        <v>Wednesday</v>
      </c>
      <c r="M713" s="20">
        <f t="shared" si="115"/>
        <v>1</v>
      </c>
      <c r="N713" s="19">
        <v>5104.5</v>
      </c>
      <c r="O713" s="4">
        <f>MATCH(N713-1,'Supply Data'!$K$12:$K$17)+1</f>
        <v>5</v>
      </c>
      <c r="P713">
        <f>INDEX('Supply Data'!$L$12:$L$17,'Demand Data'!O713)</f>
        <v>75</v>
      </c>
      <c r="R713" t="str">
        <f t="shared" si="116"/>
        <v>30-Jan-08 Wednesday 12</v>
      </c>
    </row>
    <row r="714" spans="4:18" x14ac:dyDescent="0.35">
      <c r="D714" s="21">
        <f t="shared" si="117"/>
        <v>39477.499999998283</v>
      </c>
      <c r="E714" s="21" t="b">
        <f t="shared" si="110"/>
        <v>0</v>
      </c>
      <c r="F714" s="21" t="b">
        <f t="shared" si="111"/>
        <v>0</v>
      </c>
      <c r="G714" s="20">
        <f t="shared" si="112"/>
        <v>1</v>
      </c>
      <c r="H714" s="20">
        <f t="shared" si="113"/>
        <v>24</v>
      </c>
      <c r="I714" s="20">
        <f t="shared" si="118"/>
        <v>13</v>
      </c>
      <c r="J714" s="21">
        <f t="shared" si="119"/>
        <v>39477</v>
      </c>
      <c r="K714" s="21"/>
      <c r="L714" s="21" t="str">
        <f t="shared" si="114"/>
        <v>Wednesday</v>
      </c>
      <c r="M714" s="20">
        <f t="shared" si="115"/>
        <v>1</v>
      </c>
      <c r="N714" s="19">
        <v>5200.5</v>
      </c>
      <c r="O714" s="4">
        <f>MATCH(N714-1,'Supply Data'!$K$12:$K$17)+1</f>
        <v>5</v>
      </c>
      <c r="P714">
        <f>INDEX('Supply Data'!$L$12:$L$17,'Demand Data'!O714)</f>
        <v>75</v>
      </c>
      <c r="R714" t="str">
        <f t="shared" si="116"/>
        <v>30-Jan-08 Wednesday 13</v>
      </c>
    </row>
    <row r="715" spans="4:18" x14ac:dyDescent="0.35">
      <c r="D715" s="21">
        <f t="shared" si="117"/>
        <v>39477.541666664947</v>
      </c>
      <c r="E715" s="21" t="b">
        <f t="shared" si="110"/>
        <v>0</v>
      </c>
      <c r="F715" s="21" t="b">
        <f t="shared" si="111"/>
        <v>0</v>
      </c>
      <c r="G715" s="20">
        <f t="shared" si="112"/>
        <v>1</v>
      </c>
      <c r="H715" s="20">
        <f t="shared" si="113"/>
        <v>24</v>
      </c>
      <c r="I715" s="20">
        <f t="shared" si="118"/>
        <v>14</v>
      </c>
      <c r="J715" s="21">
        <f t="shared" si="119"/>
        <v>39477</v>
      </c>
      <c r="K715" s="21"/>
      <c r="L715" s="21" t="str">
        <f t="shared" si="114"/>
        <v>Wednesday</v>
      </c>
      <c r="M715" s="20">
        <f t="shared" si="115"/>
        <v>1</v>
      </c>
      <c r="N715" s="19">
        <v>5275.5</v>
      </c>
      <c r="O715" s="4">
        <f>MATCH(N715-1,'Supply Data'!$K$12:$K$17)+1</f>
        <v>5</v>
      </c>
      <c r="P715">
        <f>INDEX('Supply Data'!$L$12:$L$17,'Demand Data'!O715)</f>
        <v>75</v>
      </c>
      <c r="R715" t="str">
        <f t="shared" si="116"/>
        <v>30-Jan-08 Wednesday 14</v>
      </c>
    </row>
    <row r="716" spans="4:18" x14ac:dyDescent="0.35">
      <c r="D716" s="21">
        <f t="shared" si="117"/>
        <v>39477.583333331611</v>
      </c>
      <c r="E716" s="21" t="b">
        <f t="shared" si="110"/>
        <v>0</v>
      </c>
      <c r="F716" s="21" t="b">
        <f t="shared" si="111"/>
        <v>0</v>
      </c>
      <c r="G716" s="20">
        <f t="shared" si="112"/>
        <v>1</v>
      </c>
      <c r="H716" s="20">
        <f t="shared" si="113"/>
        <v>24</v>
      </c>
      <c r="I716" s="20">
        <f t="shared" si="118"/>
        <v>15</v>
      </c>
      <c r="J716" s="21">
        <f t="shared" si="119"/>
        <v>39477</v>
      </c>
      <c r="K716" s="21"/>
      <c r="L716" s="21" t="str">
        <f t="shared" si="114"/>
        <v>Wednesday</v>
      </c>
      <c r="M716" s="20">
        <f t="shared" si="115"/>
        <v>1</v>
      </c>
      <c r="N716" s="19">
        <v>5211</v>
      </c>
      <c r="O716" s="4">
        <f>MATCH(N716-1,'Supply Data'!$K$12:$K$17)+1</f>
        <v>5</v>
      </c>
      <c r="P716">
        <f>INDEX('Supply Data'!$L$12:$L$17,'Demand Data'!O716)</f>
        <v>75</v>
      </c>
      <c r="R716" t="str">
        <f t="shared" si="116"/>
        <v>30-Jan-08 Wednesday 15</v>
      </c>
    </row>
    <row r="717" spans="4:18" x14ac:dyDescent="0.35">
      <c r="D717" s="21">
        <f t="shared" si="117"/>
        <v>39477.624999998276</v>
      </c>
      <c r="E717" s="21" t="b">
        <f t="shared" si="110"/>
        <v>0</v>
      </c>
      <c r="F717" s="21" t="b">
        <f t="shared" si="111"/>
        <v>0</v>
      </c>
      <c r="G717" s="20">
        <f t="shared" si="112"/>
        <v>1</v>
      </c>
      <c r="H717" s="20">
        <f t="shared" si="113"/>
        <v>24</v>
      </c>
      <c r="I717" s="20">
        <f t="shared" si="118"/>
        <v>16</v>
      </c>
      <c r="J717" s="21">
        <f t="shared" si="119"/>
        <v>39477</v>
      </c>
      <c r="K717" s="21"/>
      <c r="L717" s="21" t="str">
        <f t="shared" si="114"/>
        <v>Wednesday</v>
      </c>
      <c r="M717" s="20">
        <f t="shared" si="115"/>
        <v>1</v>
      </c>
      <c r="N717" s="19">
        <v>5178</v>
      </c>
      <c r="O717" s="4">
        <f>MATCH(N717-1,'Supply Data'!$K$12:$K$17)+1</f>
        <v>5</v>
      </c>
      <c r="P717">
        <f>INDEX('Supply Data'!$L$12:$L$17,'Demand Data'!O717)</f>
        <v>75</v>
      </c>
      <c r="R717" t="str">
        <f t="shared" si="116"/>
        <v>30-Jan-08 Wednesday 16</v>
      </c>
    </row>
    <row r="718" spans="4:18" x14ac:dyDescent="0.35">
      <c r="D718" s="21">
        <f t="shared" si="117"/>
        <v>39477.66666666494</v>
      </c>
      <c r="E718" s="21" t="b">
        <f t="shared" si="110"/>
        <v>0</v>
      </c>
      <c r="F718" s="21" t="b">
        <f t="shared" si="111"/>
        <v>0</v>
      </c>
      <c r="G718" s="20">
        <f t="shared" si="112"/>
        <v>1</v>
      </c>
      <c r="H718" s="20">
        <f t="shared" si="113"/>
        <v>24</v>
      </c>
      <c r="I718" s="20">
        <f t="shared" si="118"/>
        <v>17</v>
      </c>
      <c r="J718" s="21">
        <f t="shared" si="119"/>
        <v>39477</v>
      </c>
      <c r="K718" s="21"/>
      <c r="L718" s="21" t="str">
        <f t="shared" si="114"/>
        <v>Wednesday</v>
      </c>
      <c r="M718" s="20">
        <f t="shared" si="115"/>
        <v>1</v>
      </c>
      <c r="N718" s="19">
        <v>4965</v>
      </c>
      <c r="O718" s="4">
        <f>MATCH(N718-1,'Supply Data'!$K$12:$K$17)+1</f>
        <v>5</v>
      </c>
      <c r="P718">
        <f>INDEX('Supply Data'!$L$12:$L$17,'Demand Data'!O718)</f>
        <v>75</v>
      </c>
      <c r="R718" t="str">
        <f t="shared" si="116"/>
        <v>30-Jan-08 Wednesday 17</v>
      </c>
    </row>
    <row r="719" spans="4:18" x14ac:dyDescent="0.35">
      <c r="D719" s="21">
        <f t="shared" si="117"/>
        <v>39477.708333331604</v>
      </c>
      <c r="E719" s="21" t="b">
        <f t="shared" si="110"/>
        <v>0</v>
      </c>
      <c r="F719" s="21" t="b">
        <f t="shared" si="111"/>
        <v>0</v>
      </c>
      <c r="G719" s="20">
        <f t="shared" si="112"/>
        <v>1</v>
      </c>
      <c r="H719" s="20">
        <f t="shared" si="113"/>
        <v>24</v>
      </c>
      <c r="I719" s="20">
        <f t="shared" si="118"/>
        <v>18</v>
      </c>
      <c r="J719" s="21">
        <f t="shared" si="119"/>
        <v>39477</v>
      </c>
      <c r="K719" s="21"/>
      <c r="L719" s="21" t="str">
        <f t="shared" si="114"/>
        <v>Wednesday</v>
      </c>
      <c r="M719" s="20">
        <f t="shared" si="115"/>
        <v>1</v>
      </c>
      <c r="N719" s="19">
        <v>5284.5</v>
      </c>
      <c r="O719" s="4">
        <f>MATCH(N719-1,'Supply Data'!$K$12:$K$17)+1</f>
        <v>5</v>
      </c>
      <c r="P719">
        <f>INDEX('Supply Data'!$L$12:$L$17,'Demand Data'!O719)</f>
        <v>75</v>
      </c>
      <c r="R719" t="str">
        <f t="shared" si="116"/>
        <v>30-Jan-08 Wednesday 18</v>
      </c>
    </row>
    <row r="720" spans="4:18" x14ac:dyDescent="0.35">
      <c r="D720" s="21">
        <f t="shared" si="117"/>
        <v>39477.749999998268</v>
      </c>
      <c r="E720" s="21" t="b">
        <f t="shared" si="110"/>
        <v>0</v>
      </c>
      <c r="F720" s="21" t="b">
        <f t="shared" si="111"/>
        <v>0</v>
      </c>
      <c r="G720" s="20">
        <f t="shared" si="112"/>
        <v>1</v>
      </c>
      <c r="H720" s="20">
        <f t="shared" si="113"/>
        <v>24</v>
      </c>
      <c r="I720" s="20">
        <f t="shared" si="118"/>
        <v>19</v>
      </c>
      <c r="J720" s="21">
        <f t="shared" si="119"/>
        <v>39477</v>
      </c>
      <c r="K720" s="21"/>
      <c r="L720" s="21" t="str">
        <f t="shared" si="114"/>
        <v>Wednesday</v>
      </c>
      <c r="M720" s="20">
        <f t="shared" si="115"/>
        <v>1</v>
      </c>
      <c r="N720" s="19">
        <v>5514</v>
      </c>
      <c r="O720" s="4">
        <f>MATCH(N720-1,'Supply Data'!$K$12:$K$17)+1</f>
        <v>5</v>
      </c>
      <c r="P720">
        <f>INDEX('Supply Data'!$L$12:$L$17,'Demand Data'!O720)</f>
        <v>75</v>
      </c>
      <c r="R720" t="str">
        <f t="shared" si="116"/>
        <v>30-Jan-08 Wednesday 19</v>
      </c>
    </row>
    <row r="721" spans="4:18" x14ac:dyDescent="0.35">
      <c r="D721" s="21">
        <f t="shared" si="117"/>
        <v>39477.791666664933</v>
      </c>
      <c r="E721" s="21" t="b">
        <f t="shared" si="110"/>
        <v>0</v>
      </c>
      <c r="F721" s="21" t="b">
        <f t="shared" si="111"/>
        <v>0</v>
      </c>
      <c r="G721" s="20">
        <f t="shared" si="112"/>
        <v>1</v>
      </c>
      <c r="H721" s="20">
        <f t="shared" si="113"/>
        <v>24</v>
      </c>
      <c r="I721" s="20">
        <f t="shared" si="118"/>
        <v>20</v>
      </c>
      <c r="J721" s="21">
        <f t="shared" si="119"/>
        <v>39477</v>
      </c>
      <c r="K721" s="21"/>
      <c r="L721" s="21" t="str">
        <f t="shared" si="114"/>
        <v>Wednesday</v>
      </c>
      <c r="M721" s="20">
        <f t="shared" si="115"/>
        <v>1</v>
      </c>
      <c r="N721" s="19">
        <v>5265</v>
      </c>
      <c r="O721" s="4">
        <f>MATCH(N721-1,'Supply Data'!$K$12:$K$17)+1</f>
        <v>5</v>
      </c>
      <c r="P721">
        <f>INDEX('Supply Data'!$L$12:$L$17,'Demand Data'!O721)</f>
        <v>75</v>
      </c>
      <c r="R721" t="str">
        <f t="shared" si="116"/>
        <v>30-Jan-08 Wednesday 20</v>
      </c>
    </row>
    <row r="722" spans="4:18" x14ac:dyDescent="0.35">
      <c r="D722" s="21">
        <f t="shared" si="117"/>
        <v>39477.833333331597</v>
      </c>
      <c r="E722" s="21" t="b">
        <f t="shared" si="110"/>
        <v>0</v>
      </c>
      <c r="F722" s="21" t="b">
        <f t="shared" si="111"/>
        <v>0</v>
      </c>
      <c r="G722" s="20">
        <f t="shared" si="112"/>
        <v>1</v>
      </c>
      <c r="H722" s="20">
        <f t="shared" si="113"/>
        <v>24</v>
      </c>
      <c r="I722" s="20">
        <f t="shared" si="118"/>
        <v>21</v>
      </c>
      <c r="J722" s="21">
        <f t="shared" si="119"/>
        <v>39477</v>
      </c>
      <c r="K722" s="21"/>
      <c r="L722" s="21" t="str">
        <f t="shared" si="114"/>
        <v>Wednesday</v>
      </c>
      <c r="M722" s="20">
        <f t="shared" si="115"/>
        <v>1</v>
      </c>
      <c r="N722" s="19">
        <v>5035.5</v>
      </c>
      <c r="O722" s="4">
        <f>MATCH(N722-1,'Supply Data'!$K$12:$K$17)+1</f>
        <v>5</v>
      </c>
      <c r="P722">
        <f>INDEX('Supply Data'!$L$12:$L$17,'Demand Data'!O722)</f>
        <v>75</v>
      </c>
      <c r="R722" t="str">
        <f t="shared" si="116"/>
        <v>30-Jan-08 Wednesday 21</v>
      </c>
    </row>
    <row r="723" spans="4:18" x14ac:dyDescent="0.35">
      <c r="D723" s="21">
        <f t="shared" si="117"/>
        <v>39477.874999998261</v>
      </c>
      <c r="E723" s="21" t="b">
        <f t="shared" si="110"/>
        <v>0</v>
      </c>
      <c r="F723" s="21" t="b">
        <f t="shared" si="111"/>
        <v>0</v>
      </c>
      <c r="G723" s="20">
        <f t="shared" si="112"/>
        <v>1</v>
      </c>
      <c r="H723" s="20">
        <f t="shared" si="113"/>
        <v>24</v>
      </c>
      <c r="I723" s="20">
        <f t="shared" si="118"/>
        <v>22</v>
      </c>
      <c r="J723" s="21">
        <f t="shared" si="119"/>
        <v>39477</v>
      </c>
      <c r="K723" s="21"/>
      <c r="L723" s="21" t="str">
        <f t="shared" si="114"/>
        <v>Wednesday</v>
      </c>
      <c r="M723" s="20">
        <f t="shared" si="115"/>
        <v>1</v>
      </c>
      <c r="N723" s="19">
        <v>4548</v>
      </c>
      <c r="O723" s="4">
        <f>MATCH(N723-1,'Supply Data'!$K$12:$K$17)+1</f>
        <v>4</v>
      </c>
      <c r="P723">
        <f>INDEX('Supply Data'!$L$12:$L$17,'Demand Data'!O723)</f>
        <v>50</v>
      </c>
      <c r="R723" t="str">
        <f t="shared" si="116"/>
        <v>30-Jan-08 Wednesday 22</v>
      </c>
    </row>
    <row r="724" spans="4:18" x14ac:dyDescent="0.35">
      <c r="D724" s="21">
        <f t="shared" si="117"/>
        <v>39477.916666664925</v>
      </c>
      <c r="E724" s="21" t="b">
        <f t="shared" si="110"/>
        <v>0</v>
      </c>
      <c r="F724" s="21" t="b">
        <f t="shared" si="111"/>
        <v>0</v>
      </c>
      <c r="G724" s="20">
        <f t="shared" si="112"/>
        <v>1</v>
      </c>
      <c r="H724" s="20">
        <f t="shared" si="113"/>
        <v>24</v>
      </c>
      <c r="I724" s="20">
        <f t="shared" si="118"/>
        <v>23</v>
      </c>
      <c r="J724" s="21">
        <f t="shared" si="119"/>
        <v>39477</v>
      </c>
      <c r="K724" s="21"/>
      <c r="L724" s="21" t="str">
        <f t="shared" si="114"/>
        <v>Wednesday</v>
      </c>
      <c r="M724" s="20">
        <f t="shared" si="115"/>
        <v>1</v>
      </c>
      <c r="N724" s="19">
        <v>4158</v>
      </c>
      <c r="O724" s="4">
        <f>MATCH(N724-1,'Supply Data'!$K$12:$K$17)+1</f>
        <v>4</v>
      </c>
      <c r="P724">
        <f>INDEX('Supply Data'!$L$12:$L$17,'Demand Data'!O724)</f>
        <v>50</v>
      </c>
      <c r="R724" t="str">
        <f t="shared" si="116"/>
        <v>30-Jan-08 Wednesday 23</v>
      </c>
    </row>
    <row r="725" spans="4:18" x14ac:dyDescent="0.35">
      <c r="D725" s="21">
        <f t="shared" si="117"/>
        <v>39477.95833333159</v>
      </c>
      <c r="E725" s="21" t="b">
        <f t="shared" si="110"/>
        <v>0</v>
      </c>
      <c r="F725" s="21" t="b">
        <f t="shared" si="111"/>
        <v>0</v>
      </c>
      <c r="G725" s="20">
        <f t="shared" si="112"/>
        <v>1</v>
      </c>
      <c r="H725" s="20">
        <f t="shared" si="113"/>
        <v>24</v>
      </c>
      <c r="I725" s="20">
        <f t="shared" si="118"/>
        <v>24</v>
      </c>
      <c r="J725" s="21">
        <f t="shared" si="119"/>
        <v>39477</v>
      </c>
      <c r="K725" s="21"/>
      <c r="L725" s="21" t="str">
        <f t="shared" si="114"/>
        <v>Wednesday</v>
      </c>
      <c r="M725" s="20">
        <f t="shared" si="115"/>
        <v>1</v>
      </c>
      <c r="N725" s="19">
        <v>3852</v>
      </c>
      <c r="O725" s="4">
        <f>MATCH(N725-1,'Supply Data'!$K$12:$K$17)+1</f>
        <v>4</v>
      </c>
      <c r="P725">
        <f>INDEX('Supply Data'!$L$12:$L$17,'Demand Data'!O725)</f>
        <v>50</v>
      </c>
      <c r="R725" t="str">
        <f t="shared" si="116"/>
        <v>30-Jan-08 Wednesday 24</v>
      </c>
    </row>
    <row r="726" spans="4:18" x14ac:dyDescent="0.35">
      <c r="D726" s="21">
        <f t="shared" si="117"/>
        <v>39477.999999998254</v>
      </c>
      <c r="E726" s="21" t="b">
        <f t="shared" si="110"/>
        <v>0</v>
      </c>
      <c r="F726" s="21" t="b">
        <f t="shared" si="111"/>
        <v>0</v>
      </c>
      <c r="G726" s="20">
        <f t="shared" si="112"/>
        <v>1</v>
      </c>
      <c r="H726" s="20">
        <f t="shared" si="113"/>
        <v>24</v>
      </c>
      <c r="I726" s="20">
        <f t="shared" si="118"/>
        <v>1</v>
      </c>
      <c r="J726" s="21">
        <f t="shared" si="119"/>
        <v>39478</v>
      </c>
      <c r="K726" s="21"/>
      <c r="L726" s="21" t="str">
        <f t="shared" si="114"/>
        <v>Thursday</v>
      </c>
      <c r="M726" s="20">
        <f t="shared" si="115"/>
        <v>1</v>
      </c>
      <c r="N726" s="19">
        <v>3687</v>
      </c>
      <c r="O726" s="4">
        <f>MATCH(N726-1,'Supply Data'!$K$12:$K$17)+1</f>
        <v>4</v>
      </c>
      <c r="P726">
        <f>INDEX('Supply Data'!$L$12:$L$17,'Demand Data'!O726)</f>
        <v>50</v>
      </c>
      <c r="R726" t="str">
        <f t="shared" si="116"/>
        <v>31-Jan-08 Thursday 1</v>
      </c>
    </row>
    <row r="727" spans="4:18" x14ac:dyDescent="0.35">
      <c r="D727" s="21">
        <f t="shared" si="117"/>
        <v>39478.041666664918</v>
      </c>
      <c r="E727" s="21" t="b">
        <f t="shared" si="110"/>
        <v>0</v>
      </c>
      <c r="F727" s="21" t="b">
        <f t="shared" si="111"/>
        <v>0</v>
      </c>
      <c r="G727" s="20">
        <f t="shared" si="112"/>
        <v>1</v>
      </c>
      <c r="H727" s="20">
        <f t="shared" si="113"/>
        <v>24</v>
      </c>
      <c r="I727" s="20">
        <f t="shared" si="118"/>
        <v>2</v>
      </c>
      <c r="J727" s="21">
        <f t="shared" si="119"/>
        <v>39478</v>
      </c>
      <c r="K727" s="21"/>
      <c r="L727" s="21" t="str">
        <f t="shared" si="114"/>
        <v>Thursday</v>
      </c>
      <c r="M727" s="20">
        <f t="shared" si="115"/>
        <v>1</v>
      </c>
      <c r="N727" s="19">
        <v>3547.5</v>
      </c>
      <c r="O727" s="4">
        <f>MATCH(N727-1,'Supply Data'!$K$12:$K$17)+1</f>
        <v>3</v>
      </c>
      <c r="P727">
        <f>INDEX('Supply Data'!$L$12:$L$17,'Demand Data'!O727)</f>
        <v>23</v>
      </c>
      <c r="R727" t="str">
        <f t="shared" si="116"/>
        <v>31-Jan-08 Thursday 2</v>
      </c>
    </row>
    <row r="728" spans="4:18" x14ac:dyDescent="0.35">
      <c r="D728" s="21">
        <f t="shared" si="117"/>
        <v>39478.083333331582</v>
      </c>
      <c r="E728" s="21" t="b">
        <f t="shared" si="110"/>
        <v>0</v>
      </c>
      <c r="F728" s="21" t="b">
        <f t="shared" si="111"/>
        <v>0</v>
      </c>
      <c r="G728" s="20">
        <f t="shared" si="112"/>
        <v>1</v>
      </c>
      <c r="H728" s="20">
        <f t="shared" si="113"/>
        <v>24</v>
      </c>
      <c r="I728" s="20">
        <f t="shared" si="118"/>
        <v>3</v>
      </c>
      <c r="J728" s="21">
        <f t="shared" si="119"/>
        <v>39478</v>
      </c>
      <c r="K728" s="21"/>
      <c r="L728" s="21" t="str">
        <f t="shared" si="114"/>
        <v>Thursday</v>
      </c>
      <c r="M728" s="20">
        <f t="shared" si="115"/>
        <v>1</v>
      </c>
      <c r="N728" s="19">
        <v>3484.5</v>
      </c>
      <c r="O728" s="4">
        <f>MATCH(N728-1,'Supply Data'!$K$12:$K$17)+1</f>
        <v>3</v>
      </c>
      <c r="P728">
        <f>INDEX('Supply Data'!$L$12:$L$17,'Demand Data'!O728)</f>
        <v>23</v>
      </c>
      <c r="R728" t="str">
        <f t="shared" si="116"/>
        <v>31-Jan-08 Thursday 3</v>
      </c>
    </row>
    <row r="729" spans="4:18" x14ac:dyDescent="0.35">
      <c r="D729" s="21">
        <f t="shared" si="117"/>
        <v>39478.124999998246</v>
      </c>
      <c r="E729" s="21" t="b">
        <f t="shared" si="110"/>
        <v>0</v>
      </c>
      <c r="F729" s="21" t="b">
        <f t="shared" si="111"/>
        <v>0</v>
      </c>
      <c r="G729" s="20">
        <f t="shared" si="112"/>
        <v>1</v>
      </c>
      <c r="H729" s="20">
        <f t="shared" si="113"/>
        <v>24</v>
      </c>
      <c r="I729" s="20">
        <f t="shared" si="118"/>
        <v>4</v>
      </c>
      <c r="J729" s="21">
        <f t="shared" si="119"/>
        <v>39478</v>
      </c>
      <c r="K729" s="21"/>
      <c r="L729" s="21" t="str">
        <f t="shared" si="114"/>
        <v>Thursday</v>
      </c>
      <c r="M729" s="20">
        <f t="shared" si="115"/>
        <v>1</v>
      </c>
      <c r="N729" s="19">
        <v>3522</v>
      </c>
      <c r="O729" s="4">
        <f>MATCH(N729-1,'Supply Data'!$K$12:$K$17)+1</f>
        <v>3</v>
      </c>
      <c r="P729">
        <f>INDEX('Supply Data'!$L$12:$L$17,'Demand Data'!O729)</f>
        <v>23</v>
      </c>
      <c r="R729" t="str">
        <f t="shared" si="116"/>
        <v>31-Jan-08 Thursday 4</v>
      </c>
    </row>
    <row r="730" spans="4:18" x14ac:dyDescent="0.35">
      <c r="D730" s="21">
        <f t="shared" si="117"/>
        <v>39478.166666664911</v>
      </c>
      <c r="E730" s="21" t="b">
        <f t="shared" si="110"/>
        <v>0</v>
      </c>
      <c r="F730" s="21" t="b">
        <f t="shared" si="111"/>
        <v>0</v>
      </c>
      <c r="G730" s="20">
        <f t="shared" si="112"/>
        <v>1</v>
      </c>
      <c r="H730" s="20">
        <f t="shared" si="113"/>
        <v>24</v>
      </c>
      <c r="I730" s="20">
        <f t="shared" si="118"/>
        <v>5</v>
      </c>
      <c r="J730" s="21">
        <f t="shared" si="119"/>
        <v>39478</v>
      </c>
      <c r="K730" s="21"/>
      <c r="L730" s="21" t="str">
        <f t="shared" si="114"/>
        <v>Thursday</v>
      </c>
      <c r="M730" s="20">
        <f t="shared" si="115"/>
        <v>1</v>
      </c>
      <c r="N730" s="19">
        <v>3570</v>
      </c>
      <c r="O730" s="4">
        <f>MATCH(N730-1,'Supply Data'!$K$12:$K$17)+1</f>
        <v>3</v>
      </c>
      <c r="P730">
        <f>INDEX('Supply Data'!$L$12:$L$17,'Demand Data'!O730)</f>
        <v>23</v>
      </c>
      <c r="R730" t="str">
        <f t="shared" si="116"/>
        <v>31-Jan-08 Thursday 5</v>
      </c>
    </row>
    <row r="731" spans="4:18" x14ac:dyDescent="0.35">
      <c r="D731" s="21">
        <f t="shared" si="117"/>
        <v>39478.208333331575</v>
      </c>
      <c r="E731" s="21" t="b">
        <f t="shared" si="110"/>
        <v>0</v>
      </c>
      <c r="F731" s="21" t="b">
        <f t="shared" si="111"/>
        <v>0</v>
      </c>
      <c r="G731" s="20">
        <f t="shared" si="112"/>
        <v>1</v>
      </c>
      <c r="H731" s="20">
        <f t="shared" si="113"/>
        <v>24</v>
      </c>
      <c r="I731" s="20">
        <f t="shared" si="118"/>
        <v>6</v>
      </c>
      <c r="J731" s="21">
        <f t="shared" si="119"/>
        <v>39478</v>
      </c>
      <c r="K731" s="21"/>
      <c r="L731" s="21" t="str">
        <f t="shared" si="114"/>
        <v>Thursday</v>
      </c>
      <c r="M731" s="20">
        <f t="shared" si="115"/>
        <v>1</v>
      </c>
      <c r="N731" s="19">
        <v>3927</v>
      </c>
      <c r="O731" s="4">
        <f>MATCH(N731-1,'Supply Data'!$K$12:$K$17)+1</f>
        <v>4</v>
      </c>
      <c r="P731">
        <f>INDEX('Supply Data'!$L$12:$L$17,'Demand Data'!O731)</f>
        <v>50</v>
      </c>
      <c r="R731" t="str">
        <f t="shared" si="116"/>
        <v>31-Jan-08 Thursday 6</v>
      </c>
    </row>
    <row r="732" spans="4:18" x14ac:dyDescent="0.35">
      <c r="D732" s="21">
        <f t="shared" si="117"/>
        <v>39478.249999998239</v>
      </c>
      <c r="E732" s="21" t="b">
        <f t="shared" si="110"/>
        <v>0</v>
      </c>
      <c r="F732" s="21" t="b">
        <f t="shared" si="111"/>
        <v>0</v>
      </c>
      <c r="G732" s="20">
        <f t="shared" si="112"/>
        <v>1</v>
      </c>
      <c r="H732" s="20">
        <f t="shared" si="113"/>
        <v>24</v>
      </c>
      <c r="I732" s="20">
        <f t="shared" si="118"/>
        <v>7</v>
      </c>
      <c r="J732" s="21">
        <f t="shared" si="119"/>
        <v>39478</v>
      </c>
      <c r="K732" s="21"/>
      <c r="L732" s="21" t="str">
        <f t="shared" si="114"/>
        <v>Thursday</v>
      </c>
      <c r="M732" s="20">
        <f t="shared" si="115"/>
        <v>1</v>
      </c>
      <c r="N732" s="19">
        <v>3886.5</v>
      </c>
      <c r="O732" s="4">
        <f>MATCH(N732-1,'Supply Data'!$K$12:$K$17)+1</f>
        <v>4</v>
      </c>
      <c r="P732">
        <f>INDEX('Supply Data'!$L$12:$L$17,'Demand Data'!O732)</f>
        <v>50</v>
      </c>
      <c r="R732" t="str">
        <f t="shared" si="116"/>
        <v>31-Jan-08 Thursday 7</v>
      </c>
    </row>
    <row r="733" spans="4:18" x14ac:dyDescent="0.35">
      <c r="D733" s="21">
        <f t="shared" si="117"/>
        <v>39478.291666664903</v>
      </c>
      <c r="E733" s="21" t="b">
        <f t="shared" si="110"/>
        <v>0</v>
      </c>
      <c r="F733" s="21" t="b">
        <f t="shared" si="111"/>
        <v>0</v>
      </c>
      <c r="G733" s="20">
        <f t="shared" si="112"/>
        <v>1</v>
      </c>
      <c r="H733" s="20">
        <f t="shared" si="113"/>
        <v>24</v>
      </c>
      <c r="I733" s="20">
        <f t="shared" si="118"/>
        <v>8</v>
      </c>
      <c r="J733" s="21">
        <f t="shared" si="119"/>
        <v>39478</v>
      </c>
      <c r="K733" s="21"/>
      <c r="L733" s="21" t="str">
        <f t="shared" si="114"/>
        <v>Thursday</v>
      </c>
      <c r="M733" s="20">
        <f t="shared" si="115"/>
        <v>1</v>
      </c>
      <c r="N733" s="19">
        <v>4185</v>
      </c>
      <c r="O733" s="4">
        <f>MATCH(N733-1,'Supply Data'!$K$12:$K$17)+1</f>
        <v>4</v>
      </c>
      <c r="P733">
        <f>INDEX('Supply Data'!$L$12:$L$17,'Demand Data'!O733)</f>
        <v>50</v>
      </c>
      <c r="R733" t="str">
        <f t="shared" si="116"/>
        <v>31-Jan-08 Thursday 8</v>
      </c>
    </row>
    <row r="734" spans="4:18" x14ac:dyDescent="0.35">
      <c r="D734" s="21">
        <f t="shared" si="117"/>
        <v>39478.333333331568</v>
      </c>
      <c r="E734" s="21" t="b">
        <f t="shared" si="110"/>
        <v>0</v>
      </c>
      <c r="F734" s="21" t="b">
        <f t="shared" si="111"/>
        <v>0</v>
      </c>
      <c r="G734" s="20">
        <f t="shared" si="112"/>
        <v>1</v>
      </c>
      <c r="H734" s="20">
        <f t="shared" si="113"/>
        <v>24</v>
      </c>
      <c r="I734" s="20">
        <f t="shared" si="118"/>
        <v>9</v>
      </c>
      <c r="J734" s="21">
        <f t="shared" si="119"/>
        <v>39478</v>
      </c>
      <c r="K734" s="21"/>
      <c r="L734" s="21" t="str">
        <f t="shared" si="114"/>
        <v>Thursday</v>
      </c>
      <c r="M734" s="20">
        <f t="shared" si="115"/>
        <v>1</v>
      </c>
      <c r="N734" s="19">
        <v>4801.5</v>
      </c>
      <c r="O734" s="4">
        <f>MATCH(N734-1,'Supply Data'!$K$12:$K$17)+1</f>
        <v>5</v>
      </c>
      <c r="P734">
        <f>INDEX('Supply Data'!$L$12:$L$17,'Demand Data'!O734)</f>
        <v>75</v>
      </c>
      <c r="R734" t="str">
        <f t="shared" si="116"/>
        <v>31-Jan-08 Thursday 9</v>
      </c>
    </row>
    <row r="735" spans="4:18" x14ac:dyDescent="0.35">
      <c r="D735" s="21">
        <f t="shared" si="117"/>
        <v>39478.374999998232</v>
      </c>
      <c r="E735" s="21" t="b">
        <f t="shared" si="110"/>
        <v>0</v>
      </c>
      <c r="F735" s="21" t="b">
        <f t="shared" si="111"/>
        <v>0</v>
      </c>
      <c r="G735" s="20">
        <f t="shared" si="112"/>
        <v>1</v>
      </c>
      <c r="H735" s="20">
        <f t="shared" si="113"/>
        <v>24</v>
      </c>
      <c r="I735" s="20">
        <f t="shared" si="118"/>
        <v>10</v>
      </c>
      <c r="J735" s="21">
        <f t="shared" si="119"/>
        <v>39478</v>
      </c>
      <c r="K735" s="21"/>
      <c r="L735" s="21" t="str">
        <f t="shared" si="114"/>
        <v>Thursday</v>
      </c>
      <c r="M735" s="20">
        <f t="shared" si="115"/>
        <v>1</v>
      </c>
      <c r="N735" s="19">
        <v>5083.5</v>
      </c>
      <c r="O735" s="4">
        <f>MATCH(N735-1,'Supply Data'!$K$12:$K$17)+1</f>
        <v>5</v>
      </c>
      <c r="P735">
        <f>INDEX('Supply Data'!$L$12:$L$17,'Demand Data'!O735)</f>
        <v>75</v>
      </c>
      <c r="R735" t="str">
        <f t="shared" si="116"/>
        <v>31-Jan-08 Thursday 10</v>
      </c>
    </row>
    <row r="736" spans="4:18" x14ac:dyDescent="0.35">
      <c r="D736" s="21">
        <f t="shared" si="117"/>
        <v>39478.416666664896</v>
      </c>
      <c r="E736" s="21" t="b">
        <f t="shared" si="110"/>
        <v>0</v>
      </c>
      <c r="F736" s="21" t="b">
        <f t="shared" si="111"/>
        <v>0</v>
      </c>
      <c r="G736" s="20">
        <f t="shared" si="112"/>
        <v>1</v>
      </c>
      <c r="H736" s="20">
        <f t="shared" si="113"/>
        <v>24</v>
      </c>
      <c r="I736" s="20">
        <f t="shared" si="118"/>
        <v>11</v>
      </c>
      <c r="J736" s="21">
        <f t="shared" si="119"/>
        <v>39478</v>
      </c>
      <c r="K736" s="21"/>
      <c r="L736" s="21" t="str">
        <f t="shared" si="114"/>
        <v>Thursday</v>
      </c>
      <c r="M736" s="20">
        <f t="shared" si="115"/>
        <v>1</v>
      </c>
      <c r="N736" s="19">
        <v>5313</v>
      </c>
      <c r="O736" s="4">
        <f>MATCH(N736-1,'Supply Data'!$K$12:$K$17)+1</f>
        <v>5</v>
      </c>
      <c r="P736">
        <f>INDEX('Supply Data'!$L$12:$L$17,'Demand Data'!O736)</f>
        <v>75</v>
      </c>
      <c r="R736" t="str">
        <f t="shared" si="116"/>
        <v>31-Jan-08 Thursday 11</v>
      </c>
    </row>
    <row r="737" spans="4:18" x14ac:dyDescent="0.35">
      <c r="D737" s="21">
        <f t="shared" si="117"/>
        <v>39478.45833333156</v>
      </c>
      <c r="E737" s="21" t="b">
        <f t="shared" si="110"/>
        <v>0</v>
      </c>
      <c r="F737" s="21" t="b">
        <f t="shared" si="111"/>
        <v>0</v>
      </c>
      <c r="G737" s="20">
        <f t="shared" si="112"/>
        <v>1</v>
      </c>
      <c r="H737" s="20">
        <f t="shared" si="113"/>
        <v>24</v>
      </c>
      <c r="I737" s="20">
        <f t="shared" si="118"/>
        <v>12</v>
      </c>
      <c r="J737" s="21">
        <f t="shared" si="119"/>
        <v>39478</v>
      </c>
      <c r="K737" s="21"/>
      <c r="L737" s="21" t="str">
        <f t="shared" si="114"/>
        <v>Thursday</v>
      </c>
      <c r="M737" s="20">
        <f t="shared" si="115"/>
        <v>1</v>
      </c>
      <c r="N737" s="19">
        <v>5071.5</v>
      </c>
      <c r="O737" s="4">
        <f>MATCH(N737-1,'Supply Data'!$K$12:$K$17)+1</f>
        <v>5</v>
      </c>
      <c r="P737">
        <f>INDEX('Supply Data'!$L$12:$L$17,'Demand Data'!O737)</f>
        <v>75</v>
      </c>
      <c r="R737" t="str">
        <f t="shared" si="116"/>
        <v>31-Jan-08 Thursday 12</v>
      </c>
    </row>
    <row r="738" spans="4:18" x14ac:dyDescent="0.35">
      <c r="D738" s="21">
        <f t="shared" si="117"/>
        <v>39478.499999998225</v>
      </c>
      <c r="E738" s="21" t="b">
        <f t="shared" si="110"/>
        <v>0</v>
      </c>
      <c r="F738" s="21" t="b">
        <f t="shared" si="111"/>
        <v>0</v>
      </c>
      <c r="G738" s="20">
        <f t="shared" si="112"/>
        <v>1</v>
      </c>
      <c r="H738" s="20">
        <f t="shared" si="113"/>
        <v>24</v>
      </c>
      <c r="I738" s="20">
        <f t="shared" si="118"/>
        <v>13</v>
      </c>
      <c r="J738" s="21">
        <f t="shared" si="119"/>
        <v>39478</v>
      </c>
      <c r="K738" s="21"/>
      <c r="L738" s="21" t="str">
        <f t="shared" si="114"/>
        <v>Thursday</v>
      </c>
      <c r="M738" s="20">
        <f t="shared" si="115"/>
        <v>1</v>
      </c>
      <c r="N738" s="19">
        <v>5251.5</v>
      </c>
      <c r="O738" s="4">
        <f>MATCH(N738-1,'Supply Data'!$K$12:$K$17)+1</f>
        <v>5</v>
      </c>
      <c r="P738">
        <f>INDEX('Supply Data'!$L$12:$L$17,'Demand Data'!O738)</f>
        <v>75</v>
      </c>
      <c r="R738" t="str">
        <f t="shared" si="116"/>
        <v>31-Jan-08 Thursday 13</v>
      </c>
    </row>
    <row r="739" spans="4:18" x14ac:dyDescent="0.35">
      <c r="D739" s="21">
        <f t="shared" si="117"/>
        <v>39478.541666664889</v>
      </c>
      <c r="E739" s="21" t="b">
        <f t="shared" si="110"/>
        <v>0</v>
      </c>
      <c r="F739" s="21" t="b">
        <f t="shared" si="111"/>
        <v>0</v>
      </c>
      <c r="G739" s="20">
        <f t="shared" si="112"/>
        <v>1</v>
      </c>
      <c r="H739" s="20">
        <f t="shared" si="113"/>
        <v>24</v>
      </c>
      <c r="I739" s="20">
        <f t="shared" si="118"/>
        <v>14</v>
      </c>
      <c r="J739" s="21">
        <f t="shared" si="119"/>
        <v>39478</v>
      </c>
      <c r="K739" s="21"/>
      <c r="L739" s="21" t="str">
        <f t="shared" si="114"/>
        <v>Thursday</v>
      </c>
      <c r="M739" s="20">
        <f t="shared" si="115"/>
        <v>1</v>
      </c>
      <c r="N739" s="19">
        <v>5314.5</v>
      </c>
      <c r="O739" s="4">
        <f>MATCH(N739-1,'Supply Data'!$K$12:$K$17)+1</f>
        <v>5</v>
      </c>
      <c r="P739">
        <f>INDEX('Supply Data'!$L$12:$L$17,'Demand Data'!O739)</f>
        <v>75</v>
      </c>
      <c r="R739" t="str">
        <f t="shared" si="116"/>
        <v>31-Jan-08 Thursday 14</v>
      </c>
    </row>
    <row r="740" spans="4:18" x14ac:dyDescent="0.35">
      <c r="D740" s="21">
        <f t="shared" si="117"/>
        <v>39478.583333331553</v>
      </c>
      <c r="E740" s="21" t="b">
        <f t="shared" si="110"/>
        <v>0</v>
      </c>
      <c r="F740" s="21" t="b">
        <f t="shared" si="111"/>
        <v>0</v>
      </c>
      <c r="G740" s="20">
        <f t="shared" si="112"/>
        <v>1</v>
      </c>
      <c r="H740" s="20">
        <f t="shared" si="113"/>
        <v>24</v>
      </c>
      <c r="I740" s="20">
        <f t="shared" si="118"/>
        <v>15</v>
      </c>
      <c r="J740" s="21">
        <f t="shared" si="119"/>
        <v>39478</v>
      </c>
      <c r="K740" s="21"/>
      <c r="L740" s="21" t="str">
        <f t="shared" si="114"/>
        <v>Thursday</v>
      </c>
      <c r="M740" s="20">
        <f t="shared" si="115"/>
        <v>1</v>
      </c>
      <c r="N740" s="19">
        <v>5200.5</v>
      </c>
      <c r="O740" s="4">
        <f>MATCH(N740-1,'Supply Data'!$K$12:$K$17)+1</f>
        <v>5</v>
      </c>
      <c r="P740">
        <f>INDEX('Supply Data'!$L$12:$L$17,'Demand Data'!O740)</f>
        <v>75</v>
      </c>
      <c r="R740" t="str">
        <f t="shared" si="116"/>
        <v>31-Jan-08 Thursday 15</v>
      </c>
    </row>
    <row r="741" spans="4:18" x14ac:dyDescent="0.35">
      <c r="D741" s="21">
        <f t="shared" si="117"/>
        <v>39478.624999998217</v>
      </c>
      <c r="E741" s="21" t="b">
        <f t="shared" si="110"/>
        <v>0</v>
      </c>
      <c r="F741" s="21" t="b">
        <f t="shared" si="111"/>
        <v>0</v>
      </c>
      <c r="G741" s="20">
        <f t="shared" si="112"/>
        <v>1</v>
      </c>
      <c r="H741" s="20">
        <f t="shared" si="113"/>
        <v>24</v>
      </c>
      <c r="I741" s="20">
        <f t="shared" si="118"/>
        <v>16</v>
      </c>
      <c r="J741" s="21">
        <f t="shared" si="119"/>
        <v>39478</v>
      </c>
      <c r="K741" s="21"/>
      <c r="L741" s="21" t="str">
        <f t="shared" si="114"/>
        <v>Thursday</v>
      </c>
      <c r="M741" s="20">
        <f t="shared" si="115"/>
        <v>1</v>
      </c>
      <c r="N741" s="19">
        <v>5082</v>
      </c>
      <c r="O741" s="4">
        <f>MATCH(N741-1,'Supply Data'!$K$12:$K$17)+1</f>
        <v>5</v>
      </c>
      <c r="P741">
        <f>INDEX('Supply Data'!$L$12:$L$17,'Demand Data'!O741)</f>
        <v>75</v>
      </c>
      <c r="R741" t="str">
        <f t="shared" si="116"/>
        <v>31-Jan-08 Thursday 16</v>
      </c>
    </row>
    <row r="742" spans="4:18" x14ac:dyDescent="0.35">
      <c r="D742" s="21">
        <f t="shared" si="117"/>
        <v>39478.666666664882</v>
      </c>
      <c r="E742" s="21" t="b">
        <f t="shared" si="110"/>
        <v>0</v>
      </c>
      <c r="F742" s="21" t="b">
        <f t="shared" si="111"/>
        <v>0</v>
      </c>
      <c r="G742" s="20">
        <f t="shared" si="112"/>
        <v>1</v>
      </c>
      <c r="H742" s="20">
        <f t="shared" si="113"/>
        <v>24</v>
      </c>
      <c r="I742" s="20">
        <f t="shared" si="118"/>
        <v>17</v>
      </c>
      <c r="J742" s="21">
        <f t="shared" si="119"/>
        <v>39478</v>
      </c>
      <c r="K742" s="21"/>
      <c r="L742" s="21" t="str">
        <f t="shared" si="114"/>
        <v>Thursday</v>
      </c>
      <c r="M742" s="20">
        <f t="shared" si="115"/>
        <v>1</v>
      </c>
      <c r="N742" s="19">
        <v>4890</v>
      </c>
      <c r="O742" s="4">
        <f>MATCH(N742-1,'Supply Data'!$K$12:$K$17)+1</f>
        <v>5</v>
      </c>
      <c r="P742">
        <f>INDEX('Supply Data'!$L$12:$L$17,'Demand Data'!O742)</f>
        <v>75</v>
      </c>
      <c r="R742" t="str">
        <f t="shared" si="116"/>
        <v>31-Jan-08 Thursday 17</v>
      </c>
    </row>
    <row r="743" spans="4:18" x14ac:dyDescent="0.35">
      <c r="D743" s="21">
        <f t="shared" si="117"/>
        <v>39478.708333331546</v>
      </c>
      <c r="E743" s="21" t="b">
        <f t="shared" si="110"/>
        <v>0</v>
      </c>
      <c r="F743" s="21" t="b">
        <f t="shared" si="111"/>
        <v>0</v>
      </c>
      <c r="G743" s="20">
        <f t="shared" si="112"/>
        <v>1</v>
      </c>
      <c r="H743" s="20">
        <f t="shared" si="113"/>
        <v>24</v>
      </c>
      <c r="I743" s="20">
        <f t="shared" si="118"/>
        <v>18</v>
      </c>
      <c r="J743" s="21">
        <f t="shared" si="119"/>
        <v>39478</v>
      </c>
      <c r="K743" s="21"/>
      <c r="L743" s="21" t="str">
        <f t="shared" si="114"/>
        <v>Thursday</v>
      </c>
      <c r="M743" s="20">
        <f t="shared" si="115"/>
        <v>1</v>
      </c>
      <c r="N743" s="19">
        <v>5164.5</v>
      </c>
      <c r="O743" s="4">
        <f>MATCH(N743-1,'Supply Data'!$K$12:$K$17)+1</f>
        <v>5</v>
      </c>
      <c r="P743">
        <f>INDEX('Supply Data'!$L$12:$L$17,'Demand Data'!O743)</f>
        <v>75</v>
      </c>
      <c r="R743" t="str">
        <f t="shared" si="116"/>
        <v>31-Jan-08 Thursday 18</v>
      </c>
    </row>
    <row r="744" spans="4:18" x14ac:dyDescent="0.35">
      <c r="D744" s="21">
        <f t="shared" si="117"/>
        <v>39478.74999999821</v>
      </c>
      <c r="E744" s="21" t="b">
        <f t="shared" si="110"/>
        <v>0</v>
      </c>
      <c r="F744" s="21" t="b">
        <f t="shared" si="111"/>
        <v>0</v>
      </c>
      <c r="G744" s="20">
        <f t="shared" si="112"/>
        <v>1</v>
      </c>
      <c r="H744" s="20">
        <f t="shared" si="113"/>
        <v>24</v>
      </c>
      <c r="I744" s="20">
        <f t="shared" si="118"/>
        <v>19</v>
      </c>
      <c r="J744" s="21">
        <f t="shared" si="119"/>
        <v>39478</v>
      </c>
      <c r="K744" s="21"/>
      <c r="L744" s="21" t="str">
        <f t="shared" si="114"/>
        <v>Thursday</v>
      </c>
      <c r="M744" s="20">
        <f t="shared" si="115"/>
        <v>1</v>
      </c>
      <c r="N744" s="19">
        <v>5508</v>
      </c>
      <c r="O744" s="4">
        <f>MATCH(N744-1,'Supply Data'!$K$12:$K$17)+1</f>
        <v>5</v>
      </c>
      <c r="P744">
        <f>INDEX('Supply Data'!$L$12:$L$17,'Demand Data'!O744)</f>
        <v>75</v>
      </c>
      <c r="R744" t="str">
        <f t="shared" si="116"/>
        <v>31-Jan-08 Thursday 19</v>
      </c>
    </row>
    <row r="745" spans="4:18" x14ac:dyDescent="0.35">
      <c r="D745" s="21">
        <f t="shared" si="117"/>
        <v>39478.791666664874</v>
      </c>
      <c r="E745" s="21" t="b">
        <f t="shared" si="110"/>
        <v>0</v>
      </c>
      <c r="F745" s="21" t="b">
        <f t="shared" si="111"/>
        <v>0</v>
      </c>
      <c r="G745" s="20">
        <f t="shared" si="112"/>
        <v>1</v>
      </c>
      <c r="H745" s="20">
        <f t="shared" si="113"/>
        <v>24</v>
      </c>
      <c r="I745" s="20">
        <f t="shared" si="118"/>
        <v>20</v>
      </c>
      <c r="J745" s="21">
        <f t="shared" si="119"/>
        <v>39478</v>
      </c>
      <c r="K745" s="21"/>
      <c r="L745" s="21" t="str">
        <f t="shared" si="114"/>
        <v>Thursday</v>
      </c>
      <c r="M745" s="20">
        <f t="shared" si="115"/>
        <v>1</v>
      </c>
      <c r="N745" s="19">
        <v>5287.5</v>
      </c>
      <c r="O745" s="4">
        <f>MATCH(N745-1,'Supply Data'!$K$12:$K$17)+1</f>
        <v>5</v>
      </c>
      <c r="P745">
        <f>INDEX('Supply Data'!$L$12:$L$17,'Demand Data'!O745)</f>
        <v>75</v>
      </c>
      <c r="R745" t="str">
        <f t="shared" si="116"/>
        <v>31-Jan-08 Thursday 20</v>
      </c>
    </row>
    <row r="746" spans="4:18" x14ac:dyDescent="0.35">
      <c r="D746" s="21">
        <f t="shared" si="117"/>
        <v>39478.833333331539</v>
      </c>
      <c r="E746" s="21" t="b">
        <f t="shared" si="110"/>
        <v>0</v>
      </c>
      <c r="F746" s="21" t="b">
        <f t="shared" si="111"/>
        <v>0</v>
      </c>
      <c r="G746" s="20">
        <f t="shared" si="112"/>
        <v>1</v>
      </c>
      <c r="H746" s="20">
        <f t="shared" si="113"/>
        <v>24</v>
      </c>
      <c r="I746" s="20">
        <f t="shared" si="118"/>
        <v>21</v>
      </c>
      <c r="J746" s="21">
        <f t="shared" si="119"/>
        <v>39478</v>
      </c>
      <c r="K746" s="21"/>
      <c r="L746" s="21" t="str">
        <f t="shared" si="114"/>
        <v>Thursday</v>
      </c>
      <c r="M746" s="20">
        <f t="shared" si="115"/>
        <v>1</v>
      </c>
      <c r="N746" s="19">
        <v>5037</v>
      </c>
      <c r="O746" s="4">
        <f>MATCH(N746-1,'Supply Data'!$K$12:$K$17)+1</f>
        <v>5</v>
      </c>
      <c r="P746">
        <f>INDEX('Supply Data'!$L$12:$L$17,'Demand Data'!O746)</f>
        <v>75</v>
      </c>
      <c r="R746" t="str">
        <f t="shared" si="116"/>
        <v>31-Jan-08 Thursday 21</v>
      </c>
    </row>
    <row r="747" spans="4:18" x14ac:dyDescent="0.35">
      <c r="D747" s="21">
        <f t="shared" si="117"/>
        <v>39478.874999998203</v>
      </c>
      <c r="E747" s="21" t="b">
        <f t="shared" si="110"/>
        <v>0</v>
      </c>
      <c r="F747" s="21" t="b">
        <f t="shared" si="111"/>
        <v>0</v>
      </c>
      <c r="G747" s="20">
        <f t="shared" si="112"/>
        <v>1</v>
      </c>
      <c r="H747" s="20">
        <f t="shared" si="113"/>
        <v>24</v>
      </c>
      <c r="I747" s="20">
        <f t="shared" si="118"/>
        <v>22</v>
      </c>
      <c r="J747" s="21">
        <f t="shared" si="119"/>
        <v>39478</v>
      </c>
      <c r="K747" s="21"/>
      <c r="L747" s="21" t="str">
        <f t="shared" si="114"/>
        <v>Thursday</v>
      </c>
      <c r="M747" s="20">
        <f t="shared" si="115"/>
        <v>1</v>
      </c>
      <c r="N747" s="19">
        <v>4524</v>
      </c>
      <c r="O747" s="4">
        <f>MATCH(N747-1,'Supply Data'!$K$12:$K$17)+1</f>
        <v>4</v>
      </c>
      <c r="P747">
        <f>INDEX('Supply Data'!$L$12:$L$17,'Demand Data'!O747)</f>
        <v>50</v>
      </c>
      <c r="R747" t="str">
        <f t="shared" si="116"/>
        <v>31-Jan-08 Thursday 22</v>
      </c>
    </row>
    <row r="748" spans="4:18" x14ac:dyDescent="0.35">
      <c r="D748" s="21">
        <f t="shared" si="117"/>
        <v>39478.916666664867</v>
      </c>
      <c r="E748" s="21" t="b">
        <f t="shared" si="110"/>
        <v>0</v>
      </c>
      <c r="F748" s="21" t="b">
        <f t="shared" si="111"/>
        <v>0</v>
      </c>
      <c r="G748" s="20">
        <f t="shared" si="112"/>
        <v>1</v>
      </c>
      <c r="H748" s="20">
        <f t="shared" si="113"/>
        <v>24</v>
      </c>
      <c r="I748" s="20">
        <f t="shared" si="118"/>
        <v>23</v>
      </c>
      <c r="J748" s="21">
        <f t="shared" si="119"/>
        <v>39478</v>
      </c>
      <c r="K748" s="21"/>
      <c r="L748" s="21" t="str">
        <f t="shared" si="114"/>
        <v>Thursday</v>
      </c>
      <c r="M748" s="20">
        <f t="shared" si="115"/>
        <v>1</v>
      </c>
      <c r="N748" s="19">
        <v>4237.5</v>
      </c>
      <c r="O748" s="4">
        <f>MATCH(N748-1,'Supply Data'!$K$12:$K$17)+1</f>
        <v>4</v>
      </c>
      <c r="P748">
        <f>INDEX('Supply Data'!$L$12:$L$17,'Demand Data'!O748)</f>
        <v>50</v>
      </c>
      <c r="R748" t="str">
        <f t="shared" si="116"/>
        <v>31-Jan-08 Thursday 23</v>
      </c>
    </row>
    <row r="749" spans="4:18" x14ac:dyDescent="0.35">
      <c r="D749" s="21">
        <f t="shared" si="117"/>
        <v>39478.958333331531</v>
      </c>
      <c r="E749" s="21" t="b">
        <f t="shared" si="110"/>
        <v>0</v>
      </c>
      <c r="F749" s="21" t="b">
        <f t="shared" si="111"/>
        <v>0</v>
      </c>
      <c r="G749" s="20">
        <f t="shared" si="112"/>
        <v>1</v>
      </c>
      <c r="H749" s="20">
        <f t="shared" si="113"/>
        <v>24</v>
      </c>
      <c r="I749" s="20">
        <f t="shared" si="118"/>
        <v>24</v>
      </c>
      <c r="J749" s="21">
        <f t="shared" si="119"/>
        <v>39478</v>
      </c>
      <c r="K749" s="21"/>
      <c r="L749" s="21" t="str">
        <f t="shared" si="114"/>
        <v>Thursday</v>
      </c>
      <c r="M749" s="20">
        <f t="shared" si="115"/>
        <v>1</v>
      </c>
      <c r="N749" s="19">
        <v>3925.5</v>
      </c>
      <c r="O749" s="4">
        <f>MATCH(N749-1,'Supply Data'!$K$12:$K$17)+1</f>
        <v>4</v>
      </c>
      <c r="P749">
        <f>INDEX('Supply Data'!$L$12:$L$17,'Demand Data'!O749)</f>
        <v>50</v>
      </c>
      <c r="R749" t="str">
        <f t="shared" si="116"/>
        <v>31-Jan-08 Thursday 24</v>
      </c>
    </row>
    <row r="750" spans="4:18" x14ac:dyDescent="0.35">
      <c r="D750" s="21">
        <f t="shared" si="117"/>
        <v>39478.999999998196</v>
      </c>
      <c r="E750" s="21" t="b">
        <f t="shared" si="110"/>
        <v>0</v>
      </c>
      <c r="F750" s="21" t="b">
        <f t="shared" si="111"/>
        <v>0</v>
      </c>
      <c r="G750" s="20">
        <f t="shared" si="112"/>
        <v>1</v>
      </c>
      <c r="H750" s="20">
        <f t="shared" si="113"/>
        <v>24</v>
      </c>
      <c r="I750" s="20">
        <f t="shared" si="118"/>
        <v>1</v>
      </c>
      <c r="J750" s="21">
        <f t="shared" si="119"/>
        <v>39479</v>
      </c>
      <c r="K750" s="21"/>
      <c r="L750" s="21" t="str">
        <f t="shared" si="114"/>
        <v>Friday</v>
      </c>
      <c r="M750" s="20">
        <f t="shared" si="115"/>
        <v>2</v>
      </c>
      <c r="N750" s="19">
        <v>3571.5</v>
      </c>
      <c r="O750" s="4">
        <f>MATCH(N750-1,'Supply Data'!$K$12:$K$17)+1</f>
        <v>3</v>
      </c>
      <c r="P750">
        <f>INDEX('Supply Data'!$L$12:$L$17,'Demand Data'!O750)</f>
        <v>23</v>
      </c>
      <c r="R750" t="str">
        <f t="shared" si="116"/>
        <v>01-Feb-08 Friday 1</v>
      </c>
    </row>
    <row r="751" spans="4:18" x14ac:dyDescent="0.35">
      <c r="D751" s="21">
        <f t="shared" si="117"/>
        <v>39479.04166666486</v>
      </c>
      <c r="E751" s="21" t="b">
        <f t="shared" si="110"/>
        <v>0</v>
      </c>
      <c r="F751" s="21" t="b">
        <f t="shared" si="111"/>
        <v>0</v>
      </c>
      <c r="G751" s="20">
        <f t="shared" si="112"/>
        <v>1</v>
      </c>
      <c r="H751" s="20">
        <f t="shared" si="113"/>
        <v>24</v>
      </c>
      <c r="I751" s="20">
        <f t="shared" si="118"/>
        <v>2</v>
      </c>
      <c r="J751" s="21">
        <f t="shared" si="119"/>
        <v>39479</v>
      </c>
      <c r="K751" s="21"/>
      <c r="L751" s="21" t="str">
        <f t="shared" si="114"/>
        <v>Friday</v>
      </c>
      <c r="M751" s="20">
        <f t="shared" si="115"/>
        <v>2</v>
      </c>
      <c r="N751" s="19">
        <v>3486</v>
      </c>
      <c r="O751" s="4">
        <f>MATCH(N751-1,'Supply Data'!$K$12:$K$17)+1</f>
        <v>3</v>
      </c>
      <c r="P751">
        <f>INDEX('Supply Data'!$L$12:$L$17,'Demand Data'!O751)</f>
        <v>23</v>
      </c>
      <c r="R751" t="str">
        <f t="shared" si="116"/>
        <v>01-Feb-08 Friday 2</v>
      </c>
    </row>
    <row r="752" spans="4:18" x14ac:dyDescent="0.35">
      <c r="D752" s="21">
        <f t="shared" si="117"/>
        <v>39479.083333331524</v>
      </c>
      <c r="E752" s="21" t="b">
        <f t="shared" si="110"/>
        <v>0</v>
      </c>
      <c r="F752" s="21" t="b">
        <f t="shared" si="111"/>
        <v>0</v>
      </c>
      <c r="G752" s="20">
        <f t="shared" si="112"/>
        <v>1</v>
      </c>
      <c r="H752" s="20">
        <f t="shared" si="113"/>
        <v>24</v>
      </c>
      <c r="I752" s="20">
        <f t="shared" si="118"/>
        <v>3</v>
      </c>
      <c r="J752" s="21">
        <f t="shared" si="119"/>
        <v>39479</v>
      </c>
      <c r="K752" s="21"/>
      <c r="L752" s="21" t="str">
        <f t="shared" si="114"/>
        <v>Friday</v>
      </c>
      <c r="M752" s="20">
        <f t="shared" si="115"/>
        <v>2</v>
      </c>
      <c r="N752" s="19">
        <v>3375</v>
      </c>
      <c r="O752" s="4">
        <f>MATCH(N752-1,'Supply Data'!$K$12:$K$17)+1</f>
        <v>3</v>
      </c>
      <c r="P752">
        <f>INDEX('Supply Data'!$L$12:$L$17,'Demand Data'!O752)</f>
        <v>23</v>
      </c>
      <c r="R752" t="str">
        <f t="shared" si="116"/>
        <v>01-Feb-08 Friday 3</v>
      </c>
    </row>
    <row r="753" spans="4:18" x14ac:dyDescent="0.35">
      <c r="D753" s="21">
        <f t="shared" si="117"/>
        <v>39479.124999998188</v>
      </c>
      <c r="E753" s="21" t="b">
        <f t="shared" si="110"/>
        <v>0</v>
      </c>
      <c r="F753" s="21" t="b">
        <f t="shared" si="111"/>
        <v>0</v>
      </c>
      <c r="G753" s="20">
        <f t="shared" si="112"/>
        <v>1</v>
      </c>
      <c r="H753" s="20">
        <f t="shared" si="113"/>
        <v>24</v>
      </c>
      <c r="I753" s="20">
        <f t="shared" si="118"/>
        <v>4</v>
      </c>
      <c r="J753" s="21">
        <f t="shared" si="119"/>
        <v>39479</v>
      </c>
      <c r="K753" s="21"/>
      <c r="L753" s="21" t="str">
        <f t="shared" si="114"/>
        <v>Friday</v>
      </c>
      <c r="M753" s="20">
        <f t="shared" si="115"/>
        <v>2</v>
      </c>
      <c r="N753" s="19">
        <v>3342</v>
      </c>
      <c r="O753" s="4">
        <f>MATCH(N753-1,'Supply Data'!$K$12:$K$17)+1</f>
        <v>3</v>
      </c>
      <c r="P753">
        <f>INDEX('Supply Data'!$L$12:$L$17,'Demand Data'!O753)</f>
        <v>23</v>
      </c>
      <c r="R753" t="str">
        <f t="shared" si="116"/>
        <v>01-Feb-08 Friday 4</v>
      </c>
    </row>
    <row r="754" spans="4:18" x14ac:dyDescent="0.35">
      <c r="D754" s="21">
        <f t="shared" si="117"/>
        <v>39479.166666664853</v>
      </c>
      <c r="E754" s="21" t="b">
        <f t="shared" si="110"/>
        <v>0</v>
      </c>
      <c r="F754" s="21" t="b">
        <f t="shared" si="111"/>
        <v>0</v>
      </c>
      <c r="G754" s="20">
        <f t="shared" si="112"/>
        <v>1</v>
      </c>
      <c r="H754" s="20">
        <f t="shared" si="113"/>
        <v>24</v>
      </c>
      <c r="I754" s="20">
        <f t="shared" si="118"/>
        <v>5</v>
      </c>
      <c r="J754" s="21">
        <f t="shared" si="119"/>
        <v>39479</v>
      </c>
      <c r="K754" s="21"/>
      <c r="L754" s="21" t="str">
        <f t="shared" si="114"/>
        <v>Friday</v>
      </c>
      <c r="M754" s="20">
        <f t="shared" si="115"/>
        <v>2</v>
      </c>
      <c r="N754" s="19">
        <v>3517.5</v>
      </c>
      <c r="O754" s="4">
        <f>MATCH(N754-1,'Supply Data'!$K$12:$K$17)+1</f>
        <v>3</v>
      </c>
      <c r="P754">
        <f>INDEX('Supply Data'!$L$12:$L$17,'Demand Data'!O754)</f>
        <v>23</v>
      </c>
      <c r="R754" t="str">
        <f t="shared" si="116"/>
        <v>01-Feb-08 Friday 5</v>
      </c>
    </row>
    <row r="755" spans="4:18" x14ac:dyDescent="0.35">
      <c r="D755" s="21">
        <f t="shared" si="117"/>
        <v>39479.208333331517</v>
      </c>
      <c r="E755" s="21" t="b">
        <f t="shared" si="110"/>
        <v>0</v>
      </c>
      <c r="F755" s="21" t="b">
        <f t="shared" si="111"/>
        <v>0</v>
      </c>
      <c r="G755" s="20">
        <f t="shared" si="112"/>
        <v>1</v>
      </c>
      <c r="H755" s="20">
        <f t="shared" si="113"/>
        <v>24</v>
      </c>
      <c r="I755" s="20">
        <f t="shared" si="118"/>
        <v>6</v>
      </c>
      <c r="J755" s="21">
        <f t="shared" si="119"/>
        <v>39479</v>
      </c>
      <c r="K755" s="21"/>
      <c r="L755" s="21" t="str">
        <f t="shared" si="114"/>
        <v>Friday</v>
      </c>
      <c r="M755" s="20">
        <f t="shared" si="115"/>
        <v>2</v>
      </c>
      <c r="N755" s="19">
        <v>3834</v>
      </c>
      <c r="O755" s="4">
        <f>MATCH(N755-1,'Supply Data'!$K$12:$K$17)+1</f>
        <v>4</v>
      </c>
      <c r="P755">
        <f>INDEX('Supply Data'!$L$12:$L$17,'Demand Data'!O755)</f>
        <v>50</v>
      </c>
      <c r="R755" t="str">
        <f t="shared" si="116"/>
        <v>01-Feb-08 Friday 6</v>
      </c>
    </row>
    <row r="756" spans="4:18" x14ac:dyDescent="0.35">
      <c r="D756" s="21">
        <f t="shared" si="117"/>
        <v>39479.249999998181</v>
      </c>
      <c r="E756" s="21" t="b">
        <f t="shared" si="110"/>
        <v>0</v>
      </c>
      <c r="F756" s="21" t="b">
        <f t="shared" si="111"/>
        <v>0</v>
      </c>
      <c r="G756" s="20">
        <f t="shared" si="112"/>
        <v>1</v>
      </c>
      <c r="H756" s="20">
        <f t="shared" si="113"/>
        <v>24</v>
      </c>
      <c r="I756" s="20">
        <f t="shared" si="118"/>
        <v>7</v>
      </c>
      <c r="J756" s="21">
        <f t="shared" si="119"/>
        <v>39479</v>
      </c>
      <c r="K756" s="21"/>
      <c r="L756" s="21" t="str">
        <f t="shared" si="114"/>
        <v>Friday</v>
      </c>
      <c r="M756" s="20">
        <f t="shared" si="115"/>
        <v>2</v>
      </c>
      <c r="N756" s="19">
        <v>3735</v>
      </c>
      <c r="O756" s="4">
        <f>MATCH(N756-1,'Supply Data'!$K$12:$K$17)+1</f>
        <v>4</v>
      </c>
      <c r="P756">
        <f>INDEX('Supply Data'!$L$12:$L$17,'Demand Data'!O756)</f>
        <v>50</v>
      </c>
      <c r="R756" t="str">
        <f t="shared" si="116"/>
        <v>01-Feb-08 Friday 7</v>
      </c>
    </row>
    <row r="757" spans="4:18" x14ac:dyDescent="0.35">
      <c r="D757" s="21">
        <f t="shared" si="117"/>
        <v>39479.291666664845</v>
      </c>
      <c r="E757" s="21" t="b">
        <f t="shared" si="110"/>
        <v>0</v>
      </c>
      <c r="F757" s="21" t="b">
        <f t="shared" si="111"/>
        <v>0</v>
      </c>
      <c r="G757" s="20">
        <f t="shared" si="112"/>
        <v>1</v>
      </c>
      <c r="H757" s="20">
        <f t="shared" si="113"/>
        <v>24</v>
      </c>
      <c r="I757" s="20">
        <f t="shared" si="118"/>
        <v>8</v>
      </c>
      <c r="J757" s="21">
        <f t="shared" si="119"/>
        <v>39479</v>
      </c>
      <c r="K757" s="21"/>
      <c r="L757" s="21" t="str">
        <f t="shared" si="114"/>
        <v>Friday</v>
      </c>
      <c r="M757" s="20">
        <f t="shared" si="115"/>
        <v>2</v>
      </c>
      <c r="N757" s="19">
        <v>4168.5</v>
      </c>
      <c r="O757" s="4">
        <f>MATCH(N757-1,'Supply Data'!$K$12:$K$17)+1</f>
        <v>4</v>
      </c>
      <c r="P757">
        <f>INDEX('Supply Data'!$L$12:$L$17,'Demand Data'!O757)</f>
        <v>50</v>
      </c>
      <c r="R757" t="str">
        <f t="shared" si="116"/>
        <v>01-Feb-08 Friday 8</v>
      </c>
    </row>
    <row r="758" spans="4:18" x14ac:dyDescent="0.35">
      <c r="D758" s="21">
        <f t="shared" si="117"/>
        <v>39479.333333331509</v>
      </c>
      <c r="E758" s="21" t="b">
        <f t="shared" si="110"/>
        <v>0</v>
      </c>
      <c r="F758" s="21" t="b">
        <f t="shared" si="111"/>
        <v>0</v>
      </c>
      <c r="G758" s="20">
        <f t="shared" si="112"/>
        <v>1</v>
      </c>
      <c r="H758" s="20">
        <f t="shared" si="113"/>
        <v>24</v>
      </c>
      <c r="I758" s="20">
        <f t="shared" si="118"/>
        <v>9</v>
      </c>
      <c r="J758" s="21">
        <f t="shared" si="119"/>
        <v>39479</v>
      </c>
      <c r="K758" s="21"/>
      <c r="L758" s="21" t="str">
        <f t="shared" si="114"/>
        <v>Friday</v>
      </c>
      <c r="M758" s="20">
        <f t="shared" si="115"/>
        <v>2</v>
      </c>
      <c r="N758" s="19">
        <v>4719</v>
      </c>
      <c r="O758" s="4">
        <f>MATCH(N758-1,'Supply Data'!$K$12:$K$17)+1</f>
        <v>4</v>
      </c>
      <c r="P758">
        <f>INDEX('Supply Data'!$L$12:$L$17,'Demand Data'!O758)</f>
        <v>50</v>
      </c>
      <c r="R758" t="str">
        <f t="shared" si="116"/>
        <v>01-Feb-08 Friday 9</v>
      </c>
    </row>
    <row r="759" spans="4:18" x14ac:dyDescent="0.35">
      <c r="D759" s="21">
        <f t="shared" si="117"/>
        <v>39479.374999998174</v>
      </c>
      <c r="E759" s="21" t="b">
        <f t="shared" si="110"/>
        <v>0</v>
      </c>
      <c r="F759" s="21" t="b">
        <f t="shared" si="111"/>
        <v>0</v>
      </c>
      <c r="G759" s="20">
        <f t="shared" si="112"/>
        <v>1</v>
      </c>
      <c r="H759" s="20">
        <f t="shared" si="113"/>
        <v>24</v>
      </c>
      <c r="I759" s="20">
        <f t="shared" si="118"/>
        <v>10</v>
      </c>
      <c r="J759" s="21">
        <f t="shared" si="119"/>
        <v>39479</v>
      </c>
      <c r="K759" s="21"/>
      <c r="L759" s="21" t="str">
        <f t="shared" si="114"/>
        <v>Friday</v>
      </c>
      <c r="M759" s="20">
        <f t="shared" si="115"/>
        <v>2</v>
      </c>
      <c r="N759" s="19">
        <v>5083.5</v>
      </c>
      <c r="O759" s="4">
        <f>MATCH(N759-1,'Supply Data'!$K$12:$K$17)+1</f>
        <v>5</v>
      </c>
      <c r="P759">
        <f>INDEX('Supply Data'!$L$12:$L$17,'Demand Data'!O759)</f>
        <v>75</v>
      </c>
      <c r="R759" t="str">
        <f t="shared" si="116"/>
        <v>01-Feb-08 Friday 10</v>
      </c>
    </row>
    <row r="760" spans="4:18" x14ac:dyDescent="0.35">
      <c r="D760" s="21">
        <f t="shared" si="117"/>
        <v>39479.416666664838</v>
      </c>
      <c r="E760" s="21" t="b">
        <f t="shared" si="110"/>
        <v>0</v>
      </c>
      <c r="F760" s="21" t="b">
        <f t="shared" si="111"/>
        <v>0</v>
      </c>
      <c r="G760" s="20">
        <f t="shared" si="112"/>
        <v>1</v>
      </c>
      <c r="H760" s="20">
        <f t="shared" si="113"/>
        <v>24</v>
      </c>
      <c r="I760" s="20">
        <f t="shared" si="118"/>
        <v>11</v>
      </c>
      <c r="J760" s="21">
        <f t="shared" si="119"/>
        <v>39479</v>
      </c>
      <c r="K760" s="21"/>
      <c r="L760" s="21" t="str">
        <f t="shared" si="114"/>
        <v>Friday</v>
      </c>
      <c r="M760" s="20">
        <f t="shared" si="115"/>
        <v>2</v>
      </c>
      <c r="N760" s="19">
        <v>5325</v>
      </c>
      <c r="O760" s="4">
        <f>MATCH(N760-1,'Supply Data'!$K$12:$K$17)+1</f>
        <v>5</v>
      </c>
      <c r="P760">
        <f>INDEX('Supply Data'!$L$12:$L$17,'Demand Data'!O760)</f>
        <v>75</v>
      </c>
      <c r="R760" t="str">
        <f t="shared" si="116"/>
        <v>01-Feb-08 Friday 11</v>
      </c>
    </row>
    <row r="761" spans="4:18" x14ac:dyDescent="0.35">
      <c r="D761" s="21">
        <f t="shared" si="117"/>
        <v>39479.458333331502</v>
      </c>
      <c r="E761" s="21" t="b">
        <f t="shared" si="110"/>
        <v>0</v>
      </c>
      <c r="F761" s="21" t="b">
        <f t="shared" si="111"/>
        <v>0</v>
      </c>
      <c r="G761" s="20">
        <f t="shared" si="112"/>
        <v>1</v>
      </c>
      <c r="H761" s="20">
        <f t="shared" si="113"/>
        <v>24</v>
      </c>
      <c r="I761" s="20">
        <f t="shared" si="118"/>
        <v>12</v>
      </c>
      <c r="J761" s="21">
        <f t="shared" si="119"/>
        <v>39479</v>
      </c>
      <c r="K761" s="21"/>
      <c r="L761" s="21" t="str">
        <f t="shared" si="114"/>
        <v>Friday</v>
      </c>
      <c r="M761" s="20">
        <f t="shared" si="115"/>
        <v>2</v>
      </c>
      <c r="N761" s="19">
        <v>5068.5</v>
      </c>
      <c r="O761" s="4">
        <f>MATCH(N761-1,'Supply Data'!$K$12:$K$17)+1</f>
        <v>5</v>
      </c>
      <c r="P761">
        <f>INDEX('Supply Data'!$L$12:$L$17,'Demand Data'!O761)</f>
        <v>75</v>
      </c>
      <c r="R761" t="str">
        <f t="shared" si="116"/>
        <v>01-Feb-08 Friday 12</v>
      </c>
    </row>
    <row r="762" spans="4:18" x14ac:dyDescent="0.35">
      <c r="D762" s="21">
        <f t="shared" si="117"/>
        <v>39479.499999998166</v>
      </c>
      <c r="E762" s="21" t="b">
        <f t="shared" si="110"/>
        <v>0</v>
      </c>
      <c r="F762" s="21" t="b">
        <f t="shared" si="111"/>
        <v>0</v>
      </c>
      <c r="G762" s="20">
        <f t="shared" si="112"/>
        <v>1</v>
      </c>
      <c r="H762" s="20">
        <f t="shared" si="113"/>
        <v>24</v>
      </c>
      <c r="I762" s="20">
        <f t="shared" si="118"/>
        <v>13</v>
      </c>
      <c r="J762" s="21">
        <f t="shared" si="119"/>
        <v>39479</v>
      </c>
      <c r="K762" s="21"/>
      <c r="L762" s="21" t="str">
        <f t="shared" si="114"/>
        <v>Friday</v>
      </c>
      <c r="M762" s="20">
        <f t="shared" si="115"/>
        <v>2</v>
      </c>
      <c r="N762" s="19">
        <v>5196</v>
      </c>
      <c r="O762" s="4">
        <f>MATCH(N762-1,'Supply Data'!$K$12:$K$17)+1</f>
        <v>5</v>
      </c>
      <c r="P762">
        <f>INDEX('Supply Data'!$L$12:$L$17,'Demand Data'!O762)</f>
        <v>75</v>
      </c>
      <c r="R762" t="str">
        <f t="shared" si="116"/>
        <v>01-Feb-08 Friday 13</v>
      </c>
    </row>
    <row r="763" spans="4:18" x14ac:dyDescent="0.35">
      <c r="D763" s="21">
        <f t="shared" si="117"/>
        <v>39479.541666664831</v>
      </c>
      <c r="E763" s="21" t="b">
        <f t="shared" si="110"/>
        <v>0</v>
      </c>
      <c r="F763" s="21" t="b">
        <f t="shared" si="111"/>
        <v>0</v>
      </c>
      <c r="G763" s="20">
        <f t="shared" si="112"/>
        <v>1</v>
      </c>
      <c r="H763" s="20">
        <f t="shared" si="113"/>
        <v>24</v>
      </c>
      <c r="I763" s="20">
        <f t="shared" si="118"/>
        <v>14</v>
      </c>
      <c r="J763" s="21">
        <f t="shared" si="119"/>
        <v>39479</v>
      </c>
      <c r="K763" s="21"/>
      <c r="L763" s="21" t="str">
        <f t="shared" si="114"/>
        <v>Friday</v>
      </c>
      <c r="M763" s="20">
        <f t="shared" si="115"/>
        <v>2</v>
      </c>
      <c r="N763" s="19">
        <v>5340</v>
      </c>
      <c r="O763" s="4">
        <f>MATCH(N763-1,'Supply Data'!$K$12:$K$17)+1</f>
        <v>5</v>
      </c>
      <c r="P763">
        <f>INDEX('Supply Data'!$L$12:$L$17,'Demand Data'!O763)</f>
        <v>75</v>
      </c>
      <c r="R763" t="str">
        <f t="shared" si="116"/>
        <v>01-Feb-08 Friday 14</v>
      </c>
    </row>
    <row r="764" spans="4:18" x14ac:dyDescent="0.35">
      <c r="D764" s="21">
        <f t="shared" si="117"/>
        <v>39479.583333331495</v>
      </c>
      <c r="E764" s="21" t="b">
        <f t="shared" si="110"/>
        <v>0</v>
      </c>
      <c r="F764" s="21" t="b">
        <f t="shared" si="111"/>
        <v>0</v>
      </c>
      <c r="G764" s="20">
        <f t="shared" si="112"/>
        <v>1</v>
      </c>
      <c r="H764" s="20">
        <f t="shared" si="113"/>
        <v>24</v>
      </c>
      <c r="I764" s="20">
        <f t="shared" si="118"/>
        <v>15</v>
      </c>
      <c r="J764" s="21">
        <f t="shared" si="119"/>
        <v>39479</v>
      </c>
      <c r="K764" s="21"/>
      <c r="L764" s="21" t="str">
        <f t="shared" si="114"/>
        <v>Friday</v>
      </c>
      <c r="M764" s="20">
        <f t="shared" si="115"/>
        <v>2</v>
      </c>
      <c r="N764" s="19">
        <v>5188.5</v>
      </c>
      <c r="O764" s="4">
        <f>MATCH(N764-1,'Supply Data'!$K$12:$K$17)+1</f>
        <v>5</v>
      </c>
      <c r="P764">
        <f>INDEX('Supply Data'!$L$12:$L$17,'Demand Data'!O764)</f>
        <v>75</v>
      </c>
      <c r="R764" t="str">
        <f t="shared" si="116"/>
        <v>01-Feb-08 Friday 15</v>
      </c>
    </row>
    <row r="765" spans="4:18" x14ac:dyDescent="0.35">
      <c r="D765" s="21">
        <f t="shared" si="117"/>
        <v>39479.624999998159</v>
      </c>
      <c r="E765" s="21" t="b">
        <f t="shared" si="110"/>
        <v>0</v>
      </c>
      <c r="F765" s="21" t="b">
        <f t="shared" si="111"/>
        <v>0</v>
      </c>
      <c r="G765" s="20">
        <f t="shared" si="112"/>
        <v>1</v>
      </c>
      <c r="H765" s="20">
        <f t="shared" si="113"/>
        <v>24</v>
      </c>
      <c r="I765" s="20">
        <f t="shared" si="118"/>
        <v>16</v>
      </c>
      <c r="J765" s="21">
        <f t="shared" si="119"/>
        <v>39479</v>
      </c>
      <c r="K765" s="21"/>
      <c r="L765" s="21" t="str">
        <f t="shared" si="114"/>
        <v>Friday</v>
      </c>
      <c r="M765" s="20">
        <f t="shared" si="115"/>
        <v>2</v>
      </c>
      <c r="N765" s="19">
        <v>5112</v>
      </c>
      <c r="O765" s="4">
        <f>MATCH(N765-1,'Supply Data'!$K$12:$K$17)+1</f>
        <v>5</v>
      </c>
      <c r="P765">
        <f>INDEX('Supply Data'!$L$12:$L$17,'Demand Data'!O765)</f>
        <v>75</v>
      </c>
      <c r="R765" t="str">
        <f t="shared" si="116"/>
        <v>01-Feb-08 Friday 16</v>
      </c>
    </row>
    <row r="766" spans="4:18" x14ac:dyDescent="0.35">
      <c r="D766" s="21">
        <f t="shared" si="117"/>
        <v>39479.666666664823</v>
      </c>
      <c r="E766" s="21" t="b">
        <f t="shared" si="110"/>
        <v>0</v>
      </c>
      <c r="F766" s="21" t="b">
        <f t="shared" si="111"/>
        <v>0</v>
      </c>
      <c r="G766" s="20">
        <f t="shared" si="112"/>
        <v>1</v>
      </c>
      <c r="H766" s="20">
        <f t="shared" si="113"/>
        <v>24</v>
      </c>
      <c r="I766" s="20">
        <f t="shared" si="118"/>
        <v>17</v>
      </c>
      <c r="J766" s="21">
        <f t="shared" si="119"/>
        <v>39479</v>
      </c>
      <c r="K766" s="21"/>
      <c r="L766" s="21" t="str">
        <f t="shared" si="114"/>
        <v>Friday</v>
      </c>
      <c r="M766" s="20">
        <f t="shared" si="115"/>
        <v>2</v>
      </c>
      <c r="N766" s="19">
        <v>4984.5</v>
      </c>
      <c r="O766" s="4">
        <f>MATCH(N766-1,'Supply Data'!$K$12:$K$17)+1</f>
        <v>5</v>
      </c>
      <c r="P766">
        <f>INDEX('Supply Data'!$L$12:$L$17,'Demand Data'!O766)</f>
        <v>75</v>
      </c>
      <c r="R766" t="str">
        <f t="shared" si="116"/>
        <v>01-Feb-08 Friday 17</v>
      </c>
    </row>
    <row r="767" spans="4:18" x14ac:dyDescent="0.35">
      <c r="D767" s="21">
        <f t="shared" si="117"/>
        <v>39479.708333331488</v>
      </c>
      <c r="E767" s="21" t="b">
        <f t="shared" si="110"/>
        <v>0</v>
      </c>
      <c r="F767" s="21" t="b">
        <f t="shared" si="111"/>
        <v>0</v>
      </c>
      <c r="G767" s="20">
        <f t="shared" si="112"/>
        <v>1</v>
      </c>
      <c r="H767" s="20">
        <f t="shared" si="113"/>
        <v>24</v>
      </c>
      <c r="I767" s="20">
        <f t="shared" si="118"/>
        <v>18</v>
      </c>
      <c r="J767" s="21">
        <f t="shared" si="119"/>
        <v>39479</v>
      </c>
      <c r="K767" s="21"/>
      <c r="L767" s="21" t="str">
        <f t="shared" si="114"/>
        <v>Friday</v>
      </c>
      <c r="M767" s="20">
        <f t="shared" si="115"/>
        <v>2</v>
      </c>
      <c r="N767" s="19">
        <v>5197.5</v>
      </c>
      <c r="O767" s="4">
        <f>MATCH(N767-1,'Supply Data'!$K$12:$K$17)+1</f>
        <v>5</v>
      </c>
      <c r="P767">
        <f>INDEX('Supply Data'!$L$12:$L$17,'Demand Data'!O767)</f>
        <v>75</v>
      </c>
      <c r="R767" t="str">
        <f t="shared" si="116"/>
        <v>01-Feb-08 Friday 18</v>
      </c>
    </row>
    <row r="768" spans="4:18" x14ac:dyDescent="0.35">
      <c r="D768" s="21">
        <f t="shared" si="117"/>
        <v>39479.749999998152</v>
      </c>
      <c r="E768" s="21" t="b">
        <f t="shared" si="110"/>
        <v>0</v>
      </c>
      <c r="F768" s="21" t="b">
        <f t="shared" si="111"/>
        <v>0</v>
      </c>
      <c r="G768" s="20">
        <f t="shared" si="112"/>
        <v>1</v>
      </c>
      <c r="H768" s="20">
        <f t="shared" si="113"/>
        <v>24</v>
      </c>
      <c r="I768" s="20">
        <f t="shared" si="118"/>
        <v>19</v>
      </c>
      <c r="J768" s="21">
        <f t="shared" si="119"/>
        <v>39479</v>
      </c>
      <c r="K768" s="21"/>
      <c r="L768" s="21" t="str">
        <f t="shared" si="114"/>
        <v>Friday</v>
      </c>
      <c r="M768" s="20">
        <f t="shared" si="115"/>
        <v>2</v>
      </c>
      <c r="N768" s="19">
        <v>5473.5</v>
      </c>
      <c r="O768" s="4">
        <f>MATCH(N768-1,'Supply Data'!$K$12:$K$17)+1</f>
        <v>5</v>
      </c>
      <c r="P768">
        <f>INDEX('Supply Data'!$L$12:$L$17,'Demand Data'!O768)</f>
        <v>75</v>
      </c>
      <c r="R768" t="str">
        <f t="shared" si="116"/>
        <v>01-Feb-08 Friday 19</v>
      </c>
    </row>
    <row r="769" spans="4:18" x14ac:dyDescent="0.35">
      <c r="D769" s="21">
        <f t="shared" si="117"/>
        <v>39479.791666664816</v>
      </c>
      <c r="E769" s="21" t="b">
        <f t="shared" si="110"/>
        <v>0</v>
      </c>
      <c r="F769" s="21" t="b">
        <f t="shared" si="111"/>
        <v>0</v>
      </c>
      <c r="G769" s="20">
        <f t="shared" si="112"/>
        <v>1</v>
      </c>
      <c r="H769" s="20">
        <f t="shared" si="113"/>
        <v>24</v>
      </c>
      <c r="I769" s="20">
        <f t="shared" si="118"/>
        <v>20</v>
      </c>
      <c r="J769" s="21">
        <f t="shared" si="119"/>
        <v>39479</v>
      </c>
      <c r="K769" s="21"/>
      <c r="L769" s="21" t="str">
        <f t="shared" si="114"/>
        <v>Friday</v>
      </c>
      <c r="M769" s="20">
        <f t="shared" si="115"/>
        <v>2</v>
      </c>
      <c r="N769" s="19">
        <v>5284.5</v>
      </c>
      <c r="O769" s="4">
        <f>MATCH(N769-1,'Supply Data'!$K$12:$K$17)+1</f>
        <v>5</v>
      </c>
      <c r="P769">
        <f>INDEX('Supply Data'!$L$12:$L$17,'Demand Data'!O769)</f>
        <v>75</v>
      </c>
      <c r="R769" t="str">
        <f t="shared" si="116"/>
        <v>01-Feb-08 Friday 20</v>
      </c>
    </row>
    <row r="770" spans="4:18" x14ac:dyDescent="0.35">
      <c r="D770" s="21">
        <f t="shared" si="117"/>
        <v>39479.83333333148</v>
      </c>
      <c r="E770" s="21" t="b">
        <f t="shared" si="110"/>
        <v>0</v>
      </c>
      <c r="F770" s="21" t="b">
        <f t="shared" si="111"/>
        <v>0</v>
      </c>
      <c r="G770" s="20">
        <f t="shared" si="112"/>
        <v>1</v>
      </c>
      <c r="H770" s="20">
        <f t="shared" si="113"/>
        <v>24</v>
      </c>
      <c r="I770" s="20">
        <f t="shared" si="118"/>
        <v>21</v>
      </c>
      <c r="J770" s="21">
        <f t="shared" si="119"/>
        <v>39479</v>
      </c>
      <c r="K770" s="21"/>
      <c r="L770" s="21" t="str">
        <f t="shared" si="114"/>
        <v>Friday</v>
      </c>
      <c r="M770" s="20">
        <f t="shared" si="115"/>
        <v>2</v>
      </c>
      <c r="N770" s="19">
        <v>5098.5</v>
      </c>
      <c r="O770" s="4">
        <f>MATCH(N770-1,'Supply Data'!$K$12:$K$17)+1</f>
        <v>5</v>
      </c>
      <c r="P770">
        <f>INDEX('Supply Data'!$L$12:$L$17,'Demand Data'!O770)</f>
        <v>75</v>
      </c>
      <c r="R770" t="str">
        <f t="shared" si="116"/>
        <v>01-Feb-08 Friday 21</v>
      </c>
    </row>
    <row r="771" spans="4:18" x14ac:dyDescent="0.35">
      <c r="D771" s="21">
        <f t="shared" si="117"/>
        <v>39479.874999998145</v>
      </c>
      <c r="E771" s="21" t="b">
        <f t="shared" si="110"/>
        <v>0</v>
      </c>
      <c r="F771" s="21" t="b">
        <f t="shared" si="111"/>
        <v>0</v>
      </c>
      <c r="G771" s="20">
        <f t="shared" si="112"/>
        <v>1</v>
      </c>
      <c r="H771" s="20">
        <f t="shared" si="113"/>
        <v>24</v>
      </c>
      <c r="I771" s="20">
        <f t="shared" si="118"/>
        <v>22</v>
      </c>
      <c r="J771" s="21">
        <f t="shared" si="119"/>
        <v>39479</v>
      </c>
      <c r="K771" s="21"/>
      <c r="L771" s="21" t="str">
        <f t="shared" si="114"/>
        <v>Friday</v>
      </c>
      <c r="M771" s="20">
        <f t="shared" si="115"/>
        <v>2</v>
      </c>
      <c r="N771" s="19">
        <v>4560</v>
      </c>
      <c r="O771" s="4">
        <f>MATCH(N771-1,'Supply Data'!$K$12:$K$17)+1</f>
        <v>4</v>
      </c>
      <c r="P771">
        <f>INDEX('Supply Data'!$L$12:$L$17,'Demand Data'!O771)</f>
        <v>50</v>
      </c>
      <c r="R771" t="str">
        <f t="shared" si="116"/>
        <v>01-Feb-08 Friday 22</v>
      </c>
    </row>
    <row r="772" spans="4:18" x14ac:dyDescent="0.35">
      <c r="D772" s="21">
        <f t="shared" si="117"/>
        <v>39479.916666664809</v>
      </c>
      <c r="E772" s="21" t="b">
        <f t="shared" si="110"/>
        <v>0</v>
      </c>
      <c r="F772" s="21" t="b">
        <f t="shared" si="111"/>
        <v>0</v>
      </c>
      <c r="G772" s="20">
        <f t="shared" si="112"/>
        <v>1</v>
      </c>
      <c r="H772" s="20">
        <f t="shared" si="113"/>
        <v>24</v>
      </c>
      <c r="I772" s="20">
        <f t="shared" si="118"/>
        <v>23</v>
      </c>
      <c r="J772" s="21">
        <f t="shared" si="119"/>
        <v>39479</v>
      </c>
      <c r="K772" s="21"/>
      <c r="L772" s="21" t="str">
        <f t="shared" si="114"/>
        <v>Friday</v>
      </c>
      <c r="M772" s="20">
        <f t="shared" si="115"/>
        <v>2</v>
      </c>
      <c r="N772" s="19">
        <v>4107</v>
      </c>
      <c r="O772" s="4">
        <f>MATCH(N772-1,'Supply Data'!$K$12:$K$17)+1</f>
        <v>4</v>
      </c>
      <c r="P772">
        <f>INDEX('Supply Data'!$L$12:$L$17,'Demand Data'!O772)</f>
        <v>50</v>
      </c>
      <c r="R772" t="str">
        <f t="shared" si="116"/>
        <v>01-Feb-08 Friday 23</v>
      </c>
    </row>
    <row r="773" spans="4:18" x14ac:dyDescent="0.35">
      <c r="D773" s="21">
        <f t="shared" si="117"/>
        <v>39479.958333331473</v>
      </c>
      <c r="E773" s="21" t="b">
        <f t="shared" si="110"/>
        <v>0</v>
      </c>
      <c r="F773" s="21" t="b">
        <f t="shared" si="111"/>
        <v>0</v>
      </c>
      <c r="G773" s="20">
        <f t="shared" si="112"/>
        <v>1</v>
      </c>
      <c r="H773" s="20">
        <f t="shared" si="113"/>
        <v>24</v>
      </c>
      <c r="I773" s="20">
        <f t="shared" si="118"/>
        <v>24</v>
      </c>
      <c r="J773" s="21">
        <f t="shared" si="119"/>
        <v>39479</v>
      </c>
      <c r="K773" s="21"/>
      <c r="L773" s="21" t="str">
        <f t="shared" si="114"/>
        <v>Friday</v>
      </c>
      <c r="M773" s="20">
        <f t="shared" si="115"/>
        <v>2</v>
      </c>
      <c r="N773" s="19">
        <v>3823.5</v>
      </c>
      <c r="O773" s="4">
        <f>MATCH(N773-1,'Supply Data'!$K$12:$K$17)+1</f>
        <v>4</v>
      </c>
      <c r="P773">
        <f>INDEX('Supply Data'!$L$12:$L$17,'Demand Data'!O773)</f>
        <v>50</v>
      </c>
      <c r="R773" t="str">
        <f t="shared" si="116"/>
        <v>01-Feb-08 Friday 24</v>
      </c>
    </row>
    <row r="774" spans="4:18" x14ac:dyDescent="0.35">
      <c r="D774" s="21">
        <f t="shared" si="117"/>
        <v>39479.999999998137</v>
      </c>
      <c r="E774" s="21" t="b">
        <f t="shared" ref="E774:E837" si="120">D774=$D$2</f>
        <v>0</v>
      </c>
      <c r="F774" s="21" t="b">
        <f t="shared" ref="F774:F837" si="121">D774=$E$2</f>
        <v>0</v>
      </c>
      <c r="G774" s="20">
        <f t="shared" si="112"/>
        <v>1</v>
      </c>
      <c r="H774" s="20">
        <f t="shared" si="113"/>
        <v>24</v>
      </c>
      <c r="I774" s="20">
        <f t="shared" si="118"/>
        <v>1</v>
      </c>
      <c r="J774" s="21">
        <f t="shared" si="119"/>
        <v>39480</v>
      </c>
      <c r="K774" s="21"/>
      <c r="L774" s="21" t="str">
        <f t="shared" si="114"/>
        <v>Saturday</v>
      </c>
      <c r="M774" s="20">
        <f t="shared" si="115"/>
        <v>2</v>
      </c>
      <c r="N774" s="19">
        <v>3454.5</v>
      </c>
      <c r="O774" s="4">
        <f>MATCH(N774-1,'Supply Data'!$K$12:$K$17)+1</f>
        <v>3</v>
      </c>
      <c r="P774">
        <f>INDEX('Supply Data'!$L$12:$L$17,'Demand Data'!O774)</f>
        <v>23</v>
      </c>
      <c r="R774" t="str">
        <f t="shared" si="116"/>
        <v>02-Feb-08 Saturday 1</v>
      </c>
    </row>
    <row r="775" spans="4:18" x14ac:dyDescent="0.35">
      <c r="D775" s="21">
        <f t="shared" si="117"/>
        <v>39480.041666664802</v>
      </c>
      <c r="E775" s="21" t="b">
        <f t="shared" si="120"/>
        <v>0</v>
      </c>
      <c r="F775" s="21" t="b">
        <f t="shared" si="121"/>
        <v>0</v>
      </c>
      <c r="G775" s="20">
        <f t="shared" ref="G775:G838" si="122">IF(E775,2,IF(F775,3,1))</f>
        <v>1</v>
      </c>
      <c r="H775" s="20">
        <f t="shared" ref="H775:H838" si="123">CHOOSE(G775,24,23,25)</f>
        <v>24</v>
      </c>
      <c r="I775" s="20">
        <f t="shared" si="118"/>
        <v>2</v>
      </c>
      <c r="J775" s="21">
        <f t="shared" si="119"/>
        <v>39480</v>
      </c>
      <c r="K775" s="21"/>
      <c r="L775" s="21" t="str">
        <f t="shared" ref="L775:L838" si="124">TEXT(J775,"ddddd")</f>
        <v>Saturday</v>
      </c>
      <c r="M775" s="20">
        <f t="shared" ref="M775:M838" si="125">MONTH(D775)</f>
        <v>2</v>
      </c>
      <c r="N775" s="19">
        <v>3487.5</v>
      </c>
      <c r="O775" s="4">
        <f>MATCH(N775-1,'Supply Data'!$K$12:$K$17)+1</f>
        <v>3</v>
      </c>
      <c r="P775">
        <f>INDEX('Supply Data'!$L$12:$L$17,'Demand Data'!O775)</f>
        <v>23</v>
      </c>
      <c r="R775" t="str">
        <f t="shared" ref="R775:R838" si="126">TEXT(D775,"dd-mmm-yy ddddd")&amp;" "&amp;I775</f>
        <v>02-Feb-08 Saturday 2</v>
      </c>
    </row>
    <row r="776" spans="4:18" x14ac:dyDescent="0.35">
      <c r="D776" s="21">
        <f t="shared" ref="D776:D839" si="127">D775+1/24</f>
        <v>39480.083333331466</v>
      </c>
      <c r="E776" s="21" t="b">
        <f t="shared" si="120"/>
        <v>0</v>
      </c>
      <c r="F776" s="21" t="b">
        <f t="shared" si="121"/>
        <v>0</v>
      </c>
      <c r="G776" s="20">
        <f t="shared" si="122"/>
        <v>1</v>
      </c>
      <c r="H776" s="20">
        <f t="shared" si="123"/>
        <v>24</v>
      </c>
      <c r="I776" s="20">
        <f t="shared" ref="I776:I839" si="128">IF(I775&gt;=H776,1,I775+1)</f>
        <v>3</v>
      </c>
      <c r="J776" s="21">
        <f t="shared" ref="J776:J839" si="129">IF(I776=1,J775+1,J775)</f>
        <v>39480</v>
      </c>
      <c r="K776" s="21"/>
      <c r="L776" s="21" t="str">
        <f t="shared" si="124"/>
        <v>Saturday</v>
      </c>
      <c r="M776" s="20">
        <f t="shared" si="125"/>
        <v>2</v>
      </c>
      <c r="N776" s="19">
        <v>3522</v>
      </c>
      <c r="O776" s="4">
        <f>MATCH(N776-1,'Supply Data'!$K$12:$K$17)+1</f>
        <v>3</v>
      </c>
      <c r="P776">
        <f>INDEX('Supply Data'!$L$12:$L$17,'Demand Data'!O776)</f>
        <v>23</v>
      </c>
      <c r="R776" t="str">
        <f t="shared" si="126"/>
        <v>02-Feb-08 Saturday 3</v>
      </c>
    </row>
    <row r="777" spans="4:18" x14ac:dyDescent="0.35">
      <c r="D777" s="21">
        <f t="shared" si="127"/>
        <v>39480.12499999813</v>
      </c>
      <c r="E777" s="21" t="b">
        <f t="shared" si="120"/>
        <v>0</v>
      </c>
      <c r="F777" s="21" t="b">
        <f t="shared" si="121"/>
        <v>0</v>
      </c>
      <c r="G777" s="20">
        <f t="shared" si="122"/>
        <v>1</v>
      </c>
      <c r="H777" s="20">
        <f t="shared" si="123"/>
        <v>24</v>
      </c>
      <c r="I777" s="20">
        <f t="shared" si="128"/>
        <v>4</v>
      </c>
      <c r="J777" s="21">
        <f t="shared" si="129"/>
        <v>39480</v>
      </c>
      <c r="K777" s="21"/>
      <c r="L777" s="21" t="str">
        <f t="shared" si="124"/>
        <v>Saturday</v>
      </c>
      <c r="M777" s="20">
        <f t="shared" si="125"/>
        <v>2</v>
      </c>
      <c r="N777" s="19">
        <v>3481.5</v>
      </c>
      <c r="O777" s="4">
        <f>MATCH(N777-1,'Supply Data'!$K$12:$K$17)+1</f>
        <v>3</v>
      </c>
      <c r="P777">
        <f>INDEX('Supply Data'!$L$12:$L$17,'Demand Data'!O777)</f>
        <v>23</v>
      </c>
      <c r="R777" t="str">
        <f t="shared" si="126"/>
        <v>02-Feb-08 Saturday 4</v>
      </c>
    </row>
    <row r="778" spans="4:18" x14ac:dyDescent="0.35">
      <c r="D778" s="21">
        <f t="shared" si="127"/>
        <v>39480.166666664794</v>
      </c>
      <c r="E778" s="21" t="b">
        <f t="shared" si="120"/>
        <v>0</v>
      </c>
      <c r="F778" s="21" t="b">
        <f t="shared" si="121"/>
        <v>0</v>
      </c>
      <c r="G778" s="20">
        <f t="shared" si="122"/>
        <v>1</v>
      </c>
      <c r="H778" s="20">
        <f t="shared" si="123"/>
        <v>24</v>
      </c>
      <c r="I778" s="20">
        <f t="shared" si="128"/>
        <v>5</v>
      </c>
      <c r="J778" s="21">
        <f t="shared" si="129"/>
        <v>39480</v>
      </c>
      <c r="K778" s="21"/>
      <c r="L778" s="21" t="str">
        <f t="shared" si="124"/>
        <v>Saturday</v>
      </c>
      <c r="M778" s="20">
        <f t="shared" si="125"/>
        <v>2</v>
      </c>
      <c r="N778" s="19">
        <v>3648</v>
      </c>
      <c r="O778" s="4">
        <f>MATCH(N778-1,'Supply Data'!$K$12:$K$17)+1</f>
        <v>4</v>
      </c>
      <c r="P778">
        <f>INDEX('Supply Data'!$L$12:$L$17,'Demand Data'!O778)</f>
        <v>50</v>
      </c>
      <c r="R778" t="str">
        <f t="shared" si="126"/>
        <v>02-Feb-08 Saturday 5</v>
      </c>
    </row>
    <row r="779" spans="4:18" x14ac:dyDescent="0.35">
      <c r="D779" s="21">
        <f t="shared" si="127"/>
        <v>39480.208333331459</v>
      </c>
      <c r="E779" s="21" t="b">
        <f t="shared" si="120"/>
        <v>0</v>
      </c>
      <c r="F779" s="21" t="b">
        <f t="shared" si="121"/>
        <v>0</v>
      </c>
      <c r="G779" s="20">
        <f t="shared" si="122"/>
        <v>1</v>
      </c>
      <c r="H779" s="20">
        <f t="shared" si="123"/>
        <v>24</v>
      </c>
      <c r="I779" s="20">
        <f t="shared" si="128"/>
        <v>6</v>
      </c>
      <c r="J779" s="21">
        <f t="shared" si="129"/>
        <v>39480</v>
      </c>
      <c r="K779" s="21"/>
      <c r="L779" s="21" t="str">
        <f t="shared" si="124"/>
        <v>Saturday</v>
      </c>
      <c r="M779" s="20">
        <f t="shared" si="125"/>
        <v>2</v>
      </c>
      <c r="N779" s="19">
        <v>3930</v>
      </c>
      <c r="O779" s="4">
        <f>MATCH(N779-1,'Supply Data'!$K$12:$K$17)+1</f>
        <v>4</v>
      </c>
      <c r="P779">
        <f>INDEX('Supply Data'!$L$12:$L$17,'Demand Data'!O779)</f>
        <v>50</v>
      </c>
      <c r="R779" t="str">
        <f t="shared" si="126"/>
        <v>02-Feb-08 Saturday 6</v>
      </c>
    </row>
    <row r="780" spans="4:18" x14ac:dyDescent="0.35">
      <c r="D780" s="21">
        <f t="shared" si="127"/>
        <v>39480.249999998123</v>
      </c>
      <c r="E780" s="21" t="b">
        <f t="shared" si="120"/>
        <v>0</v>
      </c>
      <c r="F780" s="21" t="b">
        <f t="shared" si="121"/>
        <v>0</v>
      </c>
      <c r="G780" s="20">
        <f t="shared" si="122"/>
        <v>1</v>
      </c>
      <c r="H780" s="20">
        <f t="shared" si="123"/>
        <v>24</v>
      </c>
      <c r="I780" s="20">
        <f t="shared" si="128"/>
        <v>7</v>
      </c>
      <c r="J780" s="21">
        <f t="shared" si="129"/>
        <v>39480</v>
      </c>
      <c r="K780" s="21"/>
      <c r="L780" s="21" t="str">
        <f t="shared" si="124"/>
        <v>Saturday</v>
      </c>
      <c r="M780" s="20">
        <f t="shared" si="125"/>
        <v>2</v>
      </c>
      <c r="N780" s="19">
        <v>3843</v>
      </c>
      <c r="O780" s="4">
        <f>MATCH(N780-1,'Supply Data'!$K$12:$K$17)+1</f>
        <v>4</v>
      </c>
      <c r="P780">
        <f>INDEX('Supply Data'!$L$12:$L$17,'Demand Data'!O780)</f>
        <v>50</v>
      </c>
      <c r="R780" t="str">
        <f t="shared" si="126"/>
        <v>02-Feb-08 Saturday 7</v>
      </c>
    </row>
    <row r="781" spans="4:18" x14ac:dyDescent="0.35">
      <c r="D781" s="21">
        <f t="shared" si="127"/>
        <v>39480.291666664787</v>
      </c>
      <c r="E781" s="21" t="b">
        <f t="shared" si="120"/>
        <v>0</v>
      </c>
      <c r="F781" s="21" t="b">
        <f t="shared" si="121"/>
        <v>0</v>
      </c>
      <c r="G781" s="20">
        <f t="shared" si="122"/>
        <v>1</v>
      </c>
      <c r="H781" s="20">
        <f t="shared" si="123"/>
        <v>24</v>
      </c>
      <c r="I781" s="20">
        <f t="shared" si="128"/>
        <v>8</v>
      </c>
      <c r="J781" s="21">
        <f t="shared" si="129"/>
        <v>39480</v>
      </c>
      <c r="K781" s="21"/>
      <c r="L781" s="21" t="str">
        <f t="shared" si="124"/>
        <v>Saturday</v>
      </c>
      <c r="M781" s="20">
        <f t="shared" si="125"/>
        <v>2</v>
      </c>
      <c r="N781" s="19">
        <v>4249.5</v>
      </c>
      <c r="O781" s="4">
        <f>MATCH(N781-1,'Supply Data'!$K$12:$K$17)+1</f>
        <v>4</v>
      </c>
      <c r="P781">
        <f>INDEX('Supply Data'!$L$12:$L$17,'Demand Data'!O781)</f>
        <v>50</v>
      </c>
      <c r="R781" t="str">
        <f t="shared" si="126"/>
        <v>02-Feb-08 Saturday 8</v>
      </c>
    </row>
    <row r="782" spans="4:18" x14ac:dyDescent="0.35">
      <c r="D782" s="21">
        <f t="shared" si="127"/>
        <v>39480.333333331451</v>
      </c>
      <c r="E782" s="21" t="b">
        <f t="shared" si="120"/>
        <v>0</v>
      </c>
      <c r="F782" s="21" t="b">
        <f t="shared" si="121"/>
        <v>0</v>
      </c>
      <c r="G782" s="20">
        <f t="shared" si="122"/>
        <v>1</v>
      </c>
      <c r="H782" s="20">
        <f t="shared" si="123"/>
        <v>24</v>
      </c>
      <c r="I782" s="20">
        <f t="shared" si="128"/>
        <v>9</v>
      </c>
      <c r="J782" s="21">
        <f t="shared" si="129"/>
        <v>39480</v>
      </c>
      <c r="K782" s="21"/>
      <c r="L782" s="21" t="str">
        <f t="shared" si="124"/>
        <v>Saturday</v>
      </c>
      <c r="M782" s="20">
        <f t="shared" si="125"/>
        <v>2</v>
      </c>
      <c r="N782" s="19">
        <v>4690.5</v>
      </c>
      <c r="O782" s="4">
        <f>MATCH(N782-1,'Supply Data'!$K$12:$K$17)+1</f>
        <v>4</v>
      </c>
      <c r="P782">
        <f>INDEX('Supply Data'!$L$12:$L$17,'Demand Data'!O782)</f>
        <v>50</v>
      </c>
      <c r="R782" t="str">
        <f t="shared" si="126"/>
        <v>02-Feb-08 Saturday 9</v>
      </c>
    </row>
    <row r="783" spans="4:18" x14ac:dyDescent="0.35">
      <c r="D783" s="21">
        <f t="shared" si="127"/>
        <v>39480.374999998116</v>
      </c>
      <c r="E783" s="21" t="b">
        <f t="shared" si="120"/>
        <v>0</v>
      </c>
      <c r="F783" s="21" t="b">
        <f t="shared" si="121"/>
        <v>0</v>
      </c>
      <c r="G783" s="20">
        <f t="shared" si="122"/>
        <v>1</v>
      </c>
      <c r="H783" s="20">
        <f t="shared" si="123"/>
        <v>24</v>
      </c>
      <c r="I783" s="20">
        <f t="shared" si="128"/>
        <v>10</v>
      </c>
      <c r="J783" s="21">
        <f t="shared" si="129"/>
        <v>39480</v>
      </c>
      <c r="K783" s="21"/>
      <c r="L783" s="21" t="str">
        <f t="shared" si="124"/>
        <v>Saturday</v>
      </c>
      <c r="M783" s="20">
        <f t="shared" si="125"/>
        <v>2</v>
      </c>
      <c r="N783" s="19">
        <v>4969.5</v>
      </c>
      <c r="O783" s="4">
        <f>MATCH(N783-1,'Supply Data'!$K$12:$K$17)+1</f>
        <v>5</v>
      </c>
      <c r="P783">
        <f>INDEX('Supply Data'!$L$12:$L$17,'Demand Data'!O783)</f>
        <v>75</v>
      </c>
      <c r="R783" t="str">
        <f t="shared" si="126"/>
        <v>02-Feb-08 Saturday 10</v>
      </c>
    </row>
    <row r="784" spans="4:18" x14ac:dyDescent="0.35">
      <c r="D784" s="21">
        <f t="shared" si="127"/>
        <v>39480.41666666478</v>
      </c>
      <c r="E784" s="21" t="b">
        <f t="shared" si="120"/>
        <v>0</v>
      </c>
      <c r="F784" s="21" t="b">
        <f t="shared" si="121"/>
        <v>0</v>
      </c>
      <c r="G784" s="20">
        <f t="shared" si="122"/>
        <v>1</v>
      </c>
      <c r="H784" s="20">
        <f t="shared" si="123"/>
        <v>24</v>
      </c>
      <c r="I784" s="20">
        <f t="shared" si="128"/>
        <v>11</v>
      </c>
      <c r="J784" s="21">
        <f t="shared" si="129"/>
        <v>39480</v>
      </c>
      <c r="K784" s="21"/>
      <c r="L784" s="21" t="str">
        <f t="shared" si="124"/>
        <v>Saturday</v>
      </c>
      <c r="M784" s="20">
        <f t="shared" si="125"/>
        <v>2</v>
      </c>
      <c r="N784" s="19">
        <v>5322</v>
      </c>
      <c r="O784" s="4">
        <f>MATCH(N784-1,'Supply Data'!$K$12:$K$17)+1</f>
        <v>5</v>
      </c>
      <c r="P784">
        <f>INDEX('Supply Data'!$L$12:$L$17,'Demand Data'!O784)</f>
        <v>75</v>
      </c>
      <c r="R784" t="str">
        <f t="shared" si="126"/>
        <v>02-Feb-08 Saturday 11</v>
      </c>
    </row>
    <row r="785" spans="4:18" x14ac:dyDescent="0.35">
      <c r="D785" s="21">
        <f t="shared" si="127"/>
        <v>39480.458333331444</v>
      </c>
      <c r="E785" s="21" t="b">
        <f t="shared" si="120"/>
        <v>0</v>
      </c>
      <c r="F785" s="21" t="b">
        <f t="shared" si="121"/>
        <v>0</v>
      </c>
      <c r="G785" s="20">
        <f t="shared" si="122"/>
        <v>1</v>
      </c>
      <c r="H785" s="20">
        <f t="shared" si="123"/>
        <v>24</v>
      </c>
      <c r="I785" s="20">
        <f t="shared" si="128"/>
        <v>12</v>
      </c>
      <c r="J785" s="21">
        <f t="shared" si="129"/>
        <v>39480</v>
      </c>
      <c r="K785" s="21"/>
      <c r="L785" s="21" t="str">
        <f t="shared" si="124"/>
        <v>Saturday</v>
      </c>
      <c r="M785" s="20">
        <f t="shared" si="125"/>
        <v>2</v>
      </c>
      <c r="N785" s="19">
        <v>5028</v>
      </c>
      <c r="O785" s="4">
        <f>MATCH(N785-1,'Supply Data'!$K$12:$K$17)+1</f>
        <v>5</v>
      </c>
      <c r="P785">
        <f>INDEX('Supply Data'!$L$12:$L$17,'Demand Data'!O785)</f>
        <v>75</v>
      </c>
      <c r="R785" t="str">
        <f t="shared" si="126"/>
        <v>02-Feb-08 Saturday 12</v>
      </c>
    </row>
    <row r="786" spans="4:18" x14ac:dyDescent="0.35">
      <c r="D786" s="21">
        <f t="shared" si="127"/>
        <v>39480.499999998108</v>
      </c>
      <c r="E786" s="21" t="b">
        <f t="shared" si="120"/>
        <v>0</v>
      </c>
      <c r="F786" s="21" t="b">
        <f t="shared" si="121"/>
        <v>0</v>
      </c>
      <c r="G786" s="20">
        <f t="shared" si="122"/>
        <v>1</v>
      </c>
      <c r="H786" s="20">
        <f t="shared" si="123"/>
        <v>24</v>
      </c>
      <c r="I786" s="20">
        <f t="shared" si="128"/>
        <v>13</v>
      </c>
      <c r="J786" s="21">
        <f t="shared" si="129"/>
        <v>39480</v>
      </c>
      <c r="K786" s="21"/>
      <c r="L786" s="21" t="str">
        <f t="shared" si="124"/>
        <v>Saturday</v>
      </c>
      <c r="M786" s="20">
        <f t="shared" si="125"/>
        <v>2</v>
      </c>
      <c r="N786" s="19">
        <v>4972.5</v>
      </c>
      <c r="O786" s="4">
        <f>MATCH(N786-1,'Supply Data'!$K$12:$K$17)+1</f>
        <v>5</v>
      </c>
      <c r="P786">
        <f>INDEX('Supply Data'!$L$12:$L$17,'Demand Data'!O786)</f>
        <v>75</v>
      </c>
      <c r="R786" t="str">
        <f t="shared" si="126"/>
        <v>02-Feb-08 Saturday 13</v>
      </c>
    </row>
    <row r="787" spans="4:18" x14ac:dyDescent="0.35">
      <c r="D787" s="21">
        <f t="shared" si="127"/>
        <v>39480.541666664772</v>
      </c>
      <c r="E787" s="21" t="b">
        <f t="shared" si="120"/>
        <v>0</v>
      </c>
      <c r="F787" s="21" t="b">
        <f t="shared" si="121"/>
        <v>0</v>
      </c>
      <c r="G787" s="20">
        <f t="shared" si="122"/>
        <v>1</v>
      </c>
      <c r="H787" s="20">
        <f t="shared" si="123"/>
        <v>24</v>
      </c>
      <c r="I787" s="20">
        <f t="shared" si="128"/>
        <v>14</v>
      </c>
      <c r="J787" s="21">
        <f t="shared" si="129"/>
        <v>39480</v>
      </c>
      <c r="K787" s="21"/>
      <c r="L787" s="21" t="str">
        <f t="shared" si="124"/>
        <v>Saturday</v>
      </c>
      <c r="M787" s="20">
        <f t="shared" si="125"/>
        <v>2</v>
      </c>
      <c r="N787" s="19">
        <v>5193</v>
      </c>
      <c r="O787" s="4">
        <f>MATCH(N787-1,'Supply Data'!$K$12:$K$17)+1</f>
        <v>5</v>
      </c>
      <c r="P787">
        <f>INDEX('Supply Data'!$L$12:$L$17,'Demand Data'!O787)</f>
        <v>75</v>
      </c>
      <c r="R787" t="str">
        <f t="shared" si="126"/>
        <v>02-Feb-08 Saturday 14</v>
      </c>
    </row>
    <row r="788" spans="4:18" x14ac:dyDescent="0.35">
      <c r="D788" s="21">
        <f t="shared" si="127"/>
        <v>39480.583333331437</v>
      </c>
      <c r="E788" s="21" t="b">
        <f t="shared" si="120"/>
        <v>0</v>
      </c>
      <c r="F788" s="21" t="b">
        <f t="shared" si="121"/>
        <v>0</v>
      </c>
      <c r="G788" s="20">
        <f t="shared" si="122"/>
        <v>1</v>
      </c>
      <c r="H788" s="20">
        <f t="shared" si="123"/>
        <v>24</v>
      </c>
      <c r="I788" s="20">
        <f t="shared" si="128"/>
        <v>15</v>
      </c>
      <c r="J788" s="21">
        <f t="shared" si="129"/>
        <v>39480</v>
      </c>
      <c r="K788" s="21"/>
      <c r="L788" s="21" t="str">
        <f t="shared" si="124"/>
        <v>Saturday</v>
      </c>
      <c r="M788" s="20">
        <f t="shared" si="125"/>
        <v>2</v>
      </c>
      <c r="N788" s="19">
        <v>5098.5</v>
      </c>
      <c r="O788" s="4">
        <f>MATCH(N788-1,'Supply Data'!$K$12:$K$17)+1</f>
        <v>5</v>
      </c>
      <c r="P788">
        <f>INDEX('Supply Data'!$L$12:$L$17,'Demand Data'!O788)</f>
        <v>75</v>
      </c>
      <c r="R788" t="str">
        <f t="shared" si="126"/>
        <v>02-Feb-08 Saturday 15</v>
      </c>
    </row>
    <row r="789" spans="4:18" x14ac:dyDescent="0.35">
      <c r="D789" s="21">
        <f t="shared" si="127"/>
        <v>39480.624999998101</v>
      </c>
      <c r="E789" s="21" t="b">
        <f t="shared" si="120"/>
        <v>0</v>
      </c>
      <c r="F789" s="21" t="b">
        <f t="shared" si="121"/>
        <v>0</v>
      </c>
      <c r="G789" s="20">
        <f t="shared" si="122"/>
        <v>1</v>
      </c>
      <c r="H789" s="20">
        <f t="shared" si="123"/>
        <v>24</v>
      </c>
      <c r="I789" s="20">
        <f t="shared" si="128"/>
        <v>16</v>
      </c>
      <c r="J789" s="21">
        <f t="shared" si="129"/>
        <v>39480</v>
      </c>
      <c r="K789" s="21"/>
      <c r="L789" s="21" t="str">
        <f t="shared" si="124"/>
        <v>Saturday</v>
      </c>
      <c r="M789" s="20">
        <f t="shared" si="125"/>
        <v>2</v>
      </c>
      <c r="N789" s="19">
        <v>4954.5</v>
      </c>
      <c r="O789" s="4">
        <f>MATCH(N789-1,'Supply Data'!$K$12:$K$17)+1</f>
        <v>5</v>
      </c>
      <c r="P789">
        <f>INDEX('Supply Data'!$L$12:$L$17,'Demand Data'!O789)</f>
        <v>75</v>
      </c>
      <c r="R789" t="str">
        <f t="shared" si="126"/>
        <v>02-Feb-08 Saturday 16</v>
      </c>
    </row>
    <row r="790" spans="4:18" x14ac:dyDescent="0.35">
      <c r="D790" s="21">
        <f t="shared" si="127"/>
        <v>39480.666666664765</v>
      </c>
      <c r="E790" s="21" t="b">
        <f t="shared" si="120"/>
        <v>0</v>
      </c>
      <c r="F790" s="21" t="b">
        <f t="shared" si="121"/>
        <v>0</v>
      </c>
      <c r="G790" s="20">
        <f t="shared" si="122"/>
        <v>1</v>
      </c>
      <c r="H790" s="20">
        <f t="shared" si="123"/>
        <v>24</v>
      </c>
      <c r="I790" s="20">
        <f t="shared" si="128"/>
        <v>17</v>
      </c>
      <c r="J790" s="21">
        <f t="shared" si="129"/>
        <v>39480</v>
      </c>
      <c r="K790" s="21"/>
      <c r="L790" s="21" t="str">
        <f t="shared" si="124"/>
        <v>Saturday</v>
      </c>
      <c r="M790" s="20">
        <f t="shared" si="125"/>
        <v>2</v>
      </c>
      <c r="N790" s="19">
        <v>4900.5</v>
      </c>
      <c r="O790" s="4">
        <f>MATCH(N790-1,'Supply Data'!$K$12:$K$17)+1</f>
        <v>5</v>
      </c>
      <c r="P790">
        <f>INDEX('Supply Data'!$L$12:$L$17,'Demand Data'!O790)</f>
        <v>75</v>
      </c>
      <c r="R790" t="str">
        <f t="shared" si="126"/>
        <v>02-Feb-08 Saturday 17</v>
      </c>
    </row>
    <row r="791" spans="4:18" x14ac:dyDescent="0.35">
      <c r="D791" s="21">
        <f t="shared" si="127"/>
        <v>39480.708333331429</v>
      </c>
      <c r="E791" s="21" t="b">
        <f t="shared" si="120"/>
        <v>0</v>
      </c>
      <c r="F791" s="21" t="b">
        <f t="shared" si="121"/>
        <v>0</v>
      </c>
      <c r="G791" s="20">
        <f t="shared" si="122"/>
        <v>1</v>
      </c>
      <c r="H791" s="20">
        <f t="shared" si="123"/>
        <v>24</v>
      </c>
      <c r="I791" s="20">
        <f t="shared" si="128"/>
        <v>18</v>
      </c>
      <c r="J791" s="21">
        <f t="shared" si="129"/>
        <v>39480</v>
      </c>
      <c r="K791" s="21"/>
      <c r="L791" s="21" t="str">
        <f t="shared" si="124"/>
        <v>Saturday</v>
      </c>
      <c r="M791" s="20">
        <f t="shared" si="125"/>
        <v>2</v>
      </c>
      <c r="N791" s="19">
        <v>5119.5</v>
      </c>
      <c r="O791" s="4">
        <f>MATCH(N791-1,'Supply Data'!$K$12:$K$17)+1</f>
        <v>5</v>
      </c>
      <c r="P791">
        <f>INDEX('Supply Data'!$L$12:$L$17,'Demand Data'!O791)</f>
        <v>75</v>
      </c>
      <c r="R791" t="str">
        <f t="shared" si="126"/>
        <v>02-Feb-08 Saturday 18</v>
      </c>
    </row>
    <row r="792" spans="4:18" x14ac:dyDescent="0.35">
      <c r="D792" s="21">
        <f t="shared" si="127"/>
        <v>39480.749999998094</v>
      </c>
      <c r="E792" s="21" t="b">
        <f t="shared" si="120"/>
        <v>0</v>
      </c>
      <c r="F792" s="21" t="b">
        <f t="shared" si="121"/>
        <v>0</v>
      </c>
      <c r="G792" s="20">
        <f t="shared" si="122"/>
        <v>1</v>
      </c>
      <c r="H792" s="20">
        <f t="shared" si="123"/>
        <v>24</v>
      </c>
      <c r="I792" s="20">
        <f t="shared" si="128"/>
        <v>19</v>
      </c>
      <c r="J792" s="21">
        <f t="shared" si="129"/>
        <v>39480</v>
      </c>
      <c r="K792" s="21"/>
      <c r="L792" s="21" t="str">
        <f t="shared" si="124"/>
        <v>Saturday</v>
      </c>
      <c r="M792" s="20">
        <f t="shared" si="125"/>
        <v>2</v>
      </c>
      <c r="N792" s="19">
        <v>5296.5</v>
      </c>
      <c r="O792" s="4">
        <f>MATCH(N792-1,'Supply Data'!$K$12:$K$17)+1</f>
        <v>5</v>
      </c>
      <c r="P792">
        <f>INDEX('Supply Data'!$L$12:$L$17,'Demand Data'!O792)</f>
        <v>75</v>
      </c>
      <c r="R792" t="str">
        <f t="shared" si="126"/>
        <v>02-Feb-08 Saturday 19</v>
      </c>
    </row>
    <row r="793" spans="4:18" x14ac:dyDescent="0.35">
      <c r="D793" s="21">
        <f t="shared" si="127"/>
        <v>39480.791666664758</v>
      </c>
      <c r="E793" s="21" t="b">
        <f t="shared" si="120"/>
        <v>0</v>
      </c>
      <c r="F793" s="21" t="b">
        <f t="shared" si="121"/>
        <v>0</v>
      </c>
      <c r="G793" s="20">
        <f t="shared" si="122"/>
        <v>1</v>
      </c>
      <c r="H793" s="20">
        <f t="shared" si="123"/>
        <v>24</v>
      </c>
      <c r="I793" s="20">
        <f t="shared" si="128"/>
        <v>20</v>
      </c>
      <c r="J793" s="21">
        <f t="shared" si="129"/>
        <v>39480</v>
      </c>
      <c r="K793" s="21"/>
      <c r="L793" s="21" t="str">
        <f t="shared" si="124"/>
        <v>Saturday</v>
      </c>
      <c r="M793" s="20">
        <f t="shared" si="125"/>
        <v>2</v>
      </c>
      <c r="N793" s="19">
        <v>5145</v>
      </c>
      <c r="O793" s="4">
        <f>MATCH(N793-1,'Supply Data'!$K$12:$K$17)+1</f>
        <v>5</v>
      </c>
      <c r="P793">
        <f>INDEX('Supply Data'!$L$12:$L$17,'Demand Data'!O793)</f>
        <v>75</v>
      </c>
      <c r="R793" t="str">
        <f t="shared" si="126"/>
        <v>02-Feb-08 Saturday 20</v>
      </c>
    </row>
    <row r="794" spans="4:18" x14ac:dyDescent="0.35">
      <c r="D794" s="21">
        <f t="shared" si="127"/>
        <v>39480.833333331422</v>
      </c>
      <c r="E794" s="21" t="b">
        <f t="shared" si="120"/>
        <v>0</v>
      </c>
      <c r="F794" s="21" t="b">
        <f t="shared" si="121"/>
        <v>0</v>
      </c>
      <c r="G794" s="20">
        <f t="shared" si="122"/>
        <v>1</v>
      </c>
      <c r="H794" s="20">
        <f t="shared" si="123"/>
        <v>24</v>
      </c>
      <c r="I794" s="20">
        <f t="shared" si="128"/>
        <v>21</v>
      </c>
      <c r="J794" s="21">
        <f t="shared" si="129"/>
        <v>39480</v>
      </c>
      <c r="K794" s="21"/>
      <c r="L794" s="21" t="str">
        <f t="shared" si="124"/>
        <v>Saturday</v>
      </c>
      <c r="M794" s="20">
        <f t="shared" si="125"/>
        <v>2</v>
      </c>
      <c r="N794" s="19">
        <v>4845</v>
      </c>
      <c r="O794" s="4">
        <f>MATCH(N794-1,'Supply Data'!$K$12:$K$17)+1</f>
        <v>5</v>
      </c>
      <c r="P794">
        <f>INDEX('Supply Data'!$L$12:$L$17,'Demand Data'!O794)</f>
        <v>75</v>
      </c>
      <c r="R794" t="str">
        <f t="shared" si="126"/>
        <v>02-Feb-08 Saturday 21</v>
      </c>
    </row>
    <row r="795" spans="4:18" x14ac:dyDescent="0.35">
      <c r="D795" s="21">
        <f t="shared" si="127"/>
        <v>39480.874999998086</v>
      </c>
      <c r="E795" s="21" t="b">
        <f t="shared" si="120"/>
        <v>0</v>
      </c>
      <c r="F795" s="21" t="b">
        <f t="shared" si="121"/>
        <v>0</v>
      </c>
      <c r="G795" s="20">
        <f t="shared" si="122"/>
        <v>1</v>
      </c>
      <c r="H795" s="20">
        <f t="shared" si="123"/>
        <v>24</v>
      </c>
      <c r="I795" s="20">
        <f t="shared" si="128"/>
        <v>22</v>
      </c>
      <c r="J795" s="21">
        <f t="shared" si="129"/>
        <v>39480</v>
      </c>
      <c r="K795" s="21"/>
      <c r="L795" s="21" t="str">
        <f t="shared" si="124"/>
        <v>Saturday</v>
      </c>
      <c r="M795" s="20">
        <f t="shared" si="125"/>
        <v>2</v>
      </c>
      <c r="N795" s="19">
        <v>4308</v>
      </c>
      <c r="O795" s="4">
        <f>MATCH(N795-1,'Supply Data'!$K$12:$K$17)+1</f>
        <v>4</v>
      </c>
      <c r="P795">
        <f>INDEX('Supply Data'!$L$12:$L$17,'Demand Data'!O795)</f>
        <v>50</v>
      </c>
      <c r="R795" t="str">
        <f t="shared" si="126"/>
        <v>02-Feb-08 Saturday 22</v>
      </c>
    </row>
    <row r="796" spans="4:18" x14ac:dyDescent="0.35">
      <c r="D796" s="21">
        <f t="shared" si="127"/>
        <v>39480.916666664751</v>
      </c>
      <c r="E796" s="21" t="b">
        <f t="shared" si="120"/>
        <v>0</v>
      </c>
      <c r="F796" s="21" t="b">
        <f t="shared" si="121"/>
        <v>0</v>
      </c>
      <c r="G796" s="20">
        <f t="shared" si="122"/>
        <v>1</v>
      </c>
      <c r="H796" s="20">
        <f t="shared" si="123"/>
        <v>24</v>
      </c>
      <c r="I796" s="20">
        <f t="shared" si="128"/>
        <v>23</v>
      </c>
      <c r="J796" s="21">
        <f t="shared" si="129"/>
        <v>39480</v>
      </c>
      <c r="K796" s="21"/>
      <c r="L796" s="21" t="str">
        <f t="shared" si="124"/>
        <v>Saturday</v>
      </c>
      <c r="M796" s="20">
        <f t="shared" si="125"/>
        <v>2</v>
      </c>
      <c r="N796" s="19">
        <v>3892.5</v>
      </c>
      <c r="O796" s="4">
        <f>MATCH(N796-1,'Supply Data'!$K$12:$K$17)+1</f>
        <v>4</v>
      </c>
      <c r="P796">
        <f>INDEX('Supply Data'!$L$12:$L$17,'Demand Data'!O796)</f>
        <v>50</v>
      </c>
      <c r="R796" t="str">
        <f t="shared" si="126"/>
        <v>02-Feb-08 Saturday 23</v>
      </c>
    </row>
    <row r="797" spans="4:18" x14ac:dyDescent="0.35">
      <c r="D797" s="21">
        <f t="shared" si="127"/>
        <v>39480.958333331415</v>
      </c>
      <c r="E797" s="21" t="b">
        <f t="shared" si="120"/>
        <v>0</v>
      </c>
      <c r="F797" s="21" t="b">
        <f t="shared" si="121"/>
        <v>0</v>
      </c>
      <c r="G797" s="20">
        <f t="shared" si="122"/>
        <v>1</v>
      </c>
      <c r="H797" s="20">
        <f t="shared" si="123"/>
        <v>24</v>
      </c>
      <c r="I797" s="20">
        <f t="shared" si="128"/>
        <v>24</v>
      </c>
      <c r="J797" s="21">
        <f t="shared" si="129"/>
        <v>39480</v>
      </c>
      <c r="K797" s="21"/>
      <c r="L797" s="21" t="str">
        <f t="shared" si="124"/>
        <v>Saturday</v>
      </c>
      <c r="M797" s="20">
        <f t="shared" si="125"/>
        <v>2</v>
      </c>
      <c r="N797" s="19">
        <v>3642</v>
      </c>
      <c r="O797" s="4">
        <f>MATCH(N797-1,'Supply Data'!$K$12:$K$17)+1</f>
        <v>4</v>
      </c>
      <c r="P797">
        <f>INDEX('Supply Data'!$L$12:$L$17,'Demand Data'!O797)</f>
        <v>50</v>
      </c>
      <c r="R797" t="str">
        <f t="shared" si="126"/>
        <v>02-Feb-08 Saturday 24</v>
      </c>
    </row>
    <row r="798" spans="4:18" x14ac:dyDescent="0.35">
      <c r="D798" s="21">
        <f t="shared" si="127"/>
        <v>39480.999999998079</v>
      </c>
      <c r="E798" s="21" t="b">
        <f t="shared" si="120"/>
        <v>0</v>
      </c>
      <c r="F798" s="21" t="b">
        <f t="shared" si="121"/>
        <v>0</v>
      </c>
      <c r="G798" s="20">
        <f t="shared" si="122"/>
        <v>1</v>
      </c>
      <c r="H798" s="20">
        <f t="shared" si="123"/>
        <v>24</v>
      </c>
      <c r="I798" s="20">
        <f t="shared" si="128"/>
        <v>1</v>
      </c>
      <c r="J798" s="21">
        <f t="shared" si="129"/>
        <v>39481</v>
      </c>
      <c r="K798" s="21"/>
      <c r="L798" s="21" t="str">
        <f t="shared" si="124"/>
        <v>Sunday</v>
      </c>
      <c r="M798" s="20">
        <f t="shared" si="125"/>
        <v>2</v>
      </c>
      <c r="N798" s="19">
        <v>3550.5</v>
      </c>
      <c r="O798" s="4">
        <f>MATCH(N798-1,'Supply Data'!$K$12:$K$17)+1</f>
        <v>3</v>
      </c>
      <c r="P798">
        <f>INDEX('Supply Data'!$L$12:$L$17,'Demand Data'!O798)</f>
        <v>23</v>
      </c>
      <c r="R798" t="str">
        <f t="shared" si="126"/>
        <v>03-Feb-08 Sunday 1</v>
      </c>
    </row>
    <row r="799" spans="4:18" x14ac:dyDescent="0.35">
      <c r="D799" s="21">
        <f t="shared" si="127"/>
        <v>39481.041666664743</v>
      </c>
      <c r="E799" s="21" t="b">
        <f t="shared" si="120"/>
        <v>0</v>
      </c>
      <c r="F799" s="21" t="b">
        <f t="shared" si="121"/>
        <v>0</v>
      </c>
      <c r="G799" s="20">
        <f t="shared" si="122"/>
        <v>1</v>
      </c>
      <c r="H799" s="20">
        <f t="shared" si="123"/>
        <v>24</v>
      </c>
      <c r="I799" s="20">
        <f t="shared" si="128"/>
        <v>2</v>
      </c>
      <c r="J799" s="21">
        <f t="shared" si="129"/>
        <v>39481</v>
      </c>
      <c r="K799" s="21"/>
      <c r="L799" s="21" t="str">
        <f t="shared" si="124"/>
        <v>Sunday</v>
      </c>
      <c r="M799" s="20">
        <f t="shared" si="125"/>
        <v>2</v>
      </c>
      <c r="N799" s="19">
        <v>3429</v>
      </c>
      <c r="O799" s="4">
        <f>MATCH(N799-1,'Supply Data'!$K$12:$K$17)+1</f>
        <v>3</v>
      </c>
      <c r="P799">
        <f>INDEX('Supply Data'!$L$12:$L$17,'Demand Data'!O799)</f>
        <v>23</v>
      </c>
      <c r="R799" t="str">
        <f t="shared" si="126"/>
        <v>03-Feb-08 Sunday 2</v>
      </c>
    </row>
    <row r="800" spans="4:18" x14ac:dyDescent="0.35">
      <c r="D800" s="21">
        <f t="shared" si="127"/>
        <v>39481.083333331408</v>
      </c>
      <c r="E800" s="21" t="b">
        <f t="shared" si="120"/>
        <v>0</v>
      </c>
      <c r="F800" s="21" t="b">
        <f t="shared" si="121"/>
        <v>0</v>
      </c>
      <c r="G800" s="20">
        <f t="shared" si="122"/>
        <v>1</v>
      </c>
      <c r="H800" s="20">
        <f t="shared" si="123"/>
        <v>24</v>
      </c>
      <c r="I800" s="20">
        <f t="shared" si="128"/>
        <v>3</v>
      </c>
      <c r="J800" s="21">
        <f t="shared" si="129"/>
        <v>39481</v>
      </c>
      <c r="K800" s="21"/>
      <c r="L800" s="21" t="str">
        <f t="shared" si="124"/>
        <v>Sunday</v>
      </c>
      <c r="M800" s="20">
        <f t="shared" si="125"/>
        <v>2</v>
      </c>
      <c r="N800" s="19">
        <v>3364.5</v>
      </c>
      <c r="O800" s="4">
        <f>MATCH(N800-1,'Supply Data'!$K$12:$K$17)+1</f>
        <v>3</v>
      </c>
      <c r="P800">
        <f>INDEX('Supply Data'!$L$12:$L$17,'Demand Data'!O800)</f>
        <v>23</v>
      </c>
      <c r="R800" t="str">
        <f t="shared" si="126"/>
        <v>03-Feb-08 Sunday 3</v>
      </c>
    </row>
    <row r="801" spans="4:18" x14ac:dyDescent="0.35">
      <c r="D801" s="21">
        <f t="shared" si="127"/>
        <v>39481.124999998072</v>
      </c>
      <c r="E801" s="21" t="b">
        <f t="shared" si="120"/>
        <v>0</v>
      </c>
      <c r="F801" s="21" t="b">
        <f t="shared" si="121"/>
        <v>0</v>
      </c>
      <c r="G801" s="20">
        <f t="shared" si="122"/>
        <v>1</v>
      </c>
      <c r="H801" s="20">
        <f t="shared" si="123"/>
        <v>24</v>
      </c>
      <c r="I801" s="20">
        <f t="shared" si="128"/>
        <v>4</v>
      </c>
      <c r="J801" s="21">
        <f t="shared" si="129"/>
        <v>39481</v>
      </c>
      <c r="K801" s="21"/>
      <c r="L801" s="21" t="str">
        <f t="shared" si="124"/>
        <v>Sunday</v>
      </c>
      <c r="M801" s="20">
        <f t="shared" si="125"/>
        <v>2</v>
      </c>
      <c r="N801" s="19">
        <v>3298.5</v>
      </c>
      <c r="O801" s="4">
        <f>MATCH(N801-1,'Supply Data'!$K$12:$K$17)+1</f>
        <v>3</v>
      </c>
      <c r="P801">
        <f>INDEX('Supply Data'!$L$12:$L$17,'Demand Data'!O801)</f>
        <v>23</v>
      </c>
      <c r="R801" t="str">
        <f t="shared" si="126"/>
        <v>03-Feb-08 Sunday 4</v>
      </c>
    </row>
    <row r="802" spans="4:18" x14ac:dyDescent="0.35">
      <c r="D802" s="21">
        <f t="shared" si="127"/>
        <v>39481.166666664736</v>
      </c>
      <c r="E802" s="21" t="b">
        <f t="shared" si="120"/>
        <v>0</v>
      </c>
      <c r="F802" s="21" t="b">
        <f t="shared" si="121"/>
        <v>0</v>
      </c>
      <c r="G802" s="20">
        <f t="shared" si="122"/>
        <v>1</v>
      </c>
      <c r="H802" s="20">
        <f t="shared" si="123"/>
        <v>24</v>
      </c>
      <c r="I802" s="20">
        <f t="shared" si="128"/>
        <v>5</v>
      </c>
      <c r="J802" s="21">
        <f t="shared" si="129"/>
        <v>39481</v>
      </c>
      <c r="K802" s="21"/>
      <c r="L802" s="21" t="str">
        <f t="shared" si="124"/>
        <v>Sunday</v>
      </c>
      <c r="M802" s="20">
        <f t="shared" si="125"/>
        <v>2</v>
      </c>
      <c r="N802" s="19">
        <v>3375</v>
      </c>
      <c r="O802" s="4">
        <f>MATCH(N802-1,'Supply Data'!$K$12:$K$17)+1</f>
        <v>3</v>
      </c>
      <c r="P802">
        <f>INDEX('Supply Data'!$L$12:$L$17,'Demand Data'!O802)</f>
        <v>23</v>
      </c>
      <c r="R802" t="str">
        <f t="shared" si="126"/>
        <v>03-Feb-08 Sunday 5</v>
      </c>
    </row>
    <row r="803" spans="4:18" x14ac:dyDescent="0.35">
      <c r="D803" s="21">
        <f t="shared" si="127"/>
        <v>39481.2083333314</v>
      </c>
      <c r="E803" s="21" t="b">
        <f t="shared" si="120"/>
        <v>0</v>
      </c>
      <c r="F803" s="21" t="b">
        <f t="shared" si="121"/>
        <v>0</v>
      </c>
      <c r="G803" s="20">
        <f t="shared" si="122"/>
        <v>1</v>
      </c>
      <c r="H803" s="20">
        <f t="shared" si="123"/>
        <v>24</v>
      </c>
      <c r="I803" s="20">
        <f t="shared" si="128"/>
        <v>6</v>
      </c>
      <c r="J803" s="21">
        <f t="shared" si="129"/>
        <v>39481</v>
      </c>
      <c r="K803" s="21"/>
      <c r="L803" s="21" t="str">
        <f t="shared" si="124"/>
        <v>Sunday</v>
      </c>
      <c r="M803" s="20">
        <f t="shared" si="125"/>
        <v>2</v>
      </c>
      <c r="N803" s="19">
        <v>3556.5</v>
      </c>
      <c r="O803" s="4">
        <f>MATCH(N803-1,'Supply Data'!$K$12:$K$17)+1</f>
        <v>3</v>
      </c>
      <c r="P803">
        <f>INDEX('Supply Data'!$L$12:$L$17,'Demand Data'!O803)</f>
        <v>23</v>
      </c>
      <c r="R803" t="str">
        <f t="shared" si="126"/>
        <v>03-Feb-08 Sunday 6</v>
      </c>
    </row>
    <row r="804" spans="4:18" x14ac:dyDescent="0.35">
      <c r="D804" s="21">
        <f t="shared" si="127"/>
        <v>39481.249999998065</v>
      </c>
      <c r="E804" s="21" t="b">
        <f t="shared" si="120"/>
        <v>0</v>
      </c>
      <c r="F804" s="21" t="b">
        <f t="shared" si="121"/>
        <v>0</v>
      </c>
      <c r="G804" s="20">
        <f t="shared" si="122"/>
        <v>1</v>
      </c>
      <c r="H804" s="20">
        <f t="shared" si="123"/>
        <v>24</v>
      </c>
      <c r="I804" s="20">
        <f t="shared" si="128"/>
        <v>7</v>
      </c>
      <c r="J804" s="21">
        <f t="shared" si="129"/>
        <v>39481</v>
      </c>
      <c r="K804" s="21"/>
      <c r="L804" s="21" t="str">
        <f t="shared" si="124"/>
        <v>Sunday</v>
      </c>
      <c r="M804" s="20">
        <f t="shared" si="125"/>
        <v>2</v>
      </c>
      <c r="N804" s="19">
        <v>3517.5</v>
      </c>
      <c r="O804" s="4">
        <f>MATCH(N804-1,'Supply Data'!$K$12:$K$17)+1</f>
        <v>3</v>
      </c>
      <c r="P804">
        <f>INDEX('Supply Data'!$L$12:$L$17,'Demand Data'!O804)</f>
        <v>23</v>
      </c>
      <c r="R804" t="str">
        <f t="shared" si="126"/>
        <v>03-Feb-08 Sunday 7</v>
      </c>
    </row>
    <row r="805" spans="4:18" x14ac:dyDescent="0.35">
      <c r="D805" s="21">
        <f t="shared" si="127"/>
        <v>39481.291666664729</v>
      </c>
      <c r="E805" s="21" t="b">
        <f t="shared" si="120"/>
        <v>0</v>
      </c>
      <c r="F805" s="21" t="b">
        <f t="shared" si="121"/>
        <v>0</v>
      </c>
      <c r="G805" s="20">
        <f t="shared" si="122"/>
        <v>1</v>
      </c>
      <c r="H805" s="20">
        <f t="shared" si="123"/>
        <v>24</v>
      </c>
      <c r="I805" s="20">
        <f t="shared" si="128"/>
        <v>8</v>
      </c>
      <c r="J805" s="21">
        <f t="shared" si="129"/>
        <v>39481</v>
      </c>
      <c r="K805" s="21"/>
      <c r="L805" s="21" t="str">
        <f t="shared" si="124"/>
        <v>Sunday</v>
      </c>
      <c r="M805" s="20">
        <f t="shared" si="125"/>
        <v>2</v>
      </c>
      <c r="N805" s="19">
        <v>3756</v>
      </c>
      <c r="O805" s="4">
        <f>MATCH(N805-1,'Supply Data'!$K$12:$K$17)+1</f>
        <v>4</v>
      </c>
      <c r="P805">
        <f>INDEX('Supply Data'!$L$12:$L$17,'Demand Data'!O805)</f>
        <v>50</v>
      </c>
      <c r="R805" t="str">
        <f t="shared" si="126"/>
        <v>03-Feb-08 Sunday 8</v>
      </c>
    </row>
    <row r="806" spans="4:18" x14ac:dyDescent="0.35">
      <c r="D806" s="21">
        <f t="shared" si="127"/>
        <v>39481.333333331393</v>
      </c>
      <c r="E806" s="21" t="b">
        <f t="shared" si="120"/>
        <v>0</v>
      </c>
      <c r="F806" s="21" t="b">
        <f t="shared" si="121"/>
        <v>0</v>
      </c>
      <c r="G806" s="20">
        <f t="shared" si="122"/>
        <v>1</v>
      </c>
      <c r="H806" s="20">
        <f t="shared" si="123"/>
        <v>24</v>
      </c>
      <c r="I806" s="20">
        <f t="shared" si="128"/>
        <v>9</v>
      </c>
      <c r="J806" s="21">
        <f t="shared" si="129"/>
        <v>39481</v>
      </c>
      <c r="K806" s="21"/>
      <c r="L806" s="21" t="str">
        <f t="shared" si="124"/>
        <v>Sunday</v>
      </c>
      <c r="M806" s="20">
        <f t="shared" si="125"/>
        <v>2</v>
      </c>
      <c r="N806" s="19">
        <v>4093.5</v>
      </c>
      <c r="O806" s="4">
        <f>MATCH(N806-1,'Supply Data'!$K$12:$K$17)+1</f>
        <v>4</v>
      </c>
      <c r="P806">
        <f>INDEX('Supply Data'!$L$12:$L$17,'Demand Data'!O806)</f>
        <v>50</v>
      </c>
      <c r="R806" t="str">
        <f t="shared" si="126"/>
        <v>03-Feb-08 Sunday 9</v>
      </c>
    </row>
    <row r="807" spans="4:18" x14ac:dyDescent="0.35">
      <c r="D807" s="21">
        <f t="shared" si="127"/>
        <v>39481.374999998057</v>
      </c>
      <c r="E807" s="21" t="b">
        <f t="shared" si="120"/>
        <v>0</v>
      </c>
      <c r="F807" s="21" t="b">
        <f t="shared" si="121"/>
        <v>0</v>
      </c>
      <c r="G807" s="20">
        <f t="shared" si="122"/>
        <v>1</v>
      </c>
      <c r="H807" s="20">
        <f t="shared" si="123"/>
        <v>24</v>
      </c>
      <c r="I807" s="20">
        <f t="shared" si="128"/>
        <v>10</v>
      </c>
      <c r="J807" s="21">
        <f t="shared" si="129"/>
        <v>39481</v>
      </c>
      <c r="K807" s="21"/>
      <c r="L807" s="21" t="str">
        <f t="shared" si="124"/>
        <v>Sunday</v>
      </c>
      <c r="M807" s="20">
        <f t="shared" si="125"/>
        <v>2</v>
      </c>
      <c r="N807" s="19">
        <v>4416</v>
      </c>
      <c r="O807" s="4">
        <f>MATCH(N807-1,'Supply Data'!$K$12:$K$17)+1</f>
        <v>4</v>
      </c>
      <c r="P807">
        <f>INDEX('Supply Data'!$L$12:$L$17,'Demand Data'!O807)</f>
        <v>50</v>
      </c>
      <c r="R807" t="str">
        <f t="shared" si="126"/>
        <v>03-Feb-08 Sunday 10</v>
      </c>
    </row>
    <row r="808" spans="4:18" x14ac:dyDescent="0.35">
      <c r="D808" s="21">
        <f t="shared" si="127"/>
        <v>39481.416666664722</v>
      </c>
      <c r="E808" s="21" t="b">
        <f t="shared" si="120"/>
        <v>0</v>
      </c>
      <c r="F808" s="21" t="b">
        <f t="shared" si="121"/>
        <v>0</v>
      </c>
      <c r="G808" s="20">
        <f t="shared" si="122"/>
        <v>1</v>
      </c>
      <c r="H808" s="20">
        <f t="shared" si="123"/>
        <v>24</v>
      </c>
      <c r="I808" s="20">
        <f t="shared" si="128"/>
        <v>11</v>
      </c>
      <c r="J808" s="21">
        <f t="shared" si="129"/>
        <v>39481</v>
      </c>
      <c r="K808" s="21"/>
      <c r="L808" s="21" t="str">
        <f t="shared" si="124"/>
        <v>Sunday</v>
      </c>
      <c r="M808" s="20">
        <f t="shared" si="125"/>
        <v>2</v>
      </c>
      <c r="N808" s="19">
        <v>4491</v>
      </c>
      <c r="O808" s="4">
        <f>MATCH(N808-1,'Supply Data'!$K$12:$K$17)+1</f>
        <v>4</v>
      </c>
      <c r="P808">
        <f>INDEX('Supply Data'!$L$12:$L$17,'Demand Data'!O808)</f>
        <v>50</v>
      </c>
      <c r="R808" t="str">
        <f t="shared" si="126"/>
        <v>03-Feb-08 Sunday 11</v>
      </c>
    </row>
    <row r="809" spans="4:18" x14ac:dyDescent="0.35">
      <c r="D809" s="21">
        <f t="shared" si="127"/>
        <v>39481.458333331386</v>
      </c>
      <c r="E809" s="21" t="b">
        <f t="shared" si="120"/>
        <v>0</v>
      </c>
      <c r="F809" s="21" t="b">
        <f t="shared" si="121"/>
        <v>0</v>
      </c>
      <c r="G809" s="20">
        <f t="shared" si="122"/>
        <v>1</v>
      </c>
      <c r="H809" s="20">
        <f t="shared" si="123"/>
        <v>24</v>
      </c>
      <c r="I809" s="20">
        <f t="shared" si="128"/>
        <v>12</v>
      </c>
      <c r="J809" s="21">
        <f t="shared" si="129"/>
        <v>39481</v>
      </c>
      <c r="K809" s="21"/>
      <c r="L809" s="21" t="str">
        <f t="shared" si="124"/>
        <v>Sunday</v>
      </c>
      <c r="M809" s="20">
        <f t="shared" si="125"/>
        <v>2</v>
      </c>
      <c r="N809" s="19">
        <v>4303.5</v>
      </c>
      <c r="O809" s="4">
        <f>MATCH(N809-1,'Supply Data'!$K$12:$K$17)+1</f>
        <v>4</v>
      </c>
      <c r="P809">
        <f>INDEX('Supply Data'!$L$12:$L$17,'Demand Data'!O809)</f>
        <v>50</v>
      </c>
      <c r="R809" t="str">
        <f t="shared" si="126"/>
        <v>03-Feb-08 Sunday 12</v>
      </c>
    </row>
    <row r="810" spans="4:18" x14ac:dyDescent="0.35">
      <c r="D810" s="21">
        <f t="shared" si="127"/>
        <v>39481.49999999805</v>
      </c>
      <c r="E810" s="21" t="b">
        <f t="shared" si="120"/>
        <v>0</v>
      </c>
      <c r="F810" s="21" t="b">
        <f t="shared" si="121"/>
        <v>0</v>
      </c>
      <c r="G810" s="20">
        <f t="shared" si="122"/>
        <v>1</v>
      </c>
      <c r="H810" s="20">
        <f t="shared" si="123"/>
        <v>24</v>
      </c>
      <c r="I810" s="20">
        <f t="shared" si="128"/>
        <v>13</v>
      </c>
      <c r="J810" s="21">
        <f t="shared" si="129"/>
        <v>39481</v>
      </c>
      <c r="K810" s="21"/>
      <c r="L810" s="21" t="str">
        <f t="shared" si="124"/>
        <v>Sunday</v>
      </c>
      <c r="M810" s="20">
        <f t="shared" si="125"/>
        <v>2</v>
      </c>
      <c r="N810" s="19">
        <v>4327.5</v>
      </c>
      <c r="O810" s="4">
        <f>MATCH(N810-1,'Supply Data'!$K$12:$K$17)+1</f>
        <v>4</v>
      </c>
      <c r="P810">
        <f>INDEX('Supply Data'!$L$12:$L$17,'Demand Data'!O810)</f>
        <v>50</v>
      </c>
      <c r="R810" t="str">
        <f t="shared" si="126"/>
        <v>03-Feb-08 Sunday 13</v>
      </c>
    </row>
    <row r="811" spans="4:18" x14ac:dyDescent="0.35">
      <c r="D811" s="21">
        <f t="shared" si="127"/>
        <v>39481.541666664714</v>
      </c>
      <c r="E811" s="21" t="b">
        <f t="shared" si="120"/>
        <v>0</v>
      </c>
      <c r="F811" s="21" t="b">
        <f t="shared" si="121"/>
        <v>0</v>
      </c>
      <c r="G811" s="20">
        <f t="shared" si="122"/>
        <v>1</v>
      </c>
      <c r="H811" s="20">
        <f t="shared" si="123"/>
        <v>24</v>
      </c>
      <c r="I811" s="20">
        <f t="shared" si="128"/>
        <v>14</v>
      </c>
      <c r="J811" s="21">
        <f t="shared" si="129"/>
        <v>39481</v>
      </c>
      <c r="K811" s="21"/>
      <c r="L811" s="21" t="str">
        <f t="shared" si="124"/>
        <v>Sunday</v>
      </c>
      <c r="M811" s="20">
        <f t="shared" si="125"/>
        <v>2</v>
      </c>
      <c r="N811" s="19">
        <v>4386</v>
      </c>
      <c r="O811" s="4">
        <f>MATCH(N811-1,'Supply Data'!$K$12:$K$17)+1</f>
        <v>4</v>
      </c>
      <c r="P811">
        <f>INDEX('Supply Data'!$L$12:$L$17,'Demand Data'!O811)</f>
        <v>50</v>
      </c>
      <c r="R811" t="str">
        <f t="shared" si="126"/>
        <v>03-Feb-08 Sunday 14</v>
      </c>
    </row>
    <row r="812" spans="4:18" x14ac:dyDescent="0.35">
      <c r="D812" s="21">
        <f t="shared" si="127"/>
        <v>39481.583333331379</v>
      </c>
      <c r="E812" s="21" t="b">
        <f t="shared" si="120"/>
        <v>0</v>
      </c>
      <c r="F812" s="21" t="b">
        <f t="shared" si="121"/>
        <v>0</v>
      </c>
      <c r="G812" s="20">
        <f t="shared" si="122"/>
        <v>1</v>
      </c>
      <c r="H812" s="20">
        <f t="shared" si="123"/>
        <v>24</v>
      </c>
      <c r="I812" s="20">
        <f t="shared" si="128"/>
        <v>15</v>
      </c>
      <c r="J812" s="21">
        <f t="shared" si="129"/>
        <v>39481</v>
      </c>
      <c r="K812" s="21"/>
      <c r="L812" s="21" t="str">
        <f t="shared" si="124"/>
        <v>Sunday</v>
      </c>
      <c r="M812" s="20">
        <f t="shared" si="125"/>
        <v>2</v>
      </c>
      <c r="N812" s="19">
        <v>4234.5</v>
      </c>
      <c r="O812" s="4">
        <f>MATCH(N812-1,'Supply Data'!$K$12:$K$17)+1</f>
        <v>4</v>
      </c>
      <c r="P812">
        <f>INDEX('Supply Data'!$L$12:$L$17,'Demand Data'!O812)</f>
        <v>50</v>
      </c>
      <c r="R812" t="str">
        <f t="shared" si="126"/>
        <v>03-Feb-08 Sunday 15</v>
      </c>
    </row>
    <row r="813" spans="4:18" x14ac:dyDescent="0.35">
      <c r="D813" s="21">
        <f t="shared" si="127"/>
        <v>39481.624999998043</v>
      </c>
      <c r="E813" s="21" t="b">
        <f t="shared" si="120"/>
        <v>0</v>
      </c>
      <c r="F813" s="21" t="b">
        <f t="shared" si="121"/>
        <v>0</v>
      </c>
      <c r="G813" s="20">
        <f t="shared" si="122"/>
        <v>1</v>
      </c>
      <c r="H813" s="20">
        <f t="shared" si="123"/>
        <v>24</v>
      </c>
      <c r="I813" s="20">
        <f t="shared" si="128"/>
        <v>16</v>
      </c>
      <c r="J813" s="21">
        <f t="shared" si="129"/>
        <v>39481</v>
      </c>
      <c r="K813" s="21"/>
      <c r="L813" s="21" t="str">
        <f t="shared" si="124"/>
        <v>Sunday</v>
      </c>
      <c r="M813" s="20">
        <f t="shared" si="125"/>
        <v>2</v>
      </c>
      <c r="N813" s="19">
        <v>4153.5</v>
      </c>
      <c r="O813" s="4">
        <f>MATCH(N813-1,'Supply Data'!$K$12:$K$17)+1</f>
        <v>4</v>
      </c>
      <c r="P813">
        <f>INDEX('Supply Data'!$L$12:$L$17,'Demand Data'!O813)</f>
        <v>50</v>
      </c>
      <c r="R813" t="str">
        <f t="shared" si="126"/>
        <v>03-Feb-08 Sunday 16</v>
      </c>
    </row>
    <row r="814" spans="4:18" x14ac:dyDescent="0.35">
      <c r="D814" s="21">
        <f t="shared" si="127"/>
        <v>39481.666666664707</v>
      </c>
      <c r="E814" s="21" t="b">
        <f t="shared" si="120"/>
        <v>0</v>
      </c>
      <c r="F814" s="21" t="b">
        <f t="shared" si="121"/>
        <v>0</v>
      </c>
      <c r="G814" s="20">
        <f t="shared" si="122"/>
        <v>1</v>
      </c>
      <c r="H814" s="20">
        <f t="shared" si="123"/>
        <v>24</v>
      </c>
      <c r="I814" s="20">
        <f t="shared" si="128"/>
        <v>17</v>
      </c>
      <c r="J814" s="21">
        <f t="shared" si="129"/>
        <v>39481</v>
      </c>
      <c r="K814" s="21"/>
      <c r="L814" s="21" t="str">
        <f t="shared" si="124"/>
        <v>Sunday</v>
      </c>
      <c r="M814" s="20">
        <f t="shared" si="125"/>
        <v>2</v>
      </c>
      <c r="N814" s="19">
        <v>3828</v>
      </c>
      <c r="O814" s="4">
        <f>MATCH(N814-1,'Supply Data'!$K$12:$K$17)+1</f>
        <v>4</v>
      </c>
      <c r="P814">
        <f>INDEX('Supply Data'!$L$12:$L$17,'Demand Data'!O814)</f>
        <v>50</v>
      </c>
      <c r="R814" t="str">
        <f t="shared" si="126"/>
        <v>03-Feb-08 Sunday 17</v>
      </c>
    </row>
    <row r="815" spans="4:18" x14ac:dyDescent="0.35">
      <c r="D815" s="21">
        <f t="shared" si="127"/>
        <v>39481.708333331371</v>
      </c>
      <c r="E815" s="21" t="b">
        <f t="shared" si="120"/>
        <v>0</v>
      </c>
      <c r="F815" s="21" t="b">
        <f t="shared" si="121"/>
        <v>0</v>
      </c>
      <c r="G815" s="20">
        <f t="shared" si="122"/>
        <v>1</v>
      </c>
      <c r="H815" s="20">
        <f t="shared" si="123"/>
        <v>24</v>
      </c>
      <c r="I815" s="20">
        <f t="shared" si="128"/>
        <v>18</v>
      </c>
      <c r="J815" s="21">
        <f t="shared" si="129"/>
        <v>39481</v>
      </c>
      <c r="K815" s="21"/>
      <c r="L815" s="21" t="str">
        <f t="shared" si="124"/>
        <v>Sunday</v>
      </c>
      <c r="M815" s="20">
        <f t="shared" si="125"/>
        <v>2</v>
      </c>
      <c r="N815" s="19">
        <v>4248</v>
      </c>
      <c r="O815" s="4">
        <f>MATCH(N815-1,'Supply Data'!$K$12:$K$17)+1</f>
        <v>4</v>
      </c>
      <c r="P815">
        <f>INDEX('Supply Data'!$L$12:$L$17,'Demand Data'!O815)</f>
        <v>50</v>
      </c>
      <c r="R815" t="str">
        <f t="shared" si="126"/>
        <v>03-Feb-08 Sunday 18</v>
      </c>
    </row>
    <row r="816" spans="4:18" x14ac:dyDescent="0.35">
      <c r="D816" s="21">
        <f t="shared" si="127"/>
        <v>39481.749999998035</v>
      </c>
      <c r="E816" s="21" t="b">
        <f t="shared" si="120"/>
        <v>0</v>
      </c>
      <c r="F816" s="21" t="b">
        <f t="shared" si="121"/>
        <v>0</v>
      </c>
      <c r="G816" s="20">
        <f t="shared" si="122"/>
        <v>1</v>
      </c>
      <c r="H816" s="20">
        <f t="shared" si="123"/>
        <v>24</v>
      </c>
      <c r="I816" s="20">
        <f t="shared" si="128"/>
        <v>19</v>
      </c>
      <c r="J816" s="21">
        <f t="shared" si="129"/>
        <v>39481</v>
      </c>
      <c r="K816" s="21"/>
      <c r="L816" s="21" t="str">
        <f t="shared" si="124"/>
        <v>Sunday</v>
      </c>
      <c r="M816" s="20">
        <f t="shared" si="125"/>
        <v>2</v>
      </c>
      <c r="N816" s="19">
        <v>4683</v>
      </c>
      <c r="O816" s="4">
        <f>MATCH(N816-1,'Supply Data'!$K$12:$K$17)+1</f>
        <v>4</v>
      </c>
      <c r="P816">
        <f>INDEX('Supply Data'!$L$12:$L$17,'Demand Data'!O816)</f>
        <v>50</v>
      </c>
      <c r="R816" t="str">
        <f t="shared" si="126"/>
        <v>03-Feb-08 Sunday 19</v>
      </c>
    </row>
    <row r="817" spans="4:18" x14ac:dyDescent="0.35">
      <c r="D817" s="21">
        <f t="shared" si="127"/>
        <v>39481.7916666647</v>
      </c>
      <c r="E817" s="21" t="b">
        <f t="shared" si="120"/>
        <v>0</v>
      </c>
      <c r="F817" s="21" t="b">
        <f t="shared" si="121"/>
        <v>0</v>
      </c>
      <c r="G817" s="20">
        <f t="shared" si="122"/>
        <v>1</v>
      </c>
      <c r="H817" s="20">
        <f t="shared" si="123"/>
        <v>24</v>
      </c>
      <c r="I817" s="20">
        <f t="shared" si="128"/>
        <v>20</v>
      </c>
      <c r="J817" s="21">
        <f t="shared" si="129"/>
        <v>39481</v>
      </c>
      <c r="K817" s="21"/>
      <c r="L817" s="21" t="str">
        <f t="shared" si="124"/>
        <v>Sunday</v>
      </c>
      <c r="M817" s="20">
        <f t="shared" si="125"/>
        <v>2</v>
      </c>
      <c r="N817" s="19">
        <v>4561.5</v>
      </c>
      <c r="O817" s="4">
        <f>MATCH(N817-1,'Supply Data'!$K$12:$K$17)+1</f>
        <v>4</v>
      </c>
      <c r="P817">
        <f>INDEX('Supply Data'!$L$12:$L$17,'Demand Data'!O817)</f>
        <v>50</v>
      </c>
      <c r="R817" t="str">
        <f t="shared" si="126"/>
        <v>03-Feb-08 Sunday 20</v>
      </c>
    </row>
    <row r="818" spans="4:18" x14ac:dyDescent="0.35">
      <c r="D818" s="21">
        <f t="shared" si="127"/>
        <v>39481.833333331364</v>
      </c>
      <c r="E818" s="21" t="b">
        <f t="shared" si="120"/>
        <v>0</v>
      </c>
      <c r="F818" s="21" t="b">
        <f t="shared" si="121"/>
        <v>0</v>
      </c>
      <c r="G818" s="20">
        <f t="shared" si="122"/>
        <v>1</v>
      </c>
      <c r="H818" s="20">
        <f t="shared" si="123"/>
        <v>24</v>
      </c>
      <c r="I818" s="20">
        <f t="shared" si="128"/>
        <v>21</v>
      </c>
      <c r="J818" s="21">
        <f t="shared" si="129"/>
        <v>39481</v>
      </c>
      <c r="K818" s="21"/>
      <c r="L818" s="21" t="str">
        <f t="shared" si="124"/>
        <v>Sunday</v>
      </c>
      <c r="M818" s="20">
        <f t="shared" si="125"/>
        <v>2</v>
      </c>
      <c r="N818" s="19">
        <v>4425</v>
      </c>
      <c r="O818" s="4">
        <f>MATCH(N818-1,'Supply Data'!$K$12:$K$17)+1</f>
        <v>4</v>
      </c>
      <c r="P818">
        <f>INDEX('Supply Data'!$L$12:$L$17,'Demand Data'!O818)</f>
        <v>50</v>
      </c>
      <c r="R818" t="str">
        <f t="shared" si="126"/>
        <v>03-Feb-08 Sunday 21</v>
      </c>
    </row>
    <row r="819" spans="4:18" x14ac:dyDescent="0.35">
      <c r="D819" s="21">
        <f t="shared" si="127"/>
        <v>39481.874999998028</v>
      </c>
      <c r="E819" s="21" t="b">
        <f t="shared" si="120"/>
        <v>0</v>
      </c>
      <c r="F819" s="21" t="b">
        <f t="shared" si="121"/>
        <v>0</v>
      </c>
      <c r="G819" s="20">
        <f t="shared" si="122"/>
        <v>1</v>
      </c>
      <c r="H819" s="20">
        <f t="shared" si="123"/>
        <v>24</v>
      </c>
      <c r="I819" s="20">
        <f t="shared" si="128"/>
        <v>22</v>
      </c>
      <c r="J819" s="21">
        <f t="shared" si="129"/>
        <v>39481</v>
      </c>
      <c r="K819" s="21"/>
      <c r="L819" s="21" t="str">
        <f t="shared" si="124"/>
        <v>Sunday</v>
      </c>
      <c r="M819" s="20">
        <f t="shared" si="125"/>
        <v>2</v>
      </c>
      <c r="N819" s="19">
        <v>4060.5</v>
      </c>
      <c r="O819" s="4">
        <f>MATCH(N819-1,'Supply Data'!$K$12:$K$17)+1</f>
        <v>4</v>
      </c>
      <c r="P819">
        <f>INDEX('Supply Data'!$L$12:$L$17,'Demand Data'!O819)</f>
        <v>50</v>
      </c>
      <c r="R819" t="str">
        <f t="shared" si="126"/>
        <v>03-Feb-08 Sunday 22</v>
      </c>
    </row>
    <row r="820" spans="4:18" x14ac:dyDescent="0.35">
      <c r="D820" s="21">
        <f t="shared" si="127"/>
        <v>39481.916666664692</v>
      </c>
      <c r="E820" s="21" t="b">
        <f t="shared" si="120"/>
        <v>0</v>
      </c>
      <c r="F820" s="21" t="b">
        <f t="shared" si="121"/>
        <v>0</v>
      </c>
      <c r="G820" s="20">
        <f t="shared" si="122"/>
        <v>1</v>
      </c>
      <c r="H820" s="20">
        <f t="shared" si="123"/>
        <v>24</v>
      </c>
      <c r="I820" s="20">
        <f t="shared" si="128"/>
        <v>23</v>
      </c>
      <c r="J820" s="21">
        <f t="shared" si="129"/>
        <v>39481</v>
      </c>
      <c r="K820" s="21"/>
      <c r="L820" s="21" t="str">
        <f t="shared" si="124"/>
        <v>Sunday</v>
      </c>
      <c r="M820" s="20">
        <f t="shared" si="125"/>
        <v>2</v>
      </c>
      <c r="N820" s="19">
        <v>3616.5</v>
      </c>
      <c r="O820" s="4">
        <f>MATCH(N820-1,'Supply Data'!$K$12:$K$17)+1</f>
        <v>4</v>
      </c>
      <c r="P820">
        <f>INDEX('Supply Data'!$L$12:$L$17,'Demand Data'!O820)</f>
        <v>50</v>
      </c>
      <c r="R820" t="str">
        <f t="shared" si="126"/>
        <v>03-Feb-08 Sunday 23</v>
      </c>
    </row>
    <row r="821" spans="4:18" x14ac:dyDescent="0.35">
      <c r="D821" s="21">
        <f t="shared" si="127"/>
        <v>39481.958333331357</v>
      </c>
      <c r="E821" s="21" t="b">
        <f t="shared" si="120"/>
        <v>0</v>
      </c>
      <c r="F821" s="21" t="b">
        <f t="shared" si="121"/>
        <v>0</v>
      </c>
      <c r="G821" s="20">
        <f t="shared" si="122"/>
        <v>1</v>
      </c>
      <c r="H821" s="20">
        <f t="shared" si="123"/>
        <v>24</v>
      </c>
      <c r="I821" s="20">
        <f t="shared" si="128"/>
        <v>24</v>
      </c>
      <c r="J821" s="21">
        <f t="shared" si="129"/>
        <v>39481</v>
      </c>
      <c r="K821" s="21"/>
      <c r="L821" s="21" t="str">
        <f t="shared" si="124"/>
        <v>Sunday</v>
      </c>
      <c r="M821" s="20">
        <f t="shared" si="125"/>
        <v>2</v>
      </c>
      <c r="N821" s="19">
        <v>3387</v>
      </c>
      <c r="O821" s="4">
        <f>MATCH(N821-1,'Supply Data'!$K$12:$K$17)+1</f>
        <v>3</v>
      </c>
      <c r="P821">
        <f>INDEX('Supply Data'!$L$12:$L$17,'Demand Data'!O821)</f>
        <v>23</v>
      </c>
      <c r="R821" t="str">
        <f t="shared" si="126"/>
        <v>03-Feb-08 Sunday 24</v>
      </c>
    </row>
    <row r="822" spans="4:18" x14ac:dyDescent="0.35">
      <c r="D822" s="21">
        <f t="shared" si="127"/>
        <v>39481.999999998021</v>
      </c>
      <c r="E822" s="21" t="b">
        <f t="shared" si="120"/>
        <v>0</v>
      </c>
      <c r="F822" s="21" t="b">
        <f t="shared" si="121"/>
        <v>0</v>
      </c>
      <c r="G822" s="20">
        <f t="shared" si="122"/>
        <v>1</v>
      </c>
      <c r="H822" s="20">
        <f t="shared" si="123"/>
        <v>24</v>
      </c>
      <c r="I822" s="20">
        <f t="shared" si="128"/>
        <v>1</v>
      </c>
      <c r="J822" s="21">
        <f t="shared" si="129"/>
        <v>39482</v>
      </c>
      <c r="K822" s="21"/>
      <c r="L822" s="21" t="str">
        <f t="shared" si="124"/>
        <v>Monday</v>
      </c>
      <c r="M822" s="20">
        <f t="shared" si="125"/>
        <v>2</v>
      </c>
      <c r="N822" s="19">
        <v>3550.5</v>
      </c>
      <c r="O822" s="4">
        <f>MATCH(N822-1,'Supply Data'!$K$12:$K$17)+1</f>
        <v>3</v>
      </c>
      <c r="P822">
        <f>INDEX('Supply Data'!$L$12:$L$17,'Demand Data'!O822)</f>
        <v>23</v>
      </c>
      <c r="R822" t="str">
        <f t="shared" si="126"/>
        <v>04-Feb-08 Monday 1</v>
      </c>
    </row>
    <row r="823" spans="4:18" x14ac:dyDescent="0.35">
      <c r="D823" s="21">
        <f t="shared" si="127"/>
        <v>39482.041666664685</v>
      </c>
      <c r="E823" s="21" t="b">
        <f t="shared" si="120"/>
        <v>0</v>
      </c>
      <c r="F823" s="21" t="b">
        <f t="shared" si="121"/>
        <v>0</v>
      </c>
      <c r="G823" s="20">
        <f t="shared" si="122"/>
        <v>1</v>
      </c>
      <c r="H823" s="20">
        <f t="shared" si="123"/>
        <v>24</v>
      </c>
      <c r="I823" s="20">
        <f t="shared" si="128"/>
        <v>2</v>
      </c>
      <c r="J823" s="21">
        <f t="shared" si="129"/>
        <v>39482</v>
      </c>
      <c r="K823" s="21"/>
      <c r="L823" s="21" t="str">
        <f t="shared" si="124"/>
        <v>Monday</v>
      </c>
      <c r="M823" s="20">
        <f t="shared" si="125"/>
        <v>2</v>
      </c>
      <c r="N823" s="19">
        <v>3429</v>
      </c>
      <c r="O823" s="4">
        <f>MATCH(N823-1,'Supply Data'!$K$12:$K$17)+1</f>
        <v>3</v>
      </c>
      <c r="P823">
        <f>INDEX('Supply Data'!$L$12:$L$17,'Demand Data'!O823)</f>
        <v>23</v>
      </c>
      <c r="R823" t="str">
        <f t="shared" si="126"/>
        <v>04-Feb-08 Monday 2</v>
      </c>
    </row>
    <row r="824" spans="4:18" x14ac:dyDescent="0.35">
      <c r="D824" s="21">
        <f t="shared" si="127"/>
        <v>39482.083333331349</v>
      </c>
      <c r="E824" s="21" t="b">
        <f t="shared" si="120"/>
        <v>0</v>
      </c>
      <c r="F824" s="21" t="b">
        <f t="shared" si="121"/>
        <v>0</v>
      </c>
      <c r="G824" s="20">
        <f t="shared" si="122"/>
        <v>1</v>
      </c>
      <c r="H824" s="20">
        <f t="shared" si="123"/>
        <v>24</v>
      </c>
      <c r="I824" s="20">
        <f t="shared" si="128"/>
        <v>3</v>
      </c>
      <c r="J824" s="21">
        <f t="shared" si="129"/>
        <v>39482</v>
      </c>
      <c r="K824" s="21"/>
      <c r="L824" s="21" t="str">
        <f t="shared" si="124"/>
        <v>Monday</v>
      </c>
      <c r="M824" s="20">
        <f t="shared" si="125"/>
        <v>2</v>
      </c>
      <c r="N824" s="19">
        <v>3364.5</v>
      </c>
      <c r="O824" s="4">
        <f>MATCH(N824-1,'Supply Data'!$K$12:$K$17)+1</f>
        <v>3</v>
      </c>
      <c r="P824">
        <f>INDEX('Supply Data'!$L$12:$L$17,'Demand Data'!O824)</f>
        <v>23</v>
      </c>
      <c r="R824" t="str">
        <f t="shared" si="126"/>
        <v>04-Feb-08 Monday 3</v>
      </c>
    </row>
    <row r="825" spans="4:18" x14ac:dyDescent="0.35">
      <c r="D825" s="21">
        <f t="shared" si="127"/>
        <v>39482.124999998014</v>
      </c>
      <c r="E825" s="21" t="b">
        <f t="shared" si="120"/>
        <v>0</v>
      </c>
      <c r="F825" s="21" t="b">
        <f t="shared" si="121"/>
        <v>0</v>
      </c>
      <c r="G825" s="20">
        <f t="shared" si="122"/>
        <v>1</v>
      </c>
      <c r="H825" s="20">
        <f t="shared" si="123"/>
        <v>24</v>
      </c>
      <c r="I825" s="20">
        <f t="shared" si="128"/>
        <v>4</v>
      </c>
      <c r="J825" s="21">
        <f t="shared" si="129"/>
        <v>39482</v>
      </c>
      <c r="K825" s="21"/>
      <c r="L825" s="21" t="str">
        <f t="shared" si="124"/>
        <v>Monday</v>
      </c>
      <c r="M825" s="20">
        <f t="shared" si="125"/>
        <v>2</v>
      </c>
      <c r="N825" s="19">
        <v>3298.5</v>
      </c>
      <c r="O825" s="4">
        <f>MATCH(N825-1,'Supply Data'!$K$12:$K$17)+1</f>
        <v>3</v>
      </c>
      <c r="P825">
        <f>INDEX('Supply Data'!$L$12:$L$17,'Demand Data'!O825)</f>
        <v>23</v>
      </c>
      <c r="R825" t="str">
        <f t="shared" si="126"/>
        <v>04-Feb-08 Monday 4</v>
      </c>
    </row>
    <row r="826" spans="4:18" x14ac:dyDescent="0.35">
      <c r="D826" s="21">
        <f t="shared" si="127"/>
        <v>39482.166666664678</v>
      </c>
      <c r="E826" s="21" t="b">
        <f t="shared" si="120"/>
        <v>0</v>
      </c>
      <c r="F826" s="21" t="b">
        <f t="shared" si="121"/>
        <v>0</v>
      </c>
      <c r="G826" s="20">
        <f t="shared" si="122"/>
        <v>1</v>
      </c>
      <c r="H826" s="20">
        <f t="shared" si="123"/>
        <v>24</v>
      </c>
      <c r="I826" s="20">
        <f t="shared" si="128"/>
        <v>5</v>
      </c>
      <c r="J826" s="21">
        <f t="shared" si="129"/>
        <v>39482</v>
      </c>
      <c r="K826" s="21"/>
      <c r="L826" s="21" t="str">
        <f t="shared" si="124"/>
        <v>Monday</v>
      </c>
      <c r="M826" s="20">
        <f t="shared" si="125"/>
        <v>2</v>
      </c>
      <c r="N826" s="19">
        <v>3375</v>
      </c>
      <c r="O826" s="4">
        <f>MATCH(N826-1,'Supply Data'!$K$12:$K$17)+1</f>
        <v>3</v>
      </c>
      <c r="P826">
        <f>INDEX('Supply Data'!$L$12:$L$17,'Demand Data'!O826)</f>
        <v>23</v>
      </c>
      <c r="R826" t="str">
        <f t="shared" si="126"/>
        <v>04-Feb-08 Monday 5</v>
      </c>
    </row>
    <row r="827" spans="4:18" x14ac:dyDescent="0.35">
      <c r="D827" s="21">
        <f t="shared" si="127"/>
        <v>39482.208333331342</v>
      </c>
      <c r="E827" s="21" t="b">
        <f t="shared" si="120"/>
        <v>0</v>
      </c>
      <c r="F827" s="21" t="b">
        <f t="shared" si="121"/>
        <v>0</v>
      </c>
      <c r="G827" s="20">
        <f t="shared" si="122"/>
        <v>1</v>
      </c>
      <c r="H827" s="20">
        <f t="shared" si="123"/>
        <v>24</v>
      </c>
      <c r="I827" s="20">
        <f t="shared" si="128"/>
        <v>6</v>
      </c>
      <c r="J827" s="21">
        <f t="shared" si="129"/>
        <v>39482</v>
      </c>
      <c r="K827" s="21"/>
      <c r="L827" s="21" t="str">
        <f t="shared" si="124"/>
        <v>Monday</v>
      </c>
      <c r="M827" s="20">
        <f t="shared" si="125"/>
        <v>2</v>
      </c>
      <c r="N827" s="19">
        <v>3556.5</v>
      </c>
      <c r="O827" s="4">
        <f>MATCH(N827-1,'Supply Data'!$K$12:$K$17)+1</f>
        <v>3</v>
      </c>
      <c r="P827">
        <f>INDEX('Supply Data'!$L$12:$L$17,'Demand Data'!O827)</f>
        <v>23</v>
      </c>
      <c r="R827" t="str">
        <f t="shared" si="126"/>
        <v>04-Feb-08 Monday 6</v>
      </c>
    </row>
    <row r="828" spans="4:18" x14ac:dyDescent="0.35">
      <c r="D828" s="21">
        <f t="shared" si="127"/>
        <v>39482.249999998006</v>
      </c>
      <c r="E828" s="21" t="b">
        <f t="shared" si="120"/>
        <v>0</v>
      </c>
      <c r="F828" s="21" t="b">
        <f t="shared" si="121"/>
        <v>0</v>
      </c>
      <c r="G828" s="20">
        <f t="shared" si="122"/>
        <v>1</v>
      </c>
      <c r="H828" s="20">
        <f t="shared" si="123"/>
        <v>24</v>
      </c>
      <c r="I828" s="20">
        <f t="shared" si="128"/>
        <v>7</v>
      </c>
      <c r="J828" s="21">
        <f t="shared" si="129"/>
        <v>39482</v>
      </c>
      <c r="K828" s="21"/>
      <c r="L828" s="21" t="str">
        <f t="shared" si="124"/>
        <v>Monday</v>
      </c>
      <c r="M828" s="20">
        <f t="shared" si="125"/>
        <v>2</v>
      </c>
      <c r="N828" s="19">
        <v>3517.5</v>
      </c>
      <c r="O828" s="4">
        <f>MATCH(N828-1,'Supply Data'!$K$12:$K$17)+1</f>
        <v>3</v>
      </c>
      <c r="P828">
        <f>INDEX('Supply Data'!$L$12:$L$17,'Demand Data'!O828)</f>
        <v>23</v>
      </c>
      <c r="R828" t="str">
        <f t="shared" si="126"/>
        <v>04-Feb-08 Monday 7</v>
      </c>
    </row>
    <row r="829" spans="4:18" x14ac:dyDescent="0.35">
      <c r="D829" s="21">
        <f t="shared" si="127"/>
        <v>39482.291666664671</v>
      </c>
      <c r="E829" s="21" t="b">
        <f t="shared" si="120"/>
        <v>0</v>
      </c>
      <c r="F829" s="21" t="b">
        <f t="shared" si="121"/>
        <v>0</v>
      </c>
      <c r="G829" s="20">
        <f t="shared" si="122"/>
        <v>1</v>
      </c>
      <c r="H829" s="20">
        <f t="shared" si="123"/>
        <v>24</v>
      </c>
      <c r="I829" s="20">
        <f t="shared" si="128"/>
        <v>8</v>
      </c>
      <c r="J829" s="21">
        <f t="shared" si="129"/>
        <v>39482</v>
      </c>
      <c r="K829" s="21"/>
      <c r="L829" s="21" t="str">
        <f t="shared" si="124"/>
        <v>Monday</v>
      </c>
      <c r="M829" s="20">
        <f t="shared" si="125"/>
        <v>2</v>
      </c>
      <c r="N829" s="19">
        <v>3756</v>
      </c>
      <c r="O829" s="4">
        <f>MATCH(N829-1,'Supply Data'!$K$12:$K$17)+1</f>
        <v>4</v>
      </c>
      <c r="P829">
        <f>INDEX('Supply Data'!$L$12:$L$17,'Demand Data'!O829)</f>
        <v>50</v>
      </c>
      <c r="R829" t="str">
        <f t="shared" si="126"/>
        <v>04-Feb-08 Monday 8</v>
      </c>
    </row>
    <row r="830" spans="4:18" x14ac:dyDescent="0.35">
      <c r="D830" s="21">
        <f t="shared" si="127"/>
        <v>39482.333333331335</v>
      </c>
      <c r="E830" s="21" t="b">
        <f t="shared" si="120"/>
        <v>0</v>
      </c>
      <c r="F830" s="21" t="b">
        <f t="shared" si="121"/>
        <v>0</v>
      </c>
      <c r="G830" s="20">
        <f t="shared" si="122"/>
        <v>1</v>
      </c>
      <c r="H830" s="20">
        <f t="shared" si="123"/>
        <v>24</v>
      </c>
      <c r="I830" s="20">
        <f t="shared" si="128"/>
        <v>9</v>
      </c>
      <c r="J830" s="21">
        <f t="shared" si="129"/>
        <v>39482</v>
      </c>
      <c r="K830" s="21"/>
      <c r="L830" s="21" t="str">
        <f t="shared" si="124"/>
        <v>Monday</v>
      </c>
      <c r="M830" s="20">
        <f t="shared" si="125"/>
        <v>2</v>
      </c>
      <c r="N830" s="19">
        <v>4093.5</v>
      </c>
      <c r="O830" s="4">
        <f>MATCH(N830-1,'Supply Data'!$K$12:$K$17)+1</f>
        <v>4</v>
      </c>
      <c r="P830">
        <f>INDEX('Supply Data'!$L$12:$L$17,'Demand Data'!O830)</f>
        <v>50</v>
      </c>
      <c r="R830" t="str">
        <f t="shared" si="126"/>
        <v>04-Feb-08 Monday 9</v>
      </c>
    </row>
    <row r="831" spans="4:18" x14ac:dyDescent="0.35">
      <c r="D831" s="21">
        <f t="shared" si="127"/>
        <v>39482.374999997999</v>
      </c>
      <c r="E831" s="21" t="b">
        <f t="shared" si="120"/>
        <v>0</v>
      </c>
      <c r="F831" s="21" t="b">
        <f t="shared" si="121"/>
        <v>0</v>
      </c>
      <c r="G831" s="20">
        <f t="shared" si="122"/>
        <v>1</v>
      </c>
      <c r="H831" s="20">
        <f t="shared" si="123"/>
        <v>24</v>
      </c>
      <c r="I831" s="20">
        <f t="shared" si="128"/>
        <v>10</v>
      </c>
      <c r="J831" s="21">
        <f t="shared" si="129"/>
        <v>39482</v>
      </c>
      <c r="K831" s="21"/>
      <c r="L831" s="21" t="str">
        <f t="shared" si="124"/>
        <v>Monday</v>
      </c>
      <c r="M831" s="20">
        <f t="shared" si="125"/>
        <v>2</v>
      </c>
      <c r="N831" s="19">
        <v>4416</v>
      </c>
      <c r="O831" s="4">
        <f>MATCH(N831-1,'Supply Data'!$K$12:$K$17)+1</f>
        <v>4</v>
      </c>
      <c r="P831">
        <f>INDEX('Supply Data'!$L$12:$L$17,'Demand Data'!O831)</f>
        <v>50</v>
      </c>
      <c r="R831" t="str">
        <f t="shared" si="126"/>
        <v>04-Feb-08 Monday 10</v>
      </c>
    </row>
    <row r="832" spans="4:18" x14ac:dyDescent="0.35">
      <c r="D832" s="21">
        <f t="shared" si="127"/>
        <v>39482.416666664663</v>
      </c>
      <c r="E832" s="21" t="b">
        <f t="shared" si="120"/>
        <v>0</v>
      </c>
      <c r="F832" s="21" t="b">
        <f t="shared" si="121"/>
        <v>0</v>
      </c>
      <c r="G832" s="20">
        <f t="shared" si="122"/>
        <v>1</v>
      </c>
      <c r="H832" s="20">
        <f t="shared" si="123"/>
        <v>24</v>
      </c>
      <c r="I832" s="20">
        <f t="shared" si="128"/>
        <v>11</v>
      </c>
      <c r="J832" s="21">
        <f t="shared" si="129"/>
        <v>39482</v>
      </c>
      <c r="K832" s="21"/>
      <c r="L832" s="21" t="str">
        <f t="shared" si="124"/>
        <v>Monday</v>
      </c>
      <c r="M832" s="20">
        <f t="shared" si="125"/>
        <v>2</v>
      </c>
      <c r="N832" s="19">
        <v>4491</v>
      </c>
      <c r="O832" s="4">
        <f>MATCH(N832-1,'Supply Data'!$K$12:$K$17)+1</f>
        <v>4</v>
      </c>
      <c r="P832">
        <f>INDEX('Supply Data'!$L$12:$L$17,'Demand Data'!O832)</f>
        <v>50</v>
      </c>
      <c r="R832" t="str">
        <f t="shared" si="126"/>
        <v>04-Feb-08 Monday 11</v>
      </c>
    </row>
    <row r="833" spans="4:18" x14ac:dyDescent="0.35">
      <c r="D833" s="21">
        <f t="shared" si="127"/>
        <v>39482.458333331328</v>
      </c>
      <c r="E833" s="21" t="b">
        <f t="shared" si="120"/>
        <v>0</v>
      </c>
      <c r="F833" s="21" t="b">
        <f t="shared" si="121"/>
        <v>0</v>
      </c>
      <c r="G833" s="20">
        <f t="shared" si="122"/>
        <v>1</v>
      </c>
      <c r="H833" s="20">
        <f t="shared" si="123"/>
        <v>24</v>
      </c>
      <c r="I833" s="20">
        <f t="shared" si="128"/>
        <v>12</v>
      </c>
      <c r="J833" s="21">
        <f t="shared" si="129"/>
        <v>39482</v>
      </c>
      <c r="K833" s="21"/>
      <c r="L833" s="21" t="str">
        <f t="shared" si="124"/>
        <v>Monday</v>
      </c>
      <c r="M833" s="20">
        <f t="shared" si="125"/>
        <v>2</v>
      </c>
      <c r="N833" s="19">
        <v>4303.5</v>
      </c>
      <c r="O833" s="4">
        <f>MATCH(N833-1,'Supply Data'!$K$12:$K$17)+1</f>
        <v>4</v>
      </c>
      <c r="P833">
        <f>INDEX('Supply Data'!$L$12:$L$17,'Demand Data'!O833)</f>
        <v>50</v>
      </c>
      <c r="R833" t="str">
        <f t="shared" si="126"/>
        <v>04-Feb-08 Monday 12</v>
      </c>
    </row>
    <row r="834" spans="4:18" x14ac:dyDescent="0.35">
      <c r="D834" s="21">
        <f t="shared" si="127"/>
        <v>39482.499999997992</v>
      </c>
      <c r="E834" s="21" t="b">
        <f t="shared" si="120"/>
        <v>0</v>
      </c>
      <c r="F834" s="21" t="b">
        <f t="shared" si="121"/>
        <v>0</v>
      </c>
      <c r="G834" s="20">
        <f t="shared" si="122"/>
        <v>1</v>
      </c>
      <c r="H834" s="20">
        <f t="shared" si="123"/>
        <v>24</v>
      </c>
      <c r="I834" s="20">
        <f t="shared" si="128"/>
        <v>13</v>
      </c>
      <c r="J834" s="21">
        <f t="shared" si="129"/>
        <v>39482</v>
      </c>
      <c r="K834" s="21"/>
      <c r="L834" s="21" t="str">
        <f t="shared" si="124"/>
        <v>Monday</v>
      </c>
      <c r="M834" s="20">
        <f t="shared" si="125"/>
        <v>2</v>
      </c>
      <c r="N834" s="19">
        <v>4327.5</v>
      </c>
      <c r="O834" s="4">
        <f>MATCH(N834-1,'Supply Data'!$K$12:$K$17)+1</f>
        <v>4</v>
      </c>
      <c r="P834">
        <f>INDEX('Supply Data'!$L$12:$L$17,'Demand Data'!O834)</f>
        <v>50</v>
      </c>
      <c r="R834" t="str">
        <f t="shared" si="126"/>
        <v>04-Feb-08 Monday 13</v>
      </c>
    </row>
    <row r="835" spans="4:18" x14ac:dyDescent="0.35">
      <c r="D835" s="21">
        <f t="shared" si="127"/>
        <v>39482.541666664656</v>
      </c>
      <c r="E835" s="21" t="b">
        <f t="shared" si="120"/>
        <v>0</v>
      </c>
      <c r="F835" s="21" t="b">
        <f t="shared" si="121"/>
        <v>0</v>
      </c>
      <c r="G835" s="20">
        <f t="shared" si="122"/>
        <v>1</v>
      </c>
      <c r="H835" s="20">
        <f t="shared" si="123"/>
        <v>24</v>
      </c>
      <c r="I835" s="20">
        <f t="shared" si="128"/>
        <v>14</v>
      </c>
      <c r="J835" s="21">
        <f t="shared" si="129"/>
        <v>39482</v>
      </c>
      <c r="K835" s="21"/>
      <c r="L835" s="21" t="str">
        <f t="shared" si="124"/>
        <v>Monday</v>
      </c>
      <c r="M835" s="20">
        <f t="shared" si="125"/>
        <v>2</v>
      </c>
      <c r="N835" s="19">
        <v>4386</v>
      </c>
      <c r="O835" s="4">
        <f>MATCH(N835-1,'Supply Data'!$K$12:$K$17)+1</f>
        <v>4</v>
      </c>
      <c r="P835">
        <f>INDEX('Supply Data'!$L$12:$L$17,'Demand Data'!O835)</f>
        <v>50</v>
      </c>
      <c r="R835" t="str">
        <f t="shared" si="126"/>
        <v>04-Feb-08 Monday 14</v>
      </c>
    </row>
    <row r="836" spans="4:18" x14ac:dyDescent="0.35">
      <c r="D836" s="21">
        <f t="shared" si="127"/>
        <v>39482.58333333132</v>
      </c>
      <c r="E836" s="21" t="b">
        <f t="shared" si="120"/>
        <v>0</v>
      </c>
      <c r="F836" s="21" t="b">
        <f t="shared" si="121"/>
        <v>0</v>
      </c>
      <c r="G836" s="20">
        <f t="shared" si="122"/>
        <v>1</v>
      </c>
      <c r="H836" s="20">
        <f t="shared" si="123"/>
        <v>24</v>
      </c>
      <c r="I836" s="20">
        <f t="shared" si="128"/>
        <v>15</v>
      </c>
      <c r="J836" s="21">
        <f t="shared" si="129"/>
        <v>39482</v>
      </c>
      <c r="K836" s="21"/>
      <c r="L836" s="21" t="str">
        <f t="shared" si="124"/>
        <v>Monday</v>
      </c>
      <c r="M836" s="20">
        <f t="shared" si="125"/>
        <v>2</v>
      </c>
      <c r="N836" s="19">
        <v>4234.5</v>
      </c>
      <c r="O836" s="4">
        <f>MATCH(N836-1,'Supply Data'!$K$12:$K$17)+1</f>
        <v>4</v>
      </c>
      <c r="P836">
        <f>INDEX('Supply Data'!$L$12:$L$17,'Demand Data'!O836)</f>
        <v>50</v>
      </c>
      <c r="R836" t="str">
        <f t="shared" si="126"/>
        <v>04-Feb-08 Monday 15</v>
      </c>
    </row>
    <row r="837" spans="4:18" x14ac:dyDescent="0.35">
      <c r="D837" s="21">
        <f t="shared" si="127"/>
        <v>39482.624999997985</v>
      </c>
      <c r="E837" s="21" t="b">
        <f t="shared" si="120"/>
        <v>0</v>
      </c>
      <c r="F837" s="21" t="b">
        <f t="shared" si="121"/>
        <v>0</v>
      </c>
      <c r="G837" s="20">
        <f t="shared" si="122"/>
        <v>1</v>
      </c>
      <c r="H837" s="20">
        <f t="shared" si="123"/>
        <v>24</v>
      </c>
      <c r="I837" s="20">
        <f t="shared" si="128"/>
        <v>16</v>
      </c>
      <c r="J837" s="21">
        <f t="shared" si="129"/>
        <v>39482</v>
      </c>
      <c r="K837" s="21"/>
      <c r="L837" s="21" t="str">
        <f t="shared" si="124"/>
        <v>Monday</v>
      </c>
      <c r="M837" s="20">
        <f t="shared" si="125"/>
        <v>2</v>
      </c>
      <c r="N837" s="19">
        <v>4153.5</v>
      </c>
      <c r="O837" s="4">
        <f>MATCH(N837-1,'Supply Data'!$K$12:$K$17)+1</f>
        <v>4</v>
      </c>
      <c r="P837">
        <f>INDEX('Supply Data'!$L$12:$L$17,'Demand Data'!O837)</f>
        <v>50</v>
      </c>
      <c r="R837" t="str">
        <f t="shared" si="126"/>
        <v>04-Feb-08 Monday 16</v>
      </c>
    </row>
    <row r="838" spans="4:18" x14ac:dyDescent="0.35">
      <c r="D838" s="21">
        <f t="shared" si="127"/>
        <v>39482.666666664649</v>
      </c>
      <c r="E838" s="21" t="b">
        <f t="shared" ref="E838:E901" si="130">D838=$D$2</f>
        <v>0</v>
      </c>
      <c r="F838" s="21" t="b">
        <f t="shared" ref="F838:F901" si="131">D838=$E$2</f>
        <v>0</v>
      </c>
      <c r="G838" s="20">
        <f t="shared" si="122"/>
        <v>1</v>
      </c>
      <c r="H838" s="20">
        <f t="shared" si="123"/>
        <v>24</v>
      </c>
      <c r="I838" s="20">
        <f t="shared" si="128"/>
        <v>17</v>
      </c>
      <c r="J838" s="21">
        <f t="shared" si="129"/>
        <v>39482</v>
      </c>
      <c r="K838" s="21"/>
      <c r="L838" s="21" t="str">
        <f t="shared" si="124"/>
        <v>Monday</v>
      </c>
      <c r="M838" s="20">
        <f t="shared" si="125"/>
        <v>2</v>
      </c>
      <c r="N838" s="19">
        <v>3828</v>
      </c>
      <c r="O838" s="4">
        <f>MATCH(N838-1,'Supply Data'!$K$12:$K$17)+1</f>
        <v>4</v>
      </c>
      <c r="P838">
        <f>INDEX('Supply Data'!$L$12:$L$17,'Demand Data'!O838)</f>
        <v>50</v>
      </c>
      <c r="R838" t="str">
        <f t="shared" si="126"/>
        <v>04-Feb-08 Monday 17</v>
      </c>
    </row>
    <row r="839" spans="4:18" x14ac:dyDescent="0.35">
      <c r="D839" s="21">
        <f t="shared" si="127"/>
        <v>39482.708333331313</v>
      </c>
      <c r="E839" s="21" t="b">
        <f t="shared" si="130"/>
        <v>0</v>
      </c>
      <c r="F839" s="21" t="b">
        <f t="shared" si="131"/>
        <v>0</v>
      </c>
      <c r="G839" s="20">
        <f t="shared" ref="G839:G902" si="132">IF(E839,2,IF(F839,3,1))</f>
        <v>1</v>
      </c>
      <c r="H839" s="20">
        <f t="shared" ref="H839:H902" si="133">CHOOSE(G839,24,23,25)</f>
        <v>24</v>
      </c>
      <c r="I839" s="20">
        <f t="shared" si="128"/>
        <v>18</v>
      </c>
      <c r="J839" s="21">
        <f t="shared" si="129"/>
        <v>39482</v>
      </c>
      <c r="K839" s="21"/>
      <c r="L839" s="21" t="str">
        <f t="shared" ref="L839:L902" si="134">TEXT(J839,"ddddd")</f>
        <v>Monday</v>
      </c>
      <c r="M839" s="20">
        <f t="shared" ref="M839:M902" si="135">MONTH(D839)</f>
        <v>2</v>
      </c>
      <c r="N839" s="19">
        <v>4248</v>
      </c>
      <c r="O839" s="4">
        <f>MATCH(N839-1,'Supply Data'!$K$12:$K$17)+1</f>
        <v>4</v>
      </c>
      <c r="P839">
        <f>INDEX('Supply Data'!$L$12:$L$17,'Demand Data'!O839)</f>
        <v>50</v>
      </c>
      <c r="R839" t="str">
        <f t="shared" ref="R839:R902" si="136">TEXT(D839,"dd-mmm-yy ddddd")&amp;" "&amp;I839</f>
        <v>04-Feb-08 Monday 18</v>
      </c>
    </row>
    <row r="840" spans="4:18" x14ac:dyDescent="0.35">
      <c r="D840" s="21">
        <f t="shared" ref="D840:D903" si="137">D839+1/24</f>
        <v>39482.749999997977</v>
      </c>
      <c r="E840" s="21" t="b">
        <f t="shared" si="130"/>
        <v>0</v>
      </c>
      <c r="F840" s="21" t="b">
        <f t="shared" si="131"/>
        <v>0</v>
      </c>
      <c r="G840" s="20">
        <f t="shared" si="132"/>
        <v>1</v>
      </c>
      <c r="H840" s="20">
        <f t="shared" si="133"/>
        <v>24</v>
      </c>
      <c r="I840" s="20">
        <f t="shared" ref="I840:I903" si="138">IF(I839&gt;=H840,1,I839+1)</f>
        <v>19</v>
      </c>
      <c r="J840" s="21">
        <f t="shared" ref="J840:J903" si="139">IF(I840=1,J839+1,J839)</f>
        <v>39482</v>
      </c>
      <c r="K840" s="21"/>
      <c r="L840" s="21" t="str">
        <f t="shared" si="134"/>
        <v>Monday</v>
      </c>
      <c r="M840" s="20">
        <f t="shared" si="135"/>
        <v>2</v>
      </c>
      <c r="N840" s="19">
        <v>4683</v>
      </c>
      <c r="O840" s="4">
        <f>MATCH(N840-1,'Supply Data'!$K$12:$K$17)+1</f>
        <v>4</v>
      </c>
      <c r="P840">
        <f>INDEX('Supply Data'!$L$12:$L$17,'Demand Data'!O840)</f>
        <v>50</v>
      </c>
      <c r="R840" t="str">
        <f t="shared" si="136"/>
        <v>04-Feb-08 Monday 19</v>
      </c>
    </row>
    <row r="841" spans="4:18" x14ac:dyDescent="0.35">
      <c r="D841" s="21">
        <f t="shared" si="137"/>
        <v>39482.791666664642</v>
      </c>
      <c r="E841" s="21" t="b">
        <f t="shared" si="130"/>
        <v>0</v>
      </c>
      <c r="F841" s="21" t="b">
        <f t="shared" si="131"/>
        <v>0</v>
      </c>
      <c r="G841" s="20">
        <f t="shared" si="132"/>
        <v>1</v>
      </c>
      <c r="H841" s="20">
        <f t="shared" si="133"/>
        <v>24</v>
      </c>
      <c r="I841" s="20">
        <f t="shared" si="138"/>
        <v>20</v>
      </c>
      <c r="J841" s="21">
        <f t="shared" si="139"/>
        <v>39482</v>
      </c>
      <c r="K841" s="21"/>
      <c r="L841" s="21" t="str">
        <f t="shared" si="134"/>
        <v>Monday</v>
      </c>
      <c r="M841" s="20">
        <f t="shared" si="135"/>
        <v>2</v>
      </c>
      <c r="N841" s="19">
        <v>4561.5</v>
      </c>
      <c r="O841" s="4">
        <f>MATCH(N841-1,'Supply Data'!$K$12:$K$17)+1</f>
        <v>4</v>
      </c>
      <c r="P841">
        <f>INDEX('Supply Data'!$L$12:$L$17,'Demand Data'!O841)</f>
        <v>50</v>
      </c>
      <c r="R841" t="str">
        <f t="shared" si="136"/>
        <v>04-Feb-08 Monday 20</v>
      </c>
    </row>
    <row r="842" spans="4:18" x14ac:dyDescent="0.35">
      <c r="D842" s="21">
        <f t="shared" si="137"/>
        <v>39482.833333331306</v>
      </c>
      <c r="E842" s="21" t="b">
        <f t="shared" si="130"/>
        <v>0</v>
      </c>
      <c r="F842" s="21" t="b">
        <f t="shared" si="131"/>
        <v>0</v>
      </c>
      <c r="G842" s="20">
        <f t="shared" si="132"/>
        <v>1</v>
      </c>
      <c r="H842" s="20">
        <f t="shared" si="133"/>
        <v>24</v>
      </c>
      <c r="I842" s="20">
        <f t="shared" si="138"/>
        <v>21</v>
      </c>
      <c r="J842" s="21">
        <f t="shared" si="139"/>
        <v>39482</v>
      </c>
      <c r="K842" s="21"/>
      <c r="L842" s="21" t="str">
        <f t="shared" si="134"/>
        <v>Monday</v>
      </c>
      <c r="M842" s="20">
        <f t="shared" si="135"/>
        <v>2</v>
      </c>
      <c r="N842" s="19">
        <v>4425</v>
      </c>
      <c r="O842" s="4">
        <f>MATCH(N842-1,'Supply Data'!$K$12:$K$17)+1</f>
        <v>4</v>
      </c>
      <c r="P842">
        <f>INDEX('Supply Data'!$L$12:$L$17,'Demand Data'!O842)</f>
        <v>50</v>
      </c>
      <c r="R842" t="str">
        <f t="shared" si="136"/>
        <v>04-Feb-08 Monday 21</v>
      </c>
    </row>
    <row r="843" spans="4:18" x14ac:dyDescent="0.35">
      <c r="D843" s="21">
        <f t="shared" si="137"/>
        <v>39482.87499999797</v>
      </c>
      <c r="E843" s="21" t="b">
        <f t="shared" si="130"/>
        <v>0</v>
      </c>
      <c r="F843" s="21" t="b">
        <f t="shared" si="131"/>
        <v>0</v>
      </c>
      <c r="G843" s="20">
        <f t="shared" si="132"/>
        <v>1</v>
      </c>
      <c r="H843" s="20">
        <f t="shared" si="133"/>
        <v>24</v>
      </c>
      <c r="I843" s="20">
        <f t="shared" si="138"/>
        <v>22</v>
      </c>
      <c r="J843" s="21">
        <f t="shared" si="139"/>
        <v>39482</v>
      </c>
      <c r="K843" s="21"/>
      <c r="L843" s="21" t="str">
        <f t="shared" si="134"/>
        <v>Monday</v>
      </c>
      <c r="M843" s="20">
        <f t="shared" si="135"/>
        <v>2</v>
      </c>
      <c r="N843" s="19">
        <v>4060.5</v>
      </c>
      <c r="O843" s="4">
        <f>MATCH(N843-1,'Supply Data'!$K$12:$K$17)+1</f>
        <v>4</v>
      </c>
      <c r="P843">
        <f>INDEX('Supply Data'!$L$12:$L$17,'Demand Data'!O843)</f>
        <v>50</v>
      </c>
      <c r="R843" t="str">
        <f t="shared" si="136"/>
        <v>04-Feb-08 Monday 22</v>
      </c>
    </row>
    <row r="844" spans="4:18" x14ac:dyDescent="0.35">
      <c r="D844" s="21">
        <f t="shared" si="137"/>
        <v>39482.916666664634</v>
      </c>
      <c r="E844" s="21" t="b">
        <f t="shared" si="130"/>
        <v>0</v>
      </c>
      <c r="F844" s="21" t="b">
        <f t="shared" si="131"/>
        <v>0</v>
      </c>
      <c r="G844" s="20">
        <f t="shared" si="132"/>
        <v>1</v>
      </c>
      <c r="H844" s="20">
        <f t="shared" si="133"/>
        <v>24</v>
      </c>
      <c r="I844" s="20">
        <f t="shared" si="138"/>
        <v>23</v>
      </c>
      <c r="J844" s="21">
        <f t="shared" si="139"/>
        <v>39482</v>
      </c>
      <c r="K844" s="21"/>
      <c r="L844" s="21" t="str">
        <f t="shared" si="134"/>
        <v>Monday</v>
      </c>
      <c r="M844" s="20">
        <f t="shared" si="135"/>
        <v>2</v>
      </c>
      <c r="N844" s="19">
        <v>3616.5</v>
      </c>
      <c r="O844" s="4">
        <f>MATCH(N844-1,'Supply Data'!$K$12:$K$17)+1</f>
        <v>4</v>
      </c>
      <c r="P844">
        <f>INDEX('Supply Data'!$L$12:$L$17,'Demand Data'!O844)</f>
        <v>50</v>
      </c>
      <c r="R844" t="str">
        <f t="shared" si="136"/>
        <v>04-Feb-08 Monday 23</v>
      </c>
    </row>
    <row r="845" spans="4:18" x14ac:dyDescent="0.35">
      <c r="D845" s="21">
        <f t="shared" si="137"/>
        <v>39482.958333331298</v>
      </c>
      <c r="E845" s="21" t="b">
        <f t="shared" si="130"/>
        <v>0</v>
      </c>
      <c r="F845" s="21" t="b">
        <f t="shared" si="131"/>
        <v>0</v>
      </c>
      <c r="G845" s="20">
        <f t="shared" si="132"/>
        <v>1</v>
      </c>
      <c r="H845" s="20">
        <f t="shared" si="133"/>
        <v>24</v>
      </c>
      <c r="I845" s="20">
        <f t="shared" si="138"/>
        <v>24</v>
      </c>
      <c r="J845" s="21">
        <f t="shared" si="139"/>
        <v>39482</v>
      </c>
      <c r="K845" s="21"/>
      <c r="L845" s="21" t="str">
        <f t="shared" si="134"/>
        <v>Monday</v>
      </c>
      <c r="M845" s="20">
        <f t="shared" si="135"/>
        <v>2</v>
      </c>
      <c r="N845" s="19">
        <v>3387</v>
      </c>
      <c r="O845" s="4">
        <f>MATCH(N845-1,'Supply Data'!$K$12:$K$17)+1</f>
        <v>3</v>
      </c>
      <c r="P845">
        <f>INDEX('Supply Data'!$L$12:$L$17,'Demand Data'!O845)</f>
        <v>23</v>
      </c>
      <c r="R845" t="str">
        <f t="shared" si="136"/>
        <v>04-Feb-08 Monday 24</v>
      </c>
    </row>
    <row r="846" spans="4:18" x14ac:dyDescent="0.35">
      <c r="D846" s="21">
        <f t="shared" si="137"/>
        <v>39482.999999997963</v>
      </c>
      <c r="E846" s="21" t="b">
        <f t="shared" si="130"/>
        <v>0</v>
      </c>
      <c r="F846" s="21" t="b">
        <f t="shared" si="131"/>
        <v>0</v>
      </c>
      <c r="G846" s="20">
        <f t="shared" si="132"/>
        <v>1</v>
      </c>
      <c r="H846" s="20">
        <f t="shared" si="133"/>
        <v>24</v>
      </c>
      <c r="I846" s="20">
        <f t="shared" si="138"/>
        <v>1</v>
      </c>
      <c r="J846" s="21">
        <f t="shared" si="139"/>
        <v>39483</v>
      </c>
      <c r="K846" s="21"/>
      <c r="L846" s="21" t="str">
        <f t="shared" si="134"/>
        <v>Tuesday</v>
      </c>
      <c r="M846" s="20">
        <f t="shared" si="135"/>
        <v>2</v>
      </c>
      <c r="N846" s="19">
        <v>3550.5</v>
      </c>
      <c r="O846" s="4">
        <f>MATCH(N846-1,'Supply Data'!$K$12:$K$17)+1</f>
        <v>3</v>
      </c>
      <c r="P846">
        <f>INDEX('Supply Data'!$L$12:$L$17,'Demand Data'!O846)</f>
        <v>23</v>
      </c>
      <c r="R846" t="str">
        <f t="shared" si="136"/>
        <v>05-Feb-08 Tuesday 1</v>
      </c>
    </row>
    <row r="847" spans="4:18" x14ac:dyDescent="0.35">
      <c r="D847" s="21">
        <f t="shared" si="137"/>
        <v>39483.041666664627</v>
      </c>
      <c r="E847" s="21" t="b">
        <f t="shared" si="130"/>
        <v>0</v>
      </c>
      <c r="F847" s="21" t="b">
        <f t="shared" si="131"/>
        <v>0</v>
      </c>
      <c r="G847" s="20">
        <f t="shared" si="132"/>
        <v>1</v>
      </c>
      <c r="H847" s="20">
        <f t="shared" si="133"/>
        <v>24</v>
      </c>
      <c r="I847" s="20">
        <f t="shared" si="138"/>
        <v>2</v>
      </c>
      <c r="J847" s="21">
        <f t="shared" si="139"/>
        <v>39483</v>
      </c>
      <c r="K847" s="21"/>
      <c r="L847" s="21" t="str">
        <f t="shared" si="134"/>
        <v>Tuesday</v>
      </c>
      <c r="M847" s="20">
        <f t="shared" si="135"/>
        <v>2</v>
      </c>
      <c r="N847" s="19">
        <v>3429</v>
      </c>
      <c r="O847" s="4">
        <f>MATCH(N847-1,'Supply Data'!$K$12:$K$17)+1</f>
        <v>3</v>
      </c>
      <c r="P847">
        <f>INDEX('Supply Data'!$L$12:$L$17,'Demand Data'!O847)</f>
        <v>23</v>
      </c>
      <c r="R847" t="str">
        <f t="shared" si="136"/>
        <v>05-Feb-08 Tuesday 2</v>
      </c>
    </row>
    <row r="848" spans="4:18" x14ac:dyDescent="0.35">
      <c r="D848" s="21">
        <f t="shared" si="137"/>
        <v>39483.083333331291</v>
      </c>
      <c r="E848" s="21" t="b">
        <f t="shared" si="130"/>
        <v>0</v>
      </c>
      <c r="F848" s="21" t="b">
        <f t="shared" si="131"/>
        <v>0</v>
      </c>
      <c r="G848" s="20">
        <f t="shared" si="132"/>
        <v>1</v>
      </c>
      <c r="H848" s="20">
        <f t="shared" si="133"/>
        <v>24</v>
      </c>
      <c r="I848" s="20">
        <f t="shared" si="138"/>
        <v>3</v>
      </c>
      <c r="J848" s="21">
        <f t="shared" si="139"/>
        <v>39483</v>
      </c>
      <c r="K848" s="21"/>
      <c r="L848" s="21" t="str">
        <f t="shared" si="134"/>
        <v>Tuesday</v>
      </c>
      <c r="M848" s="20">
        <f t="shared" si="135"/>
        <v>2</v>
      </c>
      <c r="N848" s="19">
        <v>3364.5</v>
      </c>
      <c r="O848" s="4">
        <f>MATCH(N848-1,'Supply Data'!$K$12:$K$17)+1</f>
        <v>3</v>
      </c>
      <c r="P848">
        <f>INDEX('Supply Data'!$L$12:$L$17,'Demand Data'!O848)</f>
        <v>23</v>
      </c>
      <c r="R848" t="str">
        <f t="shared" si="136"/>
        <v>05-Feb-08 Tuesday 3</v>
      </c>
    </row>
    <row r="849" spans="4:18" x14ac:dyDescent="0.35">
      <c r="D849" s="21">
        <f t="shared" si="137"/>
        <v>39483.124999997955</v>
      </c>
      <c r="E849" s="21" t="b">
        <f t="shared" si="130"/>
        <v>0</v>
      </c>
      <c r="F849" s="21" t="b">
        <f t="shared" si="131"/>
        <v>0</v>
      </c>
      <c r="G849" s="20">
        <f t="shared" si="132"/>
        <v>1</v>
      </c>
      <c r="H849" s="20">
        <f t="shared" si="133"/>
        <v>24</v>
      </c>
      <c r="I849" s="20">
        <f t="shared" si="138"/>
        <v>4</v>
      </c>
      <c r="J849" s="21">
        <f t="shared" si="139"/>
        <v>39483</v>
      </c>
      <c r="K849" s="21"/>
      <c r="L849" s="21" t="str">
        <f t="shared" si="134"/>
        <v>Tuesday</v>
      </c>
      <c r="M849" s="20">
        <f t="shared" si="135"/>
        <v>2</v>
      </c>
      <c r="N849" s="19">
        <v>3298.5</v>
      </c>
      <c r="O849" s="4">
        <f>MATCH(N849-1,'Supply Data'!$K$12:$K$17)+1</f>
        <v>3</v>
      </c>
      <c r="P849">
        <f>INDEX('Supply Data'!$L$12:$L$17,'Demand Data'!O849)</f>
        <v>23</v>
      </c>
      <c r="R849" t="str">
        <f t="shared" si="136"/>
        <v>05-Feb-08 Tuesday 4</v>
      </c>
    </row>
    <row r="850" spans="4:18" x14ac:dyDescent="0.35">
      <c r="D850" s="21">
        <f t="shared" si="137"/>
        <v>39483.16666666462</v>
      </c>
      <c r="E850" s="21" t="b">
        <f t="shared" si="130"/>
        <v>0</v>
      </c>
      <c r="F850" s="21" t="b">
        <f t="shared" si="131"/>
        <v>0</v>
      </c>
      <c r="G850" s="20">
        <f t="shared" si="132"/>
        <v>1</v>
      </c>
      <c r="H850" s="20">
        <f t="shared" si="133"/>
        <v>24</v>
      </c>
      <c r="I850" s="20">
        <f t="shared" si="138"/>
        <v>5</v>
      </c>
      <c r="J850" s="21">
        <f t="shared" si="139"/>
        <v>39483</v>
      </c>
      <c r="K850" s="21"/>
      <c r="L850" s="21" t="str">
        <f t="shared" si="134"/>
        <v>Tuesday</v>
      </c>
      <c r="M850" s="20">
        <f t="shared" si="135"/>
        <v>2</v>
      </c>
      <c r="N850" s="19">
        <v>3375</v>
      </c>
      <c r="O850" s="4">
        <f>MATCH(N850-1,'Supply Data'!$K$12:$K$17)+1</f>
        <v>3</v>
      </c>
      <c r="P850">
        <f>INDEX('Supply Data'!$L$12:$L$17,'Demand Data'!O850)</f>
        <v>23</v>
      </c>
      <c r="R850" t="str">
        <f t="shared" si="136"/>
        <v>05-Feb-08 Tuesday 5</v>
      </c>
    </row>
    <row r="851" spans="4:18" x14ac:dyDescent="0.35">
      <c r="D851" s="21">
        <f t="shared" si="137"/>
        <v>39483.208333331284</v>
      </c>
      <c r="E851" s="21" t="b">
        <f t="shared" si="130"/>
        <v>0</v>
      </c>
      <c r="F851" s="21" t="b">
        <f t="shared" si="131"/>
        <v>0</v>
      </c>
      <c r="G851" s="20">
        <f t="shared" si="132"/>
        <v>1</v>
      </c>
      <c r="H851" s="20">
        <f t="shared" si="133"/>
        <v>24</v>
      </c>
      <c r="I851" s="20">
        <f t="shared" si="138"/>
        <v>6</v>
      </c>
      <c r="J851" s="21">
        <f t="shared" si="139"/>
        <v>39483</v>
      </c>
      <c r="K851" s="21"/>
      <c r="L851" s="21" t="str">
        <f t="shared" si="134"/>
        <v>Tuesday</v>
      </c>
      <c r="M851" s="20">
        <f t="shared" si="135"/>
        <v>2</v>
      </c>
      <c r="N851" s="19">
        <v>3556.5</v>
      </c>
      <c r="O851" s="4">
        <f>MATCH(N851-1,'Supply Data'!$K$12:$K$17)+1</f>
        <v>3</v>
      </c>
      <c r="P851">
        <f>INDEX('Supply Data'!$L$12:$L$17,'Demand Data'!O851)</f>
        <v>23</v>
      </c>
      <c r="R851" t="str">
        <f t="shared" si="136"/>
        <v>05-Feb-08 Tuesday 6</v>
      </c>
    </row>
    <row r="852" spans="4:18" x14ac:dyDescent="0.35">
      <c r="D852" s="21">
        <f t="shared" si="137"/>
        <v>39483.249999997948</v>
      </c>
      <c r="E852" s="21" t="b">
        <f t="shared" si="130"/>
        <v>0</v>
      </c>
      <c r="F852" s="21" t="b">
        <f t="shared" si="131"/>
        <v>0</v>
      </c>
      <c r="G852" s="20">
        <f t="shared" si="132"/>
        <v>1</v>
      </c>
      <c r="H852" s="20">
        <f t="shared" si="133"/>
        <v>24</v>
      </c>
      <c r="I852" s="20">
        <f t="shared" si="138"/>
        <v>7</v>
      </c>
      <c r="J852" s="21">
        <f t="shared" si="139"/>
        <v>39483</v>
      </c>
      <c r="K852" s="21"/>
      <c r="L852" s="21" t="str">
        <f t="shared" si="134"/>
        <v>Tuesday</v>
      </c>
      <c r="M852" s="20">
        <f t="shared" si="135"/>
        <v>2</v>
      </c>
      <c r="N852" s="19">
        <v>3517.5</v>
      </c>
      <c r="O852" s="4">
        <f>MATCH(N852-1,'Supply Data'!$K$12:$K$17)+1</f>
        <v>3</v>
      </c>
      <c r="P852">
        <f>INDEX('Supply Data'!$L$12:$L$17,'Demand Data'!O852)</f>
        <v>23</v>
      </c>
      <c r="R852" t="str">
        <f t="shared" si="136"/>
        <v>05-Feb-08 Tuesday 7</v>
      </c>
    </row>
    <row r="853" spans="4:18" x14ac:dyDescent="0.35">
      <c r="D853" s="21">
        <f t="shared" si="137"/>
        <v>39483.291666664612</v>
      </c>
      <c r="E853" s="21" t="b">
        <f t="shared" si="130"/>
        <v>0</v>
      </c>
      <c r="F853" s="21" t="b">
        <f t="shared" si="131"/>
        <v>0</v>
      </c>
      <c r="G853" s="20">
        <f t="shared" si="132"/>
        <v>1</v>
      </c>
      <c r="H853" s="20">
        <f t="shared" si="133"/>
        <v>24</v>
      </c>
      <c r="I853" s="20">
        <f t="shared" si="138"/>
        <v>8</v>
      </c>
      <c r="J853" s="21">
        <f t="shared" si="139"/>
        <v>39483</v>
      </c>
      <c r="K853" s="21"/>
      <c r="L853" s="21" t="str">
        <f t="shared" si="134"/>
        <v>Tuesday</v>
      </c>
      <c r="M853" s="20">
        <f t="shared" si="135"/>
        <v>2</v>
      </c>
      <c r="N853" s="19">
        <v>3756</v>
      </c>
      <c r="O853" s="4">
        <f>MATCH(N853-1,'Supply Data'!$K$12:$K$17)+1</f>
        <v>4</v>
      </c>
      <c r="P853">
        <f>INDEX('Supply Data'!$L$12:$L$17,'Demand Data'!O853)</f>
        <v>50</v>
      </c>
      <c r="R853" t="str">
        <f t="shared" si="136"/>
        <v>05-Feb-08 Tuesday 8</v>
      </c>
    </row>
    <row r="854" spans="4:18" x14ac:dyDescent="0.35">
      <c r="D854" s="21">
        <f t="shared" si="137"/>
        <v>39483.333333331277</v>
      </c>
      <c r="E854" s="21" t="b">
        <f t="shared" si="130"/>
        <v>0</v>
      </c>
      <c r="F854" s="21" t="b">
        <f t="shared" si="131"/>
        <v>0</v>
      </c>
      <c r="G854" s="20">
        <f t="shared" si="132"/>
        <v>1</v>
      </c>
      <c r="H854" s="20">
        <f t="shared" si="133"/>
        <v>24</v>
      </c>
      <c r="I854" s="20">
        <f t="shared" si="138"/>
        <v>9</v>
      </c>
      <c r="J854" s="21">
        <f t="shared" si="139"/>
        <v>39483</v>
      </c>
      <c r="K854" s="21"/>
      <c r="L854" s="21" t="str">
        <f t="shared" si="134"/>
        <v>Tuesday</v>
      </c>
      <c r="M854" s="20">
        <f t="shared" si="135"/>
        <v>2</v>
      </c>
      <c r="N854" s="19">
        <v>4093.5</v>
      </c>
      <c r="O854" s="4">
        <f>MATCH(N854-1,'Supply Data'!$K$12:$K$17)+1</f>
        <v>4</v>
      </c>
      <c r="P854">
        <f>INDEX('Supply Data'!$L$12:$L$17,'Demand Data'!O854)</f>
        <v>50</v>
      </c>
      <c r="R854" t="str">
        <f t="shared" si="136"/>
        <v>05-Feb-08 Tuesday 9</v>
      </c>
    </row>
    <row r="855" spans="4:18" x14ac:dyDescent="0.35">
      <c r="D855" s="21">
        <f t="shared" si="137"/>
        <v>39483.374999997941</v>
      </c>
      <c r="E855" s="21" t="b">
        <f t="shared" si="130"/>
        <v>0</v>
      </c>
      <c r="F855" s="21" t="b">
        <f t="shared" si="131"/>
        <v>0</v>
      </c>
      <c r="G855" s="20">
        <f t="shared" si="132"/>
        <v>1</v>
      </c>
      <c r="H855" s="20">
        <f t="shared" si="133"/>
        <v>24</v>
      </c>
      <c r="I855" s="20">
        <f t="shared" si="138"/>
        <v>10</v>
      </c>
      <c r="J855" s="21">
        <f t="shared" si="139"/>
        <v>39483</v>
      </c>
      <c r="K855" s="21"/>
      <c r="L855" s="21" t="str">
        <f t="shared" si="134"/>
        <v>Tuesday</v>
      </c>
      <c r="M855" s="20">
        <f t="shared" si="135"/>
        <v>2</v>
      </c>
      <c r="N855" s="19">
        <v>4416</v>
      </c>
      <c r="O855" s="4">
        <f>MATCH(N855-1,'Supply Data'!$K$12:$K$17)+1</f>
        <v>4</v>
      </c>
      <c r="P855">
        <f>INDEX('Supply Data'!$L$12:$L$17,'Demand Data'!O855)</f>
        <v>50</v>
      </c>
      <c r="R855" t="str">
        <f t="shared" si="136"/>
        <v>05-Feb-08 Tuesday 10</v>
      </c>
    </row>
    <row r="856" spans="4:18" x14ac:dyDescent="0.35">
      <c r="D856" s="21">
        <f t="shared" si="137"/>
        <v>39483.416666664605</v>
      </c>
      <c r="E856" s="21" t="b">
        <f t="shared" si="130"/>
        <v>0</v>
      </c>
      <c r="F856" s="21" t="b">
        <f t="shared" si="131"/>
        <v>0</v>
      </c>
      <c r="G856" s="20">
        <f t="shared" si="132"/>
        <v>1</v>
      </c>
      <c r="H856" s="20">
        <f t="shared" si="133"/>
        <v>24</v>
      </c>
      <c r="I856" s="20">
        <f t="shared" si="138"/>
        <v>11</v>
      </c>
      <c r="J856" s="21">
        <f t="shared" si="139"/>
        <v>39483</v>
      </c>
      <c r="K856" s="21"/>
      <c r="L856" s="21" t="str">
        <f t="shared" si="134"/>
        <v>Tuesday</v>
      </c>
      <c r="M856" s="20">
        <f t="shared" si="135"/>
        <v>2</v>
      </c>
      <c r="N856" s="19">
        <v>4491</v>
      </c>
      <c r="O856" s="4">
        <f>MATCH(N856-1,'Supply Data'!$K$12:$K$17)+1</f>
        <v>4</v>
      </c>
      <c r="P856">
        <f>INDEX('Supply Data'!$L$12:$L$17,'Demand Data'!O856)</f>
        <v>50</v>
      </c>
      <c r="R856" t="str">
        <f t="shared" si="136"/>
        <v>05-Feb-08 Tuesday 11</v>
      </c>
    </row>
    <row r="857" spans="4:18" x14ac:dyDescent="0.35">
      <c r="D857" s="21">
        <f t="shared" si="137"/>
        <v>39483.458333331269</v>
      </c>
      <c r="E857" s="21" t="b">
        <f t="shared" si="130"/>
        <v>0</v>
      </c>
      <c r="F857" s="21" t="b">
        <f t="shared" si="131"/>
        <v>0</v>
      </c>
      <c r="G857" s="20">
        <f t="shared" si="132"/>
        <v>1</v>
      </c>
      <c r="H857" s="20">
        <f t="shared" si="133"/>
        <v>24</v>
      </c>
      <c r="I857" s="20">
        <f t="shared" si="138"/>
        <v>12</v>
      </c>
      <c r="J857" s="21">
        <f t="shared" si="139"/>
        <v>39483</v>
      </c>
      <c r="K857" s="21"/>
      <c r="L857" s="21" t="str">
        <f t="shared" si="134"/>
        <v>Tuesday</v>
      </c>
      <c r="M857" s="20">
        <f t="shared" si="135"/>
        <v>2</v>
      </c>
      <c r="N857" s="19">
        <v>4303.5</v>
      </c>
      <c r="O857" s="4">
        <f>MATCH(N857-1,'Supply Data'!$K$12:$K$17)+1</f>
        <v>4</v>
      </c>
      <c r="P857">
        <f>INDEX('Supply Data'!$L$12:$L$17,'Demand Data'!O857)</f>
        <v>50</v>
      </c>
      <c r="R857" t="str">
        <f t="shared" si="136"/>
        <v>05-Feb-08 Tuesday 12</v>
      </c>
    </row>
    <row r="858" spans="4:18" x14ac:dyDescent="0.35">
      <c r="D858" s="21">
        <f t="shared" si="137"/>
        <v>39483.499999997934</v>
      </c>
      <c r="E858" s="21" t="b">
        <f t="shared" si="130"/>
        <v>0</v>
      </c>
      <c r="F858" s="21" t="b">
        <f t="shared" si="131"/>
        <v>0</v>
      </c>
      <c r="G858" s="20">
        <f t="shared" si="132"/>
        <v>1</v>
      </c>
      <c r="H858" s="20">
        <f t="shared" si="133"/>
        <v>24</v>
      </c>
      <c r="I858" s="20">
        <f t="shared" si="138"/>
        <v>13</v>
      </c>
      <c r="J858" s="21">
        <f t="shared" si="139"/>
        <v>39483</v>
      </c>
      <c r="K858" s="21"/>
      <c r="L858" s="21" t="str">
        <f t="shared" si="134"/>
        <v>Tuesday</v>
      </c>
      <c r="M858" s="20">
        <f t="shared" si="135"/>
        <v>2</v>
      </c>
      <c r="N858" s="19">
        <v>4327.5</v>
      </c>
      <c r="O858" s="4">
        <f>MATCH(N858-1,'Supply Data'!$K$12:$K$17)+1</f>
        <v>4</v>
      </c>
      <c r="P858">
        <f>INDEX('Supply Data'!$L$12:$L$17,'Demand Data'!O858)</f>
        <v>50</v>
      </c>
      <c r="R858" t="str">
        <f t="shared" si="136"/>
        <v>05-Feb-08 Tuesday 13</v>
      </c>
    </row>
    <row r="859" spans="4:18" x14ac:dyDescent="0.35">
      <c r="D859" s="21">
        <f t="shared" si="137"/>
        <v>39483.541666664598</v>
      </c>
      <c r="E859" s="21" t="b">
        <f t="shared" si="130"/>
        <v>0</v>
      </c>
      <c r="F859" s="21" t="b">
        <f t="shared" si="131"/>
        <v>0</v>
      </c>
      <c r="G859" s="20">
        <f t="shared" si="132"/>
        <v>1</v>
      </c>
      <c r="H859" s="20">
        <f t="shared" si="133"/>
        <v>24</v>
      </c>
      <c r="I859" s="20">
        <f t="shared" si="138"/>
        <v>14</v>
      </c>
      <c r="J859" s="21">
        <f t="shared" si="139"/>
        <v>39483</v>
      </c>
      <c r="K859" s="21"/>
      <c r="L859" s="21" t="str">
        <f t="shared" si="134"/>
        <v>Tuesday</v>
      </c>
      <c r="M859" s="20">
        <f t="shared" si="135"/>
        <v>2</v>
      </c>
      <c r="N859" s="19">
        <v>4386</v>
      </c>
      <c r="O859" s="4">
        <f>MATCH(N859-1,'Supply Data'!$K$12:$K$17)+1</f>
        <v>4</v>
      </c>
      <c r="P859">
        <f>INDEX('Supply Data'!$L$12:$L$17,'Demand Data'!O859)</f>
        <v>50</v>
      </c>
      <c r="R859" t="str">
        <f t="shared" si="136"/>
        <v>05-Feb-08 Tuesday 14</v>
      </c>
    </row>
    <row r="860" spans="4:18" x14ac:dyDescent="0.35">
      <c r="D860" s="21">
        <f t="shared" si="137"/>
        <v>39483.583333331262</v>
      </c>
      <c r="E860" s="21" t="b">
        <f t="shared" si="130"/>
        <v>0</v>
      </c>
      <c r="F860" s="21" t="b">
        <f t="shared" si="131"/>
        <v>0</v>
      </c>
      <c r="G860" s="20">
        <f t="shared" si="132"/>
        <v>1</v>
      </c>
      <c r="H860" s="20">
        <f t="shared" si="133"/>
        <v>24</v>
      </c>
      <c r="I860" s="20">
        <f t="shared" si="138"/>
        <v>15</v>
      </c>
      <c r="J860" s="21">
        <f t="shared" si="139"/>
        <v>39483</v>
      </c>
      <c r="K860" s="21"/>
      <c r="L860" s="21" t="str">
        <f t="shared" si="134"/>
        <v>Tuesday</v>
      </c>
      <c r="M860" s="20">
        <f t="shared" si="135"/>
        <v>2</v>
      </c>
      <c r="N860" s="19">
        <v>4234.5</v>
      </c>
      <c r="O860" s="4">
        <f>MATCH(N860-1,'Supply Data'!$K$12:$K$17)+1</f>
        <v>4</v>
      </c>
      <c r="P860">
        <f>INDEX('Supply Data'!$L$12:$L$17,'Demand Data'!O860)</f>
        <v>50</v>
      </c>
      <c r="R860" t="str">
        <f t="shared" si="136"/>
        <v>05-Feb-08 Tuesday 15</v>
      </c>
    </row>
    <row r="861" spans="4:18" x14ac:dyDescent="0.35">
      <c r="D861" s="21">
        <f t="shared" si="137"/>
        <v>39483.624999997926</v>
      </c>
      <c r="E861" s="21" t="b">
        <f t="shared" si="130"/>
        <v>0</v>
      </c>
      <c r="F861" s="21" t="b">
        <f t="shared" si="131"/>
        <v>0</v>
      </c>
      <c r="G861" s="20">
        <f t="shared" si="132"/>
        <v>1</v>
      </c>
      <c r="H861" s="20">
        <f t="shared" si="133"/>
        <v>24</v>
      </c>
      <c r="I861" s="20">
        <f t="shared" si="138"/>
        <v>16</v>
      </c>
      <c r="J861" s="21">
        <f t="shared" si="139"/>
        <v>39483</v>
      </c>
      <c r="K861" s="21"/>
      <c r="L861" s="21" t="str">
        <f t="shared" si="134"/>
        <v>Tuesday</v>
      </c>
      <c r="M861" s="20">
        <f t="shared" si="135"/>
        <v>2</v>
      </c>
      <c r="N861" s="19">
        <v>4153.5</v>
      </c>
      <c r="O861" s="4">
        <f>MATCH(N861-1,'Supply Data'!$K$12:$K$17)+1</f>
        <v>4</v>
      </c>
      <c r="P861">
        <f>INDEX('Supply Data'!$L$12:$L$17,'Demand Data'!O861)</f>
        <v>50</v>
      </c>
      <c r="R861" t="str">
        <f t="shared" si="136"/>
        <v>05-Feb-08 Tuesday 16</v>
      </c>
    </row>
    <row r="862" spans="4:18" x14ac:dyDescent="0.35">
      <c r="D862" s="21">
        <f t="shared" si="137"/>
        <v>39483.666666664591</v>
      </c>
      <c r="E862" s="21" t="b">
        <f t="shared" si="130"/>
        <v>0</v>
      </c>
      <c r="F862" s="21" t="b">
        <f t="shared" si="131"/>
        <v>0</v>
      </c>
      <c r="G862" s="20">
        <f t="shared" si="132"/>
        <v>1</v>
      </c>
      <c r="H862" s="20">
        <f t="shared" si="133"/>
        <v>24</v>
      </c>
      <c r="I862" s="20">
        <f t="shared" si="138"/>
        <v>17</v>
      </c>
      <c r="J862" s="21">
        <f t="shared" si="139"/>
        <v>39483</v>
      </c>
      <c r="K862" s="21"/>
      <c r="L862" s="21" t="str">
        <f t="shared" si="134"/>
        <v>Tuesday</v>
      </c>
      <c r="M862" s="20">
        <f t="shared" si="135"/>
        <v>2</v>
      </c>
      <c r="N862" s="19">
        <v>3828</v>
      </c>
      <c r="O862" s="4">
        <f>MATCH(N862-1,'Supply Data'!$K$12:$K$17)+1</f>
        <v>4</v>
      </c>
      <c r="P862">
        <f>INDEX('Supply Data'!$L$12:$L$17,'Demand Data'!O862)</f>
        <v>50</v>
      </c>
      <c r="R862" t="str">
        <f t="shared" si="136"/>
        <v>05-Feb-08 Tuesday 17</v>
      </c>
    </row>
    <row r="863" spans="4:18" x14ac:dyDescent="0.35">
      <c r="D863" s="21">
        <f t="shared" si="137"/>
        <v>39483.708333331255</v>
      </c>
      <c r="E863" s="21" t="b">
        <f t="shared" si="130"/>
        <v>0</v>
      </c>
      <c r="F863" s="21" t="b">
        <f t="shared" si="131"/>
        <v>0</v>
      </c>
      <c r="G863" s="20">
        <f t="shared" si="132"/>
        <v>1</v>
      </c>
      <c r="H863" s="20">
        <f t="shared" si="133"/>
        <v>24</v>
      </c>
      <c r="I863" s="20">
        <f t="shared" si="138"/>
        <v>18</v>
      </c>
      <c r="J863" s="21">
        <f t="shared" si="139"/>
        <v>39483</v>
      </c>
      <c r="K863" s="21"/>
      <c r="L863" s="21" t="str">
        <f t="shared" si="134"/>
        <v>Tuesday</v>
      </c>
      <c r="M863" s="20">
        <f t="shared" si="135"/>
        <v>2</v>
      </c>
      <c r="N863" s="19">
        <v>4248</v>
      </c>
      <c r="O863" s="4">
        <f>MATCH(N863-1,'Supply Data'!$K$12:$K$17)+1</f>
        <v>4</v>
      </c>
      <c r="P863">
        <f>INDEX('Supply Data'!$L$12:$L$17,'Demand Data'!O863)</f>
        <v>50</v>
      </c>
      <c r="R863" t="str">
        <f t="shared" si="136"/>
        <v>05-Feb-08 Tuesday 18</v>
      </c>
    </row>
    <row r="864" spans="4:18" x14ac:dyDescent="0.35">
      <c r="D864" s="21">
        <f t="shared" si="137"/>
        <v>39483.749999997919</v>
      </c>
      <c r="E864" s="21" t="b">
        <f t="shared" si="130"/>
        <v>0</v>
      </c>
      <c r="F864" s="21" t="b">
        <f t="shared" si="131"/>
        <v>0</v>
      </c>
      <c r="G864" s="20">
        <f t="shared" si="132"/>
        <v>1</v>
      </c>
      <c r="H864" s="20">
        <f t="shared" si="133"/>
        <v>24</v>
      </c>
      <c r="I864" s="20">
        <f t="shared" si="138"/>
        <v>19</v>
      </c>
      <c r="J864" s="21">
        <f t="shared" si="139"/>
        <v>39483</v>
      </c>
      <c r="K864" s="21"/>
      <c r="L864" s="21" t="str">
        <f t="shared" si="134"/>
        <v>Tuesday</v>
      </c>
      <c r="M864" s="20">
        <f t="shared" si="135"/>
        <v>2</v>
      </c>
      <c r="N864" s="19">
        <v>4683</v>
      </c>
      <c r="O864" s="4">
        <f>MATCH(N864-1,'Supply Data'!$K$12:$K$17)+1</f>
        <v>4</v>
      </c>
      <c r="P864">
        <f>INDEX('Supply Data'!$L$12:$L$17,'Demand Data'!O864)</f>
        <v>50</v>
      </c>
      <c r="R864" t="str">
        <f t="shared" si="136"/>
        <v>05-Feb-08 Tuesday 19</v>
      </c>
    </row>
    <row r="865" spans="4:18" x14ac:dyDescent="0.35">
      <c r="D865" s="21">
        <f t="shared" si="137"/>
        <v>39483.791666664583</v>
      </c>
      <c r="E865" s="21" t="b">
        <f t="shared" si="130"/>
        <v>0</v>
      </c>
      <c r="F865" s="21" t="b">
        <f t="shared" si="131"/>
        <v>0</v>
      </c>
      <c r="G865" s="20">
        <f t="shared" si="132"/>
        <v>1</v>
      </c>
      <c r="H865" s="20">
        <f t="shared" si="133"/>
        <v>24</v>
      </c>
      <c r="I865" s="20">
        <f t="shared" si="138"/>
        <v>20</v>
      </c>
      <c r="J865" s="21">
        <f t="shared" si="139"/>
        <v>39483</v>
      </c>
      <c r="K865" s="21"/>
      <c r="L865" s="21" t="str">
        <f t="shared" si="134"/>
        <v>Tuesday</v>
      </c>
      <c r="M865" s="20">
        <f t="shared" si="135"/>
        <v>2</v>
      </c>
      <c r="N865" s="19">
        <v>4561.5</v>
      </c>
      <c r="O865" s="4">
        <f>MATCH(N865-1,'Supply Data'!$K$12:$K$17)+1</f>
        <v>4</v>
      </c>
      <c r="P865">
        <f>INDEX('Supply Data'!$L$12:$L$17,'Demand Data'!O865)</f>
        <v>50</v>
      </c>
      <c r="R865" t="str">
        <f t="shared" si="136"/>
        <v>05-Feb-08 Tuesday 20</v>
      </c>
    </row>
    <row r="866" spans="4:18" x14ac:dyDescent="0.35">
      <c r="D866" s="21">
        <f t="shared" si="137"/>
        <v>39483.833333331248</v>
      </c>
      <c r="E866" s="21" t="b">
        <f t="shared" si="130"/>
        <v>0</v>
      </c>
      <c r="F866" s="21" t="b">
        <f t="shared" si="131"/>
        <v>0</v>
      </c>
      <c r="G866" s="20">
        <f t="shared" si="132"/>
        <v>1</v>
      </c>
      <c r="H866" s="20">
        <f t="shared" si="133"/>
        <v>24</v>
      </c>
      <c r="I866" s="20">
        <f t="shared" si="138"/>
        <v>21</v>
      </c>
      <c r="J866" s="21">
        <f t="shared" si="139"/>
        <v>39483</v>
      </c>
      <c r="K866" s="21"/>
      <c r="L866" s="21" t="str">
        <f t="shared" si="134"/>
        <v>Tuesday</v>
      </c>
      <c r="M866" s="20">
        <f t="shared" si="135"/>
        <v>2</v>
      </c>
      <c r="N866" s="19">
        <v>4425</v>
      </c>
      <c r="O866" s="4">
        <f>MATCH(N866-1,'Supply Data'!$K$12:$K$17)+1</f>
        <v>4</v>
      </c>
      <c r="P866">
        <f>INDEX('Supply Data'!$L$12:$L$17,'Demand Data'!O866)</f>
        <v>50</v>
      </c>
      <c r="R866" t="str">
        <f t="shared" si="136"/>
        <v>05-Feb-08 Tuesday 21</v>
      </c>
    </row>
    <row r="867" spans="4:18" x14ac:dyDescent="0.35">
      <c r="D867" s="21">
        <f t="shared" si="137"/>
        <v>39483.874999997912</v>
      </c>
      <c r="E867" s="21" t="b">
        <f t="shared" si="130"/>
        <v>0</v>
      </c>
      <c r="F867" s="21" t="b">
        <f t="shared" si="131"/>
        <v>0</v>
      </c>
      <c r="G867" s="20">
        <f t="shared" si="132"/>
        <v>1</v>
      </c>
      <c r="H867" s="20">
        <f t="shared" si="133"/>
        <v>24</v>
      </c>
      <c r="I867" s="20">
        <f t="shared" si="138"/>
        <v>22</v>
      </c>
      <c r="J867" s="21">
        <f t="shared" si="139"/>
        <v>39483</v>
      </c>
      <c r="K867" s="21"/>
      <c r="L867" s="21" t="str">
        <f t="shared" si="134"/>
        <v>Tuesday</v>
      </c>
      <c r="M867" s="20">
        <f t="shared" si="135"/>
        <v>2</v>
      </c>
      <c r="N867" s="19">
        <v>4060.5</v>
      </c>
      <c r="O867" s="4">
        <f>MATCH(N867-1,'Supply Data'!$K$12:$K$17)+1</f>
        <v>4</v>
      </c>
      <c r="P867">
        <f>INDEX('Supply Data'!$L$12:$L$17,'Demand Data'!O867)</f>
        <v>50</v>
      </c>
      <c r="R867" t="str">
        <f t="shared" si="136"/>
        <v>05-Feb-08 Tuesday 22</v>
      </c>
    </row>
    <row r="868" spans="4:18" x14ac:dyDescent="0.35">
      <c r="D868" s="21">
        <f t="shared" si="137"/>
        <v>39483.916666664576</v>
      </c>
      <c r="E868" s="21" t="b">
        <f t="shared" si="130"/>
        <v>0</v>
      </c>
      <c r="F868" s="21" t="b">
        <f t="shared" si="131"/>
        <v>0</v>
      </c>
      <c r="G868" s="20">
        <f t="shared" si="132"/>
        <v>1</v>
      </c>
      <c r="H868" s="20">
        <f t="shared" si="133"/>
        <v>24</v>
      </c>
      <c r="I868" s="20">
        <f t="shared" si="138"/>
        <v>23</v>
      </c>
      <c r="J868" s="21">
        <f t="shared" si="139"/>
        <v>39483</v>
      </c>
      <c r="K868" s="21"/>
      <c r="L868" s="21" t="str">
        <f t="shared" si="134"/>
        <v>Tuesday</v>
      </c>
      <c r="M868" s="20">
        <f t="shared" si="135"/>
        <v>2</v>
      </c>
      <c r="N868" s="19">
        <v>3616.5</v>
      </c>
      <c r="O868" s="4">
        <f>MATCH(N868-1,'Supply Data'!$K$12:$K$17)+1</f>
        <v>4</v>
      </c>
      <c r="P868">
        <f>INDEX('Supply Data'!$L$12:$L$17,'Demand Data'!O868)</f>
        <v>50</v>
      </c>
      <c r="R868" t="str">
        <f t="shared" si="136"/>
        <v>05-Feb-08 Tuesday 23</v>
      </c>
    </row>
    <row r="869" spans="4:18" x14ac:dyDescent="0.35">
      <c r="D869" s="21">
        <f t="shared" si="137"/>
        <v>39483.95833333124</v>
      </c>
      <c r="E869" s="21" t="b">
        <f t="shared" si="130"/>
        <v>0</v>
      </c>
      <c r="F869" s="21" t="b">
        <f t="shared" si="131"/>
        <v>0</v>
      </c>
      <c r="G869" s="20">
        <f t="shared" si="132"/>
        <v>1</v>
      </c>
      <c r="H869" s="20">
        <f t="shared" si="133"/>
        <v>24</v>
      </c>
      <c r="I869" s="20">
        <f t="shared" si="138"/>
        <v>24</v>
      </c>
      <c r="J869" s="21">
        <f t="shared" si="139"/>
        <v>39483</v>
      </c>
      <c r="K869" s="21"/>
      <c r="L869" s="21" t="str">
        <f t="shared" si="134"/>
        <v>Tuesday</v>
      </c>
      <c r="M869" s="20">
        <f t="shared" si="135"/>
        <v>2</v>
      </c>
      <c r="N869" s="19">
        <v>3387</v>
      </c>
      <c r="O869" s="4">
        <f>MATCH(N869-1,'Supply Data'!$K$12:$K$17)+1</f>
        <v>3</v>
      </c>
      <c r="P869">
        <f>INDEX('Supply Data'!$L$12:$L$17,'Demand Data'!O869)</f>
        <v>23</v>
      </c>
      <c r="R869" t="str">
        <f t="shared" si="136"/>
        <v>05-Feb-08 Tuesday 24</v>
      </c>
    </row>
    <row r="870" spans="4:18" x14ac:dyDescent="0.35">
      <c r="D870" s="21">
        <f t="shared" si="137"/>
        <v>39483.999999997905</v>
      </c>
      <c r="E870" s="21" t="b">
        <f t="shared" si="130"/>
        <v>0</v>
      </c>
      <c r="F870" s="21" t="b">
        <f t="shared" si="131"/>
        <v>0</v>
      </c>
      <c r="G870" s="20">
        <f t="shared" si="132"/>
        <v>1</v>
      </c>
      <c r="H870" s="20">
        <f t="shared" si="133"/>
        <v>24</v>
      </c>
      <c r="I870" s="20">
        <f t="shared" si="138"/>
        <v>1</v>
      </c>
      <c r="J870" s="21">
        <f t="shared" si="139"/>
        <v>39484</v>
      </c>
      <c r="K870" s="21"/>
      <c r="L870" s="21" t="str">
        <f t="shared" si="134"/>
        <v>Wednesday</v>
      </c>
      <c r="M870" s="20">
        <f t="shared" si="135"/>
        <v>2</v>
      </c>
      <c r="N870" s="19">
        <v>3313.5</v>
      </c>
      <c r="O870" s="4">
        <f>MATCH(N870-1,'Supply Data'!$K$12:$K$17)+1</f>
        <v>3</v>
      </c>
      <c r="P870">
        <f>INDEX('Supply Data'!$L$12:$L$17,'Demand Data'!O870)</f>
        <v>23</v>
      </c>
      <c r="R870" t="str">
        <f t="shared" si="136"/>
        <v>06-Feb-08 Wednesday 1</v>
      </c>
    </row>
    <row r="871" spans="4:18" x14ac:dyDescent="0.35">
      <c r="D871" s="21">
        <f t="shared" si="137"/>
        <v>39484.041666664569</v>
      </c>
      <c r="E871" s="21" t="b">
        <f t="shared" si="130"/>
        <v>0</v>
      </c>
      <c r="F871" s="21" t="b">
        <f t="shared" si="131"/>
        <v>0</v>
      </c>
      <c r="G871" s="20">
        <f t="shared" si="132"/>
        <v>1</v>
      </c>
      <c r="H871" s="20">
        <f t="shared" si="133"/>
        <v>24</v>
      </c>
      <c r="I871" s="20">
        <f t="shared" si="138"/>
        <v>2</v>
      </c>
      <c r="J871" s="21">
        <f t="shared" si="139"/>
        <v>39484</v>
      </c>
      <c r="K871" s="21"/>
      <c r="L871" s="21" t="str">
        <f t="shared" si="134"/>
        <v>Wednesday</v>
      </c>
      <c r="M871" s="20">
        <f t="shared" si="135"/>
        <v>2</v>
      </c>
      <c r="N871" s="19">
        <v>3091.5</v>
      </c>
      <c r="O871" s="4">
        <f>MATCH(N871-1,'Supply Data'!$K$12:$K$17)+1</f>
        <v>3</v>
      </c>
      <c r="P871">
        <f>INDEX('Supply Data'!$L$12:$L$17,'Demand Data'!O871)</f>
        <v>23</v>
      </c>
      <c r="R871" t="str">
        <f t="shared" si="136"/>
        <v>06-Feb-08 Wednesday 2</v>
      </c>
    </row>
    <row r="872" spans="4:18" x14ac:dyDescent="0.35">
      <c r="D872" s="21">
        <f t="shared" si="137"/>
        <v>39484.083333331233</v>
      </c>
      <c r="E872" s="21" t="b">
        <f t="shared" si="130"/>
        <v>0</v>
      </c>
      <c r="F872" s="21" t="b">
        <f t="shared" si="131"/>
        <v>0</v>
      </c>
      <c r="G872" s="20">
        <f t="shared" si="132"/>
        <v>1</v>
      </c>
      <c r="H872" s="20">
        <f t="shared" si="133"/>
        <v>24</v>
      </c>
      <c r="I872" s="20">
        <f t="shared" si="138"/>
        <v>3</v>
      </c>
      <c r="J872" s="21">
        <f t="shared" si="139"/>
        <v>39484</v>
      </c>
      <c r="K872" s="21"/>
      <c r="L872" s="21" t="str">
        <f t="shared" si="134"/>
        <v>Wednesday</v>
      </c>
      <c r="M872" s="20">
        <f t="shared" si="135"/>
        <v>2</v>
      </c>
      <c r="N872" s="19">
        <v>3106.5</v>
      </c>
      <c r="O872" s="4">
        <f>MATCH(N872-1,'Supply Data'!$K$12:$K$17)+1</f>
        <v>3</v>
      </c>
      <c r="P872">
        <f>INDEX('Supply Data'!$L$12:$L$17,'Demand Data'!O872)</f>
        <v>23</v>
      </c>
      <c r="R872" t="str">
        <f t="shared" si="136"/>
        <v>06-Feb-08 Wednesday 3</v>
      </c>
    </row>
    <row r="873" spans="4:18" x14ac:dyDescent="0.35">
      <c r="D873" s="21">
        <f t="shared" si="137"/>
        <v>39484.124999997897</v>
      </c>
      <c r="E873" s="21" t="b">
        <f t="shared" si="130"/>
        <v>0</v>
      </c>
      <c r="F873" s="21" t="b">
        <f t="shared" si="131"/>
        <v>0</v>
      </c>
      <c r="G873" s="20">
        <f t="shared" si="132"/>
        <v>1</v>
      </c>
      <c r="H873" s="20">
        <f t="shared" si="133"/>
        <v>24</v>
      </c>
      <c r="I873" s="20">
        <f t="shared" si="138"/>
        <v>4</v>
      </c>
      <c r="J873" s="21">
        <f t="shared" si="139"/>
        <v>39484</v>
      </c>
      <c r="K873" s="21"/>
      <c r="L873" s="21" t="str">
        <f t="shared" si="134"/>
        <v>Wednesday</v>
      </c>
      <c r="M873" s="20">
        <f t="shared" si="135"/>
        <v>2</v>
      </c>
      <c r="N873" s="19">
        <v>3084</v>
      </c>
      <c r="O873" s="4">
        <f>MATCH(N873-1,'Supply Data'!$K$12:$K$17)+1</f>
        <v>3</v>
      </c>
      <c r="P873">
        <f>INDEX('Supply Data'!$L$12:$L$17,'Demand Data'!O873)</f>
        <v>23</v>
      </c>
      <c r="R873" t="str">
        <f t="shared" si="136"/>
        <v>06-Feb-08 Wednesday 4</v>
      </c>
    </row>
    <row r="874" spans="4:18" x14ac:dyDescent="0.35">
      <c r="D874" s="21">
        <f t="shared" si="137"/>
        <v>39484.166666664561</v>
      </c>
      <c r="E874" s="21" t="b">
        <f t="shared" si="130"/>
        <v>0</v>
      </c>
      <c r="F874" s="21" t="b">
        <f t="shared" si="131"/>
        <v>0</v>
      </c>
      <c r="G874" s="20">
        <f t="shared" si="132"/>
        <v>1</v>
      </c>
      <c r="H874" s="20">
        <f t="shared" si="133"/>
        <v>24</v>
      </c>
      <c r="I874" s="20">
        <f t="shared" si="138"/>
        <v>5</v>
      </c>
      <c r="J874" s="21">
        <f t="shared" si="139"/>
        <v>39484</v>
      </c>
      <c r="K874" s="21"/>
      <c r="L874" s="21" t="str">
        <f t="shared" si="134"/>
        <v>Wednesday</v>
      </c>
      <c r="M874" s="20">
        <f t="shared" si="135"/>
        <v>2</v>
      </c>
      <c r="N874" s="19">
        <v>3373.5</v>
      </c>
      <c r="O874" s="4">
        <f>MATCH(N874-1,'Supply Data'!$K$12:$K$17)+1</f>
        <v>3</v>
      </c>
      <c r="P874">
        <f>INDEX('Supply Data'!$L$12:$L$17,'Demand Data'!O874)</f>
        <v>23</v>
      </c>
      <c r="R874" t="str">
        <f t="shared" si="136"/>
        <v>06-Feb-08 Wednesday 5</v>
      </c>
    </row>
    <row r="875" spans="4:18" x14ac:dyDescent="0.35">
      <c r="D875" s="21">
        <f t="shared" si="137"/>
        <v>39484.208333331226</v>
      </c>
      <c r="E875" s="21" t="b">
        <f t="shared" si="130"/>
        <v>0</v>
      </c>
      <c r="F875" s="21" t="b">
        <f t="shared" si="131"/>
        <v>0</v>
      </c>
      <c r="G875" s="20">
        <f t="shared" si="132"/>
        <v>1</v>
      </c>
      <c r="H875" s="20">
        <f t="shared" si="133"/>
        <v>24</v>
      </c>
      <c r="I875" s="20">
        <f t="shared" si="138"/>
        <v>6</v>
      </c>
      <c r="J875" s="21">
        <f t="shared" si="139"/>
        <v>39484</v>
      </c>
      <c r="K875" s="21"/>
      <c r="L875" s="21" t="str">
        <f t="shared" si="134"/>
        <v>Wednesday</v>
      </c>
      <c r="M875" s="20">
        <f t="shared" si="135"/>
        <v>2</v>
      </c>
      <c r="N875" s="19">
        <v>3711</v>
      </c>
      <c r="O875" s="4">
        <f>MATCH(N875-1,'Supply Data'!$K$12:$K$17)+1</f>
        <v>4</v>
      </c>
      <c r="P875">
        <f>INDEX('Supply Data'!$L$12:$L$17,'Demand Data'!O875)</f>
        <v>50</v>
      </c>
      <c r="R875" t="str">
        <f t="shared" si="136"/>
        <v>06-Feb-08 Wednesday 6</v>
      </c>
    </row>
    <row r="876" spans="4:18" x14ac:dyDescent="0.35">
      <c r="D876" s="21">
        <f t="shared" si="137"/>
        <v>39484.24999999789</v>
      </c>
      <c r="E876" s="21" t="b">
        <f t="shared" si="130"/>
        <v>0</v>
      </c>
      <c r="F876" s="21" t="b">
        <f t="shared" si="131"/>
        <v>0</v>
      </c>
      <c r="G876" s="20">
        <f t="shared" si="132"/>
        <v>1</v>
      </c>
      <c r="H876" s="20">
        <f t="shared" si="133"/>
        <v>24</v>
      </c>
      <c r="I876" s="20">
        <f t="shared" si="138"/>
        <v>7</v>
      </c>
      <c r="J876" s="21">
        <f t="shared" si="139"/>
        <v>39484</v>
      </c>
      <c r="K876" s="21"/>
      <c r="L876" s="21" t="str">
        <f t="shared" si="134"/>
        <v>Wednesday</v>
      </c>
      <c r="M876" s="20">
        <f t="shared" si="135"/>
        <v>2</v>
      </c>
      <c r="N876" s="19">
        <v>3732</v>
      </c>
      <c r="O876" s="4">
        <f>MATCH(N876-1,'Supply Data'!$K$12:$K$17)+1</f>
        <v>4</v>
      </c>
      <c r="P876">
        <f>INDEX('Supply Data'!$L$12:$L$17,'Demand Data'!O876)</f>
        <v>50</v>
      </c>
      <c r="R876" t="str">
        <f t="shared" si="136"/>
        <v>06-Feb-08 Wednesday 7</v>
      </c>
    </row>
    <row r="877" spans="4:18" x14ac:dyDescent="0.35">
      <c r="D877" s="21">
        <f t="shared" si="137"/>
        <v>39484.291666664554</v>
      </c>
      <c r="E877" s="21" t="b">
        <f t="shared" si="130"/>
        <v>0</v>
      </c>
      <c r="F877" s="21" t="b">
        <f t="shared" si="131"/>
        <v>0</v>
      </c>
      <c r="G877" s="20">
        <f t="shared" si="132"/>
        <v>1</v>
      </c>
      <c r="H877" s="20">
        <f t="shared" si="133"/>
        <v>24</v>
      </c>
      <c r="I877" s="20">
        <f t="shared" si="138"/>
        <v>8</v>
      </c>
      <c r="J877" s="21">
        <f t="shared" si="139"/>
        <v>39484</v>
      </c>
      <c r="K877" s="21"/>
      <c r="L877" s="21" t="str">
        <f t="shared" si="134"/>
        <v>Wednesday</v>
      </c>
      <c r="M877" s="20">
        <f t="shared" si="135"/>
        <v>2</v>
      </c>
      <c r="N877" s="19">
        <v>4092</v>
      </c>
      <c r="O877" s="4">
        <f>MATCH(N877-1,'Supply Data'!$K$12:$K$17)+1</f>
        <v>4</v>
      </c>
      <c r="P877">
        <f>INDEX('Supply Data'!$L$12:$L$17,'Demand Data'!O877)</f>
        <v>50</v>
      </c>
      <c r="R877" t="str">
        <f t="shared" si="136"/>
        <v>06-Feb-08 Wednesday 8</v>
      </c>
    </row>
    <row r="878" spans="4:18" x14ac:dyDescent="0.35">
      <c r="D878" s="21">
        <f t="shared" si="137"/>
        <v>39484.333333331218</v>
      </c>
      <c r="E878" s="21" t="b">
        <f t="shared" si="130"/>
        <v>0</v>
      </c>
      <c r="F878" s="21" t="b">
        <f t="shared" si="131"/>
        <v>0</v>
      </c>
      <c r="G878" s="20">
        <f t="shared" si="132"/>
        <v>1</v>
      </c>
      <c r="H878" s="20">
        <f t="shared" si="133"/>
        <v>24</v>
      </c>
      <c r="I878" s="20">
        <f t="shared" si="138"/>
        <v>9</v>
      </c>
      <c r="J878" s="21">
        <f t="shared" si="139"/>
        <v>39484</v>
      </c>
      <c r="K878" s="21"/>
      <c r="L878" s="21" t="str">
        <f t="shared" si="134"/>
        <v>Wednesday</v>
      </c>
      <c r="M878" s="20">
        <f t="shared" si="135"/>
        <v>2</v>
      </c>
      <c r="N878" s="19">
        <v>4677</v>
      </c>
      <c r="O878" s="4">
        <f>MATCH(N878-1,'Supply Data'!$K$12:$K$17)+1</f>
        <v>4</v>
      </c>
      <c r="P878">
        <f>INDEX('Supply Data'!$L$12:$L$17,'Demand Data'!O878)</f>
        <v>50</v>
      </c>
      <c r="R878" t="str">
        <f t="shared" si="136"/>
        <v>06-Feb-08 Wednesday 9</v>
      </c>
    </row>
    <row r="879" spans="4:18" x14ac:dyDescent="0.35">
      <c r="D879" s="21">
        <f t="shared" si="137"/>
        <v>39484.374999997883</v>
      </c>
      <c r="E879" s="21" t="b">
        <f t="shared" si="130"/>
        <v>0</v>
      </c>
      <c r="F879" s="21" t="b">
        <f t="shared" si="131"/>
        <v>0</v>
      </c>
      <c r="G879" s="20">
        <f t="shared" si="132"/>
        <v>1</v>
      </c>
      <c r="H879" s="20">
        <f t="shared" si="133"/>
        <v>24</v>
      </c>
      <c r="I879" s="20">
        <f t="shared" si="138"/>
        <v>10</v>
      </c>
      <c r="J879" s="21">
        <f t="shared" si="139"/>
        <v>39484</v>
      </c>
      <c r="K879" s="21"/>
      <c r="L879" s="21" t="str">
        <f t="shared" si="134"/>
        <v>Wednesday</v>
      </c>
      <c r="M879" s="20">
        <f t="shared" si="135"/>
        <v>2</v>
      </c>
      <c r="N879" s="19">
        <v>4882.5</v>
      </c>
      <c r="O879" s="4">
        <f>MATCH(N879-1,'Supply Data'!$K$12:$K$17)+1</f>
        <v>5</v>
      </c>
      <c r="P879">
        <f>INDEX('Supply Data'!$L$12:$L$17,'Demand Data'!O879)</f>
        <v>75</v>
      </c>
      <c r="R879" t="str">
        <f t="shared" si="136"/>
        <v>06-Feb-08 Wednesday 10</v>
      </c>
    </row>
    <row r="880" spans="4:18" x14ac:dyDescent="0.35">
      <c r="D880" s="21">
        <f t="shared" si="137"/>
        <v>39484.416666664547</v>
      </c>
      <c r="E880" s="21" t="b">
        <f t="shared" si="130"/>
        <v>0</v>
      </c>
      <c r="F880" s="21" t="b">
        <f t="shared" si="131"/>
        <v>0</v>
      </c>
      <c r="G880" s="20">
        <f t="shared" si="132"/>
        <v>1</v>
      </c>
      <c r="H880" s="20">
        <f t="shared" si="133"/>
        <v>24</v>
      </c>
      <c r="I880" s="20">
        <f t="shared" si="138"/>
        <v>11</v>
      </c>
      <c r="J880" s="21">
        <f t="shared" si="139"/>
        <v>39484</v>
      </c>
      <c r="K880" s="21"/>
      <c r="L880" s="21" t="str">
        <f t="shared" si="134"/>
        <v>Wednesday</v>
      </c>
      <c r="M880" s="20">
        <f t="shared" si="135"/>
        <v>2</v>
      </c>
      <c r="N880" s="19">
        <v>5073</v>
      </c>
      <c r="O880" s="4">
        <f>MATCH(N880-1,'Supply Data'!$K$12:$K$17)+1</f>
        <v>5</v>
      </c>
      <c r="P880">
        <f>INDEX('Supply Data'!$L$12:$L$17,'Demand Data'!O880)</f>
        <v>75</v>
      </c>
      <c r="R880" t="str">
        <f t="shared" si="136"/>
        <v>06-Feb-08 Wednesday 11</v>
      </c>
    </row>
    <row r="881" spans="4:18" x14ac:dyDescent="0.35">
      <c r="D881" s="21">
        <f t="shared" si="137"/>
        <v>39484.458333331211</v>
      </c>
      <c r="E881" s="21" t="b">
        <f t="shared" si="130"/>
        <v>0</v>
      </c>
      <c r="F881" s="21" t="b">
        <f t="shared" si="131"/>
        <v>0</v>
      </c>
      <c r="G881" s="20">
        <f t="shared" si="132"/>
        <v>1</v>
      </c>
      <c r="H881" s="20">
        <f t="shared" si="133"/>
        <v>24</v>
      </c>
      <c r="I881" s="20">
        <f t="shared" si="138"/>
        <v>12</v>
      </c>
      <c r="J881" s="21">
        <f t="shared" si="139"/>
        <v>39484</v>
      </c>
      <c r="K881" s="21"/>
      <c r="L881" s="21" t="str">
        <f t="shared" si="134"/>
        <v>Wednesday</v>
      </c>
      <c r="M881" s="20">
        <f t="shared" si="135"/>
        <v>2</v>
      </c>
      <c r="N881" s="19">
        <v>4848</v>
      </c>
      <c r="O881" s="4">
        <f>MATCH(N881-1,'Supply Data'!$K$12:$K$17)+1</f>
        <v>5</v>
      </c>
      <c r="P881">
        <f>INDEX('Supply Data'!$L$12:$L$17,'Demand Data'!O881)</f>
        <v>75</v>
      </c>
      <c r="R881" t="str">
        <f t="shared" si="136"/>
        <v>06-Feb-08 Wednesday 12</v>
      </c>
    </row>
    <row r="882" spans="4:18" x14ac:dyDescent="0.35">
      <c r="D882" s="21">
        <f t="shared" si="137"/>
        <v>39484.499999997875</v>
      </c>
      <c r="E882" s="21" t="b">
        <f t="shared" si="130"/>
        <v>0</v>
      </c>
      <c r="F882" s="21" t="b">
        <f t="shared" si="131"/>
        <v>0</v>
      </c>
      <c r="G882" s="20">
        <f t="shared" si="132"/>
        <v>1</v>
      </c>
      <c r="H882" s="20">
        <f t="shared" si="133"/>
        <v>24</v>
      </c>
      <c r="I882" s="20">
        <f t="shared" si="138"/>
        <v>13</v>
      </c>
      <c r="J882" s="21">
        <f t="shared" si="139"/>
        <v>39484</v>
      </c>
      <c r="K882" s="21"/>
      <c r="L882" s="21" t="str">
        <f t="shared" si="134"/>
        <v>Wednesday</v>
      </c>
      <c r="M882" s="20">
        <f t="shared" si="135"/>
        <v>2</v>
      </c>
      <c r="N882" s="19">
        <v>4885.5</v>
      </c>
      <c r="O882" s="4">
        <f>MATCH(N882-1,'Supply Data'!$K$12:$K$17)+1</f>
        <v>5</v>
      </c>
      <c r="P882">
        <f>INDEX('Supply Data'!$L$12:$L$17,'Demand Data'!O882)</f>
        <v>75</v>
      </c>
      <c r="R882" t="str">
        <f t="shared" si="136"/>
        <v>06-Feb-08 Wednesday 13</v>
      </c>
    </row>
    <row r="883" spans="4:18" x14ac:dyDescent="0.35">
      <c r="D883" s="21">
        <f t="shared" si="137"/>
        <v>39484.54166666454</v>
      </c>
      <c r="E883" s="21" t="b">
        <f t="shared" si="130"/>
        <v>0</v>
      </c>
      <c r="F883" s="21" t="b">
        <f t="shared" si="131"/>
        <v>0</v>
      </c>
      <c r="G883" s="20">
        <f t="shared" si="132"/>
        <v>1</v>
      </c>
      <c r="H883" s="20">
        <f t="shared" si="133"/>
        <v>24</v>
      </c>
      <c r="I883" s="20">
        <f t="shared" si="138"/>
        <v>14</v>
      </c>
      <c r="J883" s="21">
        <f t="shared" si="139"/>
        <v>39484</v>
      </c>
      <c r="K883" s="21"/>
      <c r="L883" s="21" t="str">
        <f t="shared" si="134"/>
        <v>Wednesday</v>
      </c>
      <c r="M883" s="20">
        <f t="shared" si="135"/>
        <v>2</v>
      </c>
      <c r="N883" s="19">
        <v>4822.5</v>
      </c>
      <c r="O883" s="4">
        <f>MATCH(N883-1,'Supply Data'!$K$12:$K$17)+1</f>
        <v>5</v>
      </c>
      <c r="P883">
        <f>INDEX('Supply Data'!$L$12:$L$17,'Demand Data'!O883)</f>
        <v>75</v>
      </c>
      <c r="R883" t="str">
        <f t="shared" si="136"/>
        <v>06-Feb-08 Wednesday 14</v>
      </c>
    </row>
    <row r="884" spans="4:18" x14ac:dyDescent="0.35">
      <c r="D884" s="21">
        <f t="shared" si="137"/>
        <v>39484.583333331204</v>
      </c>
      <c r="E884" s="21" t="b">
        <f t="shared" si="130"/>
        <v>0</v>
      </c>
      <c r="F884" s="21" t="b">
        <f t="shared" si="131"/>
        <v>0</v>
      </c>
      <c r="G884" s="20">
        <f t="shared" si="132"/>
        <v>1</v>
      </c>
      <c r="H884" s="20">
        <f t="shared" si="133"/>
        <v>24</v>
      </c>
      <c r="I884" s="20">
        <f t="shared" si="138"/>
        <v>15</v>
      </c>
      <c r="J884" s="21">
        <f t="shared" si="139"/>
        <v>39484</v>
      </c>
      <c r="K884" s="21"/>
      <c r="L884" s="21" t="str">
        <f t="shared" si="134"/>
        <v>Wednesday</v>
      </c>
      <c r="M884" s="20">
        <f t="shared" si="135"/>
        <v>2</v>
      </c>
      <c r="N884" s="19">
        <v>4725</v>
      </c>
      <c r="O884" s="4">
        <f>MATCH(N884-1,'Supply Data'!$K$12:$K$17)+1</f>
        <v>4</v>
      </c>
      <c r="P884">
        <f>INDEX('Supply Data'!$L$12:$L$17,'Demand Data'!O884)</f>
        <v>50</v>
      </c>
      <c r="R884" t="str">
        <f t="shared" si="136"/>
        <v>06-Feb-08 Wednesday 15</v>
      </c>
    </row>
    <row r="885" spans="4:18" x14ac:dyDescent="0.35">
      <c r="D885" s="21">
        <f t="shared" si="137"/>
        <v>39484.624999997868</v>
      </c>
      <c r="E885" s="21" t="b">
        <f t="shared" si="130"/>
        <v>0</v>
      </c>
      <c r="F885" s="21" t="b">
        <f t="shared" si="131"/>
        <v>0</v>
      </c>
      <c r="G885" s="20">
        <f t="shared" si="132"/>
        <v>1</v>
      </c>
      <c r="H885" s="20">
        <f t="shared" si="133"/>
        <v>24</v>
      </c>
      <c r="I885" s="20">
        <f t="shared" si="138"/>
        <v>16</v>
      </c>
      <c r="J885" s="21">
        <f t="shared" si="139"/>
        <v>39484</v>
      </c>
      <c r="K885" s="21"/>
      <c r="L885" s="21" t="str">
        <f t="shared" si="134"/>
        <v>Wednesday</v>
      </c>
      <c r="M885" s="20">
        <f t="shared" si="135"/>
        <v>2</v>
      </c>
      <c r="N885" s="19">
        <v>4699.5</v>
      </c>
      <c r="O885" s="4">
        <f>MATCH(N885-1,'Supply Data'!$K$12:$K$17)+1</f>
        <v>4</v>
      </c>
      <c r="P885">
        <f>INDEX('Supply Data'!$L$12:$L$17,'Demand Data'!O885)</f>
        <v>50</v>
      </c>
      <c r="R885" t="str">
        <f t="shared" si="136"/>
        <v>06-Feb-08 Wednesday 16</v>
      </c>
    </row>
    <row r="886" spans="4:18" x14ac:dyDescent="0.35">
      <c r="D886" s="21">
        <f t="shared" si="137"/>
        <v>39484.666666664532</v>
      </c>
      <c r="E886" s="21" t="b">
        <f t="shared" si="130"/>
        <v>0</v>
      </c>
      <c r="F886" s="21" t="b">
        <f t="shared" si="131"/>
        <v>0</v>
      </c>
      <c r="G886" s="20">
        <f t="shared" si="132"/>
        <v>1</v>
      </c>
      <c r="H886" s="20">
        <f t="shared" si="133"/>
        <v>24</v>
      </c>
      <c r="I886" s="20">
        <f t="shared" si="138"/>
        <v>17</v>
      </c>
      <c r="J886" s="21">
        <f t="shared" si="139"/>
        <v>39484</v>
      </c>
      <c r="K886" s="21"/>
      <c r="L886" s="21" t="str">
        <f t="shared" si="134"/>
        <v>Wednesday</v>
      </c>
      <c r="M886" s="20">
        <f t="shared" si="135"/>
        <v>2</v>
      </c>
      <c r="N886" s="19">
        <v>4548</v>
      </c>
      <c r="O886" s="4">
        <f>MATCH(N886-1,'Supply Data'!$K$12:$K$17)+1</f>
        <v>4</v>
      </c>
      <c r="P886">
        <f>INDEX('Supply Data'!$L$12:$L$17,'Demand Data'!O886)</f>
        <v>50</v>
      </c>
      <c r="R886" t="str">
        <f t="shared" si="136"/>
        <v>06-Feb-08 Wednesday 17</v>
      </c>
    </row>
    <row r="887" spans="4:18" x14ac:dyDescent="0.35">
      <c r="D887" s="21">
        <f t="shared" si="137"/>
        <v>39484.708333331197</v>
      </c>
      <c r="E887" s="21" t="b">
        <f t="shared" si="130"/>
        <v>0</v>
      </c>
      <c r="F887" s="21" t="b">
        <f t="shared" si="131"/>
        <v>0</v>
      </c>
      <c r="G887" s="20">
        <f t="shared" si="132"/>
        <v>1</v>
      </c>
      <c r="H887" s="20">
        <f t="shared" si="133"/>
        <v>24</v>
      </c>
      <c r="I887" s="20">
        <f t="shared" si="138"/>
        <v>18</v>
      </c>
      <c r="J887" s="21">
        <f t="shared" si="139"/>
        <v>39484</v>
      </c>
      <c r="K887" s="21"/>
      <c r="L887" s="21" t="str">
        <f t="shared" si="134"/>
        <v>Wednesday</v>
      </c>
      <c r="M887" s="20">
        <f t="shared" si="135"/>
        <v>2</v>
      </c>
      <c r="N887" s="19">
        <v>4725</v>
      </c>
      <c r="O887" s="4">
        <f>MATCH(N887-1,'Supply Data'!$K$12:$K$17)+1</f>
        <v>4</v>
      </c>
      <c r="P887">
        <f>INDEX('Supply Data'!$L$12:$L$17,'Demand Data'!O887)</f>
        <v>50</v>
      </c>
      <c r="R887" t="str">
        <f t="shared" si="136"/>
        <v>06-Feb-08 Wednesday 18</v>
      </c>
    </row>
    <row r="888" spans="4:18" x14ac:dyDescent="0.35">
      <c r="D888" s="21">
        <f t="shared" si="137"/>
        <v>39484.749999997861</v>
      </c>
      <c r="E888" s="21" t="b">
        <f t="shared" si="130"/>
        <v>0</v>
      </c>
      <c r="F888" s="21" t="b">
        <f t="shared" si="131"/>
        <v>0</v>
      </c>
      <c r="G888" s="20">
        <f t="shared" si="132"/>
        <v>1</v>
      </c>
      <c r="H888" s="20">
        <f t="shared" si="133"/>
        <v>24</v>
      </c>
      <c r="I888" s="20">
        <f t="shared" si="138"/>
        <v>19</v>
      </c>
      <c r="J888" s="21">
        <f t="shared" si="139"/>
        <v>39484</v>
      </c>
      <c r="K888" s="21"/>
      <c r="L888" s="21" t="str">
        <f t="shared" si="134"/>
        <v>Wednesday</v>
      </c>
      <c r="M888" s="20">
        <f t="shared" si="135"/>
        <v>2</v>
      </c>
      <c r="N888" s="19">
        <v>5160</v>
      </c>
      <c r="O888" s="4">
        <f>MATCH(N888-1,'Supply Data'!$K$12:$K$17)+1</f>
        <v>5</v>
      </c>
      <c r="P888">
        <f>INDEX('Supply Data'!$L$12:$L$17,'Demand Data'!O888)</f>
        <v>75</v>
      </c>
      <c r="R888" t="str">
        <f t="shared" si="136"/>
        <v>06-Feb-08 Wednesday 19</v>
      </c>
    </row>
    <row r="889" spans="4:18" x14ac:dyDescent="0.35">
      <c r="D889" s="21">
        <f t="shared" si="137"/>
        <v>39484.791666664525</v>
      </c>
      <c r="E889" s="21" t="b">
        <f t="shared" si="130"/>
        <v>0</v>
      </c>
      <c r="F889" s="21" t="b">
        <f t="shared" si="131"/>
        <v>0</v>
      </c>
      <c r="G889" s="20">
        <f t="shared" si="132"/>
        <v>1</v>
      </c>
      <c r="H889" s="20">
        <f t="shared" si="133"/>
        <v>24</v>
      </c>
      <c r="I889" s="20">
        <f t="shared" si="138"/>
        <v>20</v>
      </c>
      <c r="J889" s="21">
        <f t="shared" si="139"/>
        <v>39484</v>
      </c>
      <c r="K889" s="21"/>
      <c r="L889" s="21" t="str">
        <f t="shared" si="134"/>
        <v>Wednesday</v>
      </c>
      <c r="M889" s="20">
        <f t="shared" si="135"/>
        <v>2</v>
      </c>
      <c r="N889" s="19">
        <v>4984.5</v>
      </c>
      <c r="O889" s="4">
        <f>MATCH(N889-1,'Supply Data'!$K$12:$K$17)+1</f>
        <v>5</v>
      </c>
      <c r="P889">
        <f>INDEX('Supply Data'!$L$12:$L$17,'Demand Data'!O889)</f>
        <v>75</v>
      </c>
      <c r="R889" t="str">
        <f t="shared" si="136"/>
        <v>06-Feb-08 Wednesday 20</v>
      </c>
    </row>
    <row r="890" spans="4:18" x14ac:dyDescent="0.35">
      <c r="D890" s="21">
        <f t="shared" si="137"/>
        <v>39484.833333331189</v>
      </c>
      <c r="E890" s="21" t="b">
        <f t="shared" si="130"/>
        <v>0</v>
      </c>
      <c r="F890" s="21" t="b">
        <f t="shared" si="131"/>
        <v>0</v>
      </c>
      <c r="G890" s="20">
        <f t="shared" si="132"/>
        <v>1</v>
      </c>
      <c r="H890" s="20">
        <f t="shared" si="133"/>
        <v>24</v>
      </c>
      <c r="I890" s="20">
        <f t="shared" si="138"/>
        <v>21</v>
      </c>
      <c r="J890" s="21">
        <f t="shared" si="139"/>
        <v>39484</v>
      </c>
      <c r="K890" s="21"/>
      <c r="L890" s="21" t="str">
        <f t="shared" si="134"/>
        <v>Wednesday</v>
      </c>
      <c r="M890" s="20">
        <f t="shared" si="135"/>
        <v>2</v>
      </c>
      <c r="N890" s="19">
        <v>4756.5</v>
      </c>
      <c r="O890" s="4">
        <f>MATCH(N890-1,'Supply Data'!$K$12:$K$17)+1</f>
        <v>4</v>
      </c>
      <c r="P890">
        <f>INDEX('Supply Data'!$L$12:$L$17,'Demand Data'!O890)</f>
        <v>50</v>
      </c>
      <c r="R890" t="str">
        <f t="shared" si="136"/>
        <v>06-Feb-08 Wednesday 21</v>
      </c>
    </row>
    <row r="891" spans="4:18" x14ac:dyDescent="0.35">
      <c r="D891" s="21">
        <f t="shared" si="137"/>
        <v>39484.874999997854</v>
      </c>
      <c r="E891" s="21" t="b">
        <f t="shared" si="130"/>
        <v>0</v>
      </c>
      <c r="F891" s="21" t="b">
        <f t="shared" si="131"/>
        <v>0</v>
      </c>
      <c r="G891" s="20">
        <f t="shared" si="132"/>
        <v>1</v>
      </c>
      <c r="H891" s="20">
        <f t="shared" si="133"/>
        <v>24</v>
      </c>
      <c r="I891" s="20">
        <f t="shared" si="138"/>
        <v>22</v>
      </c>
      <c r="J891" s="21">
        <f t="shared" si="139"/>
        <v>39484</v>
      </c>
      <c r="K891" s="21"/>
      <c r="L891" s="21" t="str">
        <f t="shared" si="134"/>
        <v>Wednesday</v>
      </c>
      <c r="M891" s="20">
        <f t="shared" si="135"/>
        <v>2</v>
      </c>
      <c r="N891" s="19">
        <v>4191</v>
      </c>
      <c r="O891" s="4">
        <f>MATCH(N891-1,'Supply Data'!$K$12:$K$17)+1</f>
        <v>4</v>
      </c>
      <c r="P891">
        <f>INDEX('Supply Data'!$L$12:$L$17,'Demand Data'!O891)</f>
        <v>50</v>
      </c>
      <c r="R891" t="str">
        <f t="shared" si="136"/>
        <v>06-Feb-08 Wednesday 22</v>
      </c>
    </row>
    <row r="892" spans="4:18" x14ac:dyDescent="0.35">
      <c r="D892" s="21">
        <f t="shared" si="137"/>
        <v>39484.916666664518</v>
      </c>
      <c r="E892" s="21" t="b">
        <f t="shared" si="130"/>
        <v>0</v>
      </c>
      <c r="F892" s="21" t="b">
        <f t="shared" si="131"/>
        <v>0</v>
      </c>
      <c r="G892" s="20">
        <f t="shared" si="132"/>
        <v>1</v>
      </c>
      <c r="H892" s="20">
        <f t="shared" si="133"/>
        <v>24</v>
      </c>
      <c r="I892" s="20">
        <f t="shared" si="138"/>
        <v>23</v>
      </c>
      <c r="J892" s="21">
        <f t="shared" si="139"/>
        <v>39484</v>
      </c>
      <c r="K892" s="21"/>
      <c r="L892" s="21" t="str">
        <f t="shared" si="134"/>
        <v>Wednesday</v>
      </c>
      <c r="M892" s="20">
        <f t="shared" si="135"/>
        <v>2</v>
      </c>
      <c r="N892" s="19">
        <v>3697.5</v>
      </c>
      <c r="O892" s="4">
        <f>MATCH(N892-1,'Supply Data'!$K$12:$K$17)+1</f>
        <v>4</v>
      </c>
      <c r="P892">
        <f>INDEX('Supply Data'!$L$12:$L$17,'Demand Data'!O892)</f>
        <v>50</v>
      </c>
      <c r="R892" t="str">
        <f t="shared" si="136"/>
        <v>06-Feb-08 Wednesday 23</v>
      </c>
    </row>
    <row r="893" spans="4:18" x14ac:dyDescent="0.35">
      <c r="D893" s="21">
        <f t="shared" si="137"/>
        <v>39484.958333331182</v>
      </c>
      <c r="E893" s="21" t="b">
        <f t="shared" si="130"/>
        <v>0</v>
      </c>
      <c r="F893" s="21" t="b">
        <f t="shared" si="131"/>
        <v>0</v>
      </c>
      <c r="G893" s="20">
        <f t="shared" si="132"/>
        <v>1</v>
      </c>
      <c r="H893" s="20">
        <f t="shared" si="133"/>
        <v>24</v>
      </c>
      <c r="I893" s="20">
        <f t="shared" si="138"/>
        <v>24</v>
      </c>
      <c r="J893" s="21">
        <f t="shared" si="139"/>
        <v>39484</v>
      </c>
      <c r="K893" s="21"/>
      <c r="L893" s="21" t="str">
        <f t="shared" si="134"/>
        <v>Wednesday</v>
      </c>
      <c r="M893" s="20">
        <f t="shared" si="135"/>
        <v>2</v>
      </c>
      <c r="N893" s="19">
        <v>3436.5</v>
      </c>
      <c r="O893" s="4">
        <f>MATCH(N893-1,'Supply Data'!$K$12:$K$17)+1</f>
        <v>3</v>
      </c>
      <c r="P893">
        <f>INDEX('Supply Data'!$L$12:$L$17,'Demand Data'!O893)</f>
        <v>23</v>
      </c>
      <c r="R893" t="str">
        <f t="shared" si="136"/>
        <v>06-Feb-08 Wednesday 24</v>
      </c>
    </row>
    <row r="894" spans="4:18" x14ac:dyDescent="0.35">
      <c r="D894" s="21">
        <f t="shared" si="137"/>
        <v>39484.999999997846</v>
      </c>
      <c r="E894" s="21" t="b">
        <f t="shared" si="130"/>
        <v>0</v>
      </c>
      <c r="F894" s="21" t="b">
        <f t="shared" si="131"/>
        <v>0</v>
      </c>
      <c r="G894" s="20">
        <f t="shared" si="132"/>
        <v>1</v>
      </c>
      <c r="H894" s="20">
        <f t="shared" si="133"/>
        <v>24</v>
      </c>
      <c r="I894" s="20">
        <f t="shared" si="138"/>
        <v>1</v>
      </c>
      <c r="J894" s="21">
        <f t="shared" si="139"/>
        <v>39485</v>
      </c>
      <c r="K894" s="21"/>
      <c r="L894" s="21" t="str">
        <f t="shared" si="134"/>
        <v>Thursday</v>
      </c>
      <c r="M894" s="20">
        <f t="shared" si="135"/>
        <v>2</v>
      </c>
      <c r="N894" s="19">
        <v>3285</v>
      </c>
      <c r="O894" s="4">
        <f>MATCH(N894-1,'Supply Data'!$K$12:$K$17)+1</f>
        <v>3</v>
      </c>
      <c r="P894">
        <f>INDEX('Supply Data'!$L$12:$L$17,'Demand Data'!O894)</f>
        <v>23</v>
      </c>
      <c r="R894" t="str">
        <f t="shared" si="136"/>
        <v>07-Feb-08 Thursday 1</v>
      </c>
    </row>
    <row r="895" spans="4:18" x14ac:dyDescent="0.35">
      <c r="D895" s="21">
        <f t="shared" si="137"/>
        <v>39485.041666664511</v>
      </c>
      <c r="E895" s="21" t="b">
        <f t="shared" si="130"/>
        <v>0</v>
      </c>
      <c r="F895" s="21" t="b">
        <f t="shared" si="131"/>
        <v>0</v>
      </c>
      <c r="G895" s="20">
        <f t="shared" si="132"/>
        <v>1</v>
      </c>
      <c r="H895" s="20">
        <f t="shared" si="133"/>
        <v>24</v>
      </c>
      <c r="I895" s="20">
        <f t="shared" si="138"/>
        <v>2</v>
      </c>
      <c r="J895" s="21">
        <f t="shared" si="139"/>
        <v>39485</v>
      </c>
      <c r="K895" s="21"/>
      <c r="L895" s="21" t="str">
        <f t="shared" si="134"/>
        <v>Thursday</v>
      </c>
      <c r="M895" s="20">
        <f t="shared" si="135"/>
        <v>2</v>
      </c>
      <c r="N895" s="19">
        <v>3208.5</v>
      </c>
      <c r="O895" s="4">
        <f>MATCH(N895-1,'Supply Data'!$K$12:$K$17)+1</f>
        <v>3</v>
      </c>
      <c r="P895">
        <f>INDEX('Supply Data'!$L$12:$L$17,'Demand Data'!O895)</f>
        <v>23</v>
      </c>
      <c r="R895" t="str">
        <f t="shared" si="136"/>
        <v>07-Feb-08 Thursday 2</v>
      </c>
    </row>
    <row r="896" spans="4:18" x14ac:dyDescent="0.35">
      <c r="D896" s="21">
        <f t="shared" si="137"/>
        <v>39485.083333331175</v>
      </c>
      <c r="E896" s="21" t="b">
        <f t="shared" si="130"/>
        <v>0</v>
      </c>
      <c r="F896" s="21" t="b">
        <f t="shared" si="131"/>
        <v>0</v>
      </c>
      <c r="G896" s="20">
        <f t="shared" si="132"/>
        <v>1</v>
      </c>
      <c r="H896" s="20">
        <f t="shared" si="133"/>
        <v>24</v>
      </c>
      <c r="I896" s="20">
        <f t="shared" si="138"/>
        <v>3</v>
      </c>
      <c r="J896" s="21">
        <f t="shared" si="139"/>
        <v>39485</v>
      </c>
      <c r="K896" s="21"/>
      <c r="L896" s="21" t="str">
        <f t="shared" si="134"/>
        <v>Thursday</v>
      </c>
      <c r="M896" s="20">
        <f t="shared" si="135"/>
        <v>2</v>
      </c>
      <c r="N896" s="19">
        <v>3115.5</v>
      </c>
      <c r="O896" s="4">
        <f>MATCH(N896-1,'Supply Data'!$K$12:$K$17)+1</f>
        <v>3</v>
      </c>
      <c r="P896">
        <f>INDEX('Supply Data'!$L$12:$L$17,'Demand Data'!O896)</f>
        <v>23</v>
      </c>
      <c r="R896" t="str">
        <f t="shared" si="136"/>
        <v>07-Feb-08 Thursday 3</v>
      </c>
    </row>
    <row r="897" spans="4:18" x14ac:dyDescent="0.35">
      <c r="D897" s="21">
        <f t="shared" si="137"/>
        <v>39485.124999997839</v>
      </c>
      <c r="E897" s="21" t="b">
        <f t="shared" si="130"/>
        <v>0</v>
      </c>
      <c r="F897" s="21" t="b">
        <f t="shared" si="131"/>
        <v>0</v>
      </c>
      <c r="G897" s="20">
        <f t="shared" si="132"/>
        <v>1</v>
      </c>
      <c r="H897" s="20">
        <f t="shared" si="133"/>
        <v>24</v>
      </c>
      <c r="I897" s="20">
        <f t="shared" si="138"/>
        <v>4</v>
      </c>
      <c r="J897" s="21">
        <f t="shared" si="139"/>
        <v>39485</v>
      </c>
      <c r="K897" s="21"/>
      <c r="L897" s="21" t="str">
        <f t="shared" si="134"/>
        <v>Thursday</v>
      </c>
      <c r="M897" s="20">
        <f t="shared" si="135"/>
        <v>2</v>
      </c>
      <c r="N897" s="19">
        <v>3138</v>
      </c>
      <c r="O897" s="4">
        <f>MATCH(N897-1,'Supply Data'!$K$12:$K$17)+1</f>
        <v>3</v>
      </c>
      <c r="P897">
        <f>INDEX('Supply Data'!$L$12:$L$17,'Demand Data'!O897)</f>
        <v>23</v>
      </c>
      <c r="R897" t="str">
        <f t="shared" si="136"/>
        <v>07-Feb-08 Thursday 4</v>
      </c>
    </row>
    <row r="898" spans="4:18" x14ac:dyDescent="0.35">
      <c r="D898" s="21">
        <f t="shared" si="137"/>
        <v>39485.166666664503</v>
      </c>
      <c r="E898" s="21" t="b">
        <f t="shared" si="130"/>
        <v>0</v>
      </c>
      <c r="F898" s="21" t="b">
        <f t="shared" si="131"/>
        <v>0</v>
      </c>
      <c r="G898" s="20">
        <f t="shared" si="132"/>
        <v>1</v>
      </c>
      <c r="H898" s="20">
        <f t="shared" si="133"/>
        <v>24</v>
      </c>
      <c r="I898" s="20">
        <f t="shared" si="138"/>
        <v>5</v>
      </c>
      <c r="J898" s="21">
        <f t="shared" si="139"/>
        <v>39485</v>
      </c>
      <c r="K898" s="21"/>
      <c r="L898" s="21" t="str">
        <f t="shared" si="134"/>
        <v>Thursday</v>
      </c>
      <c r="M898" s="20">
        <f t="shared" si="135"/>
        <v>2</v>
      </c>
      <c r="N898" s="19">
        <v>3339</v>
      </c>
      <c r="O898" s="4">
        <f>MATCH(N898-1,'Supply Data'!$K$12:$K$17)+1</f>
        <v>3</v>
      </c>
      <c r="P898">
        <f>INDEX('Supply Data'!$L$12:$L$17,'Demand Data'!O898)</f>
        <v>23</v>
      </c>
      <c r="R898" t="str">
        <f t="shared" si="136"/>
        <v>07-Feb-08 Thursday 5</v>
      </c>
    </row>
    <row r="899" spans="4:18" x14ac:dyDescent="0.35">
      <c r="D899" s="21">
        <f t="shared" si="137"/>
        <v>39485.208333331168</v>
      </c>
      <c r="E899" s="21" t="b">
        <f t="shared" si="130"/>
        <v>0</v>
      </c>
      <c r="F899" s="21" t="b">
        <f t="shared" si="131"/>
        <v>0</v>
      </c>
      <c r="G899" s="20">
        <f t="shared" si="132"/>
        <v>1</v>
      </c>
      <c r="H899" s="20">
        <f t="shared" si="133"/>
        <v>24</v>
      </c>
      <c r="I899" s="20">
        <f t="shared" si="138"/>
        <v>6</v>
      </c>
      <c r="J899" s="21">
        <f t="shared" si="139"/>
        <v>39485</v>
      </c>
      <c r="K899" s="21"/>
      <c r="L899" s="21" t="str">
        <f t="shared" si="134"/>
        <v>Thursday</v>
      </c>
      <c r="M899" s="20">
        <f t="shared" si="135"/>
        <v>2</v>
      </c>
      <c r="N899" s="19">
        <v>3600</v>
      </c>
      <c r="O899" s="4">
        <f>MATCH(N899-1,'Supply Data'!$K$12:$K$17)+1</f>
        <v>3</v>
      </c>
      <c r="P899">
        <f>INDEX('Supply Data'!$L$12:$L$17,'Demand Data'!O899)</f>
        <v>23</v>
      </c>
      <c r="R899" t="str">
        <f t="shared" si="136"/>
        <v>07-Feb-08 Thursday 6</v>
      </c>
    </row>
    <row r="900" spans="4:18" x14ac:dyDescent="0.35">
      <c r="D900" s="21">
        <f t="shared" si="137"/>
        <v>39485.249999997832</v>
      </c>
      <c r="E900" s="21" t="b">
        <f t="shared" si="130"/>
        <v>0</v>
      </c>
      <c r="F900" s="21" t="b">
        <f t="shared" si="131"/>
        <v>0</v>
      </c>
      <c r="G900" s="20">
        <f t="shared" si="132"/>
        <v>1</v>
      </c>
      <c r="H900" s="20">
        <f t="shared" si="133"/>
        <v>24</v>
      </c>
      <c r="I900" s="20">
        <f t="shared" si="138"/>
        <v>7</v>
      </c>
      <c r="J900" s="21">
        <f t="shared" si="139"/>
        <v>39485</v>
      </c>
      <c r="K900" s="21"/>
      <c r="L900" s="21" t="str">
        <f t="shared" si="134"/>
        <v>Thursday</v>
      </c>
      <c r="M900" s="20">
        <f t="shared" si="135"/>
        <v>2</v>
      </c>
      <c r="N900" s="19">
        <v>3498</v>
      </c>
      <c r="O900" s="4">
        <f>MATCH(N900-1,'Supply Data'!$K$12:$K$17)+1</f>
        <v>3</v>
      </c>
      <c r="P900">
        <f>INDEX('Supply Data'!$L$12:$L$17,'Demand Data'!O900)</f>
        <v>23</v>
      </c>
      <c r="R900" t="str">
        <f t="shared" si="136"/>
        <v>07-Feb-08 Thursday 7</v>
      </c>
    </row>
    <row r="901" spans="4:18" x14ac:dyDescent="0.35">
      <c r="D901" s="21">
        <f t="shared" si="137"/>
        <v>39485.291666664496</v>
      </c>
      <c r="E901" s="21" t="b">
        <f t="shared" si="130"/>
        <v>0</v>
      </c>
      <c r="F901" s="21" t="b">
        <f t="shared" si="131"/>
        <v>0</v>
      </c>
      <c r="G901" s="20">
        <f t="shared" si="132"/>
        <v>1</v>
      </c>
      <c r="H901" s="20">
        <f t="shared" si="133"/>
        <v>24</v>
      </c>
      <c r="I901" s="20">
        <f t="shared" si="138"/>
        <v>8</v>
      </c>
      <c r="J901" s="21">
        <f t="shared" si="139"/>
        <v>39485</v>
      </c>
      <c r="K901" s="21"/>
      <c r="L901" s="21" t="str">
        <f t="shared" si="134"/>
        <v>Thursday</v>
      </c>
      <c r="M901" s="20">
        <f t="shared" si="135"/>
        <v>2</v>
      </c>
      <c r="N901" s="19">
        <v>4299</v>
      </c>
      <c r="O901" s="4">
        <f>MATCH(N901-1,'Supply Data'!$K$12:$K$17)+1</f>
        <v>4</v>
      </c>
      <c r="P901">
        <f>INDEX('Supply Data'!$L$12:$L$17,'Demand Data'!O901)</f>
        <v>50</v>
      </c>
      <c r="R901" t="str">
        <f t="shared" si="136"/>
        <v>07-Feb-08 Thursday 8</v>
      </c>
    </row>
    <row r="902" spans="4:18" x14ac:dyDescent="0.35">
      <c r="D902" s="21">
        <f t="shared" si="137"/>
        <v>39485.33333333116</v>
      </c>
      <c r="E902" s="21" t="b">
        <f t="shared" ref="E902:E965" si="140">D902=$D$2</f>
        <v>0</v>
      </c>
      <c r="F902" s="21" t="b">
        <f t="shared" ref="F902:F965" si="141">D902=$E$2</f>
        <v>0</v>
      </c>
      <c r="G902" s="20">
        <f t="shared" si="132"/>
        <v>1</v>
      </c>
      <c r="H902" s="20">
        <f t="shared" si="133"/>
        <v>24</v>
      </c>
      <c r="I902" s="20">
        <f t="shared" si="138"/>
        <v>9</v>
      </c>
      <c r="J902" s="21">
        <f t="shared" si="139"/>
        <v>39485</v>
      </c>
      <c r="K902" s="21"/>
      <c r="L902" s="21" t="str">
        <f t="shared" si="134"/>
        <v>Thursday</v>
      </c>
      <c r="M902" s="20">
        <f t="shared" si="135"/>
        <v>2</v>
      </c>
      <c r="N902" s="19">
        <v>4647</v>
      </c>
      <c r="O902" s="4">
        <f>MATCH(N902-1,'Supply Data'!$K$12:$K$17)+1</f>
        <v>4</v>
      </c>
      <c r="P902">
        <f>INDEX('Supply Data'!$L$12:$L$17,'Demand Data'!O902)</f>
        <v>50</v>
      </c>
      <c r="R902" t="str">
        <f t="shared" si="136"/>
        <v>07-Feb-08 Thursday 9</v>
      </c>
    </row>
    <row r="903" spans="4:18" x14ac:dyDescent="0.35">
      <c r="D903" s="21">
        <f t="shared" si="137"/>
        <v>39485.374999997824</v>
      </c>
      <c r="E903" s="21" t="b">
        <f t="shared" si="140"/>
        <v>0</v>
      </c>
      <c r="F903" s="21" t="b">
        <f t="shared" si="141"/>
        <v>0</v>
      </c>
      <c r="G903" s="20">
        <f t="shared" ref="G903:G966" si="142">IF(E903,2,IF(F903,3,1))</f>
        <v>1</v>
      </c>
      <c r="H903" s="20">
        <f t="shared" ref="H903:H966" si="143">CHOOSE(G903,24,23,25)</f>
        <v>24</v>
      </c>
      <c r="I903" s="20">
        <f t="shared" si="138"/>
        <v>10</v>
      </c>
      <c r="J903" s="21">
        <f t="shared" si="139"/>
        <v>39485</v>
      </c>
      <c r="K903" s="21"/>
      <c r="L903" s="21" t="str">
        <f t="shared" ref="L903:L966" si="144">TEXT(J903,"ddddd")</f>
        <v>Thursday</v>
      </c>
      <c r="M903" s="20">
        <f t="shared" ref="M903:M966" si="145">MONTH(D903)</f>
        <v>2</v>
      </c>
      <c r="N903" s="19">
        <v>4971</v>
      </c>
      <c r="O903" s="4">
        <f>MATCH(N903-1,'Supply Data'!$K$12:$K$17)+1</f>
        <v>5</v>
      </c>
      <c r="P903">
        <f>INDEX('Supply Data'!$L$12:$L$17,'Demand Data'!O903)</f>
        <v>75</v>
      </c>
      <c r="R903" t="str">
        <f t="shared" ref="R903:R966" si="146">TEXT(D903,"dd-mmm-yy ddddd")&amp;" "&amp;I903</f>
        <v>07-Feb-08 Thursday 10</v>
      </c>
    </row>
    <row r="904" spans="4:18" x14ac:dyDescent="0.35">
      <c r="D904" s="21">
        <f t="shared" ref="D904:D967" si="147">D903+1/24</f>
        <v>39485.416666664489</v>
      </c>
      <c r="E904" s="21" t="b">
        <f t="shared" si="140"/>
        <v>0</v>
      </c>
      <c r="F904" s="21" t="b">
        <f t="shared" si="141"/>
        <v>0</v>
      </c>
      <c r="G904" s="20">
        <f t="shared" si="142"/>
        <v>1</v>
      </c>
      <c r="H904" s="20">
        <f t="shared" si="143"/>
        <v>24</v>
      </c>
      <c r="I904" s="20">
        <f t="shared" ref="I904:I967" si="148">IF(I903&gt;=H904,1,I903+1)</f>
        <v>11</v>
      </c>
      <c r="J904" s="21">
        <f t="shared" ref="J904:J967" si="149">IF(I904=1,J903+1,J903)</f>
        <v>39485</v>
      </c>
      <c r="K904" s="21"/>
      <c r="L904" s="21" t="str">
        <f t="shared" si="144"/>
        <v>Thursday</v>
      </c>
      <c r="M904" s="20">
        <f t="shared" si="145"/>
        <v>2</v>
      </c>
      <c r="N904" s="19">
        <v>5143.5</v>
      </c>
      <c r="O904" s="4">
        <f>MATCH(N904-1,'Supply Data'!$K$12:$K$17)+1</f>
        <v>5</v>
      </c>
      <c r="P904">
        <f>INDEX('Supply Data'!$L$12:$L$17,'Demand Data'!O904)</f>
        <v>75</v>
      </c>
      <c r="R904" t="str">
        <f t="shared" si="146"/>
        <v>07-Feb-08 Thursday 11</v>
      </c>
    </row>
    <row r="905" spans="4:18" x14ac:dyDescent="0.35">
      <c r="D905" s="21">
        <f t="shared" si="147"/>
        <v>39485.458333331153</v>
      </c>
      <c r="E905" s="21" t="b">
        <f t="shared" si="140"/>
        <v>0</v>
      </c>
      <c r="F905" s="21" t="b">
        <f t="shared" si="141"/>
        <v>0</v>
      </c>
      <c r="G905" s="20">
        <f t="shared" si="142"/>
        <v>1</v>
      </c>
      <c r="H905" s="20">
        <f t="shared" si="143"/>
        <v>24</v>
      </c>
      <c r="I905" s="20">
        <f t="shared" si="148"/>
        <v>12</v>
      </c>
      <c r="J905" s="21">
        <f t="shared" si="149"/>
        <v>39485</v>
      </c>
      <c r="K905" s="21"/>
      <c r="L905" s="21" t="str">
        <f t="shared" si="144"/>
        <v>Thursday</v>
      </c>
      <c r="M905" s="20">
        <f t="shared" si="145"/>
        <v>2</v>
      </c>
      <c r="N905" s="19">
        <v>4920</v>
      </c>
      <c r="O905" s="4">
        <f>MATCH(N905-1,'Supply Data'!$K$12:$K$17)+1</f>
        <v>5</v>
      </c>
      <c r="P905">
        <f>INDEX('Supply Data'!$L$12:$L$17,'Demand Data'!O905)</f>
        <v>75</v>
      </c>
      <c r="R905" t="str">
        <f t="shared" si="146"/>
        <v>07-Feb-08 Thursday 12</v>
      </c>
    </row>
    <row r="906" spans="4:18" x14ac:dyDescent="0.35">
      <c r="D906" s="21">
        <f t="shared" si="147"/>
        <v>39485.499999997817</v>
      </c>
      <c r="E906" s="21" t="b">
        <f t="shared" si="140"/>
        <v>0</v>
      </c>
      <c r="F906" s="21" t="b">
        <f t="shared" si="141"/>
        <v>0</v>
      </c>
      <c r="G906" s="20">
        <f t="shared" si="142"/>
        <v>1</v>
      </c>
      <c r="H906" s="20">
        <f t="shared" si="143"/>
        <v>24</v>
      </c>
      <c r="I906" s="20">
        <f t="shared" si="148"/>
        <v>13</v>
      </c>
      <c r="J906" s="21">
        <f t="shared" si="149"/>
        <v>39485</v>
      </c>
      <c r="K906" s="21"/>
      <c r="L906" s="21" t="str">
        <f t="shared" si="144"/>
        <v>Thursday</v>
      </c>
      <c r="M906" s="20">
        <f t="shared" si="145"/>
        <v>2</v>
      </c>
      <c r="N906" s="19">
        <v>4944</v>
      </c>
      <c r="O906" s="4">
        <f>MATCH(N906-1,'Supply Data'!$K$12:$K$17)+1</f>
        <v>5</v>
      </c>
      <c r="P906">
        <f>INDEX('Supply Data'!$L$12:$L$17,'Demand Data'!O906)</f>
        <v>75</v>
      </c>
      <c r="R906" t="str">
        <f t="shared" si="146"/>
        <v>07-Feb-08 Thursday 13</v>
      </c>
    </row>
    <row r="907" spans="4:18" x14ac:dyDescent="0.35">
      <c r="D907" s="21">
        <f t="shared" si="147"/>
        <v>39485.541666664481</v>
      </c>
      <c r="E907" s="21" t="b">
        <f t="shared" si="140"/>
        <v>0</v>
      </c>
      <c r="F907" s="21" t="b">
        <f t="shared" si="141"/>
        <v>0</v>
      </c>
      <c r="G907" s="20">
        <f t="shared" si="142"/>
        <v>1</v>
      </c>
      <c r="H907" s="20">
        <f t="shared" si="143"/>
        <v>24</v>
      </c>
      <c r="I907" s="20">
        <f t="shared" si="148"/>
        <v>14</v>
      </c>
      <c r="J907" s="21">
        <f t="shared" si="149"/>
        <v>39485</v>
      </c>
      <c r="K907" s="21"/>
      <c r="L907" s="21" t="str">
        <f t="shared" si="144"/>
        <v>Thursday</v>
      </c>
      <c r="M907" s="20">
        <f t="shared" si="145"/>
        <v>2</v>
      </c>
      <c r="N907" s="19">
        <v>5091</v>
      </c>
      <c r="O907" s="4">
        <f>MATCH(N907-1,'Supply Data'!$K$12:$K$17)+1</f>
        <v>5</v>
      </c>
      <c r="P907">
        <f>INDEX('Supply Data'!$L$12:$L$17,'Demand Data'!O907)</f>
        <v>75</v>
      </c>
      <c r="R907" t="str">
        <f t="shared" si="146"/>
        <v>07-Feb-08 Thursday 14</v>
      </c>
    </row>
    <row r="908" spans="4:18" x14ac:dyDescent="0.35">
      <c r="D908" s="21">
        <f t="shared" si="147"/>
        <v>39485.583333331146</v>
      </c>
      <c r="E908" s="21" t="b">
        <f t="shared" si="140"/>
        <v>0</v>
      </c>
      <c r="F908" s="21" t="b">
        <f t="shared" si="141"/>
        <v>0</v>
      </c>
      <c r="G908" s="20">
        <f t="shared" si="142"/>
        <v>1</v>
      </c>
      <c r="H908" s="20">
        <f t="shared" si="143"/>
        <v>24</v>
      </c>
      <c r="I908" s="20">
        <f t="shared" si="148"/>
        <v>15</v>
      </c>
      <c r="J908" s="21">
        <f t="shared" si="149"/>
        <v>39485</v>
      </c>
      <c r="K908" s="21"/>
      <c r="L908" s="21" t="str">
        <f t="shared" si="144"/>
        <v>Thursday</v>
      </c>
      <c r="M908" s="20">
        <f t="shared" si="145"/>
        <v>2</v>
      </c>
      <c r="N908" s="19">
        <v>4926</v>
      </c>
      <c r="O908" s="4">
        <f>MATCH(N908-1,'Supply Data'!$K$12:$K$17)+1</f>
        <v>5</v>
      </c>
      <c r="P908">
        <f>INDEX('Supply Data'!$L$12:$L$17,'Demand Data'!O908)</f>
        <v>75</v>
      </c>
      <c r="R908" t="str">
        <f t="shared" si="146"/>
        <v>07-Feb-08 Thursday 15</v>
      </c>
    </row>
    <row r="909" spans="4:18" x14ac:dyDescent="0.35">
      <c r="D909" s="21">
        <f t="shared" si="147"/>
        <v>39485.62499999781</v>
      </c>
      <c r="E909" s="21" t="b">
        <f t="shared" si="140"/>
        <v>0</v>
      </c>
      <c r="F909" s="21" t="b">
        <f t="shared" si="141"/>
        <v>0</v>
      </c>
      <c r="G909" s="20">
        <f t="shared" si="142"/>
        <v>1</v>
      </c>
      <c r="H909" s="20">
        <f t="shared" si="143"/>
        <v>24</v>
      </c>
      <c r="I909" s="20">
        <f t="shared" si="148"/>
        <v>16</v>
      </c>
      <c r="J909" s="21">
        <f t="shared" si="149"/>
        <v>39485</v>
      </c>
      <c r="K909" s="21"/>
      <c r="L909" s="21" t="str">
        <f t="shared" si="144"/>
        <v>Thursday</v>
      </c>
      <c r="M909" s="20">
        <f t="shared" si="145"/>
        <v>2</v>
      </c>
      <c r="N909" s="19">
        <v>4911</v>
      </c>
      <c r="O909" s="4">
        <f>MATCH(N909-1,'Supply Data'!$K$12:$K$17)+1</f>
        <v>5</v>
      </c>
      <c r="P909">
        <f>INDEX('Supply Data'!$L$12:$L$17,'Demand Data'!O909)</f>
        <v>75</v>
      </c>
      <c r="R909" t="str">
        <f t="shared" si="146"/>
        <v>07-Feb-08 Thursday 16</v>
      </c>
    </row>
    <row r="910" spans="4:18" x14ac:dyDescent="0.35">
      <c r="D910" s="21">
        <f t="shared" si="147"/>
        <v>39485.666666664474</v>
      </c>
      <c r="E910" s="21" t="b">
        <f t="shared" si="140"/>
        <v>0</v>
      </c>
      <c r="F910" s="21" t="b">
        <f t="shared" si="141"/>
        <v>0</v>
      </c>
      <c r="G910" s="20">
        <f t="shared" si="142"/>
        <v>1</v>
      </c>
      <c r="H910" s="20">
        <f t="shared" si="143"/>
        <v>24</v>
      </c>
      <c r="I910" s="20">
        <f t="shared" si="148"/>
        <v>17</v>
      </c>
      <c r="J910" s="21">
        <f t="shared" si="149"/>
        <v>39485</v>
      </c>
      <c r="K910" s="21"/>
      <c r="L910" s="21" t="str">
        <f t="shared" si="144"/>
        <v>Thursday</v>
      </c>
      <c r="M910" s="20">
        <f t="shared" si="145"/>
        <v>2</v>
      </c>
      <c r="N910" s="19">
        <v>4776</v>
      </c>
      <c r="O910" s="4">
        <f>MATCH(N910-1,'Supply Data'!$K$12:$K$17)+1</f>
        <v>4</v>
      </c>
      <c r="P910">
        <f>INDEX('Supply Data'!$L$12:$L$17,'Demand Data'!O910)</f>
        <v>50</v>
      </c>
      <c r="R910" t="str">
        <f t="shared" si="146"/>
        <v>07-Feb-08 Thursday 17</v>
      </c>
    </row>
    <row r="911" spans="4:18" x14ac:dyDescent="0.35">
      <c r="D911" s="21">
        <f t="shared" si="147"/>
        <v>39485.708333331138</v>
      </c>
      <c r="E911" s="21" t="b">
        <f t="shared" si="140"/>
        <v>0</v>
      </c>
      <c r="F911" s="21" t="b">
        <f t="shared" si="141"/>
        <v>0</v>
      </c>
      <c r="G911" s="20">
        <f t="shared" si="142"/>
        <v>1</v>
      </c>
      <c r="H911" s="20">
        <f t="shared" si="143"/>
        <v>24</v>
      </c>
      <c r="I911" s="20">
        <f t="shared" si="148"/>
        <v>18</v>
      </c>
      <c r="J911" s="21">
        <f t="shared" si="149"/>
        <v>39485</v>
      </c>
      <c r="K911" s="21"/>
      <c r="L911" s="21" t="str">
        <f t="shared" si="144"/>
        <v>Thursday</v>
      </c>
      <c r="M911" s="20">
        <f t="shared" si="145"/>
        <v>2</v>
      </c>
      <c r="N911" s="19">
        <v>4995</v>
      </c>
      <c r="O911" s="4">
        <f>MATCH(N911-1,'Supply Data'!$K$12:$K$17)+1</f>
        <v>5</v>
      </c>
      <c r="P911">
        <f>INDEX('Supply Data'!$L$12:$L$17,'Demand Data'!O911)</f>
        <v>75</v>
      </c>
      <c r="R911" t="str">
        <f t="shared" si="146"/>
        <v>07-Feb-08 Thursday 18</v>
      </c>
    </row>
    <row r="912" spans="4:18" x14ac:dyDescent="0.35">
      <c r="D912" s="21">
        <f t="shared" si="147"/>
        <v>39485.749999997803</v>
      </c>
      <c r="E912" s="21" t="b">
        <f t="shared" si="140"/>
        <v>0</v>
      </c>
      <c r="F912" s="21" t="b">
        <f t="shared" si="141"/>
        <v>0</v>
      </c>
      <c r="G912" s="20">
        <f t="shared" si="142"/>
        <v>1</v>
      </c>
      <c r="H912" s="20">
        <f t="shared" si="143"/>
        <v>24</v>
      </c>
      <c r="I912" s="20">
        <f t="shared" si="148"/>
        <v>19</v>
      </c>
      <c r="J912" s="21">
        <f t="shared" si="149"/>
        <v>39485</v>
      </c>
      <c r="K912" s="21"/>
      <c r="L912" s="21" t="str">
        <f t="shared" si="144"/>
        <v>Thursday</v>
      </c>
      <c r="M912" s="20">
        <f t="shared" si="145"/>
        <v>2</v>
      </c>
      <c r="N912" s="19">
        <v>5295</v>
      </c>
      <c r="O912" s="4">
        <f>MATCH(N912-1,'Supply Data'!$K$12:$K$17)+1</f>
        <v>5</v>
      </c>
      <c r="P912">
        <f>INDEX('Supply Data'!$L$12:$L$17,'Demand Data'!O912)</f>
        <v>75</v>
      </c>
      <c r="R912" t="str">
        <f t="shared" si="146"/>
        <v>07-Feb-08 Thursday 19</v>
      </c>
    </row>
    <row r="913" spans="4:18" x14ac:dyDescent="0.35">
      <c r="D913" s="21">
        <f t="shared" si="147"/>
        <v>39485.791666664467</v>
      </c>
      <c r="E913" s="21" t="b">
        <f t="shared" si="140"/>
        <v>0</v>
      </c>
      <c r="F913" s="21" t="b">
        <f t="shared" si="141"/>
        <v>0</v>
      </c>
      <c r="G913" s="20">
        <f t="shared" si="142"/>
        <v>1</v>
      </c>
      <c r="H913" s="20">
        <f t="shared" si="143"/>
        <v>24</v>
      </c>
      <c r="I913" s="20">
        <f t="shared" si="148"/>
        <v>20</v>
      </c>
      <c r="J913" s="21">
        <f t="shared" si="149"/>
        <v>39485</v>
      </c>
      <c r="K913" s="21"/>
      <c r="L913" s="21" t="str">
        <f t="shared" si="144"/>
        <v>Thursday</v>
      </c>
      <c r="M913" s="20">
        <f t="shared" si="145"/>
        <v>2</v>
      </c>
      <c r="N913" s="19">
        <v>5062.5</v>
      </c>
      <c r="O913" s="4">
        <f>MATCH(N913-1,'Supply Data'!$K$12:$K$17)+1</f>
        <v>5</v>
      </c>
      <c r="P913">
        <f>INDEX('Supply Data'!$L$12:$L$17,'Demand Data'!O913)</f>
        <v>75</v>
      </c>
      <c r="R913" t="str">
        <f t="shared" si="146"/>
        <v>07-Feb-08 Thursday 20</v>
      </c>
    </row>
    <row r="914" spans="4:18" x14ac:dyDescent="0.35">
      <c r="D914" s="21">
        <f t="shared" si="147"/>
        <v>39485.833333331131</v>
      </c>
      <c r="E914" s="21" t="b">
        <f t="shared" si="140"/>
        <v>0</v>
      </c>
      <c r="F914" s="21" t="b">
        <f t="shared" si="141"/>
        <v>0</v>
      </c>
      <c r="G914" s="20">
        <f t="shared" si="142"/>
        <v>1</v>
      </c>
      <c r="H914" s="20">
        <f t="shared" si="143"/>
        <v>24</v>
      </c>
      <c r="I914" s="20">
        <f t="shared" si="148"/>
        <v>21</v>
      </c>
      <c r="J914" s="21">
        <f t="shared" si="149"/>
        <v>39485</v>
      </c>
      <c r="K914" s="21"/>
      <c r="L914" s="21" t="str">
        <f t="shared" si="144"/>
        <v>Thursday</v>
      </c>
      <c r="M914" s="20">
        <f t="shared" si="145"/>
        <v>2</v>
      </c>
      <c r="N914" s="19">
        <v>4768.5</v>
      </c>
      <c r="O914" s="4">
        <f>MATCH(N914-1,'Supply Data'!$K$12:$K$17)+1</f>
        <v>4</v>
      </c>
      <c r="P914">
        <f>INDEX('Supply Data'!$L$12:$L$17,'Demand Data'!O914)</f>
        <v>50</v>
      </c>
      <c r="R914" t="str">
        <f t="shared" si="146"/>
        <v>07-Feb-08 Thursday 21</v>
      </c>
    </row>
    <row r="915" spans="4:18" x14ac:dyDescent="0.35">
      <c r="D915" s="21">
        <f t="shared" si="147"/>
        <v>39485.874999997795</v>
      </c>
      <c r="E915" s="21" t="b">
        <f t="shared" si="140"/>
        <v>0</v>
      </c>
      <c r="F915" s="21" t="b">
        <f t="shared" si="141"/>
        <v>0</v>
      </c>
      <c r="G915" s="20">
        <f t="shared" si="142"/>
        <v>1</v>
      </c>
      <c r="H915" s="20">
        <f t="shared" si="143"/>
        <v>24</v>
      </c>
      <c r="I915" s="20">
        <f t="shared" si="148"/>
        <v>22</v>
      </c>
      <c r="J915" s="21">
        <f t="shared" si="149"/>
        <v>39485</v>
      </c>
      <c r="K915" s="21"/>
      <c r="L915" s="21" t="str">
        <f t="shared" si="144"/>
        <v>Thursday</v>
      </c>
      <c r="M915" s="20">
        <f t="shared" si="145"/>
        <v>2</v>
      </c>
      <c r="N915" s="19">
        <v>4296</v>
      </c>
      <c r="O915" s="4">
        <f>MATCH(N915-1,'Supply Data'!$K$12:$K$17)+1</f>
        <v>4</v>
      </c>
      <c r="P915">
        <f>INDEX('Supply Data'!$L$12:$L$17,'Demand Data'!O915)</f>
        <v>50</v>
      </c>
      <c r="R915" t="str">
        <f t="shared" si="146"/>
        <v>07-Feb-08 Thursday 22</v>
      </c>
    </row>
    <row r="916" spans="4:18" x14ac:dyDescent="0.35">
      <c r="D916" s="21">
        <f t="shared" si="147"/>
        <v>39485.91666666446</v>
      </c>
      <c r="E916" s="21" t="b">
        <f t="shared" si="140"/>
        <v>0</v>
      </c>
      <c r="F916" s="21" t="b">
        <f t="shared" si="141"/>
        <v>0</v>
      </c>
      <c r="G916" s="20">
        <f t="shared" si="142"/>
        <v>1</v>
      </c>
      <c r="H916" s="20">
        <f t="shared" si="143"/>
        <v>24</v>
      </c>
      <c r="I916" s="20">
        <f t="shared" si="148"/>
        <v>23</v>
      </c>
      <c r="J916" s="21">
        <f t="shared" si="149"/>
        <v>39485</v>
      </c>
      <c r="K916" s="21"/>
      <c r="L916" s="21" t="str">
        <f t="shared" si="144"/>
        <v>Thursday</v>
      </c>
      <c r="M916" s="20">
        <f t="shared" si="145"/>
        <v>2</v>
      </c>
      <c r="N916" s="19">
        <v>3709.5</v>
      </c>
      <c r="O916" s="4">
        <f>MATCH(N916-1,'Supply Data'!$K$12:$K$17)+1</f>
        <v>4</v>
      </c>
      <c r="P916">
        <f>INDEX('Supply Data'!$L$12:$L$17,'Demand Data'!O916)</f>
        <v>50</v>
      </c>
      <c r="R916" t="str">
        <f t="shared" si="146"/>
        <v>07-Feb-08 Thursday 23</v>
      </c>
    </row>
    <row r="917" spans="4:18" x14ac:dyDescent="0.35">
      <c r="D917" s="21">
        <f t="shared" si="147"/>
        <v>39485.958333331124</v>
      </c>
      <c r="E917" s="21" t="b">
        <f t="shared" si="140"/>
        <v>0</v>
      </c>
      <c r="F917" s="21" t="b">
        <f t="shared" si="141"/>
        <v>0</v>
      </c>
      <c r="G917" s="20">
        <f t="shared" si="142"/>
        <v>1</v>
      </c>
      <c r="H917" s="20">
        <f t="shared" si="143"/>
        <v>24</v>
      </c>
      <c r="I917" s="20">
        <f t="shared" si="148"/>
        <v>24</v>
      </c>
      <c r="J917" s="21">
        <f t="shared" si="149"/>
        <v>39485</v>
      </c>
      <c r="K917" s="21"/>
      <c r="L917" s="21" t="str">
        <f t="shared" si="144"/>
        <v>Thursday</v>
      </c>
      <c r="M917" s="20">
        <f t="shared" si="145"/>
        <v>2</v>
      </c>
      <c r="N917" s="19">
        <v>3474</v>
      </c>
      <c r="O917" s="4">
        <f>MATCH(N917-1,'Supply Data'!$K$12:$K$17)+1</f>
        <v>3</v>
      </c>
      <c r="P917">
        <f>INDEX('Supply Data'!$L$12:$L$17,'Demand Data'!O917)</f>
        <v>23</v>
      </c>
      <c r="R917" t="str">
        <f t="shared" si="146"/>
        <v>07-Feb-08 Thursday 24</v>
      </c>
    </row>
    <row r="918" spans="4:18" x14ac:dyDescent="0.35">
      <c r="D918" s="21">
        <f t="shared" si="147"/>
        <v>39485.999999997788</v>
      </c>
      <c r="E918" s="21" t="b">
        <f t="shared" si="140"/>
        <v>0</v>
      </c>
      <c r="F918" s="21" t="b">
        <f t="shared" si="141"/>
        <v>0</v>
      </c>
      <c r="G918" s="20">
        <f t="shared" si="142"/>
        <v>1</v>
      </c>
      <c r="H918" s="20">
        <f t="shared" si="143"/>
        <v>24</v>
      </c>
      <c r="I918" s="20">
        <f t="shared" si="148"/>
        <v>1</v>
      </c>
      <c r="J918" s="21">
        <f t="shared" si="149"/>
        <v>39486</v>
      </c>
      <c r="K918" s="21"/>
      <c r="L918" s="21" t="str">
        <f t="shared" si="144"/>
        <v>Friday</v>
      </c>
      <c r="M918" s="20">
        <f t="shared" si="145"/>
        <v>2</v>
      </c>
      <c r="N918" s="19">
        <v>3294</v>
      </c>
      <c r="O918" s="4">
        <f>MATCH(N918-1,'Supply Data'!$K$12:$K$17)+1</f>
        <v>3</v>
      </c>
      <c r="P918">
        <f>INDEX('Supply Data'!$L$12:$L$17,'Demand Data'!O918)</f>
        <v>23</v>
      </c>
      <c r="R918" t="str">
        <f t="shared" si="146"/>
        <v>08-Feb-08 Friday 1</v>
      </c>
    </row>
    <row r="919" spans="4:18" x14ac:dyDescent="0.35">
      <c r="D919" s="21">
        <f t="shared" si="147"/>
        <v>39486.041666664452</v>
      </c>
      <c r="E919" s="21" t="b">
        <f t="shared" si="140"/>
        <v>0</v>
      </c>
      <c r="F919" s="21" t="b">
        <f t="shared" si="141"/>
        <v>0</v>
      </c>
      <c r="G919" s="20">
        <f t="shared" si="142"/>
        <v>1</v>
      </c>
      <c r="H919" s="20">
        <f t="shared" si="143"/>
        <v>24</v>
      </c>
      <c r="I919" s="20">
        <f t="shared" si="148"/>
        <v>2</v>
      </c>
      <c r="J919" s="21">
        <f t="shared" si="149"/>
        <v>39486</v>
      </c>
      <c r="K919" s="21"/>
      <c r="L919" s="21" t="str">
        <f t="shared" si="144"/>
        <v>Friday</v>
      </c>
      <c r="M919" s="20">
        <f t="shared" si="145"/>
        <v>2</v>
      </c>
      <c r="N919" s="19">
        <v>3394.5</v>
      </c>
      <c r="O919" s="4">
        <f>MATCH(N919-1,'Supply Data'!$K$12:$K$17)+1</f>
        <v>3</v>
      </c>
      <c r="P919">
        <f>INDEX('Supply Data'!$L$12:$L$17,'Demand Data'!O919)</f>
        <v>23</v>
      </c>
      <c r="R919" t="str">
        <f t="shared" si="146"/>
        <v>08-Feb-08 Friday 2</v>
      </c>
    </row>
    <row r="920" spans="4:18" x14ac:dyDescent="0.35">
      <c r="D920" s="21">
        <f t="shared" si="147"/>
        <v>39486.083333331117</v>
      </c>
      <c r="E920" s="21" t="b">
        <f t="shared" si="140"/>
        <v>0</v>
      </c>
      <c r="F920" s="21" t="b">
        <f t="shared" si="141"/>
        <v>0</v>
      </c>
      <c r="G920" s="20">
        <f t="shared" si="142"/>
        <v>1</v>
      </c>
      <c r="H920" s="20">
        <f t="shared" si="143"/>
        <v>24</v>
      </c>
      <c r="I920" s="20">
        <f t="shared" si="148"/>
        <v>3</v>
      </c>
      <c r="J920" s="21">
        <f t="shared" si="149"/>
        <v>39486</v>
      </c>
      <c r="K920" s="21"/>
      <c r="L920" s="21" t="str">
        <f t="shared" si="144"/>
        <v>Friday</v>
      </c>
      <c r="M920" s="20">
        <f t="shared" si="145"/>
        <v>2</v>
      </c>
      <c r="N920" s="19">
        <v>3193.5</v>
      </c>
      <c r="O920" s="4">
        <f>MATCH(N920-1,'Supply Data'!$K$12:$K$17)+1</f>
        <v>3</v>
      </c>
      <c r="P920">
        <f>INDEX('Supply Data'!$L$12:$L$17,'Demand Data'!O920)</f>
        <v>23</v>
      </c>
      <c r="R920" t="str">
        <f t="shared" si="146"/>
        <v>08-Feb-08 Friday 3</v>
      </c>
    </row>
    <row r="921" spans="4:18" x14ac:dyDescent="0.35">
      <c r="D921" s="21">
        <f t="shared" si="147"/>
        <v>39486.124999997781</v>
      </c>
      <c r="E921" s="21" t="b">
        <f t="shared" si="140"/>
        <v>0</v>
      </c>
      <c r="F921" s="21" t="b">
        <f t="shared" si="141"/>
        <v>0</v>
      </c>
      <c r="G921" s="20">
        <f t="shared" si="142"/>
        <v>1</v>
      </c>
      <c r="H921" s="20">
        <f t="shared" si="143"/>
        <v>24</v>
      </c>
      <c r="I921" s="20">
        <f t="shared" si="148"/>
        <v>4</v>
      </c>
      <c r="J921" s="21">
        <f t="shared" si="149"/>
        <v>39486</v>
      </c>
      <c r="K921" s="21"/>
      <c r="L921" s="21" t="str">
        <f t="shared" si="144"/>
        <v>Friday</v>
      </c>
      <c r="M921" s="20">
        <f t="shared" si="145"/>
        <v>2</v>
      </c>
      <c r="N921" s="19">
        <v>3190.5</v>
      </c>
      <c r="O921" s="4">
        <f>MATCH(N921-1,'Supply Data'!$K$12:$K$17)+1</f>
        <v>3</v>
      </c>
      <c r="P921">
        <f>INDEX('Supply Data'!$L$12:$L$17,'Demand Data'!O921)</f>
        <v>23</v>
      </c>
      <c r="R921" t="str">
        <f t="shared" si="146"/>
        <v>08-Feb-08 Friday 4</v>
      </c>
    </row>
    <row r="922" spans="4:18" x14ac:dyDescent="0.35">
      <c r="D922" s="21">
        <f t="shared" si="147"/>
        <v>39486.166666664445</v>
      </c>
      <c r="E922" s="21" t="b">
        <f t="shared" si="140"/>
        <v>0</v>
      </c>
      <c r="F922" s="21" t="b">
        <f t="shared" si="141"/>
        <v>0</v>
      </c>
      <c r="G922" s="20">
        <f t="shared" si="142"/>
        <v>1</v>
      </c>
      <c r="H922" s="20">
        <f t="shared" si="143"/>
        <v>24</v>
      </c>
      <c r="I922" s="20">
        <f t="shared" si="148"/>
        <v>5</v>
      </c>
      <c r="J922" s="21">
        <f t="shared" si="149"/>
        <v>39486</v>
      </c>
      <c r="K922" s="21"/>
      <c r="L922" s="21" t="str">
        <f t="shared" si="144"/>
        <v>Friday</v>
      </c>
      <c r="M922" s="20">
        <f t="shared" si="145"/>
        <v>2</v>
      </c>
      <c r="N922" s="19">
        <v>3351</v>
      </c>
      <c r="O922" s="4">
        <f>MATCH(N922-1,'Supply Data'!$K$12:$K$17)+1</f>
        <v>3</v>
      </c>
      <c r="P922">
        <f>INDEX('Supply Data'!$L$12:$L$17,'Demand Data'!O922)</f>
        <v>23</v>
      </c>
      <c r="R922" t="str">
        <f t="shared" si="146"/>
        <v>08-Feb-08 Friday 5</v>
      </c>
    </row>
    <row r="923" spans="4:18" x14ac:dyDescent="0.35">
      <c r="D923" s="21">
        <f t="shared" si="147"/>
        <v>39486.208333331109</v>
      </c>
      <c r="E923" s="21" t="b">
        <f t="shared" si="140"/>
        <v>0</v>
      </c>
      <c r="F923" s="21" t="b">
        <f t="shared" si="141"/>
        <v>0</v>
      </c>
      <c r="G923" s="20">
        <f t="shared" si="142"/>
        <v>1</v>
      </c>
      <c r="H923" s="20">
        <f t="shared" si="143"/>
        <v>24</v>
      </c>
      <c r="I923" s="20">
        <f t="shared" si="148"/>
        <v>6</v>
      </c>
      <c r="J923" s="21">
        <f t="shared" si="149"/>
        <v>39486</v>
      </c>
      <c r="K923" s="21"/>
      <c r="L923" s="21" t="str">
        <f t="shared" si="144"/>
        <v>Friday</v>
      </c>
      <c r="M923" s="20">
        <f t="shared" si="145"/>
        <v>2</v>
      </c>
      <c r="N923" s="19">
        <v>3699</v>
      </c>
      <c r="O923" s="4">
        <f>MATCH(N923-1,'Supply Data'!$K$12:$K$17)+1</f>
        <v>4</v>
      </c>
      <c r="P923">
        <f>INDEX('Supply Data'!$L$12:$L$17,'Demand Data'!O923)</f>
        <v>50</v>
      </c>
      <c r="R923" t="str">
        <f t="shared" si="146"/>
        <v>08-Feb-08 Friday 6</v>
      </c>
    </row>
    <row r="924" spans="4:18" x14ac:dyDescent="0.35">
      <c r="D924" s="21">
        <f t="shared" si="147"/>
        <v>39486.249999997774</v>
      </c>
      <c r="E924" s="21" t="b">
        <f t="shared" si="140"/>
        <v>0</v>
      </c>
      <c r="F924" s="21" t="b">
        <f t="shared" si="141"/>
        <v>0</v>
      </c>
      <c r="G924" s="20">
        <f t="shared" si="142"/>
        <v>1</v>
      </c>
      <c r="H924" s="20">
        <f t="shared" si="143"/>
        <v>24</v>
      </c>
      <c r="I924" s="20">
        <f t="shared" si="148"/>
        <v>7</v>
      </c>
      <c r="J924" s="21">
        <f t="shared" si="149"/>
        <v>39486</v>
      </c>
      <c r="K924" s="21"/>
      <c r="L924" s="21" t="str">
        <f t="shared" si="144"/>
        <v>Friday</v>
      </c>
      <c r="M924" s="20">
        <f t="shared" si="145"/>
        <v>2</v>
      </c>
      <c r="N924" s="19">
        <v>3738</v>
      </c>
      <c r="O924" s="4">
        <f>MATCH(N924-1,'Supply Data'!$K$12:$K$17)+1</f>
        <v>4</v>
      </c>
      <c r="P924">
        <f>INDEX('Supply Data'!$L$12:$L$17,'Demand Data'!O924)</f>
        <v>50</v>
      </c>
      <c r="R924" t="str">
        <f t="shared" si="146"/>
        <v>08-Feb-08 Friday 7</v>
      </c>
    </row>
    <row r="925" spans="4:18" x14ac:dyDescent="0.35">
      <c r="D925" s="21">
        <f t="shared" si="147"/>
        <v>39486.291666664438</v>
      </c>
      <c r="E925" s="21" t="b">
        <f t="shared" si="140"/>
        <v>0</v>
      </c>
      <c r="F925" s="21" t="b">
        <f t="shared" si="141"/>
        <v>0</v>
      </c>
      <c r="G925" s="20">
        <f t="shared" si="142"/>
        <v>1</v>
      </c>
      <c r="H925" s="20">
        <f t="shared" si="143"/>
        <v>24</v>
      </c>
      <c r="I925" s="20">
        <f t="shared" si="148"/>
        <v>8</v>
      </c>
      <c r="J925" s="21">
        <f t="shared" si="149"/>
        <v>39486</v>
      </c>
      <c r="K925" s="21"/>
      <c r="L925" s="21" t="str">
        <f t="shared" si="144"/>
        <v>Friday</v>
      </c>
      <c r="M925" s="20">
        <f t="shared" si="145"/>
        <v>2</v>
      </c>
      <c r="N925" s="19">
        <v>4218</v>
      </c>
      <c r="O925" s="4">
        <f>MATCH(N925-1,'Supply Data'!$K$12:$K$17)+1</f>
        <v>4</v>
      </c>
      <c r="P925">
        <f>INDEX('Supply Data'!$L$12:$L$17,'Demand Data'!O925)</f>
        <v>50</v>
      </c>
      <c r="R925" t="str">
        <f t="shared" si="146"/>
        <v>08-Feb-08 Friday 8</v>
      </c>
    </row>
    <row r="926" spans="4:18" x14ac:dyDescent="0.35">
      <c r="D926" s="21">
        <f t="shared" si="147"/>
        <v>39486.333333331102</v>
      </c>
      <c r="E926" s="21" t="b">
        <f t="shared" si="140"/>
        <v>0</v>
      </c>
      <c r="F926" s="21" t="b">
        <f t="shared" si="141"/>
        <v>0</v>
      </c>
      <c r="G926" s="20">
        <f t="shared" si="142"/>
        <v>1</v>
      </c>
      <c r="H926" s="20">
        <f t="shared" si="143"/>
        <v>24</v>
      </c>
      <c r="I926" s="20">
        <f t="shared" si="148"/>
        <v>9</v>
      </c>
      <c r="J926" s="21">
        <f t="shared" si="149"/>
        <v>39486</v>
      </c>
      <c r="K926" s="21"/>
      <c r="L926" s="21" t="str">
        <f t="shared" si="144"/>
        <v>Friday</v>
      </c>
      <c r="M926" s="20">
        <f t="shared" si="145"/>
        <v>2</v>
      </c>
      <c r="N926" s="19">
        <v>4689</v>
      </c>
      <c r="O926" s="4">
        <f>MATCH(N926-1,'Supply Data'!$K$12:$K$17)+1</f>
        <v>4</v>
      </c>
      <c r="P926">
        <f>INDEX('Supply Data'!$L$12:$L$17,'Demand Data'!O926)</f>
        <v>50</v>
      </c>
      <c r="R926" t="str">
        <f t="shared" si="146"/>
        <v>08-Feb-08 Friday 9</v>
      </c>
    </row>
    <row r="927" spans="4:18" x14ac:dyDescent="0.35">
      <c r="D927" s="21">
        <f t="shared" si="147"/>
        <v>39486.374999997766</v>
      </c>
      <c r="E927" s="21" t="b">
        <f t="shared" si="140"/>
        <v>0</v>
      </c>
      <c r="F927" s="21" t="b">
        <f t="shared" si="141"/>
        <v>0</v>
      </c>
      <c r="G927" s="20">
        <f t="shared" si="142"/>
        <v>1</v>
      </c>
      <c r="H927" s="20">
        <f t="shared" si="143"/>
        <v>24</v>
      </c>
      <c r="I927" s="20">
        <f t="shared" si="148"/>
        <v>10</v>
      </c>
      <c r="J927" s="21">
        <f t="shared" si="149"/>
        <v>39486</v>
      </c>
      <c r="K927" s="21"/>
      <c r="L927" s="21" t="str">
        <f t="shared" si="144"/>
        <v>Friday</v>
      </c>
      <c r="M927" s="20">
        <f t="shared" si="145"/>
        <v>2</v>
      </c>
      <c r="N927" s="19">
        <v>4921.5</v>
      </c>
      <c r="O927" s="4">
        <f>MATCH(N927-1,'Supply Data'!$K$12:$K$17)+1</f>
        <v>5</v>
      </c>
      <c r="P927">
        <f>INDEX('Supply Data'!$L$12:$L$17,'Demand Data'!O927)</f>
        <v>75</v>
      </c>
      <c r="R927" t="str">
        <f t="shared" si="146"/>
        <v>08-Feb-08 Friday 10</v>
      </c>
    </row>
    <row r="928" spans="4:18" x14ac:dyDescent="0.35">
      <c r="D928" s="21">
        <f t="shared" si="147"/>
        <v>39486.416666664431</v>
      </c>
      <c r="E928" s="21" t="b">
        <f t="shared" si="140"/>
        <v>0</v>
      </c>
      <c r="F928" s="21" t="b">
        <f t="shared" si="141"/>
        <v>0</v>
      </c>
      <c r="G928" s="20">
        <f t="shared" si="142"/>
        <v>1</v>
      </c>
      <c r="H928" s="20">
        <f t="shared" si="143"/>
        <v>24</v>
      </c>
      <c r="I928" s="20">
        <f t="shared" si="148"/>
        <v>11</v>
      </c>
      <c r="J928" s="21">
        <f t="shared" si="149"/>
        <v>39486</v>
      </c>
      <c r="K928" s="21"/>
      <c r="L928" s="21" t="str">
        <f t="shared" si="144"/>
        <v>Friday</v>
      </c>
      <c r="M928" s="20">
        <f t="shared" si="145"/>
        <v>2</v>
      </c>
      <c r="N928" s="19">
        <v>5139</v>
      </c>
      <c r="O928" s="4">
        <f>MATCH(N928-1,'Supply Data'!$K$12:$K$17)+1</f>
        <v>5</v>
      </c>
      <c r="P928">
        <f>INDEX('Supply Data'!$L$12:$L$17,'Demand Data'!O928)</f>
        <v>75</v>
      </c>
      <c r="R928" t="str">
        <f t="shared" si="146"/>
        <v>08-Feb-08 Friday 11</v>
      </c>
    </row>
    <row r="929" spans="4:18" x14ac:dyDescent="0.35">
      <c r="D929" s="21">
        <f t="shared" si="147"/>
        <v>39486.458333331095</v>
      </c>
      <c r="E929" s="21" t="b">
        <f t="shared" si="140"/>
        <v>0</v>
      </c>
      <c r="F929" s="21" t="b">
        <f t="shared" si="141"/>
        <v>0</v>
      </c>
      <c r="G929" s="20">
        <f t="shared" si="142"/>
        <v>1</v>
      </c>
      <c r="H929" s="20">
        <f t="shared" si="143"/>
        <v>24</v>
      </c>
      <c r="I929" s="20">
        <f t="shared" si="148"/>
        <v>12</v>
      </c>
      <c r="J929" s="21">
        <f t="shared" si="149"/>
        <v>39486</v>
      </c>
      <c r="K929" s="21"/>
      <c r="L929" s="21" t="str">
        <f t="shared" si="144"/>
        <v>Friday</v>
      </c>
      <c r="M929" s="20">
        <f t="shared" si="145"/>
        <v>2</v>
      </c>
      <c r="N929" s="19">
        <v>4843.5</v>
      </c>
      <c r="O929" s="4">
        <f>MATCH(N929-1,'Supply Data'!$K$12:$K$17)+1</f>
        <v>5</v>
      </c>
      <c r="P929">
        <f>INDEX('Supply Data'!$L$12:$L$17,'Demand Data'!O929)</f>
        <v>75</v>
      </c>
      <c r="R929" t="str">
        <f t="shared" si="146"/>
        <v>08-Feb-08 Friday 12</v>
      </c>
    </row>
    <row r="930" spans="4:18" x14ac:dyDescent="0.35">
      <c r="D930" s="21">
        <f t="shared" si="147"/>
        <v>39486.499999997759</v>
      </c>
      <c r="E930" s="21" t="b">
        <f t="shared" si="140"/>
        <v>0</v>
      </c>
      <c r="F930" s="21" t="b">
        <f t="shared" si="141"/>
        <v>0</v>
      </c>
      <c r="G930" s="20">
        <f t="shared" si="142"/>
        <v>1</v>
      </c>
      <c r="H930" s="20">
        <f t="shared" si="143"/>
        <v>24</v>
      </c>
      <c r="I930" s="20">
        <f t="shared" si="148"/>
        <v>13</v>
      </c>
      <c r="J930" s="21">
        <f t="shared" si="149"/>
        <v>39486</v>
      </c>
      <c r="K930" s="21"/>
      <c r="L930" s="21" t="str">
        <f t="shared" si="144"/>
        <v>Friday</v>
      </c>
      <c r="M930" s="20">
        <f t="shared" si="145"/>
        <v>2</v>
      </c>
      <c r="N930" s="19">
        <v>5025</v>
      </c>
      <c r="O930" s="4">
        <f>MATCH(N930-1,'Supply Data'!$K$12:$K$17)+1</f>
        <v>5</v>
      </c>
      <c r="P930">
        <f>INDEX('Supply Data'!$L$12:$L$17,'Demand Data'!O930)</f>
        <v>75</v>
      </c>
      <c r="R930" t="str">
        <f t="shared" si="146"/>
        <v>08-Feb-08 Friday 13</v>
      </c>
    </row>
    <row r="931" spans="4:18" x14ac:dyDescent="0.35">
      <c r="D931" s="21">
        <f t="shared" si="147"/>
        <v>39486.541666664423</v>
      </c>
      <c r="E931" s="21" t="b">
        <f t="shared" si="140"/>
        <v>0</v>
      </c>
      <c r="F931" s="21" t="b">
        <f t="shared" si="141"/>
        <v>0</v>
      </c>
      <c r="G931" s="20">
        <f t="shared" si="142"/>
        <v>1</v>
      </c>
      <c r="H931" s="20">
        <f t="shared" si="143"/>
        <v>24</v>
      </c>
      <c r="I931" s="20">
        <f t="shared" si="148"/>
        <v>14</v>
      </c>
      <c r="J931" s="21">
        <f t="shared" si="149"/>
        <v>39486</v>
      </c>
      <c r="K931" s="21"/>
      <c r="L931" s="21" t="str">
        <f t="shared" si="144"/>
        <v>Friday</v>
      </c>
      <c r="M931" s="20">
        <f t="shared" si="145"/>
        <v>2</v>
      </c>
      <c r="N931" s="19">
        <v>5107.5</v>
      </c>
      <c r="O931" s="4">
        <f>MATCH(N931-1,'Supply Data'!$K$12:$K$17)+1</f>
        <v>5</v>
      </c>
      <c r="P931">
        <f>INDEX('Supply Data'!$L$12:$L$17,'Demand Data'!O931)</f>
        <v>75</v>
      </c>
      <c r="R931" t="str">
        <f t="shared" si="146"/>
        <v>08-Feb-08 Friday 14</v>
      </c>
    </row>
    <row r="932" spans="4:18" x14ac:dyDescent="0.35">
      <c r="D932" s="21">
        <f t="shared" si="147"/>
        <v>39486.583333331087</v>
      </c>
      <c r="E932" s="21" t="b">
        <f t="shared" si="140"/>
        <v>0</v>
      </c>
      <c r="F932" s="21" t="b">
        <f t="shared" si="141"/>
        <v>0</v>
      </c>
      <c r="G932" s="20">
        <f t="shared" si="142"/>
        <v>1</v>
      </c>
      <c r="H932" s="20">
        <f t="shared" si="143"/>
        <v>24</v>
      </c>
      <c r="I932" s="20">
        <f t="shared" si="148"/>
        <v>15</v>
      </c>
      <c r="J932" s="21">
        <f t="shared" si="149"/>
        <v>39486</v>
      </c>
      <c r="K932" s="21"/>
      <c r="L932" s="21" t="str">
        <f t="shared" si="144"/>
        <v>Friday</v>
      </c>
      <c r="M932" s="20">
        <f t="shared" si="145"/>
        <v>2</v>
      </c>
      <c r="N932" s="19">
        <v>4986</v>
      </c>
      <c r="O932" s="4">
        <f>MATCH(N932-1,'Supply Data'!$K$12:$K$17)+1</f>
        <v>5</v>
      </c>
      <c r="P932">
        <f>INDEX('Supply Data'!$L$12:$L$17,'Demand Data'!O932)</f>
        <v>75</v>
      </c>
      <c r="R932" t="str">
        <f t="shared" si="146"/>
        <v>08-Feb-08 Friday 15</v>
      </c>
    </row>
    <row r="933" spans="4:18" x14ac:dyDescent="0.35">
      <c r="D933" s="21">
        <f t="shared" si="147"/>
        <v>39486.624999997752</v>
      </c>
      <c r="E933" s="21" t="b">
        <f t="shared" si="140"/>
        <v>0</v>
      </c>
      <c r="F933" s="21" t="b">
        <f t="shared" si="141"/>
        <v>0</v>
      </c>
      <c r="G933" s="20">
        <f t="shared" si="142"/>
        <v>1</v>
      </c>
      <c r="H933" s="20">
        <f t="shared" si="143"/>
        <v>24</v>
      </c>
      <c r="I933" s="20">
        <f t="shared" si="148"/>
        <v>16</v>
      </c>
      <c r="J933" s="21">
        <f t="shared" si="149"/>
        <v>39486</v>
      </c>
      <c r="K933" s="21"/>
      <c r="L933" s="21" t="str">
        <f t="shared" si="144"/>
        <v>Friday</v>
      </c>
      <c r="M933" s="20">
        <f t="shared" si="145"/>
        <v>2</v>
      </c>
      <c r="N933" s="19">
        <v>4918.5</v>
      </c>
      <c r="O933" s="4">
        <f>MATCH(N933-1,'Supply Data'!$K$12:$K$17)+1</f>
        <v>5</v>
      </c>
      <c r="P933">
        <f>INDEX('Supply Data'!$L$12:$L$17,'Demand Data'!O933)</f>
        <v>75</v>
      </c>
      <c r="R933" t="str">
        <f t="shared" si="146"/>
        <v>08-Feb-08 Friday 16</v>
      </c>
    </row>
    <row r="934" spans="4:18" x14ac:dyDescent="0.35">
      <c r="D934" s="21">
        <f t="shared" si="147"/>
        <v>39486.666666664416</v>
      </c>
      <c r="E934" s="21" t="b">
        <f t="shared" si="140"/>
        <v>0</v>
      </c>
      <c r="F934" s="21" t="b">
        <f t="shared" si="141"/>
        <v>0</v>
      </c>
      <c r="G934" s="20">
        <f t="shared" si="142"/>
        <v>1</v>
      </c>
      <c r="H934" s="20">
        <f t="shared" si="143"/>
        <v>24</v>
      </c>
      <c r="I934" s="20">
        <f t="shared" si="148"/>
        <v>17</v>
      </c>
      <c r="J934" s="21">
        <f t="shared" si="149"/>
        <v>39486</v>
      </c>
      <c r="K934" s="21"/>
      <c r="L934" s="21" t="str">
        <f t="shared" si="144"/>
        <v>Friday</v>
      </c>
      <c r="M934" s="20">
        <f t="shared" si="145"/>
        <v>2</v>
      </c>
      <c r="N934" s="19">
        <v>4825.5</v>
      </c>
      <c r="O934" s="4">
        <f>MATCH(N934-1,'Supply Data'!$K$12:$K$17)+1</f>
        <v>5</v>
      </c>
      <c r="P934">
        <f>INDEX('Supply Data'!$L$12:$L$17,'Demand Data'!O934)</f>
        <v>75</v>
      </c>
      <c r="R934" t="str">
        <f t="shared" si="146"/>
        <v>08-Feb-08 Friday 17</v>
      </c>
    </row>
    <row r="935" spans="4:18" x14ac:dyDescent="0.35">
      <c r="D935" s="21">
        <f t="shared" si="147"/>
        <v>39486.70833333108</v>
      </c>
      <c r="E935" s="21" t="b">
        <f t="shared" si="140"/>
        <v>0</v>
      </c>
      <c r="F935" s="21" t="b">
        <f t="shared" si="141"/>
        <v>0</v>
      </c>
      <c r="G935" s="20">
        <f t="shared" si="142"/>
        <v>1</v>
      </c>
      <c r="H935" s="20">
        <f t="shared" si="143"/>
        <v>24</v>
      </c>
      <c r="I935" s="20">
        <f t="shared" si="148"/>
        <v>18</v>
      </c>
      <c r="J935" s="21">
        <f t="shared" si="149"/>
        <v>39486</v>
      </c>
      <c r="K935" s="21"/>
      <c r="L935" s="21" t="str">
        <f t="shared" si="144"/>
        <v>Friday</v>
      </c>
      <c r="M935" s="20">
        <f t="shared" si="145"/>
        <v>2</v>
      </c>
      <c r="N935" s="19">
        <v>5133</v>
      </c>
      <c r="O935" s="4">
        <f>MATCH(N935-1,'Supply Data'!$K$12:$K$17)+1</f>
        <v>5</v>
      </c>
      <c r="P935">
        <f>INDEX('Supply Data'!$L$12:$L$17,'Demand Data'!O935)</f>
        <v>75</v>
      </c>
      <c r="R935" t="str">
        <f t="shared" si="146"/>
        <v>08-Feb-08 Friday 18</v>
      </c>
    </row>
    <row r="936" spans="4:18" x14ac:dyDescent="0.35">
      <c r="D936" s="21">
        <f t="shared" si="147"/>
        <v>39486.749999997744</v>
      </c>
      <c r="E936" s="21" t="b">
        <f t="shared" si="140"/>
        <v>0</v>
      </c>
      <c r="F936" s="21" t="b">
        <f t="shared" si="141"/>
        <v>0</v>
      </c>
      <c r="G936" s="20">
        <f t="shared" si="142"/>
        <v>1</v>
      </c>
      <c r="H936" s="20">
        <f t="shared" si="143"/>
        <v>24</v>
      </c>
      <c r="I936" s="20">
        <f t="shared" si="148"/>
        <v>19</v>
      </c>
      <c r="J936" s="21">
        <f t="shared" si="149"/>
        <v>39486</v>
      </c>
      <c r="K936" s="21"/>
      <c r="L936" s="21" t="str">
        <f t="shared" si="144"/>
        <v>Friday</v>
      </c>
      <c r="M936" s="20">
        <f t="shared" si="145"/>
        <v>2</v>
      </c>
      <c r="N936" s="19">
        <v>5367</v>
      </c>
      <c r="O936" s="4">
        <f>MATCH(N936-1,'Supply Data'!$K$12:$K$17)+1</f>
        <v>5</v>
      </c>
      <c r="P936">
        <f>INDEX('Supply Data'!$L$12:$L$17,'Demand Data'!O936)</f>
        <v>75</v>
      </c>
      <c r="R936" t="str">
        <f t="shared" si="146"/>
        <v>08-Feb-08 Friday 19</v>
      </c>
    </row>
    <row r="937" spans="4:18" x14ac:dyDescent="0.35">
      <c r="D937" s="21">
        <f t="shared" si="147"/>
        <v>39486.791666664409</v>
      </c>
      <c r="E937" s="21" t="b">
        <f t="shared" si="140"/>
        <v>0</v>
      </c>
      <c r="F937" s="21" t="b">
        <f t="shared" si="141"/>
        <v>0</v>
      </c>
      <c r="G937" s="20">
        <f t="shared" si="142"/>
        <v>1</v>
      </c>
      <c r="H937" s="20">
        <f t="shared" si="143"/>
        <v>24</v>
      </c>
      <c r="I937" s="20">
        <f t="shared" si="148"/>
        <v>20</v>
      </c>
      <c r="J937" s="21">
        <f t="shared" si="149"/>
        <v>39486</v>
      </c>
      <c r="K937" s="21"/>
      <c r="L937" s="21" t="str">
        <f t="shared" si="144"/>
        <v>Friday</v>
      </c>
      <c r="M937" s="20">
        <f t="shared" si="145"/>
        <v>2</v>
      </c>
      <c r="N937" s="19">
        <v>5199</v>
      </c>
      <c r="O937" s="4">
        <f>MATCH(N937-1,'Supply Data'!$K$12:$K$17)+1</f>
        <v>5</v>
      </c>
      <c r="P937">
        <f>INDEX('Supply Data'!$L$12:$L$17,'Demand Data'!O937)</f>
        <v>75</v>
      </c>
      <c r="R937" t="str">
        <f t="shared" si="146"/>
        <v>08-Feb-08 Friday 20</v>
      </c>
    </row>
    <row r="938" spans="4:18" x14ac:dyDescent="0.35">
      <c r="D938" s="21">
        <f t="shared" si="147"/>
        <v>39486.833333331073</v>
      </c>
      <c r="E938" s="21" t="b">
        <f t="shared" si="140"/>
        <v>0</v>
      </c>
      <c r="F938" s="21" t="b">
        <f t="shared" si="141"/>
        <v>0</v>
      </c>
      <c r="G938" s="20">
        <f t="shared" si="142"/>
        <v>1</v>
      </c>
      <c r="H938" s="20">
        <f t="shared" si="143"/>
        <v>24</v>
      </c>
      <c r="I938" s="20">
        <f t="shared" si="148"/>
        <v>21</v>
      </c>
      <c r="J938" s="21">
        <f t="shared" si="149"/>
        <v>39486</v>
      </c>
      <c r="K938" s="21"/>
      <c r="L938" s="21" t="str">
        <f t="shared" si="144"/>
        <v>Friday</v>
      </c>
      <c r="M938" s="20">
        <f t="shared" si="145"/>
        <v>2</v>
      </c>
      <c r="N938" s="19">
        <v>4920</v>
      </c>
      <c r="O938" s="4">
        <f>MATCH(N938-1,'Supply Data'!$K$12:$K$17)+1</f>
        <v>5</v>
      </c>
      <c r="P938">
        <f>INDEX('Supply Data'!$L$12:$L$17,'Demand Data'!O938)</f>
        <v>75</v>
      </c>
      <c r="R938" t="str">
        <f t="shared" si="146"/>
        <v>08-Feb-08 Friday 21</v>
      </c>
    </row>
    <row r="939" spans="4:18" x14ac:dyDescent="0.35">
      <c r="D939" s="21">
        <f t="shared" si="147"/>
        <v>39486.874999997737</v>
      </c>
      <c r="E939" s="21" t="b">
        <f t="shared" si="140"/>
        <v>0</v>
      </c>
      <c r="F939" s="21" t="b">
        <f t="shared" si="141"/>
        <v>0</v>
      </c>
      <c r="G939" s="20">
        <f t="shared" si="142"/>
        <v>1</v>
      </c>
      <c r="H939" s="20">
        <f t="shared" si="143"/>
        <v>24</v>
      </c>
      <c r="I939" s="20">
        <f t="shared" si="148"/>
        <v>22</v>
      </c>
      <c r="J939" s="21">
        <f t="shared" si="149"/>
        <v>39486</v>
      </c>
      <c r="K939" s="21"/>
      <c r="L939" s="21" t="str">
        <f t="shared" si="144"/>
        <v>Friday</v>
      </c>
      <c r="M939" s="20">
        <f t="shared" si="145"/>
        <v>2</v>
      </c>
      <c r="N939" s="19">
        <v>4506</v>
      </c>
      <c r="O939" s="4">
        <f>MATCH(N939-1,'Supply Data'!$K$12:$K$17)+1</f>
        <v>4</v>
      </c>
      <c r="P939">
        <f>INDEX('Supply Data'!$L$12:$L$17,'Demand Data'!O939)</f>
        <v>50</v>
      </c>
      <c r="R939" t="str">
        <f t="shared" si="146"/>
        <v>08-Feb-08 Friday 22</v>
      </c>
    </row>
    <row r="940" spans="4:18" x14ac:dyDescent="0.35">
      <c r="D940" s="21">
        <f t="shared" si="147"/>
        <v>39486.916666664401</v>
      </c>
      <c r="E940" s="21" t="b">
        <f t="shared" si="140"/>
        <v>0</v>
      </c>
      <c r="F940" s="21" t="b">
        <f t="shared" si="141"/>
        <v>0</v>
      </c>
      <c r="G940" s="20">
        <f t="shared" si="142"/>
        <v>1</v>
      </c>
      <c r="H940" s="20">
        <f t="shared" si="143"/>
        <v>24</v>
      </c>
      <c r="I940" s="20">
        <f t="shared" si="148"/>
        <v>23</v>
      </c>
      <c r="J940" s="21">
        <f t="shared" si="149"/>
        <v>39486</v>
      </c>
      <c r="K940" s="21"/>
      <c r="L940" s="21" t="str">
        <f t="shared" si="144"/>
        <v>Friday</v>
      </c>
      <c r="M940" s="20">
        <f t="shared" si="145"/>
        <v>2</v>
      </c>
      <c r="N940" s="19">
        <v>4003.5</v>
      </c>
      <c r="O940" s="4">
        <f>MATCH(N940-1,'Supply Data'!$K$12:$K$17)+1</f>
        <v>4</v>
      </c>
      <c r="P940">
        <f>INDEX('Supply Data'!$L$12:$L$17,'Demand Data'!O940)</f>
        <v>50</v>
      </c>
      <c r="R940" t="str">
        <f t="shared" si="146"/>
        <v>08-Feb-08 Friday 23</v>
      </c>
    </row>
    <row r="941" spans="4:18" x14ac:dyDescent="0.35">
      <c r="D941" s="21">
        <f t="shared" si="147"/>
        <v>39486.958333331066</v>
      </c>
      <c r="E941" s="21" t="b">
        <f t="shared" si="140"/>
        <v>0</v>
      </c>
      <c r="F941" s="21" t="b">
        <f t="shared" si="141"/>
        <v>0</v>
      </c>
      <c r="G941" s="20">
        <f t="shared" si="142"/>
        <v>1</v>
      </c>
      <c r="H941" s="20">
        <f t="shared" si="143"/>
        <v>24</v>
      </c>
      <c r="I941" s="20">
        <f t="shared" si="148"/>
        <v>24</v>
      </c>
      <c r="J941" s="21">
        <f t="shared" si="149"/>
        <v>39486</v>
      </c>
      <c r="K941" s="21"/>
      <c r="L941" s="21" t="str">
        <f t="shared" si="144"/>
        <v>Friday</v>
      </c>
      <c r="M941" s="20">
        <f t="shared" si="145"/>
        <v>2</v>
      </c>
      <c r="N941" s="19">
        <v>3703.5</v>
      </c>
      <c r="O941" s="4">
        <f>MATCH(N941-1,'Supply Data'!$K$12:$K$17)+1</f>
        <v>4</v>
      </c>
      <c r="P941">
        <f>INDEX('Supply Data'!$L$12:$L$17,'Demand Data'!O941)</f>
        <v>50</v>
      </c>
      <c r="R941" t="str">
        <f t="shared" si="146"/>
        <v>08-Feb-08 Friday 24</v>
      </c>
    </row>
    <row r="942" spans="4:18" x14ac:dyDescent="0.35">
      <c r="D942" s="21">
        <f t="shared" si="147"/>
        <v>39486.99999999773</v>
      </c>
      <c r="E942" s="21" t="b">
        <f t="shared" si="140"/>
        <v>0</v>
      </c>
      <c r="F942" s="21" t="b">
        <f t="shared" si="141"/>
        <v>0</v>
      </c>
      <c r="G942" s="20">
        <f t="shared" si="142"/>
        <v>1</v>
      </c>
      <c r="H942" s="20">
        <f t="shared" si="143"/>
        <v>24</v>
      </c>
      <c r="I942" s="20">
        <f t="shared" si="148"/>
        <v>1</v>
      </c>
      <c r="J942" s="21">
        <f t="shared" si="149"/>
        <v>39487</v>
      </c>
      <c r="K942" s="21"/>
      <c r="L942" s="21" t="str">
        <f t="shared" si="144"/>
        <v>Saturday</v>
      </c>
      <c r="M942" s="20">
        <f t="shared" si="145"/>
        <v>2</v>
      </c>
      <c r="N942" s="19">
        <v>3477</v>
      </c>
      <c r="O942" s="4">
        <f>MATCH(N942-1,'Supply Data'!$K$12:$K$17)+1</f>
        <v>3</v>
      </c>
      <c r="P942">
        <f>INDEX('Supply Data'!$L$12:$L$17,'Demand Data'!O942)</f>
        <v>23</v>
      </c>
      <c r="R942" t="str">
        <f t="shared" si="146"/>
        <v>09-Feb-08 Saturday 1</v>
      </c>
    </row>
    <row r="943" spans="4:18" x14ac:dyDescent="0.35">
      <c r="D943" s="21">
        <f t="shared" si="147"/>
        <v>39487.041666664394</v>
      </c>
      <c r="E943" s="21" t="b">
        <f t="shared" si="140"/>
        <v>0</v>
      </c>
      <c r="F943" s="21" t="b">
        <f t="shared" si="141"/>
        <v>0</v>
      </c>
      <c r="G943" s="20">
        <f t="shared" si="142"/>
        <v>1</v>
      </c>
      <c r="H943" s="20">
        <f t="shared" si="143"/>
        <v>24</v>
      </c>
      <c r="I943" s="20">
        <f t="shared" si="148"/>
        <v>2</v>
      </c>
      <c r="J943" s="21">
        <f t="shared" si="149"/>
        <v>39487</v>
      </c>
      <c r="K943" s="21"/>
      <c r="L943" s="21" t="str">
        <f t="shared" si="144"/>
        <v>Saturday</v>
      </c>
      <c r="M943" s="20">
        <f t="shared" si="145"/>
        <v>2</v>
      </c>
      <c r="N943" s="19">
        <v>3445.5</v>
      </c>
      <c r="O943" s="4">
        <f>MATCH(N943-1,'Supply Data'!$K$12:$K$17)+1</f>
        <v>3</v>
      </c>
      <c r="P943">
        <f>INDEX('Supply Data'!$L$12:$L$17,'Demand Data'!O943)</f>
        <v>23</v>
      </c>
      <c r="R943" t="str">
        <f t="shared" si="146"/>
        <v>09-Feb-08 Saturday 2</v>
      </c>
    </row>
    <row r="944" spans="4:18" x14ac:dyDescent="0.35">
      <c r="D944" s="21">
        <f t="shared" si="147"/>
        <v>39487.083333331058</v>
      </c>
      <c r="E944" s="21" t="b">
        <f t="shared" si="140"/>
        <v>0</v>
      </c>
      <c r="F944" s="21" t="b">
        <f t="shared" si="141"/>
        <v>0</v>
      </c>
      <c r="G944" s="20">
        <f t="shared" si="142"/>
        <v>1</v>
      </c>
      <c r="H944" s="20">
        <f t="shared" si="143"/>
        <v>24</v>
      </c>
      <c r="I944" s="20">
        <f t="shared" si="148"/>
        <v>3</v>
      </c>
      <c r="J944" s="21">
        <f t="shared" si="149"/>
        <v>39487</v>
      </c>
      <c r="K944" s="21"/>
      <c r="L944" s="21" t="str">
        <f t="shared" si="144"/>
        <v>Saturday</v>
      </c>
      <c r="M944" s="20">
        <f t="shared" si="145"/>
        <v>2</v>
      </c>
      <c r="N944" s="19">
        <v>3369</v>
      </c>
      <c r="O944" s="4">
        <f>MATCH(N944-1,'Supply Data'!$K$12:$K$17)+1</f>
        <v>3</v>
      </c>
      <c r="P944">
        <f>INDEX('Supply Data'!$L$12:$L$17,'Demand Data'!O944)</f>
        <v>23</v>
      </c>
      <c r="R944" t="str">
        <f t="shared" si="146"/>
        <v>09-Feb-08 Saturday 3</v>
      </c>
    </row>
    <row r="945" spans="4:18" x14ac:dyDescent="0.35">
      <c r="D945" s="21">
        <f t="shared" si="147"/>
        <v>39487.124999997723</v>
      </c>
      <c r="E945" s="21" t="b">
        <f t="shared" si="140"/>
        <v>0</v>
      </c>
      <c r="F945" s="21" t="b">
        <f t="shared" si="141"/>
        <v>0</v>
      </c>
      <c r="G945" s="20">
        <f t="shared" si="142"/>
        <v>1</v>
      </c>
      <c r="H945" s="20">
        <f t="shared" si="143"/>
        <v>24</v>
      </c>
      <c r="I945" s="20">
        <f t="shared" si="148"/>
        <v>4</v>
      </c>
      <c r="J945" s="21">
        <f t="shared" si="149"/>
        <v>39487</v>
      </c>
      <c r="K945" s="21"/>
      <c r="L945" s="21" t="str">
        <f t="shared" si="144"/>
        <v>Saturday</v>
      </c>
      <c r="M945" s="20">
        <f t="shared" si="145"/>
        <v>2</v>
      </c>
      <c r="N945" s="19">
        <v>3361.5</v>
      </c>
      <c r="O945" s="4">
        <f>MATCH(N945-1,'Supply Data'!$K$12:$K$17)+1</f>
        <v>3</v>
      </c>
      <c r="P945">
        <f>INDEX('Supply Data'!$L$12:$L$17,'Demand Data'!O945)</f>
        <v>23</v>
      </c>
      <c r="R945" t="str">
        <f t="shared" si="146"/>
        <v>09-Feb-08 Saturday 4</v>
      </c>
    </row>
    <row r="946" spans="4:18" x14ac:dyDescent="0.35">
      <c r="D946" s="21">
        <f t="shared" si="147"/>
        <v>39487.166666664387</v>
      </c>
      <c r="E946" s="21" t="b">
        <f t="shared" si="140"/>
        <v>0</v>
      </c>
      <c r="F946" s="21" t="b">
        <f t="shared" si="141"/>
        <v>0</v>
      </c>
      <c r="G946" s="20">
        <f t="shared" si="142"/>
        <v>1</v>
      </c>
      <c r="H946" s="20">
        <f t="shared" si="143"/>
        <v>24</v>
      </c>
      <c r="I946" s="20">
        <f t="shared" si="148"/>
        <v>5</v>
      </c>
      <c r="J946" s="21">
        <f t="shared" si="149"/>
        <v>39487</v>
      </c>
      <c r="K946" s="21"/>
      <c r="L946" s="21" t="str">
        <f t="shared" si="144"/>
        <v>Saturday</v>
      </c>
      <c r="M946" s="20">
        <f t="shared" si="145"/>
        <v>2</v>
      </c>
      <c r="N946" s="19">
        <v>3580.5</v>
      </c>
      <c r="O946" s="4">
        <f>MATCH(N946-1,'Supply Data'!$K$12:$K$17)+1</f>
        <v>3</v>
      </c>
      <c r="P946">
        <f>INDEX('Supply Data'!$L$12:$L$17,'Demand Data'!O946)</f>
        <v>23</v>
      </c>
      <c r="R946" t="str">
        <f t="shared" si="146"/>
        <v>09-Feb-08 Saturday 5</v>
      </c>
    </row>
    <row r="947" spans="4:18" x14ac:dyDescent="0.35">
      <c r="D947" s="21">
        <f t="shared" si="147"/>
        <v>39487.208333331051</v>
      </c>
      <c r="E947" s="21" t="b">
        <f t="shared" si="140"/>
        <v>0</v>
      </c>
      <c r="F947" s="21" t="b">
        <f t="shared" si="141"/>
        <v>0</v>
      </c>
      <c r="G947" s="20">
        <f t="shared" si="142"/>
        <v>1</v>
      </c>
      <c r="H947" s="20">
        <f t="shared" si="143"/>
        <v>24</v>
      </c>
      <c r="I947" s="20">
        <f t="shared" si="148"/>
        <v>6</v>
      </c>
      <c r="J947" s="21">
        <f t="shared" si="149"/>
        <v>39487</v>
      </c>
      <c r="K947" s="21"/>
      <c r="L947" s="21" t="str">
        <f t="shared" si="144"/>
        <v>Saturday</v>
      </c>
      <c r="M947" s="20">
        <f t="shared" si="145"/>
        <v>2</v>
      </c>
      <c r="N947" s="19">
        <v>3930</v>
      </c>
      <c r="O947" s="4">
        <f>MATCH(N947-1,'Supply Data'!$K$12:$K$17)+1</f>
        <v>4</v>
      </c>
      <c r="P947">
        <f>INDEX('Supply Data'!$L$12:$L$17,'Demand Data'!O947)</f>
        <v>50</v>
      </c>
      <c r="R947" t="str">
        <f t="shared" si="146"/>
        <v>09-Feb-08 Saturday 6</v>
      </c>
    </row>
    <row r="948" spans="4:18" x14ac:dyDescent="0.35">
      <c r="D948" s="21">
        <f t="shared" si="147"/>
        <v>39487.249999997715</v>
      </c>
      <c r="E948" s="21" t="b">
        <f t="shared" si="140"/>
        <v>0</v>
      </c>
      <c r="F948" s="21" t="b">
        <f t="shared" si="141"/>
        <v>0</v>
      </c>
      <c r="G948" s="20">
        <f t="shared" si="142"/>
        <v>1</v>
      </c>
      <c r="H948" s="20">
        <f t="shared" si="143"/>
        <v>24</v>
      </c>
      <c r="I948" s="20">
        <f t="shared" si="148"/>
        <v>7</v>
      </c>
      <c r="J948" s="21">
        <f t="shared" si="149"/>
        <v>39487</v>
      </c>
      <c r="K948" s="21"/>
      <c r="L948" s="21" t="str">
        <f t="shared" si="144"/>
        <v>Saturday</v>
      </c>
      <c r="M948" s="20">
        <f t="shared" si="145"/>
        <v>2</v>
      </c>
      <c r="N948" s="19">
        <v>3879</v>
      </c>
      <c r="O948" s="4">
        <f>MATCH(N948-1,'Supply Data'!$K$12:$K$17)+1</f>
        <v>4</v>
      </c>
      <c r="P948">
        <f>INDEX('Supply Data'!$L$12:$L$17,'Demand Data'!O948)</f>
        <v>50</v>
      </c>
      <c r="R948" t="str">
        <f t="shared" si="146"/>
        <v>09-Feb-08 Saturday 7</v>
      </c>
    </row>
    <row r="949" spans="4:18" x14ac:dyDescent="0.35">
      <c r="D949" s="21">
        <f t="shared" si="147"/>
        <v>39487.29166666438</v>
      </c>
      <c r="E949" s="21" t="b">
        <f t="shared" si="140"/>
        <v>0</v>
      </c>
      <c r="F949" s="21" t="b">
        <f t="shared" si="141"/>
        <v>0</v>
      </c>
      <c r="G949" s="20">
        <f t="shared" si="142"/>
        <v>1</v>
      </c>
      <c r="H949" s="20">
        <f t="shared" si="143"/>
        <v>24</v>
      </c>
      <c r="I949" s="20">
        <f t="shared" si="148"/>
        <v>8</v>
      </c>
      <c r="J949" s="21">
        <f t="shared" si="149"/>
        <v>39487</v>
      </c>
      <c r="K949" s="21"/>
      <c r="L949" s="21" t="str">
        <f t="shared" si="144"/>
        <v>Saturday</v>
      </c>
      <c r="M949" s="20">
        <f t="shared" si="145"/>
        <v>2</v>
      </c>
      <c r="N949" s="19">
        <v>4263</v>
      </c>
      <c r="O949" s="4">
        <f>MATCH(N949-1,'Supply Data'!$K$12:$K$17)+1</f>
        <v>4</v>
      </c>
      <c r="P949">
        <f>INDEX('Supply Data'!$L$12:$L$17,'Demand Data'!O949)</f>
        <v>50</v>
      </c>
      <c r="R949" t="str">
        <f t="shared" si="146"/>
        <v>09-Feb-08 Saturday 8</v>
      </c>
    </row>
    <row r="950" spans="4:18" x14ac:dyDescent="0.35">
      <c r="D950" s="21">
        <f t="shared" si="147"/>
        <v>39487.333333331044</v>
      </c>
      <c r="E950" s="21" t="b">
        <f t="shared" si="140"/>
        <v>0</v>
      </c>
      <c r="F950" s="21" t="b">
        <f t="shared" si="141"/>
        <v>0</v>
      </c>
      <c r="G950" s="20">
        <f t="shared" si="142"/>
        <v>1</v>
      </c>
      <c r="H950" s="20">
        <f t="shared" si="143"/>
        <v>24</v>
      </c>
      <c r="I950" s="20">
        <f t="shared" si="148"/>
        <v>9</v>
      </c>
      <c r="J950" s="21">
        <f t="shared" si="149"/>
        <v>39487</v>
      </c>
      <c r="K950" s="21"/>
      <c r="L950" s="21" t="str">
        <f t="shared" si="144"/>
        <v>Saturday</v>
      </c>
      <c r="M950" s="20">
        <f t="shared" si="145"/>
        <v>2</v>
      </c>
      <c r="N950" s="19">
        <v>4774.5</v>
      </c>
      <c r="O950" s="4">
        <f>MATCH(N950-1,'Supply Data'!$K$12:$K$17)+1</f>
        <v>4</v>
      </c>
      <c r="P950">
        <f>INDEX('Supply Data'!$L$12:$L$17,'Demand Data'!O950)</f>
        <v>50</v>
      </c>
      <c r="R950" t="str">
        <f t="shared" si="146"/>
        <v>09-Feb-08 Saturday 9</v>
      </c>
    </row>
    <row r="951" spans="4:18" x14ac:dyDescent="0.35">
      <c r="D951" s="21">
        <f t="shared" si="147"/>
        <v>39487.374999997708</v>
      </c>
      <c r="E951" s="21" t="b">
        <f t="shared" si="140"/>
        <v>0</v>
      </c>
      <c r="F951" s="21" t="b">
        <f t="shared" si="141"/>
        <v>0</v>
      </c>
      <c r="G951" s="20">
        <f t="shared" si="142"/>
        <v>1</v>
      </c>
      <c r="H951" s="20">
        <f t="shared" si="143"/>
        <v>24</v>
      </c>
      <c r="I951" s="20">
        <f t="shared" si="148"/>
        <v>10</v>
      </c>
      <c r="J951" s="21">
        <f t="shared" si="149"/>
        <v>39487</v>
      </c>
      <c r="K951" s="21"/>
      <c r="L951" s="21" t="str">
        <f t="shared" si="144"/>
        <v>Saturday</v>
      </c>
      <c r="M951" s="20">
        <f t="shared" si="145"/>
        <v>2</v>
      </c>
      <c r="N951" s="19">
        <v>4965</v>
      </c>
      <c r="O951" s="4">
        <f>MATCH(N951-1,'Supply Data'!$K$12:$K$17)+1</f>
        <v>5</v>
      </c>
      <c r="P951">
        <f>INDEX('Supply Data'!$L$12:$L$17,'Demand Data'!O951)</f>
        <v>75</v>
      </c>
      <c r="R951" t="str">
        <f t="shared" si="146"/>
        <v>09-Feb-08 Saturday 10</v>
      </c>
    </row>
    <row r="952" spans="4:18" x14ac:dyDescent="0.35">
      <c r="D952" s="21">
        <f t="shared" si="147"/>
        <v>39487.416666664372</v>
      </c>
      <c r="E952" s="21" t="b">
        <f t="shared" si="140"/>
        <v>0</v>
      </c>
      <c r="F952" s="21" t="b">
        <f t="shared" si="141"/>
        <v>0</v>
      </c>
      <c r="G952" s="20">
        <f t="shared" si="142"/>
        <v>1</v>
      </c>
      <c r="H952" s="20">
        <f t="shared" si="143"/>
        <v>24</v>
      </c>
      <c r="I952" s="20">
        <f t="shared" si="148"/>
        <v>11</v>
      </c>
      <c r="J952" s="21">
        <f t="shared" si="149"/>
        <v>39487</v>
      </c>
      <c r="K952" s="21"/>
      <c r="L952" s="21" t="str">
        <f t="shared" si="144"/>
        <v>Saturday</v>
      </c>
      <c r="M952" s="20">
        <f t="shared" si="145"/>
        <v>2</v>
      </c>
      <c r="N952" s="19">
        <v>5205</v>
      </c>
      <c r="O952" s="4">
        <f>MATCH(N952-1,'Supply Data'!$K$12:$K$17)+1</f>
        <v>5</v>
      </c>
      <c r="P952">
        <f>INDEX('Supply Data'!$L$12:$L$17,'Demand Data'!O952)</f>
        <v>75</v>
      </c>
      <c r="R952" t="str">
        <f t="shared" si="146"/>
        <v>09-Feb-08 Saturday 11</v>
      </c>
    </row>
    <row r="953" spans="4:18" x14ac:dyDescent="0.35">
      <c r="D953" s="21">
        <f t="shared" si="147"/>
        <v>39487.458333331037</v>
      </c>
      <c r="E953" s="21" t="b">
        <f t="shared" si="140"/>
        <v>0</v>
      </c>
      <c r="F953" s="21" t="b">
        <f t="shared" si="141"/>
        <v>0</v>
      </c>
      <c r="G953" s="20">
        <f t="shared" si="142"/>
        <v>1</v>
      </c>
      <c r="H953" s="20">
        <f t="shared" si="143"/>
        <v>24</v>
      </c>
      <c r="I953" s="20">
        <f t="shared" si="148"/>
        <v>12</v>
      </c>
      <c r="J953" s="21">
        <f t="shared" si="149"/>
        <v>39487</v>
      </c>
      <c r="K953" s="21"/>
      <c r="L953" s="21" t="str">
        <f t="shared" si="144"/>
        <v>Saturday</v>
      </c>
      <c r="M953" s="20">
        <f t="shared" si="145"/>
        <v>2</v>
      </c>
      <c r="N953" s="19">
        <v>4986</v>
      </c>
      <c r="O953" s="4">
        <f>MATCH(N953-1,'Supply Data'!$K$12:$K$17)+1</f>
        <v>5</v>
      </c>
      <c r="P953">
        <f>INDEX('Supply Data'!$L$12:$L$17,'Demand Data'!O953)</f>
        <v>75</v>
      </c>
      <c r="R953" t="str">
        <f t="shared" si="146"/>
        <v>09-Feb-08 Saturday 12</v>
      </c>
    </row>
    <row r="954" spans="4:18" x14ac:dyDescent="0.35">
      <c r="D954" s="21">
        <f t="shared" si="147"/>
        <v>39487.499999997701</v>
      </c>
      <c r="E954" s="21" t="b">
        <f t="shared" si="140"/>
        <v>0</v>
      </c>
      <c r="F954" s="21" t="b">
        <f t="shared" si="141"/>
        <v>0</v>
      </c>
      <c r="G954" s="20">
        <f t="shared" si="142"/>
        <v>1</v>
      </c>
      <c r="H954" s="20">
        <f t="shared" si="143"/>
        <v>24</v>
      </c>
      <c r="I954" s="20">
        <f t="shared" si="148"/>
        <v>13</v>
      </c>
      <c r="J954" s="21">
        <f t="shared" si="149"/>
        <v>39487</v>
      </c>
      <c r="K954" s="21"/>
      <c r="L954" s="21" t="str">
        <f t="shared" si="144"/>
        <v>Saturday</v>
      </c>
      <c r="M954" s="20">
        <f t="shared" si="145"/>
        <v>2</v>
      </c>
      <c r="N954" s="19">
        <v>4980</v>
      </c>
      <c r="O954" s="4">
        <f>MATCH(N954-1,'Supply Data'!$K$12:$K$17)+1</f>
        <v>5</v>
      </c>
      <c r="P954">
        <f>INDEX('Supply Data'!$L$12:$L$17,'Demand Data'!O954)</f>
        <v>75</v>
      </c>
      <c r="R954" t="str">
        <f t="shared" si="146"/>
        <v>09-Feb-08 Saturday 13</v>
      </c>
    </row>
    <row r="955" spans="4:18" x14ac:dyDescent="0.35">
      <c r="D955" s="21">
        <f t="shared" si="147"/>
        <v>39487.541666664365</v>
      </c>
      <c r="E955" s="21" t="b">
        <f t="shared" si="140"/>
        <v>0</v>
      </c>
      <c r="F955" s="21" t="b">
        <f t="shared" si="141"/>
        <v>0</v>
      </c>
      <c r="G955" s="20">
        <f t="shared" si="142"/>
        <v>1</v>
      </c>
      <c r="H955" s="20">
        <f t="shared" si="143"/>
        <v>24</v>
      </c>
      <c r="I955" s="20">
        <f t="shared" si="148"/>
        <v>14</v>
      </c>
      <c r="J955" s="21">
        <f t="shared" si="149"/>
        <v>39487</v>
      </c>
      <c r="K955" s="21"/>
      <c r="L955" s="21" t="str">
        <f t="shared" si="144"/>
        <v>Saturday</v>
      </c>
      <c r="M955" s="20">
        <f t="shared" si="145"/>
        <v>2</v>
      </c>
      <c r="N955" s="19">
        <v>5136</v>
      </c>
      <c r="O955" s="4">
        <f>MATCH(N955-1,'Supply Data'!$K$12:$K$17)+1</f>
        <v>5</v>
      </c>
      <c r="P955">
        <f>INDEX('Supply Data'!$L$12:$L$17,'Demand Data'!O955)</f>
        <v>75</v>
      </c>
      <c r="R955" t="str">
        <f t="shared" si="146"/>
        <v>09-Feb-08 Saturday 14</v>
      </c>
    </row>
    <row r="956" spans="4:18" x14ac:dyDescent="0.35">
      <c r="D956" s="21">
        <f t="shared" si="147"/>
        <v>39487.583333331029</v>
      </c>
      <c r="E956" s="21" t="b">
        <f t="shared" si="140"/>
        <v>0</v>
      </c>
      <c r="F956" s="21" t="b">
        <f t="shared" si="141"/>
        <v>0</v>
      </c>
      <c r="G956" s="20">
        <f t="shared" si="142"/>
        <v>1</v>
      </c>
      <c r="H956" s="20">
        <f t="shared" si="143"/>
        <v>24</v>
      </c>
      <c r="I956" s="20">
        <f t="shared" si="148"/>
        <v>15</v>
      </c>
      <c r="J956" s="21">
        <f t="shared" si="149"/>
        <v>39487</v>
      </c>
      <c r="K956" s="21"/>
      <c r="L956" s="21" t="str">
        <f t="shared" si="144"/>
        <v>Saturday</v>
      </c>
      <c r="M956" s="20">
        <f t="shared" si="145"/>
        <v>2</v>
      </c>
      <c r="N956" s="19">
        <v>4972.5</v>
      </c>
      <c r="O956" s="4">
        <f>MATCH(N956-1,'Supply Data'!$K$12:$K$17)+1</f>
        <v>5</v>
      </c>
      <c r="P956">
        <f>INDEX('Supply Data'!$L$12:$L$17,'Demand Data'!O956)</f>
        <v>75</v>
      </c>
      <c r="R956" t="str">
        <f t="shared" si="146"/>
        <v>09-Feb-08 Saturday 15</v>
      </c>
    </row>
    <row r="957" spans="4:18" x14ac:dyDescent="0.35">
      <c r="D957" s="21">
        <f t="shared" si="147"/>
        <v>39487.624999997694</v>
      </c>
      <c r="E957" s="21" t="b">
        <f t="shared" si="140"/>
        <v>0</v>
      </c>
      <c r="F957" s="21" t="b">
        <f t="shared" si="141"/>
        <v>0</v>
      </c>
      <c r="G957" s="20">
        <f t="shared" si="142"/>
        <v>1</v>
      </c>
      <c r="H957" s="20">
        <f t="shared" si="143"/>
        <v>24</v>
      </c>
      <c r="I957" s="20">
        <f t="shared" si="148"/>
        <v>16</v>
      </c>
      <c r="J957" s="21">
        <f t="shared" si="149"/>
        <v>39487</v>
      </c>
      <c r="K957" s="21"/>
      <c r="L957" s="21" t="str">
        <f t="shared" si="144"/>
        <v>Saturday</v>
      </c>
      <c r="M957" s="20">
        <f t="shared" si="145"/>
        <v>2</v>
      </c>
      <c r="N957" s="19">
        <v>4930.5</v>
      </c>
      <c r="O957" s="4">
        <f>MATCH(N957-1,'Supply Data'!$K$12:$K$17)+1</f>
        <v>5</v>
      </c>
      <c r="P957">
        <f>INDEX('Supply Data'!$L$12:$L$17,'Demand Data'!O957)</f>
        <v>75</v>
      </c>
      <c r="R957" t="str">
        <f t="shared" si="146"/>
        <v>09-Feb-08 Saturday 16</v>
      </c>
    </row>
    <row r="958" spans="4:18" x14ac:dyDescent="0.35">
      <c r="D958" s="21">
        <f t="shared" si="147"/>
        <v>39487.666666664358</v>
      </c>
      <c r="E958" s="21" t="b">
        <f t="shared" si="140"/>
        <v>0</v>
      </c>
      <c r="F958" s="21" t="b">
        <f t="shared" si="141"/>
        <v>0</v>
      </c>
      <c r="G958" s="20">
        <f t="shared" si="142"/>
        <v>1</v>
      </c>
      <c r="H958" s="20">
        <f t="shared" si="143"/>
        <v>24</v>
      </c>
      <c r="I958" s="20">
        <f t="shared" si="148"/>
        <v>17</v>
      </c>
      <c r="J958" s="21">
        <f t="shared" si="149"/>
        <v>39487</v>
      </c>
      <c r="K958" s="21"/>
      <c r="L958" s="21" t="str">
        <f t="shared" si="144"/>
        <v>Saturday</v>
      </c>
      <c r="M958" s="20">
        <f t="shared" si="145"/>
        <v>2</v>
      </c>
      <c r="N958" s="19">
        <v>4821</v>
      </c>
      <c r="O958" s="4">
        <f>MATCH(N958-1,'Supply Data'!$K$12:$K$17)+1</f>
        <v>5</v>
      </c>
      <c r="P958">
        <f>INDEX('Supply Data'!$L$12:$L$17,'Demand Data'!O958)</f>
        <v>75</v>
      </c>
      <c r="R958" t="str">
        <f t="shared" si="146"/>
        <v>09-Feb-08 Saturday 17</v>
      </c>
    </row>
    <row r="959" spans="4:18" x14ac:dyDescent="0.35">
      <c r="D959" s="21">
        <f t="shared" si="147"/>
        <v>39487.708333331022</v>
      </c>
      <c r="E959" s="21" t="b">
        <f t="shared" si="140"/>
        <v>0</v>
      </c>
      <c r="F959" s="21" t="b">
        <f t="shared" si="141"/>
        <v>0</v>
      </c>
      <c r="G959" s="20">
        <f t="shared" si="142"/>
        <v>1</v>
      </c>
      <c r="H959" s="20">
        <f t="shared" si="143"/>
        <v>24</v>
      </c>
      <c r="I959" s="20">
        <f t="shared" si="148"/>
        <v>18</v>
      </c>
      <c r="J959" s="21">
        <f t="shared" si="149"/>
        <v>39487</v>
      </c>
      <c r="K959" s="21"/>
      <c r="L959" s="21" t="str">
        <f t="shared" si="144"/>
        <v>Saturday</v>
      </c>
      <c r="M959" s="20">
        <f t="shared" si="145"/>
        <v>2</v>
      </c>
      <c r="N959" s="19">
        <v>5164.5</v>
      </c>
      <c r="O959" s="4">
        <f>MATCH(N959-1,'Supply Data'!$K$12:$K$17)+1</f>
        <v>5</v>
      </c>
      <c r="P959">
        <f>INDEX('Supply Data'!$L$12:$L$17,'Demand Data'!O959)</f>
        <v>75</v>
      </c>
      <c r="R959" t="str">
        <f t="shared" si="146"/>
        <v>09-Feb-08 Saturday 18</v>
      </c>
    </row>
    <row r="960" spans="4:18" x14ac:dyDescent="0.35">
      <c r="D960" s="21">
        <f t="shared" si="147"/>
        <v>39487.749999997686</v>
      </c>
      <c r="E960" s="21" t="b">
        <f t="shared" si="140"/>
        <v>0</v>
      </c>
      <c r="F960" s="21" t="b">
        <f t="shared" si="141"/>
        <v>0</v>
      </c>
      <c r="G960" s="20">
        <f t="shared" si="142"/>
        <v>1</v>
      </c>
      <c r="H960" s="20">
        <f t="shared" si="143"/>
        <v>24</v>
      </c>
      <c r="I960" s="20">
        <f t="shared" si="148"/>
        <v>19</v>
      </c>
      <c r="J960" s="21">
        <f t="shared" si="149"/>
        <v>39487</v>
      </c>
      <c r="K960" s="21"/>
      <c r="L960" s="21" t="str">
        <f t="shared" si="144"/>
        <v>Saturday</v>
      </c>
      <c r="M960" s="20">
        <f t="shared" si="145"/>
        <v>2</v>
      </c>
      <c r="N960" s="19">
        <v>5316</v>
      </c>
      <c r="O960" s="4">
        <f>MATCH(N960-1,'Supply Data'!$K$12:$K$17)+1</f>
        <v>5</v>
      </c>
      <c r="P960">
        <f>INDEX('Supply Data'!$L$12:$L$17,'Demand Data'!O960)</f>
        <v>75</v>
      </c>
      <c r="R960" t="str">
        <f t="shared" si="146"/>
        <v>09-Feb-08 Saturday 19</v>
      </c>
    </row>
    <row r="961" spans="4:18" x14ac:dyDescent="0.35">
      <c r="D961" s="21">
        <f t="shared" si="147"/>
        <v>39487.79166666435</v>
      </c>
      <c r="E961" s="21" t="b">
        <f t="shared" si="140"/>
        <v>0</v>
      </c>
      <c r="F961" s="21" t="b">
        <f t="shared" si="141"/>
        <v>0</v>
      </c>
      <c r="G961" s="20">
        <f t="shared" si="142"/>
        <v>1</v>
      </c>
      <c r="H961" s="20">
        <f t="shared" si="143"/>
        <v>24</v>
      </c>
      <c r="I961" s="20">
        <f t="shared" si="148"/>
        <v>20</v>
      </c>
      <c r="J961" s="21">
        <f t="shared" si="149"/>
        <v>39487</v>
      </c>
      <c r="K961" s="21"/>
      <c r="L961" s="21" t="str">
        <f t="shared" si="144"/>
        <v>Saturday</v>
      </c>
      <c r="M961" s="20">
        <f t="shared" si="145"/>
        <v>2</v>
      </c>
      <c r="N961" s="19">
        <v>5157</v>
      </c>
      <c r="O961" s="4">
        <f>MATCH(N961-1,'Supply Data'!$K$12:$K$17)+1</f>
        <v>5</v>
      </c>
      <c r="P961">
        <f>INDEX('Supply Data'!$L$12:$L$17,'Demand Data'!O961)</f>
        <v>75</v>
      </c>
      <c r="R961" t="str">
        <f t="shared" si="146"/>
        <v>09-Feb-08 Saturday 20</v>
      </c>
    </row>
    <row r="962" spans="4:18" x14ac:dyDescent="0.35">
      <c r="D962" s="21">
        <f t="shared" si="147"/>
        <v>39487.833333331015</v>
      </c>
      <c r="E962" s="21" t="b">
        <f t="shared" si="140"/>
        <v>0</v>
      </c>
      <c r="F962" s="21" t="b">
        <f t="shared" si="141"/>
        <v>0</v>
      </c>
      <c r="G962" s="20">
        <f t="shared" si="142"/>
        <v>1</v>
      </c>
      <c r="H962" s="20">
        <f t="shared" si="143"/>
        <v>24</v>
      </c>
      <c r="I962" s="20">
        <f t="shared" si="148"/>
        <v>21</v>
      </c>
      <c r="J962" s="21">
        <f t="shared" si="149"/>
        <v>39487</v>
      </c>
      <c r="K962" s="21"/>
      <c r="L962" s="21" t="str">
        <f t="shared" si="144"/>
        <v>Saturday</v>
      </c>
      <c r="M962" s="20">
        <f t="shared" si="145"/>
        <v>2</v>
      </c>
      <c r="N962" s="19">
        <v>4828.5</v>
      </c>
      <c r="O962" s="4">
        <f>MATCH(N962-1,'Supply Data'!$K$12:$K$17)+1</f>
        <v>5</v>
      </c>
      <c r="P962">
        <f>INDEX('Supply Data'!$L$12:$L$17,'Demand Data'!O962)</f>
        <v>75</v>
      </c>
      <c r="R962" t="str">
        <f t="shared" si="146"/>
        <v>09-Feb-08 Saturday 21</v>
      </c>
    </row>
    <row r="963" spans="4:18" x14ac:dyDescent="0.35">
      <c r="D963" s="21">
        <f t="shared" si="147"/>
        <v>39487.874999997679</v>
      </c>
      <c r="E963" s="21" t="b">
        <f t="shared" si="140"/>
        <v>0</v>
      </c>
      <c r="F963" s="21" t="b">
        <f t="shared" si="141"/>
        <v>0</v>
      </c>
      <c r="G963" s="20">
        <f t="shared" si="142"/>
        <v>1</v>
      </c>
      <c r="H963" s="20">
        <f t="shared" si="143"/>
        <v>24</v>
      </c>
      <c r="I963" s="20">
        <f t="shared" si="148"/>
        <v>22</v>
      </c>
      <c r="J963" s="21">
        <f t="shared" si="149"/>
        <v>39487</v>
      </c>
      <c r="K963" s="21"/>
      <c r="L963" s="21" t="str">
        <f t="shared" si="144"/>
        <v>Saturday</v>
      </c>
      <c r="M963" s="20">
        <f t="shared" si="145"/>
        <v>2</v>
      </c>
      <c r="N963" s="19">
        <v>4458</v>
      </c>
      <c r="O963" s="4">
        <f>MATCH(N963-1,'Supply Data'!$K$12:$K$17)+1</f>
        <v>4</v>
      </c>
      <c r="P963">
        <f>INDEX('Supply Data'!$L$12:$L$17,'Demand Data'!O963)</f>
        <v>50</v>
      </c>
      <c r="R963" t="str">
        <f t="shared" si="146"/>
        <v>09-Feb-08 Saturday 22</v>
      </c>
    </row>
    <row r="964" spans="4:18" x14ac:dyDescent="0.35">
      <c r="D964" s="21">
        <f t="shared" si="147"/>
        <v>39487.916666664343</v>
      </c>
      <c r="E964" s="21" t="b">
        <f t="shared" si="140"/>
        <v>0</v>
      </c>
      <c r="F964" s="21" t="b">
        <f t="shared" si="141"/>
        <v>0</v>
      </c>
      <c r="G964" s="20">
        <f t="shared" si="142"/>
        <v>1</v>
      </c>
      <c r="H964" s="20">
        <f t="shared" si="143"/>
        <v>24</v>
      </c>
      <c r="I964" s="20">
        <f t="shared" si="148"/>
        <v>23</v>
      </c>
      <c r="J964" s="21">
        <f t="shared" si="149"/>
        <v>39487</v>
      </c>
      <c r="K964" s="21"/>
      <c r="L964" s="21" t="str">
        <f t="shared" si="144"/>
        <v>Saturday</v>
      </c>
      <c r="M964" s="20">
        <f t="shared" si="145"/>
        <v>2</v>
      </c>
      <c r="N964" s="19">
        <v>4056</v>
      </c>
      <c r="O964" s="4">
        <f>MATCH(N964-1,'Supply Data'!$K$12:$K$17)+1</f>
        <v>4</v>
      </c>
      <c r="P964">
        <f>INDEX('Supply Data'!$L$12:$L$17,'Demand Data'!O964)</f>
        <v>50</v>
      </c>
      <c r="R964" t="str">
        <f t="shared" si="146"/>
        <v>09-Feb-08 Saturday 23</v>
      </c>
    </row>
    <row r="965" spans="4:18" x14ac:dyDescent="0.35">
      <c r="D965" s="21">
        <f t="shared" si="147"/>
        <v>39487.958333331007</v>
      </c>
      <c r="E965" s="21" t="b">
        <f t="shared" si="140"/>
        <v>0</v>
      </c>
      <c r="F965" s="21" t="b">
        <f t="shared" si="141"/>
        <v>0</v>
      </c>
      <c r="G965" s="20">
        <f t="shared" si="142"/>
        <v>1</v>
      </c>
      <c r="H965" s="20">
        <f t="shared" si="143"/>
        <v>24</v>
      </c>
      <c r="I965" s="20">
        <f t="shared" si="148"/>
        <v>24</v>
      </c>
      <c r="J965" s="21">
        <f t="shared" si="149"/>
        <v>39487</v>
      </c>
      <c r="K965" s="21"/>
      <c r="L965" s="21" t="str">
        <f t="shared" si="144"/>
        <v>Saturday</v>
      </c>
      <c r="M965" s="20">
        <f t="shared" si="145"/>
        <v>2</v>
      </c>
      <c r="N965" s="19">
        <v>3792</v>
      </c>
      <c r="O965" s="4">
        <f>MATCH(N965-1,'Supply Data'!$K$12:$K$17)+1</f>
        <v>4</v>
      </c>
      <c r="P965">
        <f>INDEX('Supply Data'!$L$12:$L$17,'Demand Data'!O965)</f>
        <v>50</v>
      </c>
      <c r="R965" t="str">
        <f t="shared" si="146"/>
        <v>09-Feb-08 Saturday 24</v>
      </c>
    </row>
    <row r="966" spans="4:18" x14ac:dyDescent="0.35">
      <c r="D966" s="21">
        <f t="shared" si="147"/>
        <v>39487.999999997672</v>
      </c>
      <c r="E966" s="21" t="b">
        <f t="shared" ref="E966:E1029" si="150">D966=$D$2</f>
        <v>0</v>
      </c>
      <c r="F966" s="21" t="b">
        <f t="shared" ref="F966:F1029" si="151">D966=$E$2</f>
        <v>0</v>
      </c>
      <c r="G966" s="20">
        <f t="shared" si="142"/>
        <v>1</v>
      </c>
      <c r="H966" s="20">
        <f t="shared" si="143"/>
        <v>24</v>
      </c>
      <c r="I966" s="20">
        <f t="shared" si="148"/>
        <v>1</v>
      </c>
      <c r="J966" s="21">
        <f t="shared" si="149"/>
        <v>39488</v>
      </c>
      <c r="K966" s="21"/>
      <c r="L966" s="21" t="str">
        <f t="shared" si="144"/>
        <v>Sunday</v>
      </c>
      <c r="M966" s="20">
        <f t="shared" si="145"/>
        <v>2</v>
      </c>
      <c r="N966" s="19">
        <v>3631.5</v>
      </c>
      <c r="O966" s="4">
        <f>MATCH(N966-1,'Supply Data'!$K$12:$K$17)+1</f>
        <v>4</v>
      </c>
      <c r="P966">
        <f>INDEX('Supply Data'!$L$12:$L$17,'Demand Data'!O966)</f>
        <v>50</v>
      </c>
      <c r="R966" t="str">
        <f t="shared" si="146"/>
        <v>10-Feb-08 Sunday 1</v>
      </c>
    </row>
    <row r="967" spans="4:18" x14ac:dyDescent="0.35">
      <c r="D967" s="21">
        <f t="shared" si="147"/>
        <v>39488.041666664336</v>
      </c>
      <c r="E967" s="21" t="b">
        <f t="shared" si="150"/>
        <v>0</v>
      </c>
      <c r="F967" s="21" t="b">
        <f t="shared" si="151"/>
        <v>0</v>
      </c>
      <c r="G967" s="20">
        <f t="shared" ref="G967:G1030" si="152">IF(E967,2,IF(F967,3,1))</f>
        <v>1</v>
      </c>
      <c r="H967" s="20">
        <f t="shared" ref="H967:H1030" si="153">CHOOSE(G967,24,23,25)</f>
        <v>24</v>
      </c>
      <c r="I967" s="20">
        <f t="shared" si="148"/>
        <v>2</v>
      </c>
      <c r="J967" s="21">
        <f t="shared" si="149"/>
        <v>39488</v>
      </c>
      <c r="K967" s="21"/>
      <c r="L967" s="21" t="str">
        <f t="shared" ref="L967:L1030" si="154">TEXT(J967,"ddddd")</f>
        <v>Sunday</v>
      </c>
      <c r="M967" s="20">
        <f t="shared" ref="M967:M1030" si="155">MONTH(D967)</f>
        <v>2</v>
      </c>
      <c r="N967" s="19">
        <v>3543</v>
      </c>
      <c r="O967" s="4">
        <f>MATCH(N967-1,'Supply Data'!$K$12:$K$17)+1</f>
        <v>3</v>
      </c>
      <c r="P967">
        <f>INDEX('Supply Data'!$L$12:$L$17,'Demand Data'!O967)</f>
        <v>23</v>
      </c>
      <c r="R967" t="str">
        <f t="shared" ref="R967:R1030" si="156">TEXT(D967,"dd-mmm-yy ddddd")&amp;" "&amp;I967</f>
        <v>10-Feb-08 Sunday 2</v>
      </c>
    </row>
    <row r="968" spans="4:18" x14ac:dyDescent="0.35">
      <c r="D968" s="21">
        <f t="shared" ref="D968:D1031" si="157">D967+1/24</f>
        <v>39488.083333331</v>
      </c>
      <c r="E968" s="21" t="b">
        <f t="shared" si="150"/>
        <v>0</v>
      </c>
      <c r="F968" s="21" t="b">
        <f t="shared" si="151"/>
        <v>0</v>
      </c>
      <c r="G968" s="20">
        <f t="shared" si="152"/>
        <v>1</v>
      </c>
      <c r="H968" s="20">
        <f t="shared" si="153"/>
        <v>24</v>
      </c>
      <c r="I968" s="20">
        <f t="shared" ref="I968:I1031" si="158">IF(I967&gt;=H968,1,I967+1)</f>
        <v>3</v>
      </c>
      <c r="J968" s="21">
        <f t="shared" ref="J968:J1031" si="159">IF(I968=1,J967+1,J967)</f>
        <v>39488</v>
      </c>
      <c r="K968" s="21"/>
      <c r="L968" s="21" t="str">
        <f t="shared" si="154"/>
        <v>Sunday</v>
      </c>
      <c r="M968" s="20">
        <f t="shared" si="155"/>
        <v>2</v>
      </c>
      <c r="N968" s="19">
        <v>3466.5</v>
      </c>
      <c r="O968" s="4">
        <f>MATCH(N968-1,'Supply Data'!$K$12:$K$17)+1</f>
        <v>3</v>
      </c>
      <c r="P968">
        <f>INDEX('Supply Data'!$L$12:$L$17,'Demand Data'!O968)</f>
        <v>23</v>
      </c>
      <c r="R968" t="str">
        <f t="shared" si="156"/>
        <v>10-Feb-08 Sunday 3</v>
      </c>
    </row>
    <row r="969" spans="4:18" x14ac:dyDescent="0.35">
      <c r="D969" s="21">
        <f t="shared" si="157"/>
        <v>39488.124999997664</v>
      </c>
      <c r="E969" s="21" t="b">
        <f t="shared" si="150"/>
        <v>0</v>
      </c>
      <c r="F969" s="21" t="b">
        <f t="shared" si="151"/>
        <v>0</v>
      </c>
      <c r="G969" s="20">
        <f t="shared" si="152"/>
        <v>1</v>
      </c>
      <c r="H969" s="20">
        <f t="shared" si="153"/>
        <v>24</v>
      </c>
      <c r="I969" s="20">
        <f t="shared" si="158"/>
        <v>4</v>
      </c>
      <c r="J969" s="21">
        <f t="shared" si="159"/>
        <v>39488</v>
      </c>
      <c r="K969" s="21"/>
      <c r="L969" s="21" t="str">
        <f t="shared" si="154"/>
        <v>Sunday</v>
      </c>
      <c r="M969" s="20">
        <f t="shared" si="155"/>
        <v>2</v>
      </c>
      <c r="N969" s="19">
        <v>3418.5</v>
      </c>
      <c r="O969" s="4">
        <f>MATCH(N969-1,'Supply Data'!$K$12:$K$17)+1</f>
        <v>3</v>
      </c>
      <c r="P969">
        <f>INDEX('Supply Data'!$L$12:$L$17,'Demand Data'!O969)</f>
        <v>23</v>
      </c>
      <c r="R969" t="str">
        <f t="shared" si="156"/>
        <v>10-Feb-08 Sunday 4</v>
      </c>
    </row>
    <row r="970" spans="4:18" x14ac:dyDescent="0.35">
      <c r="D970" s="21">
        <f t="shared" si="157"/>
        <v>39488.166666664329</v>
      </c>
      <c r="E970" s="21" t="b">
        <f t="shared" si="150"/>
        <v>0</v>
      </c>
      <c r="F970" s="21" t="b">
        <f t="shared" si="151"/>
        <v>0</v>
      </c>
      <c r="G970" s="20">
        <f t="shared" si="152"/>
        <v>1</v>
      </c>
      <c r="H970" s="20">
        <f t="shared" si="153"/>
        <v>24</v>
      </c>
      <c r="I970" s="20">
        <f t="shared" si="158"/>
        <v>5</v>
      </c>
      <c r="J970" s="21">
        <f t="shared" si="159"/>
        <v>39488</v>
      </c>
      <c r="K970" s="21"/>
      <c r="L970" s="21" t="str">
        <f t="shared" si="154"/>
        <v>Sunday</v>
      </c>
      <c r="M970" s="20">
        <f t="shared" si="155"/>
        <v>2</v>
      </c>
      <c r="N970" s="19">
        <v>3508.5</v>
      </c>
      <c r="O970" s="4">
        <f>MATCH(N970-1,'Supply Data'!$K$12:$K$17)+1</f>
        <v>3</v>
      </c>
      <c r="P970">
        <f>INDEX('Supply Data'!$L$12:$L$17,'Demand Data'!O970)</f>
        <v>23</v>
      </c>
      <c r="R970" t="str">
        <f t="shared" si="156"/>
        <v>10-Feb-08 Sunday 5</v>
      </c>
    </row>
    <row r="971" spans="4:18" x14ac:dyDescent="0.35">
      <c r="D971" s="21">
        <f t="shared" si="157"/>
        <v>39488.208333330993</v>
      </c>
      <c r="E971" s="21" t="b">
        <f t="shared" si="150"/>
        <v>0</v>
      </c>
      <c r="F971" s="21" t="b">
        <f t="shared" si="151"/>
        <v>0</v>
      </c>
      <c r="G971" s="20">
        <f t="shared" si="152"/>
        <v>1</v>
      </c>
      <c r="H971" s="20">
        <f t="shared" si="153"/>
        <v>24</v>
      </c>
      <c r="I971" s="20">
        <f t="shared" si="158"/>
        <v>6</v>
      </c>
      <c r="J971" s="21">
        <f t="shared" si="159"/>
        <v>39488</v>
      </c>
      <c r="K971" s="21"/>
      <c r="L971" s="21" t="str">
        <f t="shared" si="154"/>
        <v>Sunday</v>
      </c>
      <c r="M971" s="20">
        <f t="shared" si="155"/>
        <v>2</v>
      </c>
      <c r="N971" s="19">
        <v>3636</v>
      </c>
      <c r="O971" s="4">
        <f>MATCH(N971-1,'Supply Data'!$K$12:$K$17)+1</f>
        <v>4</v>
      </c>
      <c r="P971">
        <f>INDEX('Supply Data'!$L$12:$L$17,'Demand Data'!O971)</f>
        <v>50</v>
      </c>
      <c r="R971" t="str">
        <f t="shared" si="156"/>
        <v>10-Feb-08 Sunday 6</v>
      </c>
    </row>
    <row r="972" spans="4:18" x14ac:dyDescent="0.35">
      <c r="D972" s="21">
        <f t="shared" si="157"/>
        <v>39488.249999997657</v>
      </c>
      <c r="E972" s="21" t="b">
        <f t="shared" si="150"/>
        <v>0</v>
      </c>
      <c r="F972" s="21" t="b">
        <f t="shared" si="151"/>
        <v>0</v>
      </c>
      <c r="G972" s="20">
        <f t="shared" si="152"/>
        <v>1</v>
      </c>
      <c r="H972" s="20">
        <f t="shared" si="153"/>
        <v>24</v>
      </c>
      <c r="I972" s="20">
        <f t="shared" si="158"/>
        <v>7</v>
      </c>
      <c r="J972" s="21">
        <f t="shared" si="159"/>
        <v>39488</v>
      </c>
      <c r="K972" s="21"/>
      <c r="L972" s="21" t="str">
        <f t="shared" si="154"/>
        <v>Sunday</v>
      </c>
      <c r="M972" s="20">
        <f t="shared" si="155"/>
        <v>2</v>
      </c>
      <c r="N972" s="19">
        <v>3598.5</v>
      </c>
      <c r="O972" s="4">
        <f>MATCH(N972-1,'Supply Data'!$K$12:$K$17)+1</f>
        <v>3</v>
      </c>
      <c r="P972">
        <f>INDEX('Supply Data'!$L$12:$L$17,'Demand Data'!O972)</f>
        <v>23</v>
      </c>
      <c r="R972" t="str">
        <f t="shared" si="156"/>
        <v>10-Feb-08 Sunday 7</v>
      </c>
    </row>
    <row r="973" spans="4:18" x14ac:dyDescent="0.35">
      <c r="D973" s="21">
        <f t="shared" si="157"/>
        <v>39488.291666664321</v>
      </c>
      <c r="E973" s="21" t="b">
        <f t="shared" si="150"/>
        <v>0</v>
      </c>
      <c r="F973" s="21" t="b">
        <f t="shared" si="151"/>
        <v>0</v>
      </c>
      <c r="G973" s="20">
        <f t="shared" si="152"/>
        <v>1</v>
      </c>
      <c r="H973" s="20">
        <f t="shared" si="153"/>
        <v>24</v>
      </c>
      <c r="I973" s="20">
        <f t="shared" si="158"/>
        <v>8</v>
      </c>
      <c r="J973" s="21">
        <f t="shared" si="159"/>
        <v>39488</v>
      </c>
      <c r="K973" s="21"/>
      <c r="L973" s="21" t="str">
        <f t="shared" si="154"/>
        <v>Sunday</v>
      </c>
      <c r="M973" s="20">
        <f t="shared" si="155"/>
        <v>2</v>
      </c>
      <c r="N973" s="19">
        <v>3889.5</v>
      </c>
      <c r="O973" s="4">
        <f>MATCH(N973-1,'Supply Data'!$K$12:$K$17)+1</f>
        <v>4</v>
      </c>
      <c r="P973">
        <f>INDEX('Supply Data'!$L$12:$L$17,'Demand Data'!O973)</f>
        <v>50</v>
      </c>
      <c r="R973" t="str">
        <f t="shared" si="156"/>
        <v>10-Feb-08 Sunday 8</v>
      </c>
    </row>
    <row r="974" spans="4:18" x14ac:dyDescent="0.35">
      <c r="D974" s="21">
        <f t="shared" si="157"/>
        <v>39488.333333330986</v>
      </c>
      <c r="E974" s="21" t="b">
        <f t="shared" si="150"/>
        <v>0</v>
      </c>
      <c r="F974" s="21" t="b">
        <f t="shared" si="151"/>
        <v>0</v>
      </c>
      <c r="G974" s="20">
        <f t="shared" si="152"/>
        <v>1</v>
      </c>
      <c r="H974" s="20">
        <f t="shared" si="153"/>
        <v>24</v>
      </c>
      <c r="I974" s="20">
        <f t="shared" si="158"/>
        <v>9</v>
      </c>
      <c r="J974" s="21">
        <f t="shared" si="159"/>
        <v>39488</v>
      </c>
      <c r="K974" s="21"/>
      <c r="L974" s="21" t="str">
        <f t="shared" si="154"/>
        <v>Sunday</v>
      </c>
      <c r="M974" s="20">
        <f t="shared" si="155"/>
        <v>2</v>
      </c>
      <c r="N974" s="19">
        <v>4219.5</v>
      </c>
      <c r="O974" s="4">
        <f>MATCH(N974-1,'Supply Data'!$K$12:$K$17)+1</f>
        <v>4</v>
      </c>
      <c r="P974">
        <f>INDEX('Supply Data'!$L$12:$L$17,'Demand Data'!O974)</f>
        <v>50</v>
      </c>
      <c r="R974" t="str">
        <f t="shared" si="156"/>
        <v>10-Feb-08 Sunday 9</v>
      </c>
    </row>
    <row r="975" spans="4:18" x14ac:dyDescent="0.35">
      <c r="D975" s="21">
        <f t="shared" si="157"/>
        <v>39488.37499999765</v>
      </c>
      <c r="E975" s="21" t="b">
        <f t="shared" si="150"/>
        <v>0</v>
      </c>
      <c r="F975" s="21" t="b">
        <f t="shared" si="151"/>
        <v>0</v>
      </c>
      <c r="G975" s="20">
        <f t="shared" si="152"/>
        <v>1</v>
      </c>
      <c r="H975" s="20">
        <f t="shared" si="153"/>
        <v>24</v>
      </c>
      <c r="I975" s="20">
        <f t="shared" si="158"/>
        <v>10</v>
      </c>
      <c r="J975" s="21">
        <f t="shared" si="159"/>
        <v>39488</v>
      </c>
      <c r="K975" s="21"/>
      <c r="L975" s="21" t="str">
        <f t="shared" si="154"/>
        <v>Sunday</v>
      </c>
      <c r="M975" s="20">
        <f t="shared" si="155"/>
        <v>2</v>
      </c>
      <c r="N975" s="19">
        <v>4543.5</v>
      </c>
      <c r="O975" s="4">
        <f>MATCH(N975-1,'Supply Data'!$K$12:$K$17)+1</f>
        <v>4</v>
      </c>
      <c r="P975">
        <f>INDEX('Supply Data'!$L$12:$L$17,'Demand Data'!O975)</f>
        <v>50</v>
      </c>
      <c r="R975" t="str">
        <f t="shared" si="156"/>
        <v>10-Feb-08 Sunday 10</v>
      </c>
    </row>
    <row r="976" spans="4:18" x14ac:dyDescent="0.35">
      <c r="D976" s="21">
        <f t="shared" si="157"/>
        <v>39488.416666664314</v>
      </c>
      <c r="E976" s="21" t="b">
        <f t="shared" si="150"/>
        <v>0</v>
      </c>
      <c r="F976" s="21" t="b">
        <f t="shared" si="151"/>
        <v>0</v>
      </c>
      <c r="G976" s="20">
        <f t="shared" si="152"/>
        <v>1</v>
      </c>
      <c r="H976" s="20">
        <f t="shared" si="153"/>
        <v>24</v>
      </c>
      <c r="I976" s="20">
        <f t="shared" si="158"/>
        <v>11</v>
      </c>
      <c r="J976" s="21">
        <f t="shared" si="159"/>
        <v>39488</v>
      </c>
      <c r="K976" s="21"/>
      <c r="L976" s="21" t="str">
        <f t="shared" si="154"/>
        <v>Sunday</v>
      </c>
      <c r="M976" s="20">
        <f t="shared" si="155"/>
        <v>2</v>
      </c>
      <c r="N976" s="19">
        <v>4702.5</v>
      </c>
      <c r="O976" s="4">
        <f>MATCH(N976-1,'Supply Data'!$K$12:$K$17)+1</f>
        <v>4</v>
      </c>
      <c r="P976">
        <f>INDEX('Supply Data'!$L$12:$L$17,'Demand Data'!O976)</f>
        <v>50</v>
      </c>
      <c r="R976" t="str">
        <f t="shared" si="156"/>
        <v>10-Feb-08 Sunday 11</v>
      </c>
    </row>
    <row r="977" spans="4:18" x14ac:dyDescent="0.35">
      <c r="D977" s="21">
        <f t="shared" si="157"/>
        <v>39488.458333330978</v>
      </c>
      <c r="E977" s="21" t="b">
        <f t="shared" si="150"/>
        <v>0</v>
      </c>
      <c r="F977" s="21" t="b">
        <f t="shared" si="151"/>
        <v>0</v>
      </c>
      <c r="G977" s="20">
        <f t="shared" si="152"/>
        <v>1</v>
      </c>
      <c r="H977" s="20">
        <f t="shared" si="153"/>
        <v>24</v>
      </c>
      <c r="I977" s="20">
        <f t="shared" si="158"/>
        <v>12</v>
      </c>
      <c r="J977" s="21">
        <f t="shared" si="159"/>
        <v>39488</v>
      </c>
      <c r="K977" s="21"/>
      <c r="L977" s="21" t="str">
        <f t="shared" si="154"/>
        <v>Sunday</v>
      </c>
      <c r="M977" s="20">
        <f t="shared" si="155"/>
        <v>2</v>
      </c>
      <c r="N977" s="19">
        <v>4278</v>
      </c>
      <c r="O977" s="4">
        <f>MATCH(N977-1,'Supply Data'!$K$12:$K$17)+1</f>
        <v>4</v>
      </c>
      <c r="P977">
        <f>INDEX('Supply Data'!$L$12:$L$17,'Demand Data'!O977)</f>
        <v>50</v>
      </c>
      <c r="R977" t="str">
        <f t="shared" si="156"/>
        <v>10-Feb-08 Sunday 12</v>
      </c>
    </row>
    <row r="978" spans="4:18" x14ac:dyDescent="0.35">
      <c r="D978" s="21">
        <f t="shared" si="157"/>
        <v>39488.499999997643</v>
      </c>
      <c r="E978" s="21" t="b">
        <f t="shared" si="150"/>
        <v>0</v>
      </c>
      <c r="F978" s="21" t="b">
        <f t="shared" si="151"/>
        <v>0</v>
      </c>
      <c r="G978" s="20">
        <f t="shared" si="152"/>
        <v>1</v>
      </c>
      <c r="H978" s="20">
        <f t="shared" si="153"/>
        <v>24</v>
      </c>
      <c r="I978" s="20">
        <f t="shared" si="158"/>
        <v>13</v>
      </c>
      <c r="J978" s="21">
        <f t="shared" si="159"/>
        <v>39488</v>
      </c>
      <c r="K978" s="21"/>
      <c r="L978" s="21" t="str">
        <f t="shared" si="154"/>
        <v>Sunday</v>
      </c>
      <c r="M978" s="20">
        <f t="shared" si="155"/>
        <v>2</v>
      </c>
      <c r="N978" s="19">
        <v>4356</v>
      </c>
      <c r="O978" s="4">
        <f>MATCH(N978-1,'Supply Data'!$K$12:$K$17)+1</f>
        <v>4</v>
      </c>
      <c r="P978">
        <f>INDEX('Supply Data'!$L$12:$L$17,'Demand Data'!O978)</f>
        <v>50</v>
      </c>
      <c r="R978" t="str">
        <f t="shared" si="156"/>
        <v>10-Feb-08 Sunday 13</v>
      </c>
    </row>
    <row r="979" spans="4:18" x14ac:dyDescent="0.35">
      <c r="D979" s="21">
        <f t="shared" si="157"/>
        <v>39488.541666664307</v>
      </c>
      <c r="E979" s="21" t="b">
        <f t="shared" si="150"/>
        <v>0</v>
      </c>
      <c r="F979" s="21" t="b">
        <f t="shared" si="151"/>
        <v>0</v>
      </c>
      <c r="G979" s="20">
        <f t="shared" si="152"/>
        <v>1</v>
      </c>
      <c r="H979" s="20">
        <f t="shared" si="153"/>
        <v>24</v>
      </c>
      <c r="I979" s="20">
        <f t="shared" si="158"/>
        <v>14</v>
      </c>
      <c r="J979" s="21">
        <f t="shared" si="159"/>
        <v>39488</v>
      </c>
      <c r="K979" s="21"/>
      <c r="L979" s="21" t="str">
        <f t="shared" si="154"/>
        <v>Sunday</v>
      </c>
      <c r="M979" s="20">
        <f t="shared" si="155"/>
        <v>2</v>
      </c>
      <c r="N979" s="19">
        <v>4522.5</v>
      </c>
      <c r="O979" s="4">
        <f>MATCH(N979-1,'Supply Data'!$K$12:$K$17)+1</f>
        <v>4</v>
      </c>
      <c r="P979">
        <f>INDEX('Supply Data'!$L$12:$L$17,'Demand Data'!O979)</f>
        <v>50</v>
      </c>
      <c r="R979" t="str">
        <f t="shared" si="156"/>
        <v>10-Feb-08 Sunday 14</v>
      </c>
    </row>
    <row r="980" spans="4:18" x14ac:dyDescent="0.35">
      <c r="D980" s="21">
        <f t="shared" si="157"/>
        <v>39488.583333330971</v>
      </c>
      <c r="E980" s="21" t="b">
        <f t="shared" si="150"/>
        <v>0</v>
      </c>
      <c r="F980" s="21" t="b">
        <f t="shared" si="151"/>
        <v>0</v>
      </c>
      <c r="G980" s="20">
        <f t="shared" si="152"/>
        <v>1</v>
      </c>
      <c r="H980" s="20">
        <f t="shared" si="153"/>
        <v>24</v>
      </c>
      <c r="I980" s="20">
        <f t="shared" si="158"/>
        <v>15</v>
      </c>
      <c r="J980" s="21">
        <f t="shared" si="159"/>
        <v>39488</v>
      </c>
      <c r="K980" s="21"/>
      <c r="L980" s="21" t="str">
        <f t="shared" si="154"/>
        <v>Sunday</v>
      </c>
      <c r="M980" s="20">
        <f t="shared" si="155"/>
        <v>2</v>
      </c>
      <c r="N980" s="19">
        <v>4353</v>
      </c>
      <c r="O980" s="4">
        <f>MATCH(N980-1,'Supply Data'!$K$12:$K$17)+1</f>
        <v>4</v>
      </c>
      <c r="P980">
        <f>INDEX('Supply Data'!$L$12:$L$17,'Demand Data'!O980)</f>
        <v>50</v>
      </c>
      <c r="R980" t="str">
        <f t="shared" si="156"/>
        <v>10-Feb-08 Sunday 15</v>
      </c>
    </row>
    <row r="981" spans="4:18" x14ac:dyDescent="0.35">
      <c r="D981" s="21">
        <f t="shared" si="157"/>
        <v>39488.624999997635</v>
      </c>
      <c r="E981" s="21" t="b">
        <f t="shared" si="150"/>
        <v>0</v>
      </c>
      <c r="F981" s="21" t="b">
        <f t="shared" si="151"/>
        <v>0</v>
      </c>
      <c r="G981" s="20">
        <f t="shared" si="152"/>
        <v>1</v>
      </c>
      <c r="H981" s="20">
        <f t="shared" si="153"/>
        <v>24</v>
      </c>
      <c r="I981" s="20">
        <f t="shared" si="158"/>
        <v>16</v>
      </c>
      <c r="J981" s="21">
        <f t="shared" si="159"/>
        <v>39488</v>
      </c>
      <c r="K981" s="21"/>
      <c r="L981" s="21" t="str">
        <f t="shared" si="154"/>
        <v>Sunday</v>
      </c>
      <c r="M981" s="20">
        <f t="shared" si="155"/>
        <v>2</v>
      </c>
      <c r="N981" s="19">
        <v>4261.5</v>
      </c>
      <c r="O981" s="4">
        <f>MATCH(N981-1,'Supply Data'!$K$12:$K$17)+1</f>
        <v>4</v>
      </c>
      <c r="P981">
        <f>INDEX('Supply Data'!$L$12:$L$17,'Demand Data'!O981)</f>
        <v>50</v>
      </c>
      <c r="R981" t="str">
        <f t="shared" si="156"/>
        <v>10-Feb-08 Sunday 16</v>
      </c>
    </row>
    <row r="982" spans="4:18" x14ac:dyDescent="0.35">
      <c r="D982" s="21">
        <f t="shared" si="157"/>
        <v>39488.6666666643</v>
      </c>
      <c r="E982" s="21" t="b">
        <f t="shared" si="150"/>
        <v>0</v>
      </c>
      <c r="F982" s="21" t="b">
        <f t="shared" si="151"/>
        <v>0</v>
      </c>
      <c r="G982" s="20">
        <f t="shared" si="152"/>
        <v>1</v>
      </c>
      <c r="H982" s="20">
        <f t="shared" si="153"/>
        <v>24</v>
      </c>
      <c r="I982" s="20">
        <f t="shared" si="158"/>
        <v>17</v>
      </c>
      <c r="J982" s="21">
        <f t="shared" si="159"/>
        <v>39488</v>
      </c>
      <c r="K982" s="21"/>
      <c r="L982" s="21" t="str">
        <f t="shared" si="154"/>
        <v>Sunday</v>
      </c>
      <c r="M982" s="20">
        <f t="shared" si="155"/>
        <v>2</v>
      </c>
      <c r="N982" s="19">
        <v>4099.5</v>
      </c>
      <c r="O982" s="4">
        <f>MATCH(N982-1,'Supply Data'!$K$12:$K$17)+1</f>
        <v>4</v>
      </c>
      <c r="P982">
        <f>INDEX('Supply Data'!$L$12:$L$17,'Demand Data'!O982)</f>
        <v>50</v>
      </c>
      <c r="R982" t="str">
        <f t="shared" si="156"/>
        <v>10-Feb-08 Sunday 17</v>
      </c>
    </row>
    <row r="983" spans="4:18" x14ac:dyDescent="0.35">
      <c r="D983" s="21">
        <f t="shared" si="157"/>
        <v>39488.708333330964</v>
      </c>
      <c r="E983" s="21" t="b">
        <f t="shared" si="150"/>
        <v>0</v>
      </c>
      <c r="F983" s="21" t="b">
        <f t="shared" si="151"/>
        <v>0</v>
      </c>
      <c r="G983" s="20">
        <f t="shared" si="152"/>
        <v>1</v>
      </c>
      <c r="H983" s="20">
        <f t="shared" si="153"/>
        <v>24</v>
      </c>
      <c r="I983" s="20">
        <f t="shared" si="158"/>
        <v>18</v>
      </c>
      <c r="J983" s="21">
        <f t="shared" si="159"/>
        <v>39488</v>
      </c>
      <c r="K983" s="21"/>
      <c r="L983" s="21" t="str">
        <f t="shared" si="154"/>
        <v>Sunday</v>
      </c>
      <c r="M983" s="20">
        <f t="shared" si="155"/>
        <v>2</v>
      </c>
      <c r="N983" s="19">
        <v>4402.5</v>
      </c>
      <c r="O983" s="4">
        <f>MATCH(N983-1,'Supply Data'!$K$12:$K$17)+1</f>
        <v>4</v>
      </c>
      <c r="P983">
        <f>INDEX('Supply Data'!$L$12:$L$17,'Demand Data'!O983)</f>
        <v>50</v>
      </c>
      <c r="R983" t="str">
        <f t="shared" si="156"/>
        <v>10-Feb-08 Sunday 18</v>
      </c>
    </row>
    <row r="984" spans="4:18" x14ac:dyDescent="0.35">
      <c r="D984" s="21">
        <f t="shared" si="157"/>
        <v>39488.749999997628</v>
      </c>
      <c r="E984" s="21" t="b">
        <f t="shared" si="150"/>
        <v>0</v>
      </c>
      <c r="F984" s="21" t="b">
        <f t="shared" si="151"/>
        <v>0</v>
      </c>
      <c r="G984" s="20">
        <f t="shared" si="152"/>
        <v>1</v>
      </c>
      <c r="H984" s="20">
        <f t="shared" si="153"/>
        <v>24</v>
      </c>
      <c r="I984" s="20">
        <f t="shared" si="158"/>
        <v>19</v>
      </c>
      <c r="J984" s="21">
        <f t="shared" si="159"/>
        <v>39488</v>
      </c>
      <c r="K984" s="21"/>
      <c r="L984" s="21" t="str">
        <f t="shared" si="154"/>
        <v>Sunday</v>
      </c>
      <c r="M984" s="20">
        <f t="shared" si="155"/>
        <v>2</v>
      </c>
      <c r="N984" s="19">
        <v>4843.5</v>
      </c>
      <c r="O984" s="4">
        <f>MATCH(N984-1,'Supply Data'!$K$12:$K$17)+1</f>
        <v>5</v>
      </c>
      <c r="P984">
        <f>INDEX('Supply Data'!$L$12:$L$17,'Demand Data'!O984)</f>
        <v>75</v>
      </c>
      <c r="R984" t="str">
        <f t="shared" si="156"/>
        <v>10-Feb-08 Sunday 19</v>
      </c>
    </row>
    <row r="985" spans="4:18" x14ac:dyDescent="0.35">
      <c r="D985" s="21">
        <f t="shared" si="157"/>
        <v>39488.791666664292</v>
      </c>
      <c r="E985" s="21" t="b">
        <f t="shared" si="150"/>
        <v>0</v>
      </c>
      <c r="F985" s="21" t="b">
        <f t="shared" si="151"/>
        <v>0</v>
      </c>
      <c r="G985" s="20">
        <f t="shared" si="152"/>
        <v>1</v>
      </c>
      <c r="H985" s="20">
        <f t="shared" si="153"/>
        <v>24</v>
      </c>
      <c r="I985" s="20">
        <f t="shared" si="158"/>
        <v>20</v>
      </c>
      <c r="J985" s="21">
        <f t="shared" si="159"/>
        <v>39488</v>
      </c>
      <c r="K985" s="21"/>
      <c r="L985" s="21" t="str">
        <f t="shared" si="154"/>
        <v>Sunday</v>
      </c>
      <c r="M985" s="20">
        <f t="shared" si="155"/>
        <v>2</v>
      </c>
      <c r="N985" s="19">
        <v>4692</v>
      </c>
      <c r="O985" s="4">
        <f>MATCH(N985-1,'Supply Data'!$K$12:$K$17)+1</f>
        <v>4</v>
      </c>
      <c r="P985">
        <f>INDEX('Supply Data'!$L$12:$L$17,'Demand Data'!O985)</f>
        <v>50</v>
      </c>
      <c r="R985" t="str">
        <f t="shared" si="156"/>
        <v>10-Feb-08 Sunday 20</v>
      </c>
    </row>
    <row r="986" spans="4:18" x14ac:dyDescent="0.35">
      <c r="D986" s="21">
        <f t="shared" si="157"/>
        <v>39488.833333330957</v>
      </c>
      <c r="E986" s="21" t="b">
        <f t="shared" si="150"/>
        <v>0</v>
      </c>
      <c r="F986" s="21" t="b">
        <f t="shared" si="151"/>
        <v>0</v>
      </c>
      <c r="G986" s="20">
        <f t="shared" si="152"/>
        <v>1</v>
      </c>
      <c r="H986" s="20">
        <f t="shared" si="153"/>
        <v>24</v>
      </c>
      <c r="I986" s="20">
        <f t="shared" si="158"/>
        <v>21</v>
      </c>
      <c r="J986" s="21">
        <f t="shared" si="159"/>
        <v>39488</v>
      </c>
      <c r="K986" s="21"/>
      <c r="L986" s="21" t="str">
        <f t="shared" si="154"/>
        <v>Sunday</v>
      </c>
      <c r="M986" s="20">
        <f t="shared" si="155"/>
        <v>2</v>
      </c>
      <c r="N986" s="19">
        <v>4504.5</v>
      </c>
      <c r="O986" s="4">
        <f>MATCH(N986-1,'Supply Data'!$K$12:$K$17)+1</f>
        <v>4</v>
      </c>
      <c r="P986">
        <f>INDEX('Supply Data'!$L$12:$L$17,'Demand Data'!O986)</f>
        <v>50</v>
      </c>
      <c r="R986" t="str">
        <f t="shared" si="156"/>
        <v>10-Feb-08 Sunday 21</v>
      </c>
    </row>
    <row r="987" spans="4:18" x14ac:dyDescent="0.35">
      <c r="D987" s="21">
        <f t="shared" si="157"/>
        <v>39488.874999997621</v>
      </c>
      <c r="E987" s="21" t="b">
        <f t="shared" si="150"/>
        <v>0</v>
      </c>
      <c r="F987" s="21" t="b">
        <f t="shared" si="151"/>
        <v>0</v>
      </c>
      <c r="G987" s="20">
        <f t="shared" si="152"/>
        <v>1</v>
      </c>
      <c r="H987" s="20">
        <f t="shared" si="153"/>
        <v>24</v>
      </c>
      <c r="I987" s="20">
        <f t="shared" si="158"/>
        <v>22</v>
      </c>
      <c r="J987" s="21">
        <f t="shared" si="159"/>
        <v>39488</v>
      </c>
      <c r="K987" s="21"/>
      <c r="L987" s="21" t="str">
        <f t="shared" si="154"/>
        <v>Sunday</v>
      </c>
      <c r="M987" s="20">
        <f t="shared" si="155"/>
        <v>2</v>
      </c>
      <c r="N987" s="19">
        <v>4128</v>
      </c>
      <c r="O987" s="4">
        <f>MATCH(N987-1,'Supply Data'!$K$12:$K$17)+1</f>
        <v>4</v>
      </c>
      <c r="P987">
        <f>INDEX('Supply Data'!$L$12:$L$17,'Demand Data'!O987)</f>
        <v>50</v>
      </c>
      <c r="R987" t="str">
        <f t="shared" si="156"/>
        <v>10-Feb-08 Sunday 22</v>
      </c>
    </row>
    <row r="988" spans="4:18" x14ac:dyDescent="0.35">
      <c r="D988" s="21">
        <f t="shared" si="157"/>
        <v>39488.916666664285</v>
      </c>
      <c r="E988" s="21" t="b">
        <f t="shared" si="150"/>
        <v>0</v>
      </c>
      <c r="F988" s="21" t="b">
        <f t="shared" si="151"/>
        <v>0</v>
      </c>
      <c r="G988" s="20">
        <f t="shared" si="152"/>
        <v>1</v>
      </c>
      <c r="H988" s="20">
        <f t="shared" si="153"/>
        <v>24</v>
      </c>
      <c r="I988" s="20">
        <f t="shared" si="158"/>
        <v>23</v>
      </c>
      <c r="J988" s="21">
        <f t="shared" si="159"/>
        <v>39488</v>
      </c>
      <c r="K988" s="21"/>
      <c r="L988" s="21" t="str">
        <f t="shared" si="154"/>
        <v>Sunday</v>
      </c>
      <c r="M988" s="20">
        <f t="shared" si="155"/>
        <v>2</v>
      </c>
      <c r="N988" s="19">
        <v>3757.5</v>
      </c>
      <c r="O988" s="4">
        <f>MATCH(N988-1,'Supply Data'!$K$12:$K$17)+1</f>
        <v>4</v>
      </c>
      <c r="P988">
        <f>INDEX('Supply Data'!$L$12:$L$17,'Demand Data'!O988)</f>
        <v>50</v>
      </c>
      <c r="R988" t="str">
        <f t="shared" si="156"/>
        <v>10-Feb-08 Sunday 23</v>
      </c>
    </row>
    <row r="989" spans="4:18" x14ac:dyDescent="0.35">
      <c r="D989" s="21">
        <f t="shared" si="157"/>
        <v>39488.958333330949</v>
      </c>
      <c r="E989" s="21" t="b">
        <f t="shared" si="150"/>
        <v>0</v>
      </c>
      <c r="F989" s="21" t="b">
        <f t="shared" si="151"/>
        <v>0</v>
      </c>
      <c r="G989" s="20">
        <f t="shared" si="152"/>
        <v>1</v>
      </c>
      <c r="H989" s="20">
        <f t="shared" si="153"/>
        <v>24</v>
      </c>
      <c r="I989" s="20">
        <f t="shared" si="158"/>
        <v>24</v>
      </c>
      <c r="J989" s="21">
        <f t="shared" si="159"/>
        <v>39488</v>
      </c>
      <c r="K989" s="21"/>
      <c r="L989" s="21" t="str">
        <f t="shared" si="154"/>
        <v>Sunday</v>
      </c>
      <c r="M989" s="20">
        <f t="shared" si="155"/>
        <v>2</v>
      </c>
      <c r="N989" s="19">
        <v>3430.5</v>
      </c>
      <c r="O989" s="4">
        <f>MATCH(N989-1,'Supply Data'!$K$12:$K$17)+1</f>
        <v>3</v>
      </c>
      <c r="P989">
        <f>INDEX('Supply Data'!$L$12:$L$17,'Demand Data'!O989)</f>
        <v>23</v>
      </c>
      <c r="R989" t="str">
        <f t="shared" si="156"/>
        <v>10-Feb-08 Sunday 24</v>
      </c>
    </row>
    <row r="990" spans="4:18" x14ac:dyDescent="0.35">
      <c r="D990" s="21">
        <f t="shared" si="157"/>
        <v>39488.999999997613</v>
      </c>
      <c r="E990" s="21" t="b">
        <f t="shared" si="150"/>
        <v>0</v>
      </c>
      <c r="F990" s="21" t="b">
        <f t="shared" si="151"/>
        <v>0</v>
      </c>
      <c r="G990" s="20">
        <f t="shared" si="152"/>
        <v>1</v>
      </c>
      <c r="H990" s="20">
        <f t="shared" si="153"/>
        <v>24</v>
      </c>
      <c r="I990" s="20">
        <f t="shared" si="158"/>
        <v>1</v>
      </c>
      <c r="J990" s="21">
        <f t="shared" si="159"/>
        <v>39489</v>
      </c>
      <c r="K990" s="21"/>
      <c r="L990" s="21" t="str">
        <f t="shared" si="154"/>
        <v>Monday</v>
      </c>
      <c r="M990" s="20">
        <f t="shared" si="155"/>
        <v>2</v>
      </c>
      <c r="N990" s="19">
        <v>3204</v>
      </c>
      <c r="O990" s="4">
        <f>MATCH(N990-1,'Supply Data'!$K$12:$K$17)+1</f>
        <v>3</v>
      </c>
      <c r="P990">
        <f>INDEX('Supply Data'!$L$12:$L$17,'Demand Data'!O990)</f>
        <v>23</v>
      </c>
      <c r="R990" t="str">
        <f t="shared" si="156"/>
        <v>11-Feb-08 Monday 1</v>
      </c>
    </row>
    <row r="991" spans="4:18" x14ac:dyDescent="0.35">
      <c r="D991" s="21">
        <f t="shared" si="157"/>
        <v>39489.041666664278</v>
      </c>
      <c r="E991" s="21" t="b">
        <f t="shared" si="150"/>
        <v>0</v>
      </c>
      <c r="F991" s="21" t="b">
        <f t="shared" si="151"/>
        <v>0</v>
      </c>
      <c r="G991" s="20">
        <f t="shared" si="152"/>
        <v>1</v>
      </c>
      <c r="H991" s="20">
        <f t="shared" si="153"/>
        <v>24</v>
      </c>
      <c r="I991" s="20">
        <f t="shared" si="158"/>
        <v>2</v>
      </c>
      <c r="J991" s="21">
        <f t="shared" si="159"/>
        <v>39489</v>
      </c>
      <c r="K991" s="21"/>
      <c r="L991" s="21" t="str">
        <f t="shared" si="154"/>
        <v>Monday</v>
      </c>
      <c r="M991" s="20">
        <f t="shared" si="155"/>
        <v>2</v>
      </c>
      <c r="N991" s="19">
        <v>3076.5</v>
      </c>
      <c r="O991" s="4">
        <f>MATCH(N991-1,'Supply Data'!$K$12:$K$17)+1</f>
        <v>3</v>
      </c>
      <c r="P991">
        <f>INDEX('Supply Data'!$L$12:$L$17,'Demand Data'!O991)</f>
        <v>23</v>
      </c>
      <c r="R991" t="str">
        <f t="shared" si="156"/>
        <v>11-Feb-08 Monday 2</v>
      </c>
    </row>
    <row r="992" spans="4:18" x14ac:dyDescent="0.35">
      <c r="D992" s="21">
        <f t="shared" si="157"/>
        <v>39489.083333330942</v>
      </c>
      <c r="E992" s="21" t="b">
        <f t="shared" si="150"/>
        <v>0</v>
      </c>
      <c r="F992" s="21" t="b">
        <f t="shared" si="151"/>
        <v>0</v>
      </c>
      <c r="G992" s="20">
        <f t="shared" si="152"/>
        <v>1</v>
      </c>
      <c r="H992" s="20">
        <f t="shared" si="153"/>
        <v>24</v>
      </c>
      <c r="I992" s="20">
        <f t="shared" si="158"/>
        <v>3</v>
      </c>
      <c r="J992" s="21">
        <f t="shared" si="159"/>
        <v>39489</v>
      </c>
      <c r="K992" s="21"/>
      <c r="L992" s="21" t="str">
        <f t="shared" si="154"/>
        <v>Monday</v>
      </c>
      <c r="M992" s="20">
        <f t="shared" si="155"/>
        <v>2</v>
      </c>
      <c r="N992" s="19">
        <v>3018</v>
      </c>
      <c r="O992" s="4">
        <f>MATCH(N992-1,'Supply Data'!$K$12:$K$17)+1</f>
        <v>3</v>
      </c>
      <c r="P992">
        <f>INDEX('Supply Data'!$L$12:$L$17,'Demand Data'!O992)</f>
        <v>23</v>
      </c>
      <c r="R992" t="str">
        <f t="shared" si="156"/>
        <v>11-Feb-08 Monday 3</v>
      </c>
    </row>
    <row r="993" spans="4:18" x14ac:dyDescent="0.35">
      <c r="D993" s="21">
        <f t="shared" si="157"/>
        <v>39489.124999997606</v>
      </c>
      <c r="E993" s="21" t="b">
        <f t="shared" si="150"/>
        <v>0</v>
      </c>
      <c r="F993" s="21" t="b">
        <f t="shared" si="151"/>
        <v>0</v>
      </c>
      <c r="G993" s="20">
        <f t="shared" si="152"/>
        <v>1</v>
      </c>
      <c r="H993" s="20">
        <f t="shared" si="153"/>
        <v>24</v>
      </c>
      <c r="I993" s="20">
        <f t="shared" si="158"/>
        <v>4</v>
      </c>
      <c r="J993" s="21">
        <f t="shared" si="159"/>
        <v>39489</v>
      </c>
      <c r="K993" s="21"/>
      <c r="L993" s="21" t="str">
        <f t="shared" si="154"/>
        <v>Monday</v>
      </c>
      <c r="M993" s="20">
        <f t="shared" si="155"/>
        <v>2</v>
      </c>
      <c r="N993" s="19">
        <v>3018</v>
      </c>
      <c r="O993" s="4">
        <f>MATCH(N993-1,'Supply Data'!$K$12:$K$17)+1</f>
        <v>3</v>
      </c>
      <c r="P993">
        <f>INDEX('Supply Data'!$L$12:$L$17,'Demand Data'!O993)</f>
        <v>23</v>
      </c>
      <c r="R993" t="str">
        <f t="shared" si="156"/>
        <v>11-Feb-08 Monday 4</v>
      </c>
    </row>
    <row r="994" spans="4:18" x14ac:dyDescent="0.35">
      <c r="D994" s="21">
        <f t="shared" si="157"/>
        <v>39489.16666666427</v>
      </c>
      <c r="E994" s="21" t="b">
        <f t="shared" si="150"/>
        <v>0</v>
      </c>
      <c r="F994" s="21" t="b">
        <f t="shared" si="151"/>
        <v>0</v>
      </c>
      <c r="G994" s="20">
        <f t="shared" si="152"/>
        <v>1</v>
      </c>
      <c r="H994" s="20">
        <f t="shared" si="153"/>
        <v>24</v>
      </c>
      <c r="I994" s="20">
        <f t="shared" si="158"/>
        <v>5</v>
      </c>
      <c r="J994" s="21">
        <f t="shared" si="159"/>
        <v>39489</v>
      </c>
      <c r="K994" s="21"/>
      <c r="L994" s="21" t="str">
        <f t="shared" si="154"/>
        <v>Monday</v>
      </c>
      <c r="M994" s="20">
        <f t="shared" si="155"/>
        <v>2</v>
      </c>
      <c r="N994" s="19">
        <v>3018</v>
      </c>
      <c r="O994" s="4">
        <f>MATCH(N994-1,'Supply Data'!$K$12:$K$17)+1</f>
        <v>3</v>
      </c>
      <c r="P994">
        <f>INDEX('Supply Data'!$L$12:$L$17,'Demand Data'!O994)</f>
        <v>23</v>
      </c>
      <c r="R994" t="str">
        <f t="shared" si="156"/>
        <v>11-Feb-08 Monday 5</v>
      </c>
    </row>
    <row r="995" spans="4:18" x14ac:dyDescent="0.35">
      <c r="D995" s="21">
        <f t="shared" si="157"/>
        <v>39489.208333330935</v>
      </c>
      <c r="E995" s="21" t="b">
        <f t="shared" si="150"/>
        <v>0</v>
      </c>
      <c r="F995" s="21" t="b">
        <f t="shared" si="151"/>
        <v>0</v>
      </c>
      <c r="G995" s="20">
        <f t="shared" si="152"/>
        <v>1</v>
      </c>
      <c r="H995" s="20">
        <f t="shared" si="153"/>
        <v>24</v>
      </c>
      <c r="I995" s="20">
        <f t="shared" si="158"/>
        <v>6</v>
      </c>
      <c r="J995" s="21">
        <f t="shared" si="159"/>
        <v>39489</v>
      </c>
      <c r="K995" s="21"/>
      <c r="L995" s="21" t="str">
        <f t="shared" si="154"/>
        <v>Monday</v>
      </c>
      <c r="M995" s="20">
        <f t="shared" si="155"/>
        <v>2</v>
      </c>
      <c r="N995" s="19">
        <v>3139.5</v>
      </c>
      <c r="O995" s="4">
        <f>MATCH(N995-1,'Supply Data'!$K$12:$K$17)+1</f>
        <v>3</v>
      </c>
      <c r="P995">
        <f>INDEX('Supply Data'!$L$12:$L$17,'Demand Data'!O995)</f>
        <v>23</v>
      </c>
      <c r="R995" t="str">
        <f t="shared" si="156"/>
        <v>11-Feb-08 Monday 6</v>
      </c>
    </row>
    <row r="996" spans="4:18" x14ac:dyDescent="0.35">
      <c r="D996" s="21">
        <f t="shared" si="157"/>
        <v>39489.249999997599</v>
      </c>
      <c r="E996" s="21" t="b">
        <f t="shared" si="150"/>
        <v>0</v>
      </c>
      <c r="F996" s="21" t="b">
        <f t="shared" si="151"/>
        <v>0</v>
      </c>
      <c r="G996" s="20">
        <f t="shared" si="152"/>
        <v>1</v>
      </c>
      <c r="H996" s="20">
        <f t="shared" si="153"/>
        <v>24</v>
      </c>
      <c r="I996" s="20">
        <f t="shared" si="158"/>
        <v>7</v>
      </c>
      <c r="J996" s="21">
        <f t="shared" si="159"/>
        <v>39489</v>
      </c>
      <c r="K996" s="21"/>
      <c r="L996" s="21" t="str">
        <f t="shared" si="154"/>
        <v>Monday</v>
      </c>
      <c r="M996" s="20">
        <f t="shared" si="155"/>
        <v>2</v>
      </c>
      <c r="N996" s="19">
        <v>3130.5</v>
      </c>
      <c r="O996" s="4">
        <f>MATCH(N996-1,'Supply Data'!$K$12:$K$17)+1</f>
        <v>3</v>
      </c>
      <c r="P996">
        <f>INDEX('Supply Data'!$L$12:$L$17,'Demand Data'!O996)</f>
        <v>23</v>
      </c>
      <c r="R996" t="str">
        <f t="shared" si="156"/>
        <v>11-Feb-08 Monday 7</v>
      </c>
    </row>
    <row r="997" spans="4:18" x14ac:dyDescent="0.35">
      <c r="D997" s="21">
        <f t="shared" si="157"/>
        <v>39489.291666664263</v>
      </c>
      <c r="E997" s="21" t="b">
        <f t="shared" si="150"/>
        <v>0</v>
      </c>
      <c r="F997" s="21" t="b">
        <f t="shared" si="151"/>
        <v>0</v>
      </c>
      <c r="G997" s="20">
        <f t="shared" si="152"/>
        <v>1</v>
      </c>
      <c r="H997" s="20">
        <f t="shared" si="153"/>
        <v>24</v>
      </c>
      <c r="I997" s="20">
        <f t="shared" si="158"/>
        <v>8</v>
      </c>
      <c r="J997" s="21">
        <f t="shared" si="159"/>
        <v>39489</v>
      </c>
      <c r="K997" s="21"/>
      <c r="L997" s="21" t="str">
        <f t="shared" si="154"/>
        <v>Monday</v>
      </c>
      <c r="M997" s="20">
        <f t="shared" si="155"/>
        <v>2</v>
      </c>
      <c r="N997" s="19">
        <v>3130.5</v>
      </c>
      <c r="O997" s="4">
        <f>MATCH(N997-1,'Supply Data'!$K$12:$K$17)+1</f>
        <v>3</v>
      </c>
      <c r="P997">
        <f>INDEX('Supply Data'!$L$12:$L$17,'Demand Data'!O997)</f>
        <v>23</v>
      </c>
      <c r="R997" t="str">
        <f t="shared" si="156"/>
        <v>11-Feb-08 Monday 8</v>
      </c>
    </row>
    <row r="998" spans="4:18" x14ac:dyDescent="0.35">
      <c r="D998" s="21">
        <f t="shared" si="157"/>
        <v>39489.333333330927</v>
      </c>
      <c r="E998" s="21" t="b">
        <f t="shared" si="150"/>
        <v>0</v>
      </c>
      <c r="F998" s="21" t="b">
        <f t="shared" si="151"/>
        <v>0</v>
      </c>
      <c r="G998" s="20">
        <f t="shared" si="152"/>
        <v>1</v>
      </c>
      <c r="H998" s="20">
        <f t="shared" si="153"/>
        <v>24</v>
      </c>
      <c r="I998" s="20">
        <f t="shared" si="158"/>
        <v>9</v>
      </c>
      <c r="J998" s="21">
        <f t="shared" si="159"/>
        <v>39489</v>
      </c>
      <c r="K998" s="21"/>
      <c r="L998" s="21" t="str">
        <f t="shared" si="154"/>
        <v>Monday</v>
      </c>
      <c r="M998" s="20">
        <f t="shared" si="155"/>
        <v>2</v>
      </c>
      <c r="N998" s="19">
        <v>3180</v>
      </c>
      <c r="O998" s="4">
        <f>MATCH(N998-1,'Supply Data'!$K$12:$K$17)+1</f>
        <v>3</v>
      </c>
      <c r="P998">
        <f>INDEX('Supply Data'!$L$12:$L$17,'Demand Data'!O998)</f>
        <v>23</v>
      </c>
      <c r="R998" t="str">
        <f t="shared" si="156"/>
        <v>11-Feb-08 Monday 9</v>
      </c>
    </row>
    <row r="999" spans="4:18" x14ac:dyDescent="0.35">
      <c r="D999" s="21">
        <f t="shared" si="157"/>
        <v>39489.374999997592</v>
      </c>
      <c r="E999" s="21" t="b">
        <f t="shared" si="150"/>
        <v>0</v>
      </c>
      <c r="F999" s="21" t="b">
        <f t="shared" si="151"/>
        <v>0</v>
      </c>
      <c r="G999" s="20">
        <f t="shared" si="152"/>
        <v>1</v>
      </c>
      <c r="H999" s="20">
        <f t="shared" si="153"/>
        <v>24</v>
      </c>
      <c r="I999" s="20">
        <f t="shared" si="158"/>
        <v>10</v>
      </c>
      <c r="J999" s="21">
        <f t="shared" si="159"/>
        <v>39489</v>
      </c>
      <c r="K999" s="21"/>
      <c r="L999" s="21" t="str">
        <f t="shared" si="154"/>
        <v>Monday</v>
      </c>
      <c r="M999" s="20">
        <f t="shared" si="155"/>
        <v>2</v>
      </c>
      <c r="N999" s="19">
        <v>3385.5</v>
      </c>
      <c r="O999" s="4">
        <f>MATCH(N999-1,'Supply Data'!$K$12:$K$17)+1</f>
        <v>3</v>
      </c>
      <c r="P999">
        <f>INDEX('Supply Data'!$L$12:$L$17,'Demand Data'!O999)</f>
        <v>23</v>
      </c>
      <c r="R999" t="str">
        <f t="shared" si="156"/>
        <v>11-Feb-08 Monday 10</v>
      </c>
    </row>
    <row r="1000" spans="4:18" x14ac:dyDescent="0.35">
      <c r="D1000" s="21">
        <f t="shared" si="157"/>
        <v>39489.416666664256</v>
      </c>
      <c r="E1000" s="21" t="b">
        <f t="shared" si="150"/>
        <v>0</v>
      </c>
      <c r="F1000" s="21" t="b">
        <f t="shared" si="151"/>
        <v>0</v>
      </c>
      <c r="G1000" s="20">
        <f t="shared" si="152"/>
        <v>1</v>
      </c>
      <c r="H1000" s="20">
        <f t="shared" si="153"/>
        <v>24</v>
      </c>
      <c r="I1000" s="20">
        <f t="shared" si="158"/>
        <v>11</v>
      </c>
      <c r="J1000" s="21">
        <f t="shared" si="159"/>
        <v>39489</v>
      </c>
      <c r="K1000" s="21"/>
      <c r="L1000" s="21" t="str">
        <f t="shared" si="154"/>
        <v>Monday</v>
      </c>
      <c r="M1000" s="20">
        <f t="shared" si="155"/>
        <v>2</v>
      </c>
      <c r="N1000" s="19">
        <v>3556.5</v>
      </c>
      <c r="O1000" s="4">
        <f>MATCH(N1000-1,'Supply Data'!$K$12:$K$17)+1</f>
        <v>3</v>
      </c>
      <c r="P1000">
        <f>INDEX('Supply Data'!$L$12:$L$17,'Demand Data'!O1000)</f>
        <v>23</v>
      </c>
      <c r="R1000" t="str">
        <f t="shared" si="156"/>
        <v>11-Feb-08 Monday 11</v>
      </c>
    </row>
    <row r="1001" spans="4:18" x14ac:dyDescent="0.35">
      <c r="D1001" s="21">
        <f t="shared" si="157"/>
        <v>39489.45833333092</v>
      </c>
      <c r="E1001" s="21" t="b">
        <f t="shared" si="150"/>
        <v>0</v>
      </c>
      <c r="F1001" s="21" t="b">
        <f t="shared" si="151"/>
        <v>0</v>
      </c>
      <c r="G1001" s="20">
        <f t="shared" si="152"/>
        <v>1</v>
      </c>
      <c r="H1001" s="20">
        <f t="shared" si="153"/>
        <v>24</v>
      </c>
      <c r="I1001" s="20">
        <f t="shared" si="158"/>
        <v>12</v>
      </c>
      <c r="J1001" s="21">
        <f t="shared" si="159"/>
        <v>39489</v>
      </c>
      <c r="K1001" s="21"/>
      <c r="L1001" s="21" t="str">
        <f t="shared" si="154"/>
        <v>Monday</v>
      </c>
      <c r="M1001" s="20">
        <f t="shared" si="155"/>
        <v>2</v>
      </c>
      <c r="N1001" s="19">
        <v>3424.5</v>
      </c>
      <c r="O1001" s="4">
        <f>MATCH(N1001-1,'Supply Data'!$K$12:$K$17)+1</f>
        <v>3</v>
      </c>
      <c r="P1001">
        <f>INDEX('Supply Data'!$L$12:$L$17,'Demand Data'!O1001)</f>
        <v>23</v>
      </c>
      <c r="R1001" t="str">
        <f t="shared" si="156"/>
        <v>11-Feb-08 Monday 12</v>
      </c>
    </row>
    <row r="1002" spans="4:18" x14ac:dyDescent="0.35">
      <c r="D1002" s="21">
        <f t="shared" si="157"/>
        <v>39489.499999997584</v>
      </c>
      <c r="E1002" s="21" t="b">
        <f t="shared" si="150"/>
        <v>0</v>
      </c>
      <c r="F1002" s="21" t="b">
        <f t="shared" si="151"/>
        <v>0</v>
      </c>
      <c r="G1002" s="20">
        <f t="shared" si="152"/>
        <v>1</v>
      </c>
      <c r="H1002" s="20">
        <f t="shared" si="153"/>
        <v>24</v>
      </c>
      <c r="I1002" s="20">
        <f t="shared" si="158"/>
        <v>13</v>
      </c>
      <c r="J1002" s="21">
        <f t="shared" si="159"/>
        <v>39489</v>
      </c>
      <c r="K1002" s="21"/>
      <c r="L1002" s="21" t="str">
        <f t="shared" si="154"/>
        <v>Monday</v>
      </c>
      <c r="M1002" s="20">
        <f t="shared" si="155"/>
        <v>2</v>
      </c>
      <c r="N1002" s="19">
        <v>3342</v>
      </c>
      <c r="O1002" s="4">
        <f>MATCH(N1002-1,'Supply Data'!$K$12:$K$17)+1</f>
        <v>3</v>
      </c>
      <c r="P1002">
        <f>INDEX('Supply Data'!$L$12:$L$17,'Demand Data'!O1002)</f>
        <v>23</v>
      </c>
      <c r="R1002" t="str">
        <f t="shared" si="156"/>
        <v>11-Feb-08 Monday 13</v>
      </c>
    </row>
    <row r="1003" spans="4:18" x14ac:dyDescent="0.35">
      <c r="D1003" s="21">
        <f t="shared" si="157"/>
        <v>39489.541666664249</v>
      </c>
      <c r="E1003" s="21" t="b">
        <f t="shared" si="150"/>
        <v>0</v>
      </c>
      <c r="F1003" s="21" t="b">
        <f t="shared" si="151"/>
        <v>0</v>
      </c>
      <c r="G1003" s="20">
        <f t="shared" si="152"/>
        <v>1</v>
      </c>
      <c r="H1003" s="20">
        <f t="shared" si="153"/>
        <v>24</v>
      </c>
      <c r="I1003" s="20">
        <f t="shared" si="158"/>
        <v>14</v>
      </c>
      <c r="J1003" s="21">
        <f t="shared" si="159"/>
        <v>39489</v>
      </c>
      <c r="K1003" s="21"/>
      <c r="L1003" s="21" t="str">
        <f t="shared" si="154"/>
        <v>Monday</v>
      </c>
      <c r="M1003" s="20">
        <f t="shared" si="155"/>
        <v>2</v>
      </c>
      <c r="N1003" s="19">
        <v>3364.5</v>
      </c>
      <c r="O1003" s="4">
        <f>MATCH(N1003-1,'Supply Data'!$K$12:$K$17)+1</f>
        <v>3</v>
      </c>
      <c r="P1003">
        <f>INDEX('Supply Data'!$L$12:$L$17,'Demand Data'!O1003)</f>
        <v>23</v>
      </c>
      <c r="R1003" t="str">
        <f t="shared" si="156"/>
        <v>11-Feb-08 Monday 14</v>
      </c>
    </row>
    <row r="1004" spans="4:18" x14ac:dyDescent="0.35">
      <c r="D1004" s="21">
        <f t="shared" si="157"/>
        <v>39489.583333330913</v>
      </c>
      <c r="E1004" s="21" t="b">
        <f t="shared" si="150"/>
        <v>0</v>
      </c>
      <c r="F1004" s="21" t="b">
        <f t="shared" si="151"/>
        <v>0</v>
      </c>
      <c r="G1004" s="20">
        <f t="shared" si="152"/>
        <v>1</v>
      </c>
      <c r="H1004" s="20">
        <f t="shared" si="153"/>
        <v>24</v>
      </c>
      <c r="I1004" s="20">
        <f t="shared" si="158"/>
        <v>15</v>
      </c>
      <c r="J1004" s="21">
        <f t="shared" si="159"/>
        <v>39489</v>
      </c>
      <c r="K1004" s="21"/>
      <c r="L1004" s="21" t="str">
        <f t="shared" si="154"/>
        <v>Monday</v>
      </c>
      <c r="M1004" s="20">
        <f t="shared" si="155"/>
        <v>2</v>
      </c>
      <c r="N1004" s="19">
        <v>3285</v>
      </c>
      <c r="O1004" s="4">
        <f>MATCH(N1004-1,'Supply Data'!$K$12:$K$17)+1</f>
        <v>3</v>
      </c>
      <c r="P1004">
        <f>INDEX('Supply Data'!$L$12:$L$17,'Demand Data'!O1004)</f>
        <v>23</v>
      </c>
      <c r="R1004" t="str">
        <f t="shared" si="156"/>
        <v>11-Feb-08 Monday 15</v>
      </c>
    </row>
    <row r="1005" spans="4:18" x14ac:dyDescent="0.35">
      <c r="D1005" s="21">
        <f t="shared" si="157"/>
        <v>39489.624999997577</v>
      </c>
      <c r="E1005" s="21" t="b">
        <f t="shared" si="150"/>
        <v>0</v>
      </c>
      <c r="F1005" s="21" t="b">
        <f t="shared" si="151"/>
        <v>0</v>
      </c>
      <c r="G1005" s="20">
        <f t="shared" si="152"/>
        <v>1</v>
      </c>
      <c r="H1005" s="20">
        <f t="shared" si="153"/>
        <v>24</v>
      </c>
      <c r="I1005" s="20">
        <f t="shared" si="158"/>
        <v>16</v>
      </c>
      <c r="J1005" s="21">
        <f t="shared" si="159"/>
        <v>39489</v>
      </c>
      <c r="K1005" s="21"/>
      <c r="L1005" s="21" t="str">
        <f t="shared" si="154"/>
        <v>Monday</v>
      </c>
      <c r="M1005" s="20">
        <f t="shared" si="155"/>
        <v>2</v>
      </c>
      <c r="N1005" s="19">
        <v>3286.5</v>
      </c>
      <c r="O1005" s="4">
        <f>MATCH(N1005-1,'Supply Data'!$K$12:$K$17)+1</f>
        <v>3</v>
      </c>
      <c r="P1005">
        <f>INDEX('Supply Data'!$L$12:$L$17,'Demand Data'!O1005)</f>
        <v>23</v>
      </c>
      <c r="R1005" t="str">
        <f t="shared" si="156"/>
        <v>11-Feb-08 Monday 16</v>
      </c>
    </row>
    <row r="1006" spans="4:18" x14ac:dyDescent="0.35">
      <c r="D1006" s="21">
        <f t="shared" si="157"/>
        <v>39489.666666664241</v>
      </c>
      <c r="E1006" s="21" t="b">
        <f t="shared" si="150"/>
        <v>0</v>
      </c>
      <c r="F1006" s="21" t="b">
        <f t="shared" si="151"/>
        <v>0</v>
      </c>
      <c r="G1006" s="20">
        <f t="shared" si="152"/>
        <v>1</v>
      </c>
      <c r="H1006" s="20">
        <f t="shared" si="153"/>
        <v>24</v>
      </c>
      <c r="I1006" s="20">
        <f t="shared" si="158"/>
        <v>17</v>
      </c>
      <c r="J1006" s="21">
        <f t="shared" si="159"/>
        <v>39489</v>
      </c>
      <c r="K1006" s="21"/>
      <c r="L1006" s="21" t="str">
        <f t="shared" si="154"/>
        <v>Monday</v>
      </c>
      <c r="M1006" s="20">
        <f t="shared" si="155"/>
        <v>2</v>
      </c>
      <c r="N1006" s="19">
        <v>3336</v>
      </c>
      <c r="O1006" s="4">
        <f>MATCH(N1006-1,'Supply Data'!$K$12:$K$17)+1</f>
        <v>3</v>
      </c>
      <c r="P1006">
        <f>INDEX('Supply Data'!$L$12:$L$17,'Demand Data'!O1006)</f>
        <v>23</v>
      </c>
      <c r="R1006" t="str">
        <f t="shared" si="156"/>
        <v>11-Feb-08 Monday 17</v>
      </c>
    </row>
    <row r="1007" spans="4:18" x14ac:dyDescent="0.35">
      <c r="D1007" s="21">
        <f t="shared" si="157"/>
        <v>39489.708333330906</v>
      </c>
      <c r="E1007" s="21" t="b">
        <f t="shared" si="150"/>
        <v>0</v>
      </c>
      <c r="F1007" s="21" t="b">
        <f t="shared" si="151"/>
        <v>0</v>
      </c>
      <c r="G1007" s="20">
        <f t="shared" si="152"/>
        <v>1</v>
      </c>
      <c r="H1007" s="20">
        <f t="shared" si="153"/>
        <v>24</v>
      </c>
      <c r="I1007" s="20">
        <f t="shared" si="158"/>
        <v>18</v>
      </c>
      <c r="J1007" s="21">
        <f t="shared" si="159"/>
        <v>39489</v>
      </c>
      <c r="K1007" s="21"/>
      <c r="L1007" s="21" t="str">
        <f t="shared" si="154"/>
        <v>Monday</v>
      </c>
      <c r="M1007" s="20">
        <f t="shared" si="155"/>
        <v>2</v>
      </c>
      <c r="N1007" s="19">
        <v>3759</v>
      </c>
      <c r="O1007" s="4">
        <f>MATCH(N1007-1,'Supply Data'!$K$12:$K$17)+1</f>
        <v>4</v>
      </c>
      <c r="P1007">
        <f>INDEX('Supply Data'!$L$12:$L$17,'Demand Data'!O1007)</f>
        <v>50</v>
      </c>
      <c r="R1007" t="str">
        <f t="shared" si="156"/>
        <v>11-Feb-08 Monday 18</v>
      </c>
    </row>
    <row r="1008" spans="4:18" x14ac:dyDescent="0.35">
      <c r="D1008" s="21">
        <f t="shared" si="157"/>
        <v>39489.74999999757</v>
      </c>
      <c r="E1008" s="21" t="b">
        <f t="shared" si="150"/>
        <v>0</v>
      </c>
      <c r="F1008" s="21" t="b">
        <f t="shared" si="151"/>
        <v>0</v>
      </c>
      <c r="G1008" s="20">
        <f t="shared" si="152"/>
        <v>1</v>
      </c>
      <c r="H1008" s="20">
        <f t="shared" si="153"/>
        <v>24</v>
      </c>
      <c r="I1008" s="20">
        <f t="shared" si="158"/>
        <v>19</v>
      </c>
      <c r="J1008" s="21">
        <f t="shared" si="159"/>
        <v>39489</v>
      </c>
      <c r="K1008" s="21"/>
      <c r="L1008" s="21" t="str">
        <f t="shared" si="154"/>
        <v>Monday</v>
      </c>
      <c r="M1008" s="20">
        <f t="shared" si="155"/>
        <v>2</v>
      </c>
      <c r="N1008" s="19">
        <v>4467</v>
      </c>
      <c r="O1008" s="4">
        <f>MATCH(N1008-1,'Supply Data'!$K$12:$K$17)+1</f>
        <v>4</v>
      </c>
      <c r="P1008">
        <f>INDEX('Supply Data'!$L$12:$L$17,'Demand Data'!O1008)</f>
        <v>50</v>
      </c>
      <c r="R1008" t="str">
        <f t="shared" si="156"/>
        <v>11-Feb-08 Monday 19</v>
      </c>
    </row>
    <row r="1009" spans="4:18" x14ac:dyDescent="0.35">
      <c r="D1009" s="21">
        <f t="shared" si="157"/>
        <v>39489.791666664234</v>
      </c>
      <c r="E1009" s="21" t="b">
        <f t="shared" si="150"/>
        <v>0</v>
      </c>
      <c r="F1009" s="21" t="b">
        <f t="shared" si="151"/>
        <v>0</v>
      </c>
      <c r="G1009" s="20">
        <f t="shared" si="152"/>
        <v>1</v>
      </c>
      <c r="H1009" s="20">
        <f t="shared" si="153"/>
        <v>24</v>
      </c>
      <c r="I1009" s="20">
        <f t="shared" si="158"/>
        <v>20</v>
      </c>
      <c r="J1009" s="21">
        <f t="shared" si="159"/>
        <v>39489</v>
      </c>
      <c r="K1009" s="21"/>
      <c r="L1009" s="21" t="str">
        <f t="shared" si="154"/>
        <v>Monday</v>
      </c>
      <c r="M1009" s="20">
        <f t="shared" si="155"/>
        <v>2</v>
      </c>
      <c r="N1009" s="19">
        <v>4327.5</v>
      </c>
      <c r="O1009" s="4">
        <f>MATCH(N1009-1,'Supply Data'!$K$12:$K$17)+1</f>
        <v>4</v>
      </c>
      <c r="P1009">
        <f>INDEX('Supply Data'!$L$12:$L$17,'Demand Data'!O1009)</f>
        <v>50</v>
      </c>
      <c r="R1009" t="str">
        <f t="shared" si="156"/>
        <v>11-Feb-08 Monday 20</v>
      </c>
    </row>
    <row r="1010" spans="4:18" x14ac:dyDescent="0.35">
      <c r="D1010" s="21">
        <f t="shared" si="157"/>
        <v>39489.833333330898</v>
      </c>
      <c r="E1010" s="21" t="b">
        <f t="shared" si="150"/>
        <v>0</v>
      </c>
      <c r="F1010" s="21" t="b">
        <f t="shared" si="151"/>
        <v>0</v>
      </c>
      <c r="G1010" s="20">
        <f t="shared" si="152"/>
        <v>1</v>
      </c>
      <c r="H1010" s="20">
        <f t="shared" si="153"/>
        <v>24</v>
      </c>
      <c r="I1010" s="20">
        <f t="shared" si="158"/>
        <v>21</v>
      </c>
      <c r="J1010" s="21">
        <f t="shared" si="159"/>
        <v>39489</v>
      </c>
      <c r="K1010" s="21"/>
      <c r="L1010" s="21" t="str">
        <f t="shared" si="154"/>
        <v>Monday</v>
      </c>
      <c r="M1010" s="20">
        <f t="shared" si="155"/>
        <v>2</v>
      </c>
      <c r="N1010" s="19">
        <v>4056</v>
      </c>
      <c r="O1010" s="4">
        <f>MATCH(N1010-1,'Supply Data'!$K$12:$K$17)+1</f>
        <v>4</v>
      </c>
      <c r="P1010">
        <f>INDEX('Supply Data'!$L$12:$L$17,'Demand Data'!O1010)</f>
        <v>50</v>
      </c>
      <c r="R1010" t="str">
        <f t="shared" si="156"/>
        <v>11-Feb-08 Monday 21</v>
      </c>
    </row>
    <row r="1011" spans="4:18" x14ac:dyDescent="0.35">
      <c r="D1011" s="21">
        <f t="shared" si="157"/>
        <v>39489.874999997563</v>
      </c>
      <c r="E1011" s="21" t="b">
        <f t="shared" si="150"/>
        <v>0</v>
      </c>
      <c r="F1011" s="21" t="b">
        <f t="shared" si="151"/>
        <v>0</v>
      </c>
      <c r="G1011" s="20">
        <f t="shared" si="152"/>
        <v>1</v>
      </c>
      <c r="H1011" s="20">
        <f t="shared" si="153"/>
        <v>24</v>
      </c>
      <c r="I1011" s="20">
        <f t="shared" si="158"/>
        <v>22</v>
      </c>
      <c r="J1011" s="21">
        <f t="shared" si="159"/>
        <v>39489</v>
      </c>
      <c r="K1011" s="21"/>
      <c r="L1011" s="21" t="str">
        <f t="shared" si="154"/>
        <v>Monday</v>
      </c>
      <c r="M1011" s="20">
        <f t="shared" si="155"/>
        <v>2</v>
      </c>
      <c r="N1011" s="19">
        <v>3669</v>
      </c>
      <c r="O1011" s="4">
        <f>MATCH(N1011-1,'Supply Data'!$K$12:$K$17)+1</f>
        <v>4</v>
      </c>
      <c r="P1011">
        <f>INDEX('Supply Data'!$L$12:$L$17,'Demand Data'!O1011)</f>
        <v>50</v>
      </c>
      <c r="R1011" t="str">
        <f t="shared" si="156"/>
        <v>11-Feb-08 Monday 22</v>
      </c>
    </row>
    <row r="1012" spans="4:18" x14ac:dyDescent="0.35">
      <c r="D1012" s="21">
        <f t="shared" si="157"/>
        <v>39489.916666664227</v>
      </c>
      <c r="E1012" s="21" t="b">
        <f t="shared" si="150"/>
        <v>0</v>
      </c>
      <c r="F1012" s="21" t="b">
        <f t="shared" si="151"/>
        <v>0</v>
      </c>
      <c r="G1012" s="20">
        <f t="shared" si="152"/>
        <v>1</v>
      </c>
      <c r="H1012" s="20">
        <f t="shared" si="153"/>
        <v>24</v>
      </c>
      <c r="I1012" s="20">
        <f t="shared" si="158"/>
        <v>23</v>
      </c>
      <c r="J1012" s="21">
        <f t="shared" si="159"/>
        <v>39489</v>
      </c>
      <c r="K1012" s="21"/>
      <c r="L1012" s="21" t="str">
        <f t="shared" si="154"/>
        <v>Monday</v>
      </c>
      <c r="M1012" s="20">
        <f t="shared" si="155"/>
        <v>2</v>
      </c>
      <c r="N1012" s="19">
        <v>3315</v>
      </c>
      <c r="O1012" s="4">
        <f>MATCH(N1012-1,'Supply Data'!$K$12:$K$17)+1</f>
        <v>3</v>
      </c>
      <c r="P1012">
        <f>INDEX('Supply Data'!$L$12:$L$17,'Demand Data'!O1012)</f>
        <v>23</v>
      </c>
      <c r="R1012" t="str">
        <f t="shared" si="156"/>
        <v>11-Feb-08 Monday 23</v>
      </c>
    </row>
    <row r="1013" spans="4:18" x14ac:dyDescent="0.35">
      <c r="D1013" s="21">
        <f t="shared" si="157"/>
        <v>39489.958333330891</v>
      </c>
      <c r="E1013" s="21" t="b">
        <f t="shared" si="150"/>
        <v>0</v>
      </c>
      <c r="F1013" s="21" t="b">
        <f t="shared" si="151"/>
        <v>0</v>
      </c>
      <c r="G1013" s="20">
        <f t="shared" si="152"/>
        <v>1</v>
      </c>
      <c r="H1013" s="20">
        <f t="shared" si="153"/>
        <v>24</v>
      </c>
      <c r="I1013" s="20">
        <f t="shared" si="158"/>
        <v>24</v>
      </c>
      <c r="J1013" s="21">
        <f t="shared" si="159"/>
        <v>39489</v>
      </c>
      <c r="K1013" s="21"/>
      <c r="L1013" s="21" t="str">
        <f t="shared" si="154"/>
        <v>Monday</v>
      </c>
      <c r="M1013" s="20">
        <f t="shared" si="155"/>
        <v>2</v>
      </c>
      <c r="N1013" s="19">
        <v>3096</v>
      </c>
      <c r="O1013" s="4">
        <f>MATCH(N1013-1,'Supply Data'!$K$12:$K$17)+1</f>
        <v>3</v>
      </c>
      <c r="P1013">
        <f>INDEX('Supply Data'!$L$12:$L$17,'Demand Data'!O1013)</f>
        <v>23</v>
      </c>
      <c r="R1013" t="str">
        <f t="shared" si="156"/>
        <v>11-Feb-08 Monday 24</v>
      </c>
    </row>
    <row r="1014" spans="4:18" x14ac:dyDescent="0.35">
      <c r="D1014" s="21">
        <f t="shared" si="157"/>
        <v>39489.999999997555</v>
      </c>
      <c r="E1014" s="21" t="b">
        <f t="shared" si="150"/>
        <v>0</v>
      </c>
      <c r="F1014" s="21" t="b">
        <f t="shared" si="151"/>
        <v>0</v>
      </c>
      <c r="G1014" s="20">
        <f t="shared" si="152"/>
        <v>1</v>
      </c>
      <c r="H1014" s="20">
        <f t="shared" si="153"/>
        <v>24</v>
      </c>
      <c r="I1014" s="20">
        <f t="shared" si="158"/>
        <v>1</v>
      </c>
      <c r="J1014" s="21">
        <f t="shared" si="159"/>
        <v>39490</v>
      </c>
      <c r="K1014" s="21"/>
      <c r="L1014" s="21" t="str">
        <f t="shared" si="154"/>
        <v>Tuesday</v>
      </c>
      <c r="M1014" s="20">
        <f t="shared" si="155"/>
        <v>2</v>
      </c>
      <c r="N1014" s="19">
        <v>3204</v>
      </c>
      <c r="O1014" s="4">
        <f>MATCH(N1014-1,'Supply Data'!$K$12:$K$17)+1</f>
        <v>3</v>
      </c>
      <c r="P1014">
        <f>INDEX('Supply Data'!$L$12:$L$17,'Demand Data'!O1014)</f>
        <v>23</v>
      </c>
      <c r="R1014" t="str">
        <f t="shared" si="156"/>
        <v>12-Feb-08 Tuesday 1</v>
      </c>
    </row>
    <row r="1015" spans="4:18" x14ac:dyDescent="0.35">
      <c r="D1015" s="21">
        <f t="shared" si="157"/>
        <v>39490.04166666422</v>
      </c>
      <c r="E1015" s="21" t="b">
        <f t="shared" si="150"/>
        <v>0</v>
      </c>
      <c r="F1015" s="21" t="b">
        <f t="shared" si="151"/>
        <v>0</v>
      </c>
      <c r="G1015" s="20">
        <f t="shared" si="152"/>
        <v>1</v>
      </c>
      <c r="H1015" s="20">
        <f t="shared" si="153"/>
        <v>24</v>
      </c>
      <c r="I1015" s="20">
        <f t="shared" si="158"/>
        <v>2</v>
      </c>
      <c r="J1015" s="21">
        <f t="shared" si="159"/>
        <v>39490</v>
      </c>
      <c r="K1015" s="21"/>
      <c r="L1015" s="21" t="str">
        <f t="shared" si="154"/>
        <v>Tuesday</v>
      </c>
      <c r="M1015" s="20">
        <f t="shared" si="155"/>
        <v>2</v>
      </c>
      <c r="N1015" s="19">
        <v>3076.5</v>
      </c>
      <c r="O1015" s="4">
        <f>MATCH(N1015-1,'Supply Data'!$K$12:$K$17)+1</f>
        <v>3</v>
      </c>
      <c r="P1015">
        <f>INDEX('Supply Data'!$L$12:$L$17,'Demand Data'!O1015)</f>
        <v>23</v>
      </c>
      <c r="R1015" t="str">
        <f t="shared" si="156"/>
        <v>12-Feb-08 Tuesday 2</v>
      </c>
    </row>
    <row r="1016" spans="4:18" x14ac:dyDescent="0.35">
      <c r="D1016" s="21">
        <f t="shared" si="157"/>
        <v>39490.083333330884</v>
      </c>
      <c r="E1016" s="21" t="b">
        <f t="shared" si="150"/>
        <v>0</v>
      </c>
      <c r="F1016" s="21" t="b">
        <f t="shared" si="151"/>
        <v>0</v>
      </c>
      <c r="G1016" s="20">
        <f t="shared" si="152"/>
        <v>1</v>
      </c>
      <c r="H1016" s="20">
        <f t="shared" si="153"/>
        <v>24</v>
      </c>
      <c r="I1016" s="20">
        <f t="shared" si="158"/>
        <v>3</v>
      </c>
      <c r="J1016" s="21">
        <f t="shared" si="159"/>
        <v>39490</v>
      </c>
      <c r="K1016" s="21"/>
      <c r="L1016" s="21" t="str">
        <f t="shared" si="154"/>
        <v>Tuesday</v>
      </c>
      <c r="M1016" s="20">
        <f t="shared" si="155"/>
        <v>2</v>
      </c>
      <c r="N1016" s="19">
        <v>3076.5</v>
      </c>
      <c r="O1016" s="4">
        <f>MATCH(N1016-1,'Supply Data'!$K$12:$K$17)+1</f>
        <v>3</v>
      </c>
      <c r="P1016">
        <f>INDEX('Supply Data'!$L$12:$L$17,'Demand Data'!O1016)</f>
        <v>23</v>
      </c>
      <c r="R1016" t="str">
        <f t="shared" si="156"/>
        <v>12-Feb-08 Tuesday 3</v>
      </c>
    </row>
    <row r="1017" spans="4:18" x14ac:dyDescent="0.35">
      <c r="D1017" s="21">
        <f t="shared" si="157"/>
        <v>39490.124999997548</v>
      </c>
      <c r="E1017" s="21" t="b">
        <f t="shared" si="150"/>
        <v>0</v>
      </c>
      <c r="F1017" s="21" t="b">
        <f t="shared" si="151"/>
        <v>0</v>
      </c>
      <c r="G1017" s="20">
        <f t="shared" si="152"/>
        <v>1</v>
      </c>
      <c r="H1017" s="20">
        <f t="shared" si="153"/>
        <v>24</v>
      </c>
      <c r="I1017" s="20">
        <f t="shared" si="158"/>
        <v>4</v>
      </c>
      <c r="J1017" s="21">
        <f t="shared" si="159"/>
        <v>39490</v>
      </c>
      <c r="K1017" s="21"/>
      <c r="L1017" s="21" t="str">
        <f t="shared" si="154"/>
        <v>Tuesday</v>
      </c>
      <c r="M1017" s="20">
        <f t="shared" si="155"/>
        <v>2</v>
      </c>
      <c r="N1017" s="19">
        <v>3076.5</v>
      </c>
      <c r="O1017" s="4">
        <f>MATCH(N1017-1,'Supply Data'!$K$12:$K$17)+1</f>
        <v>3</v>
      </c>
      <c r="P1017">
        <f>INDEX('Supply Data'!$L$12:$L$17,'Demand Data'!O1017)</f>
        <v>23</v>
      </c>
      <c r="R1017" t="str">
        <f t="shared" si="156"/>
        <v>12-Feb-08 Tuesday 4</v>
      </c>
    </row>
    <row r="1018" spans="4:18" x14ac:dyDescent="0.35">
      <c r="D1018" s="21">
        <f t="shared" si="157"/>
        <v>39490.166666664212</v>
      </c>
      <c r="E1018" s="21" t="b">
        <f t="shared" si="150"/>
        <v>0</v>
      </c>
      <c r="F1018" s="21" t="b">
        <f t="shared" si="151"/>
        <v>0</v>
      </c>
      <c r="G1018" s="20">
        <f t="shared" si="152"/>
        <v>1</v>
      </c>
      <c r="H1018" s="20">
        <f t="shared" si="153"/>
        <v>24</v>
      </c>
      <c r="I1018" s="20">
        <f t="shared" si="158"/>
        <v>5</v>
      </c>
      <c r="J1018" s="21">
        <f t="shared" si="159"/>
        <v>39490</v>
      </c>
      <c r="K1018" s="21"/>
      <c r="L1018" s="21" t="str">
        <f t="shared" si="154"/>
        <v>Tuesday</v>
      </c>
      <c r="M1018" s="20">
        <f t="shared" si="155"/>
        <v>2</v>
      </c>
      <c r="N1018" s="19">
        <v>3105</v>
      </c>
      <c r="O1018" s="4">
        <f>MATCH(N1018-1,'Supply Data'!$K$12:$K$17)+1</f>
        <v>3</v>
      </c>
      <c r="P1018">
        <f>INDEX('Supply Data'!$L$12:$L$17,'Demand Data'!O1018)</f>
        <v>23</v>
      </c>
      <c r="R1018" t="str">
        <f t="shared" si="156"/>
        <v>12-Feb-08 Tuesday 5</v>
      </c>
    </row>
    <row r="1019" spans="4:18" x14ac:dyDescent="0.35">
      <c r="D1019" s="21">
        <f t="shared" si="157"/>
        <v>39490.208333330876</v>
      </c>
      <c r="E1019" s="21" t="b">
        <f t="shared" si="150"/>
        <v>0</v>
      </c>
      <c r="F1019" s="21" t="b">
        <f t="shared" si="151"/>
        <v>0</v>
      </c>
      <c r="G1019" s="20">
        <f t="shared" si="152"/>
        <v>1</v>
      </c>
      <c r="H1019" s="20">
        <f t="shared" si="153"/>
        <v>24</v>
      </c>
      <c r="I1019" s="20">
        <f t="shared" si="158"/>
        <v>6</v>
      </c>
      <c r="J1019" s="21">
        <f t="shared" si="159"/>
        <v>39490</v>
      </c>
      <c r="K1019" s="21"/>
      <c r="L1019" s="21" t="str">
        <f t="shared" si="154"/>
        <v>Tuesday</v>
      </c>
      <c r="M1019" s="20">
        <f t="shared" si="155"/>
        <v>2</v>
      </c>
      <c r="N1019" s="19">
        <v>3453</v>
      </c>
      <c r="O1019" s="4">
        <f>MATCH(N1019-1,'Supply Data'!$K$12:$K$17)+1</f>
        <v>3</v>
      </c>
      <c r="P1019">
        <f>INDEX('Supply Data'!$L$12:$L$17,'Demand Data'!O1019)</f>
        <v>23</v>
      </c>
      <c r="R1019" t="str">
        <f t="shared" si="156"/>
        <v>12-Feb-08 Tuesday 6</v>
      </c>
    </row>
    <row r="1020" spans="4:18" x14ac:dyDescent="0.35">
      <c r="D1020" s="21">
        <f t="shared" si="157"/>
        <v>39490.249999997541</v>
      </c>
      <c r="E1020" s="21" t="b">
        <f t="shared" si="150"/>
        <v>0</v>
      </c>
      <c r="F1020" s="21" t="b">
        <f t="shared" si="151"/>
        <v>0</v>
      </c>
      <c r="G1020" s="20">
        <f t="shared" si="152"/>
        <v>1</v>
      </c>
      <c r="H1020" s="20">
        <f t="shared" si="153"/>
        <v>24</v>
      </c>
      <c r="I1020" s="20">
        <f t="shared" si="158"/>
        <v>7</v>
      </c>
      <c r="J1020" s="21">
        <f t="shared" si="159"/>
        <v>39490</v>
      </c>
      <c r="K1020" s="21"/>
      <c r="L1020" s="21" t="str">
        <f t="shared" si="154"/>
        <v>Tuesday</v>
      </c>
      <c r="M1020" s="20">
        <f t="shared" si="155"/>
        <v>2</v>
      </c>
      <c r="N1020" s="19">
        <v>3525</v>
      </c>
      <c r="O1020" s="4">
        <f>MATCH(N1020-1,'Supply Data'!$K$12:$K$17)+1</f>
        <v>3</v>
      </c>
      <c r="P1020">
        <f>INDEX('Supply Data'!$L$12:$L$17,'Demand Data'!O1020)</f>
        <v>23</v>
      </c>
      <c r="R1020" t="str">
        <f t="shared" si="156"/>
        <v>12-Feb-08 Tuesday 7</v>
      </c>
    </row>
    <row r="1021" spans="4:18" x14ac:dyDescent="0.35">
      <c r="D1021" s="21">
        <f t="shared" si="157"/>
        <v>39490.291666664205</v>
      </c>
      <c r="E1021" s="21" t="b">
        <f t="shared" si="150"/>
        <v>0</v>
      </c>
      <c r="F1021" s="21" t="b">
        <f t="shared" si="151"/>
        <v>0</v>
      </c>
      <c r="G1021" s="20">
        <f t="shared" si="152"/>
        <v>1</v>
      </c>
      <c r="H1021" s="20">
        <f t="shared" si="153"/>
        <v>24</v>
      </c>
      <c r="I1021" s="20">
        <f t="shared" si="158"/>
        <v>8</v>
      </c>
      <c r="J1021" s="21">
        <f t="shared" si="159"/>
        <v>39490</v>
      </c>
      <c r="K1021" s="21"/>
      <c r="L1021" s="21" t="str">
        <f t="shared" si="154"/>
        <v>Tuesday</v>
      </c>
      <c r="M1021" s="20">
        <f t="shared" si="155"/>
        <v>2</v>
      </c>
      <c r="N1021" s="19">
        <v>3952.5</v>
      </c>
      <c r="O1021" s="4">
        <f>MATCH(N1021-1,'Supply Data'!$K$12:$K$17)+1</f>
        <v>4</v>
      </c>
      <c r="P1021">
        <f>INDEX('Supply Data'!$L$12:$L$17,'Demand Data'!O1021)</f>
        <v>50</v>
      </c>
      <c r="R1021" t="str">
        <f t="shared" si="156"/>
        <v>12-Feb-08 Tuesday 8</v>
      </c>
    </row>
    <row r="1022" spans="4:18" x14ac:dyDescent="0.35">
      <c r="D1022" s="21">
        <f t="shared" si="157"/>
        <v>39490.333333330869</v>
      </c>
      <c r="E1022" s="21" t="b">
        <f t="shared" si="150"/>
        <v>0</v>
      </c>
      <c r="F1022" s="21" t="b">
        <f t="shared" si="151"/>
        <v>0</v>
      </c>
      <c r="G1022" s="20">
        <f t="shared" si="152"/>
        <v>1</v>
      </c>
      <c r="H1022" s="20">
        <f t="shared" si="153"/>
        <v>24</v>
      </c>
      <c r="I1022" s="20">
        <f t="shared" si="158"/>
        <v>9</v>
      </c>
      <c r="J1022" s="21">
        <f t="shared" si="159"/>
        <v>39490</v>
      </c>
      <c r="K1022" s="21"/>
      <c r="L1022" s="21" t="str">
        <f t="shared" si="154"/>
        <v>Tuesday</v>
      </c>
      <c r="M1022" s="20">
        <f t="shared" si="155"/>
        <v>2</v>
      </c>
      <c r="N1022" s="19">
        <v>4447.5</v>
      </c>
      <c r="O1022" s="4">
        <f>MATCH(N1022-1,'Supply Data'!$K$12:$K$17)+1</f>
        <v>4</v>
      </c>
      <c r="P1022">
        <f>INDEX('Supply Data'!$L$12:$L$17,'Demand Data'!O1022)</f>
        <v>50</v>
      </c>
      <c r="R1022" t="str">
        <f t="shared" si="156"/>
        <v>12-Feb-08 Tuesday 9</v>
      </c>
    </row>
    <row r="1023" spans="4:18" x14ac:dyDescent="0.35">
      <c r="D1023" s="21">
        <f t="shared" si="157"/>
        <v>39490.374999997533</v>
      </c>
      <c r="E1023" s="21" t="b">
        <f t="shared" si="150"/>
        <v>0</v>
      </c>
      <c r="F1023" s="21" t="b">
        <f t="shared" si="151"/>
        <v>0</v>
      </c>
      <c r="G1023" s="20">
        <f t="shared" si="152"/>
        <v>1</v>
      </c>
      <c r="H1023" s="20">
        <f t="shared" si="153"/>
        <v>24</v>
      </c>
      <c r="I1023" s="20">
        <f t="shared" si="158"/>
        <v>10</v>
      </c>
      <c r="J1023" s="21">
        <f t="shared" si="159"/>
        <v>39490</v>
      </c>
      <c r="K1023" s="21"/>
      <c r="L1023" s="21" t="str">
        <f t="shared" si="154"/>
        <v>Tuesday</v>
      </c>
      <c r="M1023" s="20">
        <f t="shared" si="155"/>
        <v>2</v>
      </c>
      <c r="N1023" s="19">
        <v>4728</v>
      </c>
      <c r="O1023" s="4">
        <f>MATCH(N1023-1,'Supply Data'!$K$12:$K$17)+1</f>
        <v>4</v>
      </c>
      <c r="P1023">
        <f>INDEX('Supply Data'!$L$12:$L$17,'Demand Data'!O1023)</f>
        <v>50</v>
      </c>
      <c r="R1023" t="str">
        <f t="shared" si="156"/>
        <v>12-Feb-08 Tuesday 10</v>
      </c>
    </row>
    <row r="1024" spans="4:18" x14ac:dyDescent="0.35">
      <c r="D1024" s="21">
        <f t="shared" si="157"/>
        <v>39490.416666664198</v>
      </c>
      <c r="E1024" s="21" t="b">
        <f t="shared" si="150"/>
        <v>0</v>
      </c>
      <c r="F1024" s="21" t="b">
        <f t="shared" si="151"/>
        <v>0</v>
      </c>
      <c r="G1024" s="20">
        <f t="shared" si="152"/>
        <v>1</v>
      </c>
      <c r="H1024" s="20">
        <f t="shared" si="153"/>
        <v>24</v>
      </c>
      <c r="I1024" s="20">
        <f t="shared" si="158"/>
        <v>11</v>
      </c>
      <c r="J1024" s="21">
        <f t="shared" si="159"/>
        <v>39490</v>
      </c>
      <c r="K1024" s="21"/>
      <c r="L1024" s="21" t="str">
        <f t="shared" si="154"/>
        <v>Tuesday</v>
      </c>
      <c r="M1024" s="20">
        <f t="shared" si="155"/>
        <v>2</v>
      </c>
      <c r="N1024" s="19">
        <v>4933.5</v>
      </c>
      <c r="O1024" s="4">
        <f>MATCH(N1024-1,'Supply Data'!$K$12:$K$17)+1</f>
        <v>5</v>
      </c>
      <c r="P1024">
        <f>INDEX('Supply Data'!$L$12:$L$17,'Demand Data'!O1024)</f>
        <v>75</v>
      </c>
      <c r="R1024" t="str">
        <f t="shared" si="156"/>
        <v>12-Feb-08 Tuesday 11</v>
      </c>
    </row>
    <row r="1025" spans="4:18" x14ac:dyDescent="0.35">
      <c r="D1025" s="21">
        <f t="shared" si="157"/>
        <v>39490.458333330862</v>
      </c>
      <c r="E1025" s="21" t="b">
        <f t="shared" si="150"/>
        <v>0</v>
      </c>
      <c r="F1025" s="21" t="b">
        <f t="shared" si="151"/>
        <v>0</v>
      </c>
      <c r="G1025" s="20">
        <f t="shared" si="152"/>
        <v>1</v>
      </c>
      <c r="H1025" s="20">
        <f t="shared" si="153"/>
        <v>24</v>
      </c>
      <c r="I1025" s="20">
        <f t="shared" si="158"/>
        <v>12</v>
      </c>
      <c r="J1025" s="21">
        <f t="shared" si="159"/>
        <v>39490</v>
      </c>
      <c r="K1025" s="21"/>
      <c r="L1025" s="21" t="str">
        <f t="shared" si="154"/>
        <v>Tuesday</v>
      </c>
      <c r="M1025" s="20">
        <f t="shared" si="155"/>
        <v>2</v>
      </c>
      <c r="N1025" s="19">
        <v>4773</v>
      </c>
      <c r="O1025" s="4">
        <f>MATCH(N1025-1,'Supply Data'!$K$12:$K$17)+1</f>
        <v>4</v>
      </c>
      <c r="P1025">
        <f>INDEX('Supply Data'!$L$12:$L$17,'Demand Data'!O1025)</f>
        <v>50</v>
      </c>
      <c r="R1025" t="str">
        <f t="shared" si="156"/>
        <v>12-Feb-08 Tuesday 12</v>
      </c>
    </row>
    <row r="1026" spans="4:18" x14ac:dyDescent="0.35">
      <c r="D1026" s="21">
        <f t="shared" si="157"/>
        <v>39490.499999997526</v>
      </c>
      <c r="E1026" s="21" t="b">
        <f t="shared" si="150"/>
        <v>0</v>
      </c>
      <c r="F1026" s="21" t="b">
        <f t="shared" si="151"/>
        <v>0</v>
      </c>
      <c r="G1026" s="20">
        <f t="shared" si="152"/>
        <v>1</v>
      </c>
      <c r="H1026" s="20">
        <f t="shared" si="153"/>
        <v>24</v>
      </c>
      <c r="I1026" s="20">
        <f t="shared" si="158"/>
        <v>13</v>
      </c>
      <c r="J1026" s="21">
        <f t="shared" si="159"/>
        <v>39490</v>
      </c>
      <c r="K1026" s="21"/>
      <c r="L1026" s="21" t="str">
        <f t="shared" si="154"/>
        <v>Tuesday</v>
      </c>
      <c r="M1026" s="20">
        <f t="shared" si="155"/>
        <v>2</v>
      </c>
      <c r="N1026" s="19">
        <v>4915.5</v>
      </c>
      <c r="O1026" s="4">
        <f>MATCH(N1026-1,'Supply Data'!$K$12:$K$17)+1</f>
        <v>5</v>
      </c>
      <c r="P1026">
        <f>INDEX('Supply Data'!$L$12:$L$17,'Demand Data'!O1026)</f>
        <v>75</v>
      </c>
      <c r="R1026" t="str">
        <f t="shared" si="156"/>
        <v>12-Feb-08 Tuesday 13</v>
      </c>
    </row>
    <row r="1027" spans="4:18" x14ac:dyDescent="0.35">
      <c r="D1027" s="21">
        <f t="shared" si="157"/>
        <v>39490.54166666419</v>
      </c>
      <c r="E1027" s="21" t="b">
        <f t="shared" si="150"/>
        <v>0</v>
      </c>
      <c r="F1027" s="21" t="b">
        <f t="shared" si="151"/>
        <v>0</v>
      </c>
      <c r="G1027" s="20">
        <f t="shared" si="152"/>
        <v>1</v>
      </c>
      <c r="H1027" s="20">
        <f t="shared" si="153"/>
        <v>24</v>
      </c>
      <c r="I1027" s="20">
        <f t="shared" si="158"/>
        <v>14</v>
      </c>
      <c r="J1027" s="21">
        <f t="shared" si="159"/>
        <v>39490</v>
      </c>
      <c r="K1027" s="21"/>
      <c r="L1027" s="21" t="str">
        <f t="shared" si="154"/>
        <v>Tuesday</v>
      </c>
      <c r="M1027" s="20">
        <f t="shared" si="155"/>
        <v>2</v>
      </c>
      <c r="N1027" s="19">
        <v>5047.5</v>
      </c>
      <c r="O1027" s="4">
        <f>MATCH(N1027-1,'Supply Data'!$K$12:$K$17)+1</f>
        <v>5</v>
      </c>
      <c r="P1027">
        <f>INDEX('Supply Data'!$L$12:$L$17,'Demand Data'!O1027)</f>
        <v>75</v>
      </c>
      <c r="R1027" t="str">
        <f t="shared" si="156"/>
        <v>12-Feb-08 Tuesday 14</v>
      </c>
    </row>
    <row r="1028" spans="4:18" x14ac:dyDescent="0.35">
      <c r="D1028" s="21">
        <f t="shared" si="157"/>
        <v>39490.583333330855</v>
      </c>
      <c r="E1028" s="21" t="b">
        <f t="shared" si="150"/>
        <v>0</v>
      </c>
      <c r="F1028" s="21" t="b">
        <f t="shared" si="151"/>
        <v>0</v>
      </c>
      <c r="G1028" s="20">
        <f t="shared" si="152"/>
        <v>1</v>
      </c>
      <c r="H1028" s="20">
        <f t="shared" si="153"/>
        <v>24</v>
      </c>
      <c r="I1028" s="20">
        <f t="shared" si="158"/>
        <v>15</v>
      </c>
      <c r="J1028" s="21">
        <f t="shared" si="159"/>
        <v>39490</v>
      </c>
      <c r="K1028" s="21"/>
      <c r="L1028" s="21" t="str">
        <f t="shared" si="154"/>
        <v>Tuesday</v>
      </c>
      <c r="M1028" s="20">
        <f t="shared" si="155"/>
        <v>2</v>
      </c>
      <c r="N1028" s="19">
        <v>4953</v>
      </c>
      <c r="O1028" s="4">
        <f>MATCH(N1028-1,'Supply Data'!$K$12:$K$17)+1</f>
        <v>5</v>
      </c>
      <c r="P1028">
        <f>INDEX('Supply Data'!$L$12:$L$17,'Demand Data'!O1028)</f>
        <v>75</v>
      </c>
      <c r="R1028" t="str">
        <f t="shared" si="156"/>
        <v>12-Feb-08 Tuesday 15</v>
      </c>
    </row>
    <row r="1029" spans="4:18" x14ac:dyDescent="0.35">
      <c r="D1029" s="21">
        <f t="shared" si="157"/>
        <v>39490.624999997519</v>
      </c>
      <c r="E1029" s="21" t="b">
        <f t="shared" si="150"/>
        <v>0</v>
      </c>
      <c r="F1029" s="21" t="b">
        <f t="shared" si="151"/>
        <v>0</v>
      </c>
      <c r="G1029" s="20">
        <f t="shared" si="152"/>
        <v>1</v>
      </c>
      <c r="H1029" s="20">
        <f t="shared" si="153"/>
        <v>24</v>
      </c>
      <c r="I1029" s="20">
        <f t="shared" si="158"/>
        <v>16</v>
      </c>
      <c r="J1029" s="21">
        <f t="shared" si="159"/>
        <v>39490</v>
      </c>
      <c r="K1029" s="21"/>
      <c r="L1029" s="21" t="str">
        <f t="shared" si="154"/>
        <v>Tuesday</v>
      </c>
      <c r="M1029" s="20">
        <f t="shared" si="155"/>
        <v>2</v>
      </c>
      <c r="N1029" s="19">
        <v>4822.5</v>
      </c>
      <c r="O1029" s="4">
        <f>MATCH(N1029-1,'Supply Data'!$K$12:$K$17)+1</f>
        <v>5</v>
      </c>
      <c r="P1029">
        <f>INDEX('Supply Data'!$L$12:$L$17,'Demand Data'!O1029)</f>
        <v>75</v>
      </c>
      <c r="R1029" t="str">
        <f t="shared" si="156"/>
        <v>12-Feb-08 Tuesday 16</v>
      </c>
    </row>
    <row r="1030" spans="4:18" x14ac:dyDescent="0.35">
      <c r="D1030" s="21">
        <f t="shared" si="157"/>
        <v>39490.666666664183</v>
      </c>
      <c r="E1030" s="21" t="b">
        <f t="shared" ref="E1030:E1093" si="160">D1030=$D$2</f>
        <v>0</v>
      </c>
      <c r="F1030" s="21" t="b">
        <f t="shared" ref="F1030:F1093" si="161">D1030=$E$2</f>
        <v>0</v>
      </c>
      <c r="G1030" s="20">
        <f t="shared" si="152"/>
        <v>1</v>
      </c>
      <c r="H1030" s="20">
        <f t="shared" si="153"/>
        <v>24</v>
      </c>
      <c r="I1030" s="20">
        <f t="shared" si="158"/>
        <v>17</v>
      </c>
      <c r="J1030" s="21">
        <f t="shared" si="159"/>
        <v>39490</v>
      </c>
      <c r="K1030" s="21"/>
      <c r="L1030" s="21" t="str">
        <f t="shared" si="154"/>
        <v>Tuesday</v>
      </c>
      <c r="M1030" s="20">
        <f t="shared" si="155"/>
        <v>2</v>
      </c>
      <c r="N1030" s="19">
        <v>4708.5</v>
      </c>
      <c r="O1030" s="4">
        <f>MATCH(N1030-1,'Supply Data'!$K$12:$K$17)+1</f>
        <v>4</v>
      </c>
      <c r="P1030">
        <f>INDEX('Supply Data'!$L$12:$L$17,'Demand Data'!O1030)</f>
        <v>50</v>
      </c>
      <c r="R1030" t="str">
        <f t="shared" si="156"/>
        <v>12-Feb-08 Tuesday 17</v>
      </c>
    </row>
    <row r="1031" spans="4:18" x14ac:dyDescent="0.35">
      <c r="D1031" s="21">
        <f t="shared" si="157"/>
        <v>39490.708333330847</v>
      </c>
      <c r="E1031" s="21" t="b">
        <f t="shared" si="160"/>
        <v>0</v>
      </c>
      <c r="F1031" s="21" t="b">
        <f t="shared" si="161"/>
        <v>0</v>
      </c>
      <c r="G1031" s="20">
        <f t="shared" ref="G1031:G1094" si="162">IF(E1031,2,IF(F1031,3,1))</f>
        <v>1</v>
      </c>
      <c r="H1031" s="20">
        <f t="shared" ref="H1031:H1094" si="163">CHOOSE(G1031,24,23,25)</f>
        <v>24</v>
      </c>
      <c r="I1031" s="20">
        <f t="shared" si="158"/>
        <v>18</v>
      </c>
      <c r="J1031" s="21">
        <f t="shared" si="159"/>
        <v>39490</v>
      </c>
      <c r="K1031" s="21"/>
      <c r="L1031" s="21" t="str">
        <f t="shared" ref="L1031:L1094" si="164">TEXT(J1031,"ddddd")</f>
        <v>Tuesday</v>
      </c>
      <c r="M1031" s="20">
        <f t="shared" ref="M1031:M1094" si="165">MONTH(D1031)</f>
        <v>2</v>
      </c>
      <c r="N1031" s="19">
        <v>5002.5</v>
      </c>
      <c r="O1031" s="4">
        <f>MATCH(N1031-1,'Supply Data'!$K$12:$K$17)+1</f>
        <v>5</v>
      </c>
      <c r="P1031">
        <f>INDEX('Supply Data'!$L$12:$L$17,'Demand Data'!O1031)</f>
        <v>75</v>
      </c>
      <c r="R1031" t="str">
        <f t="shared" ref="R1031:R1094" si="166">TEXT(D1031,"dd-mmm-yy ddddd")&amp;" "&amp;I1031</f>
        <v>12-Feb-08 Tuesday 18</v>
      </c>
    </row>
    <row r="1032" spans="4:18" x14ac:dyDescent="0.35">
      <c r="D1032" s="21">
        <f t="shared" ref="D1032:D1095" si="167">D1031+1/24</f>
        <v>39490.749999997512</v>
      </c>
      <c r="E1032" s="21" t="b">
        <f t="shared" si="160"/>
        <v>0</v>
      </c>
      <c r="F1032" s="21" t="b">
        <f t="shared" si="161"/>
        <v>0</v>
      </c>
      <c r="G1032" s="20">
        <f t="shared" si="162"/>
        <v>1</v>
      </c>
      <c r="H1032" s="20">
        <f t="shared" si="163"/>
        <v>24</v>
      </c>
      <c r="I1032" s="20">
        <f t="shared" ref="I1032:I1095" si="168">IF(I1031&gt;=H1032,1,I1031+1)</f>
        <v>19</v>
      </c>
      <c r="J1032" s="21">
        <f t="shared" ref="J1032:J1095" si="169">IF(I1032=1,J1031+1,J1031)</f>
        <v>39490</v>
      </c>
      <c r="K1032" s="21"/>
      <c r="L1032" s="21" t="str">
        <f t="shared" si="164"/>
        <v>Tuesday</v>
      </c>
      <c r="M1032" s="20">
        <f t="shared" si="165"/>
        <v>2</v>
      </c>
      <c r="N1032" s="19">
        <v>5371.5</v>
      </c>
      <c r="O1032" s="4">
        <f>MATCH(N1032-1,'Supply Data'!$K$12:$K$17)+1</f>
        <v>5</v>
      </c>
      <c r="P1032">
        <f>INDEX('Supply Data'!$L$12:$L$17,'Demand Data'!O1032)</f>
        <v>75</v>
      </c>
      <c r="R1032" t="str">
        <f t="shared" si="166"/>
        <v>12-Feb-08 Tuesday 19</v>
      </c>
    </row>
    <row r="1033" spans="4:18" x14ac:dyDescent="0.35">
      <c r="D1033" s="21">
        <f t="shared" si="167"/>
        <v>39490.791666664176</v>
      </c>
      <c r="E1033" s="21" t="b">
        <f t="shared" si="160"/>
        <v>0</v>
      </c>
      <c r="F1033" s="21" t="b">
        <f t="shared" si="161"/>
        <v>0</v>
      </c>
      <c r="G1033" s="20">
        <f t="shared" si="162"/>
        <v>1</v>
      </c>
      <c r="H1033" s="20">
        <f t="shared" si="163"/>
        <v>24</v>
      </c>
      <c r="I1033" s="20">
        <f t="shared" si="168"/>
        <v>20</v>
      </c>
      <c r="J1033" s="21">
        <f t="shared" si="169"/>
        <v>39490</v>
      </c>
      <c r="K1033" s="21"/>
      <c r="L1033" s="21" t="str">
        <f t="shared" si="164"/>
        <v>Tuesday</v>
      </c>
      <c r="M1033" s="20">
        <f t="shared" si="165"/>
        <v>2</v>
      </c>
      <c r="N1033" s="19">
        <v>5182.5</v>
      </c>
      <c r="O1033" s="4">
        <f>MATCH(N1033-1,'Supply Data'!$K$12:$K$17)+1</f>
        <v>5</v>
      </c>
      <c r="P1033">
        <f>INDEX('Supply Data'!$L$12:$L$17,'Demand Data'!O1033)</f>
        <v>75</v>
      </c>
      <c r="R1033" t="str">
        <f t="shared" si="166"/>
        <v>12-Feb-08 Tuesday 20</v>
      </c>
    </row>
    <row r="1034" spans="4:18" x14ac:dyDescent="0.35">
      <c r="D1034" s="21">
        <f t="shared" si="167"/>
        <v>39490.83333333084</v>
      </c>
      <c r="E1034" s="21" t="b">
        <f t="shared" si="160"/>
        <v>0</v>
      </c>
      <c r="F1034" s="21" t="b">
        <f t="shared" si="161"/>
        <v>0</v>
      </c>
      <c r="G1034" s="20">
        <f t="shared" si="162"/>
        <v>1</v>
      </c>
      <c r="H1034" s="20">
        <f t="shared" si="163"/>
        <v>24</v>
      </c>
      <c r="I1034" s="20">
        <f t="shared" si="168"/>
        <v>21</v>
      </c>
      <c r="J1034" s="21">
        <f t="shared" si="169"/>
        <v>39490</v>
      </c>
      <c r="K1034" s="21"/>
      <c r="L1034" s="21" t="str">
        <f t="shared" si="164"/>
        <v>Tuesday</v>
      </c>
      <c r="M1034" s="20">
        <f t="shared" si="165"/>
        <v>2</v>
      </c>
      <c r="N1034" s="19">
        <v>4875</v>
      </c>
      <c r="O1034" s="4">
        <f>MATCH(N1034-1,'Supply Data'!$K$12:$K$17)+1</f>
        <v>5</v>
      </c>
      <c r="P1034">
        <f>INDEX('Supply Data'!$L$12:$L$17,'Demand Data'!O1034)</f>
        <v>75</v>
      </c>
      <c r="R1034" t="str">
        <f t="shared" si="166"/>
        <v>12-Feb-08 Tuesday 21</v>
      </c>
    </row>
    <row r="1035" spans="4:18" x14ac:dyDescent="0.35">
      <c r="D1035" s="21">
        <f t="shared" si="167"/>
        <v>39490.874999997504</v>
      </c>
      <c r="E1035" s="21" t="b">
        <f t="shared" si="160"/>
        <v>0</v>
      </c>
      <c r="F1035" s="21" t="b">
        <f t="shared" si="161"/>
        <v>0</v>
      </c>
      <c r="G1035" s="20">
        <f t="shared" si="162"/>
        <v>1</v>
      </c>
      <c r="H1035" s="20">
        <f t="shared" si="163"/>
        <v>24</v>
      </c>
      <c r="I1035" s="20">
        <f t="shared" si="168"/>
        <v>22</v>
      </c>
      <c r="J1035" s="21">
        <f t="shared" si="169"/>
        <v>39490</v>
      </c>
      <c r="K1035" s="21"/>
      <c r="L1035" s="21" t="str">
        <f t="shared" si="164"/>
        <v>Tuesday</v>
      </c>
      <c r="M1035" s="20">
        <f t="shared" si="165"/>
        <v>2</v>
      </c>
      <c r="N1035" s="19">
        <v>4227</v>
      </c>
      <c r="O1035" s="4">
        <f>MATCH(N1035-1,'Supply Data'!$K$12:$K$17)+1</f>
        <v>4</v>
      </c>
      <c r="P1035">
        <f>INDEX('Supply Data'!$L$12:$L$17,'Demand Data'!O1035)</f>
        <v>50</v>
      </c>
      <c r="R1035" t="str">
        <f t="shared" si="166"/>
        <v>12-Feb-08 Tuesday 22</v>
      </c>
    </row>
    <row r="1036" spans="4:18" x14ac:dyDescent="0.35">
      <c r="D1036" s="21">
        <f t="shared" si="167"/>
        <v>39490.916666664169</v>
      </c>
      <c r="E1036" s="21" t="b">
        <f t="shared" si="160"/>
        <v>0</v>
      </c>
      <c r="F1036" s="21" t="b">
        <f t="shared" si="161"/>
        <v>0</v>
      </c>
      <c r="G1036" s="20">
        <f t="shared" si="162"/>
        <v>1</v>
      </c>
      <c r="H1036" s="20">
        <f t="shared" si="163"/>
        <v>24</v>
      </c>
      <c r="I1036" s="20">
        <f t="shared" si="168"/>
        <v>23</v>
      </c>
      <c r="J1036" s="21">
        <f t="shared" si="169"/>
        <v>39490</v>
      </c>
      <c r="K1036" s="21"/>
      <c r="L1036" s="21" t="str">
        <f t="shared" si="164"/>
        <v>Tuesday</v>
      </c>
      <c r="M1036" s="20">
        <f t="shared" si="165"/>
        <v>2</v>
      </c>
      <c r="N1036" s="19">
        <v>3895.5</v>
      </c>
      <c r="O1036" s="4">
        <f>MATCH(N1036-1,'Supply Data'!$K$12:$K$17)+1</f>
        <v>4</v>
      </c>
      <c r="P1036">
        <f>INDEX('Supply Data'!$L$12:$L$17,'Demand Data'!O1036)</f>
        <v>50</v>
      </c>
      <c r="R1036" t="str">
        <f t="shared" si="166"/>
        <v>12-Feb-08 Tuesday 23</v>
      </c>
    </row>
    <row r="1037" spans="4:18" x14ac:dyDescent="0.35">
      <c r="D1037" s="21">
        <f t="shared" si="167"/>
        <v>39490.958333330833</v>
      </c>
      <c r="E1037" s="21" t="b">
        <f t="shared" si="160"/>
        <v>0</v>
      </c>
      <c r="F1037" s="21" t="b">
        <f t="shared" si="161"/>
        <v>0</v>
      </c>
      <c r="G1037" s="20">
        <f t="shared" si="162"/>
        <v>1</v>
      </c>
      <c r="H1037" s="20">
        <f t="shared" si="163"/>
        <v>24</v>
      </c>
      <c r="I1037" s="20">
        <f t="shared" si="168"/>
        <v>24</v>
      </c>
      <c r="J1037" s="21">
        <f t="shared" si="169"/>
        <v>39490</v>
      </c>
      <c r="K1037" s="21"/>
      <c r="L1037" s="21" t="str">
        <f t="shared" si="164"/>
        <v>Tuesday</v>
      </c>
      <c r="M1037" s="20">
        <f t="shared" si="165"/>
        <v>2</v>
      </c>
      <c r="N1037" s="19">
        <v>3679.5</v>
      </c>
      <c r="O1037" s="4">
        <f>MATCH(N1037-1,'Supply Data'!$K$12:$K$17)+1</f>
        <v>4</v>
      </c>
      <c r="P1037">
        <f>INDEX('Supply Data'!$L$12:$L$17,'Demand Data'!O1037)</f>
        <v>50</v>
      </c>
      <c r="R1037" t="str">
        <f t="shared" si="166"/>
        <v>12-Feb-08 Tuesday 24</v>
      </c>
    </row>
    <row r="1038" spans="4:18" x14ac:dyDescent="0.35">
      <c r="D1038" s="21">
        <f t="shared" si="167"/>
        <v>39490.999999997497</v>
      </c>
      <c r="E1038" s="21" t="b">
        <f t="shared" si="160"/>
        <v>0</v>
      </c>
      <c r="F1038" s="21" t="b">
        <f t="shared" si="161"/>
        <v>0</v>
      </c>
      <c r="G1038" s="20">
        <f t="shared" si="162"/>
        <v>1</v>
      </c>
      <c r="H1038" s="20">
        <f t="shared" si="163"/>
        <v>24</v>
      </c>
      <c r="I1038" s="20">
        <f t="shared" si="168"/>
        <v>1</v>
      </c>
      <c r="J1038" s="21">
        <f t="shared" si="169"/>
        <v>39491</v>
      </c>
      <c r="K1038" s="21"/>
      <c r="L1038" s="21" t="str">
        <f t="shared" si="164"/>
        <v>Wednesday</v>
      </c>
      <c r="M1038" s="20">
        <f t="shared" si="165"/>
        <v>2</v>
      </c>
      <c r="N1038" s="19">
        <v>3204</v>
      </c>
      <c r="O1038" s="4">
        <f>MATCH(N1038-1,'Supply Data'!$K$12:$K$17)+1</f>
        <v>3</v>
      </c>
      <c r="P1038">
        <f>INDEX('Supply Data'!$L$12:$L$17,'Demand Data'!O1038)</f>
        <v>23</v>
      </c>
      <c r="R1038" t="str">
        <f t="shared" si="166"/>
        <v>13-Feb-08 Wednesday 1</v>
      </c>
    </row>
    <row r="1039" spans="4:18" x14ac:dyDescent="0.35">
      <c r="D1039" s="21">
        <f t="shared" si="167"/>
        <v>39491.041666664161</v>
      </c>
      <c r="E1039" s="21" t="b">
        <f t="shared" si="160"/>
        <v>0</v>
      </c>
      <c r="F1039" s="21" t="b">
        <f t="shared" si="161"/>
        <v>0</v>
      </c>
      <c r="G1039" s="20">
        <f t="shared" si="162"/>
        <v>1</v>
      </c>
      <c r="H1039" s="20">
        <f t="shared" si="163"/>
        <v>24</v>
      </c>
      <c r="I1039" s="20">
        <f t="shared" si="168"/>
        <v>2</v>
      </c>
      <c r="J1039" s="21">
        <f t="shared" si="169"/>
        <v>39491</v>
      </c>
      <c r="K1039" s="21"/>
      <c r="L1039" s="21" t="str">
        <f t="shared" si="164"/>
        <v>Wednesday</v>
      </c>
      <c r="M1039" s="20">
        <f t="shared" si="165"/>
        <v>2</v>
      </c>
      <c r="N1039" s="19">
        <v>3076.5</v>
      </c>
      <c r="O1039" s="4">
        <f>MATCH(N1039-1,'Supply Data'!$K$12:$K$17)+1</f>
        <v>3</v>
      </c>
      <c r="P1039">
        <f>INDEX('Supply Data'!$L$12:$L$17,'Demand Data'!O1039)</f>
        <v>23</v>
      </c>
      <c r="R1039" t="str">
        <f t="shared" si="166"/>
        <v>13-Feb-08 Wednesday 2</v>
      </c>
    </row>
    <row r="1040" spans="4:18" x14ac:dyDescent="0.35">
      <c r="D1040" s="21">
        <f t="shared" si="167"/>
        <v>39491.083333330826</v>
      </c>
      <c r="E1040" s="21" t="b">
        <f t="shared" si="160"/>
        <v>0</v>
      </c>
      <c r="F1040" s="21" t="b">
        <f t="shared" si="161"/>
        <v>0</v>
      </c>
      <c r="G1040" s="20">
        <f t="shared" si="162"/>
        <v>1</v>
      </c>
      <c r="H1040" s="20">
        <f t="shared" si="163"/>
        <v>24</v>
      </c>
      <c r="I1040" s="20">
        <f t="shared" si="168"/>
        <v>3</v>
      </c>
      <c r="J1040" s="21">
        <f t="shared" si="169"/>
        <v>39491</v>
      </c>
      <c r="K1040" s="21"/>
      <c r="L1040" s="21" t="str">
        <f t="shared" si="164"/>
        <v>Wednesday</v>
      </c>
      <c r="M1040" s="20">
        <f t="shared" si="165"/>
        <v>2</v>
      </c>
      <c r="N1040" s="19">
        <v>3076.5</v>
      </c>
      <c r="O1040" s="4">
        <f>MATCH(N1040-1,'Supply Data'!$K$12:$K$17)+1</f>
        <v>3</v>
      </c>
      <c r="P1040">
        <f>INDEX('Supply Data'!$L$12:$L$17,'Demand Data'!O1040)</f>
        <v>23</v>
      </c>
      <c r="R1040" t="str">
        <f t="shared" si="166"/>
        <v>13-Feb-08 Wednesday 3</v>
      </c>
    </row>
    <row r="1041" spans="4:18" x14ac:dyDescent="0.35">
      <c r="D1041" s="21">
        <f t="shared" si="167"/>
        <v>39491.12499999749</v>
      </c>
      <c r="E1041" s="21" t="b">
        <f t="shared" si="160"/>
        <v>0</v>
      </c>
      <c r="F1041" s="21" t="b">
        <f t="shared" si="161"/>
        <v>0</v>
      </c>
      <c r="G1041" s="20">
        <f t="shared" si="162"/>
        <v>1</v>
      </c>
      <c r="H1041" s="20">
        <f t="shared" si="163"/>
        <v>24</v>
      </c>
      <c r="I1041" s="20">
        <f t="shared" si="168"/>
        <v>4</v>
      </c>
      <c r="J1041" s="21">
        <f t="shared" si="169"/>
        <v>39491</v>
      </c>
      <c r="K1041" s="21"/>
      <c r="L1041" s="21" t="str">
        <f t="shared" si="164"/>
        <v>Wednesday</v>
      </c>
      <c r="M1041" s="20">
        <f t="shared" si="165"/>
        <v>2</v>
      </c>
      <c r="N1041" s="19">
        <v>3076.5</v>
      </c>
      <c r="O1041" s="4">
        <f>MATCH(N1041-1,'Supply Data'!$K$12:$K$17)+1</f>
        <v>3</v>
      </c>
      <c r="P1041">
        <f>INDEX('Supply Data'!$L$12:$L$17,'Demand Data'!O1041)</f>
        <v>23</v>
      </c>
      <c r="R1041" t="str">
        <f t="shared" si="166"/>
        <v>13-Feb-08 Wednesday 4</v>
      </c>
    </row>
    <row r="1042" spans="4:18" x14ac:dyDescent="0.35">
      <c r="D1042" s="21">
        <f t="shared" si="167"/>
        <v>39491.166666664154</v>
      </c>
      <c r="E1042" s="21" t="b">
        <f t="shared" si="160"/>
        <v>0</v>
      </c>
      <c r="F1042" s="21" t="b">
        <f t="shared" si="161"/>
        <v>0</v>
      </c>
      <c r="G1042" s="20">
        <f t="shared" si="162"/>
        <v>1</v>
      </c>
      <c r="H1042" s="20">
        <f t="shared" si="163"/>
        <v>24</v>
      </c>
      <c r="I1042" s="20">
        <f t="shared" si="168"/>
        <v>5</v>
      </c>
      <c r="J1042" s="21">
        <f t="shared" si="169"/>
        <v>39491</v>
      </c>
      <c r="K1042" s="21"/>
      <c r="L1042" s="21" t="str">
        <f t="shared" si="164"/>
        <v>Wednesday</v>
      </c>
      <c r="M1042" s="20">
        <f t="shared" si="165"/>
        <v>2</v>
      </c>
      <c r="N1042" s="19">
        <v>3105</v>
      </c>
      <c r="O1042" s="4">
        <f>MATCH(N1042-1,'Supply Data'!$K$12:$K$17)+1</f>
        <v>3</v>
      </c>
      <c r="P1042">
        <f>INDEX('Supply Data'!$L$12:$L$17,'Demand Data'!O1042)</f>
        <v>23</v>
      </c>
      <c r="R1042" t="str">
        <f t="shared" si="166"/>
        <v>13-Feb-08 Wednesday 5</v>
      </c>
    </row>
    <row r="1043" spans="4:18" x14ac:dyDescent="0.35">
      <c r="D1043" s="21">
        <f t="shared" si="167"/>
        <v>39491.208333330818</v>
      </c>
      <c r="E1043" s="21" t="b">
        <f t="shared" si="160"/>
        <v>0</v>
      </c>
      <c r="F1043" s="21" t="b">
        <f t="shared" si="161"/>
        <v>0</v>
      </c>
      <c r="G1043" s="20">
        <f t="shared" si="162"/>
        <v>1</v>
      </c>
      <c r="H1043" s="20">
        <f t="shared" si="163"/>
        <v>24</v>
      </c>
      <c r="I1043" s="20">
        <f t="shared" si="168"/>
        <v>6</v>
      </c>
      <c r="J1043" s="21">
        <f t="shared" si="169"/>
        <v>39491</v>
      </c>
      <c r="K1043" s="21"/>
      <c r="L1043" s="21" t="str">
        <f t="shared" si="164"/>
        <v>Wednesday</v>
      </c>
      <c r="M1043" s="20">
        <f t="shared" si="165"/>
        <v>2</v>
      </c>
      <c r="N1043" s="19">
        <v>3453</v>
      </c>
      <c r="O1043" s="4">
        <f>MATCH(N1043-1,'Supply Data'!$K$12:$K$17)+1</f>
        <v>3</v>
      </c>
      <c r="P1043">
        <f>INDEX('Supply Data'!$L$12:$L$17,'Demand Data'!O1043)</f>
        <v>23</v>
      </c>
      <c r="R1043" t="str">
        <f t="shared" si="166"/>
        <v>13-Feb-08 Wednesday 6</v>
      </c>
    </row>
    <row r="1044" spans="4:18" x14ac:dyDescent="0.35">
      <c r="D1044" s="21">
        <f t="shared" si="167"/>
        <v>39491.249999997483</v>
      </c>
      <c r="E1044" s="21" t="b">
        <f t="shared" si="160"/>
        <v>0</v>
      </c>
      <c r="F1044" s="21" t="b">
        <f t="shared" si="161"/>
        <v>0</v>
      </c>
      <c r="G1044" s="20">
        <f t="shared" si="162"/>
        <v>1</v>
      </c>
      <c r="H1044" s="20">
        <f t="shared" si="163"/>
        <v>24</v>
      </c>
      <c r="I1044" s="20">
        <f t="shared" si="168"/>
        <v>7</v>
      </c>
      <c r="J1044" s="21">
        <f t="shared" si="169"/>
        <v>39491</v>
      </c>
      <c r="K1044" s="21"/>
      <c r="L1044" s="21" t="str">
        <f t="shared" si="164"/>
        <v>Wednesday</v>
      </c>
      <c r="M1044" s="20">
        <f t="shared" si="165"/>
        <v>2</v>
      </c>
      <c r="N1044" s="19">
        <v>3525</v>
      </c>
      <c r="O1044" s="4">
        <f>MATCH(N1044-1,'Supply Data'!$K$12:$K$17)+1</f>
        <v>3</v>
      </c>
      <c r="P1044">
        <f>INDEX('Supply Data'!$L$12:$L$17,'Demand Data'!O1044)</f>
        <v>23</v>
      </c>
      <c r="R1044" t="str">
        <f t="shared" si="166"/>
        <v>13-Feb-08 Wednesday 7</v>
      </c>
    </row>
    <row r="1045" spans="4:18" x14ac:dyDescent="0.35">
      <c r="D1045" s="21">
        <f t="shared" si="167"/>
        <v>39491.291666664147</v>
      </c>
      <c r="E1045" s="21" t="b">
        <f t="shared" si="160"/>
        <v>0</v>
      </c>
      <c r="F1045" s="21" t="b">
        <f t="shared" si="161"/>
        <v>0</v>
      </c>
      <c r="G1045" s="20">
        <f t="shared" si="162"/>
        <v>1</v>
      </c>
      <c r="H1045" s="20">
        <f t="shared" si="163"/>
        <v>24</v>
      </c>
      <c r="I1045" s="20">
        <f t="shared" si="168"/>
        <v>8</v>
      </c>
      <c r="J1045" s="21">
        <f t="shared" si="169"/>
        <v>39491</v>
      </c>
      <c r="K1045" s="21"/>
      <c r="L1045" s="21" t="str">
        <f t="shared" si="164"/>
        <v>Wednesday</v>
      </c>
      <c r="M1045" s="20">
        <f t="shared" si="165"/>
        <v>2</v>
      </c>
      <c r="N1045" s="19">
        <v>3952.5</v>
      </c>
      <c r="O1045" s="4">
        <f>MATCH(N1045-1,'Supply Data'!$K$12:$K$17)+1</f>
        <v>4</v>
      </c>
      <c r="P1045">
        <f>INDEX('Supply Data'!$L$12:$L$17,'Demand Data'!O1045)</f>
        <v>50</v>
      </c>
      <c r="R1045" t="str">
        <f t="shared" si="166"/>
        <v>13-Feb-08 Wednesday 8</v>
      </c>
    </row>
    <row r="1046" spans="4:18" x14ac:dyDescent="0.35">
      <c r="D1046" s="21">
        <f t="shared" si="167"/>
        <v>39491.333333330811</v>
      </c>
      <c r="E1046" s="21" t="b">
        <f t="shared" si="160"/>
        <v>0</v>
      </c>
      <c r="F1046" s="21" t="b">
        <f t="shared" si="161"/>
        <v>0</v>
      </c>
      <c r="G1046" s="20">
        <f t="shared" si="162"/>
        <v>1</v>
      </c>
      <c r="H1046" s="20">
        <f t="shared" si="163"/>
        <v>24</v>
      </c>
      <c r="I1046" s="20">
        <f t="shared" si="168"/>
        <v>9</v>
      </c>
      <c r="J1046" s="21">
        <f t="shared" si="169"/>
        <v>39491</v>
      </c>
      <c r="K1046" s="21"/>
      <c r="L1046" s="21" t="str">
        <f t="shared" si="164"/>
        <v>Wednesday</v>
      </c>
      <c r="M1046" s="20">
        <f t="shared" si="165"/>
        <v>2</v>
      </c>
      <c r="N1046" s="19">
        <v>4447.5</v>
      </c>
      <c r="O1046" s="4">
        <f>MATCH(N1046-1,'Supply Data'!$K$12:$K$17)+1</f>
        <v>4</v>
      </c>
      <c r="P1046">
        <f>INDEX('Supply Data'!$L$12:$L$17,'Demand Data'!O1046)</f>
        <v>50</v>
      </c>
      <c r="R1046" t="str">
        <f t="shared" si="166"/>
        <v>13-Feb-08 Wednesday 9</v>
      </c>
    </row>
    <row r="1047" spans="4:18" x14ac:dyDescent="0.35">
      <c r="D1047" s="21">
        <f t="shared" si="167"/>
        <v>39491.374999997475</v>
      </c>
      <c r="E1047" s="21" t="b">
        <f t="shared" si="160"/>
        <v>0</v>
      </c>
      <c r="F1047" s="21" t="b">
        <f t="shared" si="161"/>
        <v>0</v>
      </c>
      <c r="G1047" s="20">
        <f t="shared" si="162"/>
        <v>1</v>
      </c>
      <c r="H1047" s="20">
        <f t="shared" si="163"/>
        <v>24</v>
      </c>
      <c r="I1047" s="20">
        <f t="shared" si="168"/>
        <v>10</v>
      </c>
      <c r="J1047" s="21">
        <f t="shared" si="169"/>
        <v>39491</v>
      </c>
      <c r="K1047" s="21"/>
      <c r="L1047" s="21" t="str">
        <f t="shared" si="164"/>
        <v>Wednesday</v>
      </c>
      <c r="M1047" s="20">
        <f t="shared" si="165"/>
        <v>2</v>
      </c>
      <c r="N1047" s="19">
        <v>4728</v>
      </c>
      <c r="O1047" s="4">
        <f>MATCH(N1047-1,'Supply Data'!$K$12:$K$17)+1</f>
        <v>4</v>
      </c>
      <c r="P1047">
        <f>INDEX('Supply Data'!$L$12:$L$17,'Demand Data'!O1047)</f>
        <v>50</v>
      </c>
      <c r="R1047" t="str">
        <f t="shared" si="166"/>
        <v>13-Feb-08 Wednesday 10</v>
      </c>
    </row>
    <row r="1048" spans="4:18" x14ac:dyDescent="0.35">
      <c r="D1048" s="21">
        <f t="shared" si="167"/>
        <v>39491.416666664139</v>
      </c>
      <c r="E1048" s="21" t="b">
        <f t="shared" si="160"/>
        <v>0</v>
      </c>
      <c r="F1048" s="21" t="b">
        <f t="shared" si="161"/>
        <v>0</v>
      </c>
      <c r="G1048" s="20">
        <f t="shared" si="162"/>
        <v>1</v>
      </c>
      <c r="H1048" s="20">
        <f t="shared" si="163"/>
        <v>24</v>
      </c>
      <c r="I1048" s="20">
        <f t="shared" si="168"/>
        <v>11</v>
      </c>
      <c r="J1048" s="21">
        <f t="shared" si="169"/>
        <v>39491</v>
      </c>
      <c r="K1048" s="21"/>
      <c r="L1048" s="21" t="str">
        <f t="shared" si="164"/>
        <v>Wednesday</v>
      </c>
      <c r="M1048" s="20">
        <f t="shared" si="165"/>
        <v>2</v>
      </c>
      <c r="N1048" s="19">
        <v>5211</v>
      </c>
      <c r="O1048" s="4">
        <f>MATCH(N1048-1,'Supply Data'!$K$12:$K$17)+1</f>
        <v>5</v>
      </c>
      <c r="P1048">
        <f>INDEX('Supply Data'!$L$12:$L$17,'Demand Data'!O1048)</f>
        <v>75</v>
      </c>
      <c r="R1048" t="str">
        <f t="shared" si="166"/>
        <v>13-Feb-08 Wednesday 11</v>
      </c>
    </row>
    <row r="1049" spans="4:18" x14ac:dyDescent="0.35">
      <c r="D1049" s="21">
        <f t="shared" si="167"/>
        <v>39491.458333330804</v>
      </c>
      <c r="E1049" s="21" t="b">
        <f t="shared" si="160"/>
        <v>0</v>
      </c>
      <c r="F1049" s="21" t="b">
        <f t="shared" si="161"/>
        <v>0</v>
      </c>
      <c r="G1049" s="20">
        <f t="shared" si="162"/>
        <v>1</v>
      </c>
      <c r="H1049" s="20">
        <f t="shared" si="163"/>
        <v>24</v>
      </c>
      <c r="I1049" s="20">
        <f t="shared" si="168"/>
        <v>12</v>
      </c>
      <c r="J1049" s="21">
        <f t="shared" si="169"/>
        <v>39491</v>
      </c>
      <c r="K1049" s="21"/>
      <c r="L1049" s="21" t="str">
        <f t="shared" si="164"/>
        <v>Wednesday</v>
      </c>
      <c r="M1049" s="20">
        <f t="shared" si="165"/>
        <v>2</v>
      </c>
      <c r="N1049" s="19">
        <v>5049</v>
      </c>
      <c r="O1049" s="4">
        <f>MATCH(N1049-1,'Supply Data'!$K$12:$K$17)+1</f>
        <v>5</v>
      </c>
      <c r="P1049">
        <f>INDEX('Supply Data'!$L$12:$L$17,'Demand Data'!O1049)</f>
        <v>75</v>
      </c>
      <c r="R1049" t="str">
        <f t="shared" si="166"/>
        <v>13-Feb-08 Wednesday 12</v>
      </c>
    </row>
    <row r="1050" spans="4:18" x14ac:dyDescent="0.35">
      <c r="D1050" s="21">
        <f t="shared" si="167"/>
        <v>39491.499999997468</v>
      </c>
      <c r="E1050" s="21" t="b">
        <f t="shared" si="160"/>
        <v>0</v>
      </c>
      <c r="F1050" s="21" t="b">
        <f t="shared" si="161"/>
        <v>0</v>
      </c>
      <c r="G1050" s="20">
        <f t="shared" si="162"/>
        <v>1</v>
      </c>
      <c r="H1050" s="20">
        <f t="shared" si="163"/>
        <v>24</v>
      </c>
      <c r="I1050" s="20">
        <f t="shared" si="168"/>
        <v>13</v>
      </c>
      <c r="J1050" s="21">
        <f t="shared" si="169"/>
        <v>39491</v>
      </c>
      <c r="K1050" s="21"/>
      <c r="L1050" s="21" t="str">
        <f t="shared" si="164"/>
        <v>Wednesday</v>
      </c>
      <c r="M1050" s="20">
        <f t="shared" si="165"/>
        <v>2</v>
      </c>
      <c r="N1050" s="19">
        <v>5176.5</v>
      </c>
      <c r="O1050" s="4">
        <f>MATCH(N1050-1,'Supply Data'!$K$12:$K$17)+1</f>
        <v>5</v>
      </c>
      <c r="P1050">
        <f>INDEX('Supply Data'!$L$12:$L$17,'Demand Data'!O1050)</f>
        <v>75</v>
      </c>
      <c r="R1050" t="str">
        <f t="shared" si="166"/>
        <v>13-Feb-08 Wednesday 13</v>
      </c>
    </row>
    <row r="1051" spans="4:18" x14ac:dyDescent="0.35">
      <c r="D1051" s="21">
        <f t="shared" si="167"/>
        <v>39491.541666664132</v>
      </c>
      <c r="E1051" s="21" t="b">
        <f t="shared" si="160"/>
        <v>0</v>
      </c>
      <c r="F1051" s="21" t="b">
        <f t="shared" si="161"/>
        <v>0</v>
      </c>
      <c r="G1051" s="20">
        <f t="shared" si="162"/>
        <v>1</v>
      </c>
      <c r="H1051" s="20">
        <f t="shared" si="163"/>
        <v>24</v>
      </c>
      <c r="I1051" s="20">
        <f t="shared" si="168"/>
        <v>14</v>
      </c>
      <c r="J1051" s="21">
        <f t="shared" si="169"/>
        <v>39491</v>
      </c>
      <c r="K1051" s="21"/>
      <c r="L1051" s="21" t="str">
        <f t="shared" si="164"/>
        <v>Wednesday</v>
      </c>
      <c r="M1051" s="20">
        <f t="shared" si="165"/>
        <v>2</v>
      </c>
      <c r="N1051" s="19">
        <v>5340</v>
      </c>
      <c r="O1051" s="4">
        <f>MATCH(N1051-1,'Supply Data'!$K$12:$K$17)+1</f>
        <v>5</v>
      </c>
      <c r="P1051">
        <f>INDEX('Supply Data'!$L$12:$L$17,'Demand Data'!O1051)</f>
        <v>75</v>
      </c>
      <c r="R1051" t="str">
        <f t="shared" si="166"/>
        <v>13-Feb-08 Wednesday 14</v>
      </c>
    </row>
    <row r="1052" spans="4:18" x14ac:dyDescent="0.35">
      <c r="D1052" s="21">
        <f t="shared" si="167"/>
        <v>39491.583333330796</v>
      </c>
      <c r="E1052" s="21" t="b">
        <f t="shared" si="160"/>
        <v>0</v>
      </c>
      <c r="F1052" s="21" t="b">
        <f t="shared" si="161"/>
        <v>0</v>
      </c>
      <c r="G1052" s="20">
        <f t="shared" si="162"/>
        <v>1</v>
      </c>
      <c r="H1052" s="20">
        <f t="shared" si="163"/>
        <v>24</v>
      </c>
      <c r="I1052" s="20">
        <f t="shared" si="168"/>
        <v>15</v>
      </c>
      <c r="J1052" s="21">
        <f t="shared" si="169"/>
        <v>39491</v>
      </c>
      <c r="K1052" s="21"/>
      <c r="L1052" s="21" t="str">
        <f t="shared" si="164"/>
        <v>Wednesday</v>
      </c>
      <c r="M1052" s="20">
        <f t="shared" si="165"/>
        <v>2</v>
      </c>
      <c r="N1052" s="19">
        <v>5200.5</v>
      </c>
      <c r="O1052" s="4">
        <f>MATCH(N1052-1,'Supply Data'!$K$12:$K$17)+1</f>
        <v>5</v>
      </c>
      <c r="P1052">
        <f>INDEX('Supply Data'!$L$12:$L$17,'Demand Data'!O1052)</f>
        <v>75</v>
      </c>
      <c r="R1052" t="str">
        <f t="shared" si="166"/>
        <v>13-Feb-08 Wednesday 15</v>
      </c>
    </row>
    <row r="1053" spans="4:18" x14ac:dyDescent="0.35">
      <c r="D1053" s="21">
        <f t="shared" si="167"/>
        <v>39491.624999997461</v>
      </c>
      <c r="E1053" s="21" t="b">
        <f t="shared" si="160"/>
        <v>0</v>
      </c>
      <c r="F1053" s="21" t="b">
        <f t="shared" si="161"/>
        <v>0</v>
      </c>
      <c r="G1053" s="20">
        <f t="shared" si="162"/>
        <v>1</v>
      </c>
      <c r="H1053" s="20">
        <f t="shared" si="163"/>
        <v>24</v>
      </c>
      <c r="I1053" s="20">
        <f t="shared" si="168"/>
        <v>16</v>
      </c>
      <c r="J1053" s="21">
        <f t="shared" si="169"/>
        <v>39491</v>
      </c>
      <c r="K1053" s="21"/>
      <c r="L1053" s="21" t="str">
        <f t="shared" si="164"/>
        <v>Wednesday</v>
      </c>
      <c r="M1053" s="20">
        <f t="shared" si="165"/>
        <v>2</v>
      </c>
      <c r="N1053" s="19">
        <v>5253</v>
      </c>
      <c r="O1053" s="4">
        <f>MATCH(N1053-1,'Supply Data'!$K$12:$K$17)+1</f>
        <v>5</v>
      </c>
      <c r="P1053">
        <f>INDEX('Supply Data'!$L$12:$L$17,'Demand Data'!O1053)</f>
        <v>75</v>
      </c>
      <c r="R1053" t="str">
        <f t="shared" si="166"/>
        <v>13-Feb-08 Wednesday 16</v>
      </c>
    </row>
    <row r="1054" spans="4:18" x14ac:dyDescent="0.35">
      <c r="D1054" s="21">
        <f t="shared" si="167"/>
        <v>39491.666666664125</v>
      </c>
      <c r="E1054" s="21" t="b">
        <f t="shared" si="160"/>
        <v>0</v>
      </c>
      <c r="F1054" s="21" t="b">
        <f t="shared" si="161"/>
        <v>0</v>
      </c>
      <c r="G1054" s="20">
        <f t="shared" si="162"/>
        <v>1</v>
      </c>
      <c r="H1054" s="20">
        <f t="shared" si="163"/>
        <v>24</v>
      </c>
      <c r="I1054" s="20">
        <f t="shared" si="168"/>
        <v>17</v>
      </c>
      <c r="J1054" s="21">
        <f t="shared" si="169"/>
        <v>39491</v>
      </c>
      <c r="K1054" s="21"/>
      <c r="L1054" s="21" t="str">
        <f t="shared" si="164"/>
        <v>Wednesday</v>
      </c>
      <c r="M1054" s="20">
        <f t="shared" si="165"/>
        <v>2</v>
      </c>
      <c r="N1054" s="19">
        <v>5008.5</v>
      </c>
      <c r="O1054" s="4">
        <f>MATCH(N1054-1,'Supply Data'!$K$12:$K$17)+1</f>
        <v>5</v>
      </c>
      <c r="P1054">
        <f>INDEX('Supply Data'!$L$12:$L$17,'Demand Data'!O1054)</f>
        <v>75</v>
      </c>
      <c r="R1054" t="str">
        <f t="shared" si="166"/>
        <v>13-Feb-08 Wednesday 17</v>
      </c>
    </row>
    <row r="1055" spans="4:18" x14ac:dyDescent="0.35">
      <c r="D1055" s="21">
        <f t="shared" si="167"/>
        <v>39491.708333330789</v>
      </c>
      <c r="E1055" s="21" t="b">
        <f t="shared" si="160"/>
        <v>0</v>
      </c>
      <c r="F1055" s="21" t="b">
        <f t="shared" si="161"/>
        <v>0</v>
      </c>
      <c r="G1055" s="20">
        <f t="shared" si="162"/>
        <v>1</v>
      </c>
      <c r="H1055" s="20">
        <f t="shared" si="163"/>
        <v>24</v>
      </c>
      <c r="I1055" s="20">
        <f t="shared" si="168"/>
        <v>18</v>
      </c>
      <c r="J1055" s="21">
        <f t="shared" si="169"/>
        <v>39491</v>
      </c>
      <c r="K1055" s="21"/>
      <c r="L1055" s="21" t="str">
        <f t="shared" si="164"/>
        <v>Wednesday</v>
      </c>
      <c r="M1055" s="20">
        <f t="shared" si="165"/>
        <v>2</v>
      </c>
      <c r="N1055" s="19">
        <v>5199</v>
      </c>
      <c r="O1055" s="4">
        <f>MATCH(N1055-1,'Supply Data'!$K$12:$K$17)+1</f>
        <v>5</v>
      </c>
      <c r="P1055">
        <f>INDEX('Supply Data'!$L$12:$L$17,'Demand Data'!O1055)</f>
        <v>75</v>
      </c>
      <c r="R1055" t="str">
        <f t="shared" si="166"/>
        <v>13-Feb-08 Wednesday 18</v>
      </c>
    </row>
    <row r="1056" spans="4:18" x14ac:dyDescent="0.35">
      <c r="D1056" s="21">
        <f t="shared" si="167"/>
        <v>39491.749999997453</v>
      </c>
      <c r="E1056" s="21" t="b">
        <f t="shared" si="160"/>
        <v>0</v>
      </c>
      <c r="F1056" s="21" t="b">
        <f t="shared" si="161"/>
        <v>0</v>
      </c>
      <c r="G1056" s="20">
        <f t="shared" si="162"/>
        <v>1</v>
      </c>
      <c r="H1056" s="20">
        <f t="shared" si="163"/>
        <v>24</v>
      </c>
      <c r="I1056" s="20">
        <f t="shared" si="168"/>
        <v>19</v>
      </c>
      <c r="J1056" s="21">
        <f t="shared" si="169"/>
        <v>39491</v>
      </c>
      <c r="K1056" s="21"/>
      <c r="L1056" s="21" t="str">
        <f t="shared" si="164"/>
        <v>Wednesday</v>
      </c>
      <c r="M1056" s="20">
        <f t="shared" si="165"/>
        <v>2</v>
      </c>
      <c r="N1056" s="19">
        <v>5641.5</v>
      </c>
      <c r="O1056" s="4">
        <f>MATCH(N1056-1,'Supply Data'!$K$12:$K$17)+1</f>
        <v>5</v>
      </c>
      <c r="P1056">
        <f>INDEX('Supply Data'!$L$12:$L$17,'Demand Data'!O1056)</f>
        <v>75</v>
      </c>
      <c r="R1056" t="str">
        <f t="shared" si="166"/>
        <v>13-Feb-08 Wednesday 19</v>
      </c>
    </row>
    <row r="1057" spans="4:18" x14ac:dyDescent="0.35">
      <c r="D1057" s="21">
        <f t="shared" si="167"/>
        <v>39491.791666664118</v>
      </c>
      <c r="E1057" s="21" t="b">
        <f t="shared" si="160"/>
        <v>0</v>
      </c>
      <c r="F1057" s="21" t="b">
        <f t="shared" si="161"/>
        <v>0</v>
      </c>
      <c r="G1057" s="20">
        <f t="shared" si="162"/>
        <v>1</v>
      </c>
      <c r="H1057" s="20">
        <f t="shared" si="163"/>
        <v>24</v>
      </c>
      <c r="I1057" s="20">
        <f t="shared" si="168"/>
        <v>20</v>
      </c>
      <c r="J1057" s="21">
        <f t="shared" si="169"/>
        <v>39491</v>
      </c>
      <c r="K1057" s="21"/>
      <c r="L1057" s="21" t="str">
        <f t="shared" si="164"/>
        <v>Wednesday</v>
      </c>
      <c r="M1057" s="20">
        <f t="shared" si="165"/>
        <v>2</v>
      </c>
      <c r="N1057" s="19">
        <v>5403</v>
      </c>
      <c r="O1057" s="4">
        <f>MATCH(N1057-1,'Supply Data'!$K$12:$K$17)+1</f>
        <v>5</v>
      </c>
      <c r="P1057">
        <f>INDEX('Supply Data'!$L$12:$L$17,'Demand Data'!O1057)</f>
        <v>75</v>
      </c>
      <c r="R1057" t="str">
        <f t="shared" si="166"/>
        <v>13-Feb-08 Wednesday 20</v>
      </c>
    </row>
    <row r="1058" spans="4:18" x14ac:dyDescent="0.35">
      <c r="D1058" s="21">
        <f t="shared" si="167"/>
        <v>39491.833333330782</v>
      </c>
      <c r="E1058" s="21" t="b">
        <f t="shared" si="160"/>
        <v>0</v>
      </c>
      <c r="F1058" s="21" t="b">
        <f t="shared" si="161"/>
        <v>0</v>
      </c>
      <c r="G1058" s="20">
        <f t="shared" si="162"/>
        <v>1</v>
      </c>
      <c r="H1058" s="20">
        <f t="shared" si="163"/>
        <v>24</v>
      </c>
      <c r="I1058" s="20">
        <f t="shared" si="168"/>
        <v>21</v>
      </c>
      <c r="J1058" s="21">
        <f t="shared" si="169"/>
        <v>39491</v>
      </c>
      <c r="K1058" s="21"/>
      <c r="L1058" s="21" t="str">
        <f t="shared" si="164"/>
        <v>Wednesday</v>
      </c>
      <c r="M1058" s="20">
        <f t="shared" si="165"/>
        <v>2</v>
      </c>
      <c r="N1058" s="19">
        <v>5127</v>
      </c>
      <c r="O1058" s="4">
        <f>MATCH(N1058-1,'Supply Data'!$K$12:$K$17)+1</f>
        <v>5</v>
      </c>
      <c r="P1058">
        <f>INDEX('Supply Data'!$L$12:$L$17,'Demand Data'!O1058)</f>
        <v>75</v>
      </c>
      <c r="R1058" t="str">
        <f t="shared" si="166"/>
        <v>13-Feb-08 Wednesday 21</v>
      </c>
    </row>
    <row r="1059" spans="4:18" x14ac:dyDescent="0.35">
      <c r="D1059" s="21">
        <f t="shared" si="167"/>
        <v>39491.874999997446</v>
      </c>
      <c r="E1059" s="21" t="b">
        <f t="shared" si="160"/>
        <v>0</v>
      </c>
      <c r="F1059" s="21" t="b">
        <f t="shared" si="161"/>
        <v>0</v>
      </c>
      <c r="G1059" s="20">
        <f t="shared" si="162"/>
        <v>1</v>
      </c>
      <c r="H1059" s="20">
        <f t="shared" si="163"/>
        <v>24</v>
      </c>
      <c r="I1059" s="20">
        <f t="shared" si="168"/>
        <v>22</v>
      </c>
      <c r="J1059" s="21">
        <f t="shared" si="169"/>
        <v>39491</v>
      </c>
      <c r="K1059" s="21"/>
      <c r="L1059" s="21" t="str">
        <f t="shared" si="164"/>
        <v>Wednesday</v>
      </c>
      <c r="M1059" s="20">
        <f t="shared" si="165"/>
        <v>2</v>
      </c>
      <c r="N1059" s="19">
        <v>4732.5</v>
      </c>
      <c r="O1059" s="4">
        <f>MATCH(N1059-1,'Supply Data'!$K$12:$K$17)+1</f>
        <v>4</v>
      </c>
      <c r="P1059">
        <f>INDEX('Supply Data'!$L$12:$L$17,'Demand Data'!O1059)</f>
        <v>50</v>
      </c>
      <c r="R1059" t="str">
        <f t="shared" si="166"/>
        <v>13-Feb-08 Wednesday 22</v>
      </c>
    </row>
    <row r="1060" spans="4:18" x14ac:dyDescent="0.35">
      <c r="D1060" s="21">
        <f t="shared" si="167"/>
        <v>39491.91666666411</v>
      </c>
      <c r="E1060" s="21" t="b">
        <f t="shared" si="160"/>
        <v>0</v>
      </c>
      <c r="F1060" s="21" t="b">
        <f t="shared" si="161"/>
        <v>0</v>
      </c>
      <c r="G1060" s="20">
        <f t="shared" si="162"/>
        <v>1</v>
      </c>
      <c r="H1060" s="20">
        <f t="shared" si="163"/>
        <v>24</v>
      </c>
      <c r="I1060" s="20">
        <f t="shared" si="168"/>
        <v>23</v>
      </c>
      <c r="J1060" s="21">
        <f t="shared" si="169"/>
        <v>39491</v>
      </c>
      <c r="K1060" s="21"/>
      <c r="L1060" s="21" t="str">
        <f t="shared" si="164"/>
        <v>Wednesday</v>
      </c>
      <c r="M1060" s="20">
        <f t="shared" si="165"/>
        <v>2</v>
      </c>
      <c r="N1060" s="19">
        <v>4308</v>
      </c>
      <c r="O1060" s="4">
        <f>MATCH(N1060-1,'Supply Data'!$K$12:$K$17)+1</f>
        <v>4</v>
      </c>
      <c r="P1060">
        <f>INDEX('Supply Data'!$L$12:$L$17,'Demand Data'!O1060)</f>
        <v>50</v>
      </c>
      <c r="R1060" t="str">
        <f t="shared" si="166"/>
        <v>13-Feb-08 Wednesday 23</v>
      </c>
    </row>
    <row r="1061" spans="4:18" x14ac:dyDescent="0.35">
      <c r="D1061" s="21">
        <f t="shared" si="167"/>
        <v>39491.958333330775</v>
      </c>
      <c r="E1061" s="21" t="b">
        <f t="shared" si="160"/>
        <v>0</v>
      </c>
      <c r="F1061" s="21" t="b">
        <f t="shared" si="161"/>
        <v>0</v>
      </c>
      <c r="G1061" s="20">
        <f t="shared" si="162"/>
        <v>1</v>
      </c>
      <c r="H1061" s="20">
        <f t="shared" si="163"/>
        <v>24</v>
      </c>
      <c r="I1061" s="20">
        <f t="shared" si="168"/>
        <v>24</v>
      </c>
      <c r="J1061" s="21">
        <f t="shared" si="169"/>
        <v>39491</v>
      </c>
      <c r="K1061" s="21"/>
      <c r="L1061" s="21" t="str">
        <f t="shared" si="164"/>
        <v>Wednesday</v>
      </c>
      <c r="M1061" s="20">
        <f t="shared" si="165"/>
        <v>2</v>
      </c>
      <c r="N1061" s="19">
        <v>3931.5</v>
      </c>
      <c r="O1061" s="4">
        <f>MATCH(N1061-1,'Supply Data'!$K$12:$K$17)+1</f>
        <v>4</v>
      </c>
      <c r="P1061">
        <f>INDEX('Supply Data'!$L$12:$L$17,'Demand Data'!O1061)</f>
        <v>50</v>
      </c>
      <c r="R1061" t="str">
        <f t="shared" si="166"/>
        <v>13-Feb-08 Wednesday 24</v>
      </c>
    </row>
    <row r="1062" spans="4:18" x14ac:dyDescent="0.35">
      <c r="D1062" s="21">
        <f t="shared" si="167"/>
        <v>39491.999999997439</v>
      </c>
      <c r="E1062" s="21" t="b">
        <f t="shared" si="160"/>
        <v>0</v>
      </c>
      <c r="F1062" s="21" t="b">
        <f t="shared" si="161"/>
        <v>0</v>
      </c>
      <c r="G1062" s="20">
        <f t="shared" si="162"/>
        <v>1</v>
      </c>
      <c r="H1062" s="20">
        <f t="shared" si="163"/>
        <v>24</v>
      </c>
      <c r="I1062" s="20">
        <f t="shared" si="168"/>
        <v>1</v>
      </c>
      <c r="J1062" s="21">
        <f t="shared" si="169"/>
        <v>39492</v>
      </c>
      <c r="K1062" s="21"/>
      <c r="L1062" s="21" t="str">
        <f t="shared" si="164"/>
        <v>Thursday</v>
      </c>
      <c r="M1062" s="20">
        <f t="shared" si="165"/>
        <v>2</v>
      </c>
      <c r="N1062" s="19">
        <v>3982.5</v>
      </c>
      <c r="O1062" s="4">
        <f>MATCH(N1062-1,'Supply Data'!$K$12:$K$17)+1</f>
        <v>4</v>
      </c>
      <c r="P1062">
        <f>INDEX('Supply Data'!$L$12:$L$17,'Demand Data'!O1062)</f>
        <v>50</v>
      </c>
      <c r="R1062" t="str">
        <f t="shared" si="166"/>
        <v>14-Feb-08 Thursday 1</v>
      </c>
    </row>
    <row r="1063" spans="4:18" x14ac:dyDescent="0.35">
      <c r="D1063" s="21">
        <f t="shared" si="167"/>
        <v>39492.041666664103</v>
      </c>
      <c r="E1063" s="21" t="b">
        <f t="shared" si="160"/>
        <v>0</v>
      </c>
      <c r="F1063" s="21" t="b">
        <f t="shared" si="161"/>
        <v>0</v>
      </c>
      <c r="G1063" s="20">
        <f t="shared" si="162"/>
        <v>1</v>
      </c>
      <c r="H1063" s="20">
        <f t="shared" si="163"/>
        <v>24</v>
      </c>
      <c r="I1063" s="20">
        <f t="shared" si="168"/>
        <v>2</v>
      </c>
      <c r="J1063" s="21">
        <f t="shared" si="169"/>
        <v>39492</v>
      </c>
      <c r="K1063" s="21"/>
      <c r="L1063" s="21" t="str">
        <f t="shared" si="164"/>
        <v>Thursday</v>
      </c>
      <c r="M1063" s="20">
        <f t="shared" si="165"/>
        <v>2</v>
      </c>
      <c r="N1063" s="19">
        <v>3864</v>
      </c>
      <c r="O1063" s="4">
        <f>MATCH(N1063-1,'Supply Data'!$K$12:$K$17)+1</f>
        <v>4</v>
      </c>
      <c r="P1063">
        <f>INDEX('Supply Data'!$L$12:$L$17,'Demand Data'!O1063)</f>
        <v>50</v>
      </c>
      <c r="R1063" t="str">
        <f t="shared" si="166"/>
        <v>14-Feb-08 Thursday 2</v>
      </c>
    </row>
    <row r="1064" spans="4:18" x14ac:dyDescent="0.35">
      <c r="D1064" s="21">
        <f t="shared" si="167"/>
        <v>39492.083333330767</v>
      </c>
      <c r="E1064" s="21" t="b">
        <f t="shared" si="160"/>
        <v>0</v>
      </c>
      <c r="F1064" s="21" t="b">
        <f t="shared" si="161"/>
        <v>0</v>
      </c>
      <c r="G1064" s="20">
        <f t="shared" si="162"/>
        <v>1</v>
      </c>
      <c r="H1064" s="20">
        <f t="shared" si="163"/>
        <v>24</v>
      </c>
      <c r="I1064" s="20">
        <f t="shared" si="168"/>
        <v>3</v>
      </c>
      <c r="J1064" s="21">
        <f t="shared" si="169"/>
        <v>39492</v>
      </c>
      <c r="K1064" s="21"/>
      <c r="L1064" s="21" t="str">
        <f t="shared" si="164"/>
        <v>Thursday</v>
      </c>
      <c r="M1064" s="20">
        <f t="shared" si="165"/>
        <v>2</v>
      </c>
      <c r="N1064" s="19">
        <v>3703.5</v>
      </c>
      <c r="O1064" s="4">
        <f>MATCH(N1064-1,'Supply Data'!$K$12:$K$17)+1</f>
        <v>4</v>
      </c>
      <c r="P1064">
        <f>INDEX('Supply Data'!$L$12:$L$17,'Demand Data'!O1064)</f>
        <v>50</v>
      </c>
      <c r="R1064" t="str">
        <f t="shared" si="166"/>
        <v>14-Feb-08 Thursday 3</v>
      </c>
    </row>
    <row r="1065" spans="4:18" x14ac:dyDescent="0.35">
      <c r="D1065" s="21">
        <f t="shared" si="167"/>
        <v>39492.124999997432</v>
      </c>
      <c r="E1065" s="21" t="b">
        <f t="shared" si="160"/>
        <v>0</v>
      </c>
      <c r="F1065" s="21" t="b">
        <f t="shared" si="161"/>
        <v>0</v>
      </c>
      <c r="G1065" s="20">
        <f t="shared" si="162"/>
        <v>1</v>
      </c>
      <c r="H1065" s="20">
        <f t="shared" si="163"/>
        <v>24</v>
      </c>
      <c r="I1065" s="20">
        <f t="shared" si="168"/>
        <v>4</v>
      </c>
      <c r="J1065" s="21">
        <f t="shared" si="169"/>
        <v>39492</v>
      </c>
      <c r="K1065" s="21"/>
      <c r="L1065" s="21" t="str">
        <f t="shared" si="164"/>
        <v>Thursday</v>
      </c>
      <c r="M1065" s="20">
        <f t="shared" si="165"/>
        <v>2</v>
      </c>
      <c r="N1065" s="19">
        <v>3742.5</v>
      </c>
      <c r="O1065" s="4">
        <f>MATCH(N1065-1,'Supply Data'!$K$12:$K$17)+1</f>
        <v>4</v>
      </c>
      <c r="P1065">
        <f>INDEX('Supply Data'!$L$12:$L$17,'Demand Data'!O1065)</f>
        <v>50</v>
      </c>
      <c r="R1065" t="str">
        <f t="shared" si="166"/>
        <v>14-Feb-08 Thursday 4</v>
      </c>
    </row>
    <row r="1066" spans="4:18" x14ac:dyDescent="0.35">
      <c r="D1066" s="21">
        <f t="shared" si="167"/>
        <v>39492.166666664096</v>
      </c>
      <c r="E1066" s="21" t="b">
        <f t="shared" si="160"/>
        <v>0</v>
      </c>
      <c r="F1066" s="21" t="b">
        <f t="shared" si="161"/>
        <v>0</v>
      </c>
      <c r="G1066" s="20">
        <f t="shared" si="162"/>
        <v>1</v>
      </c>
      <c r="H1066" s="20">
        <f t="shared" si="163"/>
        <v>24</v>
      </c>
      <c r="I1066" s="20">
        <f t="shared" si="168"/>
        <v>5</v>
      </c>
      <c r="J1066" s="21">
        <f t="shared" si="169"/>
        <v>39492</v>
      </c>
      <c r="K1066" s="21"/>
      <c r="L1066" s="21" t="str">
        <f t="shared" si="164"/>
        <v>Thursday</v>
      </c>
      <c r="M1066" s="20">
        <f t="shared" si="165"/>
        <v>2</v>
      </c>
      <c r="N1066" s="19">
        <v>3762</v>
      </c>
      <c r="O1066" s="4">
        <f>MATCH(N1066-1,'Supply Data'!$K$12:$K$17)+1</f>
        <v>4</v>
      </c>
      <c r="P1066">
        <f>INDEX('Supply Data'!$L$12:$L$17,'Demand Data'!O1066)</f>
        <v>50</v>
      </c>
      <c r="R1066" t="str">
        <f t="shared" si="166"/>
        <v>14-Feb-08 Thursday 5</v>
      </c>
    </row>
    <row r="1067" spans="4:18" x14ac:dyDescent="0.35">
      <c r="D1067" s="21">
        <f t="shared" si="167"/>
        <v>39492.20833333076</v>
      </c>
      <c r="E1067" s="21" t="b">
        <f t="shared" si="160"/>
        <v>0</v>
      </c>
      <c r="F1067" s="21" t="b">
        <f t="shared" si="161"/>
        <v>0</v>
      </c>
      <c r="G1067" s="20">
        <f t="shared" si="162"/>
        <v>1</v>
      </c>
      <c r="H1067" s="20">
        <f t="shared" si="163"/>
        <v>24</v>
      </c>
      <c r="I1067" s="20">
        <f t="shared" si="168"/>
        <v>6</v>
      </c>
      <c r="J1067" s="21">
        <f t="shared" si="169"/>
        <v>39492</v>
      </c>
      <c r="K1067" s="21"/>
      <c r="L1067" s="21" t="str">
        <f t="shared" si="164"/>
        <v>Thursday</v>
      </c>
      <c r="M1067" s="20">
        <f t="shared" si="165"/>
        <v>2</v>
      </c>
      <c r="N1067" s="19">
        <v>3973.5</v>
      </c>
      <c r="O1067" s="4">
        <f>MATCH(N1067-1,'Supply Data'!$K$12:$K$17)+1</f>
        <v>4</v>
      </c>
      <c r="P1067">
        <f>INDEX('Supply Data'!$L$12:$L$17,'Demand Data'!O1067)</f>
        <v>50</v>
      </c>
      <c r="R1067" t="str">
        <f t="shared" si="166"/>
        <v>14-Feb-08 Thursday 6</v>
      </c>
    </row>
    <row r="1068" spans="4:18" x14ac:dyDescent="0.35">
      <c r="D1068" s="21">
        <f t="shared" si="167"/>
        <v>39492.249999997424</v>
      </c>
      <c r="E1068" s="21" t="b">
        <f t="shared" si="160"/>
        <v>0</v>
      </c>
      <c r="F1068" s="21" t="b">
        <f t="shared" si="161"/>
        <v>0</v>
      </c>
      <c r="G1068" s="20">
        <f t="shared" si="162"/>
        <v>1</v>
      </c>
      <c r="H1068" s="20">
        <f t="shared" si="163"/>
        <v>24</v>
      </c>
      <c r="I1068" s="20">
        <f t="shared" si="168"/>
        <v>7</v>
      </c>
      <c r="J1068" s="21">
        <f t="shared" si="169"/>
        <v>39492</v>
      </c>
      <c r="K1068" s="21"/>
      <c r="L1068" s="21" t="str">
        <f t="shared" si="164"/>
        <v>Thursday</v>
      </c>
      <c r="M1068" s="20">
        <f t="shared" si="165"/>
        <v>2</v>
      </c>
      <c r="N1068" s="19">
        <v>3892.5</v>
      </c>
      <c r="O1068" s="4">
        <f>MATCH(N1068-1,'Supply Data'!$K$12:$K$17)+1</f>
        <v>4</v>
      </c>
      <c r="P1068">
        <f>INDEX('Supply Data'!$L$12:$L$17,'Demand Data'!O1068)</f>
        <v>50</v>
      </c>
      <c r="R1068" t="str">
        <f t="shared" si="166"/>
        <v>14-Feb-08 Thursday 7</v>
      </c>
    </row>
    <row r="1069" spans="4:18" x14ac:dyDescent="0.35">
      <c r="D1069" s="21">
        <f t="shared" si="167"/>
        <v>39492.291666664089</v>
      </c>
      <c r="E1069" s="21" t="b">
        <f t="shared" si="160"/>
        <v>0</v>
      </c>
      <c r="F1069" s="21" t="b">
        <f t="shared" si="161"/>
        <v>0</v>
      </c>
      <c r="G1069" s="20">
        <f t="shared" si="162"/>
        <v>1</v>
      </c>
      <c r="H1069" s="20">
        <f t="shared" si="163"/>
        <v>24</v>
      </c>
      <c r="I1069" s="20">
        <f t="shared" si="168"/>
        <v>8</v>
      </c>
      <c r="J1069" s="21">
        <f t="shared" si="169"/>
        <v>39492</v>
      </c>
      <c r="K1069" s="21"/>
      <c r="L1069" s="21" t="str">
        <f t="shared" si="164"/>
        <v>Thursday</v>
      </c>
      <c r="M1069" s="20">
        <f t="shared" si="165"/>
        <v>2</v>
      </c>
      <c r="N1069" s="19">
        <v>4320</v>
      </c>
      <c r="O1069" s="4">
        <f>MATCH(N1069-1,'Supply Data'!$K$12:$K$17)+1</f>
        <v>4</v>
      </c>
      <c r="P1069">
        <f>INDEX('Supply Data'!$L$12:$L$17,'Demand Data'!O1069)</f>
        <v>50</v>
      </c>
      <c r="R1069" t="str">
        <f t="shared" si="166"/>
        <v>14-Feb-08 Thursday 8</v>
      </c>
    </row>
    <row r="1070" spans="4:18" x14ac:dyDescent="0.35">
      <c r="D1070" s="21">
        <f t="shared" si="167"/>
        <v>39492.333333330753</v>
      </c>
      <c r="E1070" s="21" t="b">
        <f t="shared" si="160"/>
        <v>0</v>
      </c>
      <c r="F1070" s="21" t="b">
        <f t="shared" si="161"/>
        <v>0</v>
      </c>
      <c r="G1070" s="20">
        <f t="shared" si="162"/>
        <v>1</v>
      </c>
      <c r="H1070" s="20">
        <f t="shared" si="163"/>
        <v>24</v>
      </c>
      <c r="I1070" s="20">
        <f t="shared" si="168"/>
        <v>9</v>
      </c>
      <c r="J1070" s="21">
        <f t="shared" si="169"/>
        <v>39492</v>
      </c>
      <c r="K1070" s="21"/>
      <c r="L1070" s="21" t="str">
        <f t="shared" si="164"/>
        <v>Thursday</v>
      </c>
      <c r="M1070" s="20">
        <f t="shared" si="165"/>
        <v>2</v>
      </c>
      <c r="N1070" s="19">
        <v>4906.5</v>
      </c>
      <c r="O1070" s="4">
        <f>MATCH(N1070-1,'Supply Data'!$K$12:$K$17)+1</f>
        <v>5</v>
      </c>
      <c r="P1070">
        <f>INDEX('Supply Data'!$L$12:$L$17,'Demand Data'!O1070)</f>
        <v>75</v>
      </c>
      <c r="R1070" t="str">
        <f t="shared" si="166"/>
        <v>14-Feb-08 Thursday 9</v>
      </c>
    </row>
    <row r="1071" spans="4:18" x14ac:dyDescent="0.35">
      <c r="D1071" s="21">
        <f t="shared" si="167"/>
        <v>39492.374999997417</v>
      </c>
      <c r="E1071" s="21" t="b">
        <f t="shared" si="160"/>
        <v>0</v>
      </c>
      <c r="F1071" s="21" t="b">
        <f t="shared" si="161"/>
        <v>0</v>
      </c>
      <c r="G1071" s="20">
        <f t="shared" si="162"/>
        <v>1</v>
      </c>
      <c r="H1071" s="20">
        <f t="shared" si="163"/>
        <v>24</v>
      </c>
      <c r="I1071" s="20">
        <f t="shared" si="168"/>
        <v>10</v>
      </c>
      <c r="J1071" s="21">
        <f t="shared" si="169"/>
        <v>39492</v>
      </c>
      <c r="K1071" s="21"/>
      <c r="L1071" s="21" t="str">
        <f t="shared" si="164"/>
        <v>Thursday</v>
      </c>
      <c r="M1071" s="20">
        <f t="shared" si="165"/>
        <v>2</v>
      </c>
      <c r="N1071" s="19">
        <v>5242.5</v>
      </c>
      <c r="O1071" s="4">
        <f>MATCH(N1071-1,'Supply Data'!$K$12:$K$17)+1</f>
        <v>5</v>
      </c>
      <c r="P1071">
        <f>INDEX('Supply Data'!$L$12:$L$17,'Demand Data'!O1071)</f>
        <v>75</v>
      </c>
      <c r="R1071" t="str">
        <f t="shared" si="166"/>
        <v>14-Feb-08 Thursday 10</v>
      </c>
    </row>
    <row r="1072" spans="4:18" x14ac:dyDescent="0.35">
      <c r="D1072" s="21">
        <f t="shared" si="167"/>
        <v>39492.416666664081</v>
      </c>
      <c r="E1072" s="21" t="b">
        <f t="shared" si="160"/>
        <v>0</v>
      </c>
      <c r="F1072" s="21" t="b">
        <f t="shared" si="161"/>
        <v>0</v>
      </c>
      <c r="G1072" s="20">
        <f t="shared" si="162"/>
        <v>1</v>
      </c>
      <c r="H1072" s="20">
        <f t="shared" si="163"/>
        <v>24</v>
      </c>
      <c r="I1072" s="20">
        <f t="shared" si="168"/>
        <v>11</v>
      </c>
      <c r="J1072" s="21">
        <f t="shared" si="169"/>
        <v>39492</v>
      </c>
      <c r="K1072" s="21"/>
      <c r="L1072" s="21" t="str">
        <f t="shared" si="164"/>
        <v>Thursday</v>
      </c>
      <c r="M1072" s="20">
        <f t="shared" si="165"/>
        <v>2</v>
      </c>
      <c r="N1072" s="19">
        <v>5467.5</v>
      </c>
      <c r="O1072" s="4">
        <f>MATCH(N1072-1,'Supply Data'!$K$12:$K$17)+1</f>
        <v>5</v>
      </c>
      <c r="P1072">
        <f>INDEX('Supply Data'!$L$12:$L$17,'Demand Data'!O1072)</f>
        <v>75</v>
      </c>
      <c r="R1072" t="str">
        <f t="shared" si="166"/>
        <v>14-Feb-08 Thursday 11</v>
      </c>
    </row>
    <row r="1073" spans="4:18" x14ac:dyDescent="0.35">
      <c r="D1073" s="21">
        <f t="shared" si="167"/>
        <v>39492.458333330746</v>
      </c>
      <c r="E1073" s="21" t="b">
        <f t="shared" si="160"/>
        <v>0</v>
      </c>
      <c r="F1073" s="21" t="b">
        <f t="shared" si="161"/>
        <v>0</v>
      </c>
      <c r="G1073" s="20">
        <f t="shared" si="162"/>
        <v>1</v>
      </c>
      <c r="H1073" s="20">
        <f t="shared" si="163"/>
        <v>24</v>
      </c>
      <c r="I1073" s="20">
        <f t="shared" si="168"/>
        <v>12</v>
      </c>
      <c r="J1073" s="21">
        <f t="shared" si="169"/>
        <v>39492</v>
      </c>
      <c r="K1073" s="21"/>
      <c r="L1073" s="21" t="str">
        <f t="shared" si="164"/>
        <v>Thursday</v>
      </c>
      <c r="M1073" s="20">
        <f t="shared" si="165"/>
        <v>2</v>
      </c>
      <c r="N1073" s="19">
        <v>5251.5</v>
      </c>
      <c r="O1073" s="4">
        <f>MATCH(N1073-1,'Supply Data'!$K$12:$K$17)+1</f>
        <v>5</v>
      </c>
      <c r="P1073">
        <f>INDEX('Supply Data'!$L$12:$L$17,'Demand Data'!O1073)</f>
        <v>75</v>
      </c>
      <c r="R1073" t="str">
        <f t="shared" si="166"/>
        <v>14-Feb-08 Thursday 12</v>
      </c>
    </row>
    <row r="1074" spans="4:18" x14ac:dyDescent="0.35">
      <c r="D1074" s="21">
        <f t="shared" si="167"/>
        <v>39492.49999999741</v>
      </c>
      <c r="E1074" s="21" t="b">
        <f t="shared" si="160"/>
        <v>0</v>
      </c>
      <c r="F1074" s="21" t="b">
        <f t="shared" si="161"/>
        <v>0</v>
      </c>
      <c r="G1074" s="20">
        <f t="shared" si="162"/>
        <v>1</v>
      </c>
      <c r="H1074" s="20">
        <f t="shared" si="163"/>
        <v>24</v>
      </c>
      <c r="I1074" s="20">
        <f t="shared" si="168"/>
        <v>13</v>
      </c>
      <c r="J1074" s="21">
        <f t="shared" si="169"/>
        <v>39492</v>
      </c>
      <c r="K1074" s="21"/>
      <c r="L1074" s="21" t="str">
        <f t="shared" si="164"/>
        <v>Thursday</v>
      </c>
      <c r="M1074" s="20">
        <f t="shared" si="165"/>
        <v>2</v>
      </c>
      <c r="N1074" s="19">
        <v>5358</v>
      </c>
      <c r="O1074" s="4">
        <f>MATCH(N1074-1,'Supply Data'!$K$12:$K$17)+1</f>
        <v>5</v>
      </c>
      <c r="P1074">
        <f>INDEX('Supply Data'!$L$12:$L$17,'Demand Data'!O1074)</f>
        <v>75</v>
      </c>
      <c r="R1074" t="str">
        <f t="shared" si="166"/>
        <v>14-Feb-08 Thursday 13</v>
      </c>
    </row>
    <row r="1075" spans="4:18" x14ac:dyDescent="0.35">
      <c r="D1075" s="21">
        <f t="shared" si="167"/>
        <v>39492.541666664074</v>
      </c>
      <c r="E1075" s="21" t="b">
        <f t="shared" si="160"/>
        <v>0</v>
      </c>
      <c r="F1075" s="21" t="b">
        <f t="shared" si="161"/>
        <v>0</v>
      </c>
      <c r="G1075" s="20">
        <f t="shared" si="162"/>
        <v>1</v>
      </c>
      <c r="H1075" s="20">
        <f t="shared" si="163"/>
        <v>24</v>
      </c>
      <c r="I1075" s="20">
        <f t="shared" si="168"/>
        <v>14</v>
      </c>
      <c r="J1075" s="21">
        <f t="shared" si="169"/>
        <v>39492</v>
      </c>
      <c r="K1075" s="21"/>
      <c r="L1075" s="21" t="str">
        <f t="shared" si="164"/>
        <v>Thursday</v>
      </c>
      <c r="M1075" s="20">
        <f t="shared" si="165"/>
        <v>2</v>
      </c>
      <c r="N1075" s="19">
        <v>5541</v>
      </c>
      <c r="O1075" s="4">
        <f>MATCH(N1075-1,'Supply Data'!$K$12:$K$17)+1</f>
        <v>5</v>
      </c>
      <c r="P1075">
        <f>INDEX('Supply Data'!$L$12:$L$17,'Demand Data'!O1075)</f>
        <v>75</v>
      </c>
      <c r="R1075" t="str">
        <f t="shared" si="166"/>
        <v>14-Feb-08 Thursday 14</v>
      </c>
    </row>
    <row r="1076" spans="4:18" x14ac:dyDescent="0.35">
      <c r="D1076" s="21">
        <f t="shared" si="167"/>
        <v>39492.583333330738</v>
      </c>
      <c r="E1076" s="21" t="b">
        <f t="shared" si="160"/>
        <v>0</v>
      </c>
      <c r="F1076" s="21" t="b">
        <f t="shared" si="161"/>
        <v>0</v>
      </c>
      <c r="G1076" s="20">
        <f t="shared" si="162"/>
        <v>1</v>
      </c>
      <c r="H1076" s="20">
        <f t="shared" si="163"/>
        <v>24</v>
      </c>
      <c r="I1076" s="20">
        <f t="shared" si="168"/>
        <v>15</v>
      </c>
      <c r="J1076" s="21">
        <f t="shared" si="169"/>
        <v>39492</v>
      </c>
      <c r="K1076" s="21"/>
      <c r="L1076" s="21" t="str">
        <f t="shared" si="164"/>
        <v>Thursday</v>
      </c>
      <c r="M1076" s="20">
        <f t="shared" si="165"/>
        <v>2</v>
      </c>
      <c r="N1076" s="19">
        <v>5368.5</v>
      </c>
      <c r="O1076" s="4">
        <f>MATCH(N1076-1,'Supply Data'!$K$12:$K$17)+1</f>
        <v>5</v>
      </c>
      <c r="P1076">
        <f>INDEX('Supply Data'!$L$12:$L$17,'Demand Data'!O1076)</f>
        <v>75</v>
      </c>
      <c r="R1076" t="str">
        <f t="shared" si="166"/>
        <v>14-Feb-08 Thursday 15</v>
      </c>
    </row>
    <row r="1077" spans="4:18" x14ac:dyDescent="0.35">
      <c r="D1077" s="21">
        <f t="shared" si="167"/>
        <v>39492.624999997402</v>
      </c>
      <c r="E1077" s="21" t="b">
        <f t="shared" si="160"/>
        <v>0</v>
      </c>
      <c r="F1077" s="21" t="b">
        <f t="shared" si="161"/>
        <v>0</v>
      </c>
      <c r="G1077" s="20">
        <f t="shared" si="162"/>
        <v>1</v>
      </c>
      <c r="H1077" s="20">
        <f t="shared" si="163"/>
        <v>24</v>
      </c>
      <c r="I1077" s="20">
        <f t="shared" si="168"/>
        <v>16</v>
      </c>
      <c r="J1077" s="21">
        <f t="shared" si="169"/>
        <v>39492</v>
      </c>
      <c r="K1077" s="21"/>
      <c r="L1077" s="21" t="str">
        <f t="shared" si="164"/>
        <v>Thursday</v>
      </c>
      <c r="M1077" s="20">
        <f t="shared" si="165"/>
        <v>2</v>
      </c>
      <c r="N1077" s="19">
        <v>5311.5</v>
      </c>
      <c r="O1077" s="4">
        <f>MATCH(N1077-1,'Supply Data'!$K$12:$K$17)+1</f>
        <v>5</v>
      </c>
      <c r="P1077">
        <f>INDEX('Supply Data'!$L$12:$L$17,'Demand Data'!O1077)</f>
        <v>75</v>
      </c>
      <c r="R1077" t="str">
        <f t="shared" si="166"/>
        <v>14-Feb-08 Thursday 16</v>
      </c>
    </row>
    <row r="1078" spans="4:18" x14ac:dyDescent="0.35">
      <c r="D1078" s="21">
        <f t="shared" si="167"/>
        <v>39492.666666664067</v>
      </c>
      <c r="E1078" s="21" t="b">
        <f t="shared" si="160"/>
        <v>0</v>
      </c>
      <c r="F1078" s="21" t="b">
        <f t="shared" si="161"/>
        <v>0</v>
      </c>
      <c r="G1078" s="20">
        <f t="shared" si="162"/>
        <v>1</v>
      </c>
      <c r="H1078" s="20">
        <f t="shared" si="163"/>
        <v>24</v>
      </c>
      <c r="I1078" s="20">
        <f t="shared" si="168"/>
        <v>17</v>
      </c>
      <c r="J1078" s="21">
        <f t="shared" si="169"/>
        <v>39492</v>
      </c>
      <c r="K1078" s="21"/>
      <c r="L1078" s="21" t="str">
        <f t="shared" si="164"/>
        <v>Thursday</v>
      </c>
      <c r="M1078" s="20">
        <f t="shared" si="165"/>
        <v>2</v>
      </c>
      <c r="N1078" s="19">
        <v>5097</v>
      </c>
      <c r="O1078" s="4">
        <f>MATCH(N1078-1,'Supply Data'!$K$12:$K$17)+1</f>
        <v>5</v>
      </c>
      <c r="P1078">
        <f>INDEX('Supply Data'!$L$12:$L$17,'Demand Data'!O1078)</f>
        <v>75</v>
      </c>
      <c r="R1078" t="str">
        <f t="shared" si="166"/>
        <v>14-Feb-08 Thursday 17</v>
      </c>
    </row>
    <row r="1079" spans="4:18" x14ac:dyDescent="0.35">
      <c r="D1079" s="21">
        <f t="shared" si="167"/>
        <v>39492.708333330731</v>
      </c>
      <c r="E1079" s="21" t="b">
        <f t="shared" si="160"/>
        <v>0</v>
      </c>
      <c r="F1079" s="21" t="b">
        <f t="shared" si="161"/>
        <v>0</v>
      </c>
      <c r="G1079" s="20">
        <f t="shared" si="162"/>
        <v>1</v>
      </c>
      <c r="H1079" s="20">
        <f t="shared" si="163"/>
        <v>24</v>
      </c>
      <c r="I1079" s="20">
        <f t="shared" si="168"/>
        <v>18</v>
      </c>
      <c r="J1079" s="21">
        <f t="shared" si="169"/>
        <v>39492</v>
      </c>
      <c r="K1079" s="21"/>
      <c r="L1079" s="21" t="str">
        <f t="shared" si="164"/>
        <v>Thursday</v>
      </c>
      <c r="M1079" s="20">
        <f t="shared" si="165"/>
        <v>2</v>
      </c>
      <c r="N1079" s="19">
        <v>5271</v>
      </c>
      <c r="O1079" s="4">
        <f>MATCH(N1079-1,'Supply Data'!$K$12:$K$17)+1</f>
        <v>5</v>
      </c>
      <c r="P1079">
        <f>INDEX('Supply Data'!$L$12:$L$17,'Demand Data'!O1079)</f>
        <v>75</v>
      </c>
      <c r="R1079" t="str">
        <f t="shared" si="166"/>
        <v>14-Feb-08 Thursday 18</v>
      </c>
    </row>
    <row r="1080" spans="4:18" x14ac:dyDescent="0.35">
      <c r="D1080" s="21">
        <f t="shared" si="167"/>
        <v>39492.749999997395</v>
      </c>
      <c r="E1080" s="21" t="b">
        <f t="shared" si="160"/>
        <v>0</v>
      </c>
      <c r="F1080" s="21" t="b">
        <f t="shared" si="161"/>
        <v>0</v>
      </c>
      <c r="G1080" s="20">
        <f t="shared" si="162"/>
        <v>1</v>
      </c>
      <c r="H1080" s="20">
        <f t="shared" si="163"/>
        <v>24</v>
      </c>
      <c r="I1080" s="20">
        <f t="shared" si="168"/>
        <v>19</v>
      </c>
      <c r="J1080" s="21">
        <f t="shared" si="169"/>
        <v>39492</v>
      </c>
      <c r="K1080" s="21"/>
      <c r="L1080" s="21" t="str">
        <f t="shared" si="164"/>
        <v>Thursday</v>
      </c>
      <c r="M1080" s="20">
        <f t="shared" si="165"/>
        <v>2</v>
      </c>
      <c r="N1080" s="19">
        <v>5649</v>
      </c>
      <c r="O1080" s="4">
        <f>MATCH(N1080-1,'Supply Data'!$K$12:$K$17)+1</f>
        <v>5</v>
      </c>
      <c r="P1080">
        <f>INDEX('Supply Data'!$L$12:$L$17,'Demand Data'!O1080)</f>
        <v>75</v>
      </c>
      <c r="R1080" t="str">
        <f t="shared" si="166"/>
        <v>14-Feb-08 Thursday 19</v>
      </c>
    </row>
    <row r="1081" spans="4:18" x14ac:dyDescent="0.35">
      <c r="D1081" s="21">
        <f t="shared" si="167"/>
        <v>39492.791666664059</v>
      </c>
      <c r="E1081" s="21" t="b">
        <f t="shared" si="160"/>
        <v>0</v>
      </c>
      <c r="F1081" s="21" t="b">
        <f t="shared" si="161"/>
        <v>0</v>
      </c>
      <c r="G1081" s="20">
        <f t="shared" si="162"/>
        <v>1</v>
      </c>
      <c r="H1081" s="20">
        <f t="shared" si="163"/>
        <v>24</v>
      </c>
      <c r="I1081" s="20">
        <f t="shared" si="168"/>
        <v>20</v>
      </c>
      <c r="J1081" s="21">
        <f t="shared" si="169"/>
        <v>39492</v>
      </c>
      <c r="K1081" s="21"/>
      <c r="L1081" s="21" t="str">
        <f t="shared" si="164"/>
        <v>Thursday</v>
      </c>
      <c r="M1081" s="20">
        <f t="shared" si="165"/>
        <v>2</v>
      </c>
      <c r="N1081" s="19">
        <v>5428.5</v>
      </c>
      <c r="O1081" s="4">
        <f>MATCH(N1081-1,'Supply Data'!$K$12:$K$17)+1</f>
        <v>5</v>
      </c>
      <c r="P1081">
        <f>INDEX('Supply Data'!$L$12:$L$17,'Demand Data'!O1081)</f>
        <v>75</v>
      </c>
      <c r="R1081" t="str">
        <f t="shared" si="166"/>
        <v>14-Feb-08 Thursday 20</v>
      </c>
    </row>
    <row r="1082" spans="4:18" x14ac:dyDescent="0.35">
      <c r="D1082" s="21">
        <f t="shared" si="167"/>
        <v>39492.833333330724</v>
      </c>
      <c r="E1082" s="21" t="b">
        <f t="shared" si="160"/>
        <v>0</v>
      </c>
      <c r="F1082" s="21" t="b">
        <f t="shared" si="161"/>
        <v>0</v>
      </c>
      <c r="G1082" s="20">
        <f t="shared" si="162"/>
        <v>1</v>
      </c>
      <c r="H1082" s="20">
        <f t="shared" si="163"/>
        <v>24</v>
      </c>
      <c r="I1082" s="20">
        <f t="shared" si="168"/>
        <v>21</v>
      </c>
      <c r="J1082" s="21">
        <f t="shared" si="169"/>
        <v>39492</v>
      </c>
      <c r="K1082" s="21"/>
      <c r="L1082" s="21" t="str">
        <f t="shared" si="164"/>
        <v>Thursday</v>
      </c>
      <c r="M1082" s="20">
        <f t="shared" si="165"/>
        <v>2</v>
      </c>
      <c r="N1082" s="19">
        <v>5251.5</v>
      </c>
      <c r="O1082" s="4">
        <f>MATCH(N1082-1,'Supply Data'!$K$12:$K$17)+1</f>
        <v>5</v>
      </c>
      <c r="P1082">
        <f>INDEX('Supply Data'!$L$12:$L$17,'Demand Data'!O1082)</f>
        <v>75</v>
      </c>
      <c r="R1082" t="str">
        <f t="shared" si="166"/>
        <v>14-Feb-08 Thursday 21</v>
      </c>
    </row>
    <row r="1083" spans="4:18" x14ac:dyDescent="0.35">
      <c r="D1083" s="21">
        <f t="shared" si="167"/>
        <v>39492.874999997388</v>
      </c>
      <c r="E1083" s="21" t="b">
        <f t="shared" si="160"/>
        <v>0</v>
      </c>
      <c r="F1083" s="21" t="b">
        <f t="shared" si="161"/>
        <v>0</v>
      </c>
      <c r="G1083" s="20">
        <f t="shared" si="162"/>
        <v>1</v>
      </c>
      <c r="H1083" s="20">
        <f t="shared" si="163"/>
        <v>24</v>
      </c>
      <c r="I1083" s="20">
        <f t="shared" si="168"/>
        <v>22</v>
      </c>
      <c r="J1083" s="21">
        <f t="shared" si="169"/>
        <v>39492</v>
      </c>
      <c r="K1083" s="21"/>
      <c r="L1083" s="21" t="str">
        <f t="shared" si="164"/>
        <v>Thursday</v>
      </c>
      <c r="M1083" s="20">
        <f t="shared" si="165"/>
        <v>2</v>
      </c>
      <c r="N1083" s="19">
        <v>4876.5</v>
      </c>
      <c r="O1083" s="4">
        <f>MATCH(N1083-1,'Supply Data'!$K$12:$K$17)+1</f>
        <v>5</v>
      </c>
      <c r="P1083">
        <f>INDEX('Supply Data'!$L$12:$L$17,'Demand Data'!O1083)</f>
        <v>75</v>
      </c>
      <c r="R1083" t="str">
        <f t="shared" si="166"/>
        <v>14-Feb-08 Thursday 22</v>
      </c>
    </row>
    <row r="1084" spans="4:18" x14ac:dyDescent="0.35">
      <c r="D1084" s="21">
        <f t="shared" si="167"/>
        <v>39492.916666664052</v>
      </c>
      <c r="E1084" s="21" t="b">
        <f t="shared" si="160"/>
        <v>0</v>
      </c>
      <c r="F1084" s="21" t="b">
        <f t="shared" si="161"/>
        <v>0</v>
      </c>
      <c r="G1084" s="20">
        <f t="shared" si="162"/>
        <v>1</v>
      </c>
      <c r="H1084" s="20">
        <f t="shared" si="163"/>
        <v>24</v>
      </c>
      <c r="I1084" s="20">
        <f t="shared" si="168"/>
        <v>23</v>
      </c>
      <c r="J1084" s="21">
        <f t="shared" si="169"/>
        <v>39492</v>
      </c>
      <c r="K1084" s="21"/>
      <c r="L1084" s="21" t="str">
        <f t="shared" si="164"/>
        <v>Thursday</v>
      </c>
      <c r="M1084" s="20">
        <f t="shared" si="165"/>
        <v>2</v>
      </c>
      <c r="N1084" s="19">
        <v>4468.5</v>
      </c>
      <c r="O1084" s="4">
        <f>MATCH(N1084-1,'Supply Data'!$K$12:$K$17)+1</f>
        <v>4</v>
      </c>
      <c r="P1084">
        <f>INDEX('Supply Data'!$L$12:$L$17,'Demand Data'!O1084)</f>
        <v>50</v>
      </c>
      <c r="R1084" t="str">
        <f t="shared" si="166"/>
        <v>14-Feb-08 Thursday 23</v>
      </c>
    </row>
    <row r="1085" spans="4:18" x14ac:dyDescent="0.35">
      <c r="D1085" s="21">
        <f t="shared" si="167"/>
        <v>39492.958333330716</v>
      </c>
      <c r="E1085" s="21" t="b">
        <f t="shared" si="160"/>
        <v>0</v>
      </c>
      <c r="F1085" s="21" t="b">
        <f t="shared" si="161"/>
        <v>0</v>
      </c>
      <c r="G1085" s="20">
        <f t="shared" si="162"/>
        <v>1</v>
      </c>
      <c r="H1085" s="20">
        <f t="shared" si="163"/>
        <v>24</v>
      </c>
      <c r="I1085" s="20">
        <f t="shared" si="168"/>
        <v>24</v>
      </c>
      <c r="J1085" s="21">
        <f t="shared" si="169"/>
        <v>39492</v>
      </c>
      <c r="K1085" s="21"/>
      <c r="L1085" s="21" t="str">
        <f t="shared" si="164"/>
        <v>Thursday</v>
      </c>
      <c r="M1085" s="20">
        <f t="shared" si="165"/>
        <v>2</v>
      </c>
      <c r="N1085" s="19">
        <v>4177.5</v>
      </c>
      <c r="O1085" s="4">
        <f>MATCH(N1085-1,'Supply Data'!$K$12:$K$17)+1</f>
        <v>4</v>
      </c>
      <c r="P1085">
        <f>INDEX('Supply Data'!$L$12:$L$17,'Demand Data'!O1085)</f>
        <v>50</v>
      </c>
      <c r="R1085" t="str">
        <f t="shared" si="166"/>
        <v>14-Feb-08 Thursday 24</v>
      </c>
    </row>
    <row r="1086" spans="4:18" x14ac:dyDescent="0.35">
      <c r="D1086" s="21">
        <f t="shared" si="167"/>
        <v>39492.999999997381</v>
      </c>
      <c r="E1086" s="21" t="b">
        <f t="shared" si="160"/>
        <v>0</v>
      </c>
      <c r="F1086" s="21" t="b">
        <f t="shared" si="161"/>
        <v>0</v>
      </c>
      <c r="G1086" s="20">
        <f t="shared" si="162"/>
        <v>1</v>
      </c>
      <c r="H1086" s="20">
        <f t="shared" si="163"/>
        <v>24</v>
      </c>
      <c r="I1086" s="20">
        <f t="shared" si="168"/>
        <v>1</v>
      </c>
      <c r="J1086" s="21">
        <f t="shared" si="169"/>
        <v>39493</v>
      </c>
      <c r="K1086" s="21"/>
      <c r="L1086" s="21" t="str">
        <f t="shared" si="164"/>
        <v>Friday</v>
      </c>
      <c r="M1086" s="20">
        <f t="shared" si="165"/>
        <v>2</v>
      </c>
      <c r="N1086" s="19">
        <v>3982.5</v>
      </c>
      <c r="O1086" s="4">
        <f>MATCH(N1086-1,'Supply Data'!$K$12:$K$17)+1</f>
        <v>4</v>
      </c>
      <c r="P1086">
        <f>INDEX('Supply Data'!$L$12:$L$17,'Demand Data'!O1086)</f>
        <v>50</v>
      </c>
      <c r="R1086" t="str">
        <f t="shared" si="166"/>
        <v>15-Feb-08 Friday 1</v>
      </c>
    </row>
    <row r="1087" spans="4:18" x14ac:dyDescent="0.35">
      <c r="D1087" s="21">
        <f t="shared" si="167"/>
        <v>39493.041666664045</v>
      </c>
      <c r="E1087" s="21" t="b">
        <f t="shared" si="160"/>
        <v>0</v>
      </c>
      <c r="F1087" s="21" t="b">
        <f t="shared" si="161"/>
        <v>0</v>
      </c>
      <c r="G1087" s="20">
        <f t="shared" si="162"/>
        <v>1</v>
      </c>
      <c r="H1087" s="20">
        <f t="shared" si="163"/>
        <v>24</v>
      </c>
      <c r="I1087" s="20">
        <f t="shared" si="168"/>
        <v>2</v>
      </c>
      <c r="J1087" s="21">
        <f t="shared" si="169"/>
        <v>39493</v>
      </c>
      <c r="K1087" s="21"/>
      <c r="L1087" s="21" t="str">
        <f t="shared" si="164"/>
        <v>Friday</v>
      </c>
      <c r="M1087" s="20">
        <f t="shared" si="165"/>
        <v>2</v>
      </c>
      <c r="N1087" s="19">
        <v>3864</v>
      </c>
      <c r="O1087" s="4">
        <f>MATCH(N1087-1,'Supply Data'!$K$12:$K$17)+1</f>
        <v>4</v>
      </c>
      <c r="P1087">
        <f>INDEX('Supply Data'!$L$12:$L$17,'Demand Data'!O1087)</f>
        <v>50</v>
      </c>
      <c r="R1087" t="str">
        <f t="shared" si="166"/>
        <v>15-Feb-08 Friday 2</v>
      </c>
    </row>
    <row r="1088" spans="4:18" x14ac:dyDescent="0.35">
      <c r="D1088" s="21">
        <f t="shared" si="167"/>
        <v>39493.083333330709</v>
      </c>
      <c r="E1088" s="21" t="b">
        <f t="shared" si="160"/>
        <v>0</v>
      </c>
      <c r="F1088" s="21" t="b">
        <f t="shared" si="161"/>
        <v>0</v>
      </c>
      <c r="G1088" s="20">
        <f t="shared" si="162"/>
        <v>1</v>
      </c>
      <c r="H1088" s="20">
        <f t="shared" si="163"/>
        <v>24</v>
      </c>
      <c r="I1088" s="20">
        <f t="shared" si="168"/>
        <v>3</v>
      </c>
      <c r="J1088" s="21">
        <f t="shared" si="169"/>
        <v>39493</v>
      </c>
      <c r="K1088" s="21"/>
      <c r="L1088" s="21" t="str">
        <f t="shared" si="164"/>
        <v>Friday</v>
      </c>
      <c r="M1088" s="20">
        <f t="shared" si="165"/>
        <v>2</v>
      </c>
      <c r="N1088" s="19">
        <v>3703.5</v>
      </c>
      <c r="O1088" s="4">
        <f>MATCH(N1088-1,'Supply Data'!$K$12:$K$17)+1</f>
        <v>4</v>
      </c>
      <c r="P1088">
        <f>INDEX('Supply Data'!$L$12:$L$17,'Demand Data'!O1088)</f>
        <v>50</v>
      </c>
      <c r="R1088" t="str">
        <f t="shared" si="166"/>
        <v>15-Feb-08 Friday 3</v>
      </c>
    </row>
    <row r="1089" spans="4:18" x14ac:dyDescent="0.35">
      <c r="D1089" s="21">
        <f t="shared" si="167"/>
        <v>39493.124999997373</v>
      </c>
      <c r="E1089" s="21" t="b">
        <f t="shared" si="160"/>
        <v>0</v>
      </c>
      <c r="F1089" s="21" t="b">
        <f t="shared" si="161"/>
        <v>0</v>
      </c>
      <c r="G1089" s="20">
        <f t="shared" si="162"/>
        <v>1</v>
      </c>
      <c r="H1089" s="20">
        <f t="shared" si="163"/>
        <v>24</v>
      </c>
      <c r="I1089" s="20">
        <f t="shared" si="168"/>
        <v>4</v>
      </c>
      <c r="J1089" s="21">
        <f t="shared" si="169"/>
        <v>39493</v>
      </c>
      <c r="K1089" s="21"/>
      <c r="L1089" s="21" t="str">
        <f t="shared" si="164"/>
        <v>Friday</v>
      </c>
      <c r="M1089" s="20">
        <f t="shared" si="165"/>
        <v>2</v>
      </c>
      <c r="N1089" s="19">
        <v>3742.5</v>
      </c>
      <c r="O1089" s="4">
        <f>MATCH(N1089-1,'Supply Data'!$K$12:$K$17)+1</f>
        <v>4</v>
      </c>
      <c r="P1089">
        <f>INDEX('Supply Data'!$L$12:$L$17,'Demand Data'!O1089)</f>
        <v>50</v>
      </c>
      <c r="R1089" t="str">
        <f t="shared" si="166"/>
        <v>15-Feb-08 Friday 4</v>
      </c>
    </row>
    <row r="1090" spans="4:18" x14ac:dyDescent="0.35">
      <c r="D1090" s="21">
        <f t="shared" si="167"/>
        <v>39493.166666664038</v>
      </c>
      <c r="E1090" s="21" t="b">
        <f t="shared" si="160"/>
        <v>0</v>
      </c>
      <c r="F1090" s="21" t="b">
        <f t="shared" si="161"/>
        <v>0</v>
      </c>
      <c r="G1090" s="20">
        <f t="shared" si="162"/>
        <v>1</v>
      </c>
      <c r="H1090" s="20">
        <f t="shared" si="163"/>
        <v>24</v>
      </c>
      <c r="I1090" s="20">
        <f t="shared" si="168"/>
        <v>5</v>
      </c>
      <c r="J1090" s="21">
        <f t="shared" si="169"/>
        <v>39493</v>
      </c>
      <c r="K1090" s="21"/>
      <c r="L1090" s="21" t="str">
        <f t="shared" si="164"/>
        <v>Friday</v>
      </c>
      <c r="M1090" s="20">
        <f t="shared" si="165"/>
        <v>2</v>
      </c>
      <c r="N1090" s="19">
        <v>3822</v>
      </c>
      <c r="O1090" s="4">
        <f>MATCH(N1090-1,'Supply Data'!$K$12:$K$17)+1</f>
        <v>4</v>
      </c>
      <c r="P1090">
        <f>INDEX('Supply Data'!$L$12:$L$17,'Demand Data'!O1090)</f>
        <v>50</v>
      </c>
      <c r="R1090" t="str">
        <f t="shared" si="166"/>
        <v>15-Feb-08 Friday 5</v>
      </c>
    </row>
    <row r="1091" spans="4:18" x14ac:dyDescent="0.35">
      <c r="D1091" s="21">
        <f t="shared" si="167"/>
        <v>39493.208333330702</v>
      </c>
      <c r="E1091" s="21" t="b">
        <f t="shared" si="160"/>
        <v>0</v>
      </c>
      <c r="F1091" s="21" t="b">
        <f t="shared" si="161"/>
        <v>0</v>
      </c>
      <c r="G1091" s="20">
        <f t="shared" si="162"/>
        <v>1</v>
      </c>
      <c r="H1091" s="20">
        <f t="shared" si="163"/>
        <v>24</v>
      </c>
      <c r="I1091" s="20">
        <f t="shared" si="168"/>
        <v>6</v>
      </c>
      <c r="J1091" s="21">
        <f t="shared" si="169"/>
        <v>39493</v>
      </c>
      <c r="K1091" s="21"/>
      <c r="L1091" s="21" t="str">
        <f t="shared" si="164"/>
        <v>Friday</v>
      </c>
      <c r="M1091" s="20">
        <f t="shared" si="165"/>
        <v>2</v>
      </c>
      <c r="N1091" s="19">
        <v>4024.5</v>
      </c>
      <c r="O1091" s="4">
        <f>MATCH(N1091-1,'Supply Data'!$K$12:$K$17)+1</f>
        <v>4</v>
      </c>
      <c r="P1091">
        <f>INDEX('Supply Data'!$L$12:$L$17,'Demand Data'!O1091)</f>
        <v>50</v>
      </c>
      <c r="R1091" t="str">
        <f t="shared" si="166"/>
        <v>15-Feb-08 Friday 6</v>
      </c>
    </row>
    <row r="1092" spans="4:18" x14ac:dyDescent="0.35">
      <c r="D1092" s="21">
        <f t="shared" si="167"/>
        <v>39493.249999997366</v>
      </c>
      <c r="E1092" s="21" t="b">
        <f t="shared" si="160"/>
        <v>0</v>
      </c>
      <c r="F1092" s="21" t="b">
        <f t="shared" si="161"/>
        <v>0</v>
      </c>
      <c r="G1092" s="20">
        <f t="shared" si="162"/>
        <v>1</v>
      </c>
      <c r="H1092" s="20">
        <f t="shared" si="163"/>
        <v>24</v>
      </c>
      <c r="I1092" s="20">
        <f t="shared" si="168"/>
        <v>7</v>
      </c>
      <c r="J1092" s="21">
        <f t="shared" si="169"/>
        <v>39493</v>
      </c>
      <c r="K1092" s="21"/>
      <c r="L1092" s="21" t="str">
        <f t="shared" si="164"/>
        <v>Friday</v>
      </c>
      <c r="M1092" s="20">
        <f t="shared" si="165"/>
        <v>2</v>
      </c>
      <c r="N1092" s="19">
        <v>4000.5</v>
      </c>
      <c r="O1092" s="4">
        <f>MATCH(N1092-1,'Supply Data'!$K$12:$K$17)+1</f>
        <v>4</v>
      </c>
      <c r="P1092">
        <f>INDEX('Supply Data'!$L$12:$L$17,'Demand Data'!O1092)</f>
        <v>50</v>
      </c>
      <c r="R1092" t="str">
        <f t="shared" si="166"/>
        <v>15-Feb-08 Friday 7</v>
      </c>
    </row>
    <row r="1093" spans="4:18" x14ac:dyDescent="0.35">
      <c r="D1093" s="21">
        <f t="shared" si="167"/>
        <v>39493.29166666403</v>
      </c>
      <c r="E1093" s="21" t="b">
        <f t="shared" si="160"/>
        <v>0</v>
      </c>
      <c r="F1093" s="21" t="b">
        <f t="shared" si="161"/>
        <v>0</v>
      </c>
      <c r="G1093" s="20">
        <f t="shared" si="162"/>
        <v>1</v>
      </c>
      <c r="H1093" s="20">
        <f t="shared" si="163"/>
        <v>24</v>
      </c>
      <c r="I1093" s="20">
        <f t="shared" si="168"/>
        <v>8</v>
      </c>
      <c r="J1093" s="21">
        <f t="shared" si="169"/>
        <v>39493</v>
      </c>
      <c r="K1093" s="21"/>
      <c r="L1093" s="21" t="str">
        <f t="shared" si="164"/>
        <v>Friday</v>
      </c>
      <c r="M1093" s="20">
        <f t="shared" si="165"/>
        <v>2</v>
      </c>
      <c r="N1093" s="19">
        <v>4345.5</v>
      </c>
      <c r="O1093" s="4">
        <f>MATCH(N1093-1,'Supply Data'!$K$12:$K$17)+1</f>
        <v>4</v>
      </c>
      <c r="P1093">
        <f>INDEX('Supply Data'!$L$12:$L$17,'Demand Data'!O1093)</f>
        <v>50</v>
      </c>
      <c r="R1093" t="str">
        <f t="shared" si="166"/>
        <v>15-Feb-08 Friday 8</v>
      </c>
    </row>
    <row r="1094" spans="4:18" x14ac:dyDescent="0.35">
      <c r="D1094" s="21">
        <f t="shared" si="167"/>
        <v>39493.333333330695</v>
      </c>
      <c r="E1094" s="21" t="b">
        <f t="shared" ref="E1094:E1157" si="170">D1094=$D$2</f>
        <v>0</v>
      </c>
      <c r="F1094" s="21" t="b">
        <f t="shared" ref="F1094:F1157" si="171">D1094=$E$2</f>
        <v>0</v>
      </c>
      <c r="G1094" s="20">
        <f t="shared" si="162"/>
        <v>1</v>
      </c>
      <c r="H1094" s="20">
        <f t="shared" si="163"/>
        <v>24</v>
      </c>
      <c r="I1094" s="20">
        <f t="shared" si="168"/>
        <v>9</v>
      </c>
      <c r="J1094" s="21">
        <f t="shared" si="169"/>
        <v>39493</v>
      </c>
      <c r="K1094" s="21"/>
      <c r="L1094" s="21" t="str">
        <f t="shared" si="164"/>
        <v>Friday</v>
      </c>
      <c r="M1094" s="20">
        <f t="shared" si="165"/>
        <v>2</v>
      </c>
      <c r="N1094" s="19">
        <v>4860</v>
      </c>
      <c r="O1094" s="4">
        <f>MATCH(N1094-1,'Supply Data'!$K$12:$K$17)+1</f>
        <v>5</v>
      </c>
      <c r="P1094">
        <f>INDEX('Supply Data'!$L$12:$L$17,'Demand Data'!O1094)</f>
        <v>75</v>
      </c>
      <c r="R1094" t="str">
        <f t="shared" si="166"/>
        <v>15-Feb-08 Friday 9</v>
      </c>
    </row>
    <row r="1095" spans="4:18" x14ac:dyDescent="0.35">
      <c r="D1095" s="21">
        <f t="shared" si="167"/>
        <v>39493.374999997359</v>
      </c>
      <c r="E1095" s="21" t="b">
        <f t="shared" si="170"/>
        <v>0</v>
      </c>
      <c r="F1095" s="21" t="b">
        <f t="shared" si="171"/>
        <v>0</v>
      </c>
      <c r="G1095" s="20">
        <f t="shared" ref="G1095:G1158" si="172">IF(E1095,2,IF(F1095,3,1))</f>
        <v>1</v>
      </c>
      <c r="H1095" s="20">
        <f t="shared" ref="H1095:H1158" si="173">CHOOSE(G1095,24,23,25)</f>
        <v>24</v>
      </c>
      <c r="I1095" s="20">
        <f t="shared" si="168"/>
        <v>10</v>
      </c>
      <c r="J1095" s="21">
        <f t="shared" si="169"/>
        <v>39493</v>
      </c>
      <c r="K1095" s="21"/>
      <c r="L1095" s="21" t="str">
        <f t="shared" ref="L1095:L1158" si="174">TEXT(J1095,"ddddd")</f>
        <v>Friday</v>
      </c>
      <c r="M1095" s="20">
        <f t="shared" ref="M1095:M1158" si="175">MONTH(D1095)</f>
        <v>2</v>
      </c>
      <c r="N1095" s="19">
        <v>5188.5</v>
      </c>
      <c r="O1095" s="4">
        <f>MATCH(N1095-1,'Supply Data'!$K$12:$K$17)+1</f>
        <v>5</v>
      </c>
      <c r="P1095">
        <f>INDEX('Supply Data'!$L$12:$L$17,'Demand Data'!O1095)</f>
        <v>75</v>
      </c>
      <c r="R1095" t="str">
        <f t="shared" ref="R1095:R1158" si="176">TEXT(D1095,"dd-mmm-yy ddddd")&amp;" "&amp;I1095</f>
        <v>15-Feb-08 Friday 10</v>
      </c>
    </row>
    <row r="1096" spans="4:18" x14ac:dyDescent="0.35">
      <c r="D1096" s="21">
        <f t="shared" ref="D1096:D1159" si="177">D1095+1/24</f>
        <v>39493.416666664023</v>
      </c>
      <c r="E1096" s="21" t="b">
        <f t="shared" si="170"/>
        <v>0</v>
      </c>
      <c r="F1096" s="21" t="b">
        <f t="shared" si="171"/>
        <v>0</v>
      </c>
      <c r="G1096" s="20">
        <f t="shared" si="172"/>
        <v>1</v>
      </c>
      <c r="H1096" s="20">
        <f t="shared" si="173"/>
        <v>24</v>
      </c>
      <c r="I1096" s="20">
        <f t="shared" ref="I1096:I1159" si="178">IF(I1095&gt;=H1096,1,I1095+1)</f>
        <v>11</v>
      </c>
      <c r="J1096" s="21">
        <f t="shared" ref="J1096:J1159" si="179">IF(I1096=1,J1095+1,J1095)</f>
        <v>39493</v>
      </c>
      <c r="K1096" s="21"/>
      <c r="L1096" s="21" t="str">
        <f t="shared" si="174"/>
        <v>Friday</v>
      </c>
      <c r="M1096" s="20">
        <f t="shared" si="175"/>
        <v>2</v>
      </c>
      <c r="N1096" s="19">
        <v>5410.5</v>
      </c>
      <c r="O1096" s="4">
        <f>MATCH(N1096-1,'Supply Data'!$K$12:$K$17)+1</f>
        <v>5</v>
      </c>
      <c r="P1096">
        <f>INDEX('Supply Data'!$L$12:$L$17,'Demand Data'!O1096)</f>
        <v>75</v>
      </c>
      <c r="R1096" t="str">
        <f t="shared" si="176"/>
        <v>15-Feb-08 Friday 11</v>
      </c>
    </row>
    <row r="1097" spans="4:18" x14ac:dyDescent="0.35">
      <c r="D1097" s="21">
        <f t="shared" si="177"/>
        <v>39493.458333330687</v>
      </c>
      <c r="E1097" s="21" t="b">
        <f t="shared" si="170"/>
        <v>0</v>
      </c>
      <c r="F1097" s="21" t="b">
        <f t="shared" si="171"/>
        <v>0</v>
      </c>
      <c r="G1097" s="20">
        <f t="shared" si="172"/>
        <v>1</v>
      </c>
      <c r="H1097" s="20">
        <f t="shared" si="173"/>
        <v>24</v>
      </c>
      <c r="I1097" s="20">
        <f t="shared" si="178"/>
        <v>12</v>
      </c>
      <c r="J1097" s="21">
        <f t="shared" si="179"/>
        <v>39493</v>
      </c>
      <c r="K1097" s="21"/>
      <c r="L1097" s="21" t="str">
        <f t="shared" si="174"/>
        <v>Friday</v>
      </c>
      <c r="M1097" s="20">
        <f t="shared" si="175"/>
        <v>2</v>
      </c>
      <c r="N1097" s="19">
        <v>5230.5</v>
      </c>
      <c r="O1097" s="4">
        <f>MATCH(N1097-1,'Supply Data'!$K$12:$K$17)+1</f>
        <v>5</v>
      </c>
      <c r="P1097">
        <f>INDEX('Supply Data'!$L$12:$L$17,'Demand Data'!O1097)</f>
        <v>75</v>
      </c>
      <c r="R1097" t="str">
        <f t="shared" si="176"/>
        <v>15-Feb-08 Friday 12</v>
      </c>
    </row>
    <row r="1098" spans="4:18" x14ac:dyDescent="0.35">
      <c r="D1098" s="21">
        <f t="shared" si="177"/>
        <v>39493.499999997352</v>
      </c>
      <c r="E1098" s="21" t="b">
        <f t="shared" si="170"/>
        <v>0</v>
      </c>
      <c r="F1098" s="21" t="b">
        <f t="shared" si="171"/>
        <v>0</v>
      </c>
      <c r="G1098" s="20">
        <f t="shared" si="172"/>
        <v>1</v>
      </c>
      <c r="H1098" s="20">
        <f t="shared" si="173"/>
        <v>24</v>
      </c>
      <c r="I1098" s="20">
        <f t="shared" si="178"/>
        <v>13</v>
      </c>
      <c r="J1098" s="21">
        <f t="shared" si="179"/>
        <v>39493</v>
      </c>
      <c r="K1098" s="21"/>
      <c r="L1098" s="21" t="str">
        <f t="shared" si="174"/>
        <v>Friday</v>
      </c>
      <c r="M1098" s="20">
        <f t="shared" si="175"/>
        <v>2</v>
      </c>
      <c r="N1098" s="19">
        <v>5313</v>
      </c>
      <c r="O1098" s="4">
        <f>MATCH(N1098-1,'Supply Data'!$K$12:$K$17)+1</f>
        <v>5</v>
      </c>
      <c r="P1098">
        <f>INDEX('Supply Data'!$L$12:$L$17,'Demand Data'!O1098)</f>
        <v>75</v>
      </c>
      <c r="R1098" t="str">
        <f t="shared" si="176"/>
        <v>15-Feb-08 Friday 13</v>
      </c>
    </row>
    <row r="1099" spans="4:18" x14ac:dyDescent="0.35">
      <c r="D1099" s="21">
        <f t="shared" si="177"/>
        <v>39493.541666664016</v>
      </c>
      <c r="E1099" s="21" t="b">
        <f t="shared" si="170"/>
        <v>0</v>
      </c>
      <c r="F1099" s="21" t="b">
        <f t="shared" si="171"/>
        <v>0</v>
      </c>
      <c r="G1099" s="20">
        <f t="shared" si="172"/>
        <v>1</v>
      </c>
      <c r="H1099" s="20">
        <f t="shared" si="173"/>
        <v>24</v>
      </c>
      <c r="I1099" s="20">
        <f t="shared" si="178"/>
        <v>14</v>
      </c>
      <c r="J1099" s="21">
        <f t="shared" si="179"/>
        <v>39493</v>
      </c>
      <c r="K1099" s="21"/>
      <c r="L1099" s="21" t="str">
        <f t="shared" si="174"/>
        <v>Friday</v>
      </c>
      <c r="M1099" s="20">
        <f t="shared" si="175"/>
        <v>2</v>
      </c>
      <c r="N1099" s="19">
        <v>5280</v>
      </c>
      <c r="O1099" s="4">
        <f>MATCH(N1099-1,'Supply Data'!$K$12:$K$17)+1</f>
        <v>5</v>
      </c>
      <c r="P1099">
        <f>INDEX('Supply Data'!$L$12:$L$17,'Demand Data'!O1099)</f>
        <v>75</v>
      </c>
      <c r="R1099" t="str">
        <f t="shared" si="176"/>
        <v>15-Feb-08 Friday 14</v>
      </c>
    </row>
    <row r="1100" spans="4:18" x14ac:dyDescent="0.35">
      <c r="D1100" s="21">
        <f t="shared" si="177"/>
        <v>39493.58333333068</v>
      </c>
      <c r="E1100" s="21" t="b">
        <f t="shared" si="170"/>
        <v>0</v>
      </c>
      <c r="F1100" s="21" t="b">
        <f t="shared" si="171"/>
        <v>0</v>
      </c>
      <c r="G1100" s="20">
        <f t="shared" si="172"/>
        <v>1</v>
      </c>
      <c r="H1100" s="20">
        <f t="shared" si="173"/>
        <v>24</v>
      </c>
      <c r="I1100" s="20">
        <f t="shared" si="178"/>
        <v>15</v>
      </c>
      <c r="J1100" s="21">
        <f t="shared" si="179"/>
        <v>39493</v>
      </c>
      <c r="K1100" s="21"/>
      <c r="L1100" s="21" t="str">
        <f t="shared" si="174"/>
        <v>Friday</v>
      </c>
      <c r="M1100" s="20">
        <f t="shared" si="175"/>
        <v>2</v>
      </c>
      <c r="N1100" s="19">
        <v>5410.5</v>
      </c>
      <c r="O1100" s="4">
        <f>MATCH(N1100-1,'Supply Data'!$K$12:$K$17)+1</f>
        <v>5</v>
      </c>
      <c r="P1100">
        <f>INDEX('Supply Data'!$L$12:$L$17,'Demand Data'!O1100)</f>
        <v>75</v>
      </c>
      <c r="R1100" t="str">
        <f t="shared" si="176"/>
        <v>15-Feb-08 Friday 15</v>
      </c>
    </row>
    <row r="1101" spans="4:18" x14ac:dyDescent="0.35">
      <c r="D1101" s="21">
        <f t="shared" si="177"/>
        <v>39493.624999997344</v>
      </c>
      <c r="E1101" s="21" t="b">
        <f t="shared" si="170"/>
        <v>0</v>
      </c>
      <c r="F1101" s="21" t="b">
        <f t="shared" si="171"/>
        <v>0</v>
      </c>
      <c r="G1101" s="20">
        <f t="shared" si="172"/>
        <v>1</v>
      </c>
      <c r="H1101" s="20">
        <f t="shared" si="173"/>
        <v>24</v>
      </c>
      <c r="I1101" s="20">
        <f t="shared" si="178"/>
        <v>16</v>
      </c>
      <c r="J1101" s="21">
        <f t="shared" si="179"/>
        <v>39493</v>
      </c>
      <c r="K1101" s="21"/>
      <c r="L1101" s="21" t="str">
        <f t="shared" si="174"/>
        <v>Friday</v>
      </c>
      <c r="M1101" s="20">
        <f t="shared" si="175"/>
        <v>2</v>
      </c>
      <c r="N1101" s="19">
        <v>5101.5</v>
      </c>
      <c r="O1101" s="4">
        <f>MATCH(N1101-1,'Supply Data'!$K$12:$K$17)+1</f>
        <v>5</v>
      </c>
      <c r="P1101">
        <f>INDEX('Supply Data'!$L$12:$L$17,'Demand Data'!O1101)</f>
        <v>75</v>
      </c>
      <c r="R1101" t="str">
        <f t="shared" si="176"/>
        <v>15-Feb-08 Friday 16</v>
      </c>
    </row>
    <row r="1102" spans="4:18" x14ac:dyDescent="0.35">
      <c r="D1102" s="21">
        <f t="shared" si="177"/>
        <v>39493.666666664009</v>
      </c>
      <c r="E1102" s="21" t="b">
        <f t="shared" si="170"/>
        <v>0</v>
      </c>
      <c r="F1102" s="21" t="b">
        <f t="shared" si="171"/>
        <v>0</v>
      </c>
      <c r="G1102" s="20">
        <f t="shared" si="172"/>
        <v>1</v>
      </c>
      <c r="H1102" s="20">
        <f t="shared" si="173"/>
        <v>24</v>
      </c>
      <c r="I1102" s="20">
        <f t="shared" si="178"/>
        <v>17</v>
      </c>
      <c r="J1102" s="21">
        <f t="shared" si="179"/>
        <v>39493</v>
      </c>
      <c r="K1102" s="21"/>
      <c r="L1102" s="21" t="str">
        <f t="shared" si="174"/>
        <v>Friday</v>
      </c>
      <c r="M1102" s="20">
        <f t="shared" si="175"/>
        <v>2</v>
      </c>
      <c r="N1102" s="19">
        <v>5142</v>
      </c>
      <c r="O1102" s="4">
        <f>MATCH(N1102-1,'Supply Data'!$K$12:$K$17)+1</f>
        <v>5</v>
      </c>
      <c r="P1102">
        <f>INDEX('Supply Data'!$L$12:$L$17,'Demand Data'!O1102)</f>
        <v>75</v>
      </c>
      <c r="R1102" t="str">
        <f t="shared" si="176"/>
        <v>15-Feb-08 Friday 17</v>
      </c>
    </row>
    <row r="1103" spans="4:18" x14ac:dyDescent="0.35">
      <c r="D1103" s="21">
        <f t="shared" si="177"/>
        <v>39493.708333330673</v>
      </c>
      <c r="E1103" s="21" t="b">
        <f t="shared" si="170"/>
        <v>0</v>
      </c>
      <c r="F1103" s="21" t="b">
        <f t="shared" si="171"/>
        <v>0</v>
      </c>
      <c r="G1103" s="20">
        <f t="shared" si="172"/>
        <v>1</v>
      </c>
      <c r="H1103" s="20">
        <f t="shared" si="173"/>
        <v>24</v>
      </c>
      <c r="I1103" s="20">
        <f t="shared" si="178"/>
        <v>18</v>
      </c>
      <c r="J1103" s="21">
        <f t="shared" si="179"/>
        <v>39493</v>
      </c>
      <c r="K1103" s="21"/>
      <c r="L1103" s="21" t="str">
        <f t="shared" si="174"/>
        <v>Friday</v>
      </c>
      <c r="M1103" s="20">
        <f t="shared" si="175"/>
        <v>2</v>
      </c>
      <c r="N1103" s="19">
        <v>5250</v>
      </c>
      <c r="O1103" s="4">
        <f>MATCH(N1103-1,'Supply Data'!$K$12:$K$17)+1</f>
        <v>5</v>
      </c>
      <c r="P1103">
        <f>INDEX('Supply Data'!$L$12:$L$17,'Demand Data'!O1103)</f>
        <v>75</v>
      </c>
      <c r="R1103" t="str">
        <f t="shared" si="176"/>
        <v>15-Feb-08 Friday 18</v>
      </c>
    </row>
    <row r="1104" spans="4:18" x14ac:dyDescent="0.35">
      <c r="D1104" s="21">
        <f t="shared" si="177"/>
        <v>39493.749999997337</v>
      </c>
      <c r="E1104" s="21" t="b">
        <f t="shared" si="170"/>
        <v>0</v>
      </c>
      <c r="F1104" s="21" t="b">
        <f t="shared" si="171"/>
        <v>0</v>
      </c>
      <c r="G1104" s="20">
        <f t="shared" si="172"/>
        <v>1</v>
      </c>
      <c r="H1104" s="20">
        <f t="shared" si="173"/>
        <v>24</v>
      </c>
      <c r="I1104" s="20">
        <f t="shared" si="178"/>
        <v>19</v>
      </c>
      <c r="J1104" s="21">
        <f t="shared" si="179"/>
        <v>39493</v>
      </c>
      <c r="K1104" s="21"/>
      <c r="L1104" s="21" t="str">
        <f t="shared" si="174"/>
        <v>Friday</v>
      </c>
      <c r="M1104" s="20">
        <f t="shared" si="175"/>
        <v>2</v>
      </c>
      <c r="N1104" s="19">
        <v>5719.5</v>
      </c>
      <c r="O1104" s="4">
        <f>MATCH(N1104-1,'Supply Data'!$K$12:$K$17)+1</f>
        <v>5</v>
      </c>
      <c r="P1104">
        <f>INDEX('Supply Data'!$L$12:$L$17,'Demand Data'!O1104)</f>
        <v>75</v>
      </c>
      <c r="R1104" t="str">
        <f t="shared" si="176"/>
        <v>15-Feb-08 Friday 19</v>
      </c>
    </row>
    <row r="1105" spans="4:18" x14ac:dyDescent="0.35">
      <c r="D1105" s="21">
        <f t="shared" si="177"/>
        <v>39493.791666664001</v>
      </c>
      <c r="E1105" s="21" t="b">
        <f t="shared" si="170"/>
        <v>0</v>
      </c>
      <c r="F1105" s="21" t="b">
        <f t="shared" si="171"/>
        <v>0</v>
      </c>
      <c r="G1105" s="20">
        <f t="shared" si="172"/>
        <v>1</v>
      </c>
      <c r="H1105" s="20">
        <f t="shared" si="173"/>
        <v>24</v>
      </c>
      <c r="I1105" s="20">
        <f t="shared" si="178"/>
        <v>20</v>
      </c>
      <c r="J1105" s="21">
        <f t="shared" si="179"/>
        <v>39493</v>
      </c>
      <c r="K1105" s="21"/>
      <c r="L1105" s="21" t="str">
        <f t="shared" si="174"/>
        <v>Friday</v>
      </c>
      <c r="M1105" s="20">
        <f t="shared" si="175"/>
        <v>2</v>
      </c>
      <c r="N1105" s="19">
        <v>5638.5</v>
      </c>
      <c r="O1105" s="4">
        <f>MATCH(N1105-1,'Supply Data'!$K$12:$K$17)+1</f>
        <v>5</v>
      </c>
      <c r="P1105">
        <f>INDEX('Supply Data'!$L$12:$L$17,'Demand Data'!O1105)</f>
        <v>75</v>
      </c>
      <c r="R1105" t="str">
        <f t="shared" si="176"/>
        <v>15-Feb-08 Friday 20</v>
      </c>
    </row>
    <row r="1106" spans="4:18" x14ac:dyDescent="0.35">
      <c r="D1106" s="21">
        <f t="shared" si="177"/>
        <v>39493.833333330665</v>
      </c>
      <c r="E1106" s="21" t="b">
        <f t="shared" si="170"/>
        <v>0</v>
      </c>
      <c r="F1106" s="21" t="b">
        <f t="shared" si="171"/>
        <v>0</v>
      </c>
      <c r="G1106" s="20">
        <f t="shared" si="172"/>
        <v>1</v>
      </c>
      <c r="H1106" s="20">
        <f t="shared" si="173"/>
        <v>24</v>
      </c>
      <c r="I1106" s="20">
        <f t="shared" si="178"/>
        <v>21</v>
      </c>
      <c r="J1106" s="21">
        <f t="shared" si="179"/>
        <v>39493</v>
      </c>
      <c r="K1106" s="21"/>
      <c r="L1106" s="21" t="str">
        <f t="shared" si="174"/>
        <v>Friday</v>
      </c>
      <c r="M1106" s="20">
        <f t="shared" si="175"/>
        <v>2</v>
      </c>
      <c r="N1106" s="19">
        <v>5358</v>
      </c>
      <c r="O1106" s="4">
        <f>MATCH(N1106-1,'Supply Data'!$K$12:$K$17)+1</f>
        <v>5</v>
      </c>
      <c r="P1106">
        <f>INDEX('Supply Data'!$L$12:$L$17,'Demand Data'!O1106)</f>
        <v>75</v>
      </c>
      <c r="R1106" t="str">
        <f t="shared" si="176"/>
        <v>15-Feb-08 Friday 21</v>
      </c>
    </row>
    <row r="1107" spans="4:18" x14ac:dyDescent="0.35">
      <c r="D1107" s="21">
        <f t="shared" si="177"/>
        <v>39493.87499999733</v>
      </c>
      <c r="E1107" s="21" t="b">
        <f t="shared" si="170"/>
        <v>0</v>
      </c>
      <c r="F1107" s="21" t="b">
        <f t="shared" si="171"/>
        <v>0</v>
      </c>
      <c r="G1107" s="20">
        <f t="shared" si="172"/>
        <v>1</v>
      </c>
      <c r="H1107" s="20">
        <f t="shared" si="173"/>
        <v>24</v>
      </c>
      <c r="I1107" s="20">
        <f t="shared" si="178"/>
        <v>22</v>
      </c>
      <c r="J1107" s="21">
        <f t="shared" si="179"/>
        <v>39493</v>
      </c>
      <c r="K1107" s="21"/>
      <c r="L1107" s="21" t="str">
        <f t="shared" si="174"/>
        <v>Friday</v>
      </c>
      <c r="M1107" s="20">
        <f t="shared" si="175"/>
        <v>2</v>
      </c>
      <c r="N1107" s="19">
        <v>4996.5</v>
      </c>
      <c r="O1107" s="4">
        <f>MATCH(N1107-1,'Supply Data'!$K$12:$K$17)+1</f>
        <v>5</v>
      </c>
      <c r="P1107">
        <f>INDEX('Supply Data'!$L$12:$L$17,'Demand Data'!O1107)</f>
        <v>75</v>
      </c>
      <c r="R1107" t="str">
        <f t="shared" si="176"/>
        <v>15-Feb-08 Friday 22</v>
      </c>
    </row>
    <row r="1108" spans="4:18" x14ac:dyDescent="0.35">
      <c r="D1108" s="21">
        <f t="shared" si="177"/>
        <v>39493.916666663994</v>
      </c>
      <c r="E1108" s="21" t="b">
        <f t="shared" si="170"/>
        <v>0</v>
      </c>
      <c r="F1108" s="21" t="b">
        <f t="shared" si="171"/>
        <v>0</v>
      </c>
      <c r="G1108" s="20">
        <f t="shared" si="172"/>
        <v>1</v>
      </c>
      <c r="H1108" s="20">
        <f t="shared" si="173"/>
        <v>24</v>
      </c>
      <c r="I1108" s="20">
        <f t="shared" si="178"/>
        <v>23</v>
      </c>
      <c r="J1108" s="21">
        <f t="shared" si="179"/>
        <v>39493</v>
      </c>
      <c r="K1108" s="21"/>
      <c r="L1108" s="21" t="str">
        <f t="shared" si="174"/>
        <v>Friday</v>
      </c>
      <c r="M1108" s="20">
        <f t="shared" si="175"/>
        <v>2</v>
      </c>
      <c r="N1108" s="19">
        <v>4563</v>
      </c>
      <c r="O1108" s="4">
        <f>MATCH(N1108-1,'Supply Data'!$K$12:$K$17)+1</f>
        <v>4</v>
      </c>
      <c r="P1108">
        <f>INDEX('Supply Data'!$L$12:$L$17,'Demand Data'!O1108)</f>
        <v>50</v>
      </c>
      <c r="R1108" t="str">
        <f t="shared" si="176"/>
        <v>15-Feb-08 Friday 23</v>
      </c>
    </row>
    <row r="1109" spans="4:18" x14ac:dyDescent="0.35">
      <c r="D1109" s="21">
        <f t="shared" si="177"/>
        <v>39493.958333330658</v>
      </c>
      <c r="E1109" s="21" t="b">
        <f t="shared" si="170"/>
        <v>0</v>
      </c>
      <c r="F1109" s="21" t="b">
        <f t="shared" si="171"/>
        <v>0</v>
      </c>
      <c r="G1109" s="20">
        <f t="shared" si="172"/>
        <v>1</v>
      </c>
      <c r="H1109" s="20">
        <f t="shared" si="173"/>
        <v>24</v>
      </c>
      <c r="I1109" s="20">
        <f t="shared" si="178"/>
        <v>24</v>
      </c>
      <c r="J1109" s="21">
        <f t="shared" si="179"/>
        <v>39493</v>
      </c>
      <c r="K1109" s="21"/>
      <c r="L1109" s="21" t="str">
        <f t="shared" si="174"/>
        <v>Friday</v>
      </c>
      <c r="M1109" s="20">
        <f t="shared" si="175"/>
        <v>2</v>
      </c>
      <c r="N1109" s="19">
        <v>4248</v>
      </c>
      <c r="O1109" s="4">
        <f>MATCH(N1109-1,'Supply Data'!$K$12:$K$17)+1</f>
        <v>4</v>
      </c>
      <c r="P1109">
        <f>INDEX('Supply Data'!$L$12:$L$17,'Demand Data'!O1109)</f>
        <v>50</v>
      </c>
      <c r="R1109" t="str">
        <f t="shared" si="176"/>
        <v>15-Feb-08 Friday 24</v>
      </c>
    </row>
    <row r="1110" spans="4:18" x14ac:dyDescent="0.35">
      <c r="D1110" s="21">
        <f t="shared" si="177"/>
        <v>39493.999999997322</v>
      </c>
      <c r="E1110" s="21" t="b">
        <f t="shared" si="170"/>
        <v>0</v>
      </c>
      <c r="F1110" s="21" t="b">
        <f t="shared" si="171"/>
        <v>0</v>
      </c>
      <c r="G1110" s="20">
        <f t="shared" si="172"/>
        <v>1</v>
      </c>
      <c r="H1110" s="20">
        <f t="shared" si="173"/>
        <v>24</v>
      </c>
      <c r="I1110" s="20">
        <f t="shared" si="178"/>
        <v>1</v>
      </c>
      <c r="J1110" s="21">
        <f t="shared" si="179"/>
        <v>39494</v>
      </c>
      <c r="K1110" s="21"/>
      <c r="L1110" s="21" t="str">
        <f t="shared" si="174"/>
        <v>Saturday</v>
      </c>
      <c r="M1110" s="20">
        <f t="shared" si="175"/>
        <v>2</v>
      </c>
      <c r="N1110" s="19">
        <v>3982.5</v>
      </c>
      <c r="O1110" s="4">
        <f>MATCH(N1110-1,'Supply Data'!$K$12:$K$17)+1</f>
        <v>4</v>
      </c>
      <c r="P1110">
        <f>INDEX('Supply Data'!$L$12:$L$17,'Demand Data'!O1110)</f>
        <v>50</v>
      </c>
      <c r="R1110" t="str">
        <f t="shared" si="176"/>
        <v>16-Feb-08 Saturday 1</v>
      </c>
    </row>
    <row r="1111" spans="4:18" x14ac:dyDescent="0.35">
      <c r="D1111" s="21">
        <f t="shared" si="177"/>
        <v>39494.041666663987</v>
      </c>
      <c r="E1111" s="21" t="b">
        <f t="shared" si="170"/>
        <v>0</v>
      </c>
      <c r="F1111" s="21" t="b">
        <f t="shared" si="171"/>
        <v>0</v>
      </c>
      <c r="G1111" s="20">
        <f t="shared" si="172"/>
        <v>1</v>
      </c>
      <c r="H1111" s="20">
        <f t="shared" si="173"/>
        <v>24</v>
      </c>
      <c r="I1111" s="20">
        <f t="shared" si="178"/>
        <v>2</v>
      </c>
      <c r="J1111" s="21">
        <f t="shared" si="179"/>
        <v>39494</v>
      </c>
      <c r="K1111" s="21"/>
      <c r="L1111" s="21" t="str">
        <f t="shared" si="174"/>
        <v>Saturday</v>
      </c>
      <c r="M1111" s="20">
        <f t="shared" si="175"/>
        <v>2</v>
      </c>
      <c r="N1111" s="19">
        <v>3864</v>
      </c>
      <c r="O1111" s="4">
        <f>MATCH(N1111-1,'Supply Data'!$K$12:$K$17)+1</f>
        <v>4</v>
      </c>
      <c r="P1111">
        <f>INDEX('Supply Data'!$L$12:$L$17,'Demand Data'!O1111)</f>
        <v>50</v>
      </c>
      <c r="R1111" t="str">
        <f t="shared" si="176"/>
        <v>16-Feb-08 Saturday 2</v>
      </c>
    </row>
    <row r="1112" spans="4:18" x14ac:dyDescent="0.35">
      <c r="D1112" s="21">
        <f t="shared" si="177"/>
        <v>39494.083333330651</v>
      </c>
      <c r="E1112" s="21" t="b">
        <f t="shared" si="170"/>
        <v>0</v>
      </c>
      <c r="F1112" s="21" t="b">
        <f t="shared" si="171"/>
        <v>0</v>
      </c>
      <c r="G1112" s="20">
        <f t="shared" si="172"/>
        <v>1</v>
      </c>
      <c r="H1112" s="20">
        <f t="shared" si="173"/>
        <v>24</v>
      </c>
      <c r="I1112" s="20">
        <f t="shared" si="178"/>
        <v>3</v>
      </c>
      <c r="J1112" s="21">
        <f t="shared" si="179"/>
        <v>39494</v>
      </c>
      <c r="K1112" s="21"/>
      <c r="L1112" s="21" t="str">
        <f t="shared" si="174"/>
        <v>Saturday</v>
      </c>
      <c r="M1112" s="20">
        <f t="shared" si="175"/>
        <v>2</v>
      </c>
      <c r="N1112" s="19">
        <v>3703.5</v>
      </c>
      <c r="O1112" s="4">
        <f>MATCH(N1112-1,'Supply Data'!$K$12:$K$17)+1</f>
        <v>4</v>
      </c>
      <c r="P1112">
        <f>INDEX('Supply Data'!$L$12:$L$17,'Demand Data'!O1112)</f>
        <v>50</v>
      </c>
      <c r="R1112" t="str">
        <f t="shared" si="176"/>
        <v>16-Feb-08 Saturday 3</v>
      </c>
    </row>
    <row r="1113" spans="4:18" x14ac:dyDescent="0.35">
      <c r="D1113" s="21">
        <f t="shared" si="177"/>
        <v>39494.124999997315</v>
      </c>
      <c r="E1113" s="21" t="b">
        <f t="shared" si="170"/>
        <v>0</v>
      </c>
      <c r="F1113" s="21" t="b">
        <f t="shared" si="171"/>
        <v>0</v>
      </c>
      <c r="G1113" s="20">
        <f t="shared" si="172"/>
        <v>1</v>
      </c>
      <c r="H1113" s="20">
        <f t="shared" si="173"/>
        <v>24</v>
      </c>
      <c r="I1113" s="20">
        <f t="shared" si="178"/>
        <v>4</v>
      </c>
      <c r="J1113" s="21">
        <f t="shared" si="179"/>
        <v>39494</v>
      </c>
      <c r="K1113" s="21"/>
      <c r="L1113" s="21" t="str">
        <f t="shared" si="174"/>
        <v>Saturday</v>
      </c>
      <c r="M1113" s="20">
        <f t="shared" si="175"/>
        <v>2</v>
      </c>
      <c r="N1113" s="19">
        <v>3742.5</v>
      </c>
      <c r="O1113" s="4">
        <f>MATCH(N1113-1,'Supply Data'!$K$12:$K$17)+1</f>
        <v>4</v>
      </c>
      <c r="P1113">
        <f>INDEX('Supply Data'!$L$12:$L$17,'Demand Data'!O1113)</f>
        <v>50</v>
      </c>
      <c r="R1113" t="str">
        <f t="shared" si="176"/>
        <v>16-Feb-08 Saturday 4</v>
      </c>
    </row>
    <row r="1114" spans="4:18" x14ac:dyDescent="0.35">
      <c r="D1114" s="21">
        <f t="shared" si="177"/>
        <v>39494.166666663979</v>
      </c>
      <c r="E1114" s="21" t="b">
        <f t="shared" si="170"/>
        <v>0</v>
      </c>
      <c r="F1114" s="21" t="b">
        <f t="shared" si="171"/>
        <v>0</v>
      </c>
      <c r="G1114" s="20">
        <f t="shared" si="172"/>
        <v>1</v>
      </c>
      <c r="H1114" s="20">
        <f t="shared" si="173"/>
        <v>24</v>
      </c>
      <c r="I1114" s="20">
        <f t="shared" si="178"/>
        <v>5</v>
      </c>
      <c r="J1114" s="21">
        <f t="shared" si="179"/>
        <v>39494</v>
      </c>
      <c r="K1114" s="21"/>
      <c r="L1114" s="21" t="str">
        <f t="shared" si="174"/>
        <v>Saturday</v>
      </c>
      <c r="M1114" s="20">
        <f t="shared" si="175"/>
        <v>2</v>
      </c>
      <c r="N1114" s="19">
        <v>3822</v>
      </c>
      <c r="O1114" s="4">
        <f>MATCH(N1114-1,'Supply Data'!$K$12:$K$17)+1</f>
        <v>4</v>
      </c>
      <c r="P1114">
        <f>INDEX('Supply Data'!$L$12:$L$17,'Demand Data'!O1114)</f>
        <v>50</v>
      </c>
      <c r="R1114" t="str">
        <f t="shared" si="176"/>
        <v>16-Feb-08 Saturday 5</v>
      </c>
    </row>
    <row r="1115" spans="4:18" x14ac:dyDescent="0.35">
      <c r="D1115" s="21">
        <f t="shared" si="177"/>
        <v>39494.208333330644</v>
      </c>
      <c r="E1115" s="21" t="b">
        <f t="shared" si="170"/>
        <v>0</v>
      </c>
      <c r="F1115" s="21" t="b">
        <f t="shared" si="171"/>
        <v>0</v>
      </c>
      <c r="G1115" s="20">
        <f t="shared" si="172"/>
        <v>1</v>
      </c>
      <c r="H1115" s="20">
        <f t="shared" si="173"/>
        <v>24</v>
      </c>
      <c r="I1115" s="20">
        <f t="shared" si="178"/>
        <v>6</v>
      </c>
      <c r="J1115" s="21">
        <f t="shared" si="179"/>
        <v>39494</v>
      </c>
      <c r="K1115" s="21"/>
      <c r="L1115" s="21" t="str">
        <f t="shared" si="174"/>
        <v>Saturday</v>
      </c>
      <c r="M1115" s="20">
        <f t="shared" si="175"/>
        <v>2</v>
      </c>
      <c r="N1115" s="19">
        <v>4024.5</v>
      </c>
      <c r="O1115" s="4">
        <f>MATCH(N1115-1,'Supply Data'!$K$12:$K$17)+1</f>
        <v>4</v>
      </c>
      <c r="P1115">
        <f>INDEX('Supply Data'!$L$12:$L$17,'Demand Data'!O1115)</f>
        <v>50</v>
      </c>
      <c r="R1115" t="str">
        <f t="shared" si="176"/>
        <v>16-Feb-08 Saturday 6</v>
      </c>
    </row>
    <row r="1116" spans="4:18" x14ac:dyDescent="0.35">
      <c r="D1116" s="21">
        <f t="shared" si="177"/>
        <v>39494.249999997308</v>
      </c>
      <c r="E1116" s="21" t="b">
        <f t="shared" si="170"/>
        <v>0</v>
      </c>
      <c r="F1116" s="21" t="b">
        <f t="shared" si="171"/>
        <v>0</v>
      </c>
      <c r="G1116" s="20">
        <f t="shared" si="172"/>
        <v>1</v>
      </c>
      <c r="H1116" s="20">
        <f t="shared" si="173"/>
        <v>24</v>
      </c>
      <c r="I1116" s="20">
        <f t="shared" si="178"/>
        <v>7</v>
      </c>
      <c r="J1116" s="21">
        <f t="shared" si="179"/>
        <v>39494</v>
      </c>
      <c r="K1116" s="21"/>
      <c r="L1116" s="21" t="str">
        <f t="shared" si="174"/>
        <v>Saturday</v>
      </c>
      <c r="M1116" s="20">
        <f t="shared" si="175"/>
        <v>2</v>
      </c>
      <c r="N1116" s="19">
        <v>4000.5</v>
      </c>
      <c r="O1116" s="4">
        <f>MATCH(N1116-1,'Supply Data'!$K$12:$K$17)+1</f>
        <v>4</v>
      </c>
      <c r="P1116">
        <f>INDEX('Supply Data'!$L$12:$L$17,'Demand Data'!O1116)</f>
        <v>50</v>
      </c>
      <c r="R1116" t="str">
        <f t="shared" si="176"/>
        <v>16-Feb-08 Saturday 7</v>
      </c>
    </row>
    <row r="1117" spans="4:18" x14ac:dyDescent="0.35">
      <c r="D1117" s="21">
        <f t="shared" si="177"/>
        <v>39494.291666663972</v>
      </c>
      <c r="E1117" s="21" t="b">
        <f t="shared" si="170"/>
        <v>0</v>
      </c>
      <c r="F1117" s="21" t="b">
        <f t="shared" si="171"/>
        <v>0</v>
      </c>
      <c r="G1117" s="20">
        <f t="shared" si="172"/>
        <v>1</v>
      </c>
      <c r="H1117" s="20">
        <f t="shared" si="173"/>
        <v>24</v>
      </c>
      <c r="I1117" s="20">
        <f t="shared" si="178"/>
        <v>8</v>
      </c>
      <c r="J1117" s="21">
        <f t="shared" si="179"/>
        <v>39494</v>
      </c>
      <c r="K1117" s="21"/>
      <c r="L1117" s="21" t="str">
        <f t="shared" si="174"/>
        <v>Saturday</v>
      </c>
      <c r="M1117" s="20">
        <f t="shared" si="175"/>
        <v>2</v>
      </c>
      <c r="N1117" s="19">
        <v>4345.5</v>
      </c>
      <c r="O1117" s="4">
        <f>MATCH(N1117-1,'Supply Data'!$K$12:$K$17)+1</f>
        <v>4</v>
      </c>
      <c r="P1117">
        <f>INDEX('Supply Data'!$L$12:$L$17,'Demand Data'!O1117)</f>
        <v>50</v>
      </c>
      <c r="R1117" t="str">
        <f t="shared" si="176"/>
        <v>16-Feb-08 Saturday 8</v>
      </c>
    </row>
    <row r="1118" spans="4:18" x14ac:dyDescent="0.35">
      <c r="D1118" s="21">
        <f t="shared" si="177"/>
        <v>39494.333333330636</v>
      </c>
      <c r="E1118" s="21" t="b">
        <f t="shared" si="170"/>
        <v>0</v>
      </c>
      <c r="F1118" s="21" t="b">
        <f t="shared" si="171"/>
        <v>0</v>
      </c>
      <c r="G1118" s="20">
        <f t="shared" si="172"/>
        <v>1</v>
      </c>
      <c r="H1118" s="20">
        <f t="shared" si="173"/>
        <v>24</v>
      </c>
      <c r="I1118" s="20">
        <f t="shared" si="178"/>
        <v>9</v>
      </c>
      <c r="J1118" s="21">
        <f t="shared" si="179"/>
        <v>39494</v>
      </c>
      <c r="K1118" s="21"/>
      <c r="L1118" s="21" t="str">
        <f t="shared" si="174"/>
        <v>Saturday</v>
      </c>
      <c r="M1118" s="20">
        <f t="shared" si="175"/>
        <v>2</v>
      </c>
      <c r="N1118" s="19">
        <v>4860</v>
      </c>
      <c r="O1118" s="4">
        <f>MATCH(N1118-1,'Supply Data'!$K$12:$K$17)+1</f>
        <v>5</v>
      </c>
      <c r="P1118">
        <f>INDEX('Supply Data'!$L$12:$L$17,'Demand Data'!O1118)</f>
        <v>75</v>
      </c>
      <c r="R1118" t="str">
        <f t="shared" si="176"/>
        <v>16-Feb-08 Saturday 9</v>
      </c>
    </row>
    <row r="1119" spans="4:18" x14ac:dyDescent="0.35">
      <c r="D1119" s="21">
        <f t="shared" si="177"/>
        <v>39494.374999997301</v>
      </c>
      <c r="E1119" s="21" t="b">
        <f t="shared" si="170"/>
        <v>0</v>
      </c>
      <c r="F1119" s="21" t="b">
        <f t="shared" si="171"/>
        <v>0</v>
      </c>
      <c r="G1119" s="20">
        <f t="shared" si="172"/>
        <v>1</v>
      </c>
      <c r="H1119" s="20">
        <f t="shared" si="173"/>
        <v>24</v>
      </c>
      <c r="I1119" s="20">
        <f t="shared" si="178"/>
        <v>10</v>
      </c>
      <c r="J1119" s="21">
        <f t="shared" si="179"/>
        <v>39494</v>
      </c>
      <c r="K1119" s="21"/>
      <c r="L1119" s="21" t="str">
        <f t="shared" si="174"/>
        <v>Saturday</v>
      </c>
      <c r="M1119" s="20">
        <f t="shared" si="175"/>
        <v>2</v>
      </c>
      <c r="N1119" s="19">
        <v>5428.5</v>
      </c>
      <c r="O1119" s="4">
        <f>MATCH(N1119-1,'Supply Data'!$K$12:$K$17)+1</f>
        <v>5</v>
      </c>
      <c r="P1119">
        <f>INDEX('Supply Data'!$L$12:$L$17,'Demand Data'!O1119)</f>
        <v>75</v>
      </c>
      <c r="R1119" t="str">
        <f t="shared" si="176"/>
        <v>16-Feb-08 Saturday 10</v>
      </c>
    </row>
    <row r="1120" spans="4:18" x14ac:dyDescent="0.35">
      <c r="D1120" s="21">
        <f t="shared" si="177"/>
        <v>39494.416666663965</v>
      </c>
      <c r="E1120" s="21" t="b">
        <f t="shared" si="170"/>
        <v>0</v>
      </c>
      <c r="F1120" s="21" t="b">
        <f t="shared" si="171"/>
        <v>0</v>
      </c>
      <c r="G1120" s="20">
        <f t="shared" si="172"/>
        <v>1</v>
      </c>
      <c r="H1120" s="20">
        <f t="shared" si="173"/>
        <v>24</v>
      </c>
      <c r="I1120" s="20">
        <f t="shared" si="178"/>
        <v>11</v>
      </c>
      <c r="J1120" s="21">
        <f t="shared" si="179"/>
        <v>39494</v>
      </c>
      <c r="K1120" s="21"/>
      <c r="L1120" s="21" t="str">
        <f t="shared" si="174"/>
        <v>Saturday</v>
      </c>
      <c r="M1120" s="20">
        <f t="shared" si="175"/>
        <v>2</v>
      </c>
      <c r="N1120" s="19">
        <v>5568</v>
      </c>
      <c r="O1120" s="4">
        <f>MATCH(N1120-1,'Supply Data'!$K$12:$K$17)+1</f>
        <v>5</v>
      </c>
      <c r="P1120">
        <f>INDEX('Supply Data'!$L$12:$L$17,'Demand Data'!O1120)</f>
        <v>75</v>
      </c>
      <c r="R1120" t="str">
        <f t="shared" si="176"/>
        <v>16-Feb-08 Saturday 11</v>
      </c>
    </row>
    <row r="1121" spans="4:18" x14ac:dyDescent="0.35">
      <c r="D1121" s="21">
        <f t="shared" si="177"/>
        <v>39494.458333330629</v>
      </c>
      <c r="E1121" s="21" t="b">
        <f t="shared" si="170"/>
        <v>0</v>
      </c>
      <c r="F1121" s="21" t="b">
        <f t="shared" si="171"/>
        <v>0</v>
      </c>
      <c r="G1121" s="20">
        <f t="shared" si="172"/>
        <v>1</v>
      </c>
      <c r="H1121" s="20">
        <f t="shared" si="173"/>
        <v>24</v>
      </c>
      <c r="I1121" s="20">
        <f t="shared" si="178"/>
        <v>12</v>
      </c>
      <c r="J1121" s="21">
        <f t="shared" si="179"/>
        <v>39494</v>
      </c>
      <c r="K1121" s="21"/>
      <c r="L1121" s="21" t="str">
        <f t="shared" si="174"/>
        <v>Saturday</v>
      </c>
      <c r="M1121" s="20">
        <f t="shared" si="175"/>
        <v>2</v>
      </c>
      <c r="N1121" s="19">
        <v>5365.5</v>
      </c>
      <c r="O1121" s="4">
        <f>MATCH(N1121-1,'Supply Data'!$K$12:$K$17)+1</f>
        <v>5</v>
      </c>
      <c r="P1121">
        <f>INDEX('Supply Data'!$L$12:$L$17,'Demand Data'!O1121)</f>
        <v>75</v>
      </c>
      <c r="R1121" t="str">
        <f t="shared" si="176"/>
        <v>16-Feb-08 Saturday 12</v>
      </c>
    </row>
    <row r="1122" spans="4:18" x14ac:dyDescent="0.35">
      <c r="D1122" s="21">
        <f t="shared" si="177"/>
        <v>39494.499999997293</v>
      </c>
      <c r="E1122" s="21" t="b">
        <f t="shared" si="170"/>
        <v>0</v>
      </c>
      <c r="F1122" s="21" t="b">
        <f t="shared" si="171"/>
        <v>0</v>
      </c>
      <c r="G1122" s="20">
        <f t="shared" si="172"/>
        <v>1</v>
      </c>
      <c r="H1122" s="20">
        <f t="shared" si="173"/>
        <v>24</v>
      </c>
      <c r="I1122" s="20">
        <f t="shared" si="178"/>
        <v>13</v>
      </c>
      <c r="J1122" s="21">
        <f t="shared" si="179"/>
        <v>39494</v>
      </c>
      <c r="K1122" s="21"/>
      <c r="L1122" s="21" t="str">
        <f t="shared" si="174"/>
        <v>Saturday</v>
      </c>
      <c r="M1122" s="20">
        <f t="shared" si="175"/>
        <v>2</v>
      </c>
      <c r="N1122" s="19">
        <v>5421</v>
      </c>
      <c r="O1122" s="4">
        <f>MATCH(N1122-1,'Supply Data'!$K$12:$K$17)+1</f>
        <v>5</v>
      </c>
      <c r="P1122">
        <f>INDEX('Supply Data'!$L$12:$L$17,'Demand Data'!O1122)</f>
        <v>75</v>
      </c>
      <c r="R1122" t="str">
        <f t="shared" si="176"/>
        <v>16-Feb-08 Saturday 13</v>
      </c>
    </row>
    <row r="1123" spans="4:18" x14ac:dyDescent="0.35">
      <c r="D1123" s="21">
        <f t="shared" si="177"/>
        <v>39494.541666663958</v>
      </c>
      <c r="E1123" s="21" t="b">
        <f t="shared" si="170"/>
        <v>0</v>
      </c>
      <c r="F1123" s="21" t="b">
        <f t="shared" si="171"/>
        <v>0</v>
      </c>
      <c r="G1123" s="20">
        <f t="shared" si="172"/>
        <v>1</v>
      </c>
      <c r="H1123" s="20">
        <f t="shared" si="173"/>
        <v>24</v>
      </c>
      <c r="I1123" s="20">
        <f t="shared" si="178"/>
        <v>14</v>
      </c>
      <c r="J1123" s="21">
        <f t="shared" si="179"/>
        <v>39494</v>
      </c>
      <c r="K1123" s="21"/>
      <c r="L1123" s="21" t="str">
        <f t="shared" si="174"/>
        <v>Saturday</v>
      </c>
      <c r="M1123" s="20">
        <f t="shared" si="175"/>
        <v>2</v>
      </c>
      <c r="N1123" s="19">
        <v>5545.5</v>
      </c>
      <c r="O1123" s="4">
        <f>MATCH(N1123-1,'Supply Data'!$K$12:$K$17)+1</f>
        <v>5</v>
      </c>
      <c r="P1123">
        <f>INDEX('Supply Data'!$L$12:$L$17,'Demand Data'!O1123)</f>
        <v>75</v>
      </c>
      <c r="R1123" t="str">
        <f t="shared" si="176"/>
        <v>16-Feb-08 Saturday 14</v>
      </c>
    </row>
    <row r="1124" spans="4:18" x14ac:dyDescent="0.35">
      <c r="D1124" s="21">
        <f t="shared" si="177"/>
        <v>39494.583333330622</v>
      </c>
      <c r="E1124" s="21" t="b">
        <f t="shared" si="170"/>
        <v>0</v>
      </c>
      <c r="F1124" s="21" t="b">
        <f t="shared" si="171"/>
        <v>0</v>
      </c>
      <c r="G1124" s="20">
        <f t="shared" si="172"/>
        <v>1</v>
      </c>
      <c r="H1124" s="20">
        <f t="shared" si="173"/>
        <v>24</v>
      </c>
      <c r="I1124" s="20">
        <f t="shared" si="178"/>
        <v>15</v>
      </c>
      <c r="J1124" s="21">
        <f t="shared" si="179"/>
        <v>39494</v>
      </c>
      <c r="K1124" s="21"/>
      <c r="L1124" s="21" t="str">
        <f t="shared" si="174"/>
        <v>Saturday</v>
      </c>
      <c r="M1124" s="20">
        <f t="shared" si="175"/>
        <v>2</v>
      </c>
      <c r="N1124" s="19">
        <v>5436</v>
      </c>
      <c r="O1124" s="4">
        <f>MATCH(N1124-1,'Supply Data'!$K$12:$K$17)+1</f>
        <v>5</v>
      </c>
      <c r="P1124">
        <f>INDEX('Supply Data'!$L$12:$L$17,'Demand Data'!O1124)</f>
        <v>75</v>
      </c>
      <c r="R1124" t="str">
        <f t="shared" si="176"/>
        <v>16-Feb-08 Saturday 15</v>
      </c>
    </row>
    <row r="1125" spans="4:18" x14ac:dyDescent="0.35">
      <c r="D1125" s="21">
        <f t="shared" si="177"/>
        <v>39494.624999997286</v>
      </c>
      <c r="E1125" s="21" t="b">
        <f t="shared" si="170"/>
        <v>0</v>
      </c>
      <c r="F1125" s="21" t="b">
        <f t="shared" si="171"/>
        <v>0</v>
      </c>
      <c r="G1125" s="20">
        <f t="shared" si="172"/>
        <v>1</v>
      </c>
      <c r="H1125" s="20">
        <f t="shared" si="173"/>
        <v>24</v>
      </c>
      <c r="I1125" s="20">
        <f t="shared" si="178"/>
        <v>16</v>
      </c>
      <c r="J1125" s="21">
        <f t="shared" si="179"/>
        <v>39494</v>
      </c>
      <c r="K1125" s="21"/>
      <c r="L1125" s="21" t="str">
        <f t="shared" si="174"/>
        <v>Saturday</v>
      </c>
      <c r="M1125" s="20">
        <f t="shared" si="175"/>
        <v>2</v>
      </c>
      <c r="N1125" s="19">
        <v>5404.5</v>
      </c>
      <c r="O1125" s="4">
        <f>MATCH(N1125-1,'Supply Data'!$K$12:$K$17)+1</f>
        <v>5</v>
      </c>
      <c r="P1125">
        <f>INDEX('Supply Data'!$L$12:$L$17,'Demand Data'!O1125)</f>
        <v>75</v>
      </c>
      <c r="R1125" t="str">
        <f t="shared" si="176"/>
        <v>16-Feb-08 Saturday 16</v>
      </c>
    </row>
    <row r="1126" spans="4:18" x14ac:dyDescent="0.35">
      <c r="D1126" s="21">
        <f t="shared" si="177"/>
        <v>39494.66666666395</v>
      </c>
      <c r="E1126" s="21" t="b">
        <f t="shared" si="170"/>
        <v>0</v>
      </c>
      <c r="F1126" s="21" t="b">
        <f t="shared" si="171"/>
        <v>0</v>
      </c>
      <c r="G1126" s="20">
        <f t="shared" si="172"/>
        <v>1</v>
      </c>
      <c r="H1126" s="20">
        <f t="shared" si="173"/>
        <v>24</v>
      </c>
      <c r="I1126" s="20">
        <f t="shared" si="178"/>
        <v>17</v>
      </c>
      <c r="J1126" s="21">
        <f t="shared" si="179"/>
        <v>39494</v>
      </c>
      <c r="K1126" s="21"/>
      <c r="L1126" s="21" t="str">
        <f t="shared" si="174"/>
        <v>Saturday</v>
      </c>
      <c r="M1126" s="20">
        <f t="shared" si="175"/>
        <v>2</v>
      </c>
      <c r="N1126" s="19">
        <v>5205</v>
      </c>
      <c r="O1126" s="4">
        <f>MATCH(N1126-1,'Supply Data'!$K$12:$K$17)+1</f>
        <v>5</v>
      </c>
      <c r="P1126">
        <f>INDEX('Supply Data'!$L$12:$L$17,'Demand Data'!O1126)</f>
        <v>75</v>
      </c>
      <c r="R1126" t="str">
        <f t="shared" si="176"/>
        <v>16-Feb-08 Saturday 17</v>
      </c>
    </row>
    <row r="1127" spans="4:18" x14ac:dyDescent="0.35">
      <c r="D1127" s="21">
        <f t="shared" si="177"/>
        <v>39494.708333330615</v>
      </c>
      <c r="E1127" s="21" t="b">
        <f t="shared" si="170"/>
        <v>0</v>
      </c>
      <c r="F1127" s="21" t="b">
        <f t="shared" si="171"/>
        <v>0</v>
      </c>
      <c r="G1127" s="20">
        <f t="shared" si="172"/>
        <v>1</v>
      </c>
      <c r="H1127" s="20">
        <f t="shared" si="173"/>
        <v>24</v>
      </c>
      <c r="I1127" s="20">
        <f t="shared" si="178"/>
        <v>18</v>
      </c>
      <c r="J1127" s="21">
        <f t="shared" si="179"/>
        <v>39494</v>
      </c>
      <c r="K1127" s="21"/>
      <c r="L1127" s="21" t="str">
        <f t="shared" si="174"/>
        <v>Saturday</v>
      </c>
      <c r="M1127" s="20">
        <f t="shared" si="175"/>
        <v>2</v>
      </c>
      <c r="N1127" s="19">
        <v>5224.5</v>
      </c>
      <c r="O1127" s="4">
        <f>MATCH(N1127-1,'Supply Data'!$K$12:$K$17)+1</f>
        <v>5</v>
      </c>
      <c r="P1127">
        <f>INDEX('Supply Data'!$L$12:$L$17,'Demand Data'!O1127)</f>
        <v>75</v>
      </c>
      <c r="R1127" t="str">
        <f t="shared" si="176"/>
        <v>16-Feb-08 Saturday 18</v>
      </c>
    </row>
    <row r="1128" spans="4:18" x14ac:dyDescent="0.35">
      <c r="D1128" s="21">
        <f t="shared" si="177"/>
        <v>39494.749999997279</v>
      </c>
      <c r="E1128" s="21" t="b">
        <f t="shared" si="170"/>
        <v>0</v>
      </c>
      <c r="F1128" s="21" t="b">
        <f t="shared" si="171"/>
        <v>0</v>
      </c>
      <c r="G1128" s="20">
        <f t="shared" si="172"/>
        <v>1</v>
      </c>
      <c r="H1128" s="20">
        <f t="shared" si="173"/>
        <v>24</v>
      </c>
      <c r="I1128" s="20">
        <f t="shared" si="178"/>
        <v>19</v>
      </c>
      <c r="J1128" s="21">
        <f t="shared" si="179"/>
        <v>39494</v>
      </c>
      <c r="K1128" s="21"/>
      <c r="L1128" s="21" t="str">
        <f t="shared" si="174"/>
        <v>Saturday</v>
      </c>
      <c r="M1128" s="20">
        <f t="shared" si="175"/>
        <v>2</v>
      </c>
      <c r="N1128" s="19">
        <v>5617.5</v>
      </c>
      <c r="O1128" s="4">
        <f>MATCH(N1128-1,'Supply Data'!$K$12:$K$17)+1</f>
        <v>5</v>
      </c>
      <c r="P1128">
        <f>INDEX('Supply Data'!$L$12:$L$17,'Demand Data'!O1128)</f>
        <v>75</v>
      </c>
      <c r="R1128" t="str">
        <f t="shared" si="176"/>
        <v>16-Feb-08 Saturday 19</v>
      </c>
    </row>
    <row r="1129" spans="4:18" x14ac:dyDescent="0.35">
      <c r="D1129" s="21">
        <f t="shared" si="177"/>
        <v>39494.791666663943</v>
      </c>
      <c r="E1129" s="21" t="b">
        <f t="shared" si="170"/>
        <v>0</v>
      </c>
      <c r="F1129" s="21" t="b">
        <f t="shared" si="171"/>
        <v>0</v>
      </c>
      <c r="G1129" s="20">
        <f t="shared" si="172"/>
        <v>1</v>
      </c>
      <c r="H1129" s="20">
        <f t="shared" si="173"/>
        <v>24</v>
      </c>
      <c r="I1129" s="20">
        <f t="shared" si="178"/>
        <v>20</v>
      </c>
      <c r="J1129" s="21">
        <f t="shared" si="179"/>
        <v>39494</v>
      </c>
      <c r="K1129" s="21"/>
      <c r="L1129" s="21" t="str">
        <f t="shared" si="174"/>
        <v>Saturday</v>
      </c>
      <c r="M1129" s="20">
        <f t="shared" si="175"/>
        <v>2</v>
      </c>
      <c r="N1129" s="19">
        <v>5404.5</v>
      </c>
      <c r="O1129" s="4">
        <f>MATCH(N1129-1,'Supply Data'!$K$12:$K$17)+1</f>
        <v>5</v>
      </c>
      <c r="P1129">
        <f>INDEX('Supply Data'!$L$12:$L$17,'Demand Data'!O1129)</f>
        <v>75</v>
      </c>
      <c r="R1129" t="str">
        <f t="shared" si="176"/>
        <v>16-Feb-08 Saturday 20</v>
      </c>
    </row>
    <row r="1130" spans="4:18" x14ac:dyDescent="0.35">
      <c r="D1130" s="21">
        <f t="shared" si="177"/>
        <v>39494.833333330607</v>
      </c>
      <c r="E1130" s="21" t="b">
        <f t="shared" si="170"/>
        <v>0</v>
      </c>
      <c r="F1130" s="21" t="b">
        <f t="shared" si="171"/>
        <v>0</v>
      </c>
      <c r="G1130" s="20">
        <f t="shared" si="172"/>
        <v>1</v>
      </c>
      <c r="H1130" s="20">
        <f t="shared" si="173"/>
        <v>24</v>
      </c>
      <c r="I1130" s="20">
        <f t="shared" si="178"/>
        <v>21</v>
      </c>
      <c r="J1130" s="21">
        <f t="shared" si="179"/>
        <v>39494</v>
      </c>
      <c r="K1130" s="21"/>
      <c r="L1130" s="21" t="str">
        <f t="shared" si="174"/>
        <v>Saturday</v>
      </c>
      <c r="M1130" s="20">
        <f t="shared" si="175"/>
        <v>2</v>
      </c>
      <c r="N1130" s="19">
        <v>5218.5</v>
      </c>
      <c r="O1130" s="4">
        <f>MATCH(N1130-1,'Supply Data'!$K$12:$K$17)+1</f>
        <v>5</v>
      </c>
      <c r="P1130">
        <f>INDEX('Supply Data'!$L$12:$L$17,'Demand Data'!O1130)</f>
        <v>75</v>
      </c>
      <c r="R1130" t="str">
        <f t="shared" si="176"/>
        <v>16-Feb-08 Saturday 21</v>
      </c>
    </row>
    <row r="1131" spans="4:18" x14ac:dyDescent="0.35">
      <c r="D1131" s="21">
        <f t="shared" si="177"/>
        <v>39494.874999997272</v>
      </c>
      <c r="E1131" s="21" t="b">
        <f t="shared" si="170"/>
        <v>0</v>
      </c>
      <c r="F1131" s="21" t="b">
        <f t="shared" si="171"/>
        <v>0</v>
      </c>
      <c r="G1131" s="20">
        <f t="shared" si="172"/>
        <v>1</v>
      </c>
      <c r="H1131" s="20">
        <f t="shared" si="173"/>
        <v>24</v>
      </c>
      <c r="I1131" s="20">
        <f t="shared" si="178"/>
        <v>22</v>
      </c>
      <c r="J1131" s="21">
        <f t="shared" si="179"/>
        <v>39494</v>
      </c>
      <c r="K1131" s="21"/>
      <c r="L1131" s="21" t="str">
        <f t="shared" si="174"/>
        <v>Saturday</v>
      </c>
      <c r="M1131" s="20">
        <f t="shared" si="175"/>
        <v>2</v>
      </c>
      <c r="N1131" s="19">
        <v>4806</v>
      </c>
      <c r="O1131" s="4">
        <f>MATCH(N1131-1,'Supply Data'!$K$12:$K$17)+1</f>
        <v>5</v>
      </c>
      <c r="P1131">
        <f>INDEX('Supply Data'!$L$12:$L$17,'Demand Data'!O1131)</f>
        <v>75</v>
      </c>
      <c r="R1131" t="str">
        <f t="shared" si="176"/>
        <v>16-Feb-08 Saturday 22</v>
      </c>
    </row>
    <row r="1132" spans="4:18" x14ac:dyDescent="0.35">
      <c r="D1132" s="21">
        <f t="shared" si="177"/>
        <v>39494.916666663936</v>
      </c>
      <c r="E1132" s="21" t="b">
        <f t="shared" si="170"/>
        <v>0</v>
      </c>
      <c r="F1132" s="21" t="b">
        <f t="shared" si="171"/>
        <v>0</v>
      </c>
      <c r="G1132" s="20">
        <f t="shared" si="172"/>
        <v>1</v>
      </c>
      <c r="H1132" s="20">
        <f t="shared" si="173"/>
        <v>24</v>
      </c>
      <c r="I1132" s="20">
        <f t="shared" si="178"/>
        <v>23</v>
      </c>
      <c r="J1132" s="21">
        <f t="shared" si="179"/>
        <v>39494</v>
      </c>
      <c r="K1132" s="21"/>
      <c r="L1132" s="21" t="str">
        <f t="shared" si="174"/>
        <v>Saturday</v>
      </c>
      <c r="M1132" s="20">
        <f t="shared" si="175"/>
        <v>2</v>
      </c>
      <c r="N1132" s="19">
        <v>4365</v>
      </c>
      <c r="O1132" s="4">
        <f>MATCH(N1132-1,'Supply Data'!$K$12:$K$17)+1</f>
        <v>4</v>
      </c>
      <c r="P1132">
        <f>INDEX('Supply Data'!$L$12:$L$17,'Demand Data'!O1132)</f>
        <v>50</v>
      </c>
      <c r="R1132" t="str">
        <f t="shared" si="176"/>
        <v>16-Feb-08 Saturday 23</v>
      </c>
    </row>
    <row r="1133" spans="4:18" x14ac:dyDescent="0.35">
      <c r="D1133" s="21">
        <f t="shared" si="177"/>
        <v>39494.9583333306</v>
      </c>
      <c r="E1133" s="21" t="b">
        <f t="shared" si="170"/>
        <v>0</v>
      </c>
      <c r="F1133" s="21" t="b">
        <f t="shared" si="171"/>
        <v>0</v>
      </c>
      <c r="G1133" s="20">
        <f t="shared" si="172"/>
        <v>1</v>
      </c>
      <c r="H1133" s="20">
        <f t="shared" si="173"/>
        <v>24</v>
      </c>
      <c r="I1133" s="20">
        <f t="shared" si="178"/>
        <v>24</v>
      </c>
      <c r="J1133" s="21">
        <f t="shared" si="179"/>
        <v>39494</v>
      </c>
      <c r="K1133" s="21"/>
      <c r="L1133" s="21" t="str">
        <f t="shared" si="174"/>
        <v>Saturday</v>
      </c>
      <c r="M1133" s="20">
        <f t="shared" si="175"/>
        <v>2</v>
      </c>
      <c r="N1133" s="19">
        <v>4069.5</v>
      </c>
      <c r="O1133" s="4">
        <f>MATCH(N1133-1,'Supply Data'!$K$12:$K$17)+1</f>
        <v>4</v>
      </c>
      <c r="P1133">
        <f>INDEX('Supply Data'!$L$12:$L$17,'Demand Data'!O1133)</f>
        <v>50</v>
      </c>
      <c r="R1133" t="str">
        <f t="shared" si="176"/>
        <v>16-Feb-08 Saturday 24</v>
      </c>
    </row>
    <row r="1134" spans="4:18" x14ac:dyDescent="0.35">
      <c r="D1134" s="21">
        <f t="shared" si="177"/>
        <v>39494.999999997264</v>
      </c>
      <c r="E1134" s="21" t="b">
        <f t="shared" si="170"/>
        <v>0</v>
      </c>
      <c r="F1134" s="21" t="b">
        <f t="shared" si="171"/>
        <v>0</v>
      </c>
      <c r="G1134" s="20">
        <f t="shared" si="172"/>
        <v>1</v>
      </c>
      <c r="H1134" s="20">
        <f t="shared" si="173"/>
        <v>24</v>
      </c>
      <c r="I1134" s="20">
        <f t="shared" si="178"/>
        <v>1</v>
      </c>
      <c r="J1134" s="21">
        <f t="shared" si="179"/>
        <v>39495</v>
      </c>
      <c r="K1134" s="21"/>
      <c r="L1134" s="21" t="str">
        <f t="shared" si="174"/>
        <v>Sunday</v>
      </c>
      <c r="M1134" s="20">
        <f t="shared" si="175"/>
        <v>2</v>
      </c>
      <c r="N1134" s="19">
        <v>3853.5</v>
      </c>
      <c r="O1134" s="4">
        <f>MATCH(N1134-1,'Supply Data'!$K$12:$K$17)+1</f>
        <v>4</v>
      </c>
      <c r="P1134">
        <f>INDEX('Supply Data'!$L$12:$L$17,'Demand Data'!O1134)</f>
        <v>50</v>
      </c>
      <c r="R1134" t="str">
        <f t="shared" si="176"/>
        <v>17-Feb-08 Sunday 1</v>
      </c>
    </row>
    <row r="1135" spans="4:18" x14ac:dyDescent="0.35">
      <c r="D1135" s="21">
        <f t="shared" si="177"/>
        <v>39495.041666663928</v>
      </c>
      <c r="E1135" s="21" t="b">
        <f t="shared" si="170"/>
        <v>0</v>
      </c>
      <c r="F1135" s="21" t="b">
        <f t="shared" si="171"/>
        <v>0</v>
      </c>
      <c r="G1135" s="20">
        <f t="shared" si="172"/>
        <v>1</v>
      </c>
      <c r="H1135" s="20">
        <f t="shared" si="173"/>
        <v>24</v>
      </c>
      <c r="I1135" s="20">
        <f t="shared" si="178"/>
        <v>2</v>
      </c>
      <c r="J1135" s="21">
        <f t="shared" si="179"/>
        <v>39495</v>
      </c>
      <c r="K1135" s="21"/>
      <c r="L1135" s="21" t="str">
        <f t="shared" si="174"/>
        <v>Sunday</v>
      </c>
      <c r="M1135" s="20">
        <f t="shared" si="175"/>
        <v>2</v>
      </c>
      <c r="N1135" s="19">
        <v>3682.5</v>
      </c>
      <c r="O1135" s="4">
        <f>MATCH(N1135-1,'Supply Data'!$K$12:$K$17)+1</f>
        <v>4</v>
      </c>
      <c r="P1135">
        <f>INDEX('Supply Data'!$L$12:$L$17,'Demand Data'!O1135)</f>
        <v>50</v>
      </c>
      <c r="R1135" t="str">
        <f t="shared" si="176"/>
        <v>17-Feb-08 Sunday 2</v>
      </c>
    </row>
    <row r="1136" spans="4:18" x14ac:dyDescent="0.35">
      <c r="D1136" s="21">
        <f t="shared" si="177"/>
        <v>39495.083333330593</v>
      </c>
      <c r="E1136" s="21" t="b">
        <f t="shared" si="170"/>
        <v>0</v>
      </c>
      <c r="F1136" s="21" t="b">
        <f t="shared" si="171"/>
        <v>0</v>
      </c>
      <c r="G1136" s="20">
        <f t="shared" si="172"/>
        <v>1</v>
      </c>
      <c r="H1136" s="20">
        <f t="shared" si="173"/>
        <v>24</v>
      </c>
      <c r="I1136" s="20">
        <f t="shared" si="178"/>
        <v>3</v>
      </c>
      <c r="J1136" s="21">
        <f t="shared" si="179"/>
        <v>39495</v>
      </c>
      <c r="K1136" s="21"/>
      <c r="L1136" s="21" t="str">
        <f t="shared" si="174"/>
        <v>Sunday</v>
      </c>
      <c r="M1136" s="20">
        <f t="shared" si="175"/>
        <v>2</v>
      </c>
      <c r="N1136" s="19">
        <v>3577.5</v>
      </c>
      <c r="O1136" s="4">
        <f>MATCH(N1136-1,'Supply Data'!$K$12:$K$17)+1</f>
        <v>3</v>
      </c>
      <c r="P1136">
        <f>INDEX('Supply Data'!$L$12:$L$17,'Demand Data'!O1136)</f>
        <v>23</v>
      </c>
      <c r="R1136" t="str">
        <f t="shared" si="176"/>
        <v>17-Feb-08 Sunday 3</v>
      </c>
    </row>
    <row r="1137" spans="4:18" x14ac:dyDescent="0.35">
      <c r="D1137" s="21">
        <f t="shared" si="177"/>
        <v>39495.124999997257</v>
      </c>
      <c r="E1137" s="21" t="b">
        <f t="shared" si="170"/>
        <v>0</v>
      </c>
      <c r="F1137" s="21" t="b">
        <f t="shared" si="171"/>
        <v>0</v>
      </c>
      <c r="G1137" s="20">
        <f t="shared" si="172"/>
        <v>1</v>
      </c>
      <c r="H1137" s="20">
        <f t="shared" si="173"/>
        <v>24</v>
      </c>
      <c r="I1137" s="20">
        <f t="shared" si="178"/>
        <v>4</v>
      </c>
      <c r="J1137" s="21">
        <f t="shared" si="179"/>
        <v>39495</v>
      </c>
      <c r="K1137" s="21"/>
      <c r="L1137" s="21" t="str">
        <f t="shared" si="174"/>
        <v>Sunday</v>
      </c>
      <c r="M1137" s="20">
        <f t="shared" si="175"/>
        <v>2</v>
      </c>
      <c r="N1137" s="19">
        <v>3528</v>
      </c>
      <c r="O1137" s="4">
        <f>MATCH(N1137-1,'Supply Data'!$K$12:$K$17)+1</f>
        <v>3</v>
      </c>
      <c r="P1137">
        <f>INDEX('Supply Data'!$L$12:$L$17,'Demand Data'!O1137)</f>
        <v>23</v>
      </c>
      <c r="R1137" t="str">
        <f t="shared" si="176"/>
        <v>17-Feb-08 Sunday 4</v>
      </c>
    </row>
    <row r="1138" spans="4:18" x14ac:dyDescent="0.35">
      <c r="D1138" s="21">
        <f t="shared" si="177"/>
        <v>39495.166666663921</v>
      </c>
      <c r="E1138" s="21" t="b">
        <f t="shared" si="170"/>
        <v>0</v>
      </c>
      <c r="F1138" s="21" t="b">
        <f t="shared" si="171"/>
        <v>0</v>
      </c>
      <c r="G1138" s="20">
        <f t="shared" si="172"/>
        <v>1</v>
      </c>
      <c r="H1138" s="20">
        <f t="shared" si="173"/>
        <v>24</v>
      </c>
      <c r="I1138" s="20">
        <f t="shared" si="178"/>
        <v>5</v>
      </c>
      <c r="J1138" s="21">
        <f t="shared" si="179"/>
        <v>39495</v>
      </c>
      <c r="K1138" s="21"/>
      <c r="L1138" s="21" t="str">
        <f t="shared" si="174"/>
        <v>Sunday</v>
      </c>
      <c r="M1138" s="20">
        <f t="shared" si="175"/>
        <v>2</v>
      </c>
      <c r="N1138" s="19">
        <v>3591</v>
      </c>
      <c r="O1138" s="4">
        <f>MATCH(N1138-1,'Supply Data'!$K$12:$K$17)+1</f>
        <v>3</v>
      </c>
      <c r="P1138">
        <f>INDEX('Supply Data'!$L$12:$L$17,'Demand Data'!O1138)</f>
        <v>23</v>
      </c>
      <c r="R1138" t="str">
        <f t="shared" si="176"/>
        <v>17-Feb-08 Sunday 5</v>
      </c>
    </row>
    <row r="1139" spans="4:18" x14ac:dyDescent="0.35">
      <c r="D1139" s="21">
        <f t="shared" si="177"/>
        <v>39495.208333330585</v>
      </c>
      <c r="E1139" s="21" t="b">
        <f t="shared" si="170"/>
        <v>0</v>
      </c>
      <c r="F1139" s="21" t="b">
        <f t="shared" si="171"/>
        <v>0</v>
      </c>
      <c r="G1139" s="20">
        <f t="shared" si="172"/>
        <v>1</v>
      </c>
      <c r="H1139" s="20">
        <f t="shared" si="173"/>
        <v>24</v>
      </c>
      <c r="I1139" s="20">
        <f t="shared" si="178"/>
        <v>6</v>
      </c>
      <c r="J1139" s="21">
        <f t="shared" si="179"/>
        <v>39495</v>
      </c>
      <c r="K1139" s="21"/>
      <c r="L1139" s="21" t="str">
        <f t="shared" si="174"/>
        <v>Sunday</v>
      </c>
      <c r="M1139" s="20">
        <f t="shared" si="175"/>
        <v>2</v>
      </c>
      <c r="N1139" s="19">
        <v>3702</v>
      </c>
      <c r="O1139" s="4">
        <f>MATCH(N1139-1,'Supply Data'!$K$12:$K$17)+1</f>
        <v>4</v>
      </c>
      <c r="P1139">
        <f>INDEX('Supply Data'!$L$12:$L$17,'Demand Data'!O1139)</f>
        <v>50</v>
      </c>
      <c r="R1139" t="str">
        <f t="shared" si="176"/>
        <v>17-Feb-08 Sunday 6</v>
      </c>
    </row>
    <row r="1140" spans="4:18" x14ac:dyDescent="0.35">
      <c r="D1140" s="21">
        <f t="shared" si="177"/>
        <v>39495.24999999725</v>
      </c>
      <c r="E1140" s="21" t="b">
        <f t="shared" si="170"/>
        <v>0</v>
      </c>
      <c r="F1140" s="21" t="b">
        <f t="shared" si="171"/>
        <v>0</v>
      </c>
      <c r="G1140" s="20">
        <f t="shared" si="172"/>
        <v>1</v>
      </c>
      <c r="H1140" s="20">
        <f t="shared" si="173"/>
        <v>24</v>
      </c>
      <c r="I1140" s="20">
        <f t="shared" si="178"/>
        <v>7</v>
      </c>
      <c r="J1140" s="21">
        <f t="shared" si="179"/>
        <v>39495</v>
      </c>
      <c r="K1140" s="21"/>
      <c r="L1140" s="21" t="str">
        <f t="shared" si="174"/>
        <v>Sunday</v>
      </c>
      <c r="M1140" s="20">
        <f t="shared" si="175"/>
        <v>2</v>
      </c>
      <c r="N1140" s="19">
        <v>3591</v>
      </c>
      <c r="O1140" s="4">
        <f>MATCH(N1140-1,'Supply Data'!$K$12:$K$17)+1</f>
        <v>3</v>
      </c>
      <c r="P1140">
        <f>INDEX('Supply Data'!$L$12:$L$17,'Demand Data'!O1140)</f>
        <v>23</v>
      </c>
      <c r="R1140" t="str">
        <f t="shared" si="176"/>
        <v>17-Feb-08 Sunday 7</v>
      </c>
    </row>
    <row r="1141" spans="4:18" x14ac:dyDescent="0.35">
      <c r="D1141" s="21">
        <f t="shared" si="177"/>
        <v>39495.291666663914</v>
      </c>
      <c r="E1141" s="21" t="b">
        <f t="shared" si="170"/>
        <v>0</v>
      </c>
      <c r="F1141" s="21" t="b">
        <f t="shared" si="171"/>
        <v>0</v>
      </c>
      <c r="G1141" s="20">
        <f t="shared" si="172"/>
        <v>1</v>
      </c>
      <c r="H1141" s="20">
        <f t="shared" si="173"/>
        <v>24</v>
      </c>
      <c r="I1141" s="20">
        <f t="shared" si="178"/>
        <v>8</v>
      </c>
      <c r="J1141" s="21">
        <f t="shared" si="179"/>
        <v>39495</v>
      </c>
      <c r="K1141" s="21"/>
      <c r="L1141" s="21" t="str">
        <f t="shared" si="174"/>
        <v>Sunday</v>
      </c>
      <c r="M1141" s="20">
        <f t="shared" si="175"/>
        <v>2</v>
      </c>
      <c r="N1141" s="19">
        <v>3828</v>
      </c>
      <c r="O1141" s="4">
        <f>MATCH(N1141-1,'Supply Data'!$K$12:$K$17)+1</f>
        <v>4</v>
      </c>
      <c r="P1141">
        <f>INDEX('Supply Data'!$L$12:$L$17,'Demand Data'!O1141)</f>
        <v>50</v>
      </c>
      <c r="R1141" t="str">
        <f t="shared" si="176"/>
        <v>17-Feb-08 Sunday 8</v>
      </c>
    </row>
    <row r="1142" spans="4:18" x14ac:dyDescent="0.35">
      <c r="D1142" s="21">
        <f t="shared" si="177"/>
        <v>39495.333333330578</v>
      </c>
      <c r="E1142" s="21" t="b">
        <f t="shared" si="170"/>
        <v>0</v>
      </c>
      <c r="F1142" s="21" t="b">
        <f t="shared" si="171"/>
        <v>0</v>
      </c>
      <c r="G1142" s="20">
        <f t="shared" si="172"/>
        <v>1</v>
      </c>
      <c r="H1142" s="20">
        <f t="shared" si="173"/>
        <v>24</v>
      </c>
      <c r="I1142" s="20">
        <f t="shared" si="178"/>
        <v>9</v>
      </c>
      <c r="J1142" s="21">
        <f t="shared" si="179"/>
        <v>39495</v>
      </c>
      <c r="K1142" s="21"/>
      <c r="L1142" s="21" t="str">
        <f t="shared" si="174"/>
        <v>Sunday</v>
      </c>
      <c r="M1142" s="20">
        <f t="shared" si="175"/>
        <v>2</v>
      </c>
      <c r="N1142" s="19">
        <v>4437</v>
      </c>
      <c r="O1142" s="4">
        <f>MATCH(N1142-1,'Supply Data'!$K$12:$K$17)+1</f>
        <v>4</v>
      </c>
      <c r="P1142">
        <f>INDEX('Supply Data'!$L$12:$L$17,'Demand Data'!O1142)</f>
        <v>50</v>
      </c>
      <c r="R1142" t="str">
        <f t="shared" si="176"/>
        <v>17-Feb-08 Sunday 9</v>
      </c>
    </row>
    <row r="1143" spans="4:18" x14ac:dyDescent="0.35">
      <c r="D1143" s="21">
        <f t="shared" si="177"/>
        <v>39495.374999997242</v>
      </c>
      <c r="E1143" s="21" t="b">
        <f t="shared" si="170"/>
        <v>0</v>
      </c>
      <c r="F1143" s="21" t="b">
        <f t="shared" si="171"/>
        <v>0</v>
      </c>
      <c r="G1143" s="20">
        <f t="shared" si="172"/>
        <v>1</v>
      </c>
      <c r="H1143" s="20">
        <f t="shared" si="173"/>
        <v>24</v>
      </c>
      <c r="I1143" s="20">
        <f t="shared" si="178"/>
        <v>10</v>
      </c>
      <c r="J1143" s="21">
        <f t="shared" si="179"/>
        <v>39495</v>
      </c>
      <c r="K1143" s="21"/>
      <c r="L1143" s="21" t="str">
        <f t="shared" si="174"/>
        <v>Sunday</v>
      </c>
      <c r="M1143" s="20">
        <f t="shared" si="175"/>
        <v>2</v>
      </c>
      <c r="N1143" s="19">
        <v>4732.5</v>
      </c>
      <c r="O1143" s="4">
        <f>MATCH(N1143-1,'Supply Data'!$K$12:$K$17)+1</f>
        <v>4</v>
      </c>
      <c r="P1143">
        <f>INDEX('Supply Data'!$L$12:$L$17,'Demand Data'!O1143)</f>
        <v>50</v>
      </c>
      <c r="R1143" t="str">
        <f t="shared" si="176"/>
        <v>17-Feb-08 Sunday 10</v>
      </c>
    </row>
    <row r="1144" spans="4:18" x14ac:dyDescent="0.35">
      <c r="D1144" s="21">
        <f t="shared" si="177"/>
        <v>39495.416666663907</v>
      </c>
      <c r="E1144" s="21" t="b">
        <f t="shared" si="170"/>
        <v>0</v>
      </c>
      <c r="F1144" s="21" t="b">
        <f t="shared" si="171"/>
        <v>0</v>
      </c>
      <c r="G1144" s="20">
        <f t="shared" si="172"/>
        <v>1</v>
      </c>
      <c r="H1144" s="20">
        <f t="shared" si="173"/>
        <v>24</v>
      </c>
      <c r="I1144" s="20">
        <f t="shared" si="178"/>
        <v>11</v>
      </c>
      <c r="J1144" s="21">
        <f t="shared" si="179"/>
        <v>39495</v>
      </c>
      <c r="K1144" s="21"/>
      <c r="L1144" s="21" t="str">
        <f t="shared" si="174"/>
        <v>Sunday</v>
      </c>
      <c r="M1144" s="20">
        <f t="shared" si="175"/>
        <v>2</v>
      </c>
      <c r="N1144" s="19">
        <v>5013</v>
      </c>
      <c r="O1144" s="4">
        <f>MATCH(N1144-1,'Supply Data'!$K$12:$K$17)+1</f>
        <v>5</v>
      </c>
      <c r="P1144">
        <f>INDEX('Supply Data'!$L$12:$L$17,'Demand Data'!O1144)</f>
        <v>75</v>
      </c>
      <c r="R1144" t="str">
        <f t="shared" si="176"/>
        <v>17-Feb-08 Sunday 11</v>
      </c>
    </row>
    <row r="1145" spans="4:18" x14ac:dyDescent="0.35">
      <c r="D1145" s="21">
        <f t="shared" si="177"/>
        <v>39495.458333330571</v>
      </c>
      <c r="E1145" s="21" t="b">
        <f t="shared" si="170"/>
        <v>0</v>
      </c>
      <c r="F1145" s="21" t="b">
        <f t="shared" si="171"/>
        <v>0</v>
      </c>
      <c r="G1145" s="20">
        <f t="shared" si="172"/>
        <v>1</v>
      </c>
      <c r="H1145" s="20">
        <f t="shared" si="173"/>
        <v>24</v>
      </c>
      <c r="I1145" s="20">
        <f t="shared" si="178"/>
        <v>12</v>
      </c>
      <c r="J1145" s="21">
        <f t="shared" si="179"/>
        <v>39495</v>
      </c>
      <c r="K1145" s="21"/>
      <c r="L1145" s="21" t="str">
        <f t="shared" si="174"/>
        <v>Sunday</v>
      </c>
      <c r="M1145" s="20">
        <f t="shared" si="175"/>
        <v>2</v>
      </c>
      <c r="N1145" s="19">
        <v>4873.5</v>
      </c>
      <c r="O1145" s="4">
        <f>MATCH(N1145-1,'Supply Data'!$K$12:$K$17)+1</f>
        <v>5</v>
      </c>
      <c r="P1145">
        <f>INDEX('Supply Data'!$L$12:$L$17,'Demand Data'!O1145)</f>
        <v>75</v>
      </c>
      <c r="R1145" t="str">
        <f t="shared" si="176"/>
        <v>17-Feb-08 Sunday 12</v>
      </c>
    </row>
    <row r="1146" spans="4:18" x14ac:dyDescent="0.35">
      <c r="D1146" s="21">
        <f t="shared" si="177"/>
        <v>39495.499999997235</v>
      </c>
      <c r="E1146" s="21" t="b">
        <f t="shared" si="170"/>
        <v>0</v>
      </c>
      <c r="F1146" s="21" t="b">
        <f t="shared" si="171"/>
        <v>0</v>
      </c>
      <c r="G1146" s="20">
        <f t="shared" si="172"/>
        <v>1</v>
      </c>
      <c r="H1146" s="20">
        <f t="shared" si="173"/>
        <v>24</v>
      </c>
      <c r="I1146" s="20">
        <f t="shared" si="178"/>
        <v>13</v>
      </c>
      <c r="J1146" s="21">
        <f t="shared" si="179"/>
        <v>39495</v>
      </c>
      <c r="K1146" s="21"/>
      <c r="L1146" s="21" t="str">
        <f t="shared" si="174"/>
        <v>Sunday</v>
      </c>
      <c r="M1146" s="20">
        <f t="shared" si="175"/>
        <v>2</v>
      </c>
      <c r="N1146" s="19">
        <v>4803</v>
      </c>
      <c r="O1146" s="4">
        <f>MATCH(N1146-1,'Supply Data'!$K$12:$K$17)+1</f>
        <v>5</v>
      </c>
      <c r="P1146">
        <f>INDEX('Supply Data'!$L$12:$L$17,'Demand Data'!O1146)</f>
        <v>75</v>
      </c>
      <c r="R1146" t="str">
        <f t="shared" si="176"/>
        <v>17-Feb-08 Sunday 13</v>
      </c>
    </row>
    <row r="1147" spans="4:18" x14ac:dyDescent="0.35">
      <c r="D1147" s="21">
        <f t="shared" si="177"/>
        <v>39495.541666663899</v>
      </c>
      <c r="E1147" s="21" t="b">
        <f t="shared" si="170"/>
        <v>0</v>
      </c>
      <c r="F1147" s="21" t="b">
        <f t="shared" si="171"/>
        <v>0</v>
      </c>
      <c r="G1147" s="20">
        <f t="shared" si="172"/>
        <v>1</v>
      </c>
      <c r="H1147" s="20">
        <f t="shared" si="173"/>
        <v>24</v>
      </c>
      <c r="I1147" s="20">
        <f t="shared" si="178"/>
        <v>14</v>
      </c>
      <c r="J1147" s="21">
        <f t="shared" si="179"/>
        <v>39495</v>
      </c>
      <c r="K1147" s="21"/>
      <c r="L1147" s="21" t="str">
        <f t="shared" si="174"/>
        <v>Sunday</v>
      </c>
      <c r="M1147" s="20">
        <f t="shared" si="175"/>
        <v>2</v>
      </c>
      <c r="N1147" s="19">
        <v>4854</v>
      </c>
      <c r="O1147" s="4">
        <f>MATCH(N1147-1,'Supply Data'!$K$12:$K$17)+1</f>
        <v>5</v>
      </c>
      <c r="P1147">
        <f>INDEX('Supply Data'!$L$12:$L$17,'Demand Data'!O1147)</f>
        <v>75</v>
      </c>
      <c r="R1147" t="str">
        <f t="shared" si="176"/>
        <v>17-Feb-08 Sunday 14</v>
      </c>
    </row>
    <row r="1148" spans="4:18" x14ac:dyDescent="0.35">
      <c r="D1148" s="21">
        <f t="shared" si="177"/>
        <v>39495.583333330564</v>
      </c>
      <c r="E1148" s="21" t="b">
        <f t="shared" si="170"/>
        <v>0</v>
      </c>
      <c r="F1148" s="21" t="b">
        <f t="shared" si="171"/>
        <v>0</v>
      </c>
      <c r="G1148" s="20">
        <f t="shared" si="172"/>
        <v>1</v>
      </c>
      <c r="H1148" s="20">
        <f t="shared" si="173"/>
        <v>24</v>
      </c>
      <c r="I1148" s="20">
        <f t="shared" si="178"/>
        <v>15</v>
      </c>
      <c r="J1148" s="21">
        <f t="shared" si="179"/>
        <v>39495</v>
      </c>
      <c r="K1148" s="21"/>
      <c r="L1148" s="21" t="str">
        <f t="shared" si="174"/>
        <v>Sunday</v>
      </c>
      <c r="M1148" s="20">
        <f t="shared" si="175"/>
        <v>2</v>
      </c>
      <c r="N1148" s="19">
        <v>4761</v>
      </c>
      <c r="O1148" s="4">
        <f>MATCH(N1148-1,'Supply Data'!$K$12:$K$17)+1</f>
        <v>4</v>
      </c>
      <c r="P1148">
        <f>INDEX('Supply Data'!$L$12:$L$17,'Demand Data'!O1148)</f>
        <v>50</v>
      </c>
      <c r="R1148" t="str">
        <f t="shared" si="176"/>
        <v>17-Feb-08 Sunday 15</v>
      </c>
    </row>
    <row r="1149" spans="4:18" x14ac:dyDescent="0.35">
      <c r="D1149" s="21">
        <f t="shared" si="177"/>
        <v>39495.624999997228</v>
      </c>
      <c r="E1149" s="21" t="b">
        <f t="shared" si="170"/>
        <v>0</v>
      </c>
      <c r="F1149" s="21" t="b">
        <f t="shared" si="171"/>
        <v>0</v>
      </c>
      <c r="G1149" s="20">
        <f t="shared" si="172"/>
        <v>1</v>
      </c>
      <c r="H1149" s="20">
        <f t="shared" si="173"/>
        <v>24</v>
      </c>
      <c r="I1149" s="20">
        <f t="shared" si="178"/>
        <v>16</v>
      </c>
      <c r="J1149" s="21">
        <f t="shared" si="179"/>
        <v>39495</v>
      </c>
      <c r="K1149" s="21"/>
      <c r="L1149" s="21" t="str">
        <f t="shared" si="174"/>
        <v>Sunday</v>
      </c>
      <c r="M1149" s="20">
        <f t="shared" si="175"/>
        <v>2</v>
      </c>
      <c r="N1149" s="19">
        <v>4606.5</v>
      </c>
      <c r="O1149" s="4">
        <f>MATCH(N1149-1,'Supply Data'!$K$12:$K$17)+1</f>
        <v>4</v>
      </c>
      <c r="P1149">
        <f>INDEX('Supply Data'!$L$12:$L$17,'Demand Data'!O1149)</f>
        <v>50</v>
      </c>
      <c r="R1149" t="str">
        <f t="shared" si="176"/>
        <v>17-Feb-08 Sunday 16</v>
      </c>
    </row>
    <row r="1150" spans="4:18" x14ac:dyDescent="0.35">
      <c r="D1150" s="21">
        <f t="shared" si="177"/>
        <v>39495.666666663892</v>
      </c>
      <c r="E1150" s="21" t="b">
        <f t="shared" si="170"/>
        <v>0</v>
      </c>
      <c r="F1150" s="21" t="b">
        <f t="shared" si="171"/>
        <v>0</v>
      </c>
      <c r="G1150" s="20">
        <f t="shared" si="172"/>
        <v>1</v>
      </c>
      <c r="H1150" s="20">
        <f t="shared" si="173"/>
        <v>24</v>
      </c>
      <c r="I1150" s="20">
        <f t="shared" si="178"/>
        <v>17</v>
      </c>
      <c r="J1150" s="21">
        <f t="shared" si="179"/>
        <v>39495</v>
      </c>
      <c r="K1150" s="21"/>
      <c r="L1150" s="21" t="str">
        <f t="shared" si="174"/>
        <v>Sunday</v>
      </c>
      <c r="M1150" s="20">
        <f t="shared" si="175"/>
        <v>2</v>
      </c>
      <c r="N1150" s="19">
        <v>4440</v>
      </c>
      <c r="O1150" s="4">
        <f>MATCH(N1150-1,'Supply Data'!$K$12:$K$17)+1</f>
        <v>4</v>
      </c>
      <c r="P1150">
        <f>INDEX('Supply Data'!$L$12:$L$17,'Demand Data'!O1150)</f>
        <v>50</v>
      </c>
      <c r="R1150" t="str">
        <f t="shared" si="176"/>
        <v>17-Feb-08 Sunday 17</v>
      </c>
    </row>
    <row r="1151" spans="4:18" x14ac:dyDescent="0.35">
      <c r="D1151" s="21">
        <f t="shared" si="177"/>
        <v>39495.708333330556</v>
      </c>
      <c r="E1151" s="21" t="b">
        <f t="shared" si="170"/>
        <v>0</v>
      </c>
      <c r="F1151" s="21" t="b">
        <f t="shared" si="171"/>
        <v>0</v>
      </c>
      <c r="G1151" s="20">
        <f t="shared" si="172"/>
        <v>1</v>
      </c>
      <c r="H1151" s="20">
        <f t="shared" si="173"/>
        <v>24</v>
      </c>
      <c r="I1151" s="20">
        <f t="shared" si="178"/>
        <v>18</v>
      </c>
      <c r="J1151" s="21">
        <f t="shared" si="179"/>
        <v>39495</v>
      </c>
      <c r="K1151" s="21"/>
      <c r="L1151" s="21" t="str">
        <f t="shared" si="174"/>
        <v>Sunday</v>
      </c>
      <c r="M1151" s="20">
        <f t="shared" si="175"/>
        <v>2</v>
      </c>
      <c r="N1151" s="19">
        <v>4650</v>
      </c>
      <c r="O1151" s="4">
        <f>MATCH(N1151-1,'Supply Data'!$K$12:$K$17)+1</f>
        <v>4</v>
      </c>
      <c r="P1151">
        <f>INDEX('Supply Data'!$L$12:$L$17,'Demand Data'!O1151)</f>
        <v>50</v>
      </c>
      <c r="R1151" t="str">
        <f t="shared" si="176"/>
        <v>17-Feb-08 Sunday 18</v>
      </c>
    </row>
    <row r="1152" spans="4:18" x14ac:dyDescent="0.35">
      <c r="D1152" s="21">
        <f t="shared" si="177"/>
        <v>39495.749999997221</v>
      </c>
      <c r="E1152" s="21" t="b">
        <f t="shared" si="170"/>
        <v>0</v>
      </c>
      <c r="F1152" s="21" t="b">
        <f t="shared" si="171"/>
        <v>0</v>
      </c>
      <c r="G1152" s="20">
        <f t="shared" si="172"/>
        <v>1</v>
      </c>
      <c r="H1152" s="20">
        <f t="shared" si="173"/>
        <v>24</v>
      </c>
      <c r="I1152" s="20">
        <f t="shared" si="178"/>
        <v>19</v>
      </c>
      <c r="J1152" s="21">
        <f t="shared" si="179"/>
        <v>39495</v>
      </c>
      <c r="K1152" s="21"/>
      <c r="L1152" s="21" t="str">
        <f t="shared" si="174"/>
        <v>Sunday</v>
      </c>
      <c r="M1152" s="20">
        <f t="shared" si="175"/>
        <v>2</v>
      </c>
      <c r="N1152" s="19">
        <v>5278.5</v>
      </c>
      <c r="O1152" s="4">
        <f>MATCH(N1152-1,'Supply Data'!$K$12:$K$17)+1</f>
        <v>5</v>
      </c>
      <c r="P1152">
        <f>INDEX('Supply Data'!$L$12:$L$17,'Demand Data'!O1152)</f>
        <v>75</v>
      </c>
      <c r="R1152" t="str">
        <f t="shared" si="176"/>
        <v>17-Feb-08 Sunday 19</v>
      </c>
    </row>
    <row r="1153" spans="4:18" x14ac:dyDescent="0.35">
      <c r="D1153" s="21">
        <f t="shared" si="177"/>
        <v>39495.791666663885</v>
      </c>
      <c r="E1153" s="21" t="b">
        <f t="shared" si="170"/>
        <v>0</v>
      </c>
      <c r="F1153" s="21" t="b">
        <f t="shared" si="171"/>
        <v>0</v>
      </c>
      <c r="G1153" s="20">
        <f t="shared" si="172"/>
        <v>1</v>
      </c>
      <c r="H1153" s="20">
        <f t="shared" si="173"/>
        <v>24</v>
      </c>
      <c r="I1153" s="20">
        <f t="shared" si="178"/>
        <v>20</v>
      </c>
      <c r="J1153" s="21">
        <f t="shared" si="179"/>
        <v>39495</v>
      </c>
      <c r="K1153" s="21"/>
      <c r="L1153" s="21" t="str">
        <f t="shared" si="174"/>
        <v>Sunday</v>
      </c>
      <c r="M1153" s="20">
        <f t="shared" si="175"/>
        <v>2</v>
      </c>
      <c r="N1153" s="19">
        <v>5166</v>
      </c>
      <c r="O1153" s="4">
        <f>MATCH(N1153-1,'Supply Data'!$K$12:$K$17)+1</f>
        <v>5</v>
      </c>
      <c r="P1153">
        <f>INDEX('Supply Data'!$L$12:$L$17,'Demand Data'!O1153)</f>
        <v>75</v>
      </c>
      <c r="R1153" t="str">
        <f t="shared" si="176"/>
        <v>17-Feb-08 Sunday 20</v>
      </c>
    </row>
    <row r="1154" spans="4:18" x14ac:dyDescent="0.35">
      <c r="D1154" s="21">
        <f t="shared" si="177"/>
        <v>39495.833333330549</v>
      </c>
      <c r="E1154" s="21" t="b">
        <f t="shared" si="170"/>
        <v>0</v>
      </c>
      <c r="F1154" s="21" t="b">
        <f t="shared" si="171"/>
        <v>0</v>
      </c>
      <c r="G1154" s="20">
        <f t="shared" si="172"/>
        <v>1</v>
      </c>
      <c r="H1154" s="20">
        <f t="shared" si="173"/>
        <v>24</v>
      </c>
      <c r="I1154" s="20">
        <f t="shared" si="178"/>
        <v>21</v>
      </c>
      <c r="J1154" s="21">
        <f t="shared" si="179"/>
        <v>39495</v>
      </c>
      <c r="K1154" s="21"/>
      <c r="L1154" s="21" t="str">
        <f t="shared" si="174"/>
        <v>Sunday</v>
      </c>
      <c r="M1154" s="20">
        <f t="shared" si="175"/>
        <v>2</v>
      </c>
      <c r="N1154" s="19">
        <v>4981.5</v>
      </c>
      <c r="O1154" s="4">
        <f>MATCH(N1154-1,'Supply Data'!$K$12:$K$17)+1</f>
        <v>5</v>
      </c>
      <c r="P1154">
        <f>INDEX('Supply Data'!$L$12:$L$17,'Demand Data'!O1154)</f>
        <v>75</v>
      </c>
      <c r="R1154" t="str">
        <f t="shared" si="176"/>
        <v>17-Feb-08 Sunday 21</v>
      </c>
    </row>
    <row r="1155" spans="4:18" x14ac:dyDescent="0.35">
      <c r="D1155" s="21">
        <f t="shared" si="177"/>
        <v>39495.874999997213</v>
      </c>
      <c r="E1155" s="21" t="b">
        <f t="shared" si="170"/>
        <v>0</v>
      </c>
      <c r="F1155" s="21" t="b">
        <f t="shared" si="171"/>
        <v>0</v>
      </c>
      <c r="G1155" s="20">
        <f t="shared" si="172"/>
        <v>1</v>
      </c>
      <c r="H1155" s="20">
        <f t="shared" si="173"/>
        <v>24</v>
      </c>
      <c r="I1155" s="20">
        <f t="shared" si="178"/>
        <v>22</v>
      </c>
      <c r="J1155" s="21">
        <f t="shared" si="179"/>
        <v>39495</v>
      </c>
      <c r="K1155" s="21"/>
      <c r="L1155" s="21" t="str">
        <f t="shared" si="174"/>
        <v>Sunday</v>
      </c>
      <c r="M1155" s="20">
        <f t="shared" si="175"/>
        <v>2</v>
      </c>
      <c r="N1155" s="19">
        <v>4650</v>
      </c>
      <c r="O1155" s="4">
        <f>MATCH(N1155-1,'Supply Data'!$K$12:$K$17)+1</f>
        <v>4</v>
      </c>
      <c r="P1155">
        <f>INDEX('Supply Data'!$L$12:$L$17,'Demand Data'!O1155)</f>
        <v>50</v>
      </c>
      <c r="R1155" t="str">
        <f t="shared" si="176"/>
        <v>17-Feb-08 Sunday 22</v>
      </c>
    </row>
    <row r="1156" spans="4:18" x14ac:dyDescent="0.35">
      <c r="D1156" s="21">
        <f t="shared" si="177"/>
        <v>39495.916666663878</v>
      </c>
      <c r="E1156" s="21" t="b">
        <f t="shared" si="170"/>
        <v>0</v>
      </c>
      <c r="F1156" s="21" t="b">
        <f t="shared" si="171"/>
        <v>0</v>
      </c>
      <c r="G1156" s="20">
        <f t="shared" si="172"/>
        <v>1</v>
      </c>
      <c r="H1156" s="20">
        <f t="shared" si="173"/>
        <v>24</v>
      </c>
      <c r="I1156" s="20">
        <f t="shared" si="178"/>
        <v>23</v>
      </c>
      <c r="J1156" s="21">
        <f t="shared" si="179"/>
        <v>39495</v>
      </c>
      <c r="K1156" s="21"/>
      <c r="L1156" s="21" t="str">
        <f t="shared" si="174"/>
        <v>Sunday</v>
      </c>
      <c r="M1156" s="20">
        <f t="shared" si="175"/>
        <v>2</v>
      </c>
      <c r="N1156" s="19">
        <v>4273.5</v>
      </c>
      <c r="O1156" s="4">
        <f>MATCH(N1156-1,'Supply Data'!$K$12:$K$17)+1</f>
        <v>4</v>
      </c>
      <c r="P1156">
        <f>INDEX('Supply Data'!$L$12:$L$17,'Demand Data'!O1156)</f>
        <v>50</v>
      </c>
      <c r="R1156" t="str">
        <f t="shared" si="176"/>
        <v>17-Feb-08 Sunday 23</v>
      </c>
    </row>
    <row r="1157" spans="4:18" x14ac:dyDescent="0.35">
      <c r="D1157" s="21">
        <f t="shared" si="177"/>
        <v>39495.958333330542</v>
      </c>
      <c r="E1157" s="21" t="b">
        <f t="shared" si="170"/>
        <v>0</v>
      </c>
      <c r="F1157" s="21" t="b">
        <f t="shared" si="171"/>
        <v>0</v>
      </c>
      <c r="G1157" s="20">
        <f t="shared" si="172"/>
        <v>1</v>
      </c>
      <c r="H1157" s="20">
        <f t="shared" si="173"/>
        <v>24</v>
      </c>
      <c r="I1157" s="20">
        <f t="shared" si="178"/>
        <v>24</v>
      </c>
      <c r="J1157" s="21">
        <f t="shared" si="179"/>
        <v>39495</v>
      </c>
      <c r="K1157" s="21"/>
      <c r="L1157" s="21" t="str">
        <f t="shared" si="174"/>
        <v>Sunday</v>
      </c>
      <c r="M1157" s="20">
        <f t="shared" si="175"/>
        <v>2</v>
      </c>
      <c r="N1157" s="19">
        <v>4002</v>
      </c>
      <c r="O1157" s="4">
        <f>MATCH(N1157-1,'Supply Data'!$K$12:$K$17)+1</f>
        <v>4</v>
      </c>
      <c r="P1157">
        <f>INDEX('Supply Data'!$L$12:$L$17,'Demand Data'!O1157)</f>
        <v>50</v>
      </c>
      <c r="R1157" t="str">
        <f t="shared" si="176"/>
        <v>17-Feb-08 Sunday 24</v>
      </c>
    </row>
    <row r="1158" spans="4:18" x14ac:dyDescent="0.35">
      <c r="D1158" s="21">
        <f t="shared" si="177"/>
        <v>39495.999999997206</v>
      </c>
      <c r="E1158" s="21" t="b">
        <f t="shared" ref="E1158:E1221" si="180">D1158=$D$2</f>
        <v>0</v>
      </c>
      <c r="F1158" s="21" t="b">
        <f t="shared" ref="F1158:F1221" si="181">D1158=$E$2</f>
        <v>0</v>
      </c>
      <c r="G1158" s="20">
        <f t="shared" si="172"/>
        <v>1</v>
      </c>
      <c r="H1158" s="20">
        <f t="shared" si="173"/>
        <v>24</v>
      </c>
      <c r="I1158" s="20">
        <f t="shared" si="178"/>
        <v>1</v>
      </c>
      <c r="J1158" s="21">
        <f t="shared" si="179"/>
        <v>39496</v>
      </c>
      <c r="K1158" s="21"/>
      <c r="L1158" s="21" t="str">
        <f t="shared" si="174"/>
        <v>Monday</v>
      </c>
      <c r="M1158" s="20">
        <f t="shared" si="175"/>
        <v>2</v>
      </c>
      <c r="N1158" s="19">
        <v>3703.5</v>
      </c>
      <c r="O1158" s="4">
        <f>MATCH(N1158-1,'Supply Data'!$K$12:$K$17)+1</f>
        <v>4</v>
      </c>
      <c r="P1158">
        <f>INDEX('Supply Data'!$L$12:$L$17,'Demand Data'!O1158)</f>
        <v>50</v>
      </c>
      <c r="R1158" t="str">
        <f t="shared" si="176"/>
        <v>18-Feb-08 Monday 1</v>
      </c>
    </row>
    <row r="1159" spans="4:18" x14ac:dyDescent="0.35">
      <c r="D1159" s="21">
        <f t="shared" si="177"/>
        <v>39496.04166666387</v>
      </c>
      <c r="E1159" s="21" t="b">
        <f t="shared" si="180"/>
        <v>0</v>
      </c>
      <c r="F1159" s="21" t="b">
        <f t="shared" si="181"/>
        <v>0</v>
      </c>
      <c r="G1159" s="20">
        <f t="shared" ref="G1159:G1222" si="182">IF(E1159,2,IF(F1159,3,1))</f>
        <v>1</v>
      </c>
      <c r="H1159" s="20">
        <f t="shared" ref="H1159:H1222" si="183">CHOOSE(G1159,24,23,25)</f>
        <v>24</v>
      </c>
      <c r="I1159" s="20">
        <f t="shared" si="178"/>
        <v>2</v>
      </c>
      <c r="J1159" s="21">
        <f t="shared" si="179"/>
        <v>39496</v>
      </c>
      <c r="K1159" s="21"/>
      <c r="L1159" s="21" t="str">
        <f t="shared" ref="L1159:L1222" si="184">TEXT(J1159,"ddddd")</f>
        <v>Monday</v>
      </c>
      <c r="M1159" s="20">
        <f t="shared" ref="M1159:M1222" si="185">MONTH(D1159)</f>
        <v>2</v>
      </c>
      <c r="N1159" s="19">
        <v>3556.5</v>
      </c>
      <c r="O1159" s="4">
        <f>MATCH(N1159-1,'Supply Data'!$K$12:$K$17)+1</f>
        <v>3</v>
      </c>
      <c r="P1159">
        <f>INDEX('Supply Data'!$L$12:$L$17,'Demand Data'!O1159)</f>
        <v>23</v>
      </c>
      <c r="R1159" t="str">
        <f t="shared" ref="R1159:R1222" si="186">TEXT(D1159,"dd-mmm-yy ddddd")&amp;" "&amp;I1159</f>
        <v>18-Feb-08 Monday 2</v>
      </c>
    </row>
    <row r="1160" spans="4:18" x14ac:dyDescent="0.35">
      <c r="D1160" s="21">
        <f t="shared" ref="D1160:D1223" si="187">D1159+1/24</f>
        <v>39496.083333330535</v>
      </c>
      <c r="E1160" s="21" t="b">
        <f t="shared" si="180"/>
        <v>0</v>
      </c>
      <c r="F1160" s="21" t="b">
        <f t="shared" si="181"/>
        <v>0</v>
      </c>
      <c r="G1160" s="20">
        <f t="shared" si="182"/>
        <v>1</v>
      </c>
      <c r="H1160" s="20">
        <f t="shared" si="183"/>
        <v>24</v>
      </c>
      <c r="I1160" s="20">
        <f t="shared" ref="I1160:I1223" si="188">IF(I1159&gt;=H1160,1,I1159+1)</f>
        <v>3</v>
      </c>
      <c r="J1160" s="21">
        <f t="shared" ref="J1160:J1223" si="189">IF(I1160=1,J1159+1,J1159)</f>
        <v>39496</v>
      </c>
      <c r="K1160" s="21"/>
      <c r="L1160" s="21" t="str">
        <f t="shared" si="184"/>
        <v>Monday</v>
      </c>
      <c r="M1160" s="20">
        <f t="shared" si="185"/>
        <v>2</v>
      </c>
      <c r="N1160" s="19">
        <v>3457.5</v>
      </c>
      <c r="O1160" s="4">
        <f>MATCH(N1160-1,'Supply Data'!$K$12:$K$17)+1</f>
        <v>3</v>
      </c>
      <c r="P1160">
        <f>INDEX('Supply Data'!$L$12:$L$17,'Demand Data'!O1160)</f>
        <v>23</v>
      </c>
      <c r="R1160" t="str">
        <f t="shared" si="186"/>
        <v>18-Feb-08 Monday 3</v>
      </c>
    </row>
    <row r="1161" spans="4:18" x14ac:dyDescent="0.35">
      <c r="D1161" s="21">
        <f t="shared" si="187"/>
        <v>39496.124999997199</v>
      </c>
      <c r="E1161" s="21" t="b">
        <f t="shared" si="180"/>
        <v>0</v>
      </c>
      <c r="F1161" s="21" t="b">
        <f t="shared" si="181"/>
        <v>0</v>
      </c>
      <c r="G1161" s="20">
        <f t="shared" si="182"/>
        <v>1</v>
      </c>
      <c r="H1161" s="20">
        <f t="shared" si="183"/>
        <v>24</v>
      </c>
      <c r="I1161" s="20">
        <f t="shared" si="188"/>
        <v>4</v>
      </c>
      <c r="J1161" s="21">
        <f t="shared" si="189"/>
        <v>39496</v>
      </c>
      <c r="K1161" s="21"/>
      <c r="L1161" s="21" t="str">
        <f t="shared" si="184"/>
        <v>Monday</v>
      </c>
      <c r="M1161" s="20">
        <f t="shared" si="185"/>
        <v>2</v>
      </c>
      <c r="N1161" s="19">
        <v>3426</v>
      </c>
      <c r="O1161" s="4">
        <f>MATCH(N1161-1,'Supply Data'!$K$12:$K$17)+1</f>
        <v>3</v>
      </c>
      <c r="P1161">
        <f>INDEX('Supply Data'!$L$12:$L$17,'Demand Data'!O1161)</f>
        <v>23</v>
      </c>
      <c r="R1161" t="str">
        <f t="shared" si="186"/>
        <v>18-Feb-08 Monday 4</v>
      </c>
    </row>
    <row r="1162" spans="4:18" x14ac:dyDescent="0.35">
      <c r="D1162" s="21">
        <f t="shared" si="187"/>
        <v>39496.166666663863</v>
      </c>
      <c r="E1162" s="21" t="b">
        <f t="shared" si="180"/>
        <v>0</v>
      </c>
      <c r="F1162" s="21" t="b">
        <f t="shared" si="181"/>
        <v>0</v>
      </c>
      <c r="G1162" s="20">
        <f t="shared" si="182"/>
        <v>1</v>
      </c>
      <c r="H1162" s="20">
        <f t="shared" si="183"/>
        <v>24</v>
      </c>
      <c r="I1162" s="20">
        <f t="shared" si="188"/>
        <v>5</v>
      </c>
      <c r="J1162" s="21">
        <f t="shared" si="189"/>
        <v>39496</v>
      </c>
      <c r="K1162" s="21"/>
      <c r="L1162" s="21" t="str">
        <f t="shared" si="184"/>
        <v>Monday</v>
      </c>
      <c r="M1162" s="20">
        <f t="shared" si="185"/>
        <v>2</v>
      </c>
      <c r="N1162" s="19">
        <v>3450</v>
      </c>
      <c r="O1162" s="4">
        <f>MATCH(N1162-1,'Supply Data'!$K$12:$K$17)+1</f>
        <v>3</v>
      </c>
      <c r="P1162">
        <f>INDEX('Supply Data'!$L$12:$L$17,'Demand Data'!O1162)</f>
        <v>23</v>
      </c>
      <c r="R1162" t="str">
        <f t="shared" si="186"/>
        <v>18-Feb-08 Monday 5</v>
      </c>
    </row>
    <row r="1163" spans="4:18" x14ac:dyDescent="0.35">
      <c r="D1163" s="21">
        <f t="shared" si="187"/>
        <v>39496.208333330527</v>
      </c>
      <c r="E1163" s="21" t="b">
        <f t="shared" si="180"/>
        <v>0</v>
      </c>
      <c r="F1163" s="21" t="b">
        <f t="shared" si="181"/>
        <v>0</v>
      </c>
      <c r="G1163" s="20">
        <f t="shared" si="182"/>
        <v>1</v>
      </c>
      <c r="H1163" s="20">
        <f t="shared" si="183"/>
        <v>24</v>
      </c>
      <c r="I1163" s="20">
        <f t="shared" si="188"/>
        <v>6</v>
      </c>
      <c r="J1163" s="21">
        <f t="shared" si="189"/>
        <v>39496</v>
      </c>
      <c r="K1163" s="21"/>
      <c r="L1163" s="21" t="str">
        <f t="shared" si="184"/>
        <v>Monday</v>
      </c>
      <c r="M1163" s="20">
        <f t="shared" si="185"/>
        <v>2</v>
      </c>
      <c r="N1163" s="19">
        <v>3423</v>
      </c>
      <c r="O1163" s="4">
        <f>MATCH(N1163-1,'Supply Data'!$K$12:$K$17)+1</f>
        <v>3</v>
      </c>
      <c r="P1163">
        <f>INDEX('Supply Data'!$L$12:$L$17,'Demand Data'!O1163)</f>
        <v>23</v>
      </c>
      <c r="R1163" t="str">
        <f t="shared" si="186"/>
        <v>18-Feb-08 Monday 6</v>
      </c>
    </row>
    <row r="1164" spans="4:18" x14ac:dyDescent="0.35">
      <c r="D1164" s="21">
        <f t="shared" si="187"/>
        <v>39496.249999997191</v>
      </c>
      <c r="E1164" s="21" t="b">
        <f t="shared" si="180"/>
        <v>0</v>
      </c>
      <c r="F1164" s="21" t="b">
        <f t="shared" si="181"/>
        <v>0</v>
      </c>
      <c r="G1164" s="20">
        <f t="shared" si="182"/>
        <v>1</v>
      </c>
      <c r="H1164" s="20">
        <f t="shared" si="183"/>
        <v>24</v>
      </c>
      <c r="I1164" s="20">
        <f t="shared" si="188"/>
        <v>7</v>
      </c>
      <c r="J1164" s="21">
        <f t="shared" si="189"/>
        <v>39496</v>
      </c>
      <c r="K1164" s="21"/>
      <c r="L1164" s="21" t="str">
        <f t="shared" si="184"/>
        <v>Monday</v>
      </c>
      <c r="M1164" s="20">
        <f t="shared" si="185"/>
        <v>2</v>
      </c>
      <c r="N1164" s="19">
        <v>3262.5</v>
      </c>
      <c r="O1164" s="4">
        <f>MATCH(N1164-1,'Supply Data'!$K$12:$K$17)+1</f>
        <v>3</v>
      </c>
      <c r="P1164">
        <f>INDEX('Supply Data'!$L$12:$L$17,'Demand Data'!O1164)</f>
        <v>23</v>
      </c>
      <c r="R1164" t="str">
        <f t="shared" si="186"/>
        <v>18-Feb-08 Monday 7</v>
      </c>
    </row>
    <row r="1165" spans="4:18" x14ac:dyDescent="0.35">
      <c r="D1165" s="21">
        <f t="shared" si="187"/>
        <v>39496.291666663856</v>
      </c>
      <c r="E1165" s="21" t="b">
        <f t="shared" si="180"/>
        <v>0</v>
      </c>
      <c r="F1165" s="21" t="b">
        <f t="shared" si="181"/>
        <v>0</v>
      </c>
      <c r="G1165" s="20">
        <f t="shared" si="182"/>
        <v>1</v>
      </c>
      <c r="H1165" s="20">
        <f t="shared" si="183"/>
        <v>24</v>
      </c>
      <c r="I1165" s="20">
        <f t="shared" si="188"/>
        <v>8</v>
      </c>
      <c r="J1165" s="21">
        <f t="shared" si="189"/>
        <v>39496</v>
      </c>
      <c r="K1165" s="21"/>
      <c r="L1165" s="21" t="str">
        <f t="shared" si="184"/>
        <v>Monday</v>
      </c>
      <c r="M1165" s="20">
        <f t="shared" si="185"/>
        <v>2</v>
      </c>
      <c r="N1165" s="19">
        <v>3232.5</v>
      </c>
      <c r="O1165" s="4">
        <f>MATCH(N1165-1,'Supply Data'!$K$12:$K$17)+1</f>
        <v>3</v>
      </c>
      <c r="P1165">
        <f>INDEX('Supply Data'!$L$12:$L$17,'Demand Data'!O1165)</f>
        <v>23</v>
      </c>
      <c r="R1165" t="str">
        <f t="shared" si="186"/>
        <v>18-Feb-08 Monday 8</v>
      </c>
    </row>
    <row r="1166" spans="4:18" x14ac:dyDescent="0.35">
      <c r="D1166" s="21">
        <f t="shared" si="187"/>
        <v>39496.33333333052</v>
      </c>
      <c r="E1166" s="21" t="b">
        <f t="shared" si="180"/>
        <v>0</v>
      </c>
      <c r="F1166" s="21" t="b">
        <f t="shared" si="181"/>
        <v>0</v>
      </c>
      <c r="G1166" s="20">
        <f t="shared" si="182"/>
        <v>1</v>
      </c>
      <c r="H1166" s="20">
        <f t="shared" si="183"/>
        <v>24</v>
      </c>
      <c r="I1166" s="20">
        <f t="shared" si="188"/>
        <v>9</v>
      </c>
      <c r="J1166" s="21">
        <f t="shared" si="189"/>
        <v>39496</v>
      </c>
      <c r="K1166" s="21"/>
      <c r="L1166" s="21" t="str">
        <f t="shared" si="184"/>
        <v>Monday</v>
      </c>
      <c r="M1166" s="20">
        <f t="shared" si="185"/>
        <v>2</v>
      </c>
      <c r="N1166" s="19">
        <v>3414</v>
      </c>
      <c r="O1166" s="4">
        <f>MATCH(N1166-1,'Supply Data'!$K$12:$K$17)+1</f>
        <v>3</v>
      </c>
      <c r="P1166">
        <f>INDEX('Supply Data'!$L$12:$L$17,'Demand Data'!O1166)</f>
        <v>23</v>
      </c>
      <c r="R1166" t="str">
        <f t="shared" si="186"/>
        <v>18-Feb-08 Monday 9</v>
      </c>
    </row>
    <row r="1167" spans="4:18" x14ac:dyDescent="0.35">
      <c r="D1167" s="21">
        <f t="shared" si="187"/>
        <v>39496.374999997184</v>
      </c>
      <c r="E1167" s="21" t="b">
        <f t="shared" si="180"/>
        <v>0</v>
      </c>
      <c r="F1167" s="21" t="b">
        <f t="shared" si="181"/>
        <v>0</v>
      </c>
      <c r="G1167" s="20">
        <f t="shared" si="182"/>
        <v>1</v>
      </c>
      <c r="H1167" s="20">
        <f t="shared" si="183"/>
        <v>24</v>
      </c>
      <c r="I1167" s="20">
        <f t="shared" si="188"/>
        <v>10</v>
      </c>
      <c r="J1167" s="21">
        <f t="shared" si="189"/>
        <v>39496</v>
      </c>
      <c r="K1167" s="21"/>
      <c r="L1167" s="21" t="str">
        <f t="shared" si="184"/>
        <v>Monday</v>
      </c>
      <c r="M1167" s="20">
        <f t="shared" si="185"/>
        <v>2</v>
      </c>
      <c r="N1167" s="19">
        <v>3679.5</v>
      </c>
      <c r="O1167" s="4">
        <f>MATCH(N1167-1,'Supply Data'!$K$12:$K$17)+1</f>
        <v>4</v>
      </c>
      <c r="P1167">
        <f>INDEX('Supply Data'!$L$12:$L$17,'Demand Data'!O1167)</f>
        <v>50</v>
      </c>
      <c r="R1167" t="str">
        <f t="shared" si="186"/>
        <v>18-Feb-08 Monday 10</v>
      </c>
    </row>
    <row r="1168" spans="4:18" x14ac:dyDescent="0.35">
      <c r="D1168" s="21">
        <f t="shared" si="187"/>
        <v>39496.416666663848</v>
      </c>
      <c r="E1168" s="21" t="b">
        <f t="shared" si="180"/>
        <v>0</v>
      </c>
      <c r="F1168" s="21" t="b">
        <f t="shared" si="181"/>
        <v>0</v>
      </c>
      <c r="G1168" s="20">
        <f t="shared" si="182"/>
        <v>1</v>
      </c>
      <c r="H1168" s="20">
        <f t="shared" si="183"/>
        <v>24</v>
      </c>
      <c r="I1168" s="20">
        <f t="shared" si="188"/>
        <v>11</v>
      </c>
      <c r="J1168" s="21">
        <f t="shared" si="189"/>
        <v>39496</v>
      </c>
      <c r="K1168" s="21"/>
      <c r="L1168" s="21" t="str">
        <f t="shared" si="184"/>
        <v>Monday</v>
      </c>
      <c r="M1168" s="20">
        <f t="shared" si="185"/>
        <v>2</v>
      </c>
      <c r="N1168" s="19">
        <v>3870</v>
      </c>
      <c r="O1168" s="4">
        <f>MATCH(N1168-1,'Supply Data'!$K$12:$K$17)+1</f>
        <v>4</v>
      </c>
      <c r="P1168">
        <f>INDEX('Supply Data'!$L$12:$L$17,'Demand Data'!O1168)</f>
        <v>50</v>
      </c>
      <c r="R1168" t="str">
        <f t="shared" si="186"/>
        <v>18-Feb-08 Monday 11</v>
      </c>
    </row>
    <row r="1169" spans="4:18" x14ac:dyDescent="0.35">
      <c r="D1169" s="21">
        <f t="shared" si="187"/>
        <v>39496.458333330513</v>
      </c>
      <c r="E1169" s="21" t="b">
        <f t="shared" si="180"/>
        <v>0</v>
      </c>
      <c r="F1169" s="21" t="b">
        <f t="shared" si="181"/>
        <v>0</v>
      </c>
      <c r="G1169" s="20">
        <f t="shared" si="182"/>
        <v>1</v>
      </c>
      <c r="H1169" s="20">
        <f t="shared" si="183"/>
        <v>24</v>
      </c>
      <c r="I1169" s="20">
        <f t="shared" si="188"/>
        <v>12</v>
      </c>
      <c r="J1169" s="21">
        <f t="shared" si="189"/>
        <v>39496</v>
      </c>
      <c r="K1169" s="21"/>
      <c r="L1169" s="21" t="str">
        <f t="shared" si="184"/>
        <v>Monday</v>
      </c>
      <c r="M1169" s="20">
        <f t="shared" si="185"/>
        <v>2</v>
      </c>
      <c r="N1169" s="19">
        <v>3874.5</v>
      </c>
      <c r="O1169" s="4">
        <f>MATCH(N1169-1,'Supply Data'!$K$12:$K$17)+1</f>
        <v>4</v>
      </c>
      <c r="P1169">
        <f>INDEX('Supply Data'!$L$12:$L$17,'Demand Data'!O1169)</f>
        <v>50</v>
      </c>
      <c r="R1169" t="str">
        <f t="shared" si="186"/>
        <v>18-Feb-08 Monday 12</v>
      </c>
    </row>
    <row r="1170" spans="4:18" x14ac:dyDescent="0.35">
      <c r="D1170" s="21">
        <f t="shared" si="187"/>
        <v>39496.499999997177</v>
      </c>
      <c r="E1170" s="21" t="b">
        <f t="shared" si="180"/>
        <v>0</v>
      </c>
      <c r="F1170" s="21" t="b">
        <f t="shared" si="181"/>
        <v>0</v>
      </c>
      <c r="G1170" s="20">
        <f t="shared" si="182"/>
        <v>1</v>
      </c>
      <c r="H1170" s="20">
        <f t="shared" si="183"/>
        <v>24</v>
      </c>
      <c r="I1170" s="20">
        <f t="shared" si="188"/>
        <v>13</v>
      </c>
      <c r="J1170" s="21">
        <f t="shared" si="189"/>
        <v>39496</v>
      </c>
      <c r="K1170" s="21"/>
      <c r="L1170" s="21" t="str">
        <f t="shared" si="184"/>
        <v>Monday</v>
      </c>
      <c r="M1170" s="20">
        <f t="shared" si="185"/>
        <v>2</v>
      </c>
      <c r="N1170" s="19">
        <v>3879</v>
      </c>
      <c r="O1170" s="4">
        <f>MATCH(N1170-1,'Supply Data'!$K$12:$K$17)+1</f>
        <v>4</v>
      </c>
      <c r="P1170">
        <f>INDEX('Supply Data'!$L$12:$L$17,'Demand Data'!O1170)</f>
        <v>50</v>
      </c>
      <c r="R1170" t="str">
        <f t="shared" si="186"/>
        <v>18-Feb-08 Monday 13</v>
      </c>
    </row>
    <row r="1171" spans="4:18" x14ac:dyDescent="0.35">
      <c r="D1171" s="21">
        <f t="shared" si="187"/>
        <v>39496.541666663841</v>
      </c>
      <c r="E1171" s="21" t="b">
        <f t="shared" si="180"/>
        <v>0</v>
      </c>
      <c r="F1171" s="21" t="b">
        <f t="shared" si="181"/>
        <v>0</v>
      </c>
      <c r="G1171" s="20">
        <f t="shared" si="182"/>
        <v>1</v>
      </c>
      <c r="H1171" s="20">
        <f t="shared" si="183"/>
        <v>24</v>
      </c>
      <c r="I1171" s="20">
        <f t="shared" si="188"/>
        <v>14</v>
      </c>
      <c r="J1171" s="21">
        <f t="shared" si="189"/>
        <v>39496</v>
      </c>
      <c r="K1171" s="21"/>
      <c r="L1171" s="21" t="str">
        <f t="shared" si="184"/>
        <v>Monday</v>
      </c>
      <c r="M1171" s="20">
        <f t="shared" si="185"/>
        <v>2</v>
      </c>
      <c r="N1171" s="19">
        <v>3849</v>
      </c>
      <c r="O1171" s="4">
        <f>MATCH(N1171-1,'Supply Data'!$K$12:$K$17)+1</f>
        <v>4</v>
      </c>
      <c r="P1171">
        <f>INDEX('Supply Data'!$L$12:$L$17,'Demand Data'!O1171)</f>
        <v>50</v>
      </c>
      <c r="R1171" t="str">
        <f t="shared" si="186"/>
        <v>18-Feb-08 Monday 14</v>
      </c>
    </row>
    <row r="1172" spans="4:18" x14ac:dyDescent="0.35">
      <c r="D1172" s="21">
        <f t="shared" si="187"/>
        <v>39496.583333330505</v>
      </c>
      <c r="E1172" s="21" t="b">
        <f t="shared" si="180"/>
        <v>0</v>
      </c>
      <c r="F1172" s="21" t="b">
        <f t="shared" si="181"/>
        <v>0</v>
      </c>
      <c r="G1172" s="20">
        <f t="shared" si="182"/>
        <v>1</v>
      </c>
      <c r="H1172" s="20">
        <f t="shared" si="183"/>
        <v>24</v>
      </c>
      <c r="I1172" s="20">
        <f t="shared" si="188"/>
        <v>15</v>
      </c>
      <c r="J1172" s="21">
        <f t="shared" si="189"/>
        <v>39496</v>
      </c>
      <c r="K1172" s="21"/>
      <c r="L1172" s="21" t="str">
        <f t="shared" si="184"/>
        <v>Monday</v>
      </c>
      <c r="M1172" s="20">
        <f t="shared" si="185"/>
        <v>2</v>
      </c>
      <c r="N1172" s="19">
        <v>3834</v>
      </c>
      <c r="O1172" s="4">
        <f>MATCH(N1172-1,'Supply Data'!$K$12:$K$17)+1</f>
        <v>4</v>
      </c>
      <c r="P1172">
        <f>INDEX('Supply Data'!$L$12:$L$17,'Demand Data'!O1172)</f>
        <v>50</v>
      </c>
      <c r="R1172" t="str">
        <f t="shared" si="186"/>
        <v>18-Feb-08 Monday 15</v>
      </c>
    </row>
    <row r="1173" spans="4:18" x14ac:dyDescent="0.35">
      <c r="D1173" s="21">
        <f t="shared" si="187"/>
        <v>39496.62499999717</v>
      </c>
      <c r="E1173" s="21" t="b">
        <f t="shared" si="180"/>
        <v>0</v>
      </c>
      <c r="F1173" s="21" t="b">
        <f t="shared" si="181"/>
        <v>0</v>
      </c>
      <c r="G1173" s="20">
        <f t="shared" si="182"/>
        <v>1</v>
      </c>
      <c r="H1173" s="20">
        <f t="shared" si="183"/>
        <v>24</v>
      </c>
      <c r="I1173" s="20">
        <f t="shared" si="188"/>
        <v>16</v>
      </c>
      <c r="J1173" s="21">
        <f t="shared" si="189"/>
        <v>39496</v>
      </c>
      <c r="K1173" s="21"/>
      <c r="L1173" s="21" t="str">
        <f t="shared" si="184"/>
        <v>Monday</v>
      </c>
      <c r="M1173" s="20">
        <f t="shared" si="185"/>
        <v>2</v>
      </c>
      <c r="N1173" s="19">
        <v>3726</v>
      </c>
      <c r="O1173" s="4">
        <f>MATCH(N1173-1,'Supply Data'!$K$12:$K$17)+1</f>
        <v>4</v>
      </c>
      <c r="P1173">
        <f>INDEX('Supply Data'!$L$12:$L$17,'Demand Data'!O1173)</f>
        <v>50</v>
      </c>
      <c r="R1173" t="str">
        <f t="shared" si="186"/>
        <v>18-Feb-08 Monday 16</v>
      </c>
    </row>
    <row r="1174" spans="4:18" x14ac:dyDescent="0.35">
      <c r="D1174" s="21">
        <f t="shared" si="187"/>
        <v>39496.666666663834</v>
      </c>
      <c r="E1174" s="21" t="b">
        <f t="shared" si="180"/>
        <v>0</v>
      </c>
      <c r="F1174" s="21" t="b">
        <f t="shared" si="181"/>
        <v>0</v>
      </c>
      <c r="G1174" s="20">
        <f t="shared" si="182"/>
        <v>1</v>
      </c>
      <c r="H1174" s="20">
        <f t="shared" si="183"/>
        <v>24</v>
      </c>
      <c r="I1174" s="20">
        <f t="shared" si="188"/>
        <v>17</v>
      </c>
      <c r="J1174" s="21">
        <f t="shared" si="189"/>
        <v>39496</v>
      </c>
      <c r="K1174" s="21"/>
      <c r="L1174" s="21" t="str">
        <f t="shared" si="184"/>
        <v>Monday</v>
      </c>
      <c r="M1174" s="20">
        <f t="shared" si="185"/>
        <v>2</v>
      </c>
      <c r="N1174" s="19">
        <v>3729</v>
      </c>
      <c r="O1174" s="4">
        <f>MATCH(N1174-1,'Supply Data'!$K$12:$K$17)+1</f>
        <v>4</v>
      </c>
      <c r="P1174">
        <f>INDEX('Supply Data'!$L$12:$L$17,'Demand Data'!O1174)</f>
        <v>50</v>
      </c>
      <c r="R1174" t="str">
        <f t="shared" si="186"/>
        <v>18-Feb-08 Monday 17</v>
      </c>
    </row>
    <row r="1175" spans="4:18" x14ac:dyDescent="0.35">
      <c r="D1175" s="21">
        <f t="shared" si="187"/>
        <v>39496.708333330498</v>
      </c>
      <c r="E1175" s="21" t="b">
        <f t="shared" si="180"/>
        <v>0</v>
      </c>
      <c r="F1175" s="21" t="b">
        <f t="shared" si="181"/>
        <v>0</v>
      </c>
      <c r="G1175" s="20">
        <f t="shared" si="182"/>
        <v>1</v>
      </c>
      <c r="H1175" s="20">
        <f t="shared" si="183"/>
        <v>24</v>
      </c>
      <c r="I1175" s="20">
        <f t="shared" si="188"/>
        <v>18</v>
      </c>
      <c r="J1175" s="21">
        <f t="shared" si="189"/>
        <v>39496</v>
      </c>
      <c r="K1175" s="21"/>
      <c r="L1175" s="21" t="str">
        <f t="shared" si="184"/>
        <v>Monday</v>
      </c>
      <c r="M1175" s="20">
        <f t="shared" si="185"/>
        <v>2</v>
      </c>
      <c r="N1175" s="19">
        <v>4116</v>
      </c>
      <c r="O1175" s="4">
        <f>MATCH(N1175-1,'Supply Data'!$K$12:$K$17)+1</f>
        <v>4</v>
      </c>
      <c r="P1175">
        <f>INDEX('Supply Data'!$L$12:$L$17,'Demand Data'!O1175)</f>
        <v>50</v>
      </c>
      <c r="R1175" t="str">
        <f t="shared" si="186"/>
        <v>18-Feb-08 Monday 18</v>
      </c>
    </row>
    <row r="1176" spans="4:18" x14ac:dyDescent="0.35">
      <c r="D1176" s="21">
        <f t="shared" si="187"/>
        <v>39496.749999997162</v>
      </c>
      <c r="E1176" s="21" t="b">
        <f t="shared" si="180"/>
        <v>0</v>
      </c>
      <c r="F1176" s="21" t="b">
        <f t="shared" si="181"/>
        <v>0</v>
      </c>
      <c r="G1176" s="20">
        <f t="shared" si="182"/>
        <v>1</v>
      </c>
      <c r="H1176" s="20">
        <f t="shared" si="183"/>
        <v>24</v>
      </c>
      <c r="I1176" s="20">
        <f t="shared" si="188"/>
        <v>19</v>
      </c>
      <c r="J1176" s="21">
        <f t="shared" si="189"/>
        <v>39496</v>
      </c>
      <c r="K1176" s="21"/>
      <c r="L1176" s="21" t="str">
        <f t="shared" si="184"/>
        <v>Monday</v>
      </c>
      <c r="M1176" s="20">
        <f t="shared" si="185"/>
        <v>2</v>
      </c>
      <c r="N1176" s="19">
        <v>4782</v>
      </c>
      <c r="O1176" s="4">
        <f>MATCH(N1176-1,'Supply Data'!$K$12:$K$17)+1</f>
        <v>4</v>
      </c>
      <c r="P1176">
        <f>INDEX('Supply Data'!$L$12:$L$17,'Demand Data'!O1176)</f>
        <v>50</v>
      </c>
      <c r="R1176" t="str">
        <f t="shared" si="186"/>
        <v>18-Feb-08 Monday 19</v>
      </c>
    </row>
    <row r="1177" spans="4:18" x14ac:dyDescent="0.35">
      <c r="D1177" s="21">
        <f t="shared" si="187"/>
        <v>39496.791666663827</v>
      </c>
      <c r="E1177" s="21" t="b">
        <f t="shared" si="180"/>
        <v>0</v>
      </c>
      <c r="F1177" s="21" t="b">
        <f t="shared" si="181"/>
        <v>0</v>
      </c>
      <c r="G1177" s="20">
        <f t="shared" si="182"/>
        <v>1</v>
      </c>
      <c r="H1177" s="20">
        <f t="shared" si="183"/>
        <v>24</v>
      </c>
      <c r="I1177" s="20">
        <f t="shared" si="188"/>
        <v>20</v>
      </c>
      <c r="J1177" s="21">
        <f t="shared" si="189"/>
        <v>39496</v>
      </c>
      <c r="K1177" s="21"/>
      <c r="L1177" s="21" t="str">
        <f t="shared" si="184"/>
        <v>Monday</v>
      </c>
      <c r="M1177" s="20">
        <f t="shared" si="185"/>
        <v>2</v>
      </c>
      <c r="N1177" s="19">
        <v>4686</v>
      </c>
      <c r="O1177" s="4">
        <f>MATCH(N1177-1,'Supply Data'!$K$12:$K$17)+1</f>
        <v>4</v>
      </c>
      <c r="P1177">
        <f>INDEX('Supply Data'!$L$12:$L$17,'Demand Data'!O1177)</f>
        <v>50</v>
      </c>
      <c r="R1177" t="str">
        <f t="shared" si="186"/>
        <v>18-Feb-08 Monday 20</v>
      </c>
    </row>
    <row r="1178" spans="4:18" x14ac:dyDescent="0.35">
      <c r="D1178" s="21">
        <f t="shared" si="187"/>
        <v>39496.833333330491</v>
      </c>
      <c r="E1178" s="21" t="b">
        <f t="shared" si="180"/>
        <v>0</v>
      </c>
      <c r="F1178" s="21" t="b">
        <f t="shared" si="181"/>
        <v>0</v>
      </c>
      <c r="G1178" s="20">
        <f t="shared" si="182"/>
        <v>1</v>
      </c>
      <c r="H1178" s="20">
        <f t="shared" si="183"/>
        <v>24</v>
      </c>
      <c r="I1178" s="20">
        <f t="shared" si="188"/>
        <v>21</v>
      </c>
      <c r="J1178" s="21">
        <f t="shared" si="189"/>
        <v>39496</v>
      </c>
      <c r="K1178" s="21"/>
      <c r="L1178" s="21" t="str">
        <f t="shared" si="184"/>
        <v>Monday</v>
      </c>
      <c r="M1178" s="20">
        <f t="shared" si="185"/>
        <v>2</v>
      </c>
      <c r="N1178" s="19">
        <v>4521</v>
      </c>
      <c r="O1178" s="4">
        <f>MATCH(N1178-1,'Supply Data'!$K$12:$K$17)+1</f>
        <v>4</v>
      </c>
      <c r="P1178">
        <f>INDEX('Supply Data'!$L$12:$L$17,'Demand Data'!O1178)</f>
        <v>50</v>
      </c>
      <c r="R1178" t="str">
        <f t="shared" si="186"/>
        <v>18-Feb-08 Monday 21</v>
      </c>
    </row>
    <row r="1179" spans="4:18" x14ac:dyDescent="0.35">
      <c r="D1179" s="21">
        <f t="shared" si="187"/>
        <v>39496.874999997155</v>
      </c>
      <c r="E1179" s="21" t="b">
        <f t="shared" si="180"/>
        <v>0</v>
      </c>
      <c r="F1179" s="21" t="b">
        <f t="shared" si="181"/>
        <v>0</v>
      </c>
      <c r="G1179" s="20">
        <f t="shared" si="182"/>
        <v>1</v>
      </c>
      <c r="H1179" s="20">
        <f t="shared" si="183"/>
        <v>24</v>
      </c>
      <c r="I1179" s="20">
        <f t="shared" si="188"/>
        <v>22</v>
      </c>
      <c r="J1179" s="21">
        <f t="shared" si="189"/>
        <v>39496</v>
      </c>
      <c r="K1179" s="21"/>
      <c r="L1179" s="21" t="str">
        <f t="shared" si="184"/>
        <v>Monday</v>
      </c>
      <c r="M1179" s="20">
        <f t="shared" si="185"/>
        <v>2</v>
      </c>
      <c r="N1179" s="19">
        <v>4360.5</v>
      </c>
      <c r="O1179" s="4">
        <f>MATCH(N1179-1,'Supply Data'!$K$12:$K$17)+1</f>
        <v>4</v>
      </c>
      <c r="P1179">
        <f>INDEX('Supply Data'!$L$12:$L$17,'Demand Data'!O1179)</f>
        <v>50</v>
      </c>
      <c r="R1179" t="str">
        <f t="shared" si="186"/>
        <v>18-Feb-08 Monday 22</v>
      </c>
    </row>
    <row r="1180" spans="4:18" x14ac:dyDescent="0.35">
      <c r="D1180" s="21">
        <f t="shared" si="187"/>
        <v>39496.916666663819</v>
      </c>
      <c r="E1180" s="21" t="b">
        <f t="shared" si="180"/>
        <v>0</v>
      </c>
      <c r="F1180" s="21" t="b">
        <f t="shared" si="181"/>
        <v>0</v>
      </c>
      <c r="G1180" s="20">
        <f t="shared" si="182"/>
        <v>1</v>
      </c>
      <c r="H1180" s="20">
        <f t="shared" si="183"/>
        <v>24</v>
      </c>
      <c r="I1180" s="20">
        <f t="shared" si="188"/>
        <v>23</v>
      </c>
      <c r="J1180" s="21">
        <f t="shared" si="189"/>
        <v>39496</v>
      </c>
      <c r="K1180" s="21"/>
      <c r="L1180" s="21" t="str">
        <f t="shared" si="184"/>
        <v>Monday</v>
      </c>
      <c r="M1180" s="20">
        <f t="shared" si="185"/>
        <v>2</v>
      </c>
      <c r="N1180" s="19">
        <v>3900</v>
      </c>
      <c r="O1180" s="4">
        <f>MATCH(N1180-1,'Supply Data'!$K$12:$K$17)+1</f>
        <v>4</v>
      </c>
      <c r="P1180">
        <f>INDEX('Supply Data'!$L$12:$L$17,'Demand Data'!O1180)</f>
        <v>50</v>
      </c>
      <c r="R1180" t="str">
        <f t="shared" si="186"/>
        <v>18-Feb-08 Monday 23</v>
      </c>
    </row>
    <row r="1181" spans="4:18" x14ac:dyDescent="0.35">
      <c r="D1181" s="21">
        <f t="shared" si="187"/>
        <v>39496.958333330484</v>
      </c>
      <c r="E1181" s="21" t="b">
        <f t="shared" si="180"/>
        <v>0</v>
      </c>
      <c r="F1181" s="21" t="b">
        <f t="shared" si="181"/>
        <v>0</v>
      </c>
      <c r="G1181" s="20">
        <f t="shared" si="182"/>
        <v>1</v>
      </c>
      <c r="H1181" s="20">
        <f t="shared" si="183"/>
        <v>24</v>
      </c>
      <c r="I1181" s="20">
        <f t="shared" si="188"/>
        <v>24</v>
      </c>
      <c r="J1181" s="21">
        <f t="shared" si="189"/>
        <v>39496</v>
      </c>
      <c r="K1181" s="21"/>
      <c r="L1181" s="21" t="str">
        <f t="shared" si="184"/>
        <v>Monday</v>
      </c>
      <c r="M1181" s="20">
        <f t="shared" si="185"/>
        <v>2</v>
      </c>
      <c r="N1181" s="19">
        <v>3651</v>
      </c>
      <c r="O1181" s="4">
        <f>MATCH(N1181-1,'Supply Data'!$K$12:$K$17)+1</f>
        <v>4</v>
      </c>
      <c r="P1181">
        <f>INDEX('Supply Data'!$L$12:$L$17,'Demand Data'!O1181)</f>
        <v>50</v>
      </c>
      <c r="R1181" t="str">
        <f t="shared" si="186"/>
        <v>18-Feb-08 Monday 24</v>
      </c>
    </row>
    <row r="1182" spans="4:18" x14ac:dyDescent="0.35">
      <c r="D1182" s="21">
        <f t="shared" si="187"/>
        <v>39496.999999997148</v>
      </c>
      <c r="E1182" s="21" t="b">
        <f t="shared" si="180"/>
        <v>0</v>
      </c>
      <c r="F1182" s="21" t="b">
        <f t="shared" si="181"/>
        <v>0</v>
      </c>
      <c r="G1182" s="20">
        <f t="shared" si="182"/>
        <v>1</v>
      </c>
      <c r="H1182" s="20">
        <f t="shared" si="183"/>
        <v>24</v>
      </c>
      <c r="I1182" s="20">
        <f t="shared" si="188"/>
        <v>1</v>
      </c>
      <c r="J1182" s="21">
        <f t="shared" si="189"/>
        <v>39497</v>
      </c>
      <c r="K1182" s="21"/>
      <c r="L1182" s="21" t="str">
        <f t="shared" si="184"/>
        <v>Tuesday</v>
      </c>
      <c r="M1182" s="20">
        <f t="shared" si="185"/>
        <v>2</v>
      </c>
      <c r="N1182" s="19">
        <v>3645</v>
      </c>
      <c r="O1182" s="4">
        <f>MATCH(N1182-1,'Supply Data'!$K$12:$K$17)+1</f>
        <v>4</v>
      </c>
      <c r="P1182">
        <f>INDEX('Supply Data'!$L$12:$L$17,'Demand Data'!O1182)</f>
        <v>50</v>
      </c>
      <c r="R1182" t="str">
        <f t="shared" si="186"/>
        <v>19-Feb-08 Tuesday 1</v>
      </c>
    </row>
    <row r="1183" spans="4:18" x14ac:dyDescent="0.35">
      <c r="D1183" s="21">
        <f t="shared" si="187"/>
        <v>39497.041666663812</v>
      </c>
      <c r="E1183" s="21" t="b">
        <f t="shared" si="180"/>
        <v>0</v>
      </c>
      <c r="F1183" s="21" t="b">
        <f t="shared" si="181"/>
        <v>0</v>
      </c>
      <c r="G1183" s="20">
        <f t="shared" si="182"/>
        <v>1</v>
      </c>
      <c r="H1183" s="20">
        <f t="shared" si="183"/>
        <v>24</v>
      </c>
      <c r="I1183" s="20">
        <f t="shared" si="188"/>
        <v>2</v>
      </c>
      <c r="J1183" s="21">
        <f t="shared" si="189"/>
        <v>39497</v>
      </c>
      <c r="K1183" s="21"/>
      <c r="L1183" s="21" t="str">
        <f t="shared" si="184"/>
        <v>Tuesday</v>
      </c>
      <c r="M1183" s="20">
        <f t="shared" si="185"/>
        <v>2</v>
      </c>
      <c r="N1183" s="19">
        <v>3634.5</v>
      </c>
      <c r="O1183" s="4">
        <f>MATCH(N1183-1,'Supply Data'!$K$12:$K$17)+1</f>
        <v>4</v>
      </c>
      <c r="P1183">
        <f>INDEX('Supply Data'!$L$12:$L$17,'Demand Data'!O1183)</f>
        <v>50</v>
      </c>
      <c r="R1183" t="str">
        <f t="shared" si="186"/>
        <v>19-Feb-08 Tuesday 2</v>
      </c>
    </row>
    <row r="1184" spans="4:18" x14ac:dyDescent="0.35">
      <c r="D1184" s="21">
        <f t="shared" si="187"/>
        <v>39497.083333330476</v>
      </c>
      <c r="E1184" s="21" t="b">
        <f t="shared" si="180"/>
        <v>0</v>
      </c>
      <c r="F1184" s="21" t="b">
        <f t="shared" si="181"/>
        <v>0</v>
      </c>
      <c r="G1184" s="20">
        <f t="shared" si="182"/>
        <v>1</v>
      </c>
      <c r="H1184" s="20">
        <f t="shared" si="183"/>
        <v>24</v>
      </c>
      <c r="I1184" s="20">
        <f t="shared" si="188"/>
        <v>3</v>
      </c>
      <c r="J1184" s="21">
        <f t="shared" si="189"/>
        <v>39497</v>
      </c>
      <c r="K1184" s="21"/>
      <c r="L1184" s="21" t="str">
        <f t="shared" si="184"/>
        <v>Tuesday</v>
      </c>
      <c r="M1184" s="20">
        <f t="shared" si="185"/>
        <v>2</v>
      </c>
      <c r="N1184" s="19">
        <v>3450</v>
      </c>
      <c r="O1184" s="4">
        <f>MATCH(N1184-1,'Supply Data'!$K$12:$K$17)+1</f>
        <v>3</v>
      </c>
      <c r="P1184">
        <f>INDEX('Supply Data'!$L$12:$L$17,'Demand Data'!O1184)</f>
        <v>23</v>
      </c>
      <c r="R1184" t="str">
        <f t="shared" si="186"/>
        <v>19-Feb-08 Tuesday 3</v>
      </c>
    </row>
    <row r="1185" spans="4:18" x14ac:dyDescent="0.35">
      <c r="D1185" s="21">
        <f t="shared" si="187"/>
        <v>39497.124999997141</v>
      </c>
      <c r="E1185" s="21" t="b">
        <f t="shared" si="180"/>
        <v>0</v>
      </c>
      <c r="F1185" s="21" t="b">
        <f t="shared" si="181"/>
        <v>0</v>
      </c>
      <c r="G1185" s="20">
        <f t="shared" si="182"/>
        <v>1</v>
      </c>
      <c r="H1185" s="20">
        <f t="shared" si="183"/>
        <v>24</v>
      </c>
      <c r="I1185" s="20">
        <f t="shared" si="188"/>
        <v>4</v>
      </c>
      <c r="J1185" s="21">
        <f t="shared" si="189"/>
        <v>39497</v>
      </c>
      <c r="K1185" s="21"/>
      <c r="L1185" s="21" t="str">
        <f t="shared" si="184"/>
        <v>Tuesday</v>
      </c>
      <c r="M1185" s="20">
        <f t="shared" si="185"/>
        <v>2</v>
      </c>
      <c r="N1185" s="19">
        <v>3435</v>
      </c>
      <c r="O1185" s="4">
        <f>MATCH(N1185-1,'Supply Data'!$K$12:$K$17)+1</f>
        <v>3</v>
      </c>
      <c r="P1185">
        <f>INDEX('Supply Data'!$L$12:$L$17,'Demand Data'!O1185)</f>
        <v>23</v>
      </c>
      <c r="R1185" t="str">
        <f t="shared" si="186"/>
        <v>19-Feb-08 Tuesday 4</v>
      </c>
    </row>
    <row r="1186" spans="4:18" x14ac:dyDescent="0.35">
      <c r="D1186" s="21">
        <f t="shared" si="187"/>
        <v>39497.166666663805</v>
      </c>
      <c r="E1186" s="21" t="b">
        <f t="shared" si="180"/>
        <v>0</v>
      </c>
      <c r="F1186" s="21" t="b">
        <f t="shared" si="181"/>
        <v>0</v>
      </c>
      <c r="G1186" s="20">
        <f t="shared" si="182"/>
        <v>1</v>
      </c>
      <c r="H1186" s="20">
        <f t="shared" si="183"/>
        <v>24</v>
      </c>
      <c r="I1186" s="20">
        <f t="shared" si="188"/>
        <v>5</v>
      </c>
      <c r="J1186" s="21">
        <f t="shared" si="189"/>
        <v>39497</v>
      </c>
      <c r="K1186" s="21"/>
      <c r="L1186" s="21" t="str">
        <f t="shared" si="184"/>
        <v>Tuesday</v>
      </c>
      <c r="M1186" s="20">
        <f t="shared" si="185"/>
        <v>2</v>
      </c>
      <c r="N1186" s="19">
        <v>3670.5</v>
      </c>
      <c r="O1186" s="4">
        <f>MATCH(N1186-1,'Supply Data'!$K$12:$K$17)+1</f>
        <v>4</v>
      </c>
      <c r="P1186">
        <f>INDEX('Supply Data'!$L$12:$L$17,'Demand Data'!O1186)</f>
        <v>50</v>
      </c>
      <c r="R1186" t="str">
        <f t="shared" si="186"/>
        <v>19-Feb-08 Tuesday 5</v>
      </c>
    </row>
    <row r="1187" spans="4:18" x14ac:dyDescent="0.35">
      <c r="D1187" s="21">
        <f t="shared" si="187"/>
        <v>39497.208333330469</v>
      </c>
      <c r="E1187" s="21" t="b">
        <f t="shared" si="180"/>
        <v>0</v>
      </c>
      <c r="F1187" s="21" t="b">
        <f t="shared" si="181"/>
        <v>0</v>
      </c>
      <c r="G1187" s="20">
        <f t="shared" si="182"/>
        <v>1</v>
      </c>
      <c r="H1187" s="20">
        <f t="shared" si="183"/>
        <v>24</v>
      </c>
      <c r="I1187" s="20">
        <f t="shared" si="188"/>
        <v>6</v>
      </c>
      <c r="J1187" s="21">
        <f t="shared" si="189"/>
        <v>39497</v>
      </c>
      <c r="K1187" s="21"/>
      <c r="L1187" s="21" t="str">
        <f t="shared" si="184"/>
        <v>Tuesday</v>
      </c>
      <c r="M1187" s="20">
        <f t="shared" si="185"/>
        <v>2</v>
      </c>
      <c r="N1187" s="19">
        <v>3895.5</v>
      </c>
      <c r="O1187" s="4">
        <f>MATCH(N1187-1,'Supply Data'!$K$12:$K$17)+1</f>
        <v>4</v>
      </c>
      <c r="P1187">
        <f>INDEX('Supply Data'!$L$12:$L$17,'Demand Data'!O1187)</f>
        <v>50</v>
      </c>
      <c r="R1187" t="str">
        <f t="shared" si="186"/>
        <v>19-Feb-08 Tuesday 6</v>
      </c>
    </row>
    <row r="1188" spans="4:18" x14ac:dyDescent="0.35">
      <c r="D1188" s="21">
        <f t="shared" si="187"/>
        <v>39497.249999997133</v>
      </c>
      <c r="E1188" s="21" t="b">
        <f t="shared" si="180"/>
        <v>0</v>
      </c>
      <c r="F1188" s="21" t="b">
        <f t="shared" si="181"/>
        <v>0</v>
      </c>
      <c r="G1188" s="20">
        <f t="shared" si="182"/>
        <v>1</v>
      </c>
      <c r="H1188" s="20">
        <f t="shared" si="183"/>
        <v>24</v>
      </c>
      <c r="I1188" s="20">
        <f t="shared" si="188"/>
        <v>7</v>
      </c>
      <c r="J1188" s="21">
        <f t="shared" si="189"/>
        <v>39497</v>
      </c>
      <c r="K1188" s="21"/>
      <c r="L1188" s="21" t="str">
        <f t="shared" si="184"/>
        <v>Tuesday</v>
      </c>
      <c r="M1188" s="20">
        <f t="shared" si="185"/>
        <v>2</v>
      </c>
      <c r="N1188" s="19">
        <v>3928.5</v>
      </c>
      <c r="O1188" s="4">
        <f>MATCH(N1188-1,'Supply Data'!$K$12:$K$17)+1</f>
        <v>4</v>
      </c>
      <c r="P1188">
        <f>INDEX('Supply Data'!$L$12:$L$17,'Demand Data'!O1188)</f>
        <v>50</v>
      </c>
      <c r="R1188" t="str">
        <f t="shared" si="186"/>
        <v>19-Feb-08 Tuesday 7</v>
      </c>
    </row>
    <row r="1189" spans="4:18" x14ac:dyDescent="0.35">
      <c r="D1189" s="21">
        <f t="shared" si="187"/>
        <v>39497.291666663798</v>
      </c>
      <c r="E1189" s="21" t="b">
        <f t="shared" si="180"/>
        <v>0</v>
      </c>
      <c r="F1189" s="21" t="b">
        <f t="shared" si="181"/>
        <v>0</v>
      </c>
      <c r="G1189" s="20">
        <f t="shared" si="182"/>
        <v>1</v>
      </c>
      <c r="H1189" s="20">
        <f t="shared" si="183"/>
        <v>24</v>
      </c>
      <c r="I1189" s="20">
        <f t="shared" si="188"/>
        <v>8</v>
      </c>
      <c r="J1189" s="21">
        <f t="shared" si="189"/>
        <v>39497</v>
      </c>
      <c r="K1189" s="21"/>
      <c r="L1189" s="21" t="str">
        <f t="shared" si="184"/>
        <v>Tuesday</v>
      </c>
      <c r="M1189" s="20">
        <f t="shared" si="185"/>
        <v>2</v>
      </c>
      <c r="N1189" s="19">
        <v>4357.5</v>
      </c>
      <c r="O1189" s="4">
        <f>MATCH(N1189-1,'Supply Data'!$K$12:$K$17)+1</f>
        <v>4</v>
      </c>
      <c r="P1189">
        <f>INDEX('Supply Data'!$L$12:$L$17,'Demand Data'!O1189)</f>
        <v>50</v>
      </c>
      <c r="R1189" t="str">
        <f t="shared" si="186"/>
        <v>19-Feb-08 Tuesday 8</v>
      </c>
    </row>
    <row r="1190" spans="4:18" x14ac:dyDescent="0.35">
      <c r="D1190" s="21">
        <f t="shared" si="187"/>
        <v>39497.333333330462</v>
      </c>
      <c r="E1190" s="21" t="b">
        <f t="shared" si="180"/>
        <v>0</v>
      </c>
      <c r="F1190" s="21" t="b">
        <f t="shared" si="181"/>
        <v>0</v>
      </c>
      <c r="G1190" s="20">
        <f t="shared" si="182"/>
        <v>1</v>
      </c>
      <c r="H1190" s="20">
        <f t="shared" si="183"/>
        <v>24</v>
      </c>
      <c r="I1190" s="20">
        <f t="shared" si="188"/>
        <v>9</v>
      </c>
      <c r="J1190" s="21">
        <f t="shared" si="189"/>
        <v>39497</v>
      </c>
      <c r="K1190" s="21"/>
      <c r="L1190" s="21" t="str">
        <f t="shared" si="184"/>
        <v>Tuesday</v>
      </c>
      <c r="M1190" s="20">
        <f t="shared" si="185"/>
        <v>2</v>
      </c>
      <c r="N1190" s="19">
        <v>4849.5</v>
      </c>
      <c r="O1190" s="4">
        <f>MATCH(N1190-1,'Supply Data'!$K$12:$K$17)+1</f>
        <v>5</v>
      </c>
      <c r="P1190">
        <f>INDEX('Supply Data'!$L$12:$L$17,'Demand Data'!O1190)</f>
        <v>75</v>
      </c>
      <c r="R1190" t="str">
        <f t="shared" si="186"/>
        <v>19-Feb-08 Tuesday 9</v>
      </c>
    </row>
    <row r="1191" spans="4:18" x14ac:dyDescent="0.35">
      <c r="D1191" s="21">
        <f t="shared" si="187"/>
        <v>39497.374999997126</v>
      </c>
      <c r="E1191" s="21" t="b">
        <f t="shared" si="180"/>
        <v>0</v>
      </c>
      <c r="F1191" s="21" t="b">
        <f t="shared" si="181"/>
        <v>0</v>
      </c>
      <c r="G1191" s="20">
        <f t="shared" si="182"/>
        <v>1</v>
      </c>
      <c r="H1191" s="20">
        <f t="shared" si="183"/>
        <v>24</v>
      </c>
      <c r="I1191" s="20">
        <f t="shared" si="188"/>
        <v>10</v>
      </c>
      <c r="J1191" s="21">
        <f t="shared" si="189"/>
        <v>39497</v>
      </c>
      <c r="K1191" s="21"/>
      <c r="L1191" s="21" t="str">
        <f t="shared" si="184"/>
        <v>Tuesday</v>
      </c>
      <c r="M1191" s="20">
        <f t="shared" si="185"/>
        <v>2</v>
      </c>
      <c r="N1191" s="19">
        <v>5170.5</v>
      </c>
      <c r="O1191" s="4">
        <f>MATCH(N1191-1,'Supply Data'!$K$12:$K$17)+1</f>
        <v>5</v>
      </c>
      <c r="P1191">
        <f>INDEX('Supply Data'!$L$12:$L$17,'Demand Data'!O1191)</f>
        <v>75</v>
      </c>
      <c r="R1191" t="str">
        <f t="shared" si="186"/>
        <v>19-Feb-08 Tuesday 10</v>
      </c>
    </row>
    <row r="1192" spans="4:18" x14ac:dyDescent="0.35">
      <c r="D1192" s="21">
        <f t="shared" si="187"/>
        <v>39497.41666666379</v>
      </c>
      <c r="E1192" s="21" t="b">
        <f t="shared" si="180"/>
        <v>0</v>
      </c>
      <c r="F1192" s="21" t="b">
        <f t="shared" si="181"/>
        <v>0</v>
      </c>
      <c r="G1192" s="20">
        <f t="shared" si="182"/>
        <v>1</v>
      </c>
      <c r="H1192" s="20">
        <f t="shared" si="183"/>
        <v>24</v>
      </c>
      <c r="I1192" s="20">
        <f t="shared" si="188"/>
        <v>11</v>
      </c>
      <c r="J1192" s="21">
        <f t="shared" si="189"/>
        <v>39497</v>
      </c>
      <c r="K1192" s="21"/>
      <c r="L1192" s="21" t="str">
        <f t="shared" si="184"/>
        <v>Tuesday</v>
      </c>
      <c r="M1192" s="20">
        <f t="shared" si="185"/>
        <v>2</v>
      </c>
      <c r="N1192" s="19">
        <v>5371.5</v>
      </c>
      <c r="O1192" s="4">
        <f>MATCH(N1192-1,'Supply Data'!$K$12:$K$17)+1</f>
        <v>5</v>
      </c>
      <c r="P1192">
        <f>INDEX('Supply Data'!$L$12:$L$17,'Demand Data'!O1192)</f>
        <v>75</v>
      </c>
      <c r="R1192" t="str">
        <f t="shared" si="186"/>
        <v>19-Feb-08 Tuesday 11</v>
      </c>
    </row>
    <row r="1193" spans="4:18" x14ac:dyDescent="0.35">
      <c r="D1193" s="21">
        <f t="shared" si="187"/>
        <v>39497.458333330454</v>
      </c>
      <c r="E1193" s="21" t="b">
        <f t="shared" si="180"/>
        <v>0</v>
      </c>
      <c r="F1193" s="21" t="b">
        <f t="shared" si="181"/>
        <v>0</v>
      </c>
      <c r="G1193" s="20">
        <f t="shared" si="182"/>
        <v>1</v>
      </c>
      <c r="H1193" s="20">
        <f t="shared" si="183"/>
        <v>24</v>
      </c>
      <c r="I1193" s="20">
        <f t="shared" si="188"/>
        <v>12</v>
      </c>
      <c r="J1193" s="21">
        <f t="shared" si="189"/>
        <v>39497</v>
      </c>
      <c r="K1193" s="21"/>
      <c r="L1193" s="21" t="str">
        <f t="shared" si="184"/>
        <v>Tuesday</v>
      </c>
      <c r="M1193" s="20">
        <f t="shared" si="185"/>
        <v>2</v>
      </c>
      <c r="N1193" s="19">
        <v>5091</v>
      </c>
      <c r="O1193" s="4">
        <f>MATCH(N1193-1,'Supply Data'!$K$12:$K$17)+1</f>
        <v>5</v>
      </c>
      <c r="P1193">
        <f>INDEX('Supply Data'!$L$12:$L$17,'Demand Data'!O1193)</f>
        <v>75</v>
      </c>
      <c r="R1193" t="str">
        <f t="shared" si="186"/>
        <v>19-Feb-08 Tuesday 12</v>
      </c>
    </row>
    <row r="1194" spans="4:18" x14ac:dyDescent="0.35">
      <c r="D1194" s="21">
        <f t="shared" si="187"/>
        <v>39497.499999997119</v>
      </c>
      <c r="E1194" s="21" t="b">
        <f t="shared" si="180"/>
        <v>0</v>
      </c>
      <c r="F1194" s="21" t="b">
        <f t="shared" si="181"/>
        <v>0</v>
      </c>
      <c r="G1194" s="20">
        <f t="shared" si="182"/>
        <v>1</v>
      </c>
      <c r="H1194" s="20">
        <f t="shared" si="183"/>
        <v>24</v>
      </c>
      <c r="I1194" s="20">
        <f t="shared" si="188"/>
        <v>13</v>
      </c>
      <c r="J1194" s="21">
        <f t="shared" si="189"/>
        <v>39497</v>
      </c>
      <c r="K1194" s="21"/>
      <c r="L1194" s="21" t="str">
        <f t="shared" si="184"/>
        <v>Tuesday</v>
      </c>
      <c r="M1194" s="20">
        <f t="shared" si="185"/>
        <v>2</v>
      </c>
      <c r="N1194" s="19">
        <v>5163</v>
      </c>
      <c r="O1194" s="4">
        <f>MATCH(N1194-1,'Supply Data'!$K$12:$K$17)+1</f>
        <v>5</v>
      </c>
      <c r="P1194">
        <f>INDEX('Supply Data'!$L$12:$L$17,'Demand Data'!O1194)</f>
        <v>75</v>
      </c>
      <c r="R1194" t="str">
        <f t="shared" si="186"/>
        <v>19-Feb-08 Tuesday 13</v>
      </c>
    </row>
    <row r="1195" spans="4:18" x14ac:dyDescent="0.35">
      <c r="D1195" s="21">
        <f t="shared" si="187"/>
        <v>39497.541666663783</v>
      </c>
      <c r="E1195" s="21" t="b">
        <f t="shared" si="180"/>
        <v>0</v>
      </c>
      <c r="F1195" s="21" t="b">
        <f t="shared" si="181"/>
        <v>0</v>
      </c>
      <c r="G1195" s="20">
        <f t="shared" si="182"/>
        <v>1</v>
      </c>
      <c r="H1195" s="20">
        <f t="shared" si="183"/>
        <v>24</v>
      </c>
      <c r="I1195" s="20">
        <f t="shared" si="188"/>
        <v>14</v>
      </c>
      <c r="J1195" s="21">
        <f t="shared" si="189"/>
        <v>39497</v>
      </c>
      <c r="K1195" s="21"/>
      <c r="L1195" s="21" t="str">
        <f t="shared" si="184"/>
        <v>Tuesday</v>
      </c>
      <c r="M1195" s="20">
        <f t="shared" si="185"/>
        <v>2</v>
      </c>
      <c r="N1195" s="19">
        <v>5235</v>
      </c>
      <c r="O1195" s="4">
        <f>MATCH(N1195-1,'Supply Data'!$K$12:$K$17)+1</f>
        <v>5</v>
      </c>
      <c r="P1195">
        <f>INDEX('Supply Data'!$L$12:$L$17,'Demand Data'!O1195)</f>
        <v>75</v>
      </c>
      <c r="R1195" t="str">
        <f t="shared" si="186"/>
        <v>19-Feb-08 Tuesday 14</v>
      </c>
    </row>
    <row r="1196" spans="4:18" x14ac:dyDescent="0.35">
      <c r="D1196" s="21">
        <f t="shared" si="187"/>
        <v>39497.583333330447</v>
      </c>
      <c r="E1196" s="21" t="b">
        <f t="shared" si="180"/>
        <v>0</v>
      </c>
      <c r="F1196" s="21" t="b">
        <f t="shared" si="181"/>
        <v>0</v>
      </c>
      <c r="G1196" s="20">
        <f t="shared" si="182"/>
        <v>1</v>
      </c>
      <c r="H1196" s="20">
        <f t="shared" si="183"/>
        <v>24</v>
      </c>
      <c r="I1196" s="20">
        <f t="shared" si="188"/>
        <v>15</v>
      </c>
      <c r="J1196" s="21">
        <f t="shared" si="189"/>
        <v>39497</v>
      </c>
      <c r="K1196" s="21"/>
      <c r="L1196" s="21" t="str">
        <f t="shared" si="184"/>
        <v>Tuesday</v>
      </c>
      <c r="M1196" s="20">
        <f t="shared" si="185"/>
        <v>2</v>
      </c>
      <c r="N1196" s="19">
        <v>5124</v>
      </c>
      <c r="O1196" s="4">
        <f>MATCH(N1196-1,'Supply Data'!$K$12:$K$17)+1</f>
        <v>5</v>
      </c>
      <c r="P1196">
        <f>INDEX('Supply Data'!$L$12:$L$17,'Demand Data'!O1196)</f>
        <v>75</v>
      </c>
      <c r="R1196" t="str">
        <f t="shared" si="186"/>
        <v>19-Feb-08 Tuesday 15</v>
      </c>
    </row>
    <row r="1197" spans="4:18" x14ac:dyDescent="0.35">
      <c r="D1197" s="21">
        <f t="shared" si="187"/>
        <v>39497.624999997111</v>
      </c>
      <c r="E1197" s="21" t="b">
        <f t="shared" si="180"/>
        <v>0</v>
      </c>
      <c r="F1197" s="21" t="b">
        <f t="shared" si="181"/>
        <v>0</v>
      </c>
      <c r="G1197" s="20">
        <f t="shared" si="182"/>
        <v>1</v>
      </c>
      <c r="H1197" s="20">
        <f t="shared" si="183"/>
        <v>24</v>
      </c>
      <c r="I1197" s="20">
        <f t="shared" si="188"/>
        <v>16</v>
      </c>
      <c r="J1197" s="21">
        <f t="shared" si="189"/>
        <v>39497</v>
      </c>
      <c r="K1197" s="21"/>
      <c r="L1197" s="21" t="str">
        <f t="shared" si="184"/>
        <v>Tuesday</v>
      </c>
      <c r="M1197" s="20">
        <f t="shared" si="185"/>
        <v>2</v>
      </c>
      <c r="N1197" s="19">
        <v>5133</v>
      </c>
      <c r="O1197" s="4">
        <f>MATCH(N1197-1,'Supply Data'!$K$12:$K$17)+1</f>
        <v>5</v>
      </c>
      <c r="P1197">
        <f>INDEX('Supply Data'!$L$12:$L$17,'Demand Data'!O1197)</f>
        <v>75</v>
      </c>
      <c r="R1197" t="str">
        <f t="shared" si="186"/>
        <v>19-Feb-08 Tuesday 16</v>
      </c>
    </row>
    <row r="1198" spans="4:18" x14ac:dyDescent="0.35">
      <c r="D1198" s="21">
        <f t="shared" si="187"/>
        <v>39497.666666663776</v>
      </c>
      <c r="E1198" s="21" t="b">
        <f t="shared" si="180"/>
        <v>0</v>
      </c>
      <c r="F1198" s="21" t="b">
        <f t="shared" si="181"/>
        <v>0</v>
      </c>
      <c r="G1198" s="20">
        <f t="shared" si="182"/>
        <v>1</v>
      </c>
      <c r="H1198" s="20">
        <f t="shared" si="183"/>
        <v>24</v>
      </c>
      <c r="I1198" s="20">
        <f t="shared" si="188"/>
        <v>17</v>
      </c>
      <c r="J1198" s="21">
        <f t="shared" si="189"/>
        <v>39497</v>
      </c>
      <c r="K1198" s="21"/>
      <c r="L1198" s="21" t="str">
        <f t="shared" si="184"/>
        <v>Tuesday</v>
      </c>
      <c r="M1198" s="20">
        <f t="shared" si="185"/>
        <v>2</v>
      </c>
      <c r="N1198" s="19">
        <v>4957.5</v>
      </c>
      <c r="O1198" s="4">
        <f>MATCH(N1198-1,'Supply Data'!$K$12:$K$17)+1</f>
        <v>5</v>
      </c>
      <c r="P1198">
        <f>INDEX('Supply Data'!$L$12:$L$17,'Demand Data'!O1198)</f>
        <v>75</v>
      </c>
      <c r="R1198" t="str">
        <f t="shared" si="186"/>
        <v>19-Feb-08 Tuesday 17</v>
      </c>
    </row>
    <row r="1199" spans="4:18" x14ac:dyDescent="0.35">
      <c r="D1199" s="21">
        <f t="shared" si="187"/>
        <v>39497.70833333044</v>
      </c>
      <c r="E1199" s="21" t="b">
        <f t="shared" si="180"/>
        <v>0</v>
      </c>
      <c r="F1199" s="21" t="b">
        <f t="shared" si="181"/>
        <v>0</v>
      </c>
      <c r="G1199" s="20">
        <f t="shared" si="182"/>
        <v>1</v>
      </c>
      <c r="H1199" s="20">
        <f t="shared" si="183"/>
        <v>24</v>
      </c>
      <c r="I1199" s="20">
        <f t="shared" si="188"/>
        <v>18</v>
      </c>
      <c r="J1199" s="21">
        <f t="shared" si="189"/>
        <v>39497</v>
      </c>
      <c r="K1199" s="21"/>
      <c r="L1199" s="21" t="str">
        <f t="shared" si="184"/>
        <v>Tuesday</v>
      </c>
      <c r="M1199" s="20">
        <f t="shared" si="185"/>
        <v>2</v>
      </c>
      <c r="N1199" s="19">
        <v>5170.5</v>
      </c>
      <c r="O1199" s="4">
        <f>MATCH(N1199-1,'Supply Data'!$K$12:$K$17)+1</f>
        <v>5</v>
      </c>
      <c r="P1199">
        <f>INDEX('Supply Data'!$L$12:$L$17,'Demand Data'!O1199)</f>
        <v>75</v>
      </c>
      <c r="R1199" t="str">
        <f t="shared" si="186"/>
        <v>19-Feb-08 Tuesday 18</v>
      </c>
    </row>
    <row r="1200" spans="4:18" x14ac:dyDescent="0.35">
      <c r="D1200" s="21">
        <f t="shared" si="187"/>
        <v>39497.749999997104</v>
      </c>
      <c r="E1200" s="21" t="b">
        <f t="shared" si="180"/>
        <v>0</v>
      </c>
      <c r="F1200" s="21" t="b">
        <f t="shared" si="181"/>
        <v>0</v>
      </c>
      <c r="G1200" s="20">
        <f t="shared" si="182"/>
        <v>1</v>
      </c>
      <c r="H1200" s="20">
        <f t="shared" si="183"/>
        <v>24</v>
      </c>
      <c r="I1200" s="20">
        <f t="shared" si="188"/>
        <v>19</v>
      </c>
      <c r="J1200" s="21">
        <f t="shared" si="189"/>
        <v>39497</v>
      </c>
      <c r="K1200" s="21"/>
      <c r="L1200" s="21" t="str">
        <f t="shared" si="184"/>
        <v>Tuesday</v>
      </c>
      <c r="M1200" s="20">
        <f t="shared" si="185"/>
        <v>2</v>
      </c>
      <c r="N1200" s="19">
        <v>5514</v>
      </c>
      <c r="O1200" s="4">
        <f>MATCH(N1200-1,'Supply Data'!$K$12:$K$17)+1</f>
        <v>5</v>
      </c>
      <c r="P1200">
        <f>INDEX('Supply Data'!$L$12:$L$17,'Demand Data'!O1200)</f>
        <v>75</v>
      </c>
      <c r="R1200" t="str">
        <f t="shared" si="186"/>
        <v>19-Feb-08 Tuesday 19</v>
      </c>
    </row>
    <row r="1201" spans="4:18" x14ac:dyDescent="0.35">
      <c r="D1201" s="21">
        <f t="shared" si="187"/>
        <v>39497.791666663768</v>
      </c>
      <c r="E1201" s="21" t="b">
        <f t="shared" si="180"/>
        <v>0</v>
      </c>
      <c r="F1201" s="21" t="b">
        <f t="shared" si="181"/>
        <v>0</v>
      </c>
      <c r="G1201" s="20">
        <f t="shared" si="182"/>
        <v>1</v>
      </c>
      <c r="H1201" s="20">
        <f t="shared" si="183"/>
        <v>24</v>
      </c>
      <c r="I1201" s="20">
        <f t="shared" si="188"/>
        <v>20</v>
      </c>
      <c r="J1201" s="21">
        <f t="shared" si="189"/>
        <v>39497</v>
      </c>
      <c r="K1201" s="21"/>
      <c r="L1201" s="21" t="str">
        <f t="shared" si="184"/>
        <v>Tuesday</v>
      </c>
      <c r="M1201" s="20">
        <f t="shared" si="185"/>
        <v>2</v>
      </c>
      <c r="N1201" s="19">
        <v>5220</v>
      </c>
      <c r="O1201" s="4">
        <f>MATCH(N1201-1,'Supply Data'!$K$12:$K$17)+1</f>
        <v>5</v>
      </c>
      <c r="P1201">
        <f>INDEX('Supply Data'!$L$12:$L$17,'Demand Data'!O1201)</f>
        <v>75</v>
      </c>
      <c r="R1201" t="str">
        <f t="shared" si="186"/>
        <v>19-Feb-08 Tuesday 20</v>
      </c>
    </row>
    <row r="1202" spans="4:18" x14ac:dyDescent="0.35">
      <c r="D1202" s="21">
        <f t="shared" si="187"/>
        <v>39497.833333330433</v>
      </c>
      <c r="E1202" s="21" t="b">
        <f t="shared" si="180"/>
        <v>0</v>
      </c>
      <c r="F1202" s="21" t="b">
        <f t="shared" si="181"/>
        <v>0</v>
      </c>
      <c r="G1202" s="20">
        <f t="shared" si="182"/>
        <v>1</v>
      </c>
      <c r="H1202" s="20">
        <f t="shared" si="183"/>
        <v>24</v>
      </c>
      <c r="I1202" s="20">
        <f t="shared" si="188"/>
        <v>21</v>
      </c>
      <c r="J1202" s="21">
        <f t="shared" si="189"/>
        <v>39497</v>
      </c>
      <c r="K1202" s="21"/>
      <c r="L1202" s="21" t="str">
        <f t="shared" si="184"/>
        <v>Tuesday</v>
      </c>
      <c r="M1202" s="20">
        <f t="shared" si="185"/>
        <v>2</v>
      </c>
      <c r="N1202" s="19">
        <v>5023.5</v>
      </c>
      <c r="O1202" s="4">
        <f>MATCH(N1202-1,'Supply Data'!$K$12:$K$17)+1</f>
        <v>5</v>
      </c>
      <c r="P1202">
        <f>INDEX('Supply Data'!$L$12:$L$17,'Demand Data'!O1202)</f>
        <v>75</v>
      </c>
      <c r="R1202" t="str">
        <f t="shared" si="186"/>
        <v>19-Feb-08 Tuesday 21</v>
      </c>
    </row>
    <row r="1203" spans="4:18" x14ac:dyDescent="0.35">
      <c r="D1203" s="21">
        <f t="shared" si="187"/>
        <v>39497.874999997097</v>
      </c>
      <c r="E1203" s="21" t="b">
        <f t="shared" si="180"/>
        <v>0</v>
      </c>
      <c r="F1203" s="21" t="b">
        <f t="shared" si="181"/>
        <v>0</v>
      </c>
      <c r="G1203" s="20">
        <f t="shared" si="182"/>
        <v>1</v>
      </c>
      <c r="H1203" s="20">
        <f t="shared" si="183"/>
        <v>24</v>
      </c>
      <c r="I1203" s="20">
        <f t="shared" si="188"/>
        <v>22</v>
      </c>
      <c r="J1203" s="21">
        <f t="shared" si="189"/>
        <v>39497</v>
      </c>
      <c r="K1203" s="21"/>
      <c r="L1203" s="21" t="str">
        <f t="shared" si="184"/>
        <v>Tuesday</v>
      </c>
      <c r="M1203" s="20">
        <f t="shared" si="185"/>
        <v>2</v>
      </c>
      <c r="N1203" s="19">
        <v>4569</v>
      </c>
      <c r="O1203" s="4">
        <f>MATCH(N1203-1,'Supply Data'!$K$12:$K$17)+1</f>
        <v>4</v>
      </c>
      <c r="P1203">
        <f>INDEX('Supply Data'!$L$12:$L$17,'Demand Data'!O1203)</f>
        <v>50</v>
      </c>
      <c r="R1203" t="str">
        <f t="shared" si="186"/>
        <v>19-Feb-08 Tuesday 22</v>
      </c>
    </row>
    <row r="1204" spans="4:18" x14ac:dyDescent="0.35">
      <c r="D1204" s="21">
        <f t="shared" si="187"/>
        <v>39497.916666663761</v>
      </c>
      <c r="E1204" s="21" t="b">
        <f t="shared" si="180"/>
        <v>0</v>
      </c>
      <c r="F1204" s="21" t="b">
        <f t="shared" si="181"/>
        <v>0</v>
      </c>
      <c r="G1204" s="20">
        <f t="shared" si="182"/>
        <v>1</v>
      </c>
      <c r="H1204" s="20">
        <f t="shared" si="183"/>
        <v>24</v>
      </c>
      <c r="I1204" s="20">
        <f t="shared" si="188"/>
        <v>23</v>
      </c>
      <c r="J1204" s="21">
        <f t="shared" si="189"/>
        <v>39497</v>
      </c>
      <c r="K1204" s="21"/>
      <c r="L1204" s="21" t="str">
        <f t="shared" si="184"/>
        <v>Tuesday</v>
      </c>
      <c r="M1204" s="20">
        <f t="shared" si="185"/>
        <v>2</v>
      </c>
      <c r="N1204" s="19">
        <v>4110</v>
      </c>
      <c r="O1204" s="4">
        <f>MATCH(N1204-1,'Supply Data'!$K$12:$K$17)+1</f>
        <v>4</v>
      </c>
      <c r="P1204">
        <f>INDEX('Supply Data'!$L$12:$L$17,'Demand Data'!O1204)</f>
        <v>50</v>
      </c>
      <c r="R1204" t="str">
        <f t="shared" si="186"/>
        <v>19-Feb-08 Tuesday 23</v>
      </c>
    </row>
    <row r="1205" spans="4:18" x14ac:dyDescent="0.35">
      <c r="D1205" s="21">
        <f t="shared" si="187"/>
        <v>39497.958333330425</v>
      </c>
      <c r="E1205" s="21" t="b">
        <f t="shared" si="180"/>
        <v>0</v>
      </c>
      <c r="F1205" s="21" t="b">
        <f t="shared" si="181"/>
        <v>0</v>
      </c>
      <c r="G1205" s="20">
        <f t="shared" si="182"/>
        <v>1</v>
      </c>
      <c r="H1205" s="20">
        <f t="shared" si="183"/>
        <v>24</v>
      </c>
      <c r="I1205" s="20">
        <f t="shared" si="188"/>
        <v>24</v>
      </c>
      <c r="J1205" s="21">
        <f t="shared" si="189"/>
        <v>39497</v>
      </c>
      <c r="K1205" s="21"/>
      <c r="L1205" s="21" t="str">
        <f t="shared" si="184"/>
        <v>Tuesday</v>
      </c>
      <c r="M1205" s="20">
        <f t="shared" si="185"/>
        <v>2</v>
      </c>
      <c r="N1205" s="19">
        <v>3895.5</v>
      </c>
      <c r="O1205" s="4">
        <f>MATCH(N1205-1,'Supply Data'!$K$12:$K$17)+1</f>
        <v>4</v>
      </c>
      <c r="P1205">
        <f>INDEX('Supply Data'!$L$12:$L$17,'Demand Data'!O1205)</f>
        <v>50</v>
      </c>
      <c r="R1205" t="str">
        <f t="shared" si="186"/>
        <v>19-Feb-08 Tuesday 24</v>
      </c>
    </row>
    <row r="1206" spans="4:18" x14ac:dyDescent="0.35">
      <c r="D1206" s="21">
        <f t="shared" si="187"/>
        <v>39497.99999999709</v>
      </c>
      <c r="E1206" s="21" t="b">
        <f t="shared" si="180"/>
        <v>0</v>
      </c>
      <c r="F1206" s="21" t="b">
        <f t="shared" si="181"/>
        <v>0</v>
      </c>
      <c r="G1206" s="20">
        <f t="shared" si="182"/>
        <v>1</v>
      </c>
      <c r="H1206" s="20">
        <f t="shared" si="183"/>
        <v>24</v>
      </c>
      <c r="I1206" s="20">
        <f t="shared" si="188"/>
        <v>1</v>
      </c>
      <c r="J1206" s="21">
        <f t="shared" si="189"/>
        <v>39498</v>
      </c>
      <c r="K1206" s="21"/>
      <c r="L1206" s="21" t="str">
        <f t="shared" si="184"/>
        <v>Wednesday</v>
      </c>
      <c r="M1206" s="20">
        <f t="shared" si="185"/>
        <v>2</v>
      </c>
      <c r="N1206" s="19">
        <v>3645</v>
      </c>
      <c r="O1206" s="4">
        <f>MATCH(N1206-1,'Supply Data'!$K$12:$K$17)+1</f>
        <v>4</v>
      </c>
      <c r="P1206">
        <f>INDEX('Supply Data'!$L$12:$L$17,'Demand Data'!O1206)</f>
        <v>50</v>
      </c>
      <c r="R1206" t="str">
        <f t="shared" si="186"/>
        <v>20-Feb-08 Wednesday 1</v>
      </c>
    </row>
    <row r="1207" spans="4:18" x14ac:dyDescent="0.35">
      <c r="D1207" s="21">
        <f t="shared" si="187"/>
        <v>39498.041666663754</v>
      </c>
      <c r="E1207" s="21" t="b">
        <f t="shared" si="180"/>
        <v>0</v>
      </c>
      <c r="F1207" s="21" t="b">
        <f t="shared" si="181"/>
        <v>0</v>
      </c>
      <c r="G1207" s="20">
        <f t="shared" si="182"/>
        <v>1</v>
      </c>
      <c r="H1207" s="20">
        <f t="shared" si="183"/>
        <v>24</v>
      </c>
      <c r="I1207" s="20">
        <f t="shared" si="188"/>
        <v>2</v>
      </c>
      <c r="J1207" s="21">
        <f t="shared" si="189"/>
        <v>39498</v>
      </c>
      <c r="K1207" s="21"/>
      <c r="L1207" s="21" t="str">
        <f t="shared" si="184"/>
        <v>Wednesday</v>
      </c>
      <c r="M1207" s="20">
        <f t="shared" si="185"/>
        <v>2</v>
      </c>
      <c r="N1207" s="19">
        <v>3634.5</v>
      </c>
      <c r="O1207" s="4">
        <f>MATCH(N1207-1,'Supply Data'!$K$12:$K$17)+1</f>
        <v>4</v>
      </c>
      <c r="P1207">
        <f>INDEX('Supply Data'!$L$12:$L$17,'Demand Data'!O1207)</f>
        <v>50</v>
      </c>
      <c r="R1207" t="str">
        <f t="shared" si="186"/>
        <v>20-Feb-08 Wednesday 2</v>
      </c>
    </row>
    <row r="1208" spans="4:18" x14ac:dyDescent="0.35">
      <c r="D1208" s="21">
        <f t="shared" si="187"/>
        <v>39498.083333330418</v>
      </c>
      <c r="E1208" s="21" t="b">
        <f t="shared" si="180"/>
        <v>0</v>
      </c>
      <c r="F1208" s="21" t="b">
        <f t="shared" si="181"/>
        <v>0</v>
      </c>
      <c r="G1208" s="20">
        <f t="shared" si="182"/>
        <v>1</v>
      </c>
      <c r="H1208" s="20">
        <f t="shared" si="183"/>
        <v>24</v>
      </c>
      <c r="I1208" s="20">
        <f t="shared" si="188"/>
        <v>3</v>
      </c>
      <c r="J1208" s="21">
        <f t="shared" si="189"/>
        <v>39498</v>
      </c>
      <c r="K1208" s="21"/>
      <c r="L1208" s="21" t="str">
        <f t="shared" si="184"/>
        <v>Wednesday</v>
      </c>
      <c r="M1208" s="20">
        <f t="shared" si="185"/>
        <v>2</v>
      </c>
      <c r="N1208" s="19">
        <v>3450</v>
      </c>
      <c r="O1208" s="4">
        <f>MATCH(N1208-1,'Supply Data'!$K$12:$K$17)+1</f>
        <v>3</v>
      </c>
      <c r="P1208">
        <f>INDEX('Supply Data'!$L$12:$L$17,'Demand Data'!O1208)</f>
        <v>23</v>
      </c>
      <c r="R1208" t="str">
        <f t="shared" si="186"/>
        <v>20-Feb-08 Wednesday 3</v>
      </c>
    </row>
    <row r="1209" spans="4:18" x14ac:dyDescent="0.35">
      <c r="D1209" s="21">
        <f t="shared" si="187"/>
        <v>39498.124999997082</v>
      </c>
      <c r="E1209" s="21" t="b">
        <f t="shared" si="180"/>
        <v>0</v>
      </c>
      <c r="F1209" s="21" t="b">
        <f t="shared" si="181"/>
        <v>0</v>
      </c>
      <c r="G1209" s="20">
        <f t="shared" si="182"/>
        <v>1</v>
      </c>
      <c r="H1209" s="20">
        <f t="shared" si="183"/>
        <v>24</v>
      </c>
      <c r="I1209" s="20">
        <f t="shared" si="188"/>
        <v>4</v>
      </c>
      <c r="J1209" s="21">
        <f t="shared" si="189"/>
        <v>39498</v>
      </c>
      <c r="K1209" s="21"/>
      <c r="L1209" s="21" t="str">
        <f t="shared" si="184"/>
        <v>Wednesday</v>
      </c>
      <c r="M1209" s="20">
        <f t="shared" si="185"/>
        <v>2</v>
      </c>
      <c r="N1209" s="19">
        <v>3435</v>
      </c>
      <c r="O1209" s="4">
        <f>MATCH(N1209-1,'Supply Data'!$K$12:$K$17)+1</f>
        <v>3</v>
      </c>
      <c r="P1209">
        <f>INDEX('Supply Data'!$L$12:$L$17,'Demand Data'!O1209)</f>
        <v>23</v>
      </c>
      <c r="R1209" t="str">
        <f t="shared" si="186"/>
        <v>20-Feb-08 Wednesday 4</v>
      </c>
    </row>
    <row r="1210" spans="4:18" x14ac:dyDescent="0.35">
      <c r="D1210" s="21">
        <f t="shared" si="187"/>
        <v>39498.166666663747</v>
      </c>
      <c r="E1210" s="21" t="b">
        <f t="shared" si="180"/>
        <v>0</v>
      </c>
      <c r="F1210" s="21" t="b">
        <f t="shared" si="181"/>
        <v>0</v>
      </c>
      <c r="G1210" s="20">
        <f t="shared" si="182"/>
        <v>1</v>
      </c>
      <c r="H1210" s="20">
        <f t="shared" si="183"/>
        <v>24</v>
      </c>
      <c r="I1210" s="20">
        <f t="shared" si="188"/>
        <v>5</v>
      </c>
      <c r="J1210" s="21">
        <f t="shared" si="189"/>
        <v>39498</v>
      </c>
      <c r="K1210" s="21"/>
      <c r="L1210" s="21" t="str">
        <f t="shared" si="184"/>
        <v>Wednesday</v>
      </c>
      <c r="M1210" s="20">
        <f t="shared" si="185"/>
        <v>2</v>
      </c>
      <c r="N1210" s="19">
        <v>3670.5</v>
      </c>
      <c r="O1210" s="4">
        <f>MATCH(N1210-1,'Supply Data'!$K$12:$K$17)+1</f>
        <v>4</v>
      </c>
      <c r="P1210">
        <f>INDEX('Supply Data'!$L$12:$L$17,'Demand Data'!O1210)</f>
        <v>50</v>
      </c>
      <c r="R1210" t="str">
        <f t="shared" si="186"/>
        <v>20-Feb-08 Wednesday 5</v>
      </c>
    </row>
    <row r="1211" spans="4:18" x14ac:dyDescent="0.35">
      <c r="D1211" s="21">
        <f t="shared" si="187"/>
        <v>39498.208333330411</v>
      </c>
      <c r="E1211" s="21" t="b">
        <f t="shared" si="180"/>
        <v>0</v>
      </c>
      <c r="F1211" s="21" t="b">
        <f t="shared" si="181"/>
        <v>0</v>
      </c>
      <c r="G1211" s="20">
        <f t="shared" si="182"/>
        <v>1</v>
      </c>
      <c r="H1211" s="20">
        <f t="shared" si="183"/>
        <v>24</v>
      </c>
      <c r="I1211" s="20">
        <f t="shared" si="188"/>
        <v>6</v>
      </c>
      <c r="J1211" s="21">
        <f t="shared" si="189"/>
        <v>39498</v>
      </c>
      <c r="K1211" s="21"/>
      <c r="L1211" s="21" t="str">
        <f t="shared" si="184"/>
        <v>Wednesday</v>
      </c>
      <c r="M1211" s="20">
        <f t="shared" si="185"/>
        <v>2</v>
      </c>
      <c r="N1211" s="19">
        <v>3895.5</v>
      </c>
      <c r="O1211" s="4">
        <f>MATCH(N1211-1,'Supply Data'!$K$12:$K$17)+1</f>
        <v>4</v>
      </c>
      <c r="P1211">
        <f>INDEX('Supply Data'!$L$12:$L$17,'Demand Data'!O1211)</f>
        <v>50</v>
      </c>
      <c r="R1211" t="str">
        <f t="shared" si="186"/>
        <v>20-Feb-08 Wednesday 6</v>
      </c>
    </row>
    <row r="1212" spans="4:18" x14ac:dyDescent="0.35">
      <c r="D1212" s="21">
        <f t="shared" si="187"/>
        <v>39498.249999997075</v>
      </c>
      <c r="E1212" s="21" t="b">
        <f t="shared" si="180"/>
        <v>0</v>
      </c>
      <c r="F1212" s="21" t="b">
        <f t="shared" si="181"/>
        <v>0</v>
      </c>
      <c r="G1212" s="20">
        <f t="shared" si="182"/>
        <v>1</v>
      </c>
      <c r="H1212" s="20">
        <f t="shared" si="183"/>
        <v>24</v>
      </c>
      <c r="I1212" s="20">
        <f t="shared" si="188"/>
        <v>7</v>
      </c>
      <c r="J1212" s="21">
        <f t="shared" si="189"/>
        <v>39498</v>
      </c>
      <c r="K1212" s="21"/>
      <c r="L1212" s="21" t="str">
        <f t="shared" si="184"/>
        <v>Wednesday</v>
      </c>
      <c r="M1212" s="20">
        <f t="shared" si="185"/>
        <v>2</v>
      </c>
      <c r="N1212" s="19">
        <v>3928.5</v>
      </c>
      <c r="O1212" s="4">
        <f>MATCH(N1212-1,'Supply Data'!$K$12:$K$17)+1</f>
        <v>4</v>
      </c>
      <c r="P1212">
        <f>INDEX('Supply Data'!$L$12:$L$17,'Demand Data'!O1212)</f>
        <v>50</v>
      </c>
      <c r="R1212" t="str">
        <f t="shared" si="186"/>
        <v>20-Feb-08 Wednesday 7</v>
      </c>
    </row>
    <row r="1213" spans="4:18" x14ac:dyDescent="0.35">
      <c r="D1213" s="21">
        <f t="shared" si="187"/>
        <v>39498.291666663739</v>
      </c>
      <c r="E1213" s="21" t="b">
        <f t="shared" si="180"/>
        <v>0</v>
      </c>
      <c r="F1213" s="21" t="b">
        <f t="shared" si="181"/>
        <v>0</v>
      </c>
      <c r="G1213" s="20">
        <f t="shared" si="182"/>
        <v>1</v>
      </c>
      <c r="H1213" s="20">
        <f t="shared" si="183"/>
        <v>24</v>
      </c>
      <c r="I1213" s="20">
        <f t="shared" si="188"/>
        <v>8</v>
      </c>
      <c r="J1213" s="21">
        <f t="shared" si="189"/>
        <v>39498</v>
      </c>
      <c r="K1213" s="21"/>
      <c r="L1213" s="21" t="str">
        <f t="shared" si="184"/>
        <v>Wednesday</v>
      </c>
      <c r="M1213" s="20">
        <f t="shared" si="185"/>
        <v>2</v>
      </c>
      <c r="N1213" s="19">
        <v>4357.5</v>
      </c>
      <c r="O1213" s="4">
        <f>MATCH(N1213-1,'Supply Data'!$K$12:$K$17)+1</f>
        <v>4</v>
      </c>
      <c r="P1213">
        <f>INDEX('Supply Data'!$L$12:$L$17,'Demand Data'!O1213)</f>
        <v>50</v>
      </c>
      <c r="R1213" t="str">
        <f t="shared" si="186"/>
        <v>20-Feb-08 Wednesday 8</v>
      </c>
    </row>
    <row r="1214" spans="4:18" x14ac:dyDescent="0.35">
      <c r="D1214" s="21">
        <f t="shared" si="187"/>
        <v>39498.333333330404</v>
      </c>
      <c r="E1214" s="21" t="b">
        <f t="shared" si="180"/>
        <v>0</v>
      </c>
      <c r="F1214" s="21" t="b">
        <f t="shared" si="181"/>
        <v>0</v>
      </c>
      <c r="G1214" s="20">
        <f t="shared" si="182"/>
        <v>1</v>
      </c>
      <c r="H1214" s="20">
        <f t="shared" si="183"/>
        <v>24</v>
      </c>
      <c r="I1214" s="20">
        <f t="shared" si="188"/>
        <v>9</v>
      </c>
      <c r="J1214" s="21">
        <f t="shared" si="189"/>
        <v>39498</v>
      </c>
      <c r="K1214" s="21"/>
      <c r="L1214" s="21" t="str">
        <f t="shared" si="184"/>
        <v>Wednesday</v>
      </c>
      <c r="M1214" s="20">
        <f t="shared" si="185"/>
        <v>2</v>
      </c>
      <c r="N1214" s="19">
        <v>4900.5</v>
      </c>
      <c r="O1214" s="4">
        <f>MATCH(N1214-1,'Supply Data'!$K$12:$K$17)+1</f>
        <v>5</v>
      </c>
      <c r="P1214">
        <f>INDEX('Supply Data'!$L$12:$L$17,'Demand Data'!O1214)</f>
        <v>75</v>
      </c>
      <c r="R1214" t="str">
        <f t="shared" si="186"/>
        <v>20-Feb-08 Wednesday 9</v>
      </c>
    </row>
    <row r="1215" spans="4:18" x14ac:dyDescent="0.35">
      <c r="D1215" s="21">
        <f t="shared" si="187"/>
        <v>39498.374999997068</v>
      </c>
      <c r="E1215" s="21" t="b">
        <f t="shared" si="180"/>
        <v>0</v>
      </c>
      <c r="F1215" s="21" t="b">
        <f t="shared" si="181"/>
        <v>0</v>
      </c>
      <c r="G1215" s="20">
        <f t="shared" si="182"/>
        <v>1</v>
      </c>
      <c r="H1215" s="20">
        <f t="shared" si="183"/>
        <v>24</v>
      </c>
      <c r="I1215" s="20">
        <f t="shared" si="188"/>
        <v>10</v>
      </c>
      <c r="J1215" s="21">
        <f t="shared" si="189"/>
        <v>39498</v>
      </c>
      <c r="K1215" s="21"/>
      <c r="L1215" s="21" t="str">
        <f t="shared" si="184"/>
        <v>Wednesday</v>
      </c>
      <c r="M1215" s="20">
        <f t="shared" si="185"/>
        <v>2</v>
      </c>
      <c r="N1215" s="19">
        <v>5161.5</v>
      </c>
      <c r="O1215" s="4">
        <f>MATCH(N1215-1,'Supply Data'!$K$12:$K$17)+1</f>
        <v>5</v>
      </c>
      <c r="P1215">
        <f>INDEX('Supply Data'!$L$12:$L$17,'Demand Data'!O1215)</f>
        <v>75</v>
      </c>
      <c r="R1215" t="str">
        <f t="shared" si="186"/>
        <v>20-Feb-08 Wednesday 10</v>
      </c>
    </row>
    <row r="1216" spans="4:18" x14ac:dyDescent="0.35">
      <c r="D1216" s="21">
        <f t="shared" si="187"/>
        <v>39498.416666663732</v>
      </c>
      <c r="E1216" s="21" t="b">
        <f t="shared" si="180"/>
        <v>0</v>
      </c>
      <c r="F1216" s="21" t="b">
        <f t="shared" si="181"/>
        <v>0</v>
      </c>
      <c r="G1216" s="20">
        <f t="shared" si="182"/>
        <v>1</v>
      </c>
      <c r="H1216" s="20">
        <f t="shared" si="183"/>
        <v>24</v>
      </c>
      <c r="I1216" s="20">
        <f t="shared" si="188"/>
        <v>11</v>
      </c>
      <c r="J1216" s="21">
        <f t="shared" si="189"/>
        <v>39498</v>
      </c>
      <c r="K1216" s="21"/>
      <c r="L1216" s="21" t="str">
        <f t="shared" si="184"/>
        <v>Wednesday</v>
      </c>
      <c r="M1216" s="20">
        <f t="shared" si="185"/>
        <v>2</v>
      </c>
      <c r="N1216" s="19">
        <v>5376</v>
      </c>
      <c r="O1216" s="4">
        <f>MATCH(N1216-1,'Supply Data'!$K$12:$K$17)+1</f>
        <v>5</v>
      </c>
      <c r="P1216">
        <f>INDEX('Supply Data'!$L$12:$L$17,'Demand Data'!O1216)</f>
        <v>75</v>
      </c>
      <c r="R1216" t="str">
        <f t="shared" si="186"/>
        <v>20-Feb-08 Wednesday 11</v>
      </c>
    </row>
    <row r="1217" spans="4:18" x14ac:dyDescent="0.35">
      <c r="D1217" s="21">
        <f t="shared" si="187"/>
        <v>39498.458333330396</v>
      </c>
      <c r="E1217" s="21" t="b">
        <f t="shared" si="180"/>
        <v>0</v>
      </c>
      <c r="F1217" s="21" t="b">
        <f t="shared" si="181"/>
        <v>0</v>
      </c>
      <c r="G1217" s="20">
        <f t="shared" si="182"/>
        <v>1</v>
      </c>
      <c r="H1217" s="20">
        <f t="shared" si="183"/>
        <v>24</v>
      </c>
      <c r="I1217" s="20">
        <f t="shared" si="188"/>
        <v>12</v>
      </c>
      <c r="J1217" s="21">
        <f t="shared" si="189"/>
        <v>39498</v>
      </c>
      <c r="K1217" s="21"/>
      <c r="L1217" s="21" t="str">
        <f t="shared" si="184"/>
        <v>Wednesday</v>
      </c>
      <c r="M1217" s="20">
        <f t="shared" si="185"/>
        <v>2</v>
      </c>
      <c r="N1217" s="19">
        <v>5140.5</v>
      </c>
      <c r="O1217" s="4">
        <f>MATCH(N1217-1,'Supply Data'!$K$12:$K$17)+1</f>
        <v>5</v>
      </c>
      <c r="P1217">
        <f>INDEX('Supply Data'!$L$12:$L$17,'Demand Data'!O1217)</f>
        <v>75</v>
      </c>
      <c r="R1217" t="str">
        <f t="shared" si="186"/>
        <v>20-Feb-08 Wednesday 12</v>
      </c>
    </row>
    <row r="1218" spans="4:18" x14ac:dyDescent="0.35">
      <c r="D1218" s="21">
        <f t="shared" si="187"/>
        <v>39498.499999997061</v>
      </c>
      <c r="E1218" s="21" t="b">
        <f t="shared" si="180"/>
        <v>0</v>
      </c>
      <c r="F1218" s="21" t="b">
        <f t="shared" si="181"/>
        <v>0</v>
      </c>
      <c r="G1218" s="20">
        <f t="shared" si="182"/>
        <v>1</v>
      </c>
      <c r="H1218" s="20">
        <f t="shared" si="183"/>
        <v>24</v>
      </c>
      <c r="I1218" s="20">
        <f t="shared" si="188"/>
        <v>13</v>
      </c>
      <c r="J1218" s="21">
        <f t="shared" si="189"/>
        <v>39498</v>
      </c>
      <c r="K1218" s="21"/>
      <c r="L1218" s="21" t="str">
        <f t="shared" si="184"/>
        <v>Wednesday</v>
      </c>
      <c r="M1218" s="20">
        <f t="shared" si="185"/>
        <v>2</v>
      </c>
      <c r="N1218" s="19">
        <v>5163</v>
      </c>
      <c r="O1218" s="4">
        <f>MATCH(N1218-1,'Supply Data'!$K$12:$K$17)+1</f>
        <v>5</v>
      </c>
      <c r="P1218">
        <f>INDEX('Supply Data'!$L$12:$L$17,'Demand Data'!O1218)</f>
        <v>75</v>
      </c>
      <c r="R1218" t="str">
        <f t="shared" si="186"/>
        <v>20-Feb-08 Wednesday 13</v>
      </c>
    </row>
    <row r="1219" spans="4:18" x14ac:dyDescent="0.35">
      <c r="D1219" s="21">
        <f t="shared" si="187"/>
        <v>39498.541666663725</v>
      </c>
      <c r="E1219" s="21" t="b">
        <f t="shared" si="180"/>
        <v>0</v>
      </c>
      <c r="F1219" s="21" t="b">
        <f t="shared" si="181"/>
        <v>0</v>
      </c>
      <c r="G1219" s="20">
        <f t="shared" si="182"/>
        <v>1</v>
      </c>
      <c r="H1219" s="20">
        <f t="shared" si="183"/>
        <v>24</v>
      </c>
      <c r="I1219" s="20">
        <f t="shared" si="188"/>
        <v>14</v>
      </c>
      <c r="J1219" s="21">
        <f t="shared" si="189"/>
        <v>39498</v>
      </c>
      <c r="K1219" s="21"/>
      <c r="L1219" s="21" t="str">
        <f t="shared" si="184"/>
        <v>Wednesday</v>
      </c>
      <c r="M1219" s="20">
        <f t="shared" si="185"/>
        <v>2</v>
      </c>
      <c r="N1219" s="19">
        <v>5307</v>
      </c>
      <c r="O1219" s="4">
        <f>MATCH(N1219-1,'Supply Data'!$K$12:$K$17)+1</f>
        <v>5</v>
      </c>
      <c r="P1219">
        <f>INDEX('Supply Data'!$L$12:$L$17,'Demand Data'!O1219)</f>
        <v>75</v>
      </c>
      <c r="R1219" t="str">
        <f t="shared" si="186"/>
        <v>20-Feb-08 Wednesday 14</v>
      </c>
    </row>
    <row r="1220" spans="4:18" x14ac:dyDescent="0.35">
      <c r="D1220" s="21">
        <f t="shared" si="187"/>
        <v>39498.583333330389</v>
      </c>
      <c r="E1220" s="21" t="b">
        <f t="shared" si="180"/>
        <v>0</v>
      </c>
      <c r="F1220" s="21" t="b">
        <f t="shared" si="181"/>
        <v>0</v>
      </c>
      <c r="G1220" s="20">
        <f t="shared" si="182"/>
        <v>1</v>
      </c>
      <c r="H1220" s="20">
        <f t="shared" si="183"/>
        <v>24</v>
      </c>
      <c r="I1220" s="20">
        <f t="shared" si="188"/>
        <v>15</v>
      </c>
      <c r="J1220" s="21">
        <f t="shared" si="189"/>
        <v>39498</v>
      </c>
      <c r="K1220" s="21"/>
      <c r="L1220" s="21" t="str">
        <f t="shared" si="184"/>
        <v>Wednesday</v>
      </c>
      <c r="M1220" s="20">
        <f t="shared" si="185"/>
        <v>2</v>
      </c>
      <c r="N1220" s="19">
        <v>5154</v>
      </c>
      <c r="O1220" s="4">
        <f>MATCH(N1220-1,'Supply Data'!$K$12:$K$17)+1</f>
        <v>5</v>
      </c>
      <c r="P1220">
        <f>INDEX('Supply Data'!$L$12:$L$17,'Demand Data'!O1220)</f>
        <v>75</v>
      </c>
      <c r="R1220" t="str">
        <f t="shared" si="186"/>
        <v>20-Feb-08 Wednesday 15</v>
      </c>
    </row>
    <row r="1221" spans="4:18" x14ac:dyDescent="0.35">
      <c r="D1221" s="21">
        <f t="shared" si="187"/>
        <v>39498.624999997053</v>
      </c>
      <c r="E1221" s="21" t="b">
        <f t="shared" si="180"/>
        <v>0</v>
      </c>
      <c r="F1221" s="21" t="b">
        <f t="shared" si="181"/>
        <v>0</v>
      </c>
      <c r="G1221" s="20">
        <f t="shared" si="182"/>
        <v>1</v>
      </c>
      <c r="H1221" s="20">
        <f t="shared" si="183"/>
        <v>24</v>
      </c>
      <c r="I1221" s="20">
        <f t="shared" si="188"/>
        <v>16</v>
      </c>
      <c r="J1221" s="21">
        <f t="shared" si="189"/>
        <v>39498</v>
      </c>
      <c r="K1221" s="21"/>
      <c r="L1221" s="21" t="str">
        <f t="shared" si="184"/>
        <v>Wednesday</v>
      </c>
      <c r="M1221" s="20">
        <f t="shared" si="185"/>
        <v>2</v>
      </c>
      <c r="N1221" s="19">
        <v>5104.5</v>
      </c>
      <c r="O1221" s="4">
        <f>MATCH(N1221-1,'Supply Data'!$K$12:$K$17)+1</f>
        <v>5</v>
      </c>
      <c r="P1221">
        <f>INDEX('Supply Data'!$L$12:$L$17,'Demand Data'!O1221)</f>
        <v>75</v>
      </c>
      <c r="R1221" t="str">
        <f t="shared" si="186"/>
        <v>20-Feb-08 Wednesday 16</v>
      </c>
    </row>
    <row r="1222" spans="4:18" x14ac:dyDescent="0.35">
      <c r="D1222" s="21">
        <f t="shared" si="187"/>
        <v>39498.666666663717</v>
      </c>
      <c r="E1222" s="21" t="b">
        <f t="shared" ref="E1222:E1285" si="190">D1222=$D$2</f>
        <v>0</v>
      </c>
      <c r="F1222" s="21" t="b">
        <f t="shared" ref="F1222:F1285" si="191">D1222=$E$2</f>
        <v>0</v>
      </c>
      <c r="G1222" s="20">
        <f t="shared" si="182"/>
        <v>1</v>
      </c>
      <c r="H1222" s="20">
        <f t="shared" si="183"/>
        <v>24</v>
      </c>
      <c r="I1222" s="20">
        <f t="shared" si="188"/>
        <v>17</v>
      </c>
      <c r="J1222" s="21">
        <f t="shared" si="189"/>
        <v>39498</v>
      </c>
      <c r="K1222" s="21"/>
      <c r="L1222" s="21" t="str">
        <f t="shared" si="184"/>
        <v>Wednesday</v>
      </c>
      <c r="M1222" s="20">
        <f t="shared" si="185"/>
        <v>2</v>
      </c>
      <c r="N1222" s="19">
        <v>4965</v>
      </c>
      <c r="O1222" s="4">
        <f>MATCH(N1222-1,'Supply Data'!$K$12:$K$17)+1</f>
        <v>5</v>
      </c>
      <c r="P1222">
        <f>INDEX('Supply Data'!$L$12:$L$17,'Demand Data'!O1222)</f>
        <v>75</v>
      </c>
      <c r="R1222" t="str">
        <f t="shared" si="186"/>
        <v>20-Feb-08 Wednesday 17</v>
      </c>
    </row>
    <row r="1223" spans="4:18" x14ac:dyDescent="0.35">
      <c r="D1223" s="21">
        <f t="shared" si="187"/>
        <v>39498.708333330382</v>
      </c>
      <c r="E1223" s="21" t="b">
        <f t="shared" si="190"/>
        <v>0</v>
      </c>
      <c r="F1223" s="21" t="b">
        <f t="shared" si="191"/>
        <v>0</v>
      </c>
      <c r="G1223" s="20">
        <f t="shared" ref="G1223:G1286" si="192">IF(E1223,2,IF(F1223,3,1))</f>
        <v>1</v>
      </c>
      <c r="H1223" s="20">
        <f t="shared" ref="H1223:H1286" si="193">CHOOSE(G1223,24,23,25)</f>
        <v>24</v>
      </c>
      <c r="I1223" s="20">
        <f t="shared" si="188"/>
        <v>18</v>
      </c>
      <c r="J1223" s="21">
        <f t="shared" si="189"/>
        <v>39498</v>
      </c>
      <c r="K1223" s="21"/>
      <c r="L1223" s="21" t="str">
        <f t="shared" ref="L1223:L1286" si="194">TEXT(J1223,"ddddd")</f>
        <v>Wednesday</v>
      </c>
      <c r="M1223" s="20">
        <f t="shared" ref="M1223:M1286" si="195">MONTH(D1223)</f>
        <v>2</v>
      </c>
      <c r="N1223" s="19">
        <v>5067</v>
      </c>
      <c r="O1223" s="4">
        <f>MATCH(N1223-1,'Supply Data'!$K$12:$K$17)+1</f>
        <v>5</v>
      </c>
      <c r="P1223">
        <f>INDEX('Supply Data'!$L$12:$L$17,'Demand Data'!O1223)</f>
        <v>75</v>
      </c>
      <c r="R1223" t="str">
        <f t="shared" ref="R1223:R1286" si="196">TEXT(D1223,"dd-mmm-yy ddddd")&amp;" "&amp;I1223</f>
        <v>20-Feb-08 Wednesday 18</v>
      </c>
    </row>
    <row r="1224" spans="4:18" x14ac:dyDescent="0.35">
      <c r="D1224" s="21">
        <f t="shared" ref="D1224:D1287" si="197">D1223+1/24</f>
        <v>39498.749999997046</v>
      </c>
      <c r="E1224" s="21" t="b">
        <f t="shared" si="190"/>
        <v>0</v>
      </c>
      <c r="F1224" s="21" t="b">
        <f t="shared" si="191"/>
        <v>0</v>
      </c>
      <c r="G1224" s="20">
        <f t="shared" si="192"/>
        <v>1</v>
      </c>
      <c r="H1224" s="20">
        <f t="shared" si="193"/>
        <v>24</v>
      </c>
      <c r="I1224" s="20">
        <f t="shared" ref="I1224:I1287" si="198">IF(I1223&gt;=H1224,1,I1223+1)</f>
        <v>19</v>
      </c>
      <c r="J1224" s="21">
        <f t="shared" ref="J1224:J1287" si="199">IF(I1224=1,J1223+1,J1223)</f>
        <v>39498</v>
      </c>
      <c r="K1224" s="21"/>
      <c r="L1224" s="21" t="str">
        <f t="shared" si="194"/>
        <v>Wednesday</v>
      </c>
      <c r="M1224" s="20">
        <f t="shared" si="195"/>
        <v>2</v>
      </c>
      <c r="N1224" s="19">
        <v>5491.5</v>
      </c>
      <c r="O1224" s="4">
        <f>MATCH(N1224-1,'Supply Data'!$K$12:$K$17)+1</f>
        <v>5</v>
      </c>
      <c r="P1224">
        <f>INDEX('Supply Data'!$L$12:$L$17,'Demand Data'!O1224)</f>
        <v>75</v>
      </c>
      <c r="R1224" t="str">
        <f t="shared" si="196"/>
        <v>20-Feb-08 Wednesday 19</v>
      </c>
    </row>
    <row r="1225" spans="4:18" x14ac:dyDescent="0.35">
      <c r="D1225" s="21">
        <f t="shared" si="197"/>
        <v>39498.79166666371</v>
      </c>
      <c r="E1225" s="21" t="b">
        <f t="shared" si="190"/>
        <v>0</v>
      </c>
      <c r="F1225" s="21" t="b">
        <f t="shared" si="191"/>
        <v>0</v>
      </c>
      <c r="G1225" s="20">
        <f t="shared" si="192"/>
        <v>1</v>
      </c>
      <c r="H1225" s="20">
        <f t="shared" si="193"/>
        <v>24</v>
      </c>
      <c r="I1225" s="20">
        <f t="shared" si="198"/>
        <v>20</v>
      </c>
      <c r="J1225" s="21">
        <f t="shared" si="199"/>
        <v>39498</v>
      </c>
      <c r="K1225" s="21"/>
      <c r="L1225" s="21" t="str">
        <f t="shared" si="194"/>
        <v>Wednesday</v>
      </c>
      <c r="M1225" s="20">
        <f t="shared" si="195"/>
        <v>2</v>
      </c>
      <c r="N1225" s="19">
        <v>5320.5</v>
      </c>
      <c r="O1225" s="4">
        <f>MATCH(N1225-1,'Supply Data'!$K$12:$K$17)+1</f>
        <v>5</v>
      </c>
      <c r="P1225">
        <f>INDEX('Supply Data'!$L$12:$L$17,'Demand Data'!O1225)</f>
        <v>75</v>
      </c>
      <c r="R1225" t="str">
        <f t="shared" si="196"/>
        <v>20-Feb-08 Wednesday 20</v>
      </c>
    </row>
    <row r="1226" spans="4:18" x14ac:dyDescent="0.35">
      <c r="D1226" s="21">
        <f t="shared" si="197"/>
        <v>39498.833333330374</v>
      </c>
      <c r="E1226" s="21" t="b">
        <f t="shared" si="190"/>
        <v>0</v>
      </c>
      <c r="F1226" s="21" t="b">
        <f t="shared" si="191"/>
        <v>0</v>
      </c>
      <c r="G1226" s="20">
        <f t="shared" si="192"/>
        <v>1</v>
      </c>
      <c r="H1226" s="20">
        <f t="shared" si="193"/>
        <v>24</v>
      </c>
      <c r="I1226" s="20">
        <f t="shared" si="198"/>
        <v>21</v>
      </c>
      <c r="J1226" s="21">
        <f t="shared" si="199"/>
        <v>39498</v>
      </c>
      <c r="K1226" s="21"/>
      <c r="L1226" s="21" t="str">
        <f t="shared" si="194"/>
        <v>Wednesday</v>
      </c>
      <c r="M1226" s="20">
        <f t="shared" si="195"/>
        <v>2</v>
      </c>
      <c r="N1226" s="19">
        <v>4971</v>
      </c>
      <c r="O1226" s="4">
        <f>MATCH(N1226-1,'Supply Data'!$K$12:$K$17)+1</f>
        <v>5</v>
      </c>
      <c r="P1226">
        <f>INDEX('Supply Data'!$L$12:$L$17,'Demand Data'!O1226)</f>
        <v>75</v>
      </c>
      <c r="R1226" t="str">
        <f t="shared" si="196"/>
        <v>20-Feb-08 Wednesday 21</v>
      </c>
    </row>
    <row r="1227" spans="4:18" x14ac:dyDescent="0.35">
      <c r="D1227" s="21">
        <f t="shared" si="197"/>
        <v>39498.874999997039</v>
      </c>
      <c r="E1227" s="21" t="b">
        <f t="shared" si="190"/>
        <v>0</v>
      </c>
      <c r="F1227" s="21" t="b">
        <f t="shared" si="191"/>
        <v>0</v>
      </c>
      <c r="G1227" s="20">
        <f t="shared" si="192"/>
        <v>1</v>
      </c>
      <c r="H1227" s="20">
        <f t="shared" si="193"/>
        <v>24</v>
      </c>
      <c r="I1227" s="20">
        <f t="shared" si="198"/>
        <v>22</v>
      </c>
      <c r="J1227" s="21">
        <f t="shared" si="199"/>
        <v>39498</v>
      </c>
      <c r="K1227" s="21"/>
      <c r="L1227" s="21" t="str">
        <f t="shared" si="194"/>
        <v>Wednesday</v>
      </c>
      <c r="M1227" s="20">
        <f t="shared" si="195"/>
        <v>2</v>
      </c>
      <c r="N1227" s="19">
        <v>4735.5</v>
      </c>
      <c r="O1227" s="4">
        <f>MATCH(N1227-1,'Supply Data'!$K$12:$K$17)+1</f>
        <v>4</v>
      </c>
      <c r="P1227">
        <f>INDEX('Supply Data'!$L$12:$L$17,'Demand Data'!O1227)</f>
        <v>50</v>
      </c>
      <c r="R1227" t="str">
        <f t="shared" si="196"/>
        <v>20-Feb-08 Wednesday 22</v>
      </c>
    </row>
    <row r="1228" spans="4:18" x14ac:dyDescent="0.35">
      <c r="D1228" s="21">
        <f t="shared" si="197"/>
        <v>39498.916666663703</v>
      </c>
      <c r="E1228" s="21" t="b">
        <f t="shared" si="190"/>
        <v>0</v>
      </c>
      <c r="F1228" s="21" t="b">
        <f t="shared" si="191"/>
        <v>0</v>
      </c>
      <c r="G1228" s="20">
        <f t="shared" si="192"/>
        <v>1</v>
      </c>
      <c r="H1228" s="20">
        <f t="shared" si="193"/>
        <v>24</v>
      </c>
      <c r="I1228" s="20">
        <f t="shared" si="198"/>
        <v>23</v>
      </c>
      <c r="J1228" s="21">
        <f t="shared" si="199"/>
        <v>39498</v>
      </c>
      <c r="K1228" s="21"/>
      <c r="L1228" s="21" t="str">
        <f t="shared" si="194"/>
        <v>Wednesday</v>
      </c>
      <c r="M1228" s="20">
        <f t="shared" si="195"/>
        <v>2</v>
      </c>
      <c r="N1228" s="19">
        <v>4185</v>
      </c>
      <c r="O1228" s="4">
        <f>MATCH(N1228-1,'Supply Data'!$K$12:$K$17)+1</f>
        <v>4</v>
      </c>
      <c r="P1228">
        <f>INDEX('Supply Data'!$L$12:$L$17,'Demand Data'!O1228)</f>
        <v>50</v>
      </c>
      <c r="R1228" t="str">
        <f t="shared" si="196"/>
        <v>20-Feb-08 Wednesday 23</v>
      </c>
    </row>
    <row r="1229" spans="4:18" x14ac:dyDescent="0.35">
      <c r="D1229" s="21">
        <f t="shared" si="197"/>
        <v>39498.958333330367</v>
      </c>
      <c r="E1229" s="21" t="b">
        <f t="shared" si="190"/>
        <v>0</v>
      </c>
      <c r="F1229" s="21" t="b">
        <f t="shared" si="191"/>
        <v>0</v>
      </c>
      <c r="G1229" s="20">
        <f t="shared" si="192"/>
        <v>1</v>
      </c>
      <c r="H1229" s="20">
        <f t="shared" si="193"/>
        <v>24</v>
      </c>
      <c r="I1229" s="20">
        <f t="shared" si="198"/>
        <v>24</v>
      </c>
      <c r="J1229" s="21">
        <f t="shared" si="199"/>
        <v>39498</v>
      </c>
      <c r="K1229" s="21"/>
      <c r="L1229" s="21" t="str">
        <f t="shared" si="194"/>
        <v>Wednesday</v>
      </c>
      <c r="M1229" s="20">
        <f t="shared" si="195"/>
        <v>2</v>
      </c>
      <c r="N1229" s="19">
        <v>3838.5</v>
      </c>
      <c r="O1229" s="4">
        <f>MATCH(N1229-1,'Supply Data'!$K$12:$K$17)+1</f>
        <v>4</v>
      </c>
      <c r="P1229">
        <f>INDEX('Supply Data'!$L$12:$L$17,'Demand Data'!O1229)</f>
        <v>50</v>
      </c>
      <c r="R1229" t="str">
        <f t="shared" si="196"/>
        <v>20-Feb-08 Wednesday 24</v>
      </c>
    </row>
    <row r="1230" spans="4:18" x14ac:dyDescent="0.35">
      <c r="D1230" s="21">
        <f t="shared" si="197"/>
        <v>39498.999999997031</v>
      </c>
      <c r="E1230" s="21" t="b">
        <f t="shared" si="190"/>
        <v>0</v>
      </c>
      <c r="F1230" s="21" t="b">
        <f t="shared" si="191"/>
        <v>0</v>
      </c>
      <c r="G1230" s="20">
        <f t="shared" si="192"/>
        <v>1</v>
      </c>
      <c r="H1230" s="20">
        <f t="shared" si="193"/>
        <v>24</v>
      </c>
      <c r="I1230" s="20">
        <f t="shared" si="198"/>
        <v>1</v>
      </c>
      <c r="J1230" s="21">
        <f t="shared" si="199"/>
        <v>39499</v>
      </c>
      <c r="K1230" s="21"/>
      <c r="L1230" s="21" t="str">
        <f t="shared" si="194"/>
        <v>Thursday</v>
      </c>
      <c r="M1230" s="20">
        <f t="shared" si="195"/>
        <v>2</v>
      </c>
      <c r="N1230" s="19">
        <v>3724.5</v>
      </c>
      <c r="O1230" s="4">
        <f>MATCH(N1230-1,'Supply Data'!$K$12:$K$17)+1</f>
        <v>4</v>
      </c>
      <c r="P1230">
        <f>INDEX('Supply Data'!$L$12:$L$17,'Demand Data'!O1230)</f>
        <v>50</v>
      </c>
      <c r="R1230" t="str">
        <f t="shared" si="196"/>
        <v>21-Feb-08 Thursday 1</v>
      </c>
    </row>
    <row r="1231" spans="4:18" x14ac:dyDescent="0.35">
      <c r="D1231" s="21">
        <f t="shared" si="197"/>
        <v>39499.041666663696</v>
      </c>
      <c r="E1231" s="21" t="b">
        <f t="shared" si="190"/>
        <v>0</v>
      </c>
      <c r="F1231" s="21" t="b">
        <f t="shared" si="191"/>
        <v>0</v>
      </c>
      <c r="G1231" s="20">
        <f t="shared" si="192"/>
        <v>1</v>
      </c>
      <c r="H1231" s="20">
        <f t="shared" si="193"/>
        <v>24</v>
      </c>
      <c r="I1231" s="20">
        <f t="shared" si="198"/>
        <v>2</v>
      </c>
      <c r="J1231" s="21">
        <f t="shared" si="199"/>
        <v>39499</v>
      </c>
      <c r="K1231" s="21"/>
      <c r="L1231" s="21" t="str">
        <f t="shared" si="194"/>
        <v>Thursday</v>
      </c>
      <c r="M1231" s="20">
        <f t="shared" si="195"/>
        <v>2</v>
      </c>
      <c r="N1231" s="19">
        <v>3585</v>
      </c>
      <c r="O1231" s="4">
        <f>MATCH(N1231-1,'Supply Data'!$K$12:$K$17)+1</f>
        <v>3</v>
      </c>
      <c r="P1231">
        <f>INDEX('Supply Data'!$L$12:$L$17,'Demand Data'!O1231)</f>
        <v>23</v>
      </c>
      <c r="R1231" t="str">
        <f t="shared" si="196"/>
        <v>21-Feb-08 Thursday 2</v>
      </c>
    </row>
    <row r="1232" spans="4:18" x14ac:dyDescent="0.35">
      <c r="D1232" s="21">
        <f t="shared" si="197"/>
        <v>39499.08333333036</v>
      </c>
      <c r="E1232" s="21" t="b">
        <f t="shared" si="190"/>
        <v>0</v>
      </c>
      <c r="F1232" s="21" t="b">
        <f t="shared" si="191"/>
        <v>0</v>
      </c>
      <c r="G1232" s="20">
        <f t="shared" si="192"/>
        <v>1</v>
      </c>
      <c r="H1232" s="20">
        <f t="shared" si="193"/>
        <v>24</v>
      </c>
      <c r="I1232" s="20">
        <f t="shared" si="198"/>
        <v>3</v>
      </c>
      <c r="J1232" s="21">
        <f t="shared" si="199"/>
        <v>39499</v>
      </c>
      <c r="K1232" s="21"/>
      <c r="L1232" s="21" t="str">
        <f t="shared" si="194"/>
        <v>Thursday</v>
      </c>
      <c r="M1232" s="20">
        <f t="shared" si="195"/>
        <v>2</v>
      </c>
      <c r="N1232" s="19">
        <v>3550.5</v>
      </c>
      <c r="O1232" s="4">
        <f>MATCH(N1232-1,'Supply Data'!$K$12:$K$17)+1</f>
        <v>3</v>
      </c>
      <c r="P1232">
        <f>INDEX('Supply Data'!$L$12:$L$17,'Demand Data'!O1232)</f>
        <v>23</v>
      </c>
      <c r="R1232" t="str">
        <f t="shared" si="196"/>
        <v>21-Feb-08 Thursday 3</v>
      </c>
    </row>
    <row r="1233" spans="4:18" x14ac:dyDescent="0.35">
      <c r="D1233" s="21">
        <f t="shared" si="197"/>
        <v>39499.124999997024</v>
      </c>
      <c r="E1233" s="21" t="b">
        <f t="shared" si="190"/>
        <v>0</v>
      </c>
      <c r="F1233" s="21" t="b">
        <f t="shared" si="191"/>
        <v>0</v>
      </c>
      <c r="G1233" s="20">
        <f t="shared" si="192"/>
        <v>1</v>
      </c>
      <c r="H1233" s="20">
        <f t="shared" si="193"/>
        <v>24</v>
      </c>
      <c r="I1233" s="20">
        <f t="shared" si="198"/>
        <v>4</v>
      </c>
      <c r="J1233" s="21">
        <f t="shared" si="199"/>
        <v>39499</v>
      </c>
      <c r="K1233" s="21"/>
      <c r="L1233" s="21" t="str">
        <f t="shared" si="194"/>
        <v>Thursday</v>
      </c>
      <c r="M1233" s="20">
        <f t="shared" si="195"/>
        <v>2</v>
      </c>
      <c r="N1233" s="19">
        <v>3531</v>
      </c>
      <c r="O1233" s="4">
        <f>MATCH(N1233-1,'Supply Data'!$K$12:$K$17)+1</f>
        <v>3</v>
      </c>
      <c r="P1233">
        <f>INDEX('Supply Data'!$L$12:$L$17,'Demand Data'!O1233)</f>
        <v>23</v>
      </c>
      <c r="R1233" t="str">
        <f t="shared" si="196"/>
        <v>21-Feb-08 Thursday 4</v>
      </c>
    </row>
    <row r="1234" spans="4:18" x14ac:dyDescent="0.35">
      <c r="D1234" s="21">
        <f t="shared" si="197"/>
        <v>39499.166666663688</v>
      </c>
      <c r="E1234" s="21" t="b">
        <f t="shared" si="190"/>
        <v>0</v>
      </c>
      <c r="F1234" s="21" t="b">
        <f t="shared" si="191"/>
        <v>0</v>
      </c>
      <c r="G1234" s="20">
        <f t="shared" si="192"/>
        <v>1</v>
      </c>
      <c r="H1234" s="20">
        <f t="shared" si="193"/>
        <v>24</v>
      </c>
      <c r="I1234" s="20">
        <f t="shared" si="198"/>
        <v>5</v>
      </c>
      <c r="J1234" s="21">
        <f t="shared" si="199"/>
        <v>39499</v>
      </c>
      <c r="K1234" s="21"/>
      <c r="L1234" s="21" t="str">
        <f t="shared" si="194"/>
        <v>Thursday</v>
      </c>
      <c r="M1234" s="20">
        <f t="shared" si="195"/>
        <v>2</v>
      </c>
      <c r="N1234" s="19">
        <v>3739.5</v>
      </c>
      <c r="O1234" s="4">
        <f>MATCH(N1234-1,'Supply Data'!$K$12:$K$17)+1</f>
        <v>4</v>
      </c>
      <c r="P1234">
        <f>INDEX('Supply Data'!$L$12:$L$17,'Demand Data'!O1234)</f>
        <v>50</v>
      </c>
      <c r="R1234" t="str">
        <f t="shared" si="196"/>
        <v>21-Feb-08 Thursday 5</v>
      </c>
    </row>
    <row r="1235" spans="4:18" x14ac:dyDescent="0.35">
      <c r="D1235" s="21">
        <f t="shared" si="197"/>
        <v>39499.208333330353</v>
      </c>
      <c r="E1235" s="21" t="b">
        <f t="shared" si="190"/>
        <v>0</v>
      </c>
      <c r="F1235" s="21" t="b">
        <f t="shared" si="191"/>
        <v>0</v>
      </c>
      <c r="G1235" s="20">
        <f t="shared" si="192"/>
        <v>1</v>
      </c>
      <c r="H1235" s="20">
        <f t="shared" si="193"/>
        <v>24</v>
      </c>
      <c r="I1235" s="20">
        <f t="shared" si="198"/>
        <v>6</v>
      </c>
      <c r="J1235" s="21">
        <f t="shared" si="199"/>
        <v>39499</v>
      </c>
      <c r="K1235" s="21"/>
      <c r="L1235" s="21" t="str">
        <f t="shared" si="194"/>
        <v>Thursday</v>
      </c>
      <c r="M1235" s="20">
        <f t="shared" si="195"/>
        <v>2</v>
      </c>
      <c r="N1235" s="19">
        <v>4027.5</v>
      </c>
      <c r="O1235" s="4">
        <f>MATCH(N1235-1,'Supply Data'!$K$12:$K$17)+1</f>
        <v>4</v>
      </c>
      <c r="P1235">
        <f>INDEX('Supply Data'!$L$12:$L$17,'Demand Data'!O1235)</f>
        <v>50</v>
      </c>
      <c r="R1235" t="str">
        <f t="shared" si="196"/>
        <v>21-Feb-08 Thursday 6</v>
      </c>
    </row>
    <row r="1236" spans="4:18" x14ac:dyDescent="0.35">
      <c r="D1236" s="21">
        <f t="shared" si="197"/>
        <v>39499.249999997017</v>
      </c>
      <c r="E1236" s="21" t="b">
        <f t="shared" si="190"/>
        <v>0</v>
      </c>
      <c r="F1236" s="21" t="b">
        <f t="shared" si="191"/>
        <v>0</v>
      </c>
      <c r="G1236" s="20">
        <f t="shared" si="192"/>
        <v>1</v>
      </c>
      <c r="H1236" s="20">
        <f t="shared" si="193"/>
        <v>24</v>
      </c>
      <c r="I1236" s="20">
        <f t="shared" si="198"/>
        <v>7</v>
      </c>
      <c r="J1236" s="21">
        <f t="shared" si="199"/>
        <v>39499</v>
      </c>
      <c r="K1236" s="21"/>
      <c r="L1236" s="21" t="str">
        <f t="shared" si="194"/>
        <v>Thursday</v>
      </c>
      <c r="M1236" s="20">
        <f t="shared" si="195"/>
        <v>2</v>
      </c>
      <c r="N1236" s="19">
        <v>3996</v>
      </c>
      <c r="O1236" s="4">
        <f>MATCH(N1236-1,'Supply Data'!$K$12:$K$17)+1</f>
        <v>4</v>
      </c>
      <c r="P1236">
        <f>INDEX('Supply Data'!$L$12:$L$17,'Demand Data'!O1236)</f>
        <v>50</v>
      </c>
      <c r="R1236" t="str">
        <f t="shared" si="196"/>
        <v>21-Feb-08 Thursday 7</v>
      </c>
    </row>
    <row r="1237" spans="4:18" x14ac:dyDescent="0.35">
      <c r="D1237" s="21">
        <f t="shared" si="197"/>
        <v>39499.291666663681</v>
      </c>
      <c r="E1237" s="21" t="b">
        <f t="shared" si="190"/>
        <v>0</v>
      </c>
      <c r="F1237" s="21" t="b">
        <f t="shared" si="191"/>
        <v>0</v>
      </c>
      <c r="G1237" s="20">
        <f t="shared" si="192"/>
        <v>1</v>
      </c>
      <c r="H1237" s="20">
        <f t="shared" si="193"/>
        <v>24</v>
      </c>
      <c r="I1237" s="20">
        <f t="shared" si="198"/>
        <v>8</v>
      </c>
      <c r="J1237" s="21">
        <f t="shared" si="199"/>
        <v>39499</v>
      </c>
      <c r="K1237" s="21"/>
      <c r="L1237" s="21" t="str">
        <f t="shared" si="194"/>
        <v>Thursday</v>
      </c>
      <c r="M1237" s="20">
        <f t="shared" si="195"/>
        <v>2</v>
      </c>
      <c r="N1237" s="19">
        <v>4360.5</v>
      </c>
      <c r="O1237" s="4">
        <f>MATCH(N1237-1,'Supply Data'!$K$12:$K$17)+1</f>
        <v>4</v>
      </c>
      <c r="P1237">
        <f>INDEX('Supply Data'!$L$12:$L$17,'Demand Data'!O1237)</f>
        <v>50</v>
      </c>
      <c r="R1237" t="str">
        <f t="shared" si="196"/>
        <v>21-Feb-08 Thursday 8</v>
      </c>
    </row>
    <row r="1238" spans="4:18" x14ac:dyDescent="0.35">
      <c r="D1238" s="21">
        <f t="shared" si="197"/>
        <v>39499.333333330345</v>
      </c>
      <c r="E1238" s="21" t="b">
        <f t="shared" si="190"/>
        <v>0</v>
      </c>
      <c r="F1238" s="21" t="b">
        <f t="shared" si="191"/>
        <v>0</v>
      </c>
      <c r="G1238" s="20">
        <f t="shared" si="192"/>
        <v>1</v>
      </c>
      <c r="H1238" s="20">
        <f t="shared" si="193"/>
        <v>24</v>
      </c>
      <c r="I1238" s="20">
        <f t="shared" si="198"/>
        <v>9</v>
      </c>
      <c r="J1238" s="21">
        <f t="shared" si="199"/>
        <v>39499</v>
      </c>
      <c r="K1238" s="21"/>
      <c r="L1238" s="21" t="str">
        <f t="shared" si="194"/>
        <v>Thursday</v>
      </c>
      <c r="M1238" s="20">
        <f t="shared" si="195"/>
        <v>2</v>
      </c>
      <c r="N1238" s="19">
        <v>4897.5</v>
      </c>
      <c r="O1238" s="4">
        <f>MATCH(N1238-1,'Supply Data'!$K$12:$K$17)+1</f>
        <v>5</v>
      </c>
      <c r="P1238">
        <f>INDEX('Supply Data'!$L$12:$L$17,'Demand Data'!O1238)</f>
        <v>75</v>
      </c>
      <c r="R1238" t="str">
        <f t="shared" si="196"/>
        <v>21-Feb-08 Thursday 9</v>
      </c>
    </row>
    <row r="1239" spans="4:18" x14ac:dyDescent="0.35">
      <c r="D1239" s="21">
        <f t="shared" si="197"/>
        <v>39499.37499999701</v>
      </c>
      <c r="E1239" s="21" t="b">
        <f t="shared" si="190"/>
        <v>0</v>
      </c>
      <c r="F1239" s="21" t="b">
        <f t="shared" si="191"/>
        <v>0</v>
      </c>
      <c r="G1239" s="20">
        <f t="shared" si="192"/>
        <v>1</v>
      </c>
      <c r="H1239" s="20">
        <f t="shared" si="193"/>
        <v>24</v>
      </c>
      <c r="I1239" s="20">
        <f t="shared" si="198"/>
        <v>10</v>
      </c>
      <c r="J1239" s="21">
        <f t="shared" si="199"/>
        <v>39499</v>
      </c>
      <c r="K1239" s="21"/>
      <c r="L1239" s="21" t="str">
        <f t="shared" si="194"/>
        <v>Thursday</v>
      </c>
      <c r="M1239" s="20">
        <f t="shared" si="195"/>
        <v>2</v>
      </c>
      <c r="N1239" s="19">
        <v>5116.5</v>
      </c>
      <c r="O1239" s="4">
        <f>MATCH(N1239-1,'Supply Data'!$K$12:$K$17)+1</f>
        <v>5</v>
      </c>
      <c r="P1239">
        <f>INDEX('Supply Data'!$L$12:$L$17,'Demand Data'!O1239)</f>
        <v>75</v>
      </c>
      <c r="R1239" t="str">
        <f t="shared" si="196"/>
        <v>21-Feb-08 Thursday 10</v>
      </c>
    </row>
    <row r="1240" spans="4:18" x14ac:dyDescent="0.35">
      <c r="D1240" s="21">
        <f t="shared" si="197"/>
        <v>39499.416666663674</v>
      </c>
      <c r="E1240" s="21" t="b">
        <f t="shared" si="190"/>
        <v>0</v>
      </c>
      <c r="F1240" s="21" t="b">
        <f t="shared" si="191"/>
        <v>0</v>
      </c>
      <c r="G1240" s="20">
        <f t="shared" si="192"/>
        <v>1</v>
      </c>
      <c r="H1240" s="20">
        <f t="shared" si="193"/>
        <v>24</v>
      </c>
      <c r="I1240" s="20">
        <f t="shared" si="198"/>
        <v>11</v>
      </c>
      <c r="J1240" s="21">
        <f t="shared" si="199"/>
        <v>39499</v>
      </c>
      <c r="K1240" s="21"/>
      <c r="L1240" s="21" t="str">
        <f t="shared" si="194"/>
        <v>Thursday</v>
      </c>
      <c r="M1240" s="20">
        <f t="shared" si="195"/>
        <v>2</v>
      </c>
      <c r="N1240" s="19">
        <v>5308.5</v>
      </c>
      <c r="O1240" s="4">
        <f>MATCH(N1240-1,'Supply Data'!$K$12:$K$17)+1</f>
        <v>5</v>
      </c>
      <c r="P1240">
        <f>INDEX('Supply Data'!$L$12:$L$17,'Demand Data'!O1240)</f>
        <v>75</v>
      </c>
      <c r="R1240" t="str">
        <f t="shared" si="196"/>
        <v>21-Feb-08 Thursday 11</v>
      </c>
    </row>
    <row r="1241" spans="4:18" x14ac:dyDescent="0.35">
      <c r="D1241" s="21">
        <f t="shared" si="197"/>
        <v>39499.458333330338</v>
      </c>
      <c r="E1241" s="21" t="b">
        <f t="shared" si="190"/>
        <v>0</v>
      </c>
      <c r="F1241" s="21" t="b">
        <f t="shared" si="191"/>
        <v>0</v>
      </c>
      <c r="G1241" s="20">
        <f t="shared" si="192"/>
        <v>1</v>
      </c>
      <c r="H1241" s="20">
        <f t="shared" si="193"/>
        <v>24</v>
      </c>
      <c r="I1241" s="20">
        <f t="shared" si="198"/>
        <v>12</v>
      </c>
      <c r="J1241" s="21">
        <f t="shared" si="199"/>
        <v>39499</v>
      </c>
      <c r="K1241" s="21"/>
      <c r="L1241" s="21" t="str">
        <f t="shared" si="194"/>
        <v>Thursday</v>
      </c>
      <c r="M1241" s="20">
        <f t="shared" si="195"/>
        <v>2</v>
      </c>
      <c r="N1241" s="19">
        <v>5079</v>
      </c>
      <c r="O1241" s="4">
        <f>MATCH(N1241-1,'Supply Data'!$K$12:$K$17)+1</f>
        <v>5</v>
      </c>
      <c r="P1241">
        <f>INDEX('Supply Data'!$L$12:$L$17,'Demand Data'!O1241)</f>
        <v>75</v>
      </c>
      <c r="R1241" t="str">
        <f t="shared" si="196"/>
        <v>21-Feb-08 Thursday 12</v>
      </c>
    </row>
    <row r="1242" spans="4:18" x14ac:dyDescent="0.35">
      <c r="D1242" s="21">
        <f t="shared" si="197"/>
        <v>39499.499999997002</v>
      </c>
      <c r="E1242" s="21" t="b">
        <f t="shared" si="190"/>
        <v>0</v>
      </c>
      <c r="F1242" s="21" t="b">
        <f t="shared" si="191"/>
        <v>0</v>
      </c>
      <c r="G1242" s="20">
        <f t="shared" si="192"/>
        <v>1</v>
      </c>
      <c r="H1242" s="20">
        <f t="shared" si="193"/>
        <v>24</v>
      </c>
      <c r="I1242" s="20">
        <f t="shared" si="198"/>
        <v>13</v>
      </c>
      <c r="J1242" s="21">
        <f t="shared" si="199"/>
        <v>39499</v>
      </c>
      <c r="K1242" s="21"/>
      <c r="L1242" s="21" t="str">
        <f t="shared" si="194"/>
        <v>Thursday</v>
      </c>
      <c r="M1242" s="20">
        <f t="shared" si="195"/>
        <v>2</v>
      </c>
      <c r="N1242" s="19">
        <v>5086.5</v>
      </c>
      <c r="O1242" s="4">
        <f>MATCH(N1242-1,'Supply Data'!$K$12:$K$17)+1</f>
        <v>5</v>
      </c>
      <c r="P1242">
        <f>INDEX('Supply Data'!$L$12:$L$17,'Demand Data'!O1242)</f>
        <v>75</v>
      </c>
      <c r="R1242" t="str">
        <f t="shared" si="196"/>
        <v>21-Feb-08 Thursday 13</v>
      </c>
    </row>
    <row r="1243" spans="4:18" x14ac:dyDescent="0.35">
      <c r="D1243" s="21">
        <f t="shared" si="197"/>
        <v>39499.541666663667</v>
      </c>
      <c r="E1243" s="21" t="b">
        <f t="shared" si="190"/>
        <v>0</v>
      </c>
      <c r="F1243" s="21" t="b">
        <f t="shared" si="191"/>
        <v>0</v>
      </c>
      <c r="G1243" s="20">
        <f t="shared" si="192"/>
        <v>1</v>
      </c>
      <c r="H1243" s="20">
        <f t="shared" si="193"/>
        <v>24</v>
      </c>
      <c r="I1243" s="20">
        <f t="shared" si="198"/>
        <v>14</v>
      </c>
      <c r="J1243" s="21">
        <f t="shared" si="199"/>
        <v>39499</v>
      </c>
      <c r="K1243" s="21"/>
      <c r="L1243" s="21" t="str">
        <f t="shared" si="194"/>
        <v>Thursday</v>
      </c>
      <c r="M1243" s="20">
        <f t="shared" si="195"/>
        <v>2</v>
      </c>
      <c r="N1243" s="19">
        <v>5226</v>
      </c>
      <c r="O1243" s="4">
        <f>MATCH(N1243-1,'Supply Data'!$K$12:$K$17)+1</f>
        <v>5</v>
      </c>
      <c r="P1243">
        <f>INDEX('Supply Data'!$L$12:$L$17,'Demand Data'!O1243)</f>
        <v>75</v>
      </c>
      <c r="R1243" t="str">
        <f t="shared" si="196"/>
        <v>21-Feb-08 Thursday 14</v>
      </c>
    </row>
    <row r="1244" spans="4:18" x14ac:dyDescent="0.35">
      <c r="D1244" s="21">
        <f t="shared" si="197"/>
        <v>39499.583333330331</v>
      </c>
      <c r="E1244" s="21" t="b">
        <f t="shared" si="190"/>
        <v>0</v>
      </c>
      <c r="F1244" s="21" t="b">
        <f t="shared" si="191"/>
        <v>0</v>
      </c>
      <c r="G1244" s="20">
        <f t="shared" si="192"/>
        <v>1</v>
      </c>
      <c r="H1244" s="20">
        <f t="shared" si="193"/>
        <v>24</v>
      </c>
      <c r="I1244" s="20">
        <f t="shared" si="198"/>
        <v>15</v>
      </c>
      <c r="J1244" s="21">
        <f t="shared" si="199"/>
        <v>39499</v>
      </c>
      <c r="K1244" s="21"/>
      <c r="L1244" s="21" t="str">
        <f t="shared" si="194"/>
        <v>Thursday</v>
      </c>
      <c r="M1244" s="20">
        <f t="shared" si="195"/>
        <v>2</v>
      </c>
      <c r="N1244" s="19">
        <v>5115</v>
      </c>
      <c r="O1244" s="4">
        <f>MATCH(N1244-1,'Supply Data'!$K$12:$K$17)+1</f>
        <v>5</v>
      </c>
      <c r="P1244">
        <f>INDEX('Supply Data'!$L$12:$L$17,'Demand Data'!O1244)</f>
        <v>75</v>
      </c>
      <c r="R1244" t="str">
        <f t="shared" si="196"/>
        <v>21-Feb-08 Thursday 15</v>
      </c>
    </row>
    <row r="1245" spans="4:18" x14ac:dyDescent="0.35">
      <c r="D1245" s="21">
        <f t="shared" si="197"/>
        <v>39499.624999996995</v>
      </c>
      <c r="E1245" s="21" t="b">
        <f t="shared" si="190"/>
        <v>0</v>
      </c>
      <c r="F1245" s="21" t="b">
        <f t="shared" si="191"/>
        <v>0</v>
      </c>
      <c r="G1245" s="20">
        <f t="shared" si="192"/>
        <v>1</v>
      </c>
      <c r="H1245" s="20">
        <f t="shared" si="193"/>
        <v>24</v>
      </c>
      <c r="I1245" s="20">
        <f t="shared" si="198"/>
        <v>16</v>
      </c>
      <c r="J1245" s="21">
        <f t="shared" si="199"/>
        <v>39499</v>
      </c>
      <c r="K1245" s="21"/>
      <c r="L1245" s="21" t="str">
        <f t="shared" si="194"/>
        <v>Thursday</v>
      </c>
      <c r="M1245" s="20">
        <f t="shared" si="195"/>
        <v>2</v>
      </c>
      <c r="N1245" s="19">
        <v>4903.5</v>
      </c>
      <c r="O1245" s="4">
        <f>MATCH(N1245-1,'Supply Data'!$K$12:$K$17)+1</f>
        <v>5</v>
      </c>
      <c r="P1245">
        <f>INDEX('Supply Data'!$L$12:$L$17,'Demand Data'!O1245)</f>
        <v>75</v>
      </c>
      <c r="R1245" t="str">
        <f t="shared" si="196"/>
        <v>21-Feb-08 Thursday 16</v>
      </c>
    </row>
    <row r="1246" spans="4:18" x14ac:dyDescent="0.35">
      <c r="D1246" s="21">
        <f t="shared" si="197"/>
        <v>39499.666666663659</v>
      </c>
      <c r="E1246" s="21" t="b">
        <f t="shared" si="190"/>
        <v>0</v>
      </c>
      <c r="F1246" s="21" t="b">
        <f t="shared" si="191"/>
        <v>0</v>
      </c>
      <c r="G1246" s="20">
        <f t="shared" si="192"/>
        <v>1</v>
      </c>
      <c r="H1246" s="20">
        <f t="shared" si="193"/>
        <v>24</v>
      </c>
      <c r="I1246" s="20">
        <f t="shared" si="198"/>
        <v>17</v>
      </c>
      <c r="J1246" s="21">
        <f t="shared" si="199"/>
        <v>39499</v>
      </c>
      <c r="K1246" s="21"/>
      <c r="L1246" s="21" t="str">
        <f t="shared" si="194"/>
        <v>Thursday</v>
      </c>
      <c r="M1246" s="20">
        <f t="shared" si="195"/>
        <v>2</v>
      </c>
      <c r="N1246" s="19">
        <v>4762.5</v>
      </c>
      <c r="O1246" s="4">
        <f>MATCH(N1246-1,'Supply Data'!$K$12:$K$17)+1</f>
        <v>4</v>
      </c>
      <c r="P1246">
        <f>INDEX('Supply Data'!$L$12:$L$17,'Demand Data'!O1246)</f>
        <v>50</v>
      </c>
      <c r="R1246" t="str">
        <f t="shared" si="196"/>
        <v>21-Feb-08 Thursday 17</v>
      </c>
    </row>
    <row r="1247" spans="4:18" x14ac:dyDescent="0.35">
      <c r="D1247" s="21">
        <f t="shared" si="197"/>
        <v>39499.708333330324</v>
      </c>
      <c r="E1247" s="21" t="b">
        <f t="shared" si="190"/>
        <v>0</v>
      </c>
      <c r="F1247" s="21" t="b">
        <f t="shared" si="191"/>
        <v>0</v>
      </c>
      <c r="G1247" s="20">
        <f t="shared" si="192"/>
        <v>1</v>
      </c>
      <c r="H1247" s="20">
        <f t="shared" si="193"/>
        <v>24</v>
      </c>
      <c r="I1247" s="20">
        <f t="shared" si="198"/>
        <v>18</v>
      </c>
      <c r="J1247" s="21">
        <f t="shared" si="199"/>
        <v>39499</v>
      </c>
      <c r="K1247" s="21"/>
      <c r="L1247" s="21" t="str">
        <f t="shared" si="194"/>
        <v>Thursday</v>
      </c>
      <c r="M1247" s="20">
        <f t="shared" si="195"/>
        <v>2</v>
      </c>
      <c r="N1247" s="19">
        <v>4977</v>
      </c>
      <c r="O1247" s="4">
        <f>MATCH(N1247-1,'Supply Data'!$K$12:$K$17)+1</f>
        <v>5</v>
      </c>
      <c r="P1247">
        <f>INDEX('Supply Data'!$L$12:$L$17,'Demand Data'!O1247)</f>
        <v>75</v>
      </c>
      <c r="R1247" t="str">
        <f t="shared" si="196"/>
        <v>21-Feb-08 Thursday 18</v>
      </c>
    </row>
    <row r="1248" spans="4:18" x14ac:dyDescent="0.35">
      <c r="D1248" s="21">
        <f t="shared" si="197"/>
        <v>39499.749999996988</v>
      </c>
      <c r="E1248" s="21" t="b">
        <f t="shared" si="190"/>
        <v>0</v>
      </c>
      <c r="F1248" s="21" t="b">
        <f t="shared" si="191"/>
        <v>0</v>
      </c>
      <c r="G1248" s="20">
        <f t="shared" si="192"/>
        <v>1</v>
      </c>
      <c r="H1248" s="20">
        <f t="shared" si="193"/>
        <v>24</v>
      </c>
      <c r="I1248" s="20">
        <f t="shared" si="198"/>
        <v>19</v>
      </c>
      <c r="J1248" s="21">
        <f t="shared" si="199"/>
        <v>39499</v>
      </c>
      <c r="K1248" s="21"/>
      <c r="L1248" s="21" t="str">
        <f t="shared" si="194"/>
        <v>Thursday</v>
      </c>
      <c r="M1248" s="20">
        <f t="shared" si="195"/>
        <v>2</v>
      </c>
      <c r="N1248" s="19">
        <v>5469</v>
      </c>
      <c r="O1248" s="4">
        <f>MATCH(N1248-1,'Supply Data'!$K$12:$K$17)+1</f>
        <v>5</v>
      </c>
      <c r="P1248">
        <f>INDEX('Supply Data'!$L$12:$L$17,'Demand Data'!O1248)</f>
        <v>75</v>
      </c>
      <c r="R1248" t="str">
        <f t="shared" si="196"/>
        <v>21-Feb-08 Thursday 19</v>
      </c>
    </row>
    <row r="1249" spans="4:18" x14ac:dyDescent="0.35">
      <c r="D1249" s="21">
        <f t="shared" si="197"/>
        <v>39499.791666663652</v>
      </c>
      <c r="E1249" s="21" t="b">
        <f t="shared" si="190"/>
        <v>0</v>
      </c>
      <c r="F1249" s="21" t="b">
        <f t="shared" si="191"/>
        <v>0</v>
      </c>
      <c r="G1249" s="20">
        <f t="shared" si="192"/>
        <v>1</v>
      </c>
      <c r="H1249" s="20">
        <f t="shared" si="193"/>
        <v>24</v>
      </c>
      <c r="I1249" s="20">
        <f t="shared" si="198"/>
        <v>20</v>
      </c>
      <c r="J1249" s="21">
        <f t="shared" si="199"/>
        <v>39499</v>
      </c>
      <c r="K1249" s="21"/>
      <c r="L1249" s="21" t="str">
        <f t="shared" si="194"/>
        <v>Thursday</v>
      </c>
      <c r="M1249" s="20">
        <f t="shared" si="195"/>
        <v>2</v>
      </c>
      <c r="N1249" s="19">
        <v>5242.5</v>
      </c>
      <c r="O1249" s="4">
        <f>MATCH(N1249-1,'Supply Data'!$K$12:$K$17)+1</f>
        <v>5</v>
      </c>
      <c r="P1249">
        <f>INDEX('Supply Data'!$L$12:$L$17,'Demand Data'!O1249)</f>
        <v>75</v>
      </c>
      <c r="R1249" t="str">
        <f t="shared" si="196"/>
        <v>21-Feb-08 Thursday 20</v>
      </c>
    </row>
    <row r="1250" spans="4:18" x14ac:dyDescent="0.35">
      <c r="D1250" s="21">
        <f t="shared" si="197"/>
        <v>39499.833333330316</v>
      </c>
      <c r="E1250" s="21" t="b">
        <f t="shared" si="190"/>
        <v>0</v>
      </c>
      <c r="F1250" s="21" t="b">
        <f t="shared" si="191"/>
        <v>0</v>
      </c>
      <c r="G1250" s="20">
        <f t="shared" si="192"/>
        <v>1</v>
      </c>
      <c r="H1250" s="20">
        <f t="shared" si="193"/>
        <v>24</v>
      </c>
      <c r="I1250" s="20">
        <f t="shared" si="198"/>
        <v>21</v>
      </c>
      <c r="J1250" s="21">
        <f t="shared" si="199"/>
        <v>39499</v>
      </c>
      <c r="K1250" s="21"/>
      <c r="L1250" s="21" t="str">
        <f t="shared" si="194"/>
        <v>Thursday</v>
      </c>
      <c r="M1250" s="20">
        <f t="shared" si="195"/>
        <v>2</v>
      </c>
      <c r="N1250" s="19">
        <v>4968</v>
      </c>
      <c r="O1250" s="4">
        <f>MATCH(N1250-1,'Supply Data'!$K$12:$K$17)+1</f>
        <v>5</v>
      </c>
      <c r="P1250">
        <f>INDEX('Supply Data'!$L$12:$L$17,'Demand Data'!O1250)</f>
        <v>75</v>
      </c>
      <c r="R1250" t="str">
        <f t="shared" si="196"/>
        <v>21-Feb-08 Thursday 21</v>
      </c>
    </row>
    <row r="1251" spans="4:18" x14ac:dyDescent="0.35">
      <c r="D1251" s="21">
        <f t="shared" si="197"/>
        <v>39499.87499999698</v>
      </c>
      <c r="E1251" s="21" t="b">
        <f t="shared" si="190"/>
        <v>0</v>
      </c>
      <c r="F1251" s="21" t="b">
        <f t="shared" si="191"/>
        <v>0</v>
      </c>
      <c r="G1251" s="20">
        <f t="shared" si="192"/>
        <v>1</v>
      </c>
      <c r="H1251" s="20">
        <f t="shared" si="193"/>
        <v>24</v>
      </c>
      <c r="I1251" s="20">
        <f t="shared" si="198"/>
        <v>22</v>
      </c>
      <c r="J1251" s="21">
        <f t="shared" si="199"/>
        <v>39499</v>
      </c>
      <c r="K1251" s="21"/>
      <c r="L1251" s="21" t="str">
        <f t="shared" si="194"/>
        <v>Thursday</v>
      </c>
      <c r="M1251" s="20">
        <f t="shared" si="195"/>
        <v>2</v>
      </c>
      <c r="N1251" s="19">
        <v>4519.5</v>
      </c>
      <c r="O1251" s="4">
        <f>MATCH(N1251-1,'Supply Data'!$K$12:$K$17)+1</f>
        <v>4</v>
      </c>
      <c r="P1251">
        <f>INDEX('Supply Data'!$L$12:$L$17,'Demand Data'!O1251)</f>
        <v>50</v>
      </c>
      <c r="R1251" t="str">
        <f t="shared" si="196"/>
        <v>21-Feb-08 Thursday 22</v>
      </c>
    </row>
    <row r="1252" spans="4:18" x14ac:dyDescent="0.35">
      <c r="D1252" s="21">
        <f t="shared" si="197"/>
        <v>39499.916666663645</v>
      </c>
      <c r="E1252" s="21" t="b">
        <f t="shared" si="190"/>
        <v>0</v>
      </c>
      <c r="F1252" s="21" t="b">
        <f t="shared" si="191"/>
        <v>0</v>
      </c>
      <c r="G1252" s="20">
        <f t="shared" si="192"/>
        <v>1</v>
      </c>
      <c r="H1252" s="20">
        <f t="shared" si="193"/>
        <v>24</v>
      </c>
      <c r="I1252" s="20">
        <f t="shared" si="198"/>
        <v>23</v>
      </c>
      <c r="J1252" s="21">
        <f t="shared" si="199"/>
        <v>39499</v>
      </c>
      <c r="K1252" s="21"/>
      <c r="L1252" s="21" t="str">
        <f t="shared" si="194"/>
        <v>Thursday</v>
      </c>
      <c r="M1252" s="20">
        <f t="shared" si="195"/>
        <v>2</v>
      </c>
      <c r="N1252" s="19">
        <v>4024.5</v>
      </c>
      <c r="O1252" s="4">
        <f>MATCH(N1252-1,'Supply Data'!$K$12:$K$17)+1</f>
        <v>4</v>
      </c>
      <c r="P1252">
        <f>INDEX('Supply Data'!$L$12:$L$17,'Demand Data'!O1252)</f>
        <v>50</v>
      </c>
      <c r="R1252" t="str">
        <f t="shared" si="196"/>
        <v>21-Feb-08 Thursday 23</v>
      </c>
    </row>
    <row r="1253" spans="4:18" x14ac:dyDescent="0.35">
      <c r="D1253" s="21">
        <f t="shared" si="197"/>
        <v>39499.958333330309</v>
      </c>
      <c r="E1253" s="21" t="b">
        <f t="shared" si="190"/>
        <v>0</v>
      </c>
      <c r="F1253" s="21" t="b">
        <f t="shared" si="191"/>
        <v>0</v>
      </c>
      <c r="G1253" s="20">
        <f t="shared" si="192"/>
        <v>1</v>
      </c>
      <c r="H1253" s="20">
        <f t="shared" si="193"/>
        <v>24</v>
      </c>
      <c r="I1253" s="20">
        <f t="shared" si="198"/>
        <v>24</v>
      </c>
      <c r="J1253" s="21">
        <f t="shared" si="199"/>
        <v>39499</v>
      </c>
      <c r="K1253" s="21"/>
      <c r="L1253" s="21" t="str">
        <f t="shared" si="194"/>
        <v>Thursday</v>
      </c>
      <c r="M1253" s="20">
        <f t="shared" si="195"/>
        <v>2</v>
      </c>
      <c r="N1253" s="19">
        <v>3732</v>
      </c>
      <c r="O1253" s="4">
        <f>MATCH(N1253-1,'Supply Data'!$K$12:$K$17)+1</f>
        <v>4</v>
      </c>
      <c r="P1253">
        <f>INDEX('Supply Data'!$L$12:$L$17,'Demand Data'!O1253)</f>
        <v>50</v>
      </c>
      <c r="R1253" t="str">
        <f t="shared" si="196"/>
        <v>21-Feb-08 Thursday 24</v>
      </c>
    </row>
    <row r="1254" spans="4:18" x14ac:dyDescent="0.35">
      <c r="D1254" s="21">
        <f t="shared" si="197"/>
        <v>39499.999999996973</v>
      </c>
      <c r="E1254" s="21" t="b">
        <f t="shared" si="190"/>
        <v>0</v>
      </c>
      <c r="F1254" s="21" t="b">
        <f t="shared" si="191"/>
        <v>0</v>
      </c>
      <c r="G1254" s="20">
        <f t="shared" si="192"/>
        <v>1</v>
      </c>
      <c r="H1254" s="20">
        <f t="shared" si="193"/>
        <v>24</v>
      </c>
      <c r="I1254" s="20">
        <f t="shared" si="198"/>
        <v>1</v>
      </c>
      <c r="J1254" s="21">
        <f t="shared" si="199"/>
        <v>39500</v>
      </c>
      <c r="K1254" s="21"/>
      <c r="L1254" s="21" t="str">
        <f t="shared" si="194"/>
        <v>Friday</v>
      </c>
      <c r="M1254" s="20">
        <f t="shared" si="195"/>
        <v>2</v>
      </c>
      <c r="N1254" s="19">
        <v>3556.5</v>
      </c>
      <c r="O1254" s="4">
        <f>MATCH(N1254-1,'Supply Data'!$K$12:$K$17)+1</f>
        <v>3</v>
      </c>
      <c r="P1254">
        <f>INDEX('Supply Data'!$L$12:$L$17,'Demand Data'!O1254)</f>
        <v>23</v>
      </c>
      <c r="R1254" t="str">
        <f t="shared" si="196"/>
        <v>22-Feb-08 Friday 1</v>
      </c>
    </row>
    <row r="1255" spans="4:18" x14ac:dyDescent="0.35">
      <c r="D1255" s="21">
        <f t="shared" si="197"/>
        <v>39500.041666663637</v>
      </c>
      <c r="E1255" s="21" t="b">
        <f t="shared" si="190"/>
        <v>0</v>
      </c>
      <c r="F1255" s="21" t="b">
        <f t="shared" si="191"/>
        <v>0</v>
      </c>
      <c r="G1255" s="20">
        <f t="shared" si="192"/>
        <v>1</v>
      </c>
      <c r="H1255" s="20">
        <f t="shared" si="193"/>
        <v>24</v>
      </c>
      <c r="I1255" s="20">
        <f t="shared" si="198"/>
        <v>2</v>
      </c>
      <c r="J1255" s="21">
        <f t="shared" si="199"/>
        <v>39500</v>
      </c>
      <c r="K1255" s="21"/>
      <c r="L1255" s="21" t="str">
        <f t="shared" si="194"/>
        <v>Friday</v>
      </c>
      <c r="M1255" s="20">
        <f t="shared" si="195"/>
        <v>2</v>
      </c>
      <c r="N1255" s="19">
        <v>3574.5</v>
      </c>
      <c r="O1255" s="4">
        <f>MATCH(N1255-1,'Supply Data'!$K$12:$K$17)+1</f>
        <v>3</v>
      </c>
      <c r="P1255">
        <f>INDEX('Supply Data'!$L$12:$L$17,'Demand Data'!O1255)</f>
        <v>23</v>
      </c>
      <c r="R1255" t="str">
        <f t="shared" si="196"/>
        <v>22-Feb-08 Friday 2</v>
      </c>
    </row>
    <row r="1256" spans="4:18" x14ac:dyDescent="0.35">
      <c r="D1256" s="21">
        <f t="shared" si="197"/>
        <v>39500.083333330302</v>
      </c>
      <c r="E1256" s="21" t="b">
        <f t="shared" si="190"/>
        <v>0</v>
      </c>
      <c r="F1256" s="21" t="b">
        <f t="shared" si="191"/>
        <v>0</v>
      </c>
      <c r="G1256" s="20">
        <f t="shared" si="192"/>
        <v>1</v>
      </c>
      <c r="H1256" s="20">
        <f t="shared" si="193"/>
        <v>24</v>
      </c>
      <c r="I1256" s="20">
        <f t="shared" si="198"/>
        <v>3</v>
      </c>
      <c r="J1256" s="21">
        <f t="shared" si="199"/>
        <v>39500</v>
      </c>
      <c r="K1256" s="21"/>
      <c r="L1256" s="21" t="str">
        <f t="shared" si="194"/>
        <v>Friday</v>
      </c>
      <c r="M1256" s="20">
        <f t="shared" si="195"/>
        <v>2</v>
      </c>
      <c r="N1256" s="19">
        <v>3496.5</v>
      </c>
      <c r="O1256" s="4">
        <f>MATCH(N1256-1,'Supply Data'!$K$12:$K$17)+1</f>
        <v>3</v>
      </c>
      <c r="P1256">
        <f>INDEX('Supply Data'!$L$12:$L$17,'Demand Data'!O1256)</f>
        <v>23</v>
      </c>
      <c r="R1256" t="str">
        <f t="shared" si="196"/>
        <v>22-Feb-08 Friday 3</v>
      </c>
    </row>
    <row r="1257" spans="4:18" x14ac:dyDescent="0.35">
      <c r="D1257" s="21">
        <f t="shared" si="197"/>
        <v>39500.124999996966</v>
      </c>
      <c r="E1257" s="21" t="b">
        <f t="shared" si="190"/>
        <v>0</v>
      </c>
      <c r="F1257" s="21" t="b">
        <f t="shared" si="191"/>
        <v>0</v>
      </c>
      <c r="G1257" s="20">
        <f t="shared" si="192"/>
        <v>1</v>
      </c>
      <c r="H1257" s="20">
        <f t="shared" si="193"/>
        <v>24</v>
      </c>
      <c r="I1257" s="20">
        <f t="shared" si="198"/>
        <v>4</v>
      </c>
      <c r="J1257" s="21">
        <f t="shared" si="199"/>
        <v>39500</v>
      </c>
      <c r="K1257" s="21"/>
      <c r="L1257" s="21" t="str">
        <f t="shared" si="194"/>
        <v>Friday</v>
      </c>
      <c r="M1257" s="20">
        <f t="shared" si="195"/>
        <v>2</v>
      </c>
      <c r="N1257" s="19">
        <v>3466.5</v>
      </c>
      <c r="O1257" s="4">
        <f>MATCH(N1257-1,'Supply Data'!$K$12:$K$17)+1</f>
        <v>3</v>
      </c>
      <c r="P1257">
        <f>INDEX('Supply Data'!$L$12:$L$17,'Demand Data'!O1257)</f>
        <v>23</v>
      </c>
      <c r="R1257" t="str">
        <f t="shared" si="196"/>
        <v>22-Feb-08 Friday 4</v>
      </c>
    </row>
    <row r="1258" spans="4:18" x14ac:dyDescent="0.35">
      <c r="D1258" s="21">
        <f t="shared" si="197"/>
        <v>39500.16666666363</v>
      </c>
      <c r="E1258" s="21" t="b">
        <f t="shared" si="190"/>
        <v>0</v>
      </c>
      <c r="F1258" s="21" t="b">
        <f t="shared" si="191"/>
        <v>0</v>
      </c>
      <c r="G1258" s="20">
        <f t="shared" si="192"/>
        <v>1</v>
      </c>
      <c r="H1258" s="20">
        <f t="shared" si="193"/>
        <v>24</v>
      </c>
      <c r="I1258" s="20">
        <f t="shared" si="198"/>
        <v>5</v>
      </c>
      <c r="J1258" s="21">
        <f t="shared" si="199"/>
        <v>39500</v>
      </c>
      <c r="K1258" s="21"/>
      <c r="L1258" s="21" t="str">
        <f t="shared" si="194"/>
        <v>Friday</v>
      </c>
      <c r="M1258" s="20">
        <f t="shared" si="195"/>
        <v>2</v>
      </c>
      <c r="N1258" s="19">
        <v>3646.5</v>
      </c>
      <c r="O1258" s="4">
        <f>MATCH(N1258-1,'Supply Data'!$K$12:$K$17)+1</f>
        <v>4</v>
      </c>
      <c r="P1258">
        <f>INDEX('Supply Data'!$L$12:$L$17,'Demand Data'!O1258)</f>
        <v>50</v>
      </c>
      <c r="R1258" t="str">
        <f t="shared" si="196"/>
        <v>22-Feb-08 Friday 5</v>
      </c>
    </row>
    <row r="1259" spans="4:18" x14ac:dyDescent="0.35">
      <c r="D1259" s="21">
        <f t="shared" si="197"/>
        <v>39500.208333330294</v>
      </c>
      <c r="E1259" s="21" t="b">
        <f t="shared" si="190"/>
        <v>0</v>
      </c>
      <c r="F1259" s="21" t="b">
        <f t="shared" si="191"/>
        <v>0</v>
      </c>
      <c r="G1259" s="20">
        <f t="shared" si="192"/>
        <v>1</v>
      </c>
      <c r="H1259" s="20">
        <f t="shared" si="193"/>
        <v>24</v>
      </c>
      <c r="I1259" s="20">
        <f t="shared" si="198"/>
        <v>6</v>
      </c>
      <c r="J1259" s="21">
        <f t="shared" si="199"/>
        <v>39500</v>
      </c>
      <c r="K1259" s="21"/>
      <c r="L1259" s="21" t="str">
        <f t="shared" si="194"/>
        <v>Friday</v>
      </c>
      <c r="M1259" s="20">
        <f t="shared" si="195"/>
        <v>2</v>
      </c>
      <c r="N1259" s="19">
        <v>3846</v>
      </c>
      <c r="O1259" s="4">
        <f>MATCH(N1259-1,'Supply Data'!$K$12:$K$17)+1</f>
        <v>4</v>
      </c>
      <c r="P1259">
        <f>INDEX('Supply Data'!$L$12:$L$17,'Demand Data'!O1259)</f>
        <v>50</v>
      </c>
      <c r="R1259" t="str">
        <f t="shared" si="196"/>
        <v>22-Feb-08 Friday 6</v>
      </c>
    </row>
    <row r="1260" spans="4:18" x14ac:dyDescent="0.35">
      <c r="D1260" s="21">
        <f t="shared" si="197"/>
        <v>39500.249999996959</v>
      </c>
      <c r="E1260" s="21" t="b">
        <f t="shared" si="190"/>
        <v>0</v>
      </c>
      <c r="F1260" s="21" t="b">
        <f t="shared" si="191"/>
        <v>0</v>
      </c>
      <c r="G1260" s="20">
        <f t="shared" si="192"/>
        <v>1</v>
      </c>
      <c r="H1260" s="20">
        <f t="shared" si="193"/>
        <v>24</v>
      </c>
      <c r="I1260" s="20">
        <f t="shared" si="198"/>
        <v>7</v>
      </c>
      <c r="J1260" s="21">
        <f t="shared" si="199"/>
        <v>39500</v>
      </c>
      <c r="K1260" s="21"/>
      <c r="L1260" s="21" t="str">
        <f t="shared" si="194"/>
        <v>Friday</v>
      </c>
      <c r="M1260" s="20">
        <f t="shared" si="195"/>
        <v>2</v>
      </c>
      <c r="N1260" s="19">
        <v>3763.5</v>
      </c>
      <c r="O1260" s="4">
        <f>MATCH(N1260-1,'Supply Data'!$K$12:$K$17)+1</f>
        <v>4</v>
      </c>
      <c r="P1260">
        <f>INDEX('Supply Data'!$L$12:$L$17,'Demand Data'!O1260)</f>
        <v>50</v>
      </c>
      <c r="R1260" t="str">
        <f t="shared" si="196"/>
        <v>22-Feb-08 Friday 7</v>
      </c>
    </row>
    <row r="1261" spans="4:18" x14ac:dyDescent="0.35">
      <c r="D1261" s="21">
        <f t="shared" si="197"/>
        <v>39500.291666663623</v>
      </c>
      <c r="E1261" s="21" t="b">
        <f t="shared" si="190"/>
        <v>0</v>
      </c>
      <c r="F1261" s="21" t="b">
        <f t="shared" si="191"/>
        <v>0</v>
      </c>
      <c r="G1261" s="20">
        <f t="shared" si="192"/>
        <v>1</v>
      </c>
      <c r="H1261" s="20">
        <f t="shared" si="193"/>
        <v>24</v>
      </c>
      <c r="I1261" s="20">
        <f t="shared" si="198"/>
        <v>8</v>
      </c>
      <c r="J1261" s="21">
        <f t="shared" si="199"/>
        <v>39500</v>
      </c>
      <c r="K1261" s="21"/>
      <c r="L1261" s="21" t="str">
        <f t="shared" si="194"/>
        <v>Friday</v>
      </c>
      <c r="M1261" s="20">
        <f t="shared" si="195"/>
        <v>2</v>
      </c>
      <c r="N1261" s="19">
        <v>4134</v>
      </c>
      <c r="O1261" s="4">
        <f>MATCH(N1261-1,'Supply Data'!$K$12:$K$17)+1</f>
        <v>4</v>
      </c>
      <c r="P1261">
        <f>INDEX('Supply Data'!$L$12:$L$17,'Demand Data'!O1261)</f>
        <v>50</v>
      </c>
      <c r="R1261" t="str">
        <f t="shared" si="196"/>
        <v>22-Feb-08 Friday 8</v>
      </c>
    </row>
    <row r="1262" spans="4:18" x14ac:dyDescent="0.35">
      <c r="D1262" s="21">
        <f t="shared" si="197"/>
        <v>39500.333333330287</v>
      </c>
      <c r="E1262" s="21" t="b">
        <f t="shared" si="190"/>
        <v>0</v>
      </c>
      <c r="F1262" s="21" t="b">
        <f t="shared" si="191"/>
        <v>0</v>
      </c>
      <c r="G1262" s="20">
        <f t="shared" si="192"/>
        <v>1</v>
      </c>
      <c r="H1262" s="20">
        <f t="shared" si="193"/>
        <v>24</v>
      </c>
      <c r="I1262" s="20">
        <f t="shared" si="198"/>
        <v>9</v>
      </c>
      <c r="J1262" s="21">
        <f t="shared" si="199"/>
        <v>39500</v>
      </c>
      <c r="K1262" s="21"/>
      <c r="L1262" s="21" t="str">
        <f t="shared" si="194"/>
        <v>Friday</v>
      </c>
      <c r="M1262" s="20">
        <f t="shared" si="195"/>
        <v>2</v>
      </c>
      <c r="N1262" s="19">
        <v>4701</v>
      </c>
      <c r="O1262" s="4">
        <f>MATCH(N1262-1,'Supply Data'!$K$12:$K$17)+1</f>
        <v>4</v>
      </c>
      <c r="P1262">
        <f>INDEX('Supply Data'!$L$12:$L$17,'Demand Data'!O1262)</f>
        <v>50</v>
      </c>
      <c r="R1262" t="str">
        <f t="shared" si="196"/>
        <v>22-Feb-08 Friday 9</v>
      </c>
    </row>
    <row r="1263" spans="4:18" x14ac:dyDescent="0.35">
      <c r="D1263" s="21">
        <f t="shared" si="197"/>
        <v>39500.374999996951</v>
      </c>
      <c r="E1263" s="21" t="b">
        <f t="shared" si="190"/>
        <v>0</v>
      </c>
      <c r="F1263" s="21" t="b">
        <f t="shared" si="191"/>
        <v>0</v>
      </c>
      <c r="G1263" s="20">
        <f t="shared" si="192"/>
        <v>1</v>
      </c>
      <c r="H1263" s="20">
        <f t="shared" si="193"/>
        <v>24</v>
      </c>
      <c r="I1263" s="20">
        <f t="shared" si="198"/>
        <v>10</v>
      </c>
      <c r="J1263" s="21">
        <f t="shared" si="199"/>
        <v>39500</v>
      </c>
      <c r="K1263" s="21"/>
      <c r="L1263" s="21" t="str">
        <f t="shared" si="194"/>
        <v>Friday</v>
      </c>
      <c r="M1263" s="20">
        <f t="shared" si="195"/>
        <v>2</v>
      </c>
      <c r="N1263" s="19">
        <v>5037</v>
      </c>
      <c r="O1263" s="4">
        <f>MATCH(N1263-1,'Supply Data'!$K$12:$K$17)+1</f>
        <v>5</v>
      </c>
      <c r="P1263">
        <f>INDEX('Supply Data'!$L$12:$L$17,'Demand Data'!O1263)</f>
        <v>75</v>
      </c>
      <c r="R1263" t="str">
        <f t="shared" si="196"/>
        <v>22-Feb-08 Friday 10</v>
      </c>
    </row>
    <row r="1264" spans="4:18" x14ac:dyDescent="0.35">
      <c r="D1264" s="21">
        <f t="shared" si="197"/>
        <v>39500.416666663616</v>
      </c>
      <c r="E1264" s="21" t="b">
        <f t="shared" si="190"/>
        <v>0</v>
      </c>
      <c r="F1264" s="21" t="b">
        <f t="shared" si="191"/>
        <v>0</v>
      </c>
      <c r="G1264" s="20">
        <f t="shared" si="192"/>
        <v>1</v>
      </c>
      <c r="H1264" s="20">
        <f t="shared" si="193"/>
        <v>24</v>
      </c>
      <c r="I1264" s="20">
        <f t="shared" si="198"/>
        <v>11</v>
      </c>
      <c r="J1264" s="21">
        <f t="shared" si="199"/>
        <v>39500</v>
      </c>
      <c r="K1264" s="21"/>
      <c r="L1264" s="21" t="str">
        <f t="shared" si="194"/>
        <v>Friday</v>
      </c>
      <c r="M1264" s="20">
        <f t="shared" si="195"/>
        <v>2</v>
      </c>
      <c r="N1264" s="19">
        <v>5214</v>
      </c>
      <c r="O1264" s="4">
        <f>MATCH(N1264-1,'Supply Data'!$K$12:$K$17)+1</f>
        <v>5</v>
      </c>
      <c r="P1264">
        <f>INDEX('Supply Data'!$L$12:$L$17,'Demand Data'!O1264)</f>
        <v>75</v>
      </c>
      <c r="R1264" t="str">
        <f t="shared" si="196"/>
        <v>22-Feb-08 Friday 11</v>
      </c>
    </row>
    <row r="1265" spans="4:18" x14ac:dyDescent="0.35">
      <c r="D1265" s="21">
        <f t="shared" si="197"/>
        <v>39500.45833333028</v>
      </c>
      <c r="E1265" s="21" t="b">
        <f t="shared" si="190"/>
        <v>0</v>
      </c>
      <c r="F1265" s="21" t="b">
        <f t="shared" si="191"/>
        <v>0</v>
      </c>
      <c r="G1265" s="20">
        <f t="shared" si="192"/>
        <v>1</v>
      </c>
      <c r="H1265" s="20">
        <f t="shared" si="193"/>
        <v>24</v>
      </c>
      <c r="I1265" s="20">
        <f t="shared" si="198"/>
        <v>12</v>
      </c>
      <c r="J1265" s="21">
        <f t="shared" si="199"/>
        <v>39500</v>
      </c>
      <c r="K1265" s="21"/>
      <c r="L1265" s="21" t="str">
        <f t="shared" si="194"/>
        <v>Friday</v>
      </c>
      <c r="M1265" s="20">
        <f t="shared" si="195"/>
        <v>2</v>
      </c>
      <c r="N1265" s="19">
        <v>5028</v>
      </c>
      <c r="O1265" s="4">
        <f>MATCH(N1265-1,'Supply Data'!$K$12:$K$17)+1</f>
        <v>5</v>
      </c>
      <c r="P1265">
        <f>INDEX('Supply Data'!$L$12:$L$17,'Demand Data'!O1265)</f>
        <v>75</v>
      </c>
      <c r="R1265" t="str">
        <f t="shared" si="196"/>
        <v>22-Feb-08 Friday 12</v>
      </c>
    </row>
    <row r="1266" spans="4:18" x14ac:dyDescent="0.35">
      <c r="D1266" s="21">
        <f t="shared" si="197"/>
        <v>39500.499999996944</v>
      </c>
      <c r="E1266" s="21" t="b">
        <f t="shared" si="190"/>
        <v>0</v>
      </c>
      <c r="F1266" s="21" t="b">
        <f t="shared" si="191"/>
        <v>0</v>
      </c>
      <c r="G1266" s="20">
        <f t="shared" si="192"/>
        <v>1</v>
      </c>
      <c r="H1266" s="20">
        <f t="shared" si="193"/>
        <v>24</v>
      </c>
      <c r="I1266" s="20">
        <f t="shared" si="198"/>
        <v>13</v>
      </c>
      <c r="J1266" s="21">
        <f t="shared" si="199"/>
        <v>39500</v>
      </c>
      <c r="K1266" s="21"/>
      <c r="L1266" s="21" t="str">
        <f t="shared" si="194"/>
        <v>Friday</v>
      </c>
      <c r="M1266" s="20">
        <f t="shared" si="195"/>
        <v>2</v>
      </c>
      <c r="N1266" s="19">
        <v>5067</v>
      </c>
      <c r="O1266" s="4">
        <f>MATCH(N1266-1,'Supply Data'!$K$12:$K$17)+1</f>
        <v>5</v>
      </c>
      <c r="P1266">
        <f>INDEX('Supply Data'!$L$12:$L$17,'Demand Data'!O1266)</f>
        <v>75</v>
      </c>
      <c r="R1266" t="str">
        <f t="shared" si="196"/>
        <v>22-Feb-08 Friday 13</v>
      </c>
    </row>
    <row r="1267" spans="4:18" x14ac:dyDescent="0.35">
      <c r="D1267" s="21">
        <f t="shared" si="197"/>
        <v>39500.541666663608</v>
      </c>
      <c r="E1267" s="21" t="b">
        <f t="shared" si="190"/>
        <v>0</v>
      </c>
      <c r="F1267" s="21" t="b">
        <f t="shared" si="191"/>
        <v>0</v>
      </c>
      <c r="G1267" s="20">
        <f t="shared" si="192"/>
        <v>1</v>
      </c>
      <c r="H1267" s="20">
        <f t="shared" si="193"/>
        <v>24</v>
      </c>
      <c r="I1267" s="20">
        <f t="shared" si="198"/>
        <v>14</v>
      </c>
      <c r="J1267" s="21">
        <f t="shared" si="199"/>
        <v>39500</v>
      </c>
      <c r="K1267" s="21"/>
      <c r="L1267" s="21" t="str">
        <f t="shared" si="194"/>
        <v>Friday</v>
      </c>
      <c r="M1267" s="20">
        <f t="shared" si="195"/>
        <v>2</v>
      </c>
      <c r="N1267" s="19">
        <v>5232</v>
      </c>
      <c r="O1267" s="4">
        <f>MATCH(N1267-1,'Supply Data'!$K$12:$K$17)+1</f>
        <v>5</v>
      </c>
      <c r="P1267">
        <f>INDEX('Supply Data'!$L$12:$L$17,'Demand Data'!O1267)</f>
        <v>75</v>
      </c>
      <c r="R1267" t="str">
        <f t="shared" si="196"/>
        <v>22-Feb-08 Friday 14</v>
      </c>
    </row>
    <row r="1268" spans="4:18" x14ac:dyDescent="0.35">
      <c r="D1268" s="21">
        <f t="shared" si="197"/>
        <v>39500.583333330273</v>
      </c>
      <c r="E1268" s="21" t="b">
        <f t="shared" si="190"/>
        <v>0</v>
      </c>
      <c r="F1268" s="21" t="b">
        <f t="shared" si="191"/>
        <v>0</v>
      </c>
      <c r="G1268" s="20">
        <f t="shared" si="192"/>
        <v>1</v>
      </c>
      <c r="H1268" s="20">
        <f t="shared" si="193"/>
        <v>24</v>
      </c>
      <c r="I1268" s="20">
        <f t="shared" si="198"/>
        <v>15</v>
      </c>
      <c r="J1268" s="21">
        <f t="shared" si="199"/>
        <v>39500</v>
      </c>
      <c r="K1268" s="21"/>
      <c r="L1268" s="21" t="str">
        <f t="shared" si="194"/>
        <v>Friday</v>
      </c>
      <c r="M1268" s="20">
        <f t="shared" si="195"/>
        <v>2</v>
      </c>
      <c r="N1268" s="19">
        <v>5065.5</v>
      </c>
      <c r="O1268" s="4">
        <f>MATCH(N1268-1,'Supply Data'!$K$12:$K$17)+1</f>
        <v>5</v>
      </c>
      <c r="P1268">
        <f>INDEX('Supply Data'!$L$12:$L$17,'Demand Data'!O1268)</f>
        <v>75</v>
      </c>
      <c r="R1268" t="str">
        <f t="shared" si="196"/>
        <v>22-Feb-08 Friday 15</v>
      </c>
    </row>
    <row r="1269" spans="4:18" x14ac:dyDescent="0.35">
      <c r="D1269" s="21">
        <f t="shared" si="197"/>
        <v>39500.624999996937</v>
      </c>
      <c r="E1269" s="21" t="b">
        <f t="shared" si="190"/>
        <v>0</v>
      </c>
      <c r="F1269" s="21" t="b">
        <f t="shared" si="191"/>
        <v>0</v>
      </c>
      <c r="G1269" s="20">
        <f t="shared" si="192"/>
        <v>1</v>
      </c>
      <c r="H1269" s="20">
        <f t="shared" si="193"/>
        <v>24</v>
      </c>
      <c r="I1269" s="20">
        <f t="shared" si="198"/>
        <v>16</v>
      </c>
      <c r="J1269" s="21">
        <f t="shared" si="199"/>
        <v>39500</v>
      </c>
      <c r="K1269" s="21"/>
      <c r="L1269" s="21" t="str">
        <f t="shared" si="194"/>
        <v>Friday</v>
      </c>
      <c r="M1269" s="20">
        <f t="shared" si="195"/>
        <v>2</v>
      </c>
      <c r="N1269" s="19">
        <v>5125.5</v>
      </c>
      <c r="O1269" s="4">
        <f>MATCH(N1269-1,'Supply Data'!$K$12:$K$17)+1</f>
        <v>5</v>
      </c>
      <c r="P1269">
        <f>INDEX('Supply Data'!$L$12:$L$17,'Demand Data'!O1269)</f>
        <v>75</v>
      </c>
      <c r="R1269" t="str">
        <f t="shared" si="196"/>
        <v>22-Feb-08 Friday 16</v>
      </c>
    </row>
    <row r="1270" spans="4:18" x14ac:dyDescent="0.35">
      <c r="D1270" s="21">
        <f t="shared" si="197"/>
        <v>39500.666666663601</v>
      </c>
      <c r="E1270" s="21" t="b">
        <f t="shared" si="190"/>
        <v>0</v>
      </c>
      <c r="F1270" s="21" t="b">
        <f t="shared" si="191"/>
        <v>0</v>
      </c>
      <c r="G1270" s="20">
        <f t="shared" si="192"/>
        <v>1</v>
      </c>
      <c r="H1270" s="20">
        <f t="shared" si="193"/>
        <v>24</v>
      </c>
      <c r="I1270" s="20">
        <f t="shared" si="198"/>
        <v>17</v>
      </c>
      <c r="J1270" s="21">
        <f t="shared" si="199"/>
        <v>39500</v>
      </c>
      <c r="K1270" s="21"/>
      <c r="L1270" s="21" t="str">
        <f t="shared" si="194"/>
        <v>Friday</v>
      </c>
      <c r="M1270" s="20">
        <f t="shared" si="195"/>
        <v>2</v>
      </c>
      <c r="N1270" s="19">
        <v>4971</v>
      </c>
      <c r="O1270" s="4">
        <f>MATCH(N1270-1,'Supply Data'!$K$12:$K$17)+1</f>
        <v>5</v>
      </c>
      <c r="P1270">
        <f>INDEX('Supply Data'!$L$12:$L$17,'Demand Data'!O1270)</f>
        <v>75</v>
      </c>
      <c r="R1270" t="str">
        <f t="shared" si="196"/>
        <v>22-Feb-08 Friday 17</v>
      </c>
    </row>
    <row r="1271" spans="4:18" x14ac:dyDescent="0.35">
      <c r="D1271" s="21">
        <f t="shared" si="197"/>
        <v>39500.708333330265</v>
      </c>
      <c r="E1271" s="21" t="b">
        <f t="shared" si="190"/>
        <v>0</v>
      </c>
      <c r="F1271" s="21" t="b">
        <f t="shared" si="191"/>
        <v>0</v>
      </c>
      <c r="G1271" s="20">
        <f t="shared" si="192"/>
        <v>1</v>
      </c>
      <c r="H1271" s="20">
        <f t="shared" si="193"/>
        <v>24</v>
      </c>
      <c r="I1271" s="20">
        <f t="shared" si="198"/>
        <v>18</v>
      </c>
      <c r="J1271" s="21">
        <f t="shared" si="199"/>
        <v>39500</v>
      </c>
      <c r="K1271" s="21"/>
      <c r="L1271" s="21" t="str">
        <f t="shared" si="194"/>
        <v>Friday</v>
      </c>
      <c r="M1271" s="20">
        <f t="shared" si="195"/>
        <v>2</v>
      </c>
      <c r="N1271" s="19">
        <v>5158.5</v>
      </c>
      <c r="O1271" s="4">
        <f>MATCH(N1271-1,'Supply Data'!$K$12:$K$17)+1</f>
        <v>5</v>
      </c>
      <c r="P1271">
        <f>INDEX('Supply Data'!$L$12:$L$17,'Demand Data'!O1271)</f>
        <v>75</v>
      </c>
      <c r="R1271" t="str">
        <f t="shared" si="196"/>
        <v>22-Feb-08 Friday 18</v>
      </c>
    </row>
    <row r="1272" spans="4:18" x14ac:dyDescent="0.35">
      <c r="D1272" s="21">
        <f t="shared" si="197"/>
        <v>39500.74999999693</v>
      </c>
      <c r="E1272" s="21" t="b">
        <f t="shared" si="190"/>
        <v>0</v>
      </c>
      <c r="F1272" s="21" t="b">
        <f t="shared" si="191"/>
        <v>0</v>
      </c>
      <c r="G1272" s="20">
        <f t="shared" si="192"/>
        <v>1</v>
      </c>
      <c r="H1272" s="20">
        <f t="shared" si="193"/>
        <v>24</v>
      </c>
      <c r="I1272" s="20">
        <f t="shared" si="198"/>
        <v>19</v>
      </c>
      <c r="J1272" s="21">
        <f t="shared" si="199"/>
        <v>39500</v>
      </c>
      <c r="K1272" s="21"/>
      <c r="L1272" s="21" t="str">
        <f t="shared" si="194"/>
        <v>Friday</v>
      </c>
      <c r="M1272" s="20">
        <f t="shared" si="195"/>
        <v>2</v>
      </c>
      <c r="N1272" s="19">
        <v>5845.5</v>
      </c>
      <c r="O1272" s="4">
        <f>MATCH(N1272-1,'Supply Data'!$K$12:$K$17)+1</f>
        <v>5</v>
      </c>
      <c r="P1272">
        <f>INDEX('Supply Data'!$L$12:$L$17,'Demand Data'!O1272)</f>
        <v>75</v>
      </c>
      <c r="R1272" t="str">
        <f t="shared" si="196"/>
        <v>22-Feb-08 Friday 19</v>
      </c>
    </row>
    <row r="1273" spans="4:18" x14ac:dyDescent="0.35">
      <c r="D1273" s="21">
        <f t="shared" si="197"/>
        <v>39500.791666663594</v>
      </c>
      <c r="E1273" s="21" t="b">
        <f t="shared" si="190"/>
        <v>0</v>
      </c>
      <c r="F1273" s="21" t="b">
        <f t="shared" si="191"/>
        <v>0</v>
      </c>
      <c r="G1273" s="20">
        <f t="shared" si="192"/>
        <v>1</v>
      </c>
      <c r="H1273" s="20">
        <f t="shared" si="193"/>
        <v>24</v>
      </c>
      <c r="I1273" s="20">
        <f t="shared" si="198"/>
        <v>20</v>
      </c>
      <c r="J1273" s="21">
        <f t="shared" si="199"/>
        <v>39500</v>
      </c>
      <c r="K1273" s="21"/>
      <c r="L1273" s="21" t="str">
        <f t="shared" si="194"/>
        <v>Friday</v>
      </c>
      <c r="M1273" s="20">
        <f t="shared" si="195"/>
        <v>2</v>
      </c>
      <c r="N1273" s="19">
        <v>5269.5</v>
      </c>
      <c r="O1273" s="4">
        <f>MATCH(N1273-1,'Supply Data'!$K$12:$K$17)+1</f>
        <v>5</v>
      </c>
      <c r="P1273">
        <f>INDEX('Supply Data'!$L$12:$L$17,'Demand Data'!O1273)</f>
        <v>75</v>
      </c>
      <c r="R1273" t="str">
        <f t="shared" si="196"/>
        <v>22-Feb-08 Friday 20</v>
      </c>
    </row>
    <row r="1274" spans="4:18" x14ac:dyDescent="0.35">
      <c r="D1274" s="21">
        <f t="shared" si="197"/>
        <v>39500.833333330258</v>
      </c>
      <c r="E1274" s="21" t="b">
        <f t="shared" si="190"/>
        <v>0</v>
      </c>
      <c r="F1274" s="21" t="b">
        <f t="shared" si="191"/>
        <v>0</v>
      </c>
      <c r="G1274" s="20">
        <f t="shared" si="192"/>
        <v>1</v>
      </c>
      <c r="H1274" s="20">
        <f t="shared" si="193"/>
        <v>24</v>
      </c>
      <c r="I1274" s="20">
        <f t="shared" si="198"/>
        <v>21</v>
      </c>
      <c r="J1274" s="21">
        <f t="shared" si="199"/>
        <v>39500</v>
      </c>
      <c r="K1274" s="21"/>
      <c r="L1274" s="21" t="str">
        <f t="shared" si="194"/>
        <v>Friday</v>
      </c>
      <c r="M1274" s="20">
        <f t="shared" si="195"/>
        <v>2</v>
      </c>
      <c r="N1274" s="19">
        <v>5095.5</v>
      </c>
      <c r="O1274" s="4">
        <f>MATCH(N1274-1,'Supply Data'!$K$12:$K$17)+1</f>
        <v>5</v>
      </c>
      <c r="P1274">
        <f>INDEX('Supply Data'!$L$12:$L$17,'Demand Data'!O1274)</f>
        <v>75</v>
      </c>
      <c r="R1274" t="str">
        <f t="shared" si="196"/>
        <v>22-Feb-08 Friday 21</v>
      </c>
    </row>
    <row r="1275" spans="4:18" x14ac:dyDescent="0.35">
      <c r="D1275" s="21">
        <f t="shared" si="197"/>
        <v>39500.874999996922</v>
      </c>
      <c r="E1275" s="21" t="b">
        <f t="shared" si="190"/>
        <v>0</v>
      </c>
      <c r="F1275" s="21" t="b">
        <f t="shared" si="191"/>
        <v>0</v>
      </c>
      <c r="G1275" s="20">
        <f t="shared" si="192"/>
        <v>1</v>
      </c>
      <c r="H1275" s="20">
        <f t="shared" si="193"/>
        <v>24</v>
      </c>
      <c r="I1275" s="20">
        <f t="shared" si="198"/>
        <v>22</v>
      </c>
      <c r="J1275" s="21">
        <f t="shared" si="199"/>
        <v>39500</v>
      </c>
      <c r="K1275" s="21"/>
      <c r="L1275" s="21" t="str">
        <f t="shared" si="194"/>
        <v>Friday</v>
      </c>
      <c r="M1275" s="20">
        <f t="shared" si="195"/>
        <v>2</v>
      </c>
      <c r="N1275" s="19">
        <v>4492.5</v>
      </c>
      <c r="O1275" s="4">
        <f>MATCH(N1275-1,'Supply Data'!$K$12:$K$17)+1</f>
        <v>4</v>
      </c>
      <c r="P1275">
        <f>INDEX('Supply Data'!$L$12:$L$17,'Demand Data'!O1275)</f>
        <v>50</v>
      </c>
      <c r="R1275" t="str">
        <f t="shared" si="196"/>
        <v>22-Feb-08 Friday 22</v>
      </c>
    </row>
    <row r="1276" spans="4:18" x14ac:dyDescent="0.35">
      <c r="D1276" s="21">
        <f t="shared" si="197"/>
        <v>39500.916666663587</v>
      </c>
      <c r="E1276" s="21" t="b">
        <f t="shared" si="190"/>
        <v>0</v>
      </c>
      <c r="F1276" s="21" t="b">
        <f t="shared" si="191"/>
        <v>0</v>
      </c>
      <c r="G1276" s="20">
        <f t="shared" si="192"/>
        <v>1</v>
      </c>
      <c r="H1276" s="20">
        <f t="shared" si="193"/>
        <v>24</v>
      </c>
      <c r="I1276" s="20">
        <f t="shared" si="198"/>
        <v>23</v>
      </c>
      <c r="J1276" s="21">
        <f t="shared" si="199"/>
        <v>39500</v>
      </c>
      <c r="K1276" s="21"/>
      <c r="L1276" s="21" t="str">
        <f t="shared" si="194"/>
        <v>Friday</v>
      </c>
      <c r="M1276" s="20">
        <f t="shared" si="195"/>
        <v>2</v>
      </c>
      <c r="N1276" s="19">
        <v>4041</v>
      </c>
      <c r="O1276" s="4">
        <f>MATCH(N1276-1,'Supply Data'!$K$12:$K$17)+1</f>
        <v>4</v>
      </c>
      <c r="P1276">
        <f>INDEX('Supply Data'!$L$12:$L$17,'Demand Data'!O1276)</f>
        <v>50</v>
      </c>
      <c r="R1276" t="str">
        <f t="shared" si="196"/>
        <v>22-Feb-08 Friday 23</v>
      </c>
    </row>
    <row r="1277" spans="4:18" x14ac:dyDescent="0.35">
      <c r="D1277" s="21">
        <f t="shared" si="197"/>
        <v>39500.958333330251</v>
      </c>
      <c r="E1277" s="21" t="b">
        <f t="shared" si="190"/>
        <v>0</v>
      </c>
      <c r="F1277" s="21" t="b">
        <f t="shared" si="191"/>
        <v>0</v>
      </c>
      <c r="G1277" s="20">
        <f t="shared" si="192"/>
        <v>1</v>
      </c>
      <c r="H1277" s="20">
        <f t="shared" si="193"/>
        <v>24</v>
      </c>
      <c r="I1277" s="20">
        <f t="shared" si="198"/>
        <v>24</v>
      </c>
      <c r="J1277" s="21">
        <f t="shared" si="199"/>
        <v>39500</v>
      </c>
      <c r="K1277" s="21"/>
      <c r="L1277" s="21" t="str">
        <f t="shared" si="194"/>
        <v>Friday</v>
      </c>
      <c r="M1277" s="20">
        <f t="shared" si="195"/>
        <v>2</v>
      </c>
      <c r="N1277" s="19">
        <v>3772.5</v>
      </c>
      <c r="O1277" s="4">
        <f>MATCH(N1277-1,'Supply Data'!$K$12:$K$17)+1</f>
        <v>4</v>
      </c>
      <c r="P1277">
        <f>INDEX('Supply Data'!$L$12:$L$17,'Demand Data'!O1277)</f>
        <v>50</v>
      </c>
      <c r="R1277" t="str">
        <f t="shared" si="196"/>
        <v>22-Feb-08 Friday 24</v>
      </c>
    </row>
    <row r="1278" spans="4:18" x14ac:dyDescent="0.35">
      <c r="D1278" s="21">
        <f t="shared" si="197"/>
        <v>39500.999999996915</v>
      </c>
      <c r="E1278" s="21" t="b">
        <f t="shared" si="190"/>
        <v>0</v>
      </c>
      <c r="F1278" s="21" t="b">
        <f t="shared" si="191"/>
        <v>0</v>
      </c>
      <c r="G1278" s="20">
        <f t="shared" si="192"/>
        <v>1</v>
      </c>
      <c r="H1278" s="20">
        <f t="shared" si="193"/>
        <v>24</v>
      </c>
      <c r="I1278" s="20">
        <f t="shared" si="198"/>
        <v>1</v>
      </c>
      <c r="J1278" s="21">
        <f t="shared" si="199"/>
        <v>39501</v>
      </c>
      <c r="K1278" s="21"/>
      <c r="L1278" s="21" t="str">
        <f t="shared" si="194"/>
        <v>Saturday</v>
      </c>
      <c r="M1278" s="20">
        <f t="shared" si="195"/>
        <v>2</v>
      </c>
      <c r="N1278" s="19">
        <v>3556.5</v>
      </c>
      <c r="O1278" s="4">
        <f>MATCH(N1278-1,'Supply Data'!$K$12:$K$17)+1</f>
        <v>3</v>
      </c>
      <c r="P1278">
        <f>INDEX('Supply Data'!$L$12:$L$17,'Demand Data'!O1278)</f>
        <v>23</v>
      </c>
      <c r="R1278" t="str">
        <f t="shared" si="196"/>
        <v>23-Feb-08 Saturday 1</v>
      </c>
    </row>
    <row r="1279" spans="4:18" x14ac:dyDescent="0.35">
      <c r="D1279" s="21">
        <f t="shared" si="197"/>
        <v>39501.041666663579</v>
      </c>
      <c r="E1279" s="21" t="b">
        <f t="shared" si="190"/>
        <v>0</v>
      </c>
      <c r="F1279" s="21" t="b">
        <f t="shared" si="191"/>
        <v>0</v>
      </c>
      <c r="G1279" s="20">
        <f t="shared" si="192"/>
        <v>1</v>
      </c>
      <c r="H1279" s="20">
        <f t="shared" si="193"/>
        <v>24</v>
      </c>
      <c r="I1279" s="20">
        <f t="shared" si="198"/>
        <v>2</v>
      </c>
      <c r="J1279" s="21">
        <f t="shared" si="199"/>
        <v>39501</v>
      </c>
      <c r="K1279" s="21"/>
      <c r="L1279" s="21" t="str">
        <f t="shared" si="194"/>
        <v>Saturday</v>
      </c>
      <c r="M1279" s="20">
        <f t="shared" si="195"/>
        <v>2</v>
      </c>
      <c r="N1279" s="19">
        <v>3574.5</v>
      </c>
      <c r="O1279" s="4">
        <f>MATCH(N1279-1,'Supply Data'!$K$12:$K$17)+1</f>
        <v>3</v>
      </c>
      <c r="P1279">
        <f>INDEX('Supply Data'!$L$12:$L$17,'Demand Data'!O1279)</f>
        <v>23</v>
      </c>
      <c r="R1279" t="str">
        <f t="shared" si="196"/>
        <v>23-Feb-08 Saturday 2</v>
      </c>
    </row>
    <row r="1280" spans="4:18" x14ac:dyDescent="0.35">
      <c r="D1280" s="21">
        <f t="shared" si="197"/>
        <v>39501.083333330243</v>
      </c>
      <c r="E1280" s="21" t="b">
        <f t="shared" si="190"/>
        <v>0</v>
      </c>
      <c r="F1280" s="21" t="b">
        <f t="shared" si="191"/>
        <v>0</v>
      </c>
      <c r="G1280" s="20">
        <f t="shared" si="192"/>
        <v>1</v>
      </c>
      <c r="H1280" s="20">
        <f t="shared" si="193"/>
        <v>24</v>
      </c>
      <c r="I1280" s="20">
        <f t="shared" si="198"/>
        <v>3</v>
      </c>
      <c r="J1280" s="21">
        <f t="shared" si="199"/>
        <v>39501</v>
      </c>
      <c r="K1280" s="21"/>
      <c r="L1280" s="21" t="str">
        <f t="shared" si="194"/>
        <v>Saturday</v>
      </c>
      <c r="M1280" s="20">
        <f t="shared" si="195"/>
        <v>2</v>
      </c>
      <c r="N1280" s="19">
        <v>3496.5</v>
      </c>
      <c r="O1280" s="4">
        <f>MATCH(N1280-1,'Supply Data'!$K$12:$K$17)+1</f>
        <v>3</v>
      </c>
      <c r="P1280">
        <f>INDEX('Supply Data'!$L$12:$L$17,'Demand Data'!O1280)</f>
        <v>23</v>
      </c>
      <c r="R1280" t="str">
        <f t="shared" si="196"/>
        <v>23-Feb-08 Saturday 3</v>
      </c>
    </row>
    <row r="1281" spans="4:18" x14ac:dyDescent="0.35">
      <c r="D1281" s="21">
        <f t="shared" si="197"/>
        <v>39501.124999996908</v>
      </c>
      <c r="E1281" s="21" t="b">
        <f t="shared" si="190"/>
        <v>0</v>
      </c>
      <c r="F1281" s="21" t="b">
        <f t="shared" si="191"/>
        <v>0</v>
      </c>
      <c r="G1281" s="20">
        <f t="shared" si="192"/>
        <v>1</v>
      </c>
      <c r="H1281" s="20">
        <f t="shared" si="193"/>
        <v>24</v>
      </c>
      <c r="I1281" s="20">
        <f t="shared" si="198"/>
        <v>4</v>
      </c>
      <c r="J1281" s="21">
        <f t="shared" si="199"/>
        <v>39501</v>
      </c>
      <c r="K1281" s="21"/>
      <c r="L1281" s="21" t="str">
        <f t="shared" si="194"/>
        <v>Saturday</v>
      </c>
      <c r="M1281" s="20">
        <f t="shared" si="195"/>
        <v>2</v>
      </c>
      <c r="N1281" s="19">
        <v>3597</v>
      </c>
      <c r="O1281" s="4">
        <f>MATCH(N1281-1,'Supply Data'!$K$12:$K$17)+1</f>
        <v>3</v>
      </c>
      <c r="P1281">
        <f>INDEX('Supply Data'!$L$12:$L$17,'Demand Data'!O1281)</f>
        <v>23</v>
      </c>
      <c r="R1281" t="str">
        <f t="shared" si="196"/>
        <v>23-Feb-08 Saturday 4</v>
      </c>
    </row>
    <row r="1282" spans="4:18" x14ac:dyDescent="0.35">
      <c r="D1282" s="21">
        <f t="shared" si="197"/>
        <v>39501.166666663572</v>
      </c>
      <c r="E1282" s="21" t="b">
        <f t="shared" si="190"/>
        <v>0</v>
      </c>
      <c r="F1282" s="21" t="b">
        <f t="shared" si="191"/>
        <v>0</v>
      </c>
      <c r="G1282" s="20">
        <f t="shared" si="192"/>
        <v>1</v>
      </c>
      <c r="H1282" s="20">
        <f t="shared" si="193"/>
        <v>24</v>
      </c>
      <c r="I1282" s="20">
        <f t="shared" si="198"/>
        <v>5</v>
      </c>
      <c r="J1282" s="21">
        <f t="shared" si="199"/>
        <v>39501</v>
      </c>
      <c r="K1282" s="21"/>
      <c r="L1282" s="21" t="str">
        <f t="shared" si="194"/>
        <v>Saturday</v>
      </c>
      <c r="M1282" s="20">
        <f t="shared" si="195"/>
        <v>2</v>
      </c>
      <c r="N1282" s="19">
        <v>3640.5</v>
      </c>
      <c r="O1282" s="4">
        <f>MATCH(N1282-1,'Supply Data'!$K$12:$K$17)+1</f>
        <v>4</v>
      </c>
      <c r="P1282">
        <f>INDEX('Supply Data'!$L$12:$L$17,'Demand Data'!O1282)</f>
        <v>50</v>
      </c>
      <c r="R1282" t="str">
        <f t="shared" si="196"/>
        <v>23-Feb-08 Saturday 5</v>
      </c>
    </row>
    <row r="1283" spans="4:18" x14ac:dyDescent="0.35">
      <c r="D1283" s="21">
        <f t="shared" si="197"/>
        <v>39501.208333330236</v>
      </c>
      <c r="E1283" s="21" t="b">
        <f t="shared" si="190"/>
        <v>0</v>
      </c>
      <c r="F1283" s="21" t="b">
        <f t="shared" si="191"/>
        <v>0</v>
      </c>
      <c r="G1283" s="20">
        <f t="shared" si="192"/>
        <v>1</v>
      </c>
      <c r="H1283" s="20">
        <f t="shared" si="193"/>
        <v>24</v>
      </c>
      <c r="I1283" s="20">
        <f t="shared" si="198"/>
        <v>6</v>
      </c>
      <c r="J1283" s="21">
        <f t="shared" si="199"/>
        <v>39501</v>
      </c>
      <c r="K1283" s="21"/>
      <c r="L1283" s="21" t="str">
        <f t="shared" si="194"/>
        <v>Saturday</v>
      </c>
      <c r="M1283" s="20">
        <f t="shared" si="195"/>
        <v>2</v>
      </c>
      <c r="N1283" s="19">
        <v>3861</v>
      </c>
      <c r="O1283" s="4">
        <f>MATCH(N1283-1,'Supply Data'!$K$12:$K$17)+1</f>
        <v>4</v>
      </c>
      <c r="P1283">
        <f>INDEX('Supply Data'!$L$12:$L$17,'Demand Data'!O1283)</f>
        <v>50</v>
      </c>
      <c r="R1283" t="str">
        <f t="shared" si="196"/>
        <v>23-Feb-08 Saturday 6</v>
      </c>
    </row>
    <row r="1284" spans="4:18" x14ac:dyDescent="0.35">
      <c r="D1284" s="21">
        <f t="shared" si="197"/>
        <v>39501.2499999969</v>
      </c>
      <c r="E1284" s="21" t="b">
        <f t="shared" si="190"/>
        <v>0</v>
      </c>
      <c r="F1284" s="21" t="b">
        <f t="shared" si="191"/>
        <v>0</v>
      </c>
      <c r="G1284" s="20">
        <f t="shared" si="192"/>
        <v>1</v>
      </c>
      <c r="H1284" s="20">
        <f t="shared" si="193"/>
        <v>24</v>
      </c>
      <c r="I1284" s="20">
        <f t="shared" si="198"/>
        <v>7</v>
      </c>
      <c r="J1284" s="21">
        <f t="shared" si="199"/>
        <v>39501</v>
      </c>
      <c r="K1284" s="21"/>
      <c r="L1284" s="21" t="str">
        <f t="shared" si="194"/>
        <v>Saturday</v>
      </c>
      <c r="M1284" s="20">
        <f t="shared" si="195"/>
        <v>2</v>
      </c>
      <c r="N1284" s="19">
        <v>3780</v>
      </c>
      <c r="O1284" s="4">
        <f>MATCH(N1284-1,'Supply Data'!$K$12:$K$17)+1</f>
        <v>4</v>
      </c>
      <c r="P1284">
        <f>INDEX('Supply Data'!$L$12:$L$17,'Demand Data'!O1284)</f>
        <v>50</v>
      </c>
      <c r="R1284" t="str">
        <f t="shared" si="196"/>
        <v>23-Feb-08 Saturday 7</v>
      </c>
    </row>
    <row r="1285" spans="4:18" x14ac:dyDescent="0.35">
      <c r="D1285" s="21">
        <f t="shared" si="197"/>
        <v>39501.291666663565</v>
      </c>
      <c r="E1285" s="21" t="b">
        <f t="shared" si="190"/>
        <v>0</v>
      </c>
      <c r="F1285" s="21" t="b">
        <f t="shared" si="191"/>
        <v>0</v>
      </c>
      <c r="G1285" s="20">
        <f t="shared" si="192"/>
        <v>1</v>
      </c>
      <c r="H1285" s="20">
        <f t="shared" si="193"/>
        <v>24</v>
      </c>
      <c r="I1285" s="20">
        <f t="shared" si="198"/>
        <v>8</v>
      </c>
      <c r="J1285" s="21">
        <f t="shared" si="199"/>
        <v>39501</v>
      </c>
      <c r="K1285" s="21"/>
      <c r="L1285" s="21" t="str">
        <f t="shared" si="194"/>
        <v>Saturday</v>
      </c>
      <c r="M1285" s="20">
        <f t="shared" si="195"/>
        <v>2</v>
      </c>
      <c r="N1285" s="19">
        <v>4207.5</v>
      </c>
      <c r="O1285" s="4">
        <f>MATCH(N1285-1,'Supply Data'!$K$12:$K$17)+1</f>
        <v>4</v>
      </c>
      <c r="P1285">
        <f>INDEX('Supply Data'!$L$12:$L$17,'Demand Data'!O1285)</f>
        <v>50</v>
      </c>
      <c r="R1285" t="str">
        <f t="shared" si="196"/>
        <v>23-Feb-08 Saturday 8</v>
      </c>
    </row>
    <row r="1286" spans="4:18" x14ac:dyDescent="0.35">
      <c r="D1286" s="21">
        <f t="shared" si="197"/>
        <v>39501.333333330229</v>
      </c>
      <c r="E1286" s="21" t="b">
        <f t="shared" ref="E1286:E1349" si="200">D1286=$D$2</f>
        <v>0</v>
      </c>
      <c r="F1286" s="21" t="b">
        <f t="shared" ref="F1286:F1349" si="201">D1286=$E$2</f>
        <v>0</v>
      </c>
      <c r="G1286" s="20">
        <f t="shared" si="192"/>
        <v>1</v>
      </c>
      <c r="H1286" s="20">
        <f t="shared" si="193"/>
        <v>24</v>
      </c>
      <c r="I1286" s="20">
        <f t="shared" si="198"/>
        <v>9</v>
      </c>
      <c r="J1286" s="21">
        <f t="shared" si="199"/>
        <v>39501</v>
      </c>
      <c r="K1286" s="21"/>
      <c r="L1286" s="21" t="str">
        <f t="shared" si="194"/>
        <v>Saturday</v>
      </c>
      <c r="M1286" s="20">
        <f t="shared" si="195"/>
        <v>2</v>
      </c>
      <c r="N1286" s="19">
        <v>4767</v>
      </c>
      <c r="O1286" s="4">
        <f>MATCH(N1286-1,'Supply Data'!$K$12:$K$17)+1</f>
        <v>4</v>
      </c>
      <c r="P1286">
        <f>INDEX('Supply Data'!$L$12:$L$17,'Demand Data'!O1286)</f>
        <v>50</v>
      </c>
      <c r="R1286" t="str">
        <f t="shared" si="196"/>
        <v>23-Feb-08 Saturday 9</v>
      </c>
    </row>
    <row r="1287" spans="4:18" x14ac:dyDescent="0.35">
      <c r="D1287" s="21">
        <f t="shared" si="197"/>
        <v>39501.374999996893</v>
      </c>
      <c r="E1287" s="21" t="b">
        <f t="shared" si="200"/>
        <v>0</v>
      </c>
      <c r="F1287" s="21" t="b">
        <f t="shared" si="201"/>
        <v>0</v>
      </c>
      <c r="G1287" s="20">
        <f t="shared" ref="G1287:G1350" si="202">IF(E1287,2,IF(F1287,3,1))</f>
        <v>1</v>
      </c>
      <c r="H1287" s="20">
        <f t="shared" ref="H1287:H1350" si="203">CHOOSE(G1287,24,23,25)</f>
        <v>24</v>
      </c>
      <c r="I1287" s="20">
        <f t="shared" si="198"/>
        <v>10</v>
      </c>
      <c r="J1287" s="21">
        <f t="shared" si="199"/>
        <v>39501</v>
      </c>
      <c r="K1287" s="21"/>
      <c r="L1287" s="21" t="str">
        <f t="shared" ref="L1287:L1350" si="204">TEXT(J1287,"ddddd")</f>
        <v>Saturday</v>
      </c>
      <c r="M1287" s="20">
        <f t="shared" ref="M1287:M1350" si="205">MONTH(D1287)</f>
        <v>2</v>
      </c>
      <c r="N1287" s="19">
        <v>5110.5</v>
      </c>
      <c r="O1287" s="4">
        <f>MATCH(N1287-1,'Supply Data'!$K$12:$K$17)+1</f>
        <v>5</v>
      </c>
      <c r="P1287">
        <f>INDEX('Supply Data'!$L$12:$L$17,'Demand Data'!O1287)</f>
        <v>75</v>
      </c>
      <c r="R1287" t="str">
        <f t="shared" ref="R1287:R1350" si="206">TEXT(D1287,"dd-mmm-yy ddddd")&amp;" "&amp;I1287</f>
        <v>23-Feb-08 Saturday 10</v>
      </c>
    </row>
    <row r="1288" spans="4:18" x14ac:dyDescent="0.35">
      <c r="D1288" s="21">
        <f t="shared" ref="D1288:D1351" si="207">D1287+1/24</f>
        <v>39501.416666663557</v>
      </c>
      <c r="E1288" s="21" t="b">
        <f t="shared" si="200"/>
        <v>0</v>
      </c>
      <c r="F1288" s="21" t="b">
        <f t="shared" si="201"/>
        <v>0</v>
      </c>
      <c r="G1288" s="20">
        <f t="shared" si="202"/>
        <v>1</v>
      </c>
      <c r="H1288" s="20">
        <f t="shared" si="203"/>
        <v>24</v>
      </c>
      <c r="I1288" s="20">
        <f t="shared" ref="I1288:I1351" si="208">IF(I1287&gt;=H1288,1,I1287+1)</f>
        <v>11</v>
      </c>
      <c r="J1288" s="21">
        <f t="shared" ref="J1288:J1351" si="209">IF(I1288=1,J1287+1,J1287)</f>
        <v>39501</v>
      </c>
      <c r="K1288" s="21"/>
      <c r="L1288" s="21" t="str">
        <f t="shared" si="204"/>
        <v>Saturday</v>
      </c>
      <c r="M1288" s="20">
        <f t="shared" si="205"/>
        <v>2</v>
      </c>
      <c r="N1288" s="19">
        <v>5313</v>
      </c>
      <c r="O1288" s="4">
        <f>MATCH(N1288-1,'Supply Data'!$K$12:$K$17)+1</f>
        <v>5</v>
      </c>
      <c r="P1288">
        <f>INDEX('Supply Data'!$L$12:$L$17,'Demand Data'!O1288)</f>
        <v>75</v>
      </c>
      <c r="R1288" t="str">
        <f t="shared" si="206"/>
        <v>23-Feb-08 Saturday 11</v>
      </c>
    </row>
    <row r="1289" spans="4:18" x14ac:dyDescent="0.35">
      <c r="D1289" s="21">
        <f t="shared" si="207"/>
        <v>39501.458333330222</v>
      </c>
      <c r="E1289" s="21" t="b">
        <f t="shared" si="200"/>
        <v>0</v>
      </c>
      <c r="F1289" s="21" t="b">
        <f t="shared" si="201"/>
        <v>0</v>
      </c>
      <c r="G1289" s="20">
        <f t="shared" si="202"/>
        <v>1</v>
      </c>
      <c r="H1289" s="20">
        <f t="shared" si="203"/>
        <v>24</v>
      </c>
      <c r="I1289" s="20">
        <f t="shared" si="208"/>
        <v>12</v>
      </c>
      <c r="J1289" s="21">
        <f t="shared" si="209"/>
        <v>39501</v>
      </c>
      <c r="K1289" s="21"/>
      <c r="L1289" s="21" t="str">
        <f t="shared" si="204"/>
        <v>Saturday</v>
      </c>
      <c r="M1289" s="20">
        <f t="shared" si="205"/>
        <v>2</v>
      </c>
      <c r="N1289" s="19">
        <v>4957.5</v>
      </c>
      <c r="O1289" s="4">
        <f>MATCH(N1289-1,'Supply Data'!$K$12:$K$17)+1</f>
        <v>5</v>
      </c>
      <c r="P1289">
        <f>INDEX('Supply Data'!$L$12:$L$17,'Demand Data'!O1289)</f>
        <v>75</v>
      </c>
      <c r="R1289" t="str">
        <f t="shared" si="206"/>
        <v>23-Feb-08 Saturday 12</v>
      </c>
    </row>
    <row r="1290" spans="4:18" x14ac:dyDescent="0.35">
      <c r="D1290" s="21">
        <f t="shared" si="207"/>
        <v>39501.499999996886</v>
      </c>
      <c r="E1290" s="21" t="b">
        <f t="shared" si="200"/>
        <v>0</v>
      </c>
      <c r="F1290" s="21" t="b">
        <f t="shared" si="201"/>
        <v>0</v>
      </c>
      <c r="G1290" s="20">
        <f t="shared" si="202"/>
        <v>1</v>
      </c>
      <c r="H1290" s="20">
        <f t="shared" si="203"/>
        <v>24</v>
      </c>
      <c r="I1290" s="20">
        <f t="shared" si="208"/>
        <v>13</v>
      </c>
      <c r="J1290" s="21">
        <f t="shared" si="209"/>
        <v>39501</v>
      </c>
      <c r="K1290" s="21"/>
      <c r="L1290" s="21" t="str">
        <f t="shared" si="204"/>
        <v>Saturday</v>
      </c>
      <c r="M1290" s="20">
        <f t="shared" si="205"/>
        <v>2</v>
      </c>
      <c r="N1290" s="19">
        <v>5064</v>
      </c>
      <c r="O1290" s="4">
        <f>MATCH(N1290-1,'Supply Data'!$K$12:$K$17)+1</f>
        <v>5</v>
      </c>
      <c r="P1290">
        <f>INDEX('Supply Data'!$L$12:$L$17,'Demand Data'!O1290)</f>
        <v>75</v>
      </c>
      <c r="R1290" t="str">
        <f t="shared" si="206"/>
        <v>23-Feb-08 Saturday 13</v>
      </c>
    </row>
    <row r="1291" spans="4:18" x14ac:dyDescent="0.35">
      <c r="D1291" s="21">
        <f t="shared" si="207"/>
        <v>39501.54166666355</v>
      </c>
      <c r="E1291" s="21" t="b">
        <f t="shared" si="200"/>
        <v>0</v>
      </c>
      <c r="F1291" s="21" t="b">
        <f t="shared" si="201"/>
        <v>0</v>
      </c>
      <c r="G1291" s="20">
        <f t="shared" si="202"/>
        <v>1</v>
      </c>
      <c r="H1291" s="20">
        <f t="shared" si="203"/>
        <v>24</v>
      </c>
      <c r="I1291" s="20">
        <f t="shared" si="208"/>
        <v>14</v>
      </c>
      <c r="J1291" s="21">
        <f t="shared" si="209"/>
        <v>39501</v>
      </c>
      <c r="K1291" s="21"/>
      <c r="L1291" s="21" t="str">
        <f t="shared" si="204"/>
        <v>Saturday</v>
      </c>
      <c r="M1291" s="20">
        <f t="shared" si="205"/>
        <v>2</v>
      </c>
      <c r="N1291" s="19">
        <v>5205</v>
      </c>
      <c r="O1291" s="4">
        <f>MATCH(N1291-1,'Supply Data'!$K$12:$K$17)+1</f>
        <v>5</v>
      </c>
      <c r="P1291">
        <f>INDEX('Supply Data'!$L$12:$L$17,'Demand Data'!O1291)</f>
        <v>75</v>
      </c>
      <c r="R1291" t="str">
        <f t="shared" si="206"/>
        <v>23-Feb-08 Saturday 14</v>
      </c>
    </row>
    <row r="1292" spans="4:18" x14ac:dyDescent="0.35">
      <c r="D1292" s="21">
        <f t="shared" si="207"/>
        <v>39501.583333330214</v>
      </c>
      <c r="E1292" s="21" t="b">
        <f t="shared" si="200"/>
        <v>0</v>
      </c>
      <c r="F1292" s="21" t="b">
        <f t="shared" si="201"/>
        <v>0</v>
      </c>
      <c r="G1292" s="20">
        <f t="shared" si="202"/>
        <v>1</v>
      </c>
      <c r="H1292" s="20">
        <f t="shared" si="203"/>
        <v>24</v>
      </c>
      <c r="I1292" s="20">
        <f t="shared" si="208"/>
        <v>15</v>
      </c>
      <c r="J1292" s="21">
        <f t="shared" si="209"/>
        <v>39501</v>
      </c>
      <c r="K1292" s="21"/>
      <c r="L1292" s="21" t="str">
        <f t="shared" si="204"/>
        <v>Saturday</v>
      </c>
      <c r="M1292" s="20">
        <f t="shared" si="205"/>
        <v>2</v>
      </c>
      <c r="N1292" s="19">
        <v>5086.5</v>
      </c>
      <c r="O1292" s="4">
        <f>MATCH(N1292-1,'Supply Data'!$K$12:$K$17)+1</f>
        <v>5</v>
      </c>
      <c r="P1292">
        <f>INDEX('Supply Data'!$L$12:$L$17,'Demand Data'!O1292)</f>
        <v>75</v>
      </c>
      <c r="R1292" t="str">
        <f t="shared" si="206"/>
        <v>23-Feb-08 Saturday 15</v>
      </c>
    </row>
    <row r="1293" spans="4:18" x14ac:dyDescent="0.35">
      <c r="D1293" s="21">
        <f t="shared" si="207"/>
        <v>39501.624999996879</v>
      </c>
      <c r="E1293" s="21" t="b">
        <f t="shared" si="200"/>
        <v>0</v>
      </c>
      <c r="F1293" s="21" t="b">
        <f t="shared" si="201"/>
        <v>0</v>
      </c>
      <c r="G1293" s="20">
        <f t="shared" si="202"/>
        <v>1</v>
      </c>
      <c r="H1293" s="20">
        <f t="shared" si="203"/>
        <v>24</v>
      </c>
      <c r="I1293" s="20">
        <f t="shared" si="208"/>
        <v>16</v>
      </c>
      <c r="J1293" s="21">
        <f t="shared" si="209"/>
        <v>39501</v>
      </c>
      <c r="K1293" s="21"/>
      <c r="L1293" s="21" t="str">
        <f t="shared" si="204"/>
        <v>Saturday</v>
      </c>
      <c r="M1293" s="20">
        <f t="shared" si="205"/>
        <v>2</v>
      </c>
      <c r="N1293" s="19">
        <v>5059.5</v>
      </c>
      <c r="O1293" s="4">
        <f>MATCH(N1293-1,'Supply Data'!$K$12:$K$17)+1</f>
        <v>5</v>
      </c>
      <c r="P1293">
        <f>INDEX('Supply Data'!$L$12:$L$17,'Demand Data'!O1293)</f>
        <v>75</v>
      </c>
      <c r="R1293" t="str">
        <f t="shared" si="206"/>
        <v>23-Feb-08 Saturday 16</v>
      </c>
    </row>
    <row r="1294" spans="4:18" x14ac:dyDescent="0.35">
      <c r="D1294" s="21">
        <f t="shared" si="207"/>
        <v>39501.666666663543</v>
      </c>
      <c r="E1294" s="21" t="b">
        <f t="shared" si="200"/>
        <v>0</v>
      </c>
      <c r="F1294" s="21" t="b">
        <f t="shared" si="201"/>
        <v>0</v>
      </c>
      <c r="G1294" s="20">
        <f t="shared" si="202"/>
        <v>1</v>
      </c>
      <c r="H1294" s="20">
        <f t="shared" si="203"/>
        <v>24</v>
      </c>
      <c r="I1294" s="20">
        <f t="shared" si="208"/>
        <v>17</v>
      </c>
      <c r="J1294" s="21">
        <f t="shared" si="209"/>
        <v>39501</v>
      </c>
      <c r="K1294" s="21"/>
      <c r="L1294" s="21" t="str">
        <f t="shared" si="204"/>
        <v>Saturday</v>
      </c>
      <c r="M1294" s="20">
        <f t="shared" si="205"/>
        <v>2</v>
      </c>
      <c r="N1294" s="19">
        <v>4806</v>
      </c>
      <c r="O1294" s="4">
        <f>MATCH(N1294-1,'Supply Data'!$K$12:$K$17)+1</f>
        <v>5</v>
      </c>
      <c r="P1294">
        <f>INDEX('Supply Data'!$L$12:$L$17,'Demand Data'!O1294)</f>
        <v>75</v>
      </c>
      <c r="R1294" t="str">
        <f t="shared" si="206"/>
        <v>23-Feb-08 Saturday 17</v>
      </c>
    </row>
    <row r="1295" spans="4:18" x14ac:dyDescent="0.35">
      <c r="D1295" s="21">
        <f t="shared" si="207"/>
        <v>39501.708333330207</v>
      </c>
      <c r="E1295" s="21" t="b">
        <f t="shared" si="200"/>
        <v>0</v>
      </c>
      <c r="F1295" s="21" t="b">
        <f t="shared" si="201"/>
        <v>0</v>
      </c>
      <c r="G1295" s="20">
        <f t="shared" si="202"/>
        <v>1</v>
      </c>
      <c r="H1295" s="20">
        <f t="shared" si="203"/>
        <v>24</v>
      </c>
      <c r="I1295" s="20">
        <f t="shared" si="208"/>
        <v>18</v>
      </c>
      <c r="J1295" s="21">
        <f t="shared" si="209"/>
        <v>39501</v>
      </c>
      <c r="K1295" s="21"/>
      <c r="L1295" s="21" t="str">
        <f t="shared" si="204"/>
        <v>Saturday</v>
      </c>
      <c r="M1295" s="20">
        <f t="shared" si="205"/>
        <v>2</v>
      </c>
      <c r="N1295" s="19">
        <v>4882.5</v>
      </c>
      <c r="O1295" s="4">
        <f>MATCH(N1295-1,'Supply Data'!$K$12:$K$17)+1</f>
        <v>5</v>
      </c>
      <c r="P1295">
        <f>INDEX('Supply Data'!$L$12:$L$17,'Demand Data'!O1295)</f>
        <v>75</v>
      </c>
      <c r="R1295" t="str">
        <f t="shared" si="206"/>
        <v>23-Feb-08 Saturday 18</v>
      </c>
    </row>
    <row r="1296" spans="4:18" x14ac:dyDescent="0.35">
      <c r="D1296" s="21">
        <f t="shared" si="207"/>
        <v>39501.749999996871</v>
      </c>
      <c r="E1296" s="21" t="b">
        <f t="shared" si="200"/>
        <v>0</v>
      </c>
      <c r="F1296" s="21" t="b">
        <f t="shared" si="201"/>
        <v>0</v>
      </c>
      <c r="G1296" s="20">
        <f t="shared" si="202"/>
        <v>1</v>
      </c>
      <c r="H1296" s="20">
        <f t="shared" si="203"/>
        <v>24</v>
      </c>
      <c r="I1296" s="20">
        <f t="shared" si="208"/>
        <v>19</v>
      </c>
      <c r="J1296" s="21">
        <f t="shared" si="209"/>
        <v>39501</v>
      </c>
      <c r="K1296" s="21"/>
      <c r="L1296" s="21" t="str">
        <f t="shared" si="204"/>
        <v>Saturday</v>
      </c>
      <c r="M1296" s="20">
        <f t="shared" si="205"/>
        <v>2</v>
      </c>
      <c r="N1296" s="19">
        <v>5388</v>
      </c>
      <c r="O1296" s="4">
        <f>MATCH(N1296-1,'Supply Data'!$K$12:$K$17)+1</f>
        <v>5</v>
      </c>
      <c r="P1296">
        <f>INDEX('Supply Data'!$L$12:$L$17,'Demand Data'!O1296)</f>
        <v>75</v>
      </c>
      <c r="R1296" t="str">
        <f t="shared" si="206"/>
        <v>23-Feb-08 Saturday 19</v>
      </c>
    </row>
    <row r="1297" spans="4:18" x14ac:dyDescent="0.35">
      <c r="D1297" s="21">
        <f t="shared" si="207"/>
        <v>39501.791666663536</v>
      </c>
      <c r="E1297" s="21" t="b">
        <f t="shared" si="200"/>
        <v>0</v>
      </c>
      <c r="F1297" s="21" t="b">
        <f t="shared" si="201"/>
        <v>0</v>
      </c>
      <c r="G1297" s="20">
        <f t="shared" si="202"/>
        <v>1</v>
      </c>
      <c r="H1297" s="20">
        <f t="shared" si="203"/>
        <v>24</v>
      </c>
      <c r="I1297" s="20">
        <f t="shared" si="208"/>
        <v>20</v>
      </c>
      <c r="J1297" s="21">
        <f t="shared" si="209"/>
        <v>39501</v>
      </c>
      <c r="K1297" s="21"/>
      <c r="L1297" s="21" t="str">
        <f t="shared" si="204"/>
        <v>Saturday</v>
      </c>
      <c r="M1297" s="20">
        <f t="shared" si="205"/>
        <v>2</v>
      </c>
      <c r="N1297" s="19">
        <v>5197.5</v>
      </c>
      <c r="O1297" s="4">
        <f>MATCH(N1297-1,'Supply Data'!$K$12:$K$17)+1</f>
        <v>5</v>
      </c>
      <c r="P1297">
        <f>INDEX('Supply Data'!$L$12:$L$17,'Demand Data'!O1297)</f>
        <v>75</v>
      </c>
      <c r="R1297" t="str">
        <f t="shared" si="206"/>
        <v>23-Feb-08 Saturday 20</v>
      </c>
    </row>
    <row r="1298" spans="4:18" x14ac:dyDescent="0.35">
      <c r="D1298" s="21">
        <f t="shared" si="207"/>
        <v>39501.8333333302</v>
      </c>
      <c r="E1298" s="21" t="b">
        <f t="shared" si="200"/>
        <v>0</v>
      </c>
      <c r="F1298" s="21" t="b">
        <f t="shared" si="201"/>
        <v>0</v>
      </c>
      <c r="G1298" s="20">
        <f t="shared" si="202"/>
        <v>1</v>
      </c>
      <c r="H1298" s="20">
        <f t="shared" si="203"/>
        <v>24</v>
      </c>
      <c r="I1298" s="20">
        <f t="shared" si="208"/>
        <v>21</v>
      </c>
      <c r="J1298" s="21">
        <f t="shared" si="209"/>
        <v>39501</v>
      </c>
      <c r="K1298" s="21"/>
      <c r="L1298" s="21" t="str">
        <f t="shared" si="204"/>
        <v>Saturday</v>
      </c>
      <c r="M1298" s="20">
        <f t="shared" si="205"/>
        <v>2</v>
      </c>
      <c r="N1298" s="19">
        <v>4914</v>
      </c>
      <c r="O1298" s="4">
        <f>MATCH(N1298-1,'Supply Data'!$K$12:$K$17)+1</f>
        <v>5</v>
      </c>
      <c r="P1298">
        <f>INDEX('Supply Data'!$L$12:$L$17,'Demand Data'!O1298)</f>
        <v>75</v>
      </c>
      <c r="R1298" t="str">
        <f t="shared" si="206"/>
        <v>23-Feb-08 Saturday 21</v>
      </c>
    </row>
    <row r="1299" spans="4:18" x14ac:dyDescent="0.35">
      <c r="D1299" s="21">
        <f t="shared" si="207"/>
        <v>39501.874999996864</v>
      </c>
      <c r="E1299" s="21" t="b">
        <f t="shared" si="200"/>
        <v>0</v>
      </c>
      <c r="F1299" s="21" t="b">
        <f t="shared" si="201"/>
        <v>0</v>
      </c>
      <c r="G1299" s="20">
        <f t="shared" si="202"/>
        <v>1</v>
      </c>
      <c r="H1299" s="20">
        <f t="shared" si="203"/>
        <v>24</v>
      </c>
      <c r="I1299" s="20">
        <f t="shared" si="208"/>
        <v>22</v>
      </c>
      <c r="J1299" s="21">
        <f t="shared" si="209"/>
        <v>39501</v>
      </c>
      <c r="K1299" s="21"/>
      <c r="L1299" s="21" t="str">
        <f t="shared" si="204"/>
        <v>Saturday</v>
      </c>
      <c r="M1299" s="20">
        <f t="shared" si="205"/>
        <v>2</v>
      </c>
      <c r="N1299" s="19">
        <v>4491</v>
      </c>
      <c r="O1299" s="4">
        <f>MATCH(N1299-1,'Supply Data'!$K$12:$K$17)+1</f>
        <v>4</v>
      </c>
      <c r="P1299">
        <f>INDEX('Supply Data'!$L$12:$L$17,'Demand Data'!O1299)</f>
        <v>50</v>
      </c>
      <c r="R1299" t="str">
        <f t="shared" si="206"/>
        <v>23-Feb-08 Saturday 22</v>
      </c>
    </row>
    <row r="1300" spans="4:18" x14ac:dyDescent="0.35">
      <c r="D1300" s="21">
        <f t="shared" si="207"/>
        <v>39501.916666663528</v>
      </c>
      <c r="E1300" s="21" t="b">
        <f t="shared" si="200"/>
        <v>0</v>
      </c>
      <c r="F1300" s="21" t="b">
        <f t="shared" si="201"/>
        <v>0</v>
      </c>
      <c r="G1300" s="20">
        <f t="shared" si="202"/>
        <v>1</v>
      </c>
      <c r="H1300" s="20">
        <f t="shared" si="203"/>
        <v>24</v>
      </c>
      <c r="I1300" s="20">
        <f t="shared" si="208"/>
        <v>23</v>
      </c>
      <c r="J1300" s="21">
        <f t="shared" si="209"/>
        <v>39501</v>
      </c>
      <c r="K1300" s="21"/>
      <c r="L1300" s="21" t="str">
        <f t="shared" si="204"/>
        <v>Saturday</v>
      </c>
      <c r="M1300" s="20">
        <f t="shared" si="205"/>
        <v>2</v>
      </c>
      <c r="N1300" s="19">
        <v>3895.5</v>
      </c>
      <c r="O1300" s="4">
        <f>MATCH(N1300-1,'Supply Data'!$K$12:$K$17)+1</f>
        <v>4</v>
      </c>
      <c r="P1300">
        <f>INDEX('Supply Data'!$L$12:$L$17,'Demand Data'!O1300)</f>
        <v>50</v>
      </c>
      <c r="R1300" t="str">
        <f t="shared" si="206"/>
        <v>23-Feb-08 Saturday 23</v>
      </c>
    </row>
    <row r="1301" spans="4:18" x14ac:dyDescent="0.35">
      <c r="D1301" s="21">
        <f t="shared" si="207"/>
        <v>39501.958333330193</v>
      </c>
      <c r="E1301" s="21" t="b">
        <f t="shared" si="200"/>
        <v>0</v>
      </c>
      <c r="F1301" s="21" t="b">
        <f t="shared" si="201"/>
        <v>0</v>
      </c>
      <c r="G1301" s="20">
        <f t="shared" si="202"/>
        <v>1</v>
      </c>
      <c r="H1301" s="20">
        <f t="shared" si="203"/>
        <v>24</v>
      </c>
      <c r="I1301" s="20">
        <f t="shared" si="208"/>
        <v>24</v>
      </c>
      <c r="J1301" s="21">
        <f t="shared" si="209"/>
        <v>39501</v>
      </c>
      <c r="K1301" s="21"/>
      <c r="L1301" s="21" t="str">
        <f t="shared" si="204"/>
        <v>Saturday</v>
      </c>
      <c r="M1301" s="20">
        <f t="shared" si="205"/>
        <v>2</v>
      </c>
      <c r="N1301" s="19">
        <v>3658.5</v>
      </c>
      <c r="O1301" s="4">
        <f>MATCH(N1301-1,'Supply Data'!$K$12:$K$17)+1</f>
        <v>4</v>
      </c>
      <c r="P1301">
        <f>INDEX('Supply Data'!$L$12:$L$17,'Demand Data'!O1301)</f>
        <v>50</v>
      </c>
      <c r="R1301" t="str">
        <f t="shared" si="206"/>
        <v>23-Feb-08 Saturday 24</v>
      </c>
    </row>
    <row r="1302" spans="4:18" x14ac:dyDescent="0.35">
      <c r="D1302" s="21">
        <f t="shared" si="207"/>
        <v>39501.999999996857</v>
      </c>
      <c r="E1302" s="21" t="b">
        <f t="shared" si="200"/>
        <v>0</v>
      </c>
      <c r="F1302" s="21" t="b">
        <f t="shared" si="201"/>
        <v>0</v>
      </c>
      <c r="G1302" s="20">
        <f t="shared" si="202"/>
        <v>1</v>
      </c>
      <c r="H1302" s="20">
        <f t="shared" si="203"/>
        <v>24</v>
      </c>
      <c r="I1302" s="20">
        <f t="shared" si="208"/>
        <v>1</v>
      </c>
      <c r="J1302" s="21">
        <f t="shared" si="209"/>
        <v>39502</v>
      </c>
      <c r="K1302" s="21"/>
      <c r="L1302" s="21" t="str">
        <f t="shared" si="204"/>
        <v>Sunday</v>
      </c>
      <c r="M1302" s="20">
        <f t="shared" si="205"/>
        <v>2</v>
      </c>
      <c r="N1302" s="19">
        <v>3489</v>
      </c>
      <c r="O1302" s="4">
        <f>MATCH(N1302-1,'Supply Data'!$K$12:$K$17)+1</f>
        <v>3</v>
      </c>
      <c r="P1302">
        <f>INDEX('Supply Data'!$L$12:$L$17,'Demand Data'!O1302)</f>
        <v>23</v>
      </c>
      <c r="R1302" t="str">
        <f t="shared" si="206"/>
        <v>24-Feb-08 Sunday 1</v>
      </c>
    </row>
    <row r="1303" spans="4:18" x14ac:dyDescent="0.35">
      <c r="D1303" s="21">
        <f t="shared" si="207"/>
        <v>39502.041666663521</v>
      </c>
      <c r="E1303" s="21" t="b">
        <f t="shared" si="200"/>
        <v>0</v>
      </c>
      <c r="F1303" s="21" t="b">
        <f t="shared" si="201"/>
        <v>0</v>
      </c>
      <c r="G1303" s="20">
        <f t="shared" si="202"/>
        <v>1</v>
      </c>
      <c r="H1303" s="20">
        <f t="shared" si="203"/>
        <v>24</v>
      </c>
      <c r="I1303" s="20">
        <f t="shared" si="208"/>
        <v>2</v>
      </c>
      <c r="J1303" s="21">
        <f t="shared" si="209"/>
        <v>39502</v>
      </c>
      <c r="K1303" s="21"/>
      <c r="L1303" s="21" t="str">
        <f t="shared" si="204"/>
        <v>Sunday</v>
      </c>
      <c r="M1303" s="20">
        <f t="shared" si="205"/>
        <v>2</v>
      </c>
      <c r="N1303" s="19">
        <v>3432</v>
      </c>
      <c r="O1303" s="4">
        <f>MATCH(N1303-1,'Supply Data'!$K$12:$K$17)+1</f>
        <v>3</v>
      </c>
      <c r="P1303">
        <f>INDEX('Supply Data'!$L$12:$L$17,'Demand Data'!O1303)</f>
        <v>23</v>
      </c>
      <c r="R1303" t="str">
        <f t="shared" si="206"/>
        <v>24-Feb-08 Sunday 2</v>
      </c>
    </row>
    <row r="1304" spans="4:18" x14ac:dyDescent="0.35">
      <c r="D1304" s="21">
        <f t="shared" si="207"/>
        <v>39502.083333330185</v>
      </c>
      <c r="E1304" s="21" t="b">
        <f t="shared" si="200"/>
        <v>0</v>
      </c>
      <c r="F1304" s="21" t="b">
        <f t="shared" si="201"/>
        <v>0</v>
      </c>
      <c r="G1304" s="20">
        <f t="shared" si="202"/>
        <v>1</v>
      </c>
      <c r="H1304" s="20">
        <f t="shared" si="203"/>
        <v>24</v>
      </c>
      <c r="I1304" s="20">
        <f t="shared" si="208"/>
        <v>3</v>
      </c>
      <c r="J1304" s="21">
        <f t="shared" si="209"/>
        <v>39502</v>
      </c>
      <c r="K1304" s="21"/>
      <c r="L1304" s="21" t="str">
        <f t="shared" si="204"/>
        <v>Sunday</v>
      </c>
      <c r="M1304" s="20">
        <f t="shared" si="205"/>
        <v>2</v>
      </c>
      <c r="N1304" s="19">
        <v>3291</v>
      </c>
      <c r="O1304" s="4">
        <f>MATCH(N1304-1,'Supply Data'!$K$12:$K$17)+1</f>
        <v>3</v>
      </c>
      <c r="P1304">
        <f>INDEX('Supply Data'!$L$12:$L$17,'Demand Data'!O1304)</f>
        <v>23</v>
      </c>
      <c r="R1304" t="str">
        <f t="shared" si="206"/>
        <v>24-Feb-08 Sunday 3</v>
      </c>
    </row>
    <row r="1305" spans="4:18" x14ac:dyDescent="0.35">
      <c r="D1305" s="21">
        <f t="shared" si="207"/>
        <v>39502.12499999685</v>
      </c>
      <c r="E1305" s="21" t="b">
        <f t="shared" si="200"/>
        <v>0</v>
      </c>
      <c r="F1305" s="21" t="b">
        <f t="shared" si="201"/>
        <v>0</v>
      </c>
      <c r="G1305" s="20">
        <f t="shared" si="202"/>
        <v>1</v>
      </c>
      <c r="H1305" s="20">
        <f t="shared" si="203"/>
        <v>24</v>
      </c>
      <c r="I1305" s="20">
        <f t="shared" si="208"/>
        <v>4</v>
      </c>
      <c r="J1305" s="21">
        <f t="shared" si="209"/>
        <v>39502</v>
      </c>
      <c r="K1305" s="21"/>
      <c r="L1305" s="21" t="str">
        <f t="shared" si="204"/>
        <v>Sunday</v>
      </c>
      <c r="M1305" s="20">
        <f t="shared" si="205"/>
        <v>2</v>
      </c>
      <c r="N1305" s="19">
        <v>3285</v>
      </c>
      <c r="O1305" s="4">
        <f>MATCH(N1305-1,'Supply Data'!$K$12:$K$17)+1</f>
        <v>3</v>
      </c>
      <c r="P1305">
        <f>INDEX('Supply Data'!$L$12:$L$17,'Demand Data'!O1305)</f>
        <v>23</v>
      </c>
      <c r="R1305" t="str">
        <f t="shared" si="206"/>
        <v>24-Feb-08 Sunday 4</v>
      </c>
    </row>
    <row r="1306" spans="4:18" x14ac:dyDescent="0.35">
      <c r="D1306" s="21">
        <f t="shared" si="207"/>
        <v>39502.166666663514</v>
      </c>
      <c r="E1306" s="21" t="b">
        <f t="shared" si="200"/>
        <v>0</v>
      </c>
      <c r="F1306" s="21" t="b">
        <f t="shared" si="201"/>
        <v>0</v>
      </c>
      <c r="G1306" s="20">
        <f t="shared" si="202"/>
        <v>1</v>
      </c>
      <c r="H1306" s="20">
        <f t="shared" si="203"/>
        <v>24</v>
      </c>
      <c r="I1306" s="20">
        <f t="shared" si="208"/>
        <v>5</v>
      </c>
      <c r="J1306" s="21">
        <f t="shared" si="209"/>
        <v>39502</v>
      </c>
      <c r="K1306" s="21"/>
      <c r="L1306" s="21" t="str">
        <f t="shared" si="204"/>
        <v>Sunday</v>
      </c>
      <c r="M1306" s="20">
        <f t="shared" si="205"/>
        <v>2</v>
      </c>
      <c r="N1306" s="19">
        <v>3384</v>
      </c>
      <c r="O1306" s="4">
        <f>MATCH(N1306-1,'Supply Data'!$K$12:$K$17)+1</f>
        <v>3</v>
      </c>
      <c r="P1306">
        <f>INDEX('Supply Data'!$L$12:$L$17,'Demand Data'!O1306)</f>
        <v>23</v>
      </c>
      <c r="R1306" t="str">
        <f t="shared" si="206"/>
        <v>24-Feb-08 Sunday 5</v>
      </c>
    </row>
    <row r="1307" spans="4:18" x14ac:dyDescent="0.35">
      <c r="D1307" s="21">
        <f t="shared" si="207"/>
        <v>39502.208333330178</v>
      </c>
      <c r="E1307" s="21" t="b">
        <f t="shared" si="200"/>
        <v>0</v>
      </c>
      <c r="F1307" s="21" t="b">
        <f t="shared" si="201"/>
        <v>0</v>
      </c>
      <c r="G1307" s="20">
        <f t="shared" si="202"/>
        <v>1</v>
      </c>
      <c r="H1307" s="20">
        <f t="shared" si="203"/>
        <v>24</v>
      </c>
      <c r="I1307" s="20">
        <f t="shared" si="208"/>
        <v>6</v>
      </c>
      <c r="J1307" s="21">
        <f t="shared" si="209"/>
        <v>39502</v>
      </c>
      <c r="K1307" s="21"/>
      <c r="L1307" s="21" t="str">
        <f t="shared" si="204"/>
        <v>Sunday</v>
      </c>
      <c r="M1307" s="20">
        <f t="shared" si="205"/>
        <v>2</v>
      </c>
      <c r="N1307" s="19">
        <v>3510</v>
      </c>
      <c r="O1307" s="4">
        <f>MATCH(N1307-1,'Supply Data'!$K$12:$K$17)+1</f>
        <v>3</v>
      </c>
      <c r="P1307">
        <f>INDEX('Supply Data'!$L$12:$L$17,'Demand Data'!O1307)</f>
        <v>23</v>
      </c>
      <c r="R1307" t="str">
        <f t="shared" si="206"/>
        <v>24-Feb-08 Sunday 6</v>
      </c>
    </row>
    <row r="1308" spans="4:18" x14ac:dyDescent="0.35">
      <c r="D1308" s="21">
        <f t="shared" si="207"/>
        <v>39502.249999996842</v>
      </c>
      <c r="E1308" s="21" t="b">
        <f t="shared" si="200"/>
        <v>0</v>
      </c>
      <c r="F1308" s="21" t="b">
        <f t="shared" si="201"/>
        <v>0</v>
      </c>
      <c r="G1308" s="20">
        <f t="shared" si="202"/>
        <v>1</v>
      </c>
      <c r="H1308" s="20">
        <f t="shared" si="203"/>
        <v>24</v>
      </c>
      <c r="I1308" s="20">
        <f t="shared" si="208"/>
        <v>7</v>
      </c>
      <c r="J1308" s="21">
        <f t="shared" si="209"/>
        <v>39502</v>
      </c>
      <c r="K1308" s="21"/>
      <c r="L1308" s="21" t="str">
        <f t="shared" si="204"/>
        <v>Sunday</v>
      </c>
      <c r="M1308" s="20">
        <f t="shared" si="205"/>
        <v>2</v>
      </c>
      <c r="N1308" s="19">
        <v>3450</v>
      </c>
      <c r="O1308" s="4">
        <f>MATCH(N1308-1,'Supply Data'!$K$12:$K$17)+1</f>
        <v>3</v>
      </c>
      <c r="P1308">
        <f>INDEX('Supply Data'!$L$12:$L$17,'Demand Data'!O1308)</f>
        <v>23</v>
      </c>
      <c r="R1308" t="str">
        <f t="shared" si="206"/>
        <v>24-Feb-08 Sunday 7</v>
      </c>
    </row>
    <row r="1309" spans="4:18" x14ac:dyDescent="0.35">
      <c r="D1309" s="21">
        <f t="shared" si="207"/>
        <v>39502.291666663506</v>
      </c>
      <c r="E1309" s="21" t="b">
        <f t="shared" si="200"/>
        <v>0</v>
      </c>
      <c r="F1309" s="21" t="b">
        <f t="shared" si="201"/>
        <v>0</v>
      </c>
      <c r="G1309" s="20">
        <f t="shared" si="202"/>
        <v>1</v>
      </c>
      <c r="H1309" s="20">
        <f t="shared" si="203"/>
        <v>24</v>
      </c>
      <c r="I1309" s="20">
        <f t="shared" si="208"/>
        <v>8</v>
      </c>
      <c r="J1309" s="21">
        <f t="shared" si="209"/>
        <v>39502</v>
      </c>
      <c r="K1309" s="21"/>
      <c r="L1309" s="21" t="str">
        <f t="shared" si="204"/>
        <v>Sunday</v>
      </c>
      <c r="M1309" s="20">
        <f t="shared" si="205"/>
        <v>2</v>
      </c>
      <c r="N1309" s="19">
        <v>3813</v>
      </c>
      <c r="O1309" s="4">
        <f>MATCH(N1309-1,'Supply Data'!$K$12:$K$17)+1</f>
        <v>4</v>
      </c>
      <c r="P1309">
        <f>INDEX('Supply Data'!$L$12:$L$17,'Demand Data'!O1309)</f>
        <v>50</v>
      </c>
      <c r="R1309" t="str">
        <f t="shared" si="206"/>
        <v>24-Feb-08 Sunday 8</v>
      </c>
    </row>
    <row r="1310" spans="4:18" x14ac:dyDescent="0.35">
      <c r="D1310" s="21">
        <f t="shared" si="207"/>
        <v>39502.333333330171</v>
      </c>
      <c r="E1310" s="21" t="b">
        <f t="shared" si="200"/>
        <v>0</v>
      </c>
      <c r="F1310" s="21" t="b">
        <f t="shared" si="201"/>
        <v>0</v>
      </c>
      <c r="G1310" s="20">
        <f t="shared" si="202"/>
        <v>1</v>
      </c>
      <c r="H1310" s="20">
        <f t="shared" si="203"/>
        <v>24</v>
      </c>
      <c r="I1310" s="20">
        <f t="shared" si="208"/>
        <v>9</v>
      </c>
      <c r="J1310" s="21">
        <f t="shared" si="209"/>
        <v>39502</v>
      </c>
      <c r="K1310" s="21"/>
      <c r="L1310" s="21" t="str">
        <f t="shared" si="204"/>
        <v>Sunday</v>
      </c>
      <c r="M1310" s="20">
        <f t="shared" si="205"/>
        <v>2</v>
      </c>
      <c r="N1310" s="19">
        <v>4203</v>
      </c>
      <c r="O1310" s="4">
        <f>MATCH(N1310-1,'Supply Data'!$K$12:$K$17)+1</f>
        <v>4</v>
      </c>
      <c r="P1310">
        <f>INDEX('Supply Data'!$L$12:$L$17,'Demand Data'!O1310)</f>
        <v>50</v>
      </c>
      <c r="R1310" t="str">
        <f t="shared" si="206"/>
        <v>24-Feb-08 Sunday 9</v>
      </c>
    </row>
    <row r="1311" spans="4:18" x14ac:dyDescent="0.35">
      <c r="D1311" s="21">
        <f t="shared" si="207"/>
        <v>39502.374999996835</v>
      </c>
      <c r="E1311" s="21" t="b">
        <f t="shared" si="200"/>
        <v>0</v>
      </c>
      <c r="F1311" s="21" t="b">
        <f t="shared" si="201"/>
        <v>0</v>
      </c>
      <c r="G1311" s="20">
        <f t="shared" si="202"/>
        <v>1</v>
      </c>
      <c r="H1311" s="20">
        <f t="shared" si="203"/>
        <v>24</v>
      </c>
      <c r="I1311" s="20">
        <f t="shared" si="208"/>
        <v>10</v>
      </c>
      <c r="J1311" s="21">
        <f t="shared" si="209"/>
        <v>39502</v>
      </c>
      <c r="K1311" s="21"/>
      <c r="L1311" s="21" t="str">
        <f t="shared" si="204"/>
        <v>Sunday</v>
      </c>
      <c r="M1311" s="20">
        <f t="shared" si="205"/>
        <v>2</v>
      </c>
      <c r="N1311" s="19">
        <v>4498.5</v>
      </c>
      <c r="O1311" s="4">
        <f>MATCH(N1311-1,'Supply Data'!$K$12:$K$17)+1</f>
        <v>4</v>
      </c>
      <c r="P1311">
        <f>INDEX('Supply Data'!$L$12:$L$17,'Demand Data'!O1311)</f>
        <v>50</v>
      </c>
      <c r="R1311" t="str">
        <f t="shared" si="206"/>
        <v>24-Feb-08 Sunday 10</v>
      </c>
    </row>
    <row r="1312" spans="4:18" x14ac:dyDescent="0.35">
      <c r="D1312" s="21">
        <f t="shared" si="207"/>
        <v>39502.416666663499</v>
      </c>
      <c r="E1312" s="21" t="b">
        <f t="shared" si="200"/>
        <v>0</v>
      </c>
      <c r="F1312" s="21" t="b">
        <f t="shared" si="201"/>
        <v>0</v>
      </c>
      <c r="G1312" s="20">
        <f t="shared" si="202"/>
        <v>1</v>
      </c>
      <c r="H1312" s="20">
        <f t="shared" si="203"/>
        <v>24</v>
      </c>
      <c r="I1312" s="20">
        <f t="shared" si="208"/>
        <v>11</v>
      </c>
      <c r="J1312" s="21">
        <f t="shared" si="209"/>
        <v>39502</v>
      </c>
      <c r="K1312" s="21"/>
      <c r="L1312" s="21" t="str">
        <f t="shared" si="204"/>
        <v>Sunday</v>
      </c>
      <c r="M1312" s="20">
        <f t="shared" si="205"/>
        <v>2</v>
      </c>
      <c r="N1312" s="19">
        <v>4717.5</v>
      </c>
      <c r="O1312" s="4">
        <f>MATCH(N1312-1,'Supply Data'!$K$12:$K$17)+1</f>
        <v>4</v>
      </c>
      <c r="P1312">
        <f>INDEX('Supply Data'!$L$12:$L$17,'Demand Data'!O1312)</f>
        <v>50</v>
      </c>
      <c r="R1312" t="str">
        <f t="shared" si="206"/>
        <v>24-Feb-08 Sunday 11</v>
      </c>
    </row>
    <row r="1313" spans="4:18" x14ac:dyDescent="0.35">
      <c r="D1313" s="21">
        <f t="shared" si="207"/>
        <v>39502.458333330163</v>
      </c>
      <c r="E1313" s="21" t="b">
        <f t="shared" si="200"/>
        <v>0</v>
      </c>
      <c r="F1313" s="21" t="b">
        <f t="shared" si="201"/>
        <v>0</v>
      </c>
      <c r="G1313" s="20">
        <f t="shared" si="202"/>
        <v>1</v>
      </c>
      <c r="H1313" s="20">
        <f t="shared" si="203"/>
        <v>24</v>
      </c>
      <c r="I1313" s="20">
        <f t="shared" si="208"/>
        <v>12</v>
      </c>
      <c r="J1313" s="21">
        <f t="shared" si="209"/>
        <v>39502</v>
      </c>
      <c r="K1313" s="21"/>
      <c r="L1313" s="21" t="str">
        <f t="shared" si="204"/>
        <v>Sunday</v>
      </c>
      <c r="M1313" s="20">
        <f t="shared" si="205"/>
        <v>2</v>
      </c>
      <c r="N1313" s="19">
        <v>4465.5</v>
      </c>
      <c r="O1313" s="4">
        <f>MATCH(N1313-1,'Supply Data'!$K$12:$K$17)+1</f>
        <v>4</v>
      </c>
      <c r="P1313">
        <f>INDEX('Supply Data'!$L$12:$L$17,'Demand Data'!O1313)</f>
        <v>50</v>
      </c>
      <c r="R1313" t="str">
        <f t="shared" si="206"/>
        <v>24-Feb-08 Sunday 12</v>
      </c>
    </row>
    <row r="1314" spans="4:18" x14ac:dyDescent="0.35">
      <c r="D1314" s="21">
        <f t="shared" si="207"/>
        <v>39502.499999996828</v>
      </c>
      <c r="E1314" s="21" t="b">
        <f t="shared" si="200"/>
        <v>0</v>
      </c>
      <c r="F1314" s="21" t="b">
        <f t="shared" si="201"/>
        <v>0</v>
      </c>
      <c r="G1314" s="20">
        <f t="shared" si="202"/>
        <v>1</v>
      </c>
      <c r="H1314" s="20">
        <f t="shared" si="203"/>
        <v>24</v>
      </c>
      <c r="I1314" s="20">
        <f t="shared" si="208"/>
        <v>13</v>
      </c>
      <c r="J1314" s="21">
        <f t="shared" si="209"/>
        <v>39502</v>
      </c>
      <c r="K1314" s="21"/>
      <c r="L1314" s="21" t="str">
        <f t="shared" si="204"/>
        <v>Sunday</v>
      </c>
      <c r="M1314" s="20">
        <f t="shared" si="205"/>
        <v>2</v>
      </c>
      <c r="N1314" s="19">
        <v>4453.5</v>
      </c>
      <c r="O1314" s="4">
        <f>MATCH(N1314-1,'Supply Data'!$K$12:$K$17)+1</f>
        <v>4</v>
      </c>
      <c r="P1314">
        <f>INDEX('Supply Data'!$L$12:$L$17,'Demand Data'!O1314)</f>
        <v>50</v>
      </c>
      <c r="R1314" t="str">
        <f t="shared" si="206"/>
        <v>24-Feb-08 Sunday 13</v>
      </c>
    </row>
    <row r="1315" spans="4:18" x14ac:dyDescent="0.35">
      <c r="D1315" s="21">
        <f t="shared" si="207"/>
        <v>39502.541666663492</v>
      </c>
      <c r="E1315" s="21" t="b">
        <f t="shared" si="200"/>
        <v>0</v>
      </c>
      <c r="F1315" s="21" t="b">
        <f t="shared" si="201"/>
        <v>0</v>
      </c>
      <c r="G1315" s="20">
        <f t="shared" si="202"/>
        <v>1</v>
      </c>
      <c r="H1315" s="20">
        <f t="shared" si="203"/>
        <v>24</v>
      </c>
      <c r="I1315" s="20">
        <f t="shared" si="208"/>
        <v>14</v>
      </c>
      <c r="J1315" s="21">
        <f t="shared" si="209"/>
        <v>39502</v>
      </c>
      <c r="K1315" s="21"/>
      <c r="L1315" s="21" t="str">
        <f t="shared" si="204"/>
        <v>Sunday</v>
      </c>
      <c r="M1315" s="20">
        <f t="shared" si="205"/>
        <v>2</v>
      </c>
      <c r="N1315" s="19">
        <v>4579.5</v>
      </c>
      <c r="O1315" s="4">
        <f>MATCH(N1315-1,'Supply Data'!$K$12:$K$17)+1</f>
        <v>4</v>
      </c>
      <c r="P1315">
        <f>INDEX('Supply Data'!$L$12:$L$17,'Demand Data'!O1315)</f>
        <v>50</v>
      </c>
      <c r="R1315" t="str">
        <f t="shared" si="206"/>
        <v>24-Feb-08 Sunday 14</v>
      </c>
    </row>
    <row r="1316" spans="4:18" x14ac:dyDescent="0.35">
      <c r="D1316" s="21">
        <f t="shared" si="207"/>
        <v>39502.583333330156</v>
      </c>
      <c r="E1316" s="21" t="b">
        <f t="shared" si="200"/>
        <v>0</v>
      </c>
      <c r="F1316" s="21" t="b">
        <f t="shared" si="201"/>
        <v>0</v>
      </c>
      <c r="G1316" s="20">
        <f t="shared" si="202"/>
        <v>1</v>
      </c>
      <c r="H1316" s="20">
        <f t="shared" si="203"/>
        <v>24</v>
      </c>
      <c r="I1316" s="20">
        <f t="shared" si="208"/>
        <v>15</v>
      </c>
      <c r="J1316" s="21">
        <f t="shared" si="209"/>
        <v>39502</v>
      </c>
      <c r="K1316" s="21"/>
      <c r="L1316" s="21" t="str">
        <f t="shared" si="204"/>
        <v>Sunday</v>
      </c>
      <c r="M1316" s="20">
        <f t="shared" si="205"/>
        <v>2</v>
      </c>
      <c r="N1316" s="19">
        <v>4312.5</v>
      </c>
      <c r="O1316" s="4">
        <f>MATCH(N1316-1,'Supply Data'!$K$12:$K$17)+1</f>
        <v>4</v>
      </c>
      <c r="P1316">
        <f>INDEX('Supply Data'!$L$12:$L$17,'Demand Data'!O1316)</f>
        <v>50</v>
      </c>
      <c r="R1316" t="str">
        <f t="shared" si="206"/>
        <v>24-Feb-08 Sunday 15</v>
      </c>
    </row>
    <row r="1317" spans="4:18" x14ac:dyDescent="0.35">
      <c r="D1317" s="21">
        <f t="shared" si="207"/>
        <v>39502.62499999682</v>
      </c>
      <c r="E1317" s="21" t="b">
        <f t="shared" si="200"/>
        <v>0</v>
      </c>
      <c r="F1317" s="21" t="b">
        <f t="shared" si="201"/>
        <v>0</v>
      </c>
      <c r="G1317" s="20">
        <f t="shared" si="202"/>
        <v>1</v>
      </c>
      <c r="H1317" s="20">
        <f t="shared" si="203"/>
        <v>24</v>
      </c>
      <c r="I1317" s="20">
        <f t="shared" si="208"/>
        <v>16</v>
      </c>
      <c r="J1317" s="21">
        <f t="shared" si="209"/>
        <v>39502</v>
      </c>
      <c r="K1317" s="21"/>
      <c r="L1317" s="21" t="str">
        <f t="shared" si="204"/>
        <v>Sunday</v>
      </c>
      <c r="M1317" s="20">
        <f t="shared" si="205"/>
        <v>2</v>
      </c>
      <c r="N1317" s="19">
        <v>4348.5</v>
      </c>
      <c r="O1317" s="4">
        <f>MATCH(N1317-1,'Supply Data'!$K$12:$K$17)+1</f>
        <v>4</v>
      </c>
      <c r="P1317">
        <f>INDEX('Supply Data'!$L$12:$L$17,'Demand Data'!O1317)</f>
        <v>50</v>
      </c>
      <c r="R1317" t="str">
        <f t="shared" si="206"/>
        <v>24-Feb-08 Sunday 16</v>
      </c>
    </row>
    <row r="1318" spans="4:18" x14ac:dyDescent="0.35">
      <c r="D1318" s="21">
        <f t="shared" si="207"/>
        <v>39502.666666663485</v>
      </c>
      <c r="E1318" s="21" t="b">
        <f t="shared" si="200"/>
        <v>0</v>
      </c>
      <c r="F1318" s="21" t="b">
        <f t="shared" si="201"/>
        <v>0</v>
      </c>
      <c r="G1318" s="20">
        <f t="shared" si="202"/>
        <v>1</v>
      </c>
      <c r="H1318" s="20">
        <f t="shared" si="203"/>
        <v>24</v>
      </c>
      <c r="I1318" s="20">
        <f t="shared" si="208"/>
        <v>17</v>
      </c>
      <c r="J1318" s="21">
        <f t="shared" si="209"/>
        <v>39502</v>
      </c>
      <c r="K1318" s="21"/>
      <c r="L1318" s="21" t="str">
        <f t="shared" si="204"/>
        <v>Sunday</v>
      </c>
      <c r="M1318" s="20">
        <f t="shared" si="205"/>
        <v>2</v>
      </c>
      <c r="N1318" s="19">
        <v>4293</v>
      </c>
      <c r="O1318" s="4">
        <f>MATCH(N1318-1,'Supply Data'!$K$12:$K$17)+1</f>
        <v>4</v>
      </c>
      <c r="P1318">
        <f>INDEX('Supply Data'!$L$12:$L$17,'Demand Data'!O1318)</f>
        <v>50</v>
      </c>
      <c r="R1318" t="str">
        <f t="shared" si="206"/>
        <v>24-Feb-08 Sunday 17</v>
      </c>
    </row>
    <row r="1319" spans="4:18" x14ac:dyDescent="0.35">
      <c r="D1319" s="21">
        <f t="shared" si="207"/>
        <v>39502.708333330149</v>
      </c>
      <c r="E1319" s="21" t="b">
        <f t="shared" si="200"/>
        <v>0</v>
      </c>
      <c r="F1319" s="21" t="b">
        <f t="shared" si="201"/>
        <v>0</v>
      </c>
      <c r="G1319" s="20">
        <f t="shared" si="202"/>
        <v>1</v>
      </c>
      <c r="H1319" s="20">
        <f t="shared" si="203"/>
        <v>24</v>
      </c>
      <c r="I1319" s="20">
        <f t="shared" si="208"/>
        <v>18</v>
      </c>
      <c r="J1319" s="21">
        <f t="shared" si="209"/>
        <v>39502</v>
      </c>
      <c r="K1319" s="21"/>
      <c r="L1319" s="21" t="str">
        <f t="shared" si="204"/>
        <v>Sunday</v>
      </c>
      <c r="M1319" s="20">
        <f t="shared" si="205"/>
        <v>2</v>
      </c>
      <c r="N1319" s="19">
        <v>4581</v>
      </c>
      <c r="O1319" s="4">
        <f>MATCH(N1319-1,'Supply Data'!$K$12:$K$17)+1</f>
        <v>4</v>
      </c>
      <c r="P1319">
        <f>INDEX('Supply Data'!$L$12:$L$17,'Demand Data'!O1319)</f>
        <v>50</v>
      </c>
      <c r="R1319" t="str">
        <f t="shared" si="206"/>
        <v>24-Feb-08 Sunday 18</v>
      </c>
    </row>
    <row r="1320" spans="4:18" x14ac:dyDescent="0.35">
      <c r="D1320" s="21">
        <f t="shared" si="207"/>
        <v>39502.749999996813</v>
      </c>
      <c r="E1320" s="21" t="b">
        <f t="shared" si="200"/>
        <v>0</v>
      </c>
      <c r="F1320" s="21" t="b">
        <f t="shared" si="201"/>
        <v>0</v>
      </c>
      <c r="G1320" s="20">
        <f t="shared" si="202"/>
        <v>1</v>
      </c>
      <c r="H1320" s="20">
        <f t="shared" si="203"/>
        <v>24</v>
      </c>
      <c r="I1320" s="20">
        <f t="shared" si="208"/>
        <v>19</v>
      </c>
      <c r="J1320" s="21">
        <f t="shared" si="209"/>
        <v>39502</v>
      </c>
      <c r="K1320" s="21"/>
      <c r="L1320" s="21" t="str">
        <f t="shared" si="204"/>
        <v>Sunday</v>
      </c>
      <c r="M1320" s="20">
        <f t="shared" si="205"/>
        <v>2</v>
      </c>
      <c r="N1320" s="19">
        <v>5097</v>
      </c>
      <c r="O1320" s="4">
        <f>MATCH(N1320-1,'Supply Data'!$K$12:$K$17)+1</f>
        <v>5</v>
      </c>
      <c r="P1320">
        <f>INDEX('Supply Data'!$L$12:$L$17,'Demand Data'!O1320)</f>
        <v>75</v>
      </c>
      <c r="R1320" t="str">
        <f t="shared" si="206"/>
        <v>24-Feb-08 Sunday 19</v>
      </c>
    </row>
    <row r="1321" spans="4:18" x14ac:dyDescent="0.35">
      <c r="D1321" s="21">
        <f t="shared" si="207"/>
        <v>39502.791666663477</v>
      </c>
      <c r="E1321" s="21" t="b">
        <f t="shared" si="200"/>
        <v>0</v>
      </c>
      <c r="F1321" s="21" t="b">
        <f t="shared" si="201"/>
        <v>0</v>
      </c>
      <c r="G1321" s="20">
        <f t="shared" si="202"/>
        <v>1</v>
      </c>
      <c r="H1321" s="20">
        <f t="shared" si="203"/>
        <v>24</v>
      </c>
      <c r="I1321" s="20">
        <f t="shared" si="208"/>
        <v>20</v>
      </c>
      <c r="J1321" s="21">
        <f t="shared" si="209"/>
        <v>39502</v>
      </c>
      <c r="K1321" s="21"/>
      <c r="L1321" s="21" t="str">
        <f t="shared" si="204"/>
        <v>Sunday</v>
      </c>
      <c r="M1321" s="20">
        <f t="shared" si="205"/>
        <v>2</v>
      </c>
      <c r="N1321" s="19">
        <v>4864.5</v>
      </c>
      <c r="O1321" s="4">
        <f>MATCH(N1321-1,'Supply Data'!$K$12:$K$17)+1</f>
        <v>5</v>
      </c>
      <c r="P1321">
        <f>INDEX('Supply Data'!$L$12:$L$17,'Demand Data'!O1321)</f>
        <v>75</v>
      </c>
      <c r="R1321" t="str">
        <f t="shared" si="206"/>
        <v>24-Feb-08 Sunday 20</v>
      </c>
    </row>
    <row r="1322" spans="4:18" x14ac:dyDescent="0.35">
      <c r="D1322" s="21">
        <f t="shared" si="207"/>
        <v>39502.833333330142</v>
      </c>
      <c r="E1322" s="21" t="b">
        <f t="shared" si="200"/>
        <v>0</v>
      </c>
      <c r="F1322" s="21" t="b">
        <f t="shared" si="201"/>
        <v>0</v>
      </c>
      <c r="G1322" s="20">
        <f t="shared" si="202"/>
        <v>1</v>
      </c>
      <c r="H1322" s="20">
        <f t="shared" si="203"/>
        <v>24</v>
      </c>
      <c r="I1322" s="20">
        <f t="shared" si="208"/>
        <v>21</v>
      </c>
      <c r="J1322" s="21">
        <f t="shared" si="209"/>
        <v>39502</v>
      </c>
      <c r="K1322" s="21"/>
      <c r="L1322" s="21" t="str">
        <f t="shared" si="204"/>
        <v>Sunday</v>
      </c>
      <c r="M1322" s="20">
        <f t="shared" si="205"/>
        <v>2</v>
      </c>
      <c r="N1322" s="19">
        <v>4762.5</v>
      </c>
      <c r="O1322" s="4">
        <f>MATCH(N1322-1,'Supply Data'!$K$12:$K$17)+1</f>
        <v>4</v>
      </c>
      <c r="P1322">
        <f>INDEX('Supply Data'!$L$12:$L$17,'Demand Data'!O1322)</f>
        <v>50</v>
      </c>
      <c r="R1322" t="str">
        <f t="shared" si="206"/>
        <v>24-Feb-08 Sunday 21</v>
      </c>
    </row>
    <row r="1323" spans="4:18" x14ac:dyDescent="0.35">
      <c r="D1323" s="21">
        <f t="shared" si="207"/>
        <v>39502.874999996806</v>
      </c>
      <c r="E1323" s="21" t="b">
        <f t="shared" si="200"/>
        <v>0</v>
      </c>
      <c r="F1323" s="21" t="b">
        <f t="shared" si="201"/>
        <v>0</v>
      </c>
      <c r="G1323" s="20">
        <f t="shared" si="202"/>
        <v>1</v>
      </c>
      <c r="H1323" s="20">
        <f t="shared" si="203"/>
        <v>24</v>
      </c>
      <c r="I1323" s="20">
        <f t="shared" si="208"/>
        <v>22</v>
      </c>
      <c r="J1323" s="21">
        <f t="shared" si="209"/>
        <v>39502</v>
      </c>
      <c r="K1323" s="21"/>
      <c r="L1323" s="21" t="str">
        <f t="shared" si="204"/>
        <v>Sunday</v>
      </c>
      <c r="M1323" s="20">
        <f t="shared" si="205"/>
        <v>2</v>
      </c>
      <c r="N1323" s="19">
        <v>4306.5</v>
      </c>
      <c r="O1323" s="4">
        <f>MATCH(N1323-1,'Supply Data'!$K$12:$K$17)+1</f>
        <v>4</v>
      </c>
      <c r="P1323">
        <f>INDEX('Supply Data'!$L$12:$L$17,'Demand Data'!O1323)</f>
        <v>50</v>
      </c>
      <c r="R1323" t="str">
        <f t="shared" si="206"/>
        <v>24-Feb-08 Sunday 22</v>
      </c>
    </row>
    <row r="1324" spans="4:18" x14ac:dyDescent="0.35">
      <c r="D1324" s="21">
        <f t="shared" si="207"/>
        <v>39502.91666666347</v>
      </c>
      <c r="E1324" s="21" t="b">
        <f t="shared" si="200"/>
        <v>0</v>
      </c>
      <c r="F1324" s="21" t="b">
        <f t="shared" si="201"/>
        <v>0</v>
      </c>
      <c r="G1324" s="20">
        <f t="shared" si="202"/>
        <v>1</v>
      </c>
      <c r="H1324" s="20">
        <f t="shared" si="203"/>
        <v>24</v>
      </c>
      <c r="I1324" s="20">
        <f t="shared" si="208"/>
        <v>23</v>
      </c>
      <c r="J1324" s="21">
        <f t="shared" si="209"/>
        <v>39502</v>
      </c>
      <c r="K1324" s="21"/>
      <c r="L1324" s="21" t="str">
        <f t="shared" si="204"/>
        <v>Sunday</v>
      </c>
      <c r="M1324" s="20">
        <f t="shared" si="205"/>
        <v>2</v>
      </c>
      <c r="N1324" s="19">
        <v>3918</v>
      </c>
      <c r="O1324" s="4">
        <f>MATCH(N1324-1,'Supply Data'!$K$12:$K$17)+1</f>
        <v>4</v>
      </c>
      <c r="P1324">
        <f>INDEX('Supply Data'!$L$12:$L$17,'Demand Data'!O1324)</f>
        <v>50</v>
      </c>
      <c r="R1324" t="str">
        <f t="shared" si="206"/>
        <v>24-Feb-08 Sunday 23</v>
      </c>
    </row>
    <row r="1325" spans="4:18" x14ac:dyDescent="0.35">
      <c r="D1325" s="21">
        <f t="shared" si="207"/>
        <v>39502.958333330134</v>
      </c>
      <c r="E1325" s="21" t="b">
        <f t="shared" si="200"/>
        <v>0</v>
      </c>
      <c r="F1325" s="21" t="b">
        <f t="shared" si="201"/>
        <v>0</v>
      </c>
      <c r="G1325" s="20">
        <f t="shared" si="202"/>
        <v>1</v>
      </c>
      <c r="H1325" s="20">
        <f t="shared" si="203"/>
        <v>24</v>
      </c>
      <c r="I1325" s="20">
        <f t="shared" si="208"/>
        <v>24</v>
      </c>
      <c r="J1325" s="21">
        <f t="shared" si="209"/>
        <v>39502</v>
      </c>
      <c r="K1325" s="21"/>
      <c r="L1325" s="21" t="str">
        <f t="shared" si="204"/>
        <v>Sunday</v>
      </c>
      <c r="M1325" s="20">
        <f t="shared" si="205"/>
        <v>2</v>
      </c>
      <c r="N1325" s="19">
        <v>3673.5</v>
      </c>
      <c r="O1325" s="4">
        <f>MATCH(N1325-1,'Supply Data'!$K$12:$K$17)+1</f>
        <v>4</v>
      </c>
      <c r="P1325">
        <f>INDEX('Supply Data'!$L$12:$L$17,'Demand Data'!O1325)</f>
        <v>50</v>
      </c>
      <c r="R1325" t="str">
        <f t="shared" si="206"/>
        <v>24-Feb-08 Sunday 24</v>
      </c>
    </row>
    <row r="1326" spans="4:18" x14ac:dyDescent="0.35">
      <c r="D1326" s="21">
        <f t="shared" si="207"/>
        <v>39502.999999996799</v>
      </c>
      <c r="E1326" s="21" t="b">
        <f t="shared" si="200"/>
        <v>0</v>
      </c>
      <c r="F1326" s="21" t="b">
        <f t="shared" si="201"/>
        <v>0</v>
      </c>
      <c r="G1326" s="20">
        <f t="shared" si="202"/>
        <v>1</v>
      </c>
      <c r="H1326" s="20">
        <f t="shared" si="203"/>
        <v>24</v>
      </c>
      <c r="I1326" s="20">
        <f t="shared" si="208"/>
        <v>1</v>
      </c>
      <c r="J1326" s="21">
        <f t="shared" si="209"/>
        <v>39503</v>
      </c>
      <c r="K1326" s="21"/>
      <c r="L1326" s="21" t="str">
        <f t="shared" si="204"/>
        <v>Monday</v>
      </c>
      <c r="M1326" s="20">
        <f t="shared" si="205"/>
        <v>2</v>
      </c>
      <c r="N1326" s="19">
        <v>3489</v>
      </c>
      <c r="O1326" s="4">
        <f>MATCH(N1326-1,'Supply Data'!$K$12:$K$17)+1</f>
        <v>3</v>
      </c>
      <c r="P1326">
        <f>INDEX('Supply Data'!$L$12:$L$17,'Demand Data'!O1326)</f>
        <v>23</v>
      </c>
      <c r="R1326" t="str">
        <f t="shared" si="206"/>
        <v>25-Feb-08 Monday 1</v>
      </c>
    </row>
    <row r="1327" spans="4:18" x14ac:dyDescent="0.35">
      <c r="D1327" s="21">
        <f t="shared" si="207"/>
        <v>39503.041666663463</v>
      </c>
      <c r="E1327" s="21" t="b">
        <f t="shared" si="200"/>
        <v>0</v>
      </c>
      <c r="F1327" s="21" t="b">
        <f t="shared" si="201"/>
        <v>0</v>
      </c>
      <c r="G1327" s="20">
        <f t="shared" si="202"/>
        <v>1</v>
      </c>
      <c r="H1327" s="20">
        <f t="shared" si="203"/>
        <v>24</v>
      </c>
      <c r="I1327" s="20">
        <f t="shared" si="208"/>
        <v>2</v>
      </c>
      <c r="J1327" s="21">
        <f t="shared" si="209"/>
        <v>39503</v>
      </c>
      <c r="K1327" s="21"/>
      <c r="L1327" s="21" t="str">
        <f t="shared" si="204"/>
        <v>Monday</v>
      </c>
      <c r="M1327" s="20">
        <f t="shared" si="205"/>
        <v>2</v>
      </c>
      <c r="N1327" s="19">
        <v>3432</v>
      </c>
      <c r="O1327" s="4">
        <f>MATCH(N1327-1,'Supply Data'!$K$12:$K$17)+1</f>
        <v>3</v>
      </c>
      <c r="P1327">
        <f>INDEX('Supply Data'!$L$12:$L$17,'Demand Data'!O1327)</f>
        <v>23</v>
      </c>
      <c r="R1327" t="str">
        <f t="shared" si="206"/>
        <v>25-Feb-08 Monday 2</v>
      </c>
    </row>
    <row r="1328" spans="4:18" x14ac:dyDescent="0.35">
      <c r="D1328" s="21">
        <f t="shared" si="207"/>
        <v>39503.083333330127</v>
      </c>
      <c r="E1328" s="21" t="b">
        <f t="shared" si="200"/>
        <v>0</v>
      </c>
      <c r="F1328" s="21" t="b">
        <f t="shared" si="201"/>
        <v>0</v>
      </c>
      <c r="G1328" s="20">
        <f t="shared" si="202"/>
        <v>1</v>
      </c>
      <c r="H1328" s="20">
        <f t="shared" si="203"/>
        <v>24</v>
      </c>
      <c r="I1328" s="20">
        <f t="shared" si="208"/>
        <v>3</v>
      </c>
      <c r="J1328" s="21">
        <f t="shared" si="209"/>
        <v>39503</v>
      </c>
      <c r="K1328" s="21"/>
      <c r="L1328" s="21" t="str">
        <f t="shared" si="204"/>
        <v>Monday</v>
      </c>
      <c r="M1328" s="20">
        <f t="shared" si="205"/>
        <v>2</v>
      </c>
      <c r="N1328" s="19">
        <v>3291</v>
      </c>
      <c r="O1328" s="4">
        <f>MATCH(N1328-1,'Supply Data'!$K$12:$K$17)+1</f>
        <v>3</v>
      </c>
      <c r="P1328">
        <f>INDEX('Supply Data'!$L$12:$L$17,'Demand Data'!O1328)</f>
        <v>23</v>
      </c>
      <c r="R1328" t="str">
        <f t="shared" si="206"/>
        <v>25-Feb-08 Monday 3</v>
      </c>
    </row>
    <row r="1329" spans="4:18" x14ac:dyDescent="0.35">
      <c r="D1329" s="21">
        <f t="shared" si="207"/>
        <v>39503.124999996791</v>
      </c>
      <c r="E1329" s="21" t="b">
        <f t="shared" si="200"/>
        <v>0</v>
      </c>
      <c r="F1329" s="21" t="b">
        <f t="shared" si="201"/>
        <v>0</v>
      </c>
      <c r="G1329" s="20">
        <f t="shared" si="202"/>
        <v>1</v>
      </c>
      <c r="H1329" s="20">
        <f t="shared" si="203"/>
        <v>24</v>
      </c>
      <c r="I1329" s="20">
        <f t="shared" si="208"/>
        <v>4</v>
      </c>
      <c r="J1329" s="21">
        <f t="shared" si="209"/>
        <v>39503</v>
      </c>
      <c r="K1329" s="21"/>
      <c r="L1329" s="21" t="str">
        <f t="shared" si="204"/>
        <v>Monday</v>
      </c>
      <c r="M1329" s="20">
        <f t="shared" si="205"/>
        <v>2</v>
      </c>
      <c r="N1329" s="19">
        <v>3250.5</v>
      </c>
      <c r="O1329" s="4">
        <f>MATCH(N1329-1,'Supply Data'!$K$12:$K$17)+1</f>
        <v>3</v>
      </c>
      <c r="P1329">
        <f>INDEX('Supply Data'!$L$12:$L$17,'Demand Data'!O1329)</f>
        <v>23</v>
      </c>
      <c r="R1329" t="str">
        <f t="shared" si="206"/>
        <v>25-Feb-08 Monday 4</v>
      </c>
    </row>
    <row r="1330" spans="4:18" x14ac:dyDescent="0.35">
      <c r="D1330" s="21">
        <f t="shared" si="207"/>
        <v>39503.166666663456</v>
      </c>
      <c r="E1330" s="21" t="b">
        <f t="shared" si="200"/>
        <v>0</v>
      </c>
      <c r="F1330" s="21" t="b">
        <f t="shared" si="201"/>
        <v>0</v>
      </c>
      <c r="G1330" s="20">
        <f t="shared" si="202"/>
        <v>1</v>
      </c>
      <c r="H1330" s="20">
        <f t="shared" si="203"/>
        <v>24</v>
      </c>
      <c r="I1330" s="20">
        <f t="shared" si="208"/>
        <v>5</v>
      </c>
      <c r="J1330" s="21">
        <f t="shared" si="209"/>
        <v>39503</v>
      </c>
      <c r="K1330" s="21"/>
      <c r="L1330" s="21" t="str">
        <f t="shared" si="204"/>
        <v>Monday</v>
      </c>
      <c r="M1330" s="20">
        <f t="shared" si="205"/>
        <v>2</v>
      </c>
      <c r="N1330" s="19">
        <v>3294</v>
      </c>
      <c r="O1330" s="4">
        <f>MATCH(N1330-1,'Supply Data'!$K$12:$K$17)+1</f>
        <v>3</v>
      </c>
      <c r="P1330">
        <f>INDEX('Supply Data'!$L$12:$L$17,'Demand Data'!O1330)</f>
        <v>23</v>
      </c>
      <c r="R1330" t="str">
        <f t="shared" si="206"/>
        <v>25-Feb-08 Monday 5</v>
      </c>
    </row>
    <row r="1331" spans="4:18" x14ac:dyDescent="0.35">
      <c r="D1331" s="21">
        <f t="shared" si="207"/>
        <v>39503.20833333012</v>
      </c>
      <c r="E1331" s="21" t="b">
        <f t="shared" si="200"/>
        <v>0</v>
      </c>
      <c r="F1331" s="21" t="b">
        <f t="shared" si="201"/>
        <v>0</v>
      </c>
      <c r="G1331" s="20">
        <f t="shared" si="202"/>
        <v>1</v>
      </c>
      <c r="H1331" s="20">
        <f t="shared" si="203"/>
        <v>24</v>
      </c>
      <c r="I1331" s="20">
        <f t="shared" si="208"/>
        <v>6</v>
      </c>
      <c r="J1331" s="21">
        <f t="shared" si="209"/>
        <v>39503</v>
      </c>
      <c r="K1331" s="21"/>
      <c r="L1331" s="21" t="str">
        <f t="shared" si="204"/>
        <v>Monday</v>
      </c>
      <c r="M1331" s="20">
        <f t="shared" si="205"/>
        <v>2</v>
      </c>
      <c r="N1331" s="19">
        <v>3330</v>
      </c>
      <c r="O1331" s="4">
        <f>MATCH(N1331-1,'Supply Data'!$K$12:$K$17)+1</f>
        <v>3</v>
      </c>
      <c r="P1331">
        <f>INDEX('Supply Data'!$L$12:$L$17,'Demand Data'!O1331)</f>
        <v>23</v>
      </c>
      <c r="R1331" t="str">
        <f t="shared" si="206"/>
        <v>25-Feb-08 Monday 6</v>
      </c>
    </row>
    <row r="1332" spans="4:18" x14ac:dyDescent="0.35">
      <c r="D1332" s="21">
        <f t="shared" si="207"/>
        <v>39503.249999996784</v>
      </c>
      <c r="E1332" s="21" t="b">
        <f t="shared" si="200"/>
        <v>0</v>
      </c>
      <c r="F1332" s="21" t="b">
        <f t="shared" si="201"/>
        <v>0</v>
      </c>
      <c r="G1332" s="20">
        <f t="shared" si="202"/>
        <v>1</v>
      </c>
      <c r="H1332" s="20">
        <f t="shared" si="203"/>
        <v>24</v>
      </c>
      <c r="I1332" s="20">
        <f t="shared" si="208"/>
        <v>7</v>
      </c>
      <c r="J1332" s="21">
        <f t="shared" si="209"/>
        <v>39503</v>
      </c>
      <c r="K1332" s="21"/>
      <c r="L1332" s="21" t="str">
        <f t="shared" si="204"/>
        <v>Monday</v>
      </c>
      <c r="M1332" s="20">
        <f t="shared" si="205"/>
        <v>2</v>
      </c>
      <c r="N1332" s="19">
        <v>3120</v>
      </c>
      <c r="O1332" s="4">
        <f>MATCH(N1332-1,'Supply Data'!$K$12:$K$17)+1</f>
        <v>3</v>
      </c>
      <c r="P1332">
        <f>INDEX('Supply Data'!$L$12:$L$17,'Demand Data'!O1332)</f>
        <v>23</v>
      </c>
      <c r="R1332" t="str">
        <f t="shared" si="206"/>
        <v>25-Feb-08 Monday 7</v>
      </c>
    </row>
    <row r="1333" spans="4:18" x14ac:dyDescent="0.35">
      <c r="D1333" s="21">
        <f t="shared" si="207"/>
        <v>39503.291666663448</v>
      </c>
      <c r="E1333" s="21" t="b">
        <f t="shared" si="200"/>
        <v>0</v>
      </c>
      <c r="F1333" s="21" t="b">
        <f t="shared" si="201"/>
        <v>0</v>
      </c>
      <c r="G1333" s="20">
        <f t="shared" si="202"/>
        <v>1</v>
      </c>
      <c r="H1333" s="20">
        <f t="shared" si="203"/>
        <v>24</v>
      </c>
      <c r="I1333" s="20">
        <f t="shared" si="208"/>
        <v>8</v>
      </c>
      <c r="J1333" s="21">
        <f t="shared" si="209"/>
        <v>39503</v>
      </c>
      <c r="K1333" s="21"/>
      <c r="L1333" s="21" t="str">
        <f t="shared" si="204"/>
        <v>Monday</v>
      </c>
      <c r="M1333" s="20">
        <f t="shared" si="205"/>
        <v>2</v>
      </c>
      <c r="N1333" s="19">
        <v>3168</v>
      </c>
      <c r="O1333" s="4">
        <f>MATCH(N1333-1,'Supply Data'!$K$12:$K$17)+1</f>
        <v>3</v>
      </c>
      <c r="P1333">
        <f>INDEX('Supply Data'!$L$12:$L$17,'Demand Data'!O1333)</f>
        <v>23</v>
      </c>
      <c r="R1333" t="str">
        <f t="shared" si="206"/>
        <v>25-Feb-08 Monday 8</v>
      </c>
    </row>
    <row r="1334" spans="4:18" x14ac:dyDescent="0.35">
      <c r="D1334" s="21">
        <f t="shared" si="207"/>
        <v>39503.333333330113</v>
      </c>
      <c r="E1334" s="21" t="b">
        <f t="shared" si="200"/>
        <v>0</v>
      </c>
      <c r="F1334" s="21" t="b">
        <f t="shared" si="201"/>
        <v>0</v>
      </c>
      <c r="G1334" s="20">
        <f t="shared" si="202"/>
        <v>1</v>
      </c>
      <c r="H1334" s="20">
        <f t="shared" si="203"/>
        <v>24</v>
      </c>
      <c r="I1334" s="20">
        <f t="shared" si="208"/>
        <v>9</v>
      </c>
      <c r="J1334" s="21">
        <f t="shared" si="209"/>
        <v>39503</v>
      </c>
      <c r="K1334" s="21"/>
      <c r="L1334" s="21" t="str">
        <f t="shared" si="204"/>
        <v>Monday</v>
      </c>
      <c r="M1334" s="20">
        <f t="shared" si="205"/>
        <v>2</v>
      </c>
      <c r="N1334" s="19">
        <v>3294</v>
      </c>
      <c r="O1334" s="4">
        <f>MATCH(N1334-1,'Supply Data'!$K$12:$K$17)+1</f>
        <v>3</v>
      </c>
      <c r="P1334">
        <f>INDEX('Supply Data'!$L$12:$L$17,'Demand Data'!O1334)</f>
        <v>23</v>
      </c>
      <c r="R1334" t="str">
        <f t="shared" si="206"/>
        <v>25-Feb-08 Monday 9</v>
      </c>
    </row>
    <row r="1335" spans="4:18" x14ac:dyDescent="0.35">
      <c r="D1335" s="21">
        <f t="shared" si="207"/>
        <v>39503.374999996777</v>
      </c>
      <c r="E1335" s="21" t="b">
        <f t="shared" si="200"/>
        <v>0</v>
      </c>
      <c r="F1335" s="21" t="b">
        <f t="shared" si="201"/>
        <v>0</v>
      </c>
      <c r="G1335" s="20">
        <f t="shared" si="202"/>
        <v>1</v>
      </c>
      <c r="H1335" s="20">
        <f t="shared" si="203"/>
        <v>24</v>
      </c>
      <c r="I1335" s="20">
        <f t="shared" si="208"/>
        <v>10</v>
      </c>
      <c r="J1335" s="21">
        <f t="shared" si="209"/>
        <v>39503</v>
      </c>
      <c r="K1335" s="21"/>
      <c r="L1335" s="21" t="str">
        <f t="shared" si="204"/>
        <v>Monday</v>
      </c>
      <c r="M1335" s="20">
        <f t="shared" si="205"/>
        <v>2</v>
      </c>
      <c r="N1335" s="19">
        <v>3543</v>
      </c>
      <c r="O1335" s="4">
        <f>MATCH(N1335-1,'Supply Data'!$K$12:$K$17)+1</f>
        <v>3</v>
      </c>
      <c r="P1335">
        <f>INDEX('Supply Data'!$L$12:$L$17,'Demand Data'!O1335)</f>
        <v>23</v>
      </c>
      <c r="R1335" t="str">
        <f t="shared" si="206"/>
        <v>25-Feb-08 Monday 10</v>
      </c>
    </row>
    <row r="1336" spans="4:18" x14ac:dyDescent="0.35">
      <c r="D1336" s="21">
        <f t="shared" si="207"/>
        <v>39503.416666663441</v>
      </c>
      <c r="E1336" s="21" t="b">
        <f t="shared" si="200"/>
        <v>0</v>
      </c>
      <c r="F1336" s="21" t="b">
        <f t="shared" si="201"/>
        <v>0</v>
      </c>
      <c r="G1336" s="20">
        <f t="shared" si="202"/>
        <v>1</v>
      </c>
      <c r="H1336" s="20">
        <f t="shared" si="203"/>
        <v>24</v>
      </c>
      <c r="I1336" s="20">
        <f t="shared" si="208"/>
        <v>11</v>
      </c>
      <c r="J1336" s="21">
        <f t="shared" si="209"/>
        <v>39503</v>
      </c>
      <c r="K1336" s="21"/>
      <c r="L1336" s="21" t="str">
        <f t="shared" si="204"/>
        <v>Monday</v>
      </c>
      <c r="M1336" s="20">
        <f t="shared" si="205"/>
        <v>2</v>
      </c>
      <c r="N1336" s="19">
        <v>3676.5</v>
      </c>
      <c r="O1336" s="4">
        <f>MATCH(N1336-1,'Supply Data'!$K$12:$K$17)+1</f>
        <v>4</v>
      </c>
      <c r="P1336">
        <f>INDEX('Supply Data'!$L$12:$L$17,'Demand Data'!O1336)</f>
        <v>50</v>
      </c>
      <c r="R1336" t="str">
        <f t="shared" si="206"/>
        <v>25-Feb-08 Monday 11</v>
      </c>
    </row>
    <row r="1337" spans="4:18" x14ac:dyDescent="0.35">
      <c r="D1337" s="21">
        <f t="shared" si="207"/>
        <v>39503.458333330105</v>
      </c>
      <c r="E1337" s="21" t="b">
        <f t="shared" si="200"/>
        <v>0</v>
      </c>
      <c r="F1337" s="21" t="b">
        <f t="shared" si="201"/>
        <v>0</v>
      </c>
      <c r="G1337" s="20">
        <f t="shared" si="202"/>
        <v>1</v>
      </c>
      <c r="H1337" s="20">
        <f t="shared" si="203"/>
        <v>24</v>
      </c>
      <c r="I1337" s="20">
        <f t="shared" si="208"/>
        <v>12</v>
      </c>
      <c r="J1337" s="21">
        <f t="shared" si="209"/>
        <v>39503</v>
      </c>
      <c r="K1337" s="21"/>
      <c r="L1337" s="21" t="str">
        <f t="shared" si="204"/>
        <v>Monday</v>
      </c>
      <c r="M1337" s="20">
        <f t="shared" si="205"/>
        <v>2</v>
      </c>
      <c r="N1337" s="19">
        <v>3594</v>
      </c>
      <c r="O1337" s="4">
        <f>MATCH(N1337-1,'Supply Data'!$K$12:$K$17)+1</f>
        <v>3</v>
      </c>
      <c r="P1337">
        <f>INDEX('Supply Data'!$L$12:$L$17,'Demand Data'!O1337)</f>
        <v>23</v>
      </c>
      <c r="R1337" t="str">
        <f t="shared" si="206"/>
        <v>25-Feb-08 Monday 12</v>
      </c>
    </row>
    <row r="1338" spans="4:18" x14ac:dyDescent="0.35">
      <c r="D1338" s="21">
        <f t="shared" si="207"/>
        <v>39503.499999996769</v>
      </c>
      <c r="E1338" s="21" t="b">
        <f t="shared" si="200"/>
        <v>0</v>
      </c>
      <c r="F1338" s="21" t="b">
        <f t="shared" si="201"/>
        <v>0</v>
      </c>
      <c r="G1338" s="20">
        <f t="shared" si="202"/>
        <v>1</v>
      </c>
      <c r="H1338" s="20">
        <f t="shared" si="203"/>
        <v>24</v>
      </c>
      <c r="I1338" s="20">
        <f t="shared" si="208"/>
        <v>13</v>
      </c>
      <c r="J1338" s="21">
        <f t="shared" si="209"/>
        <v>39503</v>
      </c>
      <c r="K1338" s="21"/>
      <c r="L1338" s="21" t="str">
        <f t="shared" si="204"/>
        <v>Monday</v>
      </c>
      <c r="M1338" s="20">
        <f t="shared" si="205"/>
        <v>2</v>
      </c>
      <c r="N1338" s="19">
        <v>3643.5</v>
      </c>
      <c r="O1338" s="4">
        <f>MATCH(N1338-1,'Supply Data'!$K$12:$K$17)+1</f>
        <v>4</v>
      </c>
      <c r="P1338">
        <f>INDEX('Supply Data'!$L$12:$L$17,'Demand Data'!O1338)</f>
        <v>50</v>
      </c>
      <c r="R1338" t="str">
        <f t="shared" si="206"/>
        <v>25-Feb-08 Monday 13</v>
      </c>
    </row>
    <row r="1339" spans="4:18" x14ac:dyDescent="0.35">
      <c r="D1339" s="21">
        <f t="shared" si="207"/>
        <v>39503.541666663434</v>
      </c>
      <c r="E1339" s="21" t="b">
        <f t="shared" si="200"/>
        <v>0</v>
      </c>
      <c r="F1339" s="21" t="b">
        <f t="shared" si="201"/>
        <v>0</v>
      </c>
      <c r="G1339" s="20">
        <f t="shared" si="202"/>
        <v>1</v>
      </c>
      <c r="H1339" s="20">
        <f t="shared" si="203"/>
        <v>24</v>
      </c>
      <c r="I1339" s="20">
        <f t="shared" si="208"/>
        <v>14</v>
      </c>
      <c r="J1339" s="21">
        <f t="shared" si="209"/>
        <v>39503</v>
      </c>
      <c r="K1339" s="21"/>
      <c r="L1339" s="21" t="str">
        <f t="shared" si="204"/>
        <v>Monday</v>
      </c>
      <c r="M1339" s="20">
        <f t="shared" si="205"/>
        <v>2</v>
      </c>
      <c r="N1339" s="19">
        <v>3621</v>
      </c>
      <c r="O1339" s="4">
        <f>MATCH(N1339-1,'Supply Data'!$K$12:$K$17)+1</f>
        <v>4</v>
      </c>
      <c r="P1339">
        <f>INDEX('Supply Data'!$L$12:$L$17,'Demand Data'!O1339)</f>
        <v>50</v>
      </c>
      <c r="R1339" t="str">
        <f t="shared" si="206"/>
        <v>25-Feb-08 Monday 14</v>
      </c>
    </row>
    <row r="1340" spans="4:18" x14ac:dyDescent="0.35">
      <c r="D1340" s="21">
        <f t="shared" si="207"/>
        <v>39503.583333330098</v>
      </c>
      <c r="E1340" s="21" t="b">
        <f t="shared" si="200"/>
        <v>0</v>
      </c>
      <c r="F1340" s="21" t="b">
        <f t="shared" si="201"/>
        <v>0</v>
      </c>
      <c r="G1340" s="20">
        <f t="shared" si="202"/>
        <v>1</v>
      </c>
      <c r="H1340" s="20">
        <f t="shared" si="203"/>
        <v>24</v>
      </c>
      <c r="I1340" s="20">
        <f t="shared" si="208"/>
        <v>15</v>
      </c>
      <c r="J1340" s="21">
        <f t="shared" si="209"/>
        <v>39503</v>
      </c>
      <c r="K1340" s="21"/>
      <c r="L1340" s="21" t="str">
        <f t="shared" si="204"/>
        <v>Monday</v>
      </c>
      <c r="M1340" s="20">
        <f t="shared" si="205"/>
        <v>2</v>
      </c>
      <c r="N1340" s="19">
        <v>3486</v>
      </c>
      <c r="O1340" s="4">
        <f>MATCH(N1340-1,'Supply Data'!$K$12:$K$17)+1</f>
        <v>3</v>
      </c>
      <c r="P1340">
        <f>INDEX('Supply Data'!$L$12:$L$17,'Demand Data'!O1340)</f>
        <v>23</v>
      </c>
      <c r="R1340" t="str">
        <f t="shared" si="206"/>
        <v>25-Feb-08 Monday 15</v>
      </c>
    </row>
    <row r="1341" spans="4:18" x14ac:dyDescent="0.35">
      <c r="D1341" s="21">
        <f t="shared" si="207"/>
        <v>39503.624999996762</v>
      </c>
      <c r="E1341" s="21" t="b">
        <f t="shared" si="200"/>
        <v>0</v>
      </c>
      <c r="F1341" s="21" t="b">
        <f t="shared" si="201"/>
        <v>0</v>
      </c>
      <c r="G1341" s="20">
        <f t="shared" si="202"/>
        <v>1</v>
      </c>
      <c r="H1341" s="20">
        <f t="shared" si="203"/>
        <v>24</v>
      </c>
      <c r="I1341" s="20">
        <f t="shared" si="208"/>
        <v>16</v>
      </c>
      <c r="J1341" s="21">
        <f t="shared" si="209"/>
        <v>39503</v>
      </c>
      <c r="K1341" s="21"/>
      <c r="L1341" s="21" t="str">
        <f t="shared" si="204"/>
        <v>Monday</v>
      </c>
      <c r="M1341" s="20">
        <f t="shared" si="205"/>
        <v>2</v>
      </c>
      <c r="N1341" s="19">
        <v>3435</v>
      </c>
      <c r="O1341" s="4">
        <f>MATCH(N1341-1,'Supply Data'!$K$12:$K$17)+1</f>
        <v>3</v>
      </c>
      <c r="P1341">
        <f>INDEX('Supply Data'!$L$12:$L$17,'Demand Data'!O1341)</f>
        <v>23</v>
      </c>
      <c r="R1341" t="str">
        <f t="shared" si="206"/>
        <v>25-Feb-08 Monday 16</v>
      </c>
    </row>
    <row r="1342" spans="4:18" x14ac:dyDescent="0.35">
      <c r="D1342" s="21">
        <f t="shared" si="207"/>
        <v>39503.666666663426</v>
      </c>
      <c r="E1342" s="21" t="b">
        <f t="shared" si="200"/>
        <v>0</v>
      </c>
      <c r="F1342" s="21" t="b">
        <f t="shared" si="201"/>
        <v>0</v>
      </c>
      <c r="G1342" s="20">
        <f t="shared" si="202"/>
        <v>1</v>
      </c>
      <c r="H1342" s="20">
        <f t="shared" si="203"/>
        <v>24</v>
      </c>
      <c r="I1342" s="20">
        <f t="shared" si="208"/>
        <v>17</v>
      </c>
      <c r="J1342" s="21">
        <f t="shared" si="209"/>
        <v>39503</v>
      </c>
      <c r="K1342" s="21"/>
      <c r="L1342" s="21" t="str">
        <f t="shared" si="204"/>
        <v>Monday</v>
      </c>
      <c r="M1342" s="20">
        <f t="shared" si="205"/>
        <v>2</v>
      </c>
      <c r="N1342" s="19">
        <v>3499.5</v>
      </c>
      <c r="O1342" s="4">
        <f>MATCH(N1342-1,'Supply Data'!$K$12:$K$17)+1</f>
        <v>3</v>
      </c>
      <c r="P1342">
        <f>INDEX('Supply Data'!$L$12:$L$17,'Demand Data'!O1342)</f>
        <v>23</v>
      </c>
      <c r="R1342" t="str">
        <f t="shared" si="206"/>
        <v>25-Feb-08 Monday 17</v>
      </c>
    </row>
    <row r="1343" spans="4:18" x14ac:dyDescent="0.35">
      <c r="D1343" s="21">
        <f t="shared" si="207"/>
        <v>39503.708333330091</v>
      </c>
      <c r="E1343" s="21" t="b">
        <f t="shared" si="200"/>
        <v>0</v>
      </c>
      <c r="F1343" s="21" t="b">
        <f t="shared" si="201"/>
        <v>0</v>
      </c>
      <c r="G1343" s="20">
        <f t="shared" si="202"/>
        <v>1</v>
      </c>
      <c r="H1343" s="20">
        <f t="shared" si="203"/>
        <v>24</v>
      </c>
      <c r="I1343" s="20">
        <f t="shared" si="208"/>
        <v>18</v>
      </c>
      <c r="J1343" s="21">
        <f t="shared" si="209"/>
        <v>39503</v>
      </c>
      <c r="K1343" s="21"/>
      <c r="L1343" s="21" t="str">
        <f t="shared" si="204"/>
        <v>Monday</v>
      </c>
      <c r="M1343" s="20">
        <f t="shared" si="205"/>
        <v>2</v>
      </c>
      <c r="N1343" s="19">
        <v>3889.5</v>
      </c>
      <c r="O1343" s="4">
        <f>MATCH(N1343-1,'Supply Data'!$K$12:$K$17)+1</f>
        <v>4</v>
      </c>
      <c r="P1343">
        <f>INDEX('Supply Data'!$L$12:$L$17,'Demand Data'!O1343)</f>
        <v>50</v>
      </c>
      <c r="R1343" t="str">
        <f t="shared" si="206"/>
        <v>25-Feb-08 Monday 18</v>
      </c>
    </row>
    <row r="1344" spans="4:18" x14ac:dyDescent="0.35">
      <c r="D1344" s="21">
        <f t="shared" si="207"/>
        <v>39503.749999996755</v>
      </c>
      <c r="E1344" s="21" t="b">
        <f t="shared" si="200"/>
        <v>0</v>
      </c>
      <c r="F1344" s="21" t="b">
        <f t="shared" si="201"/>
        <v>0</v>
      </c>
      <c r="G1344" s="20">
        <f t="shared" si="202"/>
        <v>1</v>
      </c>
      <c r="H1344" s="20">
        <f t="shared" si="203"/>
        <v>24</v>
      </c>
      <c r="I1344" s="20">
        <f t="shared" si="208"/>
        <v>19</v>
      </c>
      <c r="J1344" s="21">
        <f t="shared" si="209"/>
        <v>39503</v>
      </c>
      <c r="K1344" s="21"/>
      <c r="L1344" s="21" t="str">
        <f t="shared" si="204"/>
        <v>Monday</v>
      </c>
      <c r="M1344" s="20">
        <f t="shared" si="205"/>
        <v>2</v>
      </c>
      <c r="N1344" s="19">
        <v>4422</v>
      </c>
      <c r="O1344" s="4">
        <f>MATCH(N1344-1,'Supply Data'!$K$12:$K$17)+1</f>
        <v>4</v>
      </c>
      <c r="P1344">
        <f>INDEX('Supply Data'!$L$12:$L$17,'Demand Data'!O1344)</f>
        <v>50</v>
      </c>
      <c r="R1344" t="str">
        <f t="shared" si="206"/>
        <v>25-Feb-08 Monday 19</v>
      </c>
    </row>
    <row r="1345" spans="4:18" x14ac:dyDescent="0.35">
      <c r="D1345" s="21">
        <f t="shared" si="207"/>
        <v>39503.791666663419</v>
      </c>
      <c r="E1345" s="21" t="b">
        <f t="shared" si="200"/>
        <v>0</v>
      </c>
      <c r="F1345" s="21" t="b">
        <f t="shared" si="201"/>
        <v>0</v>
      </c>
      <c r="G1345" s="20">
        <f t="shared" si="202"/>
        <v>1</v>
      </c>
      <c r="H1345" s="20">
        <f t="shared" si="203"/>
        <v>24</v>
      </c>
      <c r="I1345" s="20">
        <f t="shared" si="208"/>
        <v>20</v>
      </c>
      <c r="J1345" s="21">
        <f t="shared" si="209"/>
        <v>39503</v>
      </c>
      <c r="K1345" s="21"/>
      <c r="L1345" s="21" t="str">
        <f t="shared" si="204"/>
        <v>Monday</v>
      </c>
      <c r="M1345" s="20">
        <f t="shared" si="205"/>
        <v>2</v>
      </c>
      <c r="N1345" s="19">
        <v>4392</v>
      </c>
      <c r="O1345" s="4">
        <f>MATCH(N1345-1,'Supply Data'!$K$12:$K$17)+1</f>
        <v>4</v>
      </c>
      <c r="P1345">
        <f>INDEX('Supply Data'!$L$12:$L$17,'Demand Data'!O1345)</f>
        <v>50</v>
      </c>
      <c r="R1345" t="str">
        <f t="shared" si="206"/>
        <v>25-Feb-08 Monday 20</v>
      </c>
    </row>
    <row r="1346" spans="4:18" x14ac:dyDescent="0.35">
      <c r="D1346" s="21">
        <f t="shared" si="207"/>
        <v>39503.833333330083</v>
      </c>
      <c r="E1346" s="21" t="b">
        <f t="shared" si="200"/>
        <v>0</v>
      </c>
      <c r="F1346" s="21" t="b">
        <f t="shared" si="201"/>
        <v>0</v>
      </c>
      <c r="G1346" s="20">
        <f t="shared" si="202"/>
        <v>1</v>
      </c>
      <c r="H1346" s="20">
        <f t="shared" si="203"/>
        <v>24</v>
      </c>
      <c r="I1346" s="20">
        <f t="shared" si="208"/>
        <v>21</v>
      </c>
      <c r="J1346" s="21">
        <f t="shared" si="209"/>
        <v>39503</v>
      </c>
      <c r="K1346" s="21"/>
      <c r="L1346" s="21" t="str">
        <f t="shared" si="204"/>
        <v>Monday</v>
      </c>
      <c r="M1346" s="20">
        <f t="shared" si="205"/>
        <v>2</v>
      </c>
      <c r="N1346" s="19">
        <v>4146</v>
      </c>
      <c r="O1346" s="4">
        <f>MATCH(N1346-1,'Supply Data'!$K$12:$K$17)+1</f>
        <v>4</v>
      </c>
      <c r="P1346">
        <f>INDEX('Supply Data'!$L$12:$L$17,'Demand Data'!O1346)</f>
        <v>50</v>
      </c>
      <c r="R1346" t="str">
        <f t="shared" si="206"/>
        <v>25-Feb-08 Monday 21</v>
      </c>
    </row>
    <row r="1347" spans="4:18" x14ac:dyDescent="0.35">
      <c r="D1347" s="21">
        <f t="shared" si="207"/>
        <v>39503.874999996748</v>
      </c>
      <c r="E1347" s="21" t="b">
        <f t="shared" si="200"/>
        <v>0</v>
      </c>
      <c r="F1347" s="21" t="b">
        <f t="shared" si="201"/>
        <v>0</v>
      </c>
      <c r="G1347" s="20">
        <f t="shared" si="202"/>
        <v>1</v>
      </c>
      <c r="H1347" s="20">
        <f t="shared" si="203"/>
        <v>24</v>
      </c>
      <c r="I1347" s="20">
        <f t="shared" si="208"/>
        <v>22</v>
      </c>
      <c r="J1347" s="21">
        <f t="shared" si="209"/>
        <v>39503</v>
      </c>
      <c r="K1347" s="21"/>
      <c r="L1347" s="21" t="str">
        <f t="shared" si="204"/>
        <v>Monday</v>
      </c>
      <c r="M1347" s="20">
        <f t="shared" si="205"/>
        <v>2</v>
      </c>
      <c r="N1347" s="19">
        <v>3795</v>
      </c>
      <c r="O1347" s="4">
        <f>MATCH(N1347-1,'Supply Data'!$K$12:$K$17)+1</f>
        <v>4</v>
      </c>
      <c r="P1347">
        <f>INDEX('Supply Data'!$L$12:$L$17,'Demand Data'!O1347)</f>
        <v>50</v>
      </c>
      <c r="R1347" t="str">
        <f t="shared" si="206"/>
        <v>25-Feb-08 Monday 22</v>
      </c>
    </row>
    <row r="1348" spans="4:18" x14ac:dyDescent="0.35">
      <c r="D1348" s="21">
        <f t="shared" si="207"/>
        <v>39503.916666663412</v>
      </c>
      <c r="E1348" s="21" t="b">
        <f t="shared" si="200"/>
        <v>0</v>
      </c>
      <c r="F1348" s="21" t="b">
        <f t="shared" si="201"/>
        <v>0</v>
      </c>
      <c r="G1348" s="20">
        <f t="shared" si="202"/>
        <v>1</v>
      </c>
      <c r="H1348" s="20">
        <f t="shared" si="203"/>
        <v>24</v>
      </c>
      <c r="I1348" s="20">
        <f t="shared" si="208"/>
        <v>23</v>
      </c>
      <c r="J1348" s="21">
        <f t="shared" si="209"/>
        <v>39503</v>
      </c>
      <c r="K1348" s="21"/>
      <c r="L1348" s="21" t="str">
        <f t="shared" si="204"/>
        <v>Monday</v>
      </c>
      <c r="M1348" s="20">
        <f t="shared" si="205"/>
        <v>2</v>
      </c>
      <c r="N1348" s="19">
        <v>3486</v>
      </c>
      <c r="O1348" s="4">
        <f>MATCH(N1348-1,'Supply Data'!$K$12:$K$17)+1</f>
        <v>3</v>
      </c>
      <c r="P1348">
        <f>INDEX('Supply Data'!$L$12:$L$17,'Demand Data'!O1348)</f>
        <v>23</v>
      </c>
      <c r="R1348" t="str">
        <f t="shared" si="206"/>
        <v>25-Feb-08 Monday 23</v>
      </c>
    </row>
    <row r="1349" spans="4:18" x14ac:dyDescent="0.35">
      <c r="D1349" s="21">
        <f t="shared" si="207"/>
        <v>39503.958333330076</v>
      </c>
      <c r="E1349" s="21" t="b">
        <f t="shared" si="200"/>
        <v>0</v>
      </c>
      <c r="F1349" s="21" t="b">
        <f t="shared" si="201"/>
        <v>0</v>
      </c>
      <c r="G1349" s="20">
        <f t="shared" si="202"/>
        <v>1</v>
      </c>
      <c r="H1349" s="20">
        <f t="shared" si="203"/>
        <v>24</v>
      </c>
      <c r="I1349" s="20">
        <f t="shared" si="208"/>
        <v>24</v>
      </c>
      <c r="J1349" s="21">
        <f t="shared" si="209"/>
        <v>39503</v>
      </c>
      <c r="K1349" s="21"/>
      <c r="L1349" s="21" t="str">
        <f t="shared" si="204"/>
        <v>Monday</v>
      </c>
      <c r="M1349" s="20">
        <f t="shared" si="205"/>
        <v>2</v>
      </c>
      <c r="N1349" s="19">
        <v>3210</v>
      </c>
      <c r="O1349" s="4">
        <f>MATCH(N1349-1,'Supply Data'!$K$12:$K$17)+1</f>
        <v>3</v>
      </c>
      <c r="P1349">
        <f>INDEX('Supply Data'!$L$12:$L$17,'Demand Data'!O1349)</f>
        <v>23</v>
      </c>
      <c r="R1349" t="str">
        <f t="shared" si="206"/>
        <v>25-Feb-08 Monday 24</v>
      </c>
    </row>
    <row r="1350" spans="4:18" x14ac:dyDescent="0.35">
      <c r="D1350" s="21">
        <f t="shared" si="207"/>
        <v>39503.99999999674</v>
      </c>
      <c r="E1350" s="21" t="b">
        <f t="shared" ref="E1350:E1413" si="210">D1350=$D$2</f>
        <v>0</v>
      </c>
      <c r="F1350" s="21" t="b">
        <f t="shared" ref="F1350:F1413" si="211">D1350=$E$2</f>
        <v>0</v>
      </c>
      <c r="G1350" s="20">
        <f t="shared" si="202"/>
        <v>1</v>
      </c>
      <c r="H1350" s="20">
        <f t="shared" si="203"/>
        <v>24</v>
      </c>
      <c r="I1350" s="20">
        <f t="shared" si="208"/>
        <v>1</v>
      </c>
      <c r="J1350" s="21">
        <f t="shared" si="209"/>
        <v>39504</v>
      </c>
      <c r="K1350" s="21"/>
      <c r="L1350" s="21" t="str">
        <f t="shared" si="204"/>
        <v>Tuesday</v>
      </c>
      <c r="M1350" s="20">
        <f t="shared" si="205"/>
        <v>2</v>
      </c>
      <c r="N1350" s="19">
        <v>3018</v>
      </c>
      <c r="O1350" s="4">
        <f>MATCH(N1350-1,'Supply Data'!$K$12:$K$17)+1</f>
        <v>3</v>
      </c>
      <c r="P1350">
        <f>INDEX('Supply Data'!$L$12:$L$17,'Demand Data'!O1350)</f>
        <v>23</v>
      </c>
      <c r="R1350" t="str">
        <f t="shared" si="206"/>
        <v>26-Feb-08 Tuesday 1</v>
      </c>
    </row>
    <row r="1351" spans="4:18" x14ac:dyDescent="0.35">
      <c r="D1351" s="21">
        <f t="shared" si="207"/>
        <v>39504.041666663405</v>
      </c>
      <c r="E1351" s="21" t="b">
        <f t="shared" si="210"/>
        <v>0</v>
      </c>
      <c r="F1351" s="21" t="b">
        <f t="shared" si="211"/>
        <v>0</v>
      </c>
      <c r="G1351" s="20">
        <f t="shared" ref="G1351:G1414" si="212">IF(E1351,2,IF(F1351,3,1))</f>
        <v>1</v>
      </c>
      <c r="H1351" s="20">
        <f t="shared" ref="H1351:H1414" si="213">CHOOSE(G1351,24,23,25)</f>
        <v>24</v>
      </c>
      <c r="I1351" s="20">
        <f t="shared" si="208"/>
        <v>2</v>
      </c>
      <c r="J1351" s="21">
        <f t="shared" si="209"/>
        <v>39504</v>
      </c>
      <c r="K1351" s="21"/>
      <c r="L1351" s="21" t="str">
        <f t="shared" ref="L1351:L1414" si="214">TEXT(J1351,"ddddd")</f>
        <v>Tuesday</v>
      </c>
      <c r="M1351" s="20">
        <f t="shared" ref="M1351:M1414" si="215">MONTH(D1351)</f>
        <v>2</v>
      </c>
      <c r="N1351" s="19">
        <v>3018</v>
      </c>
      <c r="O1351" s="4">
        <f>MATCH(N1351-1,'Supply Data'!$K$12:$K$17)+1</f>
        <v>3</v>
      </c>
      <c r="P1351">
        <f>INDEX('Supply Data'!$L$12:$L$17,'Demand Data'!O1351)</f>
        <v>23</v>
      </c>
      <c r="R1351" t="str">
        <f t="shared" ref="R1351:R1414" si="216">TEXT(D1351,"dd-mmm-yy ddddd")&amp;" "&amp;I1351</f>
        <v>26-Feb-08 Tuesday 2</v>
      </c>
    </row>
    <row r="1352" spans="4:18" x14ac:dyDescent="0.35">
      <c r="D1352" s="21">
        <f t="shared" ref="D1352:D1415" si="217">D1351+1/24</f>
        <v>39504.083333330069</v>
      </c>
      <c r="E1352" s="21" t="b">
        <f t="shared" si="210"/>
        <v>0</v>
      </c>
      <c r="F1352" s="21" t="b">
        <f t="shared" si="211"/>
        <v>0</v>
      </c>
      <c r="G1352" s="20">
        <f t="shared" si="212"/>
        <v>1</v>
      </c>
      <c r="H1352" s="20">
        <f t="shared" si="213"/>
        <v>24</v>
      </c>
      <c r="I1352" s="20">
        <f t="shared" ref="I1352:I1415" si="218">IF(I1351&gt;=H1352,1,I1351+1)</f>
        <v>3</v>
      </c>
      <c r="J1352" s="21">
        <f t="shared" ref="J1352:J1415" si="219">IF(I1352=1,J1351+1,J1351)</f>
        <v>39504</v>
      </c>
      <c r="K1352" s="21"/>
      <c r="L1352" s="21" t="str">
        <f t="shared" si="214"/>
        <v>Tuesday</v>
      </c>
      <c r="M1352" s="20">
        <f t="shared" si="215"/>
        <v>2</v>
      </c>
      <c r="N1352" s="19">
        <v>3040.5</v>
      </c>
      <c r="O1352" s="4">
        <f>MATCH(N1352-1,'Supply Data'!$K$12:$K$17)+1</f>
        <v>3</v>
      </c>
      <c r="P1352">
        <f>INDEX('Supply Data'!$L$12:$L$17,'Demand Data'!O1352)</f>
        <v>23</v>
      </c>
      <c r="R1352" t="str">
        <f t="shared" si="216"/>
        <v>26-Feb-08 Tuesday 3</v>
      </c>
    </row>
    <row r="1353" spans="4:18" x14ac:dyDescent="0.35">
      <c r="D1353" s="21">
        <f t="shared" si="217"/>
        <v>39504.124999996733</v>
      </c>
      <c r="E1353" s="21" t="b">
        <f t="shared" si="210"/>
        <v>0</v>
      </c>
      <c r="F1353" s="21" t="b">
        <f t="shared" si="211"/>
        <v>0</v>
      </c>
      <c r="G1353" s="20">
        <f t="shared" si="212"/>
        <v>1</v>
      </c>
      <c r="H1353" s="20">
        <f t="shared" si="213"/>
        <v>24</v>
      </c>
      <c r="I1353" s="20">
        <f t="shared" si="218"/>
        <v>4</v>
      </c>
      <c r="J1353" s="21">
        <f t="shared" si="219"/>
        <v>39504</v>
      </c>
      <c r="K1353" s="21"/>
      <c r="L1353" s="21" t="str">
        <f t="shared" si="214"/>
        <v>Tuesday</v>
      </c>
      <c r="M1353" s="20">
        <f t="shared" si="215"/>
        <v>2</v>
      </c>
      <c r="N1353" s="19">
        <v>3040.5</v>
      </c>
      <c r="O1353" s="4">
        <f>MATCH(N1353-1,'Supply Data'!$K$12:$K$17)+1</f>
        <v>3</v>
      </c>
      <c r="P1353">
        <f>INDEX('Supply Data'!$L$12:$L$17,'Demand Data'!O1353)</f>
        <v>23</v>
      </c>
      <c r="R1353" t="str">
        <f t="shared" si="216"/>
        <v>26-Feb-08 Tuesday 4</v>
      </c>
    </row>
    <row r="1354" spans="4:18" x14ac:dyDescent="0.35">
      <c r="D1354" s="21">
        <f t="shared" si="217"/>
        <v>39504.166666663397</v>
      </c>
      <c r="E1354" s="21" t="b">
        <f t="shared" si="210"/>
        <v>0</v>
      </c>
      <c r="F1354" s="21" t="b">
        <f t="shared" si="211"/>
        <v>0</v>
      </c>
      <c r="G1354" s="20">
        <f t="shared" si="212"/>
        <v>1</v>
      </c>
      <c r="H1354" s="20">
        <f t="shared" si="213"/>
        <v>24</v>
      </c>
      <c r="I1354" s="20">
        <f t="shared" si="218"/>
        <v>5</v>
      </c>
      <c r="J1354" s="21">
        <f t="shared" si="219"/>
        <v>39504</v>
      </c>
      <c r="K1354" s="21"/>
      <c r="L1354" s="21" t="str">
        <f t="shared" si="214"/>
        <v>Tuesday</v>
      </c>
      <c r="M1354" s="20">
        <f t="shared" si="215"/>
        <v>2</v>
      </c>
      <c r="N1354" s="19">
        <v>3225</v>
      </c>
      <c r="O1354" s="4">
        <f>MATCH(N1354-1,'Supply Data'!$K$12:$K$17)+1</f>
        <v>3</v>
      </c>
      <c r="P1354">
        <f>INDEX('Supply Data'!$L$12:$L$17,'Demand Data'!O1354)</f>
        <v>23</v>
      </c>
      <c r="R1354" t="str">
        <f t="shared" si="216"/>
        <v>26-Feb-08 Tuesday 5</v>
      </c>
    </row>
    <row r="1355" spans="4:18" x14ac:dyDescent="0.35">
      <c r="D1355" s="21">
        <f t="shared" si="217"/>
        <v>39504.208333330062</v>
      </c>
      <c r="E1355" s="21" t="b">
        <f t="shared" si="210"/>
        <v>0</v>
      </c>
      <c r="F1355" s="21" t="b">
        <f t="shared" si="211"/>
        <v>0</v>
      </c>
      <c r="G1355" s="20">
        <f t="shared" si="212"/>
        <v>1</v>
      </c>
      <c r="H1355" s="20">
        <f t="shared" si="213"/>
        <v>24</v>
      </c>
      <c r="I1355" s="20">
        <f t="shared" si="218"/>
        <v>6</v>
      </c>
      <c r="J1355" s="21">
        <f t="shared" si="219"/>
        <v>39504</v>
      </c>
      <c r="K1355" s="21"/>
      <c r="L1355" s="21" t="str">
        <f t="shared" si="214"/>
        <v>Tuesday</v>
      </c>
      <c r="M1355" s="20">
        <f t="shared" si="215"/>
        <v>2</v>
      </c>
      <c r="N1355" s="19">
        <v>3556.5</v>
      </c>
      <c r="O1355" s="4">
        <f>MATCH(N1355-1,'Supply Data'!$K$12:$K$17)+1</f>
        <v>3</v>
      </c>
      <c r="P1355">
        <f>INDEX('Supply Data'!$L$12:$L$17,'Demand Data'!O1355)</f>
        <v>23</v>
      </c>
      <c r="R1355" t="str">
        <f t="shared" si="216"/>
        <v>26-Feb-08 Tuesday 6</v>
      </c>
    </row>
    <row r="1356" spans="4:18" x14ac:dyDescent="0.35">
      <c r="D1356" s="21">
        <f t="shared" si="217"/>
        <v>39504.249999996726</v>
      </c>
      <c r="E1356" s="21" t="b">
        <f t="shared" si="210"/>
        <v>0</v>
      </c>
      <c r="F1356" s="21" t="b">
        <f t="shared" si="211"/>
        <v>0</v>
      </c>
      <c r="G1356" s="20">
        <f t="shared" si="212"/>
        <v>1</v>
      </c>
      <c r="H1356" s="20">
        <f t="shared" si="213"/>
        <v>24</v>
      </c>
      <c r="I1356" s="20">
        <f t="shared" si="218"/>
        <v>7</v>
      </c>
      <c r="J1356" s="21">
        <f t="shared" si="219"/>
        <v>39504</v>
      </c>
      <c r="K1356" s="21"/>
      <c r="L1356" s="21" t="str">
        <f t="shared" si="214"/>
        <v>Tuesday</v>
      </c>
      <c r="M1356" s="20">
        <f t="shared" si="215"/>
        <v>2</v>
      </c>
      <c r="N1356" s="19">
        <v>3556.5</v>
      </c>
      <c r="O1356" s="4">
        <f>MATCH(N1356-1,'Supply Data'!$K$12:$K$17)+1</f>
        <v>3</v>
      </c>
      <c r="P1356">
        <f>INDEX('Supply Data'!$L$12:$L$17,'Demand Data'!O1356)</f>
        <v>23</v>
      </c>
      <c r="R1356" t="str">
        <f t="shared" si="216"/>
        <v>26-Feb-08 Tuesday 7</v>
      </c>
    </row>
    <row r="1357" spans="4:18" x14ac:dyDescent="0.35">
      <c r="D1357" s="21">
        <f t="shared" si="217"/>
        <v>39504.29166666339</v>
      </c>
      <c r="E1357" s="21" t="b">
        <f t="shared" si="210"/>
        <v>0</v>
      </c>
      <c r="F1357" s="21" t="b">
        <f t="shared" si="211"/>
        <v>0</v>
      </c>
      <c r="G1357" s="20">
        <f t="shared" si="212"/>
        <v>1</v>
      </c>
      <c r="H1357" s="20">
        <f t="shared" si="213"/>
        <v>24</v>
      </c>
      <c r="I1357" s="20">
        <f t="shared" si="218"/>
        <v>8</v>
      </c>
      <c r="J1357" s="21">
        <f t="shared" si="219"/>
        <v>39504</v>
      </c>
      <c r="K1357" s="21"/>
      <c r="L1357" s="21" t="str">
        <f t="shared" si="214"/>
        <v>Tuesday</v>
      </c>
      <c r="M1357" s="20">
        <f t="shared" si="215"/>
        <v>2</v>
      </c>
      <c r="N1357" s="19">
        <v>4147.5</v>
      </c>
      <c r="O1357" s="4">
        <f>MATCH(N1357-1,'Supply Data'!$K$12:$K$17)+1</f>
        <v>4</v>
      </c>
      <c r="P1357">
        <f>INDEX('Supply Data'!$L$12:$L$17,'Demand Data'!O1357)</f>
        <v>50</v>
      </c>
      <c r="R1357" t="str">
        <f t="shared" si="216"/>
        <v>26-Feb-08 Tuesday 8</v>
      </c>
    </row>
    <row r="1358" spans="4:18" x14ac:dyDescent="0.35">
      <c r="D1358" s="21">
        <f t="shared" si="217"/>
        <v>39504.333333330054</v>
      </c>
      <c r="E1358" s="21" t="b">
        <f t="shared" si="210"/>
        <v>0</v>
      </c>
      <c r="F1358" s="21" t="b">
        <f t="shared" si="211"/>
        <v>0</v>
      </c>
      <c r="G1358" s="20">
        <f t="shared" si="212"/>
        <v>1</v>
      </c>
      <c r="H1358" s="20">
        <f t="shared" si="213"/>
        <v>24</v>
      </c>
      <c r="I1358" s="20">
        <f t="shared" si="218"/>
        <v>9</v>
      </c>
      <c r="J1358" s="21">
        <f t="shared" si="219"/>
        <v>39504</v>
      </c>
      <c r="K1358" s="21"/>
      <c r="L1358" s="21" t="str">
        <f t="shared" si="214"/>
        <v>Tuesday</v>
      </c>
      <c r="M1358" s="20">
        <f t="shared" si="215"/>
        <v>2</v>
      </c>
      <c r="N1358" s="19">
        <v>4732.5</v>
      </c>
      <c r="O1358" s="4">
        <f>MATCH(N1358-1,'Supply Data'!$K$12:$K$17)+1</f>
        <v>4</v>
      </c>
      <c r="P1358">
        <f>INDEX('Supply Data'!$L$12:$L$17,'Demand Data'!O1358)</f>
        <v>50</v>
      </c>
      <c r="R1358" t="str">
        <f t="shared" si="216"/>
        <v>26-Feb-08 Tuesday 9</v>
      </c>
    </row>
    <row r="1359" spans="4:18" x14ac:dyDescent="0.35">
      <c r="D1359" s="21">
        <f t="shared" si="217"/>
        <v>39504.374999996719</v>
      </c>
      <c r="E1359" s="21" t="b">
        <f t="shared" si="210"/>
        <v>0</v>
      </c>
      <c r="F1359" s="21" t="b">
        <f t="shared" si="211"/>
        <v>0</v>
      </c>
      <c r="G1359" s="20">
        <f t="shared" si="212"/>
        <v>1</v>
      </c>
      <c r="H1359" s="20">
        <f t="shared" si="213"/>
        <v>24</v>
      </c>
      <c r="I1359" s="20">
        <f t="shared" si="218"/>
        <v>10</v>
      </c>
      <c r="J1359" s="21">
        <f t="shared" si="219"/>
        <v>39504</v>
      </c>
      <c r="K1359" s="21"/>
      <c r="L1359" s="21" t="str">
        <f t="shared" si="214"/>
        <v>Tuesday</v>
      </c>
      <c r="M1359" s="20">
        <f t="shared" si="215"/>
        <v>2</v>
      </c>
      <c r="N1359" s="19">
        <v>4999.5</v>
      </c>
      <c r="O1359" s="4">
        <f>MATCH(N1359-1,'Supply Data'!$K$12:$K$17)+1</f>
        <v>5</v>
      </c>
      <c r="P1359">
        <f>INDEX('Supply Data'!$L$12:$L$17,'Demand Data'!O1359)</f>
        <v>75</v>
      </c>
      <c r="R1359" t="str">
        <f t="shared" si="216"/>
        <v>26-Feb-08 Tuesday 10</v>
      </c>
    </row>
    <row r="1360" spans="4:18" x14ac:dyDescent="0.35">
      <c r="D1360" s="21">
        <f t="shared" si="217"/>
        <v>39504.416666663383</v>
      </c>
      <c r="E1360" s="21" t="b">
        <f t="shared" si="210"/>
        <v>0</v>
      </c>
      <c r="F1360" s="21" t="b">
        <f t="shared" si="211"/>
        <v>0</v>
      </c>
      <c r="G1360" s="20">
        <f t="shared" si="212"/>
        <v>1</v>
      </c>
      <c r="H1360" s="20">
        <f t="shared" si="213"/>
        <v>24</v>
      </c>
      <c r="I1360" s="20">
        <f t="shared" si="218"/>
        <v>11</v>
      </c>
      <c r="J1360" s="21">
        <f t="shared" si="219"/>
        <v>39504</v>
      </c>
      <c r="K1360" s="21"/>
      <c r="L1360" s="21" t="str">
        <f t="shared" si="214"/>
        <v>Tuesday</v>
      </c>
      <c r="M1360" s="20">
        <f t="shared" si="215"/>
        <v>2</v>
      </c>
      <c r="N1360" s="19">
        <v>5113.5</v>
      </c>
      <c r="O1360" s="4">
        <f>MATCH(N1360-1,'Supply Data'!$K$12:$K$17)+1</f>
        <v>5</v>
      </c>
      <c r="P1360">
        <f>INDEX('Supply Data'!$L$12:$L$17,'Demand Data'!O1360)</f>
        <v>75</v>
      </c>
      <c r="R1360" t="str">
        <f t="shared" si="216"/>
        <v>26-Feb-08 Tuesday 11</v>
      </c>
    </row>
    <row r="1361" spans="4:18" x14ac:dyDescent="0.35">
      <c r="D1361" s="21">
        <f t="shared" si="217"/>
        <v>39504.458333330047</v>
      </c>
      <c r="E1361" s="21" t="b">
        <f t="shared" si="210"/>
        <v>0</v>
      </c>
      <c r="F1361" s="21" t="b">
        <f t="shared" si="211"/>
        <v>0</v>
      </c>
      <c r="G1361" s="20">
        <f t="shared" si="212"/>
        <v>1</v>
      </c>
      <c r="H1361" s="20">
        <f t="shared" si="213"/>
        <v>24</v>
      </c>
      <c r="I1361" s="20">
        <f t="shared" si="218"/>
        <v>12</v>
      </c>
      <c r="J1361" s="21">
        <f t="shared" si="219"/>
        <v>39504</v>
      </c>
      <c r="K1361" s="21"/>
      <c r="L1361" s="21" t="str">
        <f t="shared" si="214"/>
        <v>Tuesday</v>
      </c>
      <c r="M1361" s="20">
        <f t="shared" si="215"/>
        <v>2</v>
      </c>
      <c r="N1361" s="19">
        <v>4929</v>
      </c>
      <c r="O1361" s="4">
        <f>MATCH(N1361-1,'Supply Data'!$K$12:$K$17)+1</f>
        <v>5</v>
      </c>
      <c r="P1361">
        <f>INDEX('Supply Data'!$L$12:$L$17,'Demand Data'!O1361)</f>
        <v>75</v>
      </c>
      <c r="R1361" t="str">
        <f t="shared" si="216"/>
        <v>26-Feb-08 Tuesday 12</v>
      </c>
    </row>
    <row r="1362" spans="4:18" x14ac:dyDescent="0.35">
      <c r="D1362" s="21">
        <f t="shared" si="217"/>
        <v>39504.499999996711</v>
      </c>
      <c r="E1362" s="21" t="b">
        <f t="shared" si="210"/>
        <v>0</v>
      </c>
      <c r="F1362" s="21" t="b">
        <f t="shared" si="211"/>
        <v>0</v>
      </c>
      <c r="G1362" s="20">
        <f t="shared" si="212"/>
        <v>1</v>
      </c>
      <c r="H1362" s="20">
        <f t="shared" si="213"/>
        <v>24</v>
      </c>
      <c r="I1362" s="20">
        <f t="shared" si="218"/>
        <v>13</v>
      </c>
      <c r="J1362" s="21">
        <f t="shared" si="219"/>
        <v>39504</v>
      </c>
      <c r="K1362" s="21"/>
      <c r="L1362" s="21" t="str">
        <f t="shared" si="214"/>
        <v>Tuesday</v>
      </c>
      <c r="M1362" s="20">
        <f t="shared" si="215"/>
        <v>2</v>
      </c>
      <c r="N1362" s="19">
        <v>5074.5</v>
      </c>
      <c r="O1362" s="4">
        <f>MATCH(N1362-1,'Supply Data'!$K$12:$K$17)+1</f>
        <v>5</v>
      </c>
      <c r="P1362">
        <f>INDEX('Supply Data'!$L$12:$L$17,'Demand Data'!O1362)</f>
        <v>75</v>
      </c>
      <c r="R1362" t="str">
        <f t="shared" si="216"/>
        <v>26-Feb-08 Tuesday 13</v>
      </c>
    </row>
    <row r="1363" spans="4:18" x14ac:dyDescent="0.35">
      <c r="D1363" s="21">
        <f t="shared" si="217"/>
        <v>39504.541666663376</v>
      </c>
      <c r="E1363" s="21" t="b">
        <f t="shared" si="210"/>
        <v>0</v>
      </c>
      <c r="F1363" s="21" t="b">
        <f t="shared" si="211"/>
        <v>0</v>
      </c>
      <c r="G1363" s="20">
        <f t="shared" si="212"/>
        <v>1</v>
      </c>
      <c r="H1363" s="20">
        <f t="shared" si="213"/>
        <v>24</v>
      </c>
      <c r="I1363" s="20">
        <f t="shared" si="218"/>
        <v>14</v>
      </c>
      <c r="J1363" s="21">
        <f t="shared" si="219"/>
        <v>39504</v>
      </c>
      <c r="K1363" s="21"/>
      <c r="L1363" s="21" t="str">
        <f t="shared" si="214"/>
        <v>Tuesday</v>
      </c>
      <c r="M1363" s="20">
        <f t="shared" si="215"/>
        <v>2</v>
      </c>
      <c r="N1363" s="19">
        <v>5250</v>
      </c>
      <c r="O1363" s="4">
        <f>MATCH(N1363-1,'Supply Data'!$K$12:$K$17)+1</f>
        <v>5</v>
      </c>
      <c r="P1363">
        <f>INDEX('Supply Data'!$L$12:$L$17,'Demand Data'!O1363)</f>
        <v>75</v>
      </c>
      <c r="R1363" t="str">
        <f t="shared" si="216"/>
        <v>26-Feb-08 Tuesday 14</v>
      </c>
    </row>
    <row r="1364" spans="4:18" x14ac:dyDescent="0.35">
      <c r="D1364" s="21">
        <f t="shared" si="217"/>
        <v>39504.58333333004</v>
      </c>
      <c r="E1364" s="21" t="b">
        <f t="shared" si="210"/>
        <v>0</v>
      </c>
      <c r="F1364" s="21" t="b">
        <f t="shared" si="211"/>
        <v>0</v>
      </c>
      <c r="G1364" s="20">
        <f t="shared" si="212"/>
        <v>1</v>
      </c>
      <c r="H1364" s="20">
        <f t="shared" si="213"/>
        <v>24</v>
      </c>
      <c r="I1364" s="20">
        <f t="shared" si="218"/>
        <v>15</v>
      </c>
      <c r="J1364" s="21">
        <f t="shared" si="219"/>
        <v>39504</v>
      </c>
      <c r="K1364" s="21"/>
      <c r="L1364" s="21" t="str">
        <f t="shared" si="214"/>
        <v>Tuesday</v>
      </c>
      <c r="M1364" s="20">
        <f t="shared" si="215"/>
        <v>2</v>
      </c>
      <c r="N1364" s="19">
        <v>5148</v>
      </c>
      <c r="O1364" s="4">
        <f>MATCH(N1364-1,'Supply Data'!$K$12:$K$17)+1</f>
        <v>5</v>
      </c>
      <c r="P1364">
        <f>INDEX('Supply Data'!$L$12:$L$17,'Demand Data'!O1364)</f>
        <v>75</v>
      </c>
      <c r="R1364" t="str">
        <f t="shared" si="216"/>
        <v>26-Feb-08 Tuesday 15</v>
      </c>
    </row>
    <row r="1365" spans="4:18" x14ac:dyDescent="0.35">
      <c r="D1365" s="21">
        <f t="shared" si="217"/>
        <v>39504.624999996704</v>
      </c>
      <c r="E1365" s="21" t="b">
        <f t="shared" si="210"/>
        <v>0</v>
      </c>
      <c r="F1365" s="21" t="b">
        <f t="shared" si="211"/>
        <v>0</v>
      </c>
      <c r="G1365" s="20">
        <f t="shared" si="212"/>
        <v>1</v>
      </c>
      <c r="H1365" s="20">
        <f t="shared" si="213"/>
        <v>24</v>
      </c>
      <c r="I1365" s="20">
        <f t="shared" si="218"/>
        <v>16</v>
      </c>
      <c r="J1365" s="21">
        <f t="shared" si="219"/>
        <v>39504</v>
      </c>
      <c r="K1365" s="21"/>
      <c r="L1365" s="21" t="str">
        <f t="shared" si="214"/>
        <v>Tuesday</v>
      </c>
      <c r="M1365" s="20">
        <f t="shared" si="215"/>
        <v>2</v>
      </c>
      <c r="N1365" s="19">
        <v>5121</v>
      </c>
      <c r="O1365" s="4">
        <f>MATCH(N1365-1,'Supply Data'!$K$12:$K$17)+1</f>
        <v>5</v>
      </c>
      <c r="P1365">
        <f>INDEX('Supply Data'!$L$12:$L$17,'Demand Data'!O1365)</f>
        <v>75</v>
      </c>
      <c r="R1365" t="str">
        <f t="shared" si="216"/>
        <v>26-Feb-08 Tuesday 16</v>
      </c>
    </row>
    <row r="1366" spans="4:18" x14ac:dyDescent="0.35">
      <c r="D1366" s="21">
        <f t="shared" si="217"/>
        <v>39504.666666663368</v>
      </c>
      <c r="E1366" s="21" t="b">
        <f t="shared" si="210"/>
        <v>0</v>
      </c>
      <c r="F1366" s="21" t="b">
        <f t="shared" si="211"/>
        <v>0</v>
      </c>
      <c r="G1366" s="20">
        <f t="shared" si="212"/>
        <v>1</v>
      </c>
      <c r="H1366" s="20">
        <f t="shared" si="213"/>
        <v>24</v>
      </c>
      <c r="I1366" s="20">
        <f t="shared" si="218"/>
        <v>17</v>
      </c>
      <c r="J1366" s="21">
        <f t="shared" si="219"/>
        <v>39504</v>
      </c>
      <c r="K1366" s="21"/>
      <c r="L1366" s="21" t="str">
        <f t="shared" si="214"/>
        <v>Tuesday</v>
      </c>
      <c r="M1366" s="20">
        <f t="shared" si="215"/>
        <v>2</v>
      </c>
      <c r="N1366" s="19">
        <v>4956</v>
      </c>
      <c r="O1366" s="4">
        <f>MATCH(N1366-1,'Supply Data'!$K$12:$K$17)+1</f>
        <v>5</v>
      </c>
      <c r="P1366">
        <f>INDEX('Supply Data'!$L$12:$L$17,'Demand Data'!O1366)</f>
        <v>75</v>
      </c>
      <c r="R1366" t="str">
        <f t="shared" si="216"/>
        <v>26-Feb-08 Tuesday 17</v>
      </c>
    </row>
    <row r="1367" spans="4:18" x14ac:dyDescent="0.35">
      <c r="D1367" s="21">
        <f t="shared" si="217"/>
        <v>39504.708333330032</v>
      </c>
      <c r="E1367" s="21" t="b">
        <f t="shared" si="210"/>
        <v>0</v>
      </c>
      <c r="F1367" s="21" t="b">
        <f t="shared" si="211"/>
        <v>0</v>
      </c>
      <c r="G1367" s="20">
        <f t="shared" si="212"/>
        <v>1</v>
      </c>
      <c r="H1367" s="20">
        <f t="shared" si="213"/>
        <v>24</v>
      </c>
      <c r="I1367" s="20">
        <f t="shared" si="218"/>
        <v>18</v>
      </c>
      <c r="J1367" s="21">
        <f t="shared" si="219"/>
        <v>39504</v>
      </c>
      <c r="K1367" s="21"/>
      <c r="L1367" s="21" t="str">
        <f t="shared" si="214"/>
        <v>Tuesday</v>
      </c>
      <c r="M1367" s="20">
        <f t="shared" si="215"/>
        <v>2</v>
      </c>
      <c r="N1367" s="19">
        <v>5110.5</v>
      </c>
      <c r="O1367" s="4">
        <f>MATCH(N1367-1,'Supply Data'!$K$12:$K$17)+1</f>
        <v>5</v>
      </c>
      <c r="P1367">
        <f>INDEX('Supply Data'!$L$12:$L$17,'Demand Data'!O1367)</f>
        <v>75</v>
      </c>
      <c r="R1367" t="str">
        <f t="shared" si="216"/>
        <v>26-Feb-08 Tuesday 18</v>
      </c>
    </row>
    <row r="1368" spans="4:18" x14ac:dyDescent="0.35">
      <c r="D1368" s="21">
        <f t="shared" si="217"/>
        <v>39504.749999996697</v>
      </c>
      <c r="E1368" s="21" t="b">
        <f t="shared" si="210"/>
        <v>0</v>
      </c>
      <c r="F1368" s="21" t="b">
        <f t="shared" si="211"/>
        <v>0</v>
      </c>
      <c r="G1368" s="20">
        <f t="shared" si="212"/>
        <v>1</v>
      </c>
      <c r="H1368" s="20">
        <f t="shared" si="213"/>
        <v>24</v>
      </c>
      <c r="I1368" s="20">
        <f t="shared" si="218"/>
        <v>19</v>
      </c>
      <c r="J1368" s="21">
        <f t="shared" si="219"/>
        <v>39504</v>
      </c>
      <c r="K1368" s="21"/>
      <c r="L1368" s="21" t="str">
        <f t="shared" si="214"/>
        <v>Tuesday</v>
      </c>
      <c r="M1368" s="20">
        <f t="shared" si="215"/>
        <v>2</v>
      </c>
      <c r="N1368" s="19">
        <v>5545.5</v>
      </c>
      <c r="O1368" s="4">
        <f>MATCH(N1368-1,'Supply Data'!$K$12:$K$17)+1</f>
        <v>5</v>
      </c>
      <c r="P1368">
        <f>INDEX('Supply Data'!$L$12:$L$17,'Demand Data'!O1368)</f>
        <v>75</v>
      </c>
      <c r="R1368" t="str">
        <f t="shared" si="216"/>
        <v>26-Feb-08 Tuesday 19</v>
      </c>
    </row>
    <row r="1369" spans="4:18" x14ac:dyDescent="0.35">
      <c r="D1369" s="21">
        <f t="shared" si="217"/>
        <v>39504.791666663361</v>
      </c>
      <c r="E1369" s="21" t="b">
        <f t="shared" si="210"/>
        <v>0</v>
      </c>
      <c r="F1369" s="21" t="b">
        <f t="shared" si="211"/>
        <v>0</v>
      </c>
      <c r="G1369" s="20">
        <f t="shared" si="212"/>
        <v>1</v>
      </c>
      <c r="H1369" s="20">
        <f t="shared" si="213"/>
        <v>24</v>
      </c>
      <c r="I1369" s="20">
        <f t="shared" si="218"/>
        <v>20</v>
      </c>
      <c r="J1369" s="21">
        <f t="shared" si="219"/>
        <v>39504</v>
      </c>
      <c r="K1369" s="21"/>
      <c r="L1369" s="21" t="str">
        <f t="shared" si="214"/>
        <v>Tuesday</v>
      </c>
      <c r="M1369" s="20">
        <f t="shared" si="215"/>
        <v>2</v>
      </c>
      <c r="N1369" s="19">
        <v>5367</v>
      </c>
      <c r="O1369" s="4">
        <f>MATCH(N1369-1,'Supply Data'!$K$12:$K$17)+1</f>
        <v>5</v>
      </c>
      <c r="P1369">
        <f>INDEX('Supply Data'!$L$12:$L$17,'Demand Data'!O1369)</f>
        <v>75</v>
      </c>
      <c r="R1369" t="str">
        <f t="shared" si="216"/>
        <v>26-Feb-08 Tuesday 20</v>
      </c>
    </row>
    <row r="1370" spans="4:18" x14ac:dyDescent="0.35">
      <c r="D1370" s="21">
        <f t="shared" si="217"/>
        <v>39504.833333330025</v>
      </c>
      <c r="E1370" s="21" t="b">
        <f t="shared" si="210"/>
        <v>0</v>
      </c>
      <c r="F1370" s="21" t="b">
        <f t="shared" si="211"/>
        <v>0</v>
      </c>
      <c r="G1370" s="20">
        <f t="shared" si="212"/>
        <v>1</v>
      </c>
      <c r="H1370" s="20">
        <f t="shared" si="213"/>
        <v>24</v>
      </c>
      <c r="I1370" s="20">
        <f t="shared" si="218"/>
        <v>21</v>
      </c>
      <c r="J1370" s="21">
        <f t="shared" si="219"/>
        <v>39504</v>
      </c>
      <c r="K1370" s="21"/>
      <c r="L1370" s="21" t="str">
        <f t="shared" si="214"/>
        <v>Tuesday</v>
      </c>
      <c r="M1370" s="20">
        <f t="shared" si="215"/>
        <v>2</v>
      </c>
      <c r="N1370" s="19">
        <v>5167.5</v>
      </c>
      <c r="O1370" s="4">
        <f>MATCH(N1370-1,'Supply Data'!$K$12:$K$17)+1</f>
        <v>5</v>
      </c>
      <c r="P1370">
        <f>INDEX('Supply Data'!$L$12:$L$17,'Demand Data'!O1370)</f>
        <v>75</v>
      </c>
      <c r="R1370" t="str">
        <f t="shared" si="216"/>
        <v>26-Feb-08 Tuesday 21</v>
      </c>
    </row>
    <row r="1371" spans="4:18" x14ac:dyDescent="0.35">
      <c r="D1371" s="21">
        <f t="shared" si="217"/>
        <v>39504.874999996689</v>
      </c>
      <c r="E1371" s="21" t="b">
        <f t="shared" si="210"/>
        <v>0</v>
      </c>
      <c r="F1371" s="21" t="b">
        <f t="shared" si="211"/>
        <v>0</v>
      </c>
      <c r="G1371" s="20">
        <f t="shared" si="212"/>
        <v>1</v>
      </c>
      <c r="H1371" s="20">
        <f t="shared" si="213"/>
        <v>24</v>
      </c>
      <c r="I1371" s="20">
        <f t="shared" si="218"/>
        <v>22</v>
      </c>
      <c r="J1371" s="21">
        <f t="shared" si="219"/>
        <v>39504</v>
      </c>
      <c r="K1371" s="21"/>
      <c r="L1371" s="21" t="str">
        <f t="shared" si="214"/>
        <v>Tuesday</v>
      </c>
      <c r="M1371" s="20">
        <f t="shared" si="215"/>
        <v>2</v>
      </c>
      <c r="N1371" s="19">
        <v>4474.5</v>
      </c>
      <c r="O1371" s="4">
        <f>MATCH(N1371-1,'Supply Data'!$K$12:$K$17)+1</f>
        <v>4</v>
      </c>
      <c r="P1371">
        <f>INDEX('Supply Data'!$L$12:$L$17,'Demand Data'!O1371)</f>
        <v>50</v>
      </c>
      <c r="R1371" t="str">
        <f t="shared" si="216"/>
        <v>26-Feb-08 Tuesday 22</v>
      </c>
    </row>
    <row r="1372" spans="4:18" x14ac:dyDescent="0.35">
      <c r="D1372" s="21">
        <f t="shared" si="217"/>
        <v>39504.916666663354</v>
      </c>
      <c r="E1372" s="21" t="b">
        <f t="shared" si="210"/>
        <v>0</v>
      </c>
      <c r="F1372" s="21" t="b">
        <f t="shared" si="211"/>
        <v>0</v>
      </c>
      <c r="G1372" s="20">
        <f t="shared" si="212"/>
        <v>1</v>
      </c>
      <c r="H1372" s="20">
        <f t="shared" si="213"/>
        <v>24</v>
      </c>
      <c r="I1372" s="20">
        <f t="shared" si="218"/>
        <v>23</v>
      </c>
      <c r="J1372" s="21">
        <f t="shared" si="219"/>
        <v>39504</v>
      </c>
      <c r="K1372" s="21"/>
      <c r="L1372" s="21" t="str">
        <f t="shared" si="214"/>
        <v>Tuesday</v>
      </c>
      <c r="M1372" s="20">
        <f t="shared" si="215"/>
        <v>2</v>
      </c>
      <c r="N1372" s="19">
        <v>4161</v>
      </c>
      <c r="O1372" s="4">
        <f>MATCH(N1372-1,'Supply Data'!$K$12:$K$17)+1</f>
        <v>4</v>
      </c>
      <c r="P1372">
        <f>INDEX('Supply Data'!$L$12:$L$17,'Demand Data'!O1372)</f>
        <v>50</v>
      </c>
      <c r="R1372" t="str">
        <f t="shared" si="216"/>
        <v>26-Feb-08 Tuesday 23</v>
      </c>
    </row>
    <row r="1373" spans="4:18" x14ac:dyDescent="0.35">
      <c r="D1373" s="21">
        <f t="shared" si="217"/>
        <v>39504.958333330018</v>
      </c>
      <c r="E1373" s="21" t="b">
        <f t="shared" si="210"/>
        <v>0</v>
      </c>
      <c r="F1373" s="21" t="b">
        <f t="shared" si="211"/>
        <v>0</v>
      </c>
      <c r="G1373" s="20">
        <f t="shared" si="212"/>
        <v>1</v>
      </c>
      <c r="H1373" s="20">
        <f t="shared" si="213"/>
        <v>24</v>
      </c>
      <c r="I1373" s="20">
        <f t="shared" si="218"/>
        <v>24</v>
      </c>
      <c r="J1373" s="21">
        <f t="shared" si="219"/>
        <v>39504</v>
      </c>
      <c r="K1373" s="21"/>
      <c r="L1373" s="21" t="str">
        <f t="shared" si="214"/>
        <v>Tuesday</v>
      </c>
      <c r="M1373" s="20">
        <f t="shared" si="215"/>
        <v>2</v>
      </c>
      <c r="N1373" s="19">
        <v>3807</v>
      </c>
      <c r="O1373" s="4">
        <f>MATCH(N1373-1,'Supply Data'!$K$12:$K$17)+1</f>
        <v>4</v>
      </c>
      <c r="P1373">
        <f>INDEX('Supply Data'!$L$12:$L$17,'Demand Data'!O1373)</f>
        <v>50</v>
      </c>
      <c r="R1373" t="str">
        <f t="shared" si="216"/>
        <v>26-Feb-08 Tuesday 24</v>
      </c>
    </row>
    <row r="1374" spans="4:18" x14ac:dyDescent="0.35">
      <c r="D1374" s="21">
        <f t="shared" si="217"/>
        <v>39504.999999996682</v>
      </c>
      <c r="E1374" s="21" t="b">
        <f t="shared" si="210"/>
        <v>0</v>
      </c>
      <c r="F1374" s="21" t="b">
        <f t="shared" si="211"/>
        <v>0</v>
      </c>
      <c r="G1374" s="20">
        <f t="shared" si="212"/>
        <v>1</v>
      </c>
      <c r="H1374" s="20">
        <f t="shared" si="213"/>
        <v>24</v>
      </c>
      <c r="I1374" s="20">
        <f t="shared" si="218"/>
        <v>1</v>
      </c>
      <c r="J1374" s="21">
        <f t="shared" si="219"/>
        <v>39505</v>
      </c>
      <c r="K1374" s="21"/>
      <c r="L1374" s="21" t="str">
        <f t="shared" si="214"/>
        <v>Wednesday</v>
      </c>
      <c r="M1374" s="20">
        <f t="shared" si="215"/>
        <v>2</v>
      </c>
      <c r="N1374" s="19">
        <v>3493.5</v>
      </c>
      <c r="O1374" s="4">
        <f>MATCH(N1374-1,'Supply Data'!$K$12:$K$17)+1</f>
        <v>3</v>
      </c>
      <c r="P1374">
        <f>INDEX('Supply Data'!$L$12:$L$17,'Demand Data'!O1374)</f>
        <v>23</v>
      </c>
      <c r="R1374" t="str">
        <f t="shared" si="216"/>
        <v>27-Feb-08 Wednesday 1</v>
      </c>
    </row>
    <row r="1375" spans="4:18" x14ac:dyDescent="0.35">
      <c r="D1375" s="21">
        <f t="shared" si="217"/>
        <v>39505.041666663346</v>
      </c>
      <c r="E1375" s="21" t="b">
        <f t="shared" si="210"/>
        <v>0</v>
      </c>
      <c r="F1375" s="21" t="b">
        <f t="shared" si="211"/>
        <v>0</v>
      </c>
      <c r="G1375" s="20">
        <f t="shared" si="212"/>
        <v>1</v>
      </c>
      <c r="H1375" s="20">
        <f t="shared" si="213"/>
        <v>24</v>
      </c>
      <c r="I1375" s="20">
        <f t="shared" si="218"/>
        <v>2</v>
      </c>
      <c r="J1375" s="21">
        <f t="shared" si="219"/>
        <v>39505</v>
      </c>
      <c r="K1375" s="21"/>
      <c r="L1375" s="21" t="str">
        <f t="shared" si="214"/>
        <v>Wednesday</v>
      </c>
      <c r="M1375" s="20">
        <f t="shared" si="215"/>
        <v>2</v>
      </c>
      <c r="N1375" s="19">
        <v>3493.5</v>
      </c>
      <c r="O1375" s="4">
        <f>MATCH(N1375-1,'Supply Data'!$K$12:$K$17)+1</f>
        <v>3</v>
      </c>
      <c r="P1375">
        <f>INDEX('Supply Data'!$L$12:$L$17,'Demand Data'!O1375)</f>
        <v>23</v>
      </c>
      <c r="R1375" t="str">
        <f t="shared" si="216"/>
        <v>27-Feb-08 Wednesday 2</v>
      </c>
    </row>
    <row r="1376" spans="4:18" x14ac:dyDescent="0.35">
      <c r="D1376" s="21">
        <f t="shared" si="217"/>
        <v>39505.083333330011</v>
      </c>
      <c r="E1376" s="21" t="b">
        <f t="shared" si="210"/>
        <v>0</v>
      </c>
      <c r="F1376" s="21" t="b">
        <f t="shared" si="211"/>
        <v>0</v>
      </c>
      <c r="G1376" s="20">
        <f t="shared" si="212"/>
        <v>1</v>
      </c>
      <c r="H1376" s="20">
        <f t="shared" si="213"/>
        <v>24</v>
      </c>
      <c r="I1376" s="20">
        <f t="shared" si="218"/>
        <v>3</v>
      </c>
      <c r="J1376" s="21">
        <f t="shared" si="219"/>
        <v>39505</v>
      </c>
      <c r="K1376" s="21"/>
      <c r="L1376" s="21" t="str">
        <f t="shared" si="214"/>
        <v>Wednesday</v>
      </c>
      <c r="M1376" s="20">
        <f t="shared" si="215"/>
        <v>2</v>
      </c>
      <c r="N1376" s="19">
        <v>3480</v>
      </c>
      <c r="O1376" s="4">
        <f>MATCH(N1376-1,'Supply Data'!$K$12:$K$17)+1</f>
        <v>3</v>
      </c>
      <c r="P1376">
        <f>INDEX('Supply Data'!$L$12:$L$17,'Demand Data'!O1376)</f>
        <v>23</v>
      </c>
      <c r="R1376" t="str">
        <f t="shared" si="216"/>
        <v>27-Feb-08 Wednesday 3</v>
      </c>
    </row>
    <row r="1377" spans="4:18" x14ac:dyDescent="0.35">
      <c r="D1377" s="21">
        <f t="shared" si="217"/>
        <v>39505.124999996675</v>
      </c>
      <c r="E1377" s="21" t="b">
        <f t="shared" si="210"/>
        <v>0</v>
      </c>
      <c r="F1377" s="21" t="b">
        <f t="shared" si="211"/>
        <v>0</v>
      </c>
      <c r="G1377" s="20">
        <f t="shared" si="212"/>
        <v>1</v>
      </c>
      <c r="H1377" s="20">
        <f t="shared" si="213"/>
        <v>24</v>
      </c>
      <c r="I1377" s="20">
        <f t="shared" si="218"/>
        <v>4</v>
      </c>
      <c r="J1377" s="21">
        <f t="shared" si="219"/>
        <v>39505</v>
      </c>
      <c r="K1377" s="21"/>
      <c r="L1377" s="21" t="str">
        <f t="shared" si="214"/>
        <v>Wednesday</v>
      </c>
      <c r="M1377" s="20">
        <f t="shared" si="215"/>
        <v>2</v>
      </c>
      <c r="N1377" s="19">
        <v>3463.5</v>
      </c>
      <c r="O1377" s="4">
        <f>MATCH(N1377-1,'Supply Data'!$K$12:$K$17)+1</f>
        <v>3</v>
      </c>
      <c r="P1377">
        <f>INDEX('Supply Data'!$L$12:$L$17,'Demand Data'!O1377)</f>
        <v>23</v>
      </c>
      <c r="R1377" t="str">
        <f t="shared" si="216"/>
        <v>27-Feb-08 Wednesday 4</v>
      </c>
    </row>
    <row r="1378" spans="4:18" x14ac:dyDescent="0.35">
      <c r="D1378" s="21">
        <f t="shared" si="217"/>
        <v>39505.166666663339</v>
      </c>
      <c r="E1378" s="21" t="b">
        <f t="shared" si="210"/>
        <v>0</v>
      </c>
      <c r="F1378" s="21" t="b">
        <f t="shared" si="211"/>
        <v>0</v>
      </c>
      <c r="G1378" s="20">
        <f t="shared" si="212"/>
        <v>1</v>
      </c>
      <c r="H1378" s="20">
        <f t="shared" si="213"/>
        <v>24</v>
      </c>
      <c r="I1378" s="20">
        <f t="shared" si="218"/>
        <v>5</v>
      </c>
      <c r="J1378" s="21">
        <f t="shared" si="219"/>
        <v>39505</v>
      </c>
      <c r="K1378" s="21"/>
      <c r="L1378" s="21" t="str">
        <f t="shared" si="214"/>
        <v>Wednesday</v>
      </c>
      <c r="M1378" s="20">
        <f t="shared" si="215"/>
        <v>2</v>
      </c>
      <c r="N1378" s="19">
        <v>3708</v>
      </c>
      <c r="O1378" s="4">
        <f>MATCH(N1378-1,'Supply Data'!$K$12:$K$17)+1</f>
        <v>4</v>
      </c>
      <c r="P1378">
        <f>INDEX('Supply Data'!$L$12:$L$17,'Demand Data'!O1378)</f>
        <v>50</v>
      </c>
      <c r="R1378" t="str">
        <f t="shared" si="216"/>
        <v>27-Feb-08 Wednesday 5</v>
      </c>
    </row>
    <row r="1379" spans="4:18" x14ac:dyDescent="0.35">
      <c r="D1379" s="21">
        <f t="shared" si="217"/>
        <v>39505.208333330003</v>
      </c>
      <c r="E1379" s="21" t="b">
        <f t="shared" si="210"/>
        <v>0</v>
      </c>
      <c r="F1379" s="21" t="b">
        <f t="shared" si="211"/>
        <v>0</v>
      </c>
      <c r="G1379" s="20">
        <f t="shared" si="212"/>
        <v>1</v>
      </c>
      <c r="H1379" s="20">
        <f t="shared" si="213"/>
        <v>24</v>
      </c>
      <c r="I1379" s="20">
        <f t="shared" si="218"/>
        <v>6</v>
      </c>
      <c r="J1379" s="21">
        <f t="shared" si="219"/>
        <v>39505</v>
      </c>
      <c r="K1379" s="21"/>
      <c r="L1379" s="21" t="str">
        <f t="shared" si="214"/>
        <v>Wednesday</v>
      </c>
      <c r="M1379" s="20">
        <f t="shared" si="215"/>
        <v>2</v>
      </c>
      <c r="N1379" s="19">
        <v>3846</v>
      </c>
      <c r="O1379" s="4">
        <f>MATCH(N1379-1,'Supply Data'!$K$12:$K$17)+1</f>
        <v>4</v>
      </c>
      <c r="P1379">
        <f>INDEX('Supply Data'!$L$12:$L$17,'Demand Data'!O1379)</f>
        <v>50</v>
      </c>
      <c r="R1379" t="str">
        <f t="shared" si="216"/>
        <v>27-Feb-08 Wednesday 6</v>
      </c>
    </row>
    <row r="1380" spans="4:18" x14ac:dyDescent="0.35">
      <c r="D1380" s="21">
        <f t="shared" si="217"/>
        <v>39505.249999996668</v>
      </c>
      <c r="E1380" s="21" t="b">
        <f t="shared" si="210"/>
        <v>0</v>
      </c>
      <c r="F1380" s="21" t="b">
        <f t="shared" si="211"/>
        <v>0</v>
      </c>
      <c r="G1380" s="20">
        <f t="shared" si="212"/>
        <v>1</v>
      </c>
      <c r="H1380" s="20">
        <f t="shared" si="213"/>
        <v>24</v>
      </c>
      <c r="I1380" s="20">
        <f t="shared" si="218"/>
        <v>7</v>
      </c>
      <c r="J1380" s="21">
        <f t="shared" si="219"/>
        <v>39505</v>
      </c>
      <c r="K1380" s="21"/>
      <c r="L1380" s="21" t="str">
        <f t="shared" si="214"/>
        <v>Wednesday</v>
      </c>
      <c r="M1380" s="20">
        <f t="shared" si="215"/>
        <v>2</v>
      </c>
      <c r="N1380" s="19">
        <v>3891</v>
      </c>
      <c r="O1380" s="4">
        <f>MATCH(N1380-1,'Supply Data'!$K$12:$K$17)+1</f>
        <v>4</v>
      </c>
      <c r="P1380">
        <f>INDEX('Supply Data'!$L$12:$L$17,'Demand Data'!O1380)</f>
        <v>50</v>
      </c>
      <c r="R1380" t="str">
        <f t="shared" si="216"/>
        <v>27-Feb-08 Wednesday 7</v>
      </c>
    </row>
    <row r="1381" spans="4:18" x14ac:dyDescent="0.35">
      <c r="D1381" s="21">
        <f t="shared" si="217"/>
        <v>39505.291666663332</v>
      </c>
      <c r="E1381" s="21" t="b">
        <f t="shared" si="210"/>
        <v>0</v>
      </c>
      <c r="F1381" s="21" t="b">
        <f t="shared" si="211"/>
        <v>0</v>
      </c>
      <c r="G1381" s="20">
        <f t="shared" si="212"/>
        <v>1</v>
      </c>
      <c r="H1381" s="20">
        <f t="shared" si="213"/>
        <v>24</v>
      </c>
      <c r="I1381" s="20">
        <f t="shared" si="218"/>
        <v>8</v>
      </c>
      <c r="J1381" s="21">
        <f t="shared" si="219"/>
        <v>39505</v>
      </c>
      <c r="K1381" s="21"/>
      <c r="L1381" s="21" t="str">
        <f t="shared" si="214"/>
        <v>Wednesday</v>
      </c>
      <c r="M1381" s="20">
        <f t="shared" si="215"/>
        <v>2</v>
      </c>
      <c r="N1381" s="19">
        <v>4420.5</v>
      </c>
      <c r="O1381" s="4">
        <f>MATCH(N1381-1,'Supply Data'!$K$12:$K$17)+1</f>
        <v>4</v>
      </c>
      <c r="P1381">
        <f>INDEX('Supply Data'!$L$12:$L$17,'Demand Data'!O1381)</f>
        <v>50</v>
      </c>
      <c r="R1381" t="str">
        <f t="shared" si="216"/>
        <v>27-Feb-08 Wednesday 8</v>
      </c>
    </row>
    <row r="1382" spans="4:18" x14ac:dyDescent="0.35">
      <c r="D1382" s="21">
        <f t="shared" si="217"/>
        <v>39505.333333329996</v>
      </c>
      <c r="E1382" s="21" t="b">
        <f t="shared" si="210"/>
        <v>0</v>
      </c>
      <c r="F1382" s="21" t="b">
        <f t="shared" si="211"/>
        <v>0</v>
      </c>
      <c r="G1382" s="20">
        <f t="shared" si="212"/>
        <v>1</v>
      </c>
      <c r="H1382" s="20">
        <f t="shared" si="213"/>
        <v>24</v>
      </c>
      <c r="I1382" s="20">
        <f t="shared" si="218"/>
        <v>9</v>
      </c>
      <c r="J1382" s="21">
        <f t="shared" si="219"/>
        <v>39505</v>
      </c>
      <c r="K1382" s="21"/>
      <c r="L1382" s="21" t="str">
        <f t="shared" si="214"/>
        <v>Wednesday</v>
      </c>
      <c r="M1382" s="20">
        <f t="shared" si="215"/>
        <v>2</v>
      </c>
      <c r="N1382" s="19">
        <v>4867.5</v>
      </c>
      <c r="O1382" s="4">
        <f>MATCH(N1382-1,'Supply Data'!$K$12:$K$17)+1</f>
        <v>5</v>
      </c>
      <c r="P1382">
        <f>INDEX('Supply Data'!$L$12:$L$17,'Demand Data'!O1382)</f>
        <v>75</v>
      </c>
      <c r="R1382" t="str">
        <f t="shared" si="216"/>
        <v>27-Feb-08 Wednesday 9</v>
      </c>
    </row>
    <row r="1383" spans="4:18" x14ac:dyDescent="0.35">
      <c r="D1383" s="21">
        <f t="shared" si="217"/>
        <v>39505.37499999666</v>
      </c>
      <c r="E1383" s="21" t="b">
        <f t="shared" si="210"/>
        <v>0</v>
      </c>
      <c r="F1383" s="21" t="b">
        <f t="shared" si="211"/>
        <v>0</v>
      </c>
      <c r="G1383" s="20">
        <f t="shared" si="212"/>
        <v>1</v>
      </c>
      <c r="H1383" s="20">
        <f t="shared" si="213"/>
        <v>24</v>
      </c>
      <c r="I1383" s="20">
        <f t="shared" si="218"/>
        <v>10</v>
      </c>
      <c r="J1383" s="21">
        <f t="shared" si="219"/>
        <v>39505</v>
      </c>
      <c r="K1383" s="21"/>
      <c r="L1383" s="21" t="str">
        <f t="shared" si="214"/>
        <v>Wednesday</v>
      </c>
      <c r="M1383" s="20">
        <f t="shared" si="215"/>
        <v>2</v>
      </c>
      <c r="N1383" s="19">
        <v>5215.5</v>
      </c>
      <c r="O1383" s="4">
        <f>MATCH(N1383-1,'Supply Data'!$K$12:$K$17)+1</f>
        <v>5</v>
      </c>
      <c r="P1383">
        <f>INDEX('Supply Data'!$L$12:$L$17,'Demand Data'!O1383)</f>
        <v>75</v>
      </c>
      <c r="R1383" t="str">
        <f t="shared" si="216"/>
        <v>27-Feb-08 Wednesday 10</v>
      </c>
    </row>
    <row r="1384" spans="4:18" x14ac:dyDescent="0.35">
      <c r="D1384" s="21">
        <f t="shared" si="217"/>
        <v>39505.416666663325</v>
      </c>
      <c r="E1384" s="21" t="b">
        <f t="shared" si="210"/>
        <v>0</v>
      </c>
      <c r="F1384" s="21" t="b">
        <f t="shared" si="211"/>
        <v>0</v>
      </c>
      <c r="G1384" s="20">
        <f t="shared" si="212"/>
        <v>1</v>
      </c>
      <c r="H1384" s="20">
        <f t="shared" si="213"/>
        <v>24</v>
      </c>
      <c r="I1384" s="20">
        <f t="shared" si="218"/>
        <v>11</v>
      </c>
      <c r="J1384" s="21">
        <f t="shared" si="219"/>
        <v>39505</v>
      </c>
      <c r="K1384" s="21"/>
      <c r="L1384" s="21" t="str">
        <f t="shared" si="214"/>
        <v>Wednesday</v>
      </c>
      <c r="M1384" s="20">
        <f t="shared" si="215"/>
        <v>2</v>
      </c>
      <c r="N1384" s="19">
        <v>5380.5</v>
      </c>
      <c r="O1384" s="4">
        <f>MATCH(N1384-1,'Supply Data'!$K$12:$K$17)+1</f>
        <v>5</v>
      </c>
      <c r="P1384">
        <f>INDEX('Supply Data'!$L$12:$L$17,'Demand Data'!O1384)</f>
        <v>75</v>
      </c>
      <c r="R1384" t="str">
        <f t="shared" si="216"/>
        <v>27-Feb-08 Wednesday 11</v>
      </c>
    </row>
    <row r="1385" spans="4:18" x14ac:dyDescent="0.35">
      <c r="D1385" s="21">
        <f t="shared" si="217"/>
        <v>39505.458333329989</v>
      </c>
      <c r="E1385" s="21" t="b">
        <f t="shared" si="210"/>
        <v>0</v>
      </c>
      <c r="F1385" s="21" t="b">
        <f t="shared" si="211"/>
        <v>0</v>
      </c>
      <c r="G1385" s="20">
        <f t="shared" si="212"/>
        <v>1</v>
      </c>
      <c r="H1385" s="20">
        <f t="shared" si="213"/>
        <v>24</v>
      </c>
      <c r="I1385" s="20">
        <f t="shared" si="218"/>
        <v>12</v>
      </c>
      <c r="J1385" s="21">
        <f t="shared" si="219"/>
        <v>39505</v>
      </c>
      <c r="K1385" s="21"/>
      <c r="L1385" s="21" t="str">
        <f t="shared" si="214"/>
        <v>Wednesday</v>
      </c>
      <c r="M1385" s="20">
        <f t="shared" si="215"/>
        <v>2</v>
      </c>
      <c r="N1385" s="19">
        <v>5116.5</v>
      </c>
      <c r="O1385" s="4">
        <f>MATCH(N1385-1,'Supply Data'!$K$12:$K$17)+1</f>
        <v>5</v>
      </c>
      <c r="P1385">
        <f>INDEX('Supply Data'!$L$12:$L$17,'Demand Data'!O1385)</f>
        <v>75</v>
      </c>
      <c r="R1385" t="str">
        <f t="shared" si="216"/>
        <v>27-Feb-08 Wednesday 12</v>
      </c>
    </row>
    <row r="1386" spans="4:18" x14ac:dyDescent="0.35">
      <c r="D1386" s="21">
        <f t="shared" si="217"/>
        <v>39505.499999996653</v>
      </c>
      <c r="E1386" s="21" t="b">
        <f t="shared" si="210"/>
        <v>0</v>
      </c>
      <c r="F1386" s="21" t="b">
        <f t="shared" si="211"/>
        <v>0</v>
      </c>
      <c r="G1386" s="20">
        <f t="shared" si="212"/>
        <v>1</v>
      </c>
      <c r="H1386" s="20">
        <f t="shared" si="213"/>
        <v>24</v>
      </c>
      <c r="I1386" s="20">
        <f t="shared" si="218"/>
        <v>13</v>
      </c>
      <c r="J1386" s="21">
        <f t="shared" si="219"/>
        <v>39505</v>
      </c>
      <c r="K1386" s="21"/>
      <c r="L1386" s="21" t="str">
        <f t="shared" si="214"/>
        <v>Wednesday</v>
      </c>
      <c r="M1386" s="20">
        <f t="shared" si="215"/>
        <v>2</v>
      </c>
      <c r="N1386" s="19">
        <v>5224.5</v>
      </c>
      <c r="O1386" s="4">
        <f>MATCH(N1386-1,'Supply Data'!$K$12:$K$17)+1</f>
        <v>5</v>
      </c>
      <c r="P1386">
        <f>INDEX('Supply Data'!$L$12:$L$17,'Demand Data'!O1386)</f>
        <v>75</v>
      </c>
      <c r="R1386" t="str">
        <f t="shared" si="216"/>
        <v>27-Feb-08 Wednesday 13</v>
      </c>
    </row>
    <row r="1387" spans="4:18" x14ac:dyDescent="0.35">
      <c r="D1387" s="21">
        <f t="shared" si="217"/>
        <v>39505.541666663317</v>
      </c>
      <c r="E1387" s="21" t="b">
        <f t="shared" si="210"/>
        <v>0</v>
      </c>
      <c r="F1387" s="21" t="b">
        <f t="shared" si="211"/>
        <v>0</v>
      </c>
      <c r="G1387" s="20">
        <f t="shared" si="212"/>
        <v>1</v>
      </c>
      <c r="H1387" s="20">
        <f t="shared" si="213"/>
        <v>24</v>
      </c>
      <c r="I1387" s="20">
        <f t="shared" si="218"/>
        <v>14</v>
      </c>
      <c r="J1387" s="21">
        <f t="shared" si="219"/>
        <v>39505</v>
      </c>
      <c r="K1387" s="21"/>
      <c r="L1387" s="21" t="str">
        <f t="shared" si="214"/>
        <v>Wednesday</v>
      </c>
      <c r="M1387" s="20">
        <f t="shared" si="215"/>
        <v>2</v>
      </c>
      <c r="N1387" s="19">
        <v>5395.5</v>
      </c>
      <c r="O1387" s="4">
        <f>MATCH(N1387-1,'Supply Data'!$K$12:$K$17)+1</f>
        <v>5</v>
      </c>
      <c r="P1387">
        <f>INDEX('Supply Data'!$L$12:$L$17,'Demand Data'!O1387)</f>
        <v>75</v>
      </c>
      <c r="R1387" t="str">
        <f t="shared" si="216"/>
        <v>27-Feb-08 Wednesday 14</v>
      </c>
    </row>
    <row r="1388" spans="4:18" x14ac:dyDescent="0.35">
      <c r="D1388" s="21">
        <f t="shared" si="217"/>
        <v>39505.583333329982</v>
      </c>
      <c r="E1388" s="21" t="b">
        <f t="shared" si="210"/>
        <v>0</v>
      </c>
      <c r="F1388" s="21" t="b">
        <f t="shared" si="211"/>
        <v>0</v>
      </c>
      <c r="G1388" s="20">
        <f t="shared" si="212"/>
        <v>1</v>
      </c>
      <c r="H1388" s="20">
        <f t="shared" si="213"/>
        <v>24</v>
      </c>
      <c r="I1388" s="20">
        <f t="shared" si="218"/>
        <v>15</v>
      </c>
      <c r="J1388" s="21">
        <f t="shared" si="219"/>
        <v>39505</v>
      </c>
      <c r="K1388" s="21"/>
      <c r="L1388" s="21" t="str">
        <f t="shared" si="214"/>
        <v>Wednesday</v>
      </c>
      <c r="M1388" s="20">
        <f t="shared" si="215"/>
        <v>2</v>
      </c>
      <c r="N1388" s="19">
        <v>5274</v>
      </c>
      <c r="O1388" s="4">
        <f>MATCH(N1388-1,'Supply Data'!$K$12:$K$17)+1</f>
        <v>5</v>
      </c>
      <c r="P1388">
        <f>INDEX('Supply Data'!$L$12:$L$17,'Demand Data'!O1388)</f>
        <v>75</v>
      </c>
      <c r="R1388" t="str">
        <f t="shared" si="216"/>
        <v>27-Feb-08 Wednesday 15</v>
      </c>
    </row>
    <row r="1389" spans="4:18" x14ac:dyDescent="0.35">
      <c r="D1389" s="21">
        <f t="shared" si="217"/>
        <v>39505.624999996646</v>
      </c>
      <c r="E1389" s="21" t="b">
        <f t="shared" si="210"/>
        <v>0</v>
      </c>
      <c r="F1389" s="21" t="b">
        <f t="shared" si="211"/>
        <v>0</v>
      </c>
      <c r="G1389" s="20">
        <f t="shared" si="212"/>
        <v>1</v>
      </c>
      <c r="H1389" s="20">
        <f t="shared" si="213"/>
        <v>24</v>
      </c>
      <c r="I1389" s="20">
        <f t="shared" si="218"/>
        <v>16</v>
      </c>
      <c r="J1389" s="21">
        <f t="shared" si="219"/>
        <v>39505</v>
      </c>
      <c r="K1389" s="21"/>
      <c r="L1389" s="21" t="str">
        <f t="shared" si="214"/>
        <v>Wednesday</v>
      </c>
      <c r="M1389" s="20">
        <f t="shared" si="215"/>
        <v>2</v>
      </c>
      <c r="N1389" s="19">
        <v>5229</v>
      </c>
      <c r="O1389" s="4">
        <f>MATCH(N1389-1,'Supply Data'!$K$12:$K$17)+1</f>
        <v>5</v>
      </c>
      <c r="P1389">
        <f>INDEX('Supply Data'!$L$12:$L$17,'Demand Data'!O1389)</f>
        <v>75</v>
      </c>
      <c r="R1389" t="str">
        <f t="shared" si="216"/>
        <v>27-Feb-08 Wednesday 16</v>
      </c>
    </row>
    <row r="1390" spans="4:18" x14ac:dyDescent="0.35">
      <c r="D1390" s="21">
        <f t="shared" si="217"/>
        <v>39505.66666666331</v>
      </c>
      <c r="E1390" s="21" t="b">
        <f t="shared" si="210"/>
        <v>0</v>
      </c>
      <c r="F1390" s="21" t="b">
        <f t="shared" si="211"/>
        <v>0</v>
      </c>
      <c r="G1390" s="20">
        <f t="shared" si="212"/>
        <v>1</v>
      </c>
      <c r="H1390" s="20">
        <f t="shared" si="213"/>
        <v>24</v>
      </c>
      <c r="I1390" s="20">
        <f t="shared" si="218"/>
        <v>17</v>
      </c>
      <c r="J1390" s="21">
        <f t="shared" si="219"/>
        <v>39505</v>
      </c>
      <c r="K1390" s="21"/>
      <c r="L1390" s="21" t="str">
        <f t="shared" si="214"/>
        <v>Wednesday</v>
      </c>
      <c r="M1390" s="20">
        <f t="shared" si="215"/>
        <v>2</v>
      </c>
      <c r="N1390" s="19">
        <v>5095.5</v>
      </c>
      <c r="O1390" s="4">
        <f>MATCH(N1390-1,'Supply Data'!$K$12:$K$17)+1</f>
        <v>5</v>
      </c>
      <c r="P1390">
        <f>INDEX('Supply Data'!$L$12:$L$17,'Demand Data'!O1390)</f>
        <v>75</v>
      </c>
      <c r="R1390" t="str">
        <f t="shared" si="216"/>
        <v>27-Feb-08 Wednesday 17</v>
      </c>
    </row>
    <row r="1391" spans="4:18" x14ac:dyDescent="0.35">
      <c r="D1391" s="21">
        <f t="shared" si="217"/>
        <v>39505.708333329974</v>
      </c>
      <c r="E1391" s="21" t="b">
        <f t="shared" si="210"/>
        <v>0</v>
      </c>
      <c r="F1391" s="21" t="b">
        <f t="shared" si="211"/>
        <v>0</v>
      </c>
      <c r="G1391" s="20">
        <f t="shared" si="212"/>
        <v>1</v>
      </c>
      <c r="H1391" s="20">
        <f t="shared" si="213"/>
        <v>24</v>
      </c>
      <c r="I1391" s="20">
        <f t="shared" si="218"/>
        <v>18</v>
      </c>
      <c r="J1391" s="21">
        <f t="shared" si="219"/>
        <v>39505</v>
      </c>
      <c r="K1391" s="21"/>
      <c r="L1391" s="21" t="str">
        <f t="shared" si="214"/>
        <v>Wednesday</v>
      </c>
      <c r="M1391" s="20">
        <f t="shared" si="215"/>
        <v>2</v>
      </c>
      <c r="N1391" s="19">
        <v>5142</v>
      </c>
      <c r="O1391" s="4">
        <f>MATCH(N1391-1,'Supply Data'!$K$12:$K$17)+1</f>
        <v>5</v>
      </c>
      <c r="P1391">
        <f>INDEX('Supply Data'!$L$12:$L$17,'Demand Data'!O1391)</f>
        <v>75</v>
      </c>
      <c r="R1391" t="str">
        <f t="shared" si="216"/>
        <v>27-Feb-08 Wednesday 18</v>
      </c>
    </row>
    <row r="1392" spans="4:18" x14ac:dyDescent="0.35">
      <c r="D1392" s="21">
        <f t="shared" si="217"/>
        <v>39505.749999996639</v>
      </c>
      <c r="E1392" s="21" t="b">
        <f t="shared" si="210"/>
        <v>0</v>
      </c>
      <c r="F1392" s="21" t="b">
        <f t="shared" si="211"/>
        <v>0</v>
      </c>
      <c r="G1392" s="20">
        <f t="shared" si="212"/>
        <v>1</v>
      </c>
      <c r="H1392" s="20">
        <f t="shared" si="213"/>
        <v>24</v>
      </c>
      <c r="I1392" s="20">
        <f t="shared" si="218"/>
        <v>19</v>
      </c>
      <c r="J1392" s="21">
        <f t="shared" si="219"/>
        <v>39505</v>
      </c>
      <c r="K1392" s="21"/>
      <c r="L1392" s="21" t="str">
        <f t="shared" si="214"/>
        <v>Wednesday</v>
      </c>
      <c r="M1392" s="20">
        <f t="shared" si="215"/>
        <v>2</v>
      </c>
      <c r="N1392" s="19">
        <v>5647.5</v>
      </c>
      <c r="O1392" s="4">
        <f>MATCH(N1392-1,'Supply Data'!$K$12:$K$17)+1</f>
        <v>5</v>
      </c>
      <c r="P1392">
        <f>INDEX('Supply Data'!$L$12:$L$17,'Demand Data'!O1392)</f>
        <v>75</v>
      </c>
      <c r="R1392" t="str">
        <f t="shared" si="216"/>
        <v>27-Feb-08 Wednesday 19</v>
      </c>
    </row>
    <row r="1393" spans="4:18" x14ac:dyDescent="0.35">
      <c r="D1393" s="21">
        <f t="shared" si="217"/>
        <v>39505.791666663303</v>
      </c>
      <c r="E1393" s="21" t="b">
        <f t="shared" si="210"/>
        <v>0</v>
      </c>
      <c r="F1393" s="21" t="b">
        <f t="shared" si="211"/>
        <v>0</v>
      </c>
      <c r="G1393" s="20">
        <f t="shared" si="212"/>
        <v>1</v>
      </c>
      <c r="H1393" s="20">
        <f t="shared" si="213"/>
        <v>24</v>
      </c>
      <c r="I1393" s="20">
        <f t="shared" si="218"/>
        <v>20</v>
      </c>
      <c r="J1393" s="21">
        <f t="shared" si="219"/>
        <v>39505</v>
      </c>
      <c r="K1393" s="21"/>
      <c r="L1393" s="21" t="str">
        <f t="shared" si="214"/>
        <v>Wednesday</v>
      </c>
      <c r="M1393" s="20">
        <f t="shared" si="215"/>
        <v>2</v>
      </c>
      <c r="N1393" s="19">
        <v>5425.5</v>
      </c>
      <c r="O1393" s="4">
        <f>MATCH(N1393-1,'Supply Data'!$K$12:$K$17)+1</f>
        <v>5</v>
      </c>
      <c r="P1393">
        <f>INDEX('Supply Data'!$L$12:$L$17,'Demand Data'!O1393)</f>
        <v>75</v>
      </c>
      <c r="R1393" t="str">
        <f t="shared" si="216"/>
        <v>27-Feb-08 Wednesday 20</v>
      </c>
    </row>
    <row r="1394" spans="4:18" x14ac:dyDescent="0.35">
      <c r="D1394" s="21">
        <f t="shared" si="217"/>
        <v>39505.833333329967</v>
      </c>
      <c r="E1394" s="21" t="b">
        <f t="shared" si="210"/>
        <v>0</v>
      </c>
      <c r="F1394" s="21" t="b">
        <f t="shared" si="211"/>
        <v>0</v>
      </c>
      <c r="G1394" s="20">
        <f t="shared" si="212"/>
        <v>1</v>
      </c>
      <c r="H1394" s="20">
        <f t="shared" si="213"/>
        <v>24</v>
      </c>
      <c r="I1394" s="20">
        <f t="shared" si="218"/>
        <v>21</v>
      </c>
      <c r="J1394" s="21">
        <f t="shared" si="219"/>
        <v>39505</v>
      </c>
      <c r="K1394" s="21"/>
      <c r="L1394" s="21" t="str">
        <f t="shared" si="214"/>
        <v>Wednesday</v>
      </c>
      <c r="M1394" s="20">
        <f t="shared" si="215"/>
        <v>2</v>
      </c>
      <c r="N1394" s="19">
        <v>5187</v>
      </c>
      <c r="O1394" s="4">
        <f>MATCH(N1394-1,'Supply Data'!$K$12:$K$17)+1</f>
        <v>5</v>
      </c>
      <c r="P1394">
        <f>INDEX('Supply Data'!$L$12:$L$17,'Demand Data'!O1394)</f>
        <v>75</v>
      </c>
      <c r="R1394" t="str">
        <f t="shared" si="216"/>
        <v>27-Feb-08 Wednesday 21</v>
      </c>
    </row>
    <row r="1395" spans="4:18" x14ac:dyDescent="0.35">
      <c r="D1395" s="21">
        <f t="shared" si="217"/>
        <v>39505.874999996631</v>
      </c>
      <c r="E1395" s="21" t="b">
        <f t="shared" si="210"/>
        <v>0</v>
      </c>
      <c r="F1395" s="21" t="b">
        <f t="shared" si="211"/>
        <v>0</v>
      </c>
      <c r="G1395" s="20">
        <f t="shared" si="212"/>
        <v>1</v>
      </c>
      <c r="H1395" s="20">
        <f t="shared" si="213"/>
        <v>24</v>
      </c>
      <c r="I1395" s="20">
        <f t="shared" si="218"/>
        <v>22</v>
      </c>
      <c r="J1395" s="21">
        <f t="shared" si="219"/>
        <v>39505</v>
      </c>
      <c r="K1395" s="21"/>
      <c r="L1395" s="21" t="str">
        <f t="shared" si="214"/>
        <v>Wednesday</v>
      </c>
      <c r="M1395" s="20">
        <f t="shared" si="215"/>
        <v>2</v>
      </c>
      <c r="N1395" s="19">
        <v>4740</v>
      </c>
      <c r="O1395" s="4">
        <f>MATCH(N1395-1,'Supply Data'!$K$12:$K$17)+1</f>
        <v>4</v>
      </c>
      <c r="P1395">
        <f>INDEX('Supply Data'!$L$12:$L$17,'Demand Data'!O1395)</f>
        <v>50</v>
      </c>
      <c r="R1395" t="str">
        <f t="shared" si="216"/>
        <v>27-Feb-08 Wednesday 22</v>
      </c>
    </row>
    <row r="1396" spans="4:18" x14ac:dyDescent="0.35">
      <c r="D1396" s="21">
        <f t="shared" si="217"/>
        <v>39505.916666663295</v>
      </c>
      <c r="E1396" s="21" t="b">
        <f t="shared" si="210"/>
        <v>0</v>
      </c>
      <c r="F1396" s="21" t="b">
        <f t="shared" si="211"/>
        <v>0</v>
      </c>
      <c r="G1396" s="20">
        <f t="shared" si="212"/>
        <v>1</v>
      </c>
      <c r="H1396" s="20">
        <f t="shared" si="213"/>
        <v>24</v>
      </c>
      <c r="I1396" s="20">
        <f t="shared" si="218"/>
        <v>23</v>
      </c>
      <c r="J1396" s="21">
        <f t="shared" si="219"/>
        <v>39505</v>
      </c>
      <c r="K1396" s="21"/>
      <c r="L1396" s="21" t="str">
        <f t="shared" si="214"/>
        <v>Wednesday</v>
      </c>
      <c r="M1396" s="20">
        <f t="shared" si="215"/>
        <v>2</v>
      </c>
      <c r="N1396" s="19">
        <v>4212</v>
      </c>
      <c r="O1396" s="4">
        <f>MATCH(N1396-1,'Supply Data'!$K$12:$K$17)+1</f>
        <v>4</v>
      </c>
      <c r="P1396">
        <f>INDEX('Supply Data'!$L$12:$L$17,'Demand Data'!O1396)</f>
        <v>50</v>
      </c>
      <c r="R1396" t="str">
        <f t="shared" si="216"/>
        <v>27-Feb-08 Wednesday 23</v>
      </c>
    </row>
    <row r="1397" spans="4:18" x14ac:dyDescent="0.35">
      <c r="D1397" s="21">
        <f t="shared" si="217"/>
        <v>39505.95833332996</v>
      </c>
      <c r="E1397" s="21" t="b">
        <f t="shared" si="210"/>
        <v>0</v>
      </c>
      <c r="F1397" s="21" t="b">
        <f t="shared" si="211"/>
        <v>0</v>
      </c>
      <c r="G1397" s="20">
        <f t="shared" si="212"/>
        <v>1</v>
      </c>
      <c r="H1397" s="20">
        <f t="shared" si="213"/>
        <v>24</v>
      </c>
      <c r="I1397" s="20">
        <f t="shared" si="218"/>
        <v>24</v>
      </c>
      <c r="J1397" s="21">
        <f t="shared" si="219"/>
        <v>39505</v>
      </c>
      <c r="K1397" s="21"/>
      <c r="L1397" s="21" t="str">
        <f t="shared" si="214"/>
        <v>Wednesday</v>
      </c>
      <c r="M1397" s="20">
        <f t="shared" si="215"/>
        <v>2</v>
      </c>
      <c r="N1397" s="19">
        <v>3886.5</v>
      </c>
      <c r="O1397" s="4">
        <f>MATCH(N1397-1,'Supply Data'!$K$12:$K$17)+1</f>
        <v>4</v>
      </c>
      <c r="P1397">
        <f>INDEX('Supply Data'!$L$12:$L$17,'Demand Data'!O1397)</f>
        <v>50</v>
      </c>
      <c r="R1397" t="str">
        <f t="shared" si="216"/>
        <v>27-Feb-08 Wednesday 24</v>
      </c>
    </row>
    <row r="1398" spans="4:18" x14ac:dyDescent="0.35">
      <c r="D1398" s="21">
        <f t="shared" si="217"/>
        <v>39505.999999996624</v>
      </c>
      <c r="E1398" s="21" t="b">
        <f t="shared" si="210"/>
        <v>0</v>
      </c>
      <c r="F1398" s="21" t="b">
        <f t="shared" si="211"/>
        <v>0</v>
      </c>
      <c r="G1398" s="20">
        <f t="shared" si="212"/>
        <v>1</v>
      </c>
      <c r="H1398" s="20">
        <f t="shared" si="213"/>
        <v>24</v>
      </c>
      <c r="I1398" s="20">
        <f t="shared" si="218"/>
        <v>1</v>
      </c>
      <c r="J1398" s="21">
        <f t="shared" si="219"/>
        <v>39506</v>
      </c>
      <c r="K1398" s="21"/>
      <c r="L1398" s="21" t="str">
        <f t="shared" si="214"/>
        <v>Thursday</v>
      </c>
      <c r="M1398" s="20">
        <f t="shared" si="215"/>
        <v>2</v>
      </c>
      <c r="N1398" s="19">
        <v>3493.5</v>
      </c>
      <c r="O1398" s="4">
        <f>MATCH(N1398-1,'Supply Data'!$K$12:$K$17)+1</f>
        <v>3</v>
      </c>
      <c r="P1398">
        <f>INDEX('Supply Data'!$L$12:$L$17,'Demand Data'!O1398)</f>
        <v>23</v>
      </c>
      <c r="R1398" t="str">
        <f t="shared" si="216"/>
        <v>28-Feb-08 Thursday 1</v>
      </c>
    </row>
    <row r="1399" spans="4:18" x14ac:dyDescent="0.35">
      <c r="D1399" s="21">
        <f t="shared" si="217"/>
        <v>39506.041666663288</v>
      </c>
      <c r="E1399" s="21" t="b">
        <f t="shared" si="210"/>
        <v>0</v>
      </c>
      <c r="F1399" s="21" t="b">
        <f t="shared" si="211"/>
        <v>0</v>
      </c>
      <c r="G1399" s="20">
        <f t="shared" si="212"/>
        <v>1</v>
      </c>
      <c r="H1399" s="20">
        <f t="shared" si="213"/>
        <v>24</v>
      </c>
      <c r="I1399" s="20">
        <f t="shared" si="218"/>
        <v>2</v>
      </c>
      <c r="J1399" s="21">
        <f t="shared" si="219"/>
        <v>39506</v>
      </c>
      <c r="K1399" s="21"/>
      <c r="L1399" s="21" t="str">
        <f t="shared" si="214"/>
        <v>Thursday</v>
      </c>
      <c r="M1399" s="20">
        <f t="shared" si="215"/>
        <v>2</v>
      </c>
      <c r="N1399" s="19">
        <v>3493.5</v>
      </c>
      <c r="O1399" s="4">
        <f>MATCH(N1399-1,'Supply Data'!$K$12:$K$17)+1</f>
        <v>3</v>
      </c>
      <c r="P1399">
        <f>INDEX('Supply Data'!$L$12:$L$17,'Demand Data'!O1399)</f>
        <v>23</v>
      </c>
      <c r="R1399" t="str">
        <f t="shared" si="216"/>
        <v>28-Feb-08 Thursday 2</v>
      </c>
    </row>
    <row r="1400" spans="4:18" x14ac:dyDescent="0.35">
      <c r="D1400" s="21">
        <f t="shared" si="217"/>
        <v>39506.083333329952</v>
      </c>
      <c r="E1400" s="21" t="b">
        <f t="shared" si="210"/>
        <v>0</v>
      </c>
      <c r="F1400" s="21" t="b">
        <f t="shared" si="211"/>
        <v>0</v>
      </c>
      <c r="G1400" s="20">
        <f t="shared" si="212"/>
        <v>1</v>
      </c>
      <c r="H1400" s="20">
        <f t="shared" si="213"/>
        <v>24</v>
      </c>
      <c r="I1400" s="20">
        <f t="shared" si="218"/>
        <v>3</v>
      </c>
      <c r="J1400" s="21">
        <f t="shared" si="219"/>
        <v>39506</v>
      </c>
      <c r="K1400" s="21"/>
      <c r="L1400" s="21" t="str">
        <f t="shared" si="214"/>
        <v>Thursday</v>
      </c>
      <c r="M1400" s="20">
        <f t="shared" si="215"/>
        <v>2</v>
      </c>
      <c r="N1400" s="19">
        <v>3480</v>
      </c>
      <c r="O1400" s="4">
        <f>MATCH(N1400-1,'Supply Data'!$K$12:$K$17)+1</f>
        <v>3</v>
      </c>
      <c r="P1400">
        <f>INDEX('Supply Data'!$L$12:$L$17,'Demand Data'!O1400)</f>
        <v>23</v>
      </c>
      <c r="R1400" t="str">
        <f t="shared" si="216"/>
        <v>28-Feb-08 Thursday 3</v>
      </c>
    </row>
    <row r="1401" spans="4:18" x14ac:dyDescent="0.35">
      <c r="D1401" s="21">
        <f t="shared" si="217"/>
        <v>39506.124999996617</v>
      </c>
      <c r="E1401" s="21" t="b">
        <f t="shared" si="210"/>
        <v>0</v>
      </c>
      <c r="F1401" s="21" t="b">
        <f t="shared" si="211"/>
        <v>0</v>
      </c>
      <c r="G1401" s="20">
        <f t="shared" si="212"/>
        <v>1</v>
      </c>
      <c r="H1401" s="20">
        <f t="shared" si="213"/>
        <v>24</v>
      </c>
      <c r="I1401" s="20">
        <f t="shared" si="218"/>
        <v>4</v>
      </c>
      <c r="J1401" s="21">
        <f t="shared" si="219"/>
        <v>39506</v>
      </c>
      <c r="K1401" s="21"/>
      <c r="L1401" s="21" t="str">
        <f t="shared" si="214"/>
        <v>Thursday</v>
      </c>
      <c r="M1401" s="20">
        <f t="shared" si="215"/>
        <v>2</v>
      </c>
      <c r="N1401" s="19">
        <v>3463.5</v>
      </c>
      <c r="O1401" s="4">
        <f>MATCH(N1401-1,'Supply Data'!$K$12:$K$17)+1</f>
        <v>3</v>
      </c>
      <c r="P1401">
        <f>INDEX('Supply Data'!$L$12:$L$17,'Demand Data'!O1401)</f>
        <v>23</v>
      </c>
      <c r="R1401" t="str">
        <f t="shared" si="216"/>
        <v>28-Feb-08 Thursday 4</v>
      </c>
    </row>
    <row r="1402" spans="4:18" x14ac:dyDescent="0.35">
      <c r="D1402" s="21">
        <f t="shared" si="217"/>
        <v>39506.166666663281</v>
      </c>
      <c r="E1402" s="21" t="b">
        <f t="shared" si="210"/>
        <v>0</v>
      </c>
      <c r="F1402" s="21" t="b">
        <f t="shared" si="211"/>
        <v>0</v>
      </c>
      <c r="G1402" s="20">
        <f t="shared" si="212"/>
        <v>1</v>
      </c>
      <c r="H1402" s="20">
        <f t="shared" si="213"/>
        <v>24</v>
      </c>
      <c r="I1402" s="20">
        <f t="shared" si="218"/>
        <v>5</v>
      </c>
      <c r="J1402" s="21">
        <f t="shared" si="219"/>
        <v>39506</v>
      </c>
      <c r="K1402" s="21"/>
      <c r="L1402" s="21" t="str">
        <f t="shared" si="214"/>
        <v>Thursday</v>
      </c>
      <c r="M1402" s="20">
        <f t="shared" si="215"/>
        <v>2</v>
      </c>
      <c r="N1402" s="19">
        <v>3708</v>
      </c>
      <c r="O1402" s="4">
        <f>MATCH(N1402-1,'Supply Data'!$K$12:$K$17)+1</f>
        <v>4</v>
      </c>
      <c r="P1402">
        <f>INDEX('Supply Data'!$L$12:$L$17,'Demand Data'!O1402)</f>
        <v>50</v>
      </c>
      <c r="R1402" t="str">
        <f t="shared" si="216"/>
        <v>28-Feb-08 Thursday 5</v>
      </c>
    </row>
    <row r="1403" spans="4:18" x14ac:dyDescent="0.35">
      <c r="D1403" s="21">
        <f t="shared" si="217"/>
        <v>39506.208333329945</v>
      </c>
      <c r="E1403" s="21" t="b">
        <f t="shared" si="210"/>
        <v>0</v>
      </c>
      <c r="F1403" s="21" t="b">
        <f t="shared" si="211"/>
        <v>0</v>
      </c>
      <c r="G1403" s="20">
        <f t="shared" si="212"/>
        <v>1</v>
      </c>
      <c r="H1403" s="20">
        <f t="shared" si="213"/>
        <v>24</v>
      </c>
      <c r="I1403" s="20">
        <f t="shared" si="218"/>
        <v>6</v>
      </c>
      <c r="J1403" s="21">
        <f t="shared" si="219"/>
        <v>39506</v>
      </c>
      <c r="K1403" s="21"/>
      <c r="L1403" s="21" t="str">
        <f t="shared" si="214"/>
        <v>Thursday</v>
      </c>
      <c r="M1403" s="20">
        <f t="shared" si="215"/>
        <v>2</v>
      </c>
      <c r="N1403" s="19">
        <v>3846</v>
      </c>
      <c r="O1403" s="4">
        <f>MATCH(N1403-1,'Supply Data'!$K$12:$K$17)+1</f>
        <v>4</v>
      </c>
      <c r="P1403">
        <f>INDEX('Supply Data'!$L$12:$L$17,'Demand Data'!O1403)</f>
        <v>50</v>
      </c>
      <c r="R1403" t="str">
        <f t="shared" si="216"/>
        <v>28-Feb-08 Thursday 6</v>
      </c>
    </row>
    <row r="1404" spans="4:18" x14ac:dyDescent="0.35">
      <c r="D1404" s="21">
        <f t="shared" si="217"/>
        <v>39506.249999996609</v>
      </c>
      <c r="E1404" s="21" t="b">
        <f t="shared" si="210"/>
        <v>0</v>
      </c>
      <c r="F1404" s="21" t="b">
        <f t="shared" si="211"/>
        <v>0</v>
      </c>
      <c r="G1404" s="20">
        <f t="shared" si="212"/>
        <v>1</v>
      </c>
      <c r="H1404" s="20">
        <f t="shared" si="213"/>
        <v>24</v>
      </c>
      <c r="I1404" s="20">
        <f t="shared" si="218"/>
        <v>7</v>
      </c>
      <c r="J1404" s="21">
        <f t="shared" si="219"/>
        <v>39506</v>
      </c>
      <c r="K1404" s="21"/>
      <c r="L1404" s="21" t="str">
        <f t="shared" si="214"/>
        <v>Thursday</v>
      </c>
      <c r="M1404" s="20">
        <f t="shared" si="215"/>
        <v>2</v>
      </c>
      <c r="N1404" s="19">
        <v>3891</v>
      </c>
      <c r="O1404" s="4">
        <f>MATCH(N1404-1,'Supply Data'!$K$12:$K$17)+1</f>
        <v>4</v>
      </c>
      <c r="P1404">
        <f>INDEX('Supply Data'!$L$12:$L$17,'Demand Data'!O1404)</f>
        <v>50</v>
      </c>
      <c r="R1404" t="str">
        <f t="shared" si="216"/>
        <v>28-Feb-08 Thursday 7</v>
      </c>
    </row>
    <row r="1405" spans="4:18" x14ac:dyDescent="0.35">
      <c r="D1405" s="21">
        <f t="shared" si="217"/>
        <v>39506.291666663274</v>
      </c>
      <c r="E1405" s="21" t="b">
        <f t="shared" si="210"/>
        <v>0</v>
      </c>
      <c r="F1405" s="21" t="b">
        <f t="shared" si="211"/>
        <v>0</v>
      </c>
      <c r="G1405" s="20">
        <f t="shared" si="212"/>
        <v>1</v>
      </c>
      <c r="H1405" s="20">
        <f t="shared" si="213"/>
        <v>24</v>
      </c>
      <c r="I1405" s="20">
        <f t="shared" si="218"/>
        <v>8</v>
      </c>
      <c r="J1405" s="21">
        <f t="shared" si="219"/>
        <v>39506</v>
      </c>
      <c r="K1405" s="21"/>
      <c r="L1405" s="21" t="str">
        <f t="shared" si="214"/>
        <v>Thursday</v>
      </c>
      <c r="M1405" s="20">
        <f t="shared" si="215"/>
        <v>2</v>
      </c>
      <c r="N1405" s="19">
        <v>4398</v>
      </c>
      <c r="O1405" s="4">
        <f>MATCH(N1405-1,'Supply Data'!$K$12:$K$17)+1</f>
        <v>4</v>
      </c>
      <c r="P1405">
        <f>INDEX('Supply Data'!$L$12:$L$17,'Demand Data'!O1405)</f>
        <v>50</v>
      </c>
      <c r="R1405" t="str">
        <f t="shared" si="216"/>
        <v>28-Feb-08 Thursday 8</v>
      </c>
    </row>
    <row r="1406" spans="4:18" x14ac:dyDescent="0.35">
      <c r="D1406" s="21">
        <f t="shared" si="217"/>
        <v>39506.333333329938</v>
      </c>
      <c r="E1406" s="21" t="b">
        <f t="shared" si="210"/>
        <v>0</v>
      </c>
      <c r="F1406" s="21" t="b">
        <f t="shared" si="211"/>
        <v>0</v>
      </c>
      <c r="G1406" s="20">
        <f t="shared" si="212"/>
        <v>1</v>
      </c>
      <c r="H1406" s="20">
        <f t="shared" si="213"/>
        <v>24</v>
      </c>
      <c r="I1406" s="20">
        <f t="shared" si="218"/>
        <v>9</v>
      </c>
      <c r="J1406" s="21">
        <f t="shared" si="219"/>
        <v>39506</v>
      </c>
      <c r="K1406" s="21"/>
      <c r="L1406" s="21" t="str">
        <f t="shared" si="214"/>
        <v>Thursday</v>
      </c>
      <c r="M1406" s="20">
        <f t="shared" si="215"/>
        <v>2</v>
      </c>
      <c r="N1406" s="19">
        <v>4903.5</v>
      </c>
      <c r="O1406" s="4">
        <f>MATCH(N1406-1,'Supply Data'!$K$12:$K$17)+1</f>
        <v>5</v>
      </c>
      <c r="P1406">
        <f>INDEX('Supply Data'!$L$12:$L$17,'Demand Data'!O1406)</f>
        <v>75</v>
      </c>
      <c r="R1406" t="str">
        <f t="shared" si="216"/>
        <v>28-Feb-08 Thursday 9</v>
      </c>
    </row>
    <row r="1407" spans="4:18" x14ac:dyDescent="0.35">
      <c r="D1407" s="21">
        <f t="shared" si="217"/>
        <v>39506.374999996602</v>
      </c>
      <c r="E1407" s="21" t="b">
        <f t="shared" si="210"/>
        <v>0</v>
      </c>
      <c r="F1407" s="21" t="b">
        <f t="shared" si="211"/>
        <v>0</v>
      </c>
      <c r="G1407" s="20">
        <f t="shared" si="212"/>
        <v>1</v>
      </c>
      <c r="H1407" s="20">
        <f t="shared" si="213"/>
        <v>24</v>
      </c>
      <c r="I1407" s="20">
        <f t="shared" si="218"/>
        <v>10</v>
      </c>
      <c r="J1407" s="21">
        <f t="shared" si="219"/>
        <v>39506</v>
      </c>
      <c r="K1407" s="21"/>
      <c r="L1407" s="21" t="str">
        <f t="shared" si="214"/>
        <v>Thursday</v>
      </c>
      <c r="M1407" s="20">
        <f t="shared" si="215"/>
        <v>2</v>
      </c>
      <c r="N1407" s="19">
        <v>5197.5</v>
      </c>
      <c r="O1407" s="4">
        <f>MATCH(N1407-1,'Supply Data'!$K$12:$K$17)+1</f>
        <v>5</v>
      </c>
      <c r="P1407">
        <f>INDEX('Supply Data'!$L$12:$L$17,'Demand Data'!O1407)</f>
        <v>75</v>
      </c>
      <c r="R1407" t="str">
        <f t="shared" si="216"/>
        <v>28-Feb-08 Thursday 10</v>
      </c>
    </row>
    <row r="1408" spans="4:18" x14ac:dyDescent="0.35">
      <c r="D1408" s="21">
        <f t="shared" si="217"/>
        <v>39506.416666663266</v>
      </c>
      <c r="E1408" s="21" t="b">
        <f t="shared" si="210"/>
        <v>0</v>
      </c>
      <c r="F1408" s="21" t="b">
        <f t="shared" si="211"/>
        <v>0</v>
      </c>
      <c r="G1408" s="20">
        <f t="shared" si="212"/>
        <v>1</v>
      </c>
      <c r="H1408" s="20">
        <f t="shared" si="213"/>
        <v>24</v>
      </c>
      <c r="I1408" s="20">
        <f t="shared" si="218"/>
        <v>11</v>
      </c>
      <c r="J1408" s="21">
        <f t="shared" si="219"/>
        <v>39506</v>
      </c>
      <c r="K1408" s="21"/>
      <c r="L1408" s="21" t="str">
        <f t="shared" si="214"/>
        <v>Thursday</v>
      </c>
      <c r="M1408" s="20">
        <f t="shared" si="215"/>
        <v>2</v>
      </c>
      <c r="N1408" s="19">
        <v>5370</v>
      </c>
      <c r="O1408" s="4">
        <f>MATCH(N1408-1,'Supply Data'!$K$12:$K$17)+1</f>
        <v>5</v>
      </c>
      <c r="P1408">
        <f>INDEX('Supply Data'!$L$12:$L$17,'Demand Data'!O1408)</f>
        <v>75</v>
      </c>
      <c r="R1408" t="str">
        <f t="shared" si="216"/>
        <v>28-Feb-08 Thursday 11</v>
      </c>
    </row>
    <row r="1409" spans="4:18" x14ac:dyDescent="0.35">
      <c r="D1409" s="21">
        <f t="shared" si="217"/>
        <v>39506.458333329931</v>
      </c>
      <c r="E1409" s="21" t="b">
        <f t="shared" si="210"/>
        <v>0</v>
      </c>
      <c r="F1409" s="21" t="b">
        <f t="shared" si="211"/>
        <v>0</v>
      </c>
      <c r="G1409" s="20">
        <f t="shared" si="212"/>
        <v>1</v>
      </c>
      <c r="H1409" s="20">
        <f t="shared" si="213"/>
        <v>24</v>
      </c>
      <c r="I1409" s="20">
        <f t="shared" si="218"/>
        <v>12</v>
      </c>
      <c r="J1409" s="21">
        <f t="shared" si="219"/>
        <v>39506</v>
      </c>
      <c r="K1409" s="21"/>
      <c r="L1409" s="21" t="str">
        <f t="shared" si="214"/>
        <v>Thursday</v>
      </c>
      <c r="M1409" s="20">
        <f t="shared" si="215"/>
        <v>2</v>
      </c>
      <c r="N1409" s="19">
        <v>5115</v>
      </c>
      <c r="O1409" s="4">
        <f>MATCH(N1409-1,'Supply Data'!$K$12:$K$17)+1</f>
        <v>5</v>
      </c>
      <c r="P1409">
        <f>INDEX('Supply Data'!$L$12:$L$17,'Demand Data'!O1409)</f>
        <v>75</v>
      </c>
      <c r="R1409" t="str">
        <f t="shared" si="216"/>
        <v>28-Feb-08 Thursday 12</v>
      </c>
    </row>
    <row r="1410" spans="4:18" x14ac:dyDescent="0.35">
      <c r="D1410" s="21">
        <f t="shared" si="217"/>
        <v>39506.499999996595</v>
      </c>
      <c r="E1410" s="21" t="b">
        <f t="shared" si="210"/>
        <v>0</v>
      </c>
      <c r="F1410" s="21" t="b">
        <f t="shared" si="211"/>
        <v>0</v>
      </c>
      <c r="G1410" s="20">
        <f t="shared" si="212"/>
        <v>1</v>
      </c>
      <c r="H1410" s="20">
        <f t="shared" si="213"/>
        <v>24</v>
      </c>
      <c r="I1410" s="20">
        <f t="shared" si="218"/>
        <v>13</v>
      </c>
      <c r="J1410" s="21">
        <f t="shared" si="219"/>
        <v>39506</v>
      </c>
      <c r="K1410" s="21"/>
      <c r="L1410" s="21" t="str">
        <f t="shared" si="214"/>
        <v>Thursday</v>
      </c>
      <c r="M1410" s="20">
        <f t="shared" si="215"/>
        <v>2</v>
      </c>
      <c r="N1410" s="19">
        <v>5242.5</v>
      </c>
      <c r="O1410" s="4">
        <f>MATCH(N1410-1,'Supply Data'!$K$12:$K$17)+1</f>
        <v>5</v>
      </c>
      <c r="P1410">
        <f>INDEX('Supply Data'!$L$12:$L$17,'Demand Data'!O1410)</f>
        <v>75</v>
      </c>
      <c r="R1410" t="str">
        <f t="shared" si="216"/>
        <v>28-Feb-08 Thursday 13</v>
      </c>
    </row>
    <row r="1411" spans="4:18" x14ac:dyDescent="0.35">
      <c r="D1411" s="21">
        <f t="shared" si="217"/>
        <v>39506.541666663259</v>
      </c>
      <c r="E1411" s="21" t="b">
        <f t="shared" si="210"/>
        <v>0</v>
      </c>
      <c r="F1411" s="21" t="b">
        <f t="shared" si="211"/>
        <v>0</v>
      </c>
      <c r="G1411" s="20">
        <f t="shared" si="212"/>
        <v>1</v>
      </c>
      <c r="H1411" s="20">
        <f t="shared" si="213"/>
        <v>24</v>
      </c>
      <c r="I1411" s="20">
        <f t="shared" si="218"/>
        <v>14</v>
      </c>
      <c r="J1411" s="21">
        <f t="shared" si="219"/>
        <v>39506</v>
      </c>
      <c r="K1411" s="21"/>
      <c r="L1411" s="21" t="str">
        <f t="shared" si="214"/>
        <v>Thursday</v>
      </c>
      <c r="M1411" s="20">
        <f t="shared" si="215"/>
        <v>2</v>
      </c>
      <c r="N1411" s="19">
        <v>5379</v>
      </c>
      <c r="O1411" s="4">
        <f>MATCH(N1411-1,'Supply Data'!$K$12:$K$17)+1</f>
        <v>5</v>
      </c>
      <c r="P1411">
        <f>INDEX('Supply Data'!$L$12:$L$17,'Demand Data'!O1411)</f>
        <v>75</v>
      </c>
      <c r="R1411" t="str">
        <f t="shared" si="216"/>
        <v>28-Feb-08 Thursday 14</v>
      </c>
    </row>
    <row r="1412" spans="4:18" x14ac:dyDescent="0.35">
      <c r="D1412" s="21">
        <f t="shared" si="217"/>
        <v>39506.583333329923</v>
      </c>
      <c r="E1412" s="21" t="b">
        <f t="shared" si="210"/>
        <v>0</v>
      </c>
      <c r="F1412" s="21" t="b">
        <f t="shared" si="211"/>
        <v>0</v>
      </c>
      <c r="G1412" s="20">
        <f t="shared" si="212"/>
        <v>1</v>
      </c>
      <c r="H1412" s="20">
        <f t="shared" si="213"/>
        <v>24</v>
      </c>
      <c r="I1412" s="20">
        <f t="shared" si="218"/>
        <v>15</v>
      </c>
      <c r="J1412" s="21">
        <f t="shared" si="219"/>
        <v>39506</v>
      </c>
      <c r="K1412" s="21"/>
      <c r="L1412" s="21" t="str">
        <f t="shared" si="214"/>
        <v>Thursday</v>
      </c>
      <c r="M1412" s="20">
        <f t="shared" si="215"/>
        <v>2</v>
      </c>
      <c r="N1412" s="19">
        <v>5263.5</v>
      </c>
      <c r="O1412" s="4">
        <f>MATCH(N1412-1,'Supply Data'!$K$12:$K$17)+1</f>
        <v>5</v>
      </c>
      <c r="P1412">
        <f>INDEX('Supply Data'!$L$12:$L$17,'Demand Data'!O1412)</f>
        <v>75</v>
      </c>
      <c r="R1412" t="str">
        <f t="shared" si="216"/>
        <v>28-Feb-08 Thursday 15</v>
      </c>
    </row>
    <row r="1413" spans="4:18" x14ac:dyDescent="0.35">
      <c r="D1413" s="21">
        <f t="shared" si="217"/>
        <v>39506.624999996588</v>
      </c>
      <c r="E1413" s="21" t="b">
        <f t="shared" si="210"/>
        <v>0</v>
      </c>
      <c r="F1413" s="21" t="b">
        <f t="shared" si="211"/>
        <v>0</v>
      </c>
      <c r="G1413" s="20">
        <f t="shared" si="212"/>
        <v>1</v>
      </c>
      <c r="H1413" s="20">
        <f t="shared" si="213"/>
        <v>24</v>
      </c>
      <c r="I1413" s="20">
        <f t="shared" si="218"/>
        <v>16</v>
      </c>
      <c r="J1413" s="21">
        <f t="shared" si="219"/>
        <v>39506</v>
      </c>
      <c r="K1413" s="21"/>
      <c r="L1413" s="21" t="str">
        <f t="shared" si="214"/>
        <v>Thursday</v>
      </c>
      <c r="M1413" s="20">
        <f t="shared" si="215"/>
        <v>2</v>
      </c>
      <c r="N1413" s="19">
        <v>5193</v>
      </c>
      <c r="O1413" s="4">
        <f>MATCH(N1413-1,'Supply Data'!$K$12:$K$17)+1</f>
        <v>5</v>
      </c>
      <c r="P1413">
        <f>INDEX('Supply Data'!$L$12:$L$17,'Demand Data'!O1413)</f>
        <v>75</v>
      </c>
      <c r="R1413" t="str">
        <f t="shared" si="216"/>
        <v>28-Feb-08 Thursday 16</v>
      </c>
    </row>
    <row r="1414" spans="4:18" x14ac:dyDescent="0.35">
      <c r="D1414" s="21">
        <f t="shared" si="217"/>
        <v>39506.666666663252</v>
      </c>
      <c r="E1414" s="21" t="b">
        <f t="shared" ref="E1414:E1477" si="220">D1414=$D$2</f>
        <v>0</v>
      </c>
      <c r="F1414" s="21" t="b">
        <f t="shared" ref="F1414:F1477" si="221">D1414=$E$2</f>
        <v>0</v>
      </c>
      <c r="G1414" s="20">
        <f t="shared" si="212"/>
        <v>1</v>
      </c>
      <c r="H1414" s="20">
        <f t="shared" si="213"/>
        <v>24</v>
      </c>
      <c r="I1414" s="20">
        <f t="shared" si="218"/>
        <v>17</v>
      </c>
      <c r="J1414" s="21">
        <f t="shared" si="219"/>
        <v>39506</v>
      </c>
      <c r="K1414" s="21"/>
      <c r="L1414" s="21" t="str">
        <f t="shared" si="214"/>
        <v>Thursday</v>
      </c>
      <c r="M1414" s="20">
        <f t="shared" si="215"/>
        <v>2</v>
      </c>
      <c r="N1414" s="19">
        <v>5047.5</v>
      </c>
      <c r="O1414" s="4">
        <f>MATCH(N1414-1,'Supply Data'!$K$12:$K$17)+1</f>
        <v>5</v>
      </c>
      <c r="P1414">
        <f>INDEX('Supply Data'!$L$12:$L$17,'Demand Data'!O1414)</f>
        <v>75</v>
      </c>
      <c r="R1414" t="str">
        <f t="shared" si="216"/>
        <v>28-Feb-08 Thursday 17</v>
      </c>
    </row>
    <row r="1415" spans="4:18" x14ac:dyDescent="0.35">
      <c r="D1415" s="21">
        <f t="shared" si="217"/>
        <v>39506.708333329916</v>
      </c>
      <c r="E1415" s="21" t="b">
        <f t="shared" si="220"/>
        <v>0</v>
      </c>
      <c r="F1415" s="21" t="b">
        <f t="shared" si="221"/>
        <v>0</v>
      </c>
      <c r="G1415" s="20">
        <f t="shared" ref="G1415:G1478" si="222">IF(E1415,2,IF(F1415,3,1))</f>
        <v>1</v>
      </c>
      <c r="H1415" s="20">
        <f t="shared" ref="H1415:H1478" si="223">CHOOSE(G1415,24,23,25)</f>
        <v>24</v>
      </c>
      <c r="I1415" s="20">
        <f t="shared" si="218"/>
        <v>18</v>
      </c>
      <c r="J1415" s="21">
        <f t="shared" si="219"/>
        <v>39506</v>
      </c>
      <c r="K1415" s="21"/>
      <c r="L1415" s="21" t="str">
        <f t="shared" ref="L1415:L1478" si="224">TEXT(J1415,"ddddd")</f>
        <v>Thursday</v>
      </c>
      <c r="M1415" s="20">
        <f t="shared" ref="M1415:M1478" si="225">MONTH(D1415)</f>
        <v>2</v>
      </c>
      <c r="N1415" s="19">
        <v>5133</v>
      </c>
      <c r="O1415" s="4">
        <f>MATCH(N1415-1,'Supply Data'!$K$12:$K$17)+1</f>
        <v>5</v>
      </c>
      <c r="P1415">
        <f>INDEX('Supply Data'!$L$12:$L$17,'Demand Data'!O1415)</f>
        <v>75</v>
      </c>
      <c r="R1415" t="str">
        <f t="shared" ref="R1415:R1478" si="226">TEXT(D1415,"dd-mmm-yy ddddd")&amp;" "&amp;I1415</f>
        <v>28-Feb-08 Thursday 18</v>
      </c>
    </row>
    <row r="1416" spans="4:18" x14ac:dyDescent="0.35">
      <c r="D1416" s="21">
        <f t="shared" ref="D1416:D1479" si="227">D1415+1/24</f>
        <v>39506.74999999658</v>
      </c>
      <c r="E1416" s="21" t="b">
        <f t="shared" si="220"/>
        <v>0</v>
      </c>
      <c r="F1416" s="21" t="b">
        <f t="shared" si="221"/>
        <v>0</v>
      </c>
      <c r="G1416" s="20">
        <f t="shared" si="222"/>
        <v>1</v>
      </c>
      <c r="H1416" s="20">
        <f t="shared" si="223"/>
        <v>24</v>
      </c>
      <c r="I1416" s="20">
        <f t="shared" ref="I1416:I1479" si="228">IF(I1415&gt;=H1416,1,I1415+1)</f>
        <v>19</v>
      </c>
      <c r="J1416" s="21">
        <f t="shared" ref="J1416:J1479" si="229">IF(I1416=1,J1415+1,J1415)</f>
        <v>39506</v>
      </c>
      <c r="K1416" s="21"/>
      <c r="L1416" s="21" t="str">
        <f t="shared" si="224"/>
        <v>Thursday</v>
      </c>
      <c r="M1416" s="20">
        <f t="shared" si="225"/>
        <v>2</v>
      </c>
      <c r="N1416" s="19">
        <v>5610</v>
      </c>
      <c r="O1416" s="4">
        <f>MATCH(N1416-1,'Supply Data'!$K$12:$K$17)+1</f>
        <v>5</v>
      </c>
      <c r="P1416">
        <f>INDEX('Supply Data'!$L$12:$L$17,'Demand Data'!O1416)</f>
        <v>75</v>
      </c>
      <c r="R1416" t="str">
        <f t="shared" si="226"/>
        <v>28-Feb-08 Thursday 19</v>
      </c>
    </row>
    <row r="1417" spans="4:18" x14ac:dyDescent="0.35">
      <c r="D1417" s="21">
        <f t="shared" si="227"/>
        <v>39506.791666663245</v>
      </c>
      <c r="E1417" s="21" t="b">
        <f t="shared" si="220"/>
        <v>0</v>
      </c>
      <c r="F1417" s="21" t="b">
        <f t="shared" si="221"/>
        <v>0</v>
      </c>
      <c r="G1417" s="20">
        <f t="shared" si="222"/>
        <v>1</v>
      </c>
      <c r="H1417" s="20">
        <f t="shared" si="223"/>
        <v>24</v>
      </c>
      <c r="I1417" s="20">
        <f t="shared" si="228"/>
        <v>20</v>
      </c>
      <c r="J1417" s="21">
        <f t="shared" si="229"/>
        <v>39506</v>
      </c>
      <c r="K1417" s="21"/>
      <c r="L1417" s="21" t="str">
        <f t="shared" si="224"/>
        <v>Thursday</v>
      </c>
      <c r="M1417" s="20">
        <f t="shared" si="225"/>
        <v>2</v>
      </c>
      <c r="N1417" s="19">
        <v>5410.5</v>
      </c>
      <c r="O1417" s="4">
        <f>MATCH(N1417-1,'Supply Data'!$K$12:$K$17)+1</f>
        <v>5</v>
      </c>
      <c r="P1417">
        <f>INDEX('Supply Data'!$L$12:$L$17,'Demand Data'!O1417)</f>
        <v>75</v>
      </c>
      <c r="R1417" t="str">
        <f t="shared" si="226"/>
        <v>28-Feb-08 Thursday 20</v>
      </c>
    </row>
    <row r="1418" spans="4:18" x14ac:dyDescent="0.35">
      <c r="D1418" s="21">
        <f t="shared" si="227"/>
        <v>39506.833333329909</v>
      </c>
      <c r="E1418" s="21" t="b">
        <f t="shared" si="220"/>
        <v>0</v>
      </c>
      <c r="F1418" s="21" t="b">
        <f t="shared" si="221"/>
        <v>0</v>
      </c>
      <c r="G1418" s="20">
        <f t="shared" si="222"/>
        <v>1</v>
      </c>
      <c r="H1418" s="20">
        <f t="shared" si="223"/>
        <v>24</v>
      </c>
      <c r="I1418" s="20">
        <f t="shared" si="228"/>
        <v>21</v>
      </c>
      <c r="J1418" s="21">
        <f t="shared" si="229"/>
        <v>39506</v>
      </c>
      <c r="K1418" s="21"/>
      <c r="L1418" s="21" t="str">
        <f t="shared" si="224"/>
        <v>Thursday</v>
      </c>
      <c r="M1418" s="20">
        <f t="shared" si="225"/>
        <v>2</v>
      </c>
      <c r="N1418" s="19">
        <v>5190</v>
      </c>
      <c r="O1418" s="4">
        <f>MATCH(N1418-1,'Supply Data'!$K$12:$K$17)+1</f>
        <v>5</v>
      </c>
      <c r="P1418">
        <f>INDEX('Supply Data'!$L$12:$L$17,'Demand Data'!O1418)</f>
        <v>75</v>
      </c>
      <c r="R1418" t="str">
        <f t="shared" si="226"/>
        <v>28-Feb-08 Thursday 21</v>
      </c>
    </row>
    <row r="1419" spans="4:18" x14ac:dyDescent="0.35">
      <c r="D1419" s="21">
        <f t="shared" si="227"/>
        <v>39506.874999996573</v>
      </c>
      <c r="E1419" s="21" t="b">
        <f t="shared" si="220"/>
        <v>0</v>
      </c>
      <c r="F1419" s="21" t="b">
        <f t="shared" si="221"/>
        <v>0</v>
      </c>
      <c r="G1419" s="20">
        <f t="shared" si="222"/>
        <v>1</v>
      </c>
      <c r="H1419" s="20">
        <f t="shared" si="223"/>
        <v>24</v>
      </c>
      <c r="I1419" s="20">
        <f t="shared" si="228"/>
        <v>22</v>
      </c>
      <c r="J1419" s="21">
        <f t="shared" si="229"/>
        <v>39506</v>
      </c>
      <c r="K1419" s="21"/>
      <c r="L1419" s="21" t="str">
        <f t="shared" si="224"/>
        <v>Thursday</v>
      </c>
      <c r="M1419" s="20">
        <f t="shared" si="225"/>
        <v>2</v>
      </c>
      <c r="N1419" s="19">
        <v>4765.5</v>
      </c>
      <c r="O1419" s="4">
        <f>MATCH(N1419-1,'Supply Data'!$K$12:$K$17)+1</f>
        <v>4</v>
      </c>
      <c r="P1419">
        <f>INDEX('Supply Data'!$L$12:$L$17,'Demand Data'!O1419)</f>
        <v>50</v>
      </c>
      <c r="R1419" t="str">
        <f t="shared" si="226"/>
        <v>28-Feb-08 Thursday 22</v>
      </c>
    </row>
    <row r="1420" spans="4:18" x14ac:dyDescent="0.35">
      <c r="D1420" s="21">
        <f t="shared" si="227"/>
        <v>39506.916666663237</v>
      </c>
      <c r="E1420" s="21" t="b">
        <f t="shared" si="220"/>
        <v>0</v>
      </c>
      <c r="F1420" s="21" t="b">
        <f t="shared" si="221"/>
        <v>0</v>
      </c>
      <c r="G1420" s="20">
        <f t="shared" si="222"/>
        <v>1</v>
      </c>
      <c r="H1420" s="20">
        <f t="shared" si="223"/>
        <v>24</v>
      </c>
      <c r="I1420" s="20">
        <f t="shared" si="228"/>
        <v>23</v>
      </c>
      <c r="J1420" s="21">
        <f t="shared" si="229"/>
        <v>39506</v>
      </c>
      <c r="K1420" s="21"/>
      <c r="L1420" s="21" t="str">
        <f t="shared" si="224"/>
        <v>Thursday</v>
      </c>
      <c r="M1420" s="20">
        <f t="shared" si="225"/>
        <v>2</v>
      </c>
      <c r="N1420" s="19">
        <v>4293</v>
      </c>
      <c r="O1420" s="4">
        <f>MATCH(N1420-1,'Supply Data'!$K$12:$K$17)+1</f>
        <v>4</v>
      </c>
      <c r="P1420">
        <f>INDEX('Supply Data'!$L$12:$L$17,'Demand Data'!O1420)</f>
        <v>50</v>
      </c>
      <c r="R1420" t="str">
        <f t="shared" si="226"/>
        <v>28-Feb-08 Thursday 23</v>
      </c>
    </row>
    <row r="1421" spans="4:18" x14ac:dyDescent="0.35">
      <c r="D1421" s="21">
        <f t="shared" si="227"/>
        <v>39506.958333329902</v>
      </c>
      <c r="E1421" s="21" t="b">
        <f t="shared" si="220"/>
        <v>0</v>
      </c>
      <c r="F1421" s="21" t="b">
        <f t="shared" si="221"/>
        <v>0</v>
      </c>
      <c r="G1421" s="20">
        <f t="shared" si="222"/>
        <v>1</v>
      </c>
      <c r="H1421" s="20">
        <f t="shared" si="223"/>
        <v>24</v>
      </c>
      <c r="I1421" s="20">
        <f t="shared" si="228"/>
        <v>24</v>
      </c>
      <c r="J1421" s="21">
        <f t="shared" si="229"/>
        <v>39506</v>
      </c>
      <c r="K1421" s="21"/>
      <c r="L1421" s="21" t="str">
        <f t="shared" si="224"/>
        <v>Thursday</v>
      </c>
      <c r="M1421" s="20">
        <f t="shared" si="225"/>
        <v>2</v>
      </c>
      <c r="N1421" s="19">
        <v>3912</v>
      </c>
      <c r="O1421" s="4">
        <f>MATCH(N1421-1,'Supply Data'!$K$12:$K$17)+1</f>
        <v>4</v>
      </c>
      <c r="P1421">
        <f>INDEX('Supply Data'!$L$12:$L$17,'Demand Data'!O1421)</f>
        <v>50</v>
      </c>
      <c r="R1421" t="str">
        <f t="shared" si="226"/>
        <v>28-Feb-08 Thursday 24</v>
      </c>
    </row>
    <row r="1422" spans="4:18" x14ac:dyDescent="0.35">
      <c r="D1422" s="21">
        <f t="shared" si="227"/>
        <v>39506.999999996566</v>
      </c>
      <c r="E1422" s="21" t="b">
        <f t="shared" si="220"/>
        <v>0</v>
      </c>
      <c r="F1422" s="21" t="b">
        <f t="shared" si="221"/>
        <v>0</v>
      </c>
      <c r="G1422" s="20">
        <f t="shared" si="222"/>
        <v>1</v>
      </c>
      <c r="H1422" s="20">
        <f t="shared" si="223"/>
        <v>24</v>
      </c>
      <c r="I1422" s="20">
        <f t="shared" si="228"/>
        <v>1</v>
      </c>
      <c r="J1422" s="21">
        <f t="shared" si="229"/>
        <v>39507</v>
      </c>
      <c r="K1422" s="21"/>
      <c r="L1422" s="21" t="str">
        <f t="shared" si="224"/>
        <v>Friday</v>
      </c>
      <c r="M1422" s="20">
        <f t="shared" si="225"/>
        <v>2</v>
      </c>
      <c r="N1422" s="19">
        <v>3493.5</v>
      </c>
      <c r="O1422" s="4">
        <f>MATCH(N1422-1,'Supply Data'!$K$12:$K$17)+1</f>
        <v>3</v>
      </c>
      <c r="P1422">
        <f>INDEX('Supply Data'!$L$12:$L$17,'Demand Data'!O1422)</f>
        <v>23</v>
      </c>
      <c r="R1422" t="str">
        <f t="shared" si="226"/>
        <v>29-Feb-08 Friday 1</v>
      </c>
    </row>
    <row r="1423" spans="4:18" x14ac:dyDescent="0.35">
      <c r="D1423" s="21">
        <f t="shared" si="227"/>
        <v>39507.04166666323</v>
      </c>
      <c r="E1423" s="21" t="b">
        <f t="shared" si="220"/>
        <v>0</v>
      </c>
      <c r="F1423" s="21" t="b">
        <f t="shared" si="221"/>
        <v>0</v>
      </c>
      <c r="G1423" s="20">
        <f t="shared" si="222"/>
        <v>1</v>
      </c>
      <c r="H1423" s="20">
        <f t="shared" si="223"/>
        <v>24</v>
      </c>
      <c r="I1423" s="20">
        <f t="shared" si="228"/>
        <v>2</v>
      </c>
      <c r="J1423" s="21">
        <f t="shared" si="229"/>
        <v>39507</v>
      </c>
      <c r="K1423" s="21"/>
      <c r="L1423" s="21" t="str">
        <f t="shared" si="224"/>
        <v>Friday</v>
      </c>
      <c r="M1423" s="20">
        <f t="shared" si="225"/>
        <v>2</v>
      </c>
      <c r="N1423" s="19">
        <v>3493.5</v>
      </c>
      <c r="O1423" s="4">
        <f>MATCH(N1423-1,'Supply Data'!$K$12:$K$17)+1</f>
        <v>3</v>
      </c>
      <c r="P1423">
        <f>INDEX('Supply Data'!$L$12:$L$17,'Demand Data'!O1423)</f>
        <v>23</v>
      </c>
      <c r="R1423" t="str">
        <f t="shared" si="226"/>
        <v>29-Feb-08 Friday 2</v>
      </c>
    </row>
    <row r="1424" spans="4:18" x14ac:dyDescent="0.35">
      <c r="D1424" s="21">
        <f t="shared" si="227"/>
        <v>39507.083333329894</v>
      </c>
      <c r="E1424" s="21" t="b">
        <f t="shared" si="220"/>
        <v>0</v>
      </c>
      <c r="F1424" s="21" t="b">
        <f t="shared" si="221"/>
        <v>0</v>
      </c>
      <c r="G1424" s="20">
        <f t="shared" si="222"/>
        <v>1</v>
      </c>
      <c r="H1424" s="20">
        <f t="shared" si="223"/>
        <v>24</v>
      </c>
      <c r="I1424" s="20">
        <f t="shared" si="228"/>
        <v>3</v>
      </c>
      <c r="J1424" s="21">
        <f t="shared" si="229"/>
        <v>39507</v>
      </c>
      <c r="K1424" s="21"/>
      <c r="L1424" s="21" t="str">
        <f t="shared" si="224"/>
        <v>Friday</v>
      </c>
      <c r="M1424" s="20">
        <f t="shared" si="225"/>
        <v>2</v>
      </c>
      <c r="N1424" s="19">
        <v>3480</v>
      </c>
      <c r="O1424" s="4">
        <f>MATCH(N1424-1,'Supply Data'!$K$12:$K$17)+1</f>
        <v>3</v>
      </c>
      <c r="P1424">
        <f>INDEX('Supply Data'!$L$12:$L$17,'Demand Data'!O1424)</f>
        <v>23</v>
      </c>
      <c r="R1424" t="str">
        <f t="shared" si="226"/>
        <v>29-Feb-08 Friday 3</v>
      </c>
    </row>
    <row r="1425" spans="4:18" x14ac:dyDescent="0.35">
      <c r="D1425" s="21">
        <f t="shared" si="227"/>
        <v>39507.124999996558</v>
      </c>
      <c r="E1425" s="21" t="b">
        <f t="shared" si="220"/>
        <v>0</v>
      </c>
      <c r="F1425" s="21" t="b">
        <f t="shared" si="221"/>
        <v>0</v>
      </c>
      <c r="G1425" s="20">
        <f t="shared" si="222"/>
        <v>1</v>
      </c>
      <c r="H1425" s="20">
        <f t="shared" si="223"/>
        <v>24</v>
      </c>
      <c r="I1425" s="20">
        <f t="shared" si="228"/>
        <v>4</v>
      </c>
      <c r="J1425" s="21">
        <f t="shared" si="229"/>
        <v>39507</v>
      </c>
      <c r="K1425" s="21"/>
      <c r="L1425" s="21" t="str">
        <f t="shared" si="224"/>
        <v>Friday</v>
      </c>
      <c r="M1425" s="20">
        <f t="shared" si="225"/>
        <v>2</v>
      </c>
      <c r="N1425" s="19">
        <v>3463.5</v>
      </c>
      <c r="O1425" s="4">
        <f>MATCH(N1425-1,'Supply Data'!$K$12:$K$17)+1</f>
        <v>3</v>
      </c>
      <c r="P1425">
        <f>INDEX('Supply Data'!$L$12:$L$17,'Demand Data'!O1425)</f>
        <v>23</v>
      </c>
      <c r="R1425" t="str">
        <f t="shared" si="226"/>
        <v>29-Feb-08 Friday 4</v>
      </c>
    </row>
    <row r="1426" spans="4:18" x14ac:dyDescent="0.35">
      <c r="D1426" s="21">
        <f t="shared" si="227"/>
        <v>39507.166666663223</v>
      </c>
      <c r="E1426" s="21" t="b">
        <f t="shared" si="220"/>
        <v>0</v>
      </c>
      <c r="F1426" s="21" t="b">
        <f t="shared" si="221"/>
        <v>0</v>
      </c>
      <c r="G1426" s="20">
        <f t="shared" si="222"/>
        <v>1</v>
      </c>
      <c r="H1426" s="20">
        <f t="shared" si="223"/>
        <v>24</v>
      </c>
      <c r="I1426" s="20">
        <f t="shared" si="228"/>
        <v>5</v>
      </c>
      <c r="J1426" s="21">
        <f t="shared" si="229"/>
        <v>39507</v>
      </c>
      <c r="K1426" s="21"/>
      <c r="L1426" s="21" t="str">
        <f t="shared" si="224"/>
        <v>Friday</v>
      </c>
      <c r="M1426" s="20">
        <f t="shared" si="225"/>
        <v>2</v>
      </c>
      <c r="N1426" s="19">
        <v>3708</v>
      </c>
      <c r="O1426" s="4">
        <f>MATCH(N1426-1,'Supply Data'!$K$12:$K$17)+1</f>
        <v>4</v>
      </c>
      <c r="P1426">
        <f>INDEX('Supply Data'!$L$12:$L$17,'Demand Data'!O1426)</f>
        <v>50</v>
      </c>
      <c r="R1426" t="str">
        <f t="shared" si="226"/>
        <v>29-Feb-08 Friday 5</v>
      </c>
    </row>
    <row r="1427" spans="4:18" x14ac:dyDescent="0.35">
      <c r="D1427" s="21">
        <f t="shared" si="227"/>
        <v>39507.208333329887</v>
      </c>
      <c r="E1427" s="21" t="b">
        <f t="shared" si="220"/>
        <v>0</v>
      </c>
      <c r="F1427" s="21" t="b">
        <f t="shared" si="221"/>
        <v>0</v>
      </c>
      <c r="G1427" s="20">
        <f t="shared" si="222"/>
        <v>1</v>
      </c>
      <c r="H1427" s="20">
        <f t="shared" si="223"/>
        <v>24</v>
      </c>
      <c r="I1427" s="20">
        <f t="shared" si="228"/>
        <v>6</v>
      </c>
      <c r="J1427" s="21">
        <f t="shared" si="229"/>
        <v>39507</v>
      </c>
      <c r="K1427" s="21"/>
      <c r="L1427" s="21" t="str">
        <f t="shared" si="224"/>
        <v>Friday</v>
      </c>
      <c r="M1427" s="20">
        <f t="shared" si="225"/>
        <v>2</v>
      </c>
      <c r="N1427" s="19">
        <v>3846</v>
      </c>
      <c r="O1427" s="4">
        <f>MATCH(N1427-1,'Supply Data'!$K$12:$K$17)+1</f>
        <v>4</v>
      </c>
      <c r="P1427">
        <f>INDEX('Supply Data'!$L$12:$L$17,'Demand Data'!O1427)</f>
        <v>50</v>
      </c>
      <c r="R1427" t="str">
        <f t="shared" si="226"/>
        <v>29-Feb-08 Friday 6</v>
      </c>
    </row>
    <row r="1428" spans="4:18" x14ac:dyDescent="0.35">
      <c r="D1428" s="21">
        <f t="shared" si="227"/>
        <v>39507.249999996551</v>
      </c>
      <c r="E1428" s="21" t="b">
        <f t="shared" si="220"/>
        <v>0</v>
      </c>
      <c r="F1428" s="21" t="b">
        <f t="shared" si="221"/>
        <v>0</v>
      </c>
      <c r="G1428" s="20">
        <f t="shared" si="222"/>
        <v>1</v>
      </c>
      <c r="H1428" s="20">
        <f t="shared" si="223"/>
        <v>24</v>
      </c>
      <c r="I1428" s="20">
        <f t="shared" si="228"/>
        <v>7</v>
      </c>
      <c r="J1428" s="21">
        <f t="shared" si="229"/>
        <v>39507</v>
      </c>
      <c r="K1428" s="21"/>
      <c r="L1428" s="21" t="str">
        <f t="shared" si="224"/>
        <v>Friday</v>
      </c>
      <c r="M1428" s="20">
        <f t="shared" si="225"/>
        <v>2</v>
      </c>
      <c r="N1428" s="19">
        <v>3891</v>
      </c>
      <c r="O1428" s="4">
        <f>MATCH(N1428-1,'Supply Data'!$K$12:$K$17)+1</f>
        <v>4</v>
      </c>
      <c r="P1428">
        <f>INDEX('Supply Data'!$L$12:$L$17,'Demand Data'!O1428)</f>
        <v>50</v>
      </c>
      <c r="R1428" t="str">
        <f t="shared" si="226"/>
        <v>29-Feb-08 Friday 7</v>
      </c>
    </row>
    <row r="1429" spans="4:18" x14ac:dyDescent="0.35">
      <c r="D1429" s="21">
        <f t="shared" si="227"/>
        <v>39507.291666663215</v>
      </c>
      <c r="E1429" s="21" t="b">
        <f t="shared" si="220"/>
        <v>0</v>
      </c>
      <c r="F1429" s="21" t="b">
        <f t="shared" si="221"/>
        <v>0</v>
      </c>
      <c r="G1429" s="20">
        <f t="shared" si="222"/>
        <v>1</v>
      </c>
      <c r="H1429" s="20">
        <f t="shared" si="223"/>
        <v>24</v>
      </c>
      <c r="I1429" s="20">
        <f t="shared" si="228"/>
        <v>8</v>
      </c>
      <c r="J1429" s="21">
        <f t="shared" si="229"/>
        <v>39507</v>
      </c>
      <c r="K1429" s="21"/>
      <c r="L1429" s="21" t="str">
        <f t="shared" si="224"/>
        <v>Friday</v>
      </c>
      <c r="M1429" s="20">
        <f t="shared" si="225"/>
        <v>2</v>
      </c>
      <c r="N1429" s="19">
        <v>4398</v>
      </c>
      <c r="O1429" s="4">
        <f>MATCH(N1429-1,'Supply Data'!$K$12:$K$17)+1</f>
        <v>4</v>
      </c>
      <c r="P1429">
        <f>INDEX('Supply Data'!$L$12:$L$17,'Demand Data'!O1429)</f>
        <v>50</v>
      </c>
      <c r="R1429" t="str">
        <f t="shared" si="226"/>
        <v>29-Feb-08 Friday 8</v>
      </c>
    </row>
    <row r="1430" spans="4:18" x14ac:dyDescent="0.35">
      <c r="D1430" s="21">
        <f t="shared" si="227"/>
        <v>39507.33333332988</v>
      </c>
      <c r="E1430" s="21" t="b">
        <f t="shared" si="220"/>
        <v>0</v>
      </c>
      <c r="F1430" s="21" t="b">
        <f t="shared" si="221"/>
        <v>0</v>
      </c>
      <c r="G1430" s="20">
        <f t="shared" si="222"/>
        <v>1</v>
      </c>
      <c r="H1430" s="20">
        <f t="shared" si="223"/>
        <v>24</v>
      </c>
      <c r="I1430" s="20">
        <f t="shared" si="228"/>
        <v>9</v>
      </c>
      <c r="J1430" s="21">
        <f t="shared" si="229"/>
        <v>39507</v>
      </c>
      <c r="K1430" s="21"/>
      <c r="L1430" s="21" t="str">
        <f t="shared" si="224"/>
        <v>Friday</v>
      </c>
      <c r="M1430" s="20">
        <f t="shared" si="225"/>
        <v>2</v>
      </c>
      <c r="N1430" s="19">
        <v>4903.5</v>
      </c>
      <c r="O1430" s="4">
        <f>MATCH(N1430-1,'Supply Data'!$K$12:$K$17)+1</f>
        <v>5</v>
      </c>
      <c r="P1430">
        <f>INDEX('Supply Data'!$L$12:$L$17,'Demand Data'!O1430)</f>
        <v>75</v>
      </c>
      <c r="R1430" t="str">
        <f t="shared" si="226"/>
        <v>29-Feb-08 Friday 9</v>
      </c>
    </row>
    <row r="1431" spans="4:18" x14ac:dyDescent="0.35">
      <c r="D1431" s="21">
        <f t="shared" si="227"/>
        <v>39507.374999996544</v>
      </c>
      <c r="E1431" s="21" t="b">
        <f t="shared" si="220"/>
        <v>0</v>
      </c>
      <c r="F1431" s="21" t="b">
        <f t="shared" si="221"/>
        <v>0</v>
      </c>
      <c r="G1431" s="20">
        <f t="shared" si="222"/>
        <v>1</v>
      </c>
      <c r="H1431" s="20">
        <f t="shared" si="223"/>
        <v>24</v>
      </c>
      <c r="I1431" s="20">
        <f t="shared" si="228"/>
        <v>10</v>
      </c>
      <c r="J1431" s="21">
        <f t="shared" si="229"/>
        <v>39507</v>
      </c>
      <c r="K1431" s="21"/>
      <c r="L1431" s="21" t="str">
        <f t="shared" si="224"/>
        <v>Friday</v>
      </c>
      <c r="M1431" s="20">
        <f t="shared" si="225"/>
        <v>2</v>
      </c>
      <c r="N1431" s="19">
        <v>5197.5</v>
      </c>
      <c r="O1431" s="4">
        <f>MATCH(N1431-1,'Supply Data'!$K$12:$K$17)+1</f>
        <v>5</v>
      </c>
      <c r="P1431">
        <f>INDEX('Supply Data'!$L$12:$L$17,'Demand Data'!O1431)</f>
        <v>75</v>
      </c>
      <c r="R1431" t="str">
        <f t="shared" si="226"/>
        <v>29-Feb-08 Friday 10</v>
      </c>
    </row>
    <row r="1432" spans="4:18" x14ac:dyDescent="0.35">
      <c r="D1432" s="21">
        <f t="shared" si="227"/>
        <v>39507.416666663208</v>
      </c>
      <c r="E1432" s="21" t="b">
        <f t="shared" si="220"/>
        <v>0</v>
      </c>
      <c r="F1432" s="21" t="b">
        <f t="shared" si="221"/>
        <v>0</v>
      </c>
      <c r="G1432" s="20">
        <f t="shared" si="222"/>
        <v>1</v>
      </c>
      <c r="H1432" s="20">
        <f t="shared" si="223"/>
        <v>24</v>
      </c>
      <c r="I1432" s="20">
        <f t="shared" si="228"/>
        <v>11</v>
      </c>
      <c r="J1432" s="21">
        <f t="shared" si="229"/>
        <v>39507</v>
      </c>
      <c r="K1432" s="21"/>
      <c r="L1432" s="21" t="str">
        <f t="shared" si="224"/>
        <v>Friday</v>
      </c>
      <c r="M1432" s="20">
        <f t="shared" si="225"/>
        <v>2</v>
      </c>
      <c r="N1432" s="19">
        <v>5370</v>
      </c>
      <c r="O1432" s="4">
        <f>MATCH(N1432-1,'Supply Data'!$K$12:$K$17)+1</f>
        <v>5</v>
      </c>
      <c r="P1432">
        <f>INDEX('Supply Data'!$L$12:$L$17,'Demand Data'!O1432)</f>
        <v>75</v>
      </c>
      <c r="R1432" t="str">
        <f t="shared" si="226"/>
        <v>29-Feb-08 Friday 11</v>
      </c>
    </row>
    <row r="1433" spans="4:18" x14ac:dyDescent="0.35">
      <c r="D1433" s="21">
        <f t="shared" si="227"/>
        <v>39507.458333329872</v>
      </c>
      <c r="E1433" s="21" t="b">
        <f t="shared" si="220"/>
        <v>0</v>
      </c>
      <c r="F1433" s="21" t="b">
        <f t="shared" si="221"/>
        <v>0</v>
      </c>
      <c r="G1433" s="20">
        <f t="shared" si="222"/>
        <v>1</v>
      </c>
      <c r="H1433" s="20">
        <f t="shared" si="223"/>
        <v>24</v>
      </c>
      <c r="I1433" s="20">
        <f t="shared" si="228"/>
        <v>12</v>
      </c>
      <c r="J1433" s="21">
        <f t="shared" si="229"/>
        <v>39507</v>
      </c>
      <c r="K1433" s="21"/>
      <c r="L1433" s="21" t="str">
        <f t="shared" si="224"/>
        <v>Friday</v>
      </c>
      <c r="M1433" s="20">
        <f t="shared" si="225"/>
        <v>2</v>
      </c>
      <c r="N1433" s="19">
        <v>5115</v>
      </c>
      <c r="O1433" s="4">
        <f>MATCH(N1433-1,'Supply Data'!$K$12:$K$17)+1</f>
        <v>5</v>
      </c>
      <c r="P1433">
        <f>INDEX('Supply Data'!$L$12:$L$17,'Demand Data'!O1433)</f>
        <v>75</v>
      </c>
      <c r="R1433" t="str">
        <f t="shared" si="226"/>
        <v>29-Feb-08 Friday 12</v>
      </c>
    </row>
    <row r="1434" spans="4:18" x14ac:dyDescent="0.35">
      <c r="D1434" s="21">
        <f t="shared" si="227"/>
        <v>39507.499999996537</v>
      </c>
      <c r="E1434" s="21" t="b">
        <f t="shared" si="220"/>
        <v>0</v>
      </c>
      <c r="F1434" s="21" t="b">
        <f t="shared" si="221"/>
        <v>0</v>
      </c>
      <c r="G1434" s="20">
        <f t="shared" si="222"/>
        <v>1</v>
      </c>
      <c r="H1434" s="20">
        <f t="shared" si="223"/>
        <v>24</v>
      </c>
      <c r="I1434" s="20">
        <f t="shared" si="228"/>
        <v>13</v>
      </c>
      <c r="J1434" s="21">
        <f t="shared" si="229"/>
        <v>39507</v>
      </c>
      <c r="K1434" s="21"/>
      <c r="L1434" s="21" t="str">
        <f t="shared" si="224"/>
        <v>Friday</v>
      </c>
      <c r="M1434" s="20">
        <f t="shared" si="225"/>
        <v>2</v>
      </c>
      <c r="N1434" s="19">
        <v>5242.5</v>
      </c>
      <c r="O1434" s="4">
        <f>MATCH(N1434-1,'Supply Data'!$K$12:$K$17)+1</f>
        <v>5</v>
      </c>
      <c r="P1434">
        <f>INDEX('Supply Data'!$L$12:$L$17,'Demand Data'!O1434)</f>
        <v>75</v>
      </c>
      <c r="R1434" t="str">
        <f t="shared" si="226"/>
        <v>29-Feb-08 Friday 13</v>
      </c>
    </row>
    <row r="1435" spans="4:18" x14ac:dyDescent="0.35">
      <c r="D1435" s="21">
        <f t="shared" si="227"/>
        <v>39507.541666663201</v>
      </c>
      <c r="E1435" s="21" t="b">
        <f t="shared" si="220"/>
        <v>0</v>
      </c>
      <c r="F1435" s="21" t="b">
        <f t="shared" si="221"/>
        <v>0</v>
      </c>
      <c r="G1435" s="20">
        <f t="shared" si="222"/>
        <v>1</v>
      </c>
      <c r="H1435" s="20">
        <f t="shared" si="223"/>
        <v>24</v>
      </c>
      <c r="I1435" s="20">
        <f t="shared" si="228"/>
        <v>14</v>
      </c>
      <c r="J1435" s="21">
        <f t="shared" si="229"/>
        <v>39507</v>
      </c>
      <c r="K1435" s="21"/>
      <c r="L1435" s="21" t="str">
        <f t="shared" si="224"/>
        <v>Friday</v>
      </c>
      <c r="M1435" s="20">
        <f t="shared" si="225"/>
        <v>2</v>
      </c>
      <c r="N1435" s="19">
        <v>5379</v>
      </c>
      <c r="O1435" s="4">
        <f>MATCH(N1435-1,'Supply Data'!$K$12:$K$17)+1</f>
        <v>5</v>
      </c>
      <c r="P1435">
        <f>INDEX('Supply Data'!$L$12:$L$17,'Demand Data'!O1435)</f>
        <v>75</v>
      </c>
      <c r="R1435" t="str">
        <f t="shared" si="226"/>
        <v>29-Feb-08 Friday 14</v>
      </c>
    </row>
    <row r="1436" spans="4:18" x14ac:dyDescent="0.35">
      <c r="D1436" s="21">
        <f t="shared" si="227"/>
        <v>39507.583333329865</v>
      </c>
      <c r="E1436" s="21" t="b">
        <f t="shared" si="220"/>
        <v>0</v>
      </c>
      <c r="F1436" s="21" t="b">
        <f t="shared" si="221"/>
        <v>0</v>
      </c>
      <c r="G1436" s="20">
        <f t="shared" si="222"/>
        <v>1</v>
      </c>
      <c r="H1436" s="20">
        <f t="shared" si="223"/>
        <v>24</v>
      </c>
      <c r="I1436" s="20">
        <f t="shared" si="228"/>
        <v>15</v>
      </c>
      <c r="J1436" s="21">
        <f t="shared" si="229"/>
        <v>39507</v>
      </c>
      <c r="K1436" s="21"/>
      <c r="L1436" s="21" t="str">
        <f t="shared" si="224"/>
        <v>Friday</v>
      </c>
      <c r="M1436" s="20">
        <f t="shared" si="225"/>
        <v>2</v>
      </c>
      <c r="N1436" s="19">
        <v>5263.5</v>
      </c>
      <c r="O1436" s="4">
        <f>MATCH(N1436-1,'Supply Data'!$K$12:$K$17)+1</f>
        <v>5</v>
      </c>
      <c r="P1436">
        <f>INDEX('Supply Data'!$L$12:$L$17,'Demand Data'!O1436)</f>
        <v>75</v>
      </c>
      <c r="R1436" t="str">
        <f t="shared" si="226"/>
        <v>29-Feb-08 Friday 15</v>
      </c>
    </row>
    <row r="1437" spans="4:18" x14ac:dyDescent="0.35">
      <c r="D1437" s="21">
        <f t="shared" si="227"/>
        <v>39507.624999996529</v>
      </c>
      <c r="E1437" s="21" t="b">
        <f t="shared" si="220"/>
        <v>0</v>
      </c>
      <c r="F1437" s="21" t="b">
        <f t="shared" si="221"/>
        <v>0</v>
      </c>
      <c r="G1437" s="20">
        <f t="shared" si="222"/>
        <v>1</v>
      </c>
      <c r="H1437" s="20">
        <f t="shared" si="223"/>
        <v>24</v>
      </c>
      <c r="I1437" s="20">
        <f t="shared" si="228"/>
        <v>16</v>
      </c>
      <c r="J1437" s="21">
        <f t="shared" si="229"/>
        <v>39507</v>
      </c>
      <c r="K1437" s="21"/>
      <c r="L1437" s="21" t="str">
        <f t="shared" si="224"/>
        <v>Friday</v>
      </c>
      <c r="M1437" s="20">
        <f t="shared" si="225"/>
        <v>2</v>
      </c>
      <c r="N1437" s="19">
        <v>5193</v>
      </c>
      <c r="O1437" s="4">
        <f>MATCH(N1437-1,'Supply Data'!$K$12:$K$17)+1</f>
        <v>5</v>
      </c>
      <c r="P1437">
        <f>INDEX('Supply Data'!$L$12:$L$17,'Demand Data'!O1437)</f>
        <v>75</v>
      </c>
      <c r="R1437" t="str">
        <f t="shared" si="226"/>
        <v>29-Feb-08 Friday 16</v>
      </c>
    </row>
    <row r="1438" spans="4:18" x14ac:dyDescent="0.35">
      <c r="D1438" s="21">
        <f t="shared" si="227"/>
        <v>39507.666666663194</v>
      </c>
      <c r="E1438" s="21" t="b">
        <f t="shared" si="220"/>
        <v>0</v>
      </c>
      <c r="F1438" s="21" t="b">
        <f t="shared" si="221"/>
        <v>0</v>
      </c>
      <c r="G1438" s="20">
        <f t="shared" si="222"/>
        <v>1</v>
      </c>
      <c r="H1438" s="20">
        <f t="shared" si="223"/>
        <v>24</v>
      </c>
      <c r="I1438" s="20">
        <f t="shared" si="228"/>
        <v>17</v>
      </c>
      <c r="J1438" s="21">
        <f t="shared" si="229"/>
        <v>39507</v>
      </c>
      <c r="K1438" s="21"/>
      <c r="L1438" s="21" t="str">
        <f t="shared" si="224"/>
        <v>Friday</v>
      </c>
      <c r="M1438" s="20">
        <f t="shared" si="225"/>
        <v>2</v>
      </c>
      <c r="N1438" s="19">
        <v>5047.5</v>
      </c>
      <c r="O1438" s="4">
        <f>MATCH(N1438-1,'Supply Data'!$K$12:$K$17)+1</f>
        <v>5</v>
      </c>
      <c r="P1438">
        <f>INDEX('Supply Data'!$L$12:$L$17,'Demand Data'!O1438)</f>
        <v>75</v>
      </c>
      <c r="R1438" t="str">
        <f t="shared" si="226"/>
        <v>29-Feb-08 Friday 17</v>
      </c>
    </row>
    <row r="1439" spans="4:18" x14ac:dyDescent="0.35">
      <c r="D1439" s="21">
        <f t="shared" si="227"/>
        <v>39507.708333329858</v>
      </c>
      <c r="E1439" s="21" t="b">
        <f t="shared" si="220"/>
        <v>0</v>
      </c>
      <c r="F1439" s="21" t="b">
        <f t="shared" si="221"/>
        <v>0</v>
      </c>
      <c r="G1439" s="20">
        <f t="shared" si="222"/>
        <v>1</v>
      </c>
      <c r="H1439" s="20">
        <f t="shared" si="223"/>
        <v>24</v>
      </c>
      <c r="I1439" s="20">
        <f t="shared" si="228"/>
        <v>18</v>
      </c>
      <c r="J1439" s="21">
        <f t="shared" si="229"/>
        <v>39507</v>
      </c>
      <c r="K1439" s="21"/>
      <c r="L1439" s="21" t="str">
        <f t="shared" si="224"/>
        <v>Friday</v>
      </c>
      <c r="M1439" s="20">
        <f t="shared" si="225"/>
        <v>2</v>
      </c>
      <c r="N1439" s="19">
        <v>5133</v>
      </c>
      <c r="O1439" s="4">
        <f>MATCH(N1439-1,'Supply Data'!$K$12:$K$17)+1</f>
        <v>5</v>
      </c>
      <c r="P1439">
        <f>INDEX('Supply Data'!$L$12:$L$17,'Demand Data'!O1439)</f>
        <v>75</v>
      </c>
      <c r="R1439" t="str">
        <f t="shared" si="226"/>
        <v>29-Feb-08 Friday 18</v>
      </c>
    </row>
    <row r="1440" spans="4:18" x14ac:dyDescent="0.35">
      <c r="D1440" s="21">
        <f t="shared" si="227"/>
        <v>39507.749999996522</v>
      </c>
      <c r="E1440" s="21" t="b">
        <f t="shared" si="220"/>
        <v>0</v>
      </c>
      <c r="F1440" s="21" t="b">
        <f t="shared" si="221"/>
        <v>0</v>
      </c>
      <c r="G1440" s="20">
        <f t="shared" si="222"/>
        <v>1</v>
      </c>
      <c r="H1440" s="20">
        <f t="shared" si="223"/>
        <v>24</v>
      </c>
      <c r="I1440" s="20">
        <f t="shared" si="228"/>
        <v>19</v>
      </c>
      <c r="J1440" s="21">
        <f t="shared" si="229"/>
        <v>39507</v>
      </c>
      <c r="K1440" s="21"/>
      <c r="L1440" s="21" t="str">
        <f t="shared" si="224"/>
        <v>Friday</v>
      </c>
      <c r="M1440" s="20">
        <f t="shared" si="225"/>
        <v>2</v>
      </c>
      <c r="N1440" s="19">
        <v>5610</v>
      </c>
      <c r="O1440" s="4">
        <f>MATCH(N1440-1,'Supply Data'!$K$12:$K$17)+1</f>
        <v>5</v>
      </c>
      <c r="P1440">
        <f>INDEX('Supply Data'!$L$12:$L$17,'Demand Data'!O1440)</f>
        <v>75</v>
      </c>
      <c r="R1440" t="str">
        <f t="shared" si="226"/>
        <v>29-Feb-08 Friday 19</v>
      </c>
    </row>
    <row r="1441" spans="4:18" x14ac:dyDescent="0.35">
      <c r="D1441" s="21">
        <f t="shared" si="227"/>
        <v>39507.791666663186</v>
      </c>
      <c r="E1441" s="21" t="b">
        <f t="shared" si="220"/>
        <v>0</v>
      </c>
      <c r="F1441" s="21" t="b">
        <f t="shared" si="221"/>
        <v>0</v>
      </c>
      <c r="G1441" s="20">
        <f t="shared" si="222"/>
        <v>1</v>
      </c>
      <c r="H1441" s="20">
        <f t="shared" si="223"/>
        <v>24</v>
      </c>
      <c r="I1441" s="20">
        <f t="shared" si="228"/>
        <v>20</v>
      </c>
      <c r="J1441" s="21">
        <f t="shared" si="229"/>
        <v>39507</v>
      </c>
      <c r="K1441" s="21"/>
      <c r="L1441" s="21" t="str">
        <f t="shared" si="224"/>
        <v>Friday</v>
      </c>
      <c r="M1441" s="20">
        <f t="shared" si="225"/>
        <v>2</v>
      </c>
      <c r="N1441" s="19">
        <v>5410.5</v>
      </c>
      <c r="O1441" s="4">
        <f>MATCH(N1441-1,'Supply Data'!$K$12:$K$17)+1</f>
        <v>5</v>
      </c>
      <c r="P1441">
        <f>INDEX('Supply Data'!$L$12:$L$17,'Demand Data'!O1441)</f>
        <v>75</v>
      </c>
      <c r="R1441" t="str">
        <f t="shared" si="226"/>
        <v>29-Feb-08 Friday 20</v>
      </c>
    </row>
    <row r="1442" spans="4:18" x14ac:dyDescent="0.35">
      <c r="D1442" s="21">
        <f t="shared" si="227"/>
        <v>39507.833333329851</v>
      </c>
      <c r="E1442" s="21" t="b">
        <f t="shared" si="220"/>
        <v>0</v>
      </c>
      <c r="F1442" s="21" t="b">
        <f t="shared" si="221"/>
        <v>0</v>
      </c>
      <c r="G1442" s="20">
        <f t="shared" si="222"/>
        <v>1</v>
      </c>
      <c r="H1442" s="20">
        <f t="shared" si="223"/>
        <v>24</v>
      </c>
      <c r="I1442" s="20">
        <f t="shared" si="228"/>
        <v>21</v>
      </c>
      <c r="J1442" s="21">
        <f t="shared" si="229"/>
        <v>39507</v>
      </c>
      <c r="K1442" s="21"/>
      <c r="L1442" s="21" t="str">
        <f t="shared" si="224"/>
        <v>Friday</v>
      </c>
      <c r="M1442" s="20">
        <f t="shared" si="225"/>
        <v>2</v>
      </c>
      <c r="N1442" s="19">
        <v>5190</v>
      </c>
      <c r="O1442" s="4">
        <f>MATCH(N1442-1,'Supply Data'!$K$12:$K$17)+1</f>
        <v>5</v>
      </c>
      <c r="P1442">
        <f>INDEX('Supply Data'!$L$12:$L$17,'Demand Data'!O1442)</f>
        <v>75</v>
      </c>
      <c r="R1442" t="str">
        <f t="shared" si="226"/>
        <v>29-Feb-08 Friday 21</v>
      </c>
    </row>
    <row r="1443" spans="4:18" x14ac:dyDescent="0.35">
      <c r="D1443" s="21">
        <f t="shared" si="227"/>
        <v>39507.874999996515</v>
      </c>
      <c r="E1443" s="21" t="b">
        <f t="shared" si="220"/>
        <v>0</v>
      </c>
      <c r="F1443" s="21" t="b">
        <f t="shared" si="221"/>
        <v>0</v>
      </c>
      <c r="G1443" s="20">
        <f t="shared" si="222"/>
        <v>1</v>
      </c>
      <c r="H1443" s="20">
        <f t="shared" si="223"/>
        <v>24</v>
      </c>
      <c r="I1443" s="20">
        <f t="shared" si="228"/>
        <v>22</v>
      </c>
      <c r="J1443" s="21">
        <f t="shared" si="229"/>
        <v>39507</v>
      </c>
      <c r="K1443" s="21"/>
      <c r="L1443" s="21" t="str">
        <f t="shared" si="224"/>
        <v>Friday</v>
      </c>
      <c r="M1443" s="20">
        <f t="shared" si="225"/>
        <v>2</v>
      </c>
      <c r="N1443" s="19">
        <v>4765.5</v>
      </c>
      <c r="O1443" s="4">
        <f>MATCH(N1443-1,'Supply Data'!$K$12:$K$17)+1</f>
        <v>4</v>
      </c>
      <c r="P1443">
        <f>INDEX('Supply Data'!$L$12:$L$17,'Demand Data'!O1443)</f>
        <v>50</v>
      </c>
      <c r="R1443" t="str">
        <f t="shared" si="226"/>
        <v>29-Feb-08 Friday 22</v>
      </c>
    </row>
    <row r="1444" spans="4:18" x14ac:dyDescent="0.35">
      <c r="D1444" s="21">
        <f t="shared" si="227"/>
        <v>39507.916666663179</v>
      </c>
      <c r="E1444" s="21" t="b">
        <f t="shared" si="220"/>
        <v>0</v>
      </c>
      <c r="F1444" s="21" t="b">
        <f t="shared" si="221"/>
        <v>0</v>
      </c>
      <c r="G1444" s="20">
        <f t="shared" si="222"/>
        <v>1</v>
      </c>
      <c r="H1444" s="20">
        <f t="shared" si="223"/>
        <v>24</v>
      </c>
      <c r="I1444" s="20">
        <f t="shared" si="228"/>
        <v>23</v>
      </c>
      <c r="J1444" s="21">
        <f t="shared" si="229"/>
        <v>39507</v>
      </c>
      <c r="K1444" s="21"/>
      <c r="L1444" s="21" t="str">
        <f t="shared" si="224"/>
        <v>Friday</v>
      </c>
      <c r="M1444" s="20">
        <f t="shared" si="225"/>
        <v>2</v>
      </c>
      <c r="N1444" s="19">
        <v>4293</v>
      </c>
      <c r="O1444" s="4">
        <f>MATCH(N1444-1,'Supply Data'!$K$12:$K$17)+1</f>
        <v>4</v>
      </c>
      <c r="P1444">
        <f>INDEX('Supply Data'!$L$12:$L$17,'Demand Data'!O1444)</f>
        <v>50</v>
      </c>
      <c r="R1444" t="str">
        <f t="shared" si="226"/>
        <v>29-Feb-08 Friday 23</v>
      </c>
    </row>
    <row r="1445" spans="4:18" x14ac:dyDescent="0.35">
      <c r="D1445" s="21">
        <f t="shared" si="227"/>
        <v>39507.958333329843</v>
      </c>
      <c r="E1445" s="21" t="b">
        <f t="shared" si="220"/>
        <v>0</v>
      </c>
      <c r="F1445" s="21" t="b">
        <f t="shared" si="221"/>
        <v>0</v>
      </c>
      <c r="G1445" s="20">
        <f t="shared" si="222"/>
        <v>1</v>
      </c>
      <c r="H1445" s="20">
        <f t="shared" si="223"/>
        <v>24</v>
      </c>
      <c r="I1445" s="20">
        <f t="shared" si="228"/>
        <v>24</v>
      </c>
      <c r="J1445" s="21">
        <f t="shared" si="229"/>
        <v>39507</v>
      </c>
      <c r="K1445" s="21"/>
      <c r="L1445" s="21" t="str">
        <f t="shared" si="224"/>
        <v>Friday</v>
      </c>
      <c r="M1445" s="20">
        <f t="shared" si="225"/>
        <v>2</v>
      </c>
      <c r="N1445" s="19">
        <v>3912</v>
      </c>
      <c r="O1445" s="4">
        <f>MATCH(N1445-1,'Supply Data'!$K$12:$K$17)+1</f>
        <v>4</v>
      </c>
      <c r="P1445">
        <f>INDEX('Supply Data'!$L$12:$L$17,'Demand Data'!O1445)</f>
        <v>50</v>
      </c>
      <c r="R1445" t="str">
        <f t="shared" si="226"/>
        <v>29-Feb-08 Friday 24</v>
      </c>
    </row>
    <row r="1446" spans="4:18" x14ac:dyDescent="0.35">
      <c r="D1446" s="21">
        <f t="shared" si="227"/>
        <v>39507.999999996508</v>
      </c>
      <c r="E1446" s="21" t="b">
        <f t="shared" si="220"/>
        <v>0</v>
      </c>
      <c r="F1446" s="21" t="b">
        <f t="shared" si="221"/>
        <v>0</v>
      </c>
      <c r="G1446" s="20">
        <f t="shared" si="222"/>
        <v>1</v>
      </c>
      <c r="H1446" s="20">
        <f t="shared" si="223"/>
        <v>24</v>
      </c>
      <c r="I1446" s="20">
        <f t="shared" si="228"/>
        <v>1</v>
      </c>
      <c r="J1446" s="21">
        <f t="shared" si="229"/>
        <v>39508</v>
      </c>
      <c r="K1446" s="21"/>
      <c r="L1446" s="21" t="str">
        <f t="shared" si="224"/>
        <v>Saturday</v>
      </c>
      <c r="M1446" s="20">
        <f t="shared" si="225"/>
        <v>3</v>
      </c>
      <c r="N1446" s="19">
        <v>3778.5</v>
      </c>
      <c r="O1446" s="4">
        <f>MATCH(N1446-1,'Supply Data'!$K$12:$K$17)+1</f>
        <v>4</v>
      </c>
      <c r="P1446">
        <f>INDEX('Supply Data'!$L$12:$L$17,'Demand Data'!O1446)</f>
        <v>50</v>
      </c>
      <c r="R1446" t="str">
        <f t="shared" si="226"/>
        <v>01-Mar-08 Saturday 1</v>
      </c>
    </row>
    <row r="1447" spans="4:18" x14ac:dyDescent="0.35">
      <c r="D1447" s="21">
        <f t="shared" si="227"/>
        <v>39508.041666663172</v>
      </c>
      <c r="E1447" s="21" t="b">
        <f t="shared" si="220"/>
        <v>0</v>
      </c>
      <c r="F1447" s="21" t="b">
        <f t="shared" si="221"/>
        <v>0</v>
      </c>
      <c r="G1447" s="20">
        <f t="shared" si="222"/>
        <v>1</v>
      </c>
      <c r="H1447" s="20">
        <f t="shared" si="223"/>
        <v>24</v>
      </c>
      <c r="I1447" s="20">
        <f t="shared" si="228"/>
        <v>2</v>
      </c>
      <c r="J1447" s="21">
        <f t="shared" si="229"/>
        <v>39508</v>
      </c>
      <c r="K1447" s="21"/>
      <c r="L1447" s="21" t="str">
        <f t="shared" si="224"/>
        <v>Saturday</v>
      </c>
      <c r="M1447" s="20">
        <f t="shared" si="225"/>
        <v>3</v>
      </c>
      <c r="N1447" s="19">
        <v>3654</v>
      </c>
      <c r="O1447" s="4">
        <f>MATCH(N1447-1,'Supply Data'!$K$12:$K$17)+1</f>
        <v>4</v>
      </c>
      <c r="P1447">
        <f>INDEX('Supply Data'!$L$12:$L$17,'Demand Data'!O1447)</f>
        <v>50</v>
      </c>
      <c r="R1447" t="str">
        <f t="shared" si="226"/>
        <v>01-Mar-08 Saturday 2</v>
      </c>
    </row>
    <row r="1448" spans="4:18" x14ac:dyDescent="0.35">
      <c r="D1448" s="21">
        <f t="shared" si="227"/>
        <v>39508.083333329836</v>
      </c>
      <c r="E1448" s="21" t="b">
        <f t="shared" si="220"/>
        <v>0</v>
      </c>
      <c r="F1448" s="21" t="b">
        <f t="shared" si="221"/>
        <v>0</v>
      </c>
      <c r="G1448" s="20">
        <f t="shared" si="222"/>
        <v>1</v>
      </c>
      <c r="H1448" s="20">
        <f t="shared" si="223"/>
        <v>24</v>
      </c>
      <c r="I1448" s="20">
        <f t="shared" si="228"/>
        <v>3</v>
      </c>
      <c r="J1448" s="21">
        <f t="shared" si="229"/>
        <v>39508</v>
      </c>
      <c r="K1448" s="21"/>
      <c r="L1448" s="21" t="str">
        <f t="shared" si="224"/>
        <v>Saturday</v>
      </c>
      <c r="M1448" s="20">
        <f t="shared" si="225"/>
        <v>3</v>
      </c>
      <c r="N1448" s="19">
        <v>3619.5</v>
      </c>
      <c r="O1448" s="4">
        <f>MATCH(N1448-1,'Supply Data'!$K$12:$K$17)+1</f>
        <v>4</v>
      </c>
      <c r="P1448">
        <f>INDEX('Supply Data'!$L$12:$L$17,'Demand Data'!O1448)</f>
        <v>50</v>
      </c>
      <c r="R1448" t="str">
        <f t="shared" si="226"/>
        <v>01-Mar-08 Saturday 3</v>
      </c>
    </row>
    <row r="1449" spans="4:18" x14ac:dyDescent="0.35">
      <c r="D1449" s="21">
        <f t="shared" si="227"/>
        <v>39508.1249999965</v>
      </c>
      <c r="E1449" s="21" t="b">
        <f t="shared" si="220"/>
        <v>0</v>
      </c>
      <c r="F1449" s="21" t="b">
        <f t="shared" si="221"/>
        <v>0</v>
      </c>
      <c r="G1449" s="20">
        <f t="shared" si="222"/>
        <v>1</v>
      </c>
      <c r="H1449" s="20">
        <f t="shared" si="223"/>
        <v>24</v>
      </c>
      <c r="I1449" s="20">
        <f t="shared" si="228"/>
        <v>4</v>
      </c>
      <c r="J1449" s="21">
        <f t="shared" si="229"/>
        <v>39508</v>
      </c>
      <c r="K1449" s="21"/>
      <c r="L1449" s="21" t="str">
        <f t="shared" si="224"/>
        <v>Saturday</v>
      </c>
      <c r="M1449" s="20">
        <f t="shared" si="225"/>
        <v>3</v>
      </c>
      <c r="N1449" s="19">
        <v>3627</v>
      </c>
      <c r="O1449" s="4">
        <f>MATCH(N1449-1,'Supply Data'!$K$12:$K$17)+1</f>
        <v>4</v>
      </c>
      <c r="P1449">
        <f>INDEX('Supply Data'!$L$12:$L$17,'Demand Data'!O1449)</f>
        <v>50</v>
      </c>
      <c r="R1449" t="str">
        <f t="shared" si="226"/>
        <v>01-Mar-08 Saturday 4</v>
      </c>
    </row>
    <row r="1450" spans="4:18" x14ac:dyDescent="0.35">
      <c r="D1450" s="21">
        <f t="shared" si="227"/>
        <v>39508.166666663165</v>
      </c>
      <c r="E1450" s="21" t="b">
        <f t="shared" si="220"/>
        <v>0</v>
      </c>
      <c r="F1450" s="21" t="b">
        <f t="shared" si="221"/>
        <v>0</v>
      </c>
      <c r="G1450" s="20">
        <f t="shared" si="222"/>
        <v>1</v>
      </c>
      <c r="H1450" s="20">
        <f t="shared" si="223"/>
        <v>24</v>
      </c>
      <c r="I1450" s="20">
        <f t="shared" si="228"/>
        <v>5</v>
      </c>
      <c r="J1450" s="21">
        <f t="shared" si="229"/>
        <v>39508</v>
      </c>
      <c r="K1450" s="21"/>
      <c r="L1450" s="21" t="str">
        <f t="shared" si="224"/>
        <v>Saturday</v>
      </c>
      <c r="M1450" s="20">
        <f t="shared" si="225"/>
        <v>3</v>
      </c>
      <c r="N1450" s="19">
        <v>3756</v>
      </c>
      <c r="O1450" s="4">
        <f>MATCH(N1450-1,'Supply Data'!$K$12:$K$17)+1</f>
        <v>4</v>
      </c>
      <c r="P1450">
        <f>INDEX('Supply Data'!$L$12:$L$17,'Demand Data'!O1450)</f>
        <v>50</v>
      </c>
      <c r="R1450" t="str">
        <f t="shared" si="226"/>
        <v>01-Mar-08 Saturday 5</v>
      </c>
    </row>
    <row r="1451" spans="4:18" x14ac:dyDescent="0.35">
      <c r="D1451" s="21">
        <f t="shared" si="227"/>
        <v>39508.208333329829</v>
      </c>
      <c r="E1451" s="21" t="b">
        <f t="shared" si="220"/>
        <v>0</v>
      </c>
      <c r="F1451" s="21" t="b">
        <f t="shared" si="221"/>
        <v>0</v>
      </c>
      <c r="G1451" s="20">
        <f t="shared" si="222"/>
        <v>1</v>
      </c>
      <c r="H1451" s="20">
        <f t="shared" si="223"/>
        <v>24</v>
      </c>
      <c r="I1451" s="20">
        <f t="shared" si="228"/>
        <v>6</v>
      </c>
      <c r="J1451" s="21">
        <f t="shared" si="229"/>
        <v>39508</v>
      </c>
      <c r="K1451" s="21"/>
      <c r="L1451" s="21" t="str">
        <f t="shared" si="224"/>
        <v>Saturday</v>
      </c>
      <c r="M1451" s="20">
        <f t="shared" si="225"/>
        <v>3</v>
      </c>
      <c r="N1451" s="19">
        <v>4014</v>
      </c>
      <c r="O1451" s="4">
        <f>MATCH(N1451-1,'Supply Data'!$K$12:$K$17)+1</f>
        <v>4</v>
      </c>
      <c r="P1451">
        <f>INDEX('Supply Data'!$L$12:$L$17,'Demand Data'!O1451)</f>
        <v>50</v>
      </c>
      <c r="R1451" t="str">
        <f t="shared" si="226"/>
        <v>01-Mar-08 Saturday 6</v>
      </c>
    </row>
    <row r="1452" spans="4:18" x14ac:dyDescent="0.35">
      <c r="D1452" s="21">
        <f t="shared" si="227"/>
        <v>39508.249999996493</v>
      </c>
      <c r="E1452" s="21" t="b">
        <f t="shared" si="220"/>
        <v>0</v>
      </c>
      <c r="F1452" s="21" t="b">
        <f t="shared" si="221"/>
        <v>0</v>
      </c>
      <c r="G1452" s="20">
        <f t="shared" si="222"/>
        <v>1</v>
      </c>
      <c r="H1452" s="20">
        <f t="shared" si="223"/>
        <v>24</v>
      </c>
      <c r="I1452" s="20">
        <f t="shared" si="228"/>
        <v>7</v>
      </c>
      <c r="J1452" s="21">
        <f t="shared" si="229"/>
        <v>39508</v>
      </c>
      <c r="K1452" s="21"/>
      <c r="L1452" s="21" t="str">
        <f t="shared" si="224"/>
        <v>Saturday</v>
      </c>
      <c r="M1452" s="20">
        <f t="shared" si="225"/>
        <v>3</v>
      </c>
      <c r="N1452" s="19">
        <v>3922.5</v>
      </c>
      <c r="O1452" s="4">
        <f>MATCH(N1452-1,'Supply Data'!$K$12:$K$17)+1</f>
        <v>4</v>
      </c>
      <c r="P1452">
        <f>INDEX('Supply Data'!$L$12:$L$17,'Demand Data'!O1452)</f>
        <v>50</v>
      </c>
      <c r="R1452" t="str">
        <f t="shared" si="226"/>
        <v>01-Mar-08 Saturday 7</v>
      </c>
    </row>
    <row r="1453" spans="4:18" x14ac:dyDescent="0.35">
      <c r="D1453" s="21">
        <f t="shared" si="227"/>
        <v>39508.291666663157</v>
      </c>
      <c r="E1453" s="21" t="b">
        <f t="shared" si="220"/>
        <v>0</v>
      </c>
      <c r="F1453" s="21" t="b">
        <f t="shared" si="221"/>
        <v>0</v>
      </c>
      <c r="G1453" s="20">
        <f t="shared" si="222"/>
        <v>1</v>
      </c>
      <c r="H1453" s="20">
        <f t="shared" si="223"/>
        <v>24</v>
      </c>
      <c r="I1453" s="20">
        <f t="shared" si="228"/>
        <v>8</v>
      </c>
      <c r="J1453" s="21">
        <f t="shared" si="229"/>
        <v>39508</v>
      </c>
      <c r="K1453" s="21"/>
      <c r="L1453" s="21" t="str">
        <f t="shared" si="224"/>
        <v>Saturday</v>
      </c>
      <c r="M1453" s="20">
        <f t="shared" si="225"/>
        <v>3</v>
      </c>
      <c r="N1453" s="19">
        <v>4365</v>
      </c>
      <c r="O1453" s="4">
        <f>MATCH(N1453-1,'Supply Data'!$K$12:$K$17)+1</f>
        <v>4</v>
      </c>
      <c r="P1453">
        <f>INDEX('Supply Data'!$L$12:$L$17,'Demand Data'!O1453)</f>
        <v>50</v>
      </c>
      <c r="R1453" t="str">
        <f t="shared" si="226"/>
        <v>01-Mar-08 Saturday 8</v>
      </c>
    </row>
    <row r="1454" spans="4:18" x14ac:dyDescent="0.35">
      <c r="D1454" s="21">
        <f t="shared" si="227"/>
        <v>39508.333333329821</v>
      </c>
      <c r="E1454" s="21" t="b">
        <f t="shared" si="220"/>
        <v>0</v>
      </c>
      <c r="F1454" s="21" t="b">
        <f t="shared" si="221"/>
        <v>0</v>
      </c>
      <c r="G1454" s="20">
        <f t="shared" si="222"/>
        <v>1</v>
      </c>
      <c r="H1454" s="20">
        <f t="shared" si="223"/>
        <v>24</v>
      </c>
      <c r="I1454" s="20">
        <f t="shared" si="228"/>
        <v>9</v>
      </c>
      <c r="J1454" s="21">
        <f t="shared" si="229"/>
        <v>39508</v>
      </c>
      <c r="K1454" s="21"/>
      <c r="L1454" s="21" t="str">
        <f t="shared" si="224"/>
        <v>Saturday</v>
      </c>
      <c r="M1454" s="20">
        <f t="shared" si="225"/>
        <v>3</v>
      </c>
      <c r="N1454" s="19">
        <v>4866</v>
      </c>
      <c r="O1454" s="4">
        <f>MATCH(N1454-1,'Supply Data'!$K$12:$K$17)+1</f>
        <v>5</v>
      </c>
      <c r="P1454">
        <f>INDEX('Supply Data'!$L$12:$L$17,'Demand Data'!O1454)</f>
        <v>75</v>
      </c>
      <c r="R1454" t="str">
        <f t="shared" si="226"/>
        <v>01-Mar-08 Saturday 9</v>
      </c>
    </row>
    <row r="1455" spans="4:18" x14ac:dyDescent="0.35">
      <c r="D1455" s="21">
        <f t="shared" si="227"/>
        <v>39508.374999996486</v>
      </c>
      <c r="E1455" s="21" t="b">
        <f t="shared" si="220"/>
        <v>0</v>
      </c>
      <c r="F1455" s="21" t="b">
        <f t="shared" si="221"/>
        <v>0</v>
      </c>
      <c r="G1455" s="20">
        <f t="shared" si="222"/>
        <v>1</v>
      </c>
      <c r="H1455" s="20">
        <f t="shared" si="223"/>
        <v>24</v>
      </c>
      <c r="I1455" s="20">
        <f t="shared" si="228"/>
        <v>10</v>
      </c>
      <c r="J1455" s="21">
        <f t="shared" si="229"/>
        <v>39508</v>
      </c>
      <c r="K1455" s="21"/>
      <c r="L1455" s="21" t="str">
        <f t="shared" si="224"/>
        <v>Saturday</v>
      </c>
      <c r="M1455" s="20">
        <f t="shared" si="225"/>
        <v>3</v>
      </c>
      <c r="N1455" s="19">
        <v>5071.5</v>
      </c>
      <c r="O1455" s="4">
        <f>MATCH(N1455-1,'Supply Data'!$K$12:$K$17)+1</f>
        <v>5</v>
      </c>
      <c r="P1455">
        <f>INDEX('Supply Data'!$L$12:$L$17,'Demand Data'!O1455)</f>
        <v>75</v>
      </c>
      <c r="R1455" t="str">
        <f t="shared" si="226"/>
        <v>01-Mar-08 Saturday 10</v>
      </c>
    </row>
    <row r="1456" spans="4:18" x14ac:dyDescent="0.35">
      <c r="D1456" s="21">
        <f t="shared" si="227"/>
        <v>39508.41666666315</v>
      </c>
      <c r="E1456" s="21" t="b">
        <f t="shared" si="220"/>
        <v>0</v>
      </c>
      <c r="F1456" s="21" t="b">
        <f t="shared" si="221"/>
        <v>0</v>
      </c>
      <c r="G1456" s="20">
        <f t="shared" si="222"/>
        <v>1</v>
      </c>
      <c r="H1456" s="20">
        <f t="shared" si="223"/>
        <v>24</v>
      </c>
      <c r="I1456" s="20">
        <f t="shared" si="228"/>
        <v>11</v>
      </c>
      <c r="J1456" s="21">
        <f t="shared" si="229"/>
        <v>39508</v>
      </c>
      <c r="K1456" s="21"/>
      <c r="L1456" s="21" t="str">
        <f t="shared" si="224"/>
        <v>Saturday</v>
      </c>
      <c r="M1456" s="20">
        <f t="shared" si="225"/>
        <v>3</v>
      </c>
      <c r="N1456" s="19">
        <v>5269.5</v>
      </c>
      <c r="O1456" s="4">
        <f>MATCH(N1456-1,'Supply Data'!$K$12:$K$17)+1</f>
        <v>5</v>
      </c>
      <c r="P1456">
        <f>INDEX('Supply Data'!$L$12:$L$17,'Demand Data'!O1456)</f>
        <v>75</v>
      </c>
      <c r="R1456" t="str">
        <f t="shared" si="226"/>
        <v>01-Mar-08 Saturday 11</v>
      </c>
    </row>
    <row r="1457" spans="4:18" x14ac:dyDescent="0.35">
      <c r="D1457" s="21">
        <f t="shared" si="227"/>
        <v>39508.458333329814</v>
      </c>
      <c r="E1457" s="21" t="b">
        <f t="shared" si="220"/>
        <v>0</v>
      </c>
      <c r="F1457" s="21" t="b">
        <f t="shared" si="221"/>
        <v>0</v>
      </c>
      <c r="G1457" s="20">
        <f t="shared" si="222"/>
        <v>1</v>
      </c>
      <c r="H1457" s="20">
        <f t="shared" si="223"/>
        <v>24</v>
      </c>
      <c r="I1457" s="20">
        <f t="shared" si="228"/>
        <v>12</v>
      </c>
      <c r="J1457" s="21">
        <f t="shared" si="229"/>
        <v>39508</v>
      </c>
      <c r="K1457" s="21"/>
      <c r="L1457" s="21" t="str">
        <f t="shared" si="224"/>
        <v>Saturday</v>
      </c>
      <c r="M1457" s="20">
        <f t="shared" si="225"/>
        <v>3</v>
      </c>
      <c r="N1457" s="19">
        <v>4963.5</v>
      </c>
      <c r="O1457" s="4">
        <f>MATCH(N1457-1,'Supply Data'!$K$12:$K$17)+1</f>
        <v>5</v>
      </c>
      <c r="P1457">
        <f>INDEX('Supply Data'!$L$12:$L$17,'Demand Data'!O1457)</f>
        <v>75</v>
      </c>
      <c r="R1457" t="str">
        <f t="shared" si="226"/>
        <v>01-Mar-08 Saturday 12</v>
      </c>
    </row>
    <row r="1458" spans="4:18" x14ac:dyDescent="0.35">
      <c r="D1458" s="21">
        <f t="shared" si="227"/>
        <v>39508.499999996478</v>
      </c>
      <c r="E1458" s="21" t="b">
        <f t="shared" si="220"/>
        <v>0</v>
      </c>
      <c r="F1458" s="21" t="b">
        <f t="shared" si="221"/>
        <v>0</v>
      </c>
      <c r="G1458" s="20">
        <f t="shared" si="222"/>
        <v>1</v>
      </c>
      <c r="H1458" s="20">
        <f t="shared" si="223"/>
        <v>24</v>
      </c>
      <c r="I1458" s="20">
        <f t="shared" si="228"/>
        <v>13</v>
      </c>
      <c r="J1458" s="21">
        <f t="shared" si="229"/>
        <v>39508</v>
      </c>
      <c r="K1458" s="21"/>
      <c r="L1458" s="21" t="str">
        <f t="shared" si="224"/>
        <v>Saturday</v>
      </c>
      <c r="M1458" s="20">
        <f t="shared" si="225"/>
        <v>3</v>
      </c>
      <c r="N1458" s="19">
        <v>4875</v>
      </c>
      <c r="O1458" s="4">
        <f>MATCH(N1458-1,'Supply Data'!$K$12:$K$17)+1</f>
        <v>5</v>
      </c>
      <c r="P1458">
        <f>INDEX('Supply Data'!$L$12:$L$17,'Demand Data'!O1458)</f>
        <v>75</v>
      </c>
      <c r="R1458" t="str">
        <f t="shared" si="226"/>
        <v>01-Mar-08 Saturday 13</v>
      </c>
    </row>
    <row r="1459" spans="4:18" x14ac:dyDescent="0.35">
      <c r="D1459" s="21">
        <f t="shared" si="227"/>
        <v>39508.541666663143</v>
      </c>
      <c r="E1459" s="21" t="b">
        <f t="shared" si="220"/>
        <v>0</v>
      </c>
      <c r="F1459" s="21" t="b">
        <f t="shared" si="221"/>
        <v>0</v>
      </c>
      <c r="G1459" s="20">
        <f t="shared" si="222"/>
        <v>1</v>
      </c>
      <c r="H1459" s="20">
        <f t="shared" si="223"/>
        <v>24</v>
      </c>
      <c r="I1459" s="20">
        <f t="shared" si="228"/>
        <v>14</v>
      </c>
      <c r="J1459" s="21">
        <f t="shared" si="229"/>
        <v>39508</v>
      </c>
      <c r="K1459" s="21"/>
      <c r="L1459" s="21" t="str">
        <f t="shared" si="224"/>
        <v>Saturday</v>
      </c>
      <c r="M1459" s="20">
        <f t="shared" si="225"/>
        <v>3</v>
      </c>
      <c r="N1459" s="19">
        <v>5034</v>
      </c>
      <c r="O1459" s="4">
        <f>MATCH(N1459-1,'Supply Data'!$K$12:$K$17)+1</f>
        <v>5</v>
      </c>
      <c r="P1459">
        <f>INDEX('Supply Data'!$L$12:$L$17,'Demand Data'!O1459)</f>
        <v>75</v>
      </c>
      <c r="R1459" t="str">
        <f t="shared" si="226"/>
        <v>01-Mar-08 Saturday 14</v>
      </c>
    </row>
    <row r="1460" spans="4:18" x14ac:dyDescent="0.35">
      <c r="D1460" s="21">
        <f t="shared" si="227"/>
        <v>39508.583333329807</v>
      </c>
      <c r="E1460" s="21" t="b">
        <f t="shared" si="220"/>
        <v>0</v>
      </c>
      <c r="F1460" s="21" t="b">
        <f t="shared" si="221"/>
        <v>0</v>
      </c>
      <c r="G1460" s="20">
        <f t="shared" si="222"/>
        <v>1</v>
      </c>
      <c r="H1460" s="20">
        <f t="shared" si="223"/>
        <v>24</v>
      </c>
      <c r="I1460" s="20">
        <f t="shared" si="228"/>
        <v>15</v>
      </c>
      <c r="J1460" s="21">
        <f t="shared" si="229"/>
        <v>39508</v>
      </c>
      <c r="K1460" s="21"/>
      <c r="L1460" s="21" t="str">
        <f t="shared" si="224"/>
        <v>Saturday</v>
      </c>
      <c r="M1460" s="20">
        <f t="shared" si="225"/>
        <v>3</v>
      </c>
      <c r="N1460" s="19">
        <v>4807.5</v>
      </c>
      <c r="O1460" s="4">
        <f>MATCH(N1460-1,'Supply Data'!$K$12:$K$17)+1</f>
        <v>5</v>
      </c>
      <c r="P1460">
        <f>INDEX('Supply Data'!$L$12:$L$17,'Demand Data'!O1460)</f>
        <v>75</v>
      </c>
      <c r="R1460" t="str">
        <f t="shared" si="226"/>
        <v>01-Mar-08 Saturday 15</v>
      </c>
    </row>
    <row r="1461" spans="4:18" x14ac:dyDescent="0.35">
      <c r="D1461" s="21">
        <f t="shared" si="227"/>
        <v>39508.624999996471</v>
      </c>
      <c r="E1461" s="21" t="b">
        <f t="shared" si="220"/>
        <v>0</v>
      </c>
      <c r="F1461" s="21" t="b">
        <f t="shared" si="221"/>
        <v>0</v>
      </c>
      <c r="G1461" s="20">
        <f t="shared" si="222"/>
        <v>1</v>
      </c>
      <c r="H1461" s="20">
        <f t="shared" si="223"/>
        <v>24</v>
      </c>
      <c r="I1461" s="20">
        <f t="shared" si="228"/>
        <v>16</v>
      </c>
      <c r="J1461" s="21">
        <f t="shared" si="229"/>
        <v>39508</v>
      </c>
      <c r="K1461" s="21"/>
      <c r="L1461" s="21" t="str">
        <f t="shared" si="224"/>
        <v>Saturday</v>
      </c>
      <c r="M1461" s="20">
        <f t="shared" si="225"/>
        <v>3</v>
      </c>
      <c r="N1461" s="19">
        <v>4680</v>
      </c>
      <c r="O1461" s="4">
        <f>MATCH(N1461-1,'Supply Data'!$K$12:$K$17)+1</f>
        <v>4</v>
      </c>
      <c r="P1461">
        <f>INDEX('Supply Data'!$L$12:$L$17,'Demand Data'!O1461)</f>
        <v>50</v>
      </c>
      <c r="R1461" t="str">
        <f t="shared" si="226"/>
        <v>01-Mar-08 Saturday 16</v>
      </c>
    </row>
    <row r="1462" spans="4:18" x14ac:dyDescent="0.35">
      <c r="D1462" s="21">
        <f t="shared" si="227"/>
        <v>39508.666666663135</v>
      </c>
      <c r="E1462" s="21" t="b">
        <f t="shared" si="220"/>
        <v>0</v>
      </c>
      <c r="F1462" s="21" t="b">
        <f t="shared" si="221"/>
        <v>0</v>
      </c>
      <c r="G1462" s="20">
        <f t="shared" si="222"/>
        <v>1</v>
      </c>
      <c r="H1462" s="20">
        <f t="shared" si="223"/>
        <v>24</v>
      </c>
      <c r="I1462" s="20">
        <f t="shared" si="228"/>
        <v>17</v>
      </c>
      <c r="J1462" s="21">
        <f t="shared" si="229"/>
        <v>39508</v>
      </c>
      <c r="K1462" s="21"/>
      <c r="L1462" s="21" t="str">
        <f t="shared" si="224"/>
        <v>Saturday</v>
      </c>
      <c r="M1462" s="20">
        <f t="shared" si="225"/>
        <v>3</v>
      </c>
      <c r="N1462" s="19">
        <v>4657.5</v>
      </c>
      <c r="O1462" s="4">
        <f>MATCH(N1462-1,'Supply Data'!$K$12:$K$17)+1</f>
        <v>4</v>
      </c>
      <c r="P1462">
        <f>INDEX('Supply Data'!$L$12:$L$17,'Demand Data'!O1462)</f>
        <v>50</v>
      </c>
      <c r="R1462" t="str">
        <f t="shared" si="226"/>
        <v>01-Mar-08 Saturday 17</v>
      </c>
    </row>
    <row r="1463" spans="4:18" x14ac:dyDescent="0.35">
      <c r="D1463" s="21">
        <f t="shared" si="227"/>
        <v>39508.7083333298</v>
      </c>
      <c r="E1463" s="21" t="b">
        <f t="shared" si="220"/>
        <v>0</v>
      </c>
      <c r="F1463" s="21" t="b">
        <f t="shared" si="221"/>
        <v>0</v>
      </c>
      <c r="G1463" s="20">
        <f t="shared" si="222"/>
        <v>1</v>
      </c>
      <c r="H1463" s="20">
        <f t="shared" si="223"/>
        <v>24</v>
      </c>
      <c r="I1463" s="20">
        <f t="shared" si="228"/>
        <v>18</v>
      </c>
      <c r="J1463" s="21">
        <f t="shared" si="229"/>
        <v>39508</v>
      </c>
      <c r="K1463" s="21"/>
      <c r="L1463" s="21" t="str">
        <f t="shared" si="224"/>
        <v>Saturday</v>
      </c>
      <c r="M1463" s="20">
        <f t="shared" si="225"/>
        <v>3</v>
      </c>
      <c r="N1463" s="19">
        <v>4783.5</v>
      </c>
      <c r="O1463" s="4">
        <f>MATCH(N1463-1,'Supply Data'!$K$12:$K$17)+1</f>
        <v>4</v>
      </c>
      <c r="P1463">
        <f>INDEX('Supply Data'!$L$12:$L$17,'Demand Data'!O1463)</f>
        <v>50</v>
      </c>
      <c r="R1463" t="str">
        <f t="shared" si="226"/>
        <v>01-Mar-08 Saturday 18</v>
      </c>
    </row>
    <row r="1464" spans="4:18" x14ac:dyDescent="0.35">
      <c r="D1464" s="21">
        <f t="shared" si="227"/>
        <v>39508.749999996464</v>
      </c>
      <c r="E1464" s="21" t="b">
        <f t="shared" si="220"/>
        <v>0</v>
      </c>
      <c r="F1464" s="21" t="b">
        <f t="shared" si="221"/>
        <v>0</v>
      </c>
      <c r="G1464" s="20">
        <f t="shared" si="222"/>
        <v>1</v>
      </c>
      <c r="H1464" s="20">
        <f t="shared" si="223"/>
        <v>24</v>
      </c>
      <c r="I1464" s="20">
        <f t="shared" si="228"/>
        <v>19</v>
      </c>
      <c r="J1464" s="21">
        <f t="shared" si="229"/>
        <v>39508</v>
      </c>
      <c r="K1464" s="21"/>
      <c r="L1464" s="21" t="str">
        <f t="shared" si="224"/>
        <v>Saturday</v>
      </c>
      <c r="M1464" s="20">
        <f t="shared" si="225"/>
        <v>3</v>
      </c>
      <c r="N1464" s="19">
        <v>5058</v>
      </c>
      <c r="O1464" s="4">
        <f>MATCH(N1464-1,'Supply Data'!$K$12:$K$17)+1</f>
        <v>5</v>
      </c>
      <c r="P1464">
        <f>INDEX('Supply Data'!$L$12:$L$17,'Demand Data'!O1464)</f>
        <v>75</v>
      </c>
      <c r="R1464" t="str">
        <f t="shared" si="226"/>
        <v>01-Mar-08 Saturday 19</v>
      </c>
    </row>
    <row r="1465" spans="4:18" x14ac:dyDescent="0.35">
      <c r="D1465" s="21">
        <f t="shared" si="227"/>
        <v>39508.791666663128</v>
      </c>
      <c r="E1465" s="21" t="b">
        <f t="shared" si="220"/>
        <v>0</v>
      </c>
      <c r="F1465" s="21" t="b">
        <f t="shared" si="221"/>
        <v>0</v>
      </c>
      <c r="G1465" s="20">
        <f t="shared" si="222"/>
        <v>1</v>
      </c>
      <c r="H1465" s="20">
        <f t="shared" si="223"/>
        <v>24</v>
      </c>
      <c r="I1465" s="20">
        <f t="shared" si="228"/>
        <v>20</v>
      </c>
      <c r="J1465" s="21">
        <f t="shared" si="229"/>
        <v>39508</v>
      </c>
      <c r="K1465" s="21"/>
      <c r="L1465" s="21" t="str">
        <f t="shared" si="224"/>
        <v>Saturday</v>
      </c>
      <c r="M1465" s="20">
        <f t="shared" si="225"/>
        <v>3</v>
      </c>
      <c r="N1465" s="19">
        <v>4872</v>
      </c>
      <c r="O1465" s="4">
        <f>MATCH(N1465-1,'Supply Data'!$K$12:$K$17)+1</f>
        <v>5</v>
      </c>
      <c r="P1465">
        <f>INDEX('Supply Data'!$L$12:$L$17,'Demand Data'!O1465)</f>
        <v>75</v>
      </c>
      <c r="R1465" t="str">
        <f t="shared" si="226"/>
        <v>01-Mar-08 Saturday 20</v>
      </c>
    </row>
    <row r="1466" spans="4:18" x14ac:dyDescent="0.35">
      <c r="D1466" s="21">
        <f t="shared" si="227"/>
        <v>39508.833333329792</v>
      </c>
      <c r="E1466" s="21" t="b">
        <f t="shared" si="220"/>
        <v>0</v>
      </c>
      <c r="F1466" s="21" t="b">
        <f t="shared" si="221"/>
        <v>0</v>
      </c>
      <c r="G1466" s="20">
        <f t="shared" si="222"/>
        <v>1</v>
      </c>
      <c r="H1466" s="20">
        <f t="shared" si="223"/>
        <v>24</v>
      </c>
      <c r="I1466" s="20">
        <f t="shared" si="228"/>
        <v>21</v>
      </c>
      <c r="J1466" s="21">
        <f t="shared" si="229"/>
        <v>39508</v>
      </c>
      <c r="K1466" s="21"/>
      <c r="L1466" s="21" t="str">
        <f t="shared" si="224"/>
        <v>Saturday</v>
      </c>
      <c r="M1466" s="20">
        <f t="shared" si="225"/>
        <v>3</v>
      </c>
      <c r="N1466" s="19">
        <v>4561.5</v>
      </c>
      <c r="O1466" s="4">
        <f>MATCH(N1466-1,'Supply Data'!$K$12:$K$17)+1</f>
        <v>4</v>
      </c>
      <c r="P1466">
        <f>INDEX('Supply Data'!$L$12:$L$17,'Demand Data'!O1466)</f>
        <v>50</v>
      </c>
      <c r="R1466" t="str">
        <f t="shared" si="226"/>
        <v>01-Mar-08 Saturday 21</v>
      </c>
    </row>
    <row r="1467" spans="4:18" x14ac:dyDescent="0.35">
      <c r="D1467" s="21">
        <f t="shared" si="227"/>
        <v>39508.874999996457</v>
      </c>
      <c r="E1467" s="21" t="b">
        <f t="shared" si="220"/>
        <v>0</v>
      </c>
      <c r="F1467" s="21" t="b">
        <f t="shared" si="221"/>
        <v>0</v>
      </c>
      <c r="G1467" s="20">
        <f t="shared" si="222"/>
        <v>1</v>
      </c>
      <c r="H1467" s="20">
        <f t="shared" si="223"/>
        <v>24</v>
      </c>
      <c r="I1467" s="20">
        <f t="shared" si="228"/>
        <v>22</v>
      </c>
      <c r="J1467" s="21">
        <f t="shared" si="229"/>
        <v>39508</v>
      </c>
      <c r="K1467" s="21"/>
      <c r="L1467" s="21" t="str">
        <f t="shared" si="224"/>
        <v>Saturday</v>
      </c>
      <c r="M1467" s="20">
        <f t="shared" si="225"/>
        <v>3</v>
      </c>
      <c r="N1467" s="19">
        <v>4149</v>
      </c>
      <c r="O1467" s="4">
        <f>MATCH(N1467-1,'Supply Data'!$K$12:$K$17)+1</f>
        <v>4</v>
      </c>
      <c r="P1467">
        <f>INDEX('Supply Data'!$L$12:$L$17,'Demand Data'!O1467)</f>
        <v>50</v>
      </c>
      <c r="R1467" t="str">
        <f t="shared" si="226"/>
        <v>01-Mar-08 Saturday 22</v>
      </c>
    </row>
    <row r="1468" spans="4:18" x14ac:dyDescent="0.35">
      <c r="D1468" s="21">
        <f t="shared" si="227"/>
        <v>39508.916666663121</v>
      </c>
      <c r="E1468" s="21" t="b">
        <f t="shared" si="220"/>
        <v>0</v>
      </c>
      <c r="F1468" s="21" t="b">
        <f t="shared" si="221"/>
        <v>0</v>
      </c>
      <c r="G1468" s="20">
        <f t="shared" si="222"/>
        <v>1</v>
      </c>
      <c r="H1468" s="20">
        <f t="shared" si="223"/>
        <v>24</v>
      </c>
      <c r="I1468" s="20">
        <f t="shared" si="228"/>
        <v>23</v>
      </c>
      <c r="J1468" s="21">
        <f t="shared" si="229"/>
        <v>39508</v>
      </c>
      <c r="K1468" s="21"/>
      <c r="L1468" s="21" t="str">
        <f t="shared" si="224"/>
        <v>Saturday</v>
      </c>
      <c r="M1468" s="20">
        <f t="shared" si="225"/>
        <v>3</v>
      </c>
      <c r="N1468" s="19">
        <v>3781.5</v>
      </c>
      <c r="O1468" s="4">
        <f>MATCH(N1468-1,'Supply Data'!$K$12:$K$17)+1</f>
        <v>4</v>
      </c>
      <c r="P1468">
        <f>INDEX('Supply Data'!$L$12:$L$17,'Demand Data'!O1468)</f>
        <v>50</v>
      </c>
      <c r="R1468" t="str">
        <f t="shared" si="226"/>
        <v>01-Mar-08 Saturday 23</v>
      </c>
    </row>
    <row r="1469" spans="4:18" x14ac:dyDescent="0.35">
      <c r="D1469" s="21">
        <f t="shared" si="227"/>
        <v>39508.958333329785</v>
      </c>
      <c r="E1469" s="21" t="b">
        <f t="shared" si="220"/>
        <v>0</v>
      </c>
      <c r="F1469" s="21" t="b">
        <f t="shared" si="221"/>
        <v>0</v>
      </c>
      <c r="G1469" s="20">
        <f t="shared" si="222"/>
        <v>1</v>
      </c>
      <c r="H1469" s="20">
        <f t="shared" si="223"/>
        <v>24</v>
      </c>
      <c r="I1469" s="20">
        <f t="shared" si="228"/>
        <v>24</v>
      </c>
      <c r="J1469" s="21">
        <f t="shared" si="229"/>
        <v>39508</v>
      </c>
      <c r="K1469" s="21"/>
      <c r="L1469" s="21" t="str">
        <f t="shared" si="224"/>
        <v>Saturday</v>
      </c>
      <c r="M1469" s="20">
        <f t="shared" si="225"/>
        <v>3</v>
      </c>
      <c r="N1469" s="19">
        <v>3567</v>
      </c>
      <c r="O1469" s="4">
        <f>MATCH(N1469-1,'Supply Data'!$K$12:$K$17)+1</f>
        <v>3</v>
      </c>
      <c r="P1469">
        <f>INDEX('Supply Data'!$L$12:$L$17,'Demand Data'!O1469)</f>
        <v>23</v>
      </c>
      <c r="R1469" t="str">
        <f t="shared" si="226"/>
        <v>01-Mar-08 Saturday 24</v>
      </c>
    </row>
    <row r="1470" spans="4:18" x14ac:dyDescent="0.35">
      <c r="D1470" s="21">
        <f t="shared" si="227"/>
        <v>39508.999999996449</v>
      </c>
      <c r="E1470" s="21" t="b">
        <f t="shared" si="220"/>
        <v>0</v>
      </c>
      <c r="F1470" s="21" t="b">
        <f t="shared" si="221"/>
        <v>0</v>
      </c>
      <c r="G1470" s="20">
        <f t="shared" si="222"/>
        <v>1</v>
      </c>
      <c r="H1470" s="20">
        <f t="shared" si="223"/>
        <v>24</v>
      </c>
      <c r="I1470" s="20">
        <f t="shared" si="228"/>
        <v>1</v>
      </c>
      <c r="J1470" s="21">
        <f t="shared" si="229"/>
        <v>39509</v>
      </c>
      <c r="K1470" s="21"/>
      <c r="L1470" s="21" t="str">
        <f t="shared" si="224"/>
        <v>Sunday</v>
      </c>
      <c r="M1470" s="20">
        <f t="shared" si="225"/>
        <v>3</v>
      </c>
      <c r="N1470" s="19">
        <v>3489</v>
      </c>
      <c r="O1470" s="4">
        <f>MATCH(N1470-1,'Supply Data'!$K$12:$K$17)+1</f>
        <v>3</v>
      </c>
      <c r="P1470">
        <f>INDEX('Supply Data'!$L$12:$L$17,'Demand Data'!O1470)</f>
        <v>23</v>
      </c>
      <c r="R1470" t="str">
        <f t="shared" si="226"/>
        <v>02-Mar-08 Sunday 1</v>
      </c>
    </row>
    <row r="1471" spans="4:18" x14ac:dyDescent="0.35">
      <c r="D1471" s="21">
        <f t="shared" si="227"/>
        <v>39509.041666663114</v>
      </c>
      <c r="E1471" s="21" t="b">
        <f t="shared" si="220"/>
        <v>0</v>
      </c>
      <c r="F1471" s="21" t="b">
        <f t="shared" si="221"/>
        <v>0</v>
      </c>
      <c r="G1471" s="20">
        <f t="shared" si="222"/>
        <v>1</v>
      </c>
      <c r="H1471" s="20">
        <f t="shared" si="223"/>
        <v>24</v>
      </c>
      <c r="I1471" s="20">
        <f t="shared" si="228"/>
        <v>2</v>
      </c>
      <c r="J1471" s="21">
        <f t="shared" si="229"/>
        <v>39509</v>
      </c>
      <c r="K1471" s="21"/>
      <c r="L1471" s="21" t="str">
        <f t="shared" si="224"/>
        <v>Sunday</v>
      </c>
      <c r="M1471" s="20">
        <f t="shared" si="225"/>
        <v>3</v>
      </c>
      <c r="N1471" s="19">
        <v>3432</v>
      </c>
      <c r="O1471" s="4">
        <f>MATCH(N1471-1,'Supply Data'!$K$12:$K$17)+1</f>
        <v>3</v>
      </c>
      <c r="P1471">
        <f>INDEX('Supply Data'!$L$12:$L$17,'Demand Data'!O1471)</f>
        <v>23</v>
      </c>
      <c r="R1471" t="str">
        <f t="shared" si="226"/>
        <v>02-Mar-08 Sunday 2</v>
      </c>
    </row>
    <row r="1472" spans="4:18" x14ac:dyDescent="0.35">
      <c r="D1472" s="21">
        <f t="shared" si="227"/>
        <v>39509.083333329778</v>
      </c>
      <c r="E1472" s="21" t="b">
        <f t="shared" si="220"/>
        <v>0</v>
      </c>
      <c r="F1472" s="21" t="b">
        <f t="shared" si="221"/>
        <v>0</v>
      </c>
      <c r="G1472" s="20">
        <f t="shared" si="222"/>
        <v>1</v>
      </c>
      <c r="H1472" s="20">
        <f t="shared" si="223"/>
        <v>24</v>
      </c>
      <c r="I1472" s="20">
        <f t="shared" si="228"/>
        <v>3</v>
      </c>
      <c r="J1472" s="21">
        <f t="shared" si="229"/>
        <v>39509</v>
      </c>
      <c r="K1472" s="21"/>
      <c r="L1472" s="21" t="str">
        <f t="shared" si="224"/>
        <v>Sunday</v>
      </c>
      <c r="M1472" s="20">
        <f t="shared" si="225"/>
        <v>3</v>
      </c>
      <c r="N1472" s="19">
        <v>3291</v>
      </c>
      <c r="O1472" s="4">
        <f>MATCH(N1472-1,'Supply Data'!$K$12:$K$17)+1</f>
        <v>3</v>
      </c>
      <c r="P1472">
        <f>INDEX('Supply Data'!$L$12:$L$17,'Demand Data'!O1472)</f>
        <v>23</v>
      </c>
      <c r="R1472" t="str">
        <f t="shared" si="226"/>
        <v>02-Mar-08 Sunday 3</v>
      </c>
    </row>
    <row r="1473" spans="4:18" x14ac:dyDescent="0.35">
      <c r="D1473" s="21">
        <f t="shared" si="227"/>
        <v>39509.124999996442</v>
      </c>
      <c r="E1473" s="21" t="b">
        <f t="shared" si="220"/>
        <v>0</v>
      </c>
      <c r="F1473" s="21" t="b">
        <f t="shared" si="221"/>
        <v>0</v>
      </c>
      <c r="G1473" s="20">
        <f t="shared" si="222"/>
        <v>1</v>
      </c>
      <c r="H1473" s="20">
        <f t="shared" si="223"/>
        <v>24</v>
      </c>
      <c r="I1473" s="20">
        <f t="shared" si="228"/>
        <v>4</v>
      </c>
      <c r="J1473" s="21">
        <f t="shared" si="229"/>
        <v>39509</v>
      </c>
      <c r="K1473" s="21"/>
      <c r="L1473" s="21" t="str">
        <f t="shared" si="224"/>
        <v>Sunday</v>
      </c>
      <c r="M1473" s="20">
        <f t="shared" si="225"/>
        <v>3</v>
      </c>
      <c r="N1473" s="19">
        <v>3259.5</v>
      </c>
      <c r="O1473" s="4">
        <f>MATCH(N1473-1,'Supply Data'!$K$12:$K$17)+1</f>
        <v>3</v>
      </c>
      <c r="P1473">
        <f>INDEX('Supply Data'!$L$12:$L$17,'Demand Data'!O1473)</f>
        <v>23</v>
      </c>
      <c r="R1473" t="str">
        <f t="shared" si="226"/>
        <v>02-Mar-08 Sunday 4</v>
      </c>
    </row>
    <row r="1474" spans="4:18" x14ac:dyDescent="0.35">
      <c r="D1474" s="21">
        <f t="shared" si="227"/>
        <v>39509.166666663106</v>
      </c>
      <c r="E1474" s="21" t="b">
        <f t="shared" si="220"/>
        <v>0</v>
      </c>
      <c r="F1474" s="21" t="b">
        <f t="shared" si="221"/>
        <v>0</v>
      </c>
      <c r="G1474" s="20">
        <f t="shared" si="222"/>
        <v>1</v>
      </c>
      <c r="H1474" s="20">
        <f t="shared" si="223"/>
        <v>24</v>
      </c>
      <c r="I1474" s="20">
        <f t="shared" si="228"/>
        <v>5</v>
      </c>
      <c r="J1474" s="21">
        <f t="shared" si="229"/>
        <v>39509</v>
      </c>
      <c r="K1474" s="21"/>
      <c r="L1474" s="21" t="str">
        <f t="shared" si="224"/>
        <v>Sunday</v>
      </c>
      <c r="M1474" s="20">
        <f t="shared" si="225"/>
        <v>3</v>
      </c>
      <c r="N1474" s="19">
        <v>3357</v>
      </c>
      <c r="O1474" s="4">
        <f>MATCH(N1474-1,'Supply Data'!$K$12:$K$17)+1</f>
        <v>3</v>
      </c>
      <c r="P1474">
        <f>INDEX('Supply Data'!$L$12:$L$17,'Demand Data'!O1474)</f>
        <v>23</v>
      </c>
      <c r="R1474" t="str">
        <f t="shared" si="226"/>
        <v>02-Mar-08 Sunday 5</v>
      </c>
    </row>
    <row r="1475" spans="4:18" x14ac:dyDescent="0.35">
      <c r="D1475" s="21">
        <f t="shared" si="227"/>
        <v>39509.208333329771</v>
      </c>
      <c r="E1475" s="21" t="b">
        <f t="shared" si="220"/>
        <v>0</v>
      </c>
      <c r="F1475" s="21" t="b">
        <f t="shared" si="221"/>
        <v>0</v>
      </c>
      <c r="G1475" s="20">
        <f t="shared" si="222"/>
        <v>1</v>
      </c>
      <c r="H1475" s="20">
        <f t="shared" si="223"/>
        <v>24</v>
      </c>
      <c r="I1475" s="20">
        <f t="shared" si="228"/>
        <v>6</v>
      </c>
      <c r="J1475" s="21">
        <f t="shared" si="229"/>
        <v>39509</v>
      </c>
      <c r="K1475" s="21"/>
      <c r="L1475" s="21" t="str">
        <f t="shared" si="224"/>
        <v>Sunday</v>
      </c>
      <c r="M1475" s="20">
        <f t="shared" si="225"/>
        <v>3</v>
      </c>
      <c r="N1475" s="19">
        <v>3457.5</v>
      </c>
      <c r="O1475" s="4">
        <f>MATCH(N1475-1,'Supply Data'!$K$12:$K$17)+1</f>
        <v>3</v>
      </c>
      <c r="P1475">
        <f>INDEX('Supply Data'!$L$12:$L$17,'Demand Data'!O1475)</f>
        <v>23</v>
      </c>
      <c r="R1475" t="str">
        <f t="shared" si="226"/>
        <v>02-Mar-08 Sunday 6</v>
      </c>
    </row>
    <row r="1476" spans="4:18" x14ac:dyDescent="0.35">
      <c r="D1476" s="21">
        <f t="shared" si="227"/>
        <v>39509.249999996435</v>
      </c>
      <c r="E1476" s="21" t="b">
        <f t="shared" si="220"/>
        <v>0</v>
      </c>
      <c r="F1476" s="21" t="b">
        <f t="shared" si="221"/>
        <v>0</v>
      </c>
      <c r="G1476" s="20">
        <f t="shared" si="222"/>
        <v>1</v>
      </c>
      <c r="H1476" s="20">
        <f t="shared" si="223"/>
        <v>24</v>
      </c>
      <c r="I1476" s="20">
        <f t="shared" si="228"/>
        <v>7</v>
      </c>
      <c r="J1476" s="21">
        <f t="shared" si="229"/>
        <v>39509</v>
      </c>
      <c r="K1476" s="21"/>
      <c r="L1476" s="21" t="str">
        <f t="shared" si="224"/>
        <v>Sunday</v>
      </c>
      <c r="M1476" s="20">
        <f t="shared" si="225"/>
        <v>3</v>
      </c>
      <c r="N1476" s="19">
        <v>3513</v>
      </c>
      <c r="O1476" s="4">
        <f>MATCH(N1476-1,'Supply Data'!$K$12:$K$17)+1</f>
        <v>3</v>
      </c>
      <c r="P1476">
        <f>INDEX('Supply Data'!$L$12:$L$17,'Demand Data'!O1476)</f>
        <v>23</v>
      </c>
      <c r="R1476" t="str">
        <f t="shared" si="226"/>
        <v>02-Mar-08 Sunday 7</v>
      </c>
    </row>
    <row r="1477" spans="4:18" x14ac:dyDescent="0.35">
      <c r="D1477" s="21">
        <f t="shared" si="227"/>
        <v>39509.291666663099</v>
      </c>
      <c r="E1477" s="21" t="b">
        <f t="shared" si="220"/>
        <v>0</v>
      </c>
      <c r="F1477" s="21" t="b">
        <f t="shared" si="221"/>
        <v>0</v>
      </c>
      <c r="G1477" s="20">
        <f t="shared" si="222"/>
        <v>1</v>
      </c>
      <c r="H1477" s="20">
        <f t="shared" si="223"/>
        <v>24</v>
      </c>
      <c r="I1477" s="20">
        <f t="shared" si="228"/>
        <v>8</v>
      </c>
      <c r="J1477" s="21">
        <f t="shared" si="229"/>
        <v>39509</v>
      </c>
      <c r="K1477" s="21"/>
      <c r="L1477" s="21" t="str">
        <f t="shared" si="224"/>
        <v>Sunday</v>
      </c>
      <c r="M1477" s="20">
        <f t="shared" si="225"/>
        <v>3</v>
      </c>
      <c r="N1477" s="19">
        <v>3891</v>
      </c>
      <c r="O1477" s="4">
        <f>MATCH(N1477-1,'Supply Data'!$K$12:$K$17)+1</f>
        <v>4</v>
      </c>
      <c r="P1477">
        <f>INDEX('Supply Data'!$L$12:$L$17,'Demand Data'!O1477)</f>
        <v>50</v>
      </c>
      <c r="R1477" t="str">
        <f t="shared" si="226"/>
        <v>02-Mar-08 Sunday 8</v>
      </c>
    </row>
    <row r="1478" spans="4:18" x14ac:dyDescent="0.35">
      <c r="D1478" s="21">
        <f t="shared" si="227"/>
        <v>39509.333333329763</v>
      </c>
      <c r="E1478" s="21" t="b">
        <f t="shared" ref="E1478:E1541" si="230">D1478=$D$2</f>
        <v>0</v>
      </c>
      <c r="F1478" s="21" t="b">
        <f t="shared" ref="F1478:F1541" si="231">D1478=$E$2</f>
        <v>0</v>
      </c>
      <c r="G1478" s="20">
        <f t="shared" si="222"/>
        <v>1</v>
      </c>
      <c r="H1478" s="20">
        <f t="shared" si="223"/>
        <v>24</v>
      </c>
      <c r="I1478" s="20">
        <f t="shared" si="228"/>
        <v>9</v>
      </c>
      <c r="J1478" s="21">
        <f t="shared" si="229"/>
        <v>39509</v>
      </c>
      <c r="K1478" s="21"/>
      <c r="L1478" s="21" t="str">
        <f t="shared" si="224"/>
        <v>Sunday</v>
      </c>
      <c r="M1478" s="20">
        <f t="shared" si="225"/>
        <v>3</v>
      </c>
      <c r="N1478" s="19">
        <v>4314</v>
      </c>
      <c r="O1478" s="4">
        <f>MATCH(N1478-1,'Supply Data'!$K$12:$K$17)+1</f>
        <v>4</v>
      </c>
      <c r="P1478">
        <f>INDEX('Supply Data'!$L$12:$L$17,'Demand Data'!O1478)</f>
        <v>50</v>
      </c>
      <c r="R1478" t="str">
        <f t="shared" si="226"/>
        <v>02-Mar-08 Sunday 9</v>
      </c>
    </row>
    <row r="1479" spans="4:18" x14ac:dyDescent="0.35">
      <c r="D1479" s="21">
        <f t="shared" si="227"/>
        <v>39509.374999996428</v>
      </c>
      <c r="E1479" s="21" t="b">
        <f t="shared" si="230"/>
        <v>0</v>
      </c>
      <c r="F1479" s="21" t="b">
        <f t="shared" si="231"/>
        <v>0</v>
      </c>
      <c r="G1479" s="20">
        <f t="shared" ref="G1479:G1542" si="232">IF(E1479,2,IF(F1479,3,1))</f>
        <v>1</v>
      </c>
      <c r="H1479" s="20">
        <f t="shared" ref="H1479:H1542" si="233">CHOOSE(G1479,24,23,25)</f>
        <v>24</v>
      </c>
      <c r="I1479" s="20">
        <f t="shared" si="228"/>
        <v>10</v>
      </c>
      <c r="J1479" s="21">
        <f t="shared" si="229"/>
        <v>39509</v>
      </c>
      <c r="K1479" s="21"/>
      <c r="L1479" s="21" t="str">
        <f t="shared" ref="L1479:L1542" si="234">TEXT(J1479,"ddddd")</f>
        <v>Sunday</v>
      </c>
      <c r="M1479" s="20">
        <f t="shared" ref="M1479:M1542" si="235">MONTH(D1479)</f>
        <v>3</v>
      </c>
      <c r="N1479" s="19">
        <v>4446</v>
      </c>
      <c r="O1479" s="4">
        <f>MATCH(N1479-1,'Supply Data'!$K$12:$K$17)+1</f>
        <v>4</v>
      </c>
      <c r="P1479">
        <f>INDEX('Supply Data'!$L$12:$L$17,'Demand Data'!O1479)</f>
        <v>50</v>
      </c>
      <c r="R1479" t="str">
        <f t="shared" ref="R1479:R1542" si="236">TEXT(D1479,"dd-mmm-yy ddddd")&amp;" "&amp;I1479</f>
        <v>02-Mar-08 Sunday 10</v>
      </c>
    </row>
    <row r="1480" spans="4:18" x14ac:dyDescent="0.35">
      <c r="D1480" s="21">
        <f t="shared" ref="D1480:D1543" si="237">D1479+1/24</f>
        <v>39509.416666663092</v>
      </c>
      <c r="E1480" s="21" t="b">
        <f t="shared" si="230"/>
        <v>0</v>
      </c>
      <c r="F1480" s="21" t="b">
        <f t="shared" si="231"/>
        <v>0</v>
      </c>
      <c r="G1480" s="20">
        <f t="shared" si="232"/>
        <v>1</v>
      </c>
      <c r="H1480" s="20">
        <f t="shared" si="233"/>
        <v>24</v>
      </c>
      <c r="I1480" s="20">
        <f t="shared" ref="I1480:I1543" si="238">IF(I1479&gt;=H1480,1,I1479+1)</f>
        <v>11</v>
      </c>
      <c r="J1480" s="21">
        <f t="shared" ref="J1480:J1543" si="239">IF(I1480=1,J1479+1,J1479)</f>
        <v>39509</v>
      </c>
      <c r="K1480" s="21"/>
      <c r="L1480" s="21" t="str">
        <f t="shared" si="234"/>
        <v>Sunday</v>
      </c>
      <c r="M1480" s="20">
        <f t="shared" si="235"/>
        <v>3</v>
      </c>
      <c r="N1480" s="19">
        <v>4674</v>
      </c>
      <c r="O1480" s="4">
        <f>MATCH(N1480-1,'Supply Data'!$K$12:$K$17)+1</f>
        <v>4</v>
      </c>
      <c r="P1480">
        <f>INDEX('Supply Data'!$L$12:$L$17,'Demand Data'!O1480)</f>
        <v>50</v>
      </c>
      <c r="R1480" t="str">
        <f t="shared" si="236"/>
        <v>02-Mar-08 Sunday 11</v>
      </c>
    </row>
    <row r="1481" spans="4:18" x14ac:dyDescent="0.35">
      <c r="D1481" s="21">
        <f t="shared" si="237"/>
        <v>39509.458333329756</v>
      </c>
      <c r="E1481" s="21" t="b">
        <f t="shared" si="230"/>
        <v>0</v>
      </c>
      <c r="F1481" s="21" t="b">
        <f t="shared" si="231"/>
        <v>0</v>
      </c>
      <c r="G1481" s="20">
        <f t="shared" si="232"/>
        <v>1</v>
      </c>
      <c r="H1481" s="20">
        <f t="shared" si="233"/>
        <v>24</v>
      </c>
      <c r="I1481" s="20">
        <f t="shared" si="238"/>
        <v>12</v>
      </c>
      <c r="J1481" s="21">
        <f t="shared" si="239"/>
        <v>39509</v>
      </c>
      <c r="K1481" s="21"/>
      <c r="L1481" s="21" t="str">
        <f t="shared" si="234"/>
        <v>Sunday</v>
      </c>
      <c r="M1481" s="20">
        <f t="shared" si="235"/>
        <v>3</v>
      </c>
      <c r="N1481" s="19">
        <v>4479</v>
      </c>
      <c r="O1481" s="4">
        <f>MATCH(N1481-1,'Supply Data'!$K$12:$K$17)+1</f>
        <v>4</v>
      </c>
      <c r="P1481">
        <f>INDEX('Supply Data'!$L$12:$L$17,'Demand Data'!O1481)</f>
        <v>50</v>
      </c>
      <c r="R1481" t="str">
        <f t="shared" si="236"/>
        <v>02-Mar-08 Sunday 12</v>
      </c>
    </row>
    <row r="1482" spans="4:18" x14ac:dyDescent="0.35">
      <c r="D1482" s="21">
        <f t="shared" si="237"/>
        <v>39509.49999999642</v>
      </c>
      <c r="E1482" s="21" t="b">
        <f t="shared" si="230"/>
        <v>0</v>
      </c>
      <c r="F1482" s="21" t="b">
        <f t="shared" si="231"/>
        <v>0</v>
      </c>
      <c r="G1482" s="20">
        <f t="shared" si="232"/>
        <v>1</v>
      </c>
      <c r="H1482" s="20">
        <f t="shared" si="233"/>
        <v>24</v>
      </c>
      <c r="I1482" s="20">
        <f t="shared" si="238"/>
        <v>13</v>
      </c>
      <c r="J1482" s="21">
        <f t="shared" si="239"/>
        <v>39509</v>
      </c>
      <c r="K1482" s="21"/>
      <c r="L1482" s="21" t="str">
        <f t="shared" si="234"/>
        <v>Sunday</v>
      </c>
      <c r="M1482" s="20">
        <f t="shared" si="235"/>
        <v>3</v>
      </c>
      <c r="N1482" s="19">
        <v>4521</v>
      </c>
      <c r="O1482" s="4">
        <f>MATCH(N1482-1,'Supply Data'!$K$12:$K$17)+1</f>
        <v>4</v>
      </c>
      <c r="P1482">
        <f>INDEX('Supply Data'!$L$12:$L$17,'Demand Data'!O1482)</f>
        <v>50</v>
      </c>
      <c r="R1482" t="str">
        <f t="shared" si="236"/>
        <v>02-Mar-08 Sunday 13</v>
      </c>
    </row>
    <row r="1483" spans="4:18" x14ac:dyDescent="0.35">
      <c r="D1483" s="21">
        <f t="shared" si="237"/>
        <v>39509.541666663084</v>
      </c>
      <c r="E1483" s="21" t="b">
        <f t="shared" si="230"/>
        <v>0</v>
      </c>
      <c r="F1483" s="21" t="b">
        <f t="shared" si="231"/>
        <v>0</v>
      </c>
      <c r="G1483" s="20">
        <f t="shared" si="232"/>
        <v>1</v>
      </c>
      <c r="H1483" s="20">
        <f t="shared" si="233"/>
        <v>24</v>
      </c>
      <c r="I1483" s="20">
        <f t="shared" si="238"/>
        <v>14</v>
      </c>
      <c r="J1483" s="21">
        <f t="shared" si="239"/>
        <v>39509</v>
      </c>
      <c r="K1483" s="21"/>
      <c r="L1483" s="21" t="str">
        <f t="shared" si="234"/>
        <v>Sunday</v>
      </c>
      <c r="M1483" s="20">
        <f t="shared" si="235"/>
        <v>3</v>
      </c>
      <c r="N1483" s="19">
        <v>4608</v>
      </c>
      <c r="O1483" s="4">
        <f>MATCH(N1483-1,'Supply Data'!$K$12:$K$17)+1</f>
        <v>4</v>
      </c>
      <c r="P1483">
        <f>INDEX('Supply Data'!$L$12:$L$17,'Demand Data'!O1483)</f>
        <v>50</v>
      </c>
      <c r="R1483" t="str">
        <f t="shared" si="236"/>
        <v>02-Mar-08 Sunday 14</v>
      </c>
    </row>
    <row r="1484" spans="4:18" x14ac:dyDescent="0.35">
      <c r="D1484" s="21">
        <f t="shared" si="237"/>
        <v>39509.583333329749</v>
      </c>
      <c r="E1484" s="21" t="b">
        <f t="shared" si="230"/>
        <v>0</v>
      </c>
      <c r="F1484" s="21" t="b">
        <f t="shared" si="231"/>
        <v>0</v>
      </c>
      <c r="G1484" s="20">
        <f t="shared" si="232"/>
        <v>1</v>
      </c>
      <c r="H1484" s="20">
        <f t="shared" si="233"/>
        <v>24</v>
      </c>
      <c r="I1484" s="20">
        <f t="shared" si="238"/>
        <v>15</v>
      </c>
      <c r="J1484" s="21">
        <f t="shared" si="239"/>
        <v>39509</v>
      </c>
      <c r="K1484" s="21"/>
      <c r="L1484" s="21" t="str">
        <f t="shared" si="234"/>
        <v>Sunday</v>
      </c>
      <c r="M1484" s="20">
        <f t="shared" si="235"/>
        <v>3</v>
      </c>
      <c r="N1484" s="19">
        <v>4453.5</v>
      </c>
      <c r="O1484" s="4">
        <f>MATCH(N1484-1,'Supply Data'!$K$12:$K$17)+1</f>
        <v>4</v>
      </c>
      <c r="P1484">
        <f>INDEX('Supply Data'!$L$12:$L$17,'Demand Data'!O1484)</f>
        <v>50</v>
      </c>
      <c r="R1484" t="str">
        <f t="shared" si="236"/>
        <v>02-Mar-08 Sunday 15</v>
      </c>
    </row>
    <row r="1485" spans="4:18" x14ac:dyDescent="0.35">
      <c r="D1485" s="21">
        <f t="shared" si="237"/>
        <v>39509.624999996413</v>
      </c>
      <c r="E1485" s="21" t="b">
        <f t="shared" si="230"/>
        <v>0</v>
      </c>
      <c r="F1485" s="21" t="b">
        <f t="shared" si="231"/>
        <v>0</v>
      </c>
      <c r="G1485" s="20">
        <f t="shared" si="232"/>
        <v>1</v>
      </c>
      <c r="H1485" s="20">
        <f t="shared" si="233"/>
        <v>24</v>
      </c>
      <c r="I1485" s="20">
        <f t="shared" si="238"/>
        <v>16</v>
      </c>
      <c r="J1485" s="21">
        <f t="shared" si="239"/>
        <v>39509</v>
      </c>
      <c r="K1485" s="21"/>
      <c r="L1485" s="21" t="str">
        <f t="shared" si="234"/>
        <v>Sunday</v>
      </c>
      <c r="M1485" s="20">
        <f t="shared" si="235"/>
        <v>3</v>
      </c>
      <c r="N1485" s="19">
        <v>4371</v>
      </c>
      <c r="O1485" s="4">
        <f>MATCH(N1485-1,'Supply Data'!$K$12:$K$17)+1</f>
        <v>4</v>
      </c>
      <c r="P1485">
        <f>INDEX('Supply Data'!$L$12:$L$17,'Demand Data'!O1485)</f>
        <v>50</v>
      </c>
      <c r="R1485" t="str">
        <f t="shared" si="236"/>
        <v>02-Mar-08 Sunday 16</v>
      </c>
    </row>
    <row r="1486" spans="4:18" x14ac:dyDescent="0.35">
      <c r="D1486" s="21">
        <f t="shared" si="237"/>
        <v>39509.666666663077</v>
      </c>
      <c r="E1486" s="21" t="b">
        <f t="shared" si="230"/>
        <v>0</v>
      </c>
      <c r="F1486" s="21" t="b">
        <f t="shared" si="231"/>
        <v>0</v>
      </c>
      <c r="G1486" s="20">
        <f t="shared" si="232"/>
        <v>1</v>
      </c>
      <c r="H1486" s="20">
        <f t="shared" si="233"/>
        <v>24</v>
      </c>
      <c r="I1486" s="20">
        <f t="shared" si="238"/>
        <v>17</v>
      </c>
      <c r="J1486" s="21">
        <f t="shared" si="239"/>
        <v>39509</v>
      </c>
      <c r="K1486" s="21"/>
      <c r="L1486" s="21" t="str">
        <f t="shared" si="234"/>
        <v>Sunday</v>
      </c>
      <c r="M1486" s="20">
        <f t="shared" si="235"/>
        <v>3</v>
      </c>
      <c r="N1486" s="19">
        <v>4179</v>
      </c>
      <c r="O1486" s="4">
        <f>MATCH(N1486-1,'Supply Data'!$K$12:$K$17)+1</f>
        <v>4</v>
      </c>
      <c r="P1486">
        <f>INDEX('Supply Data'!$L$12:$L$17,'Demand Data'!O1486)</f>
        <v>50</v>
      </c>
      <c r="R1486" t="str">
        <f t="shared" si="236"/>
        <v>02-Mar-08 Sunday 17</v>
      </c>
    </row>
    <row r="1487" spans="4:18" x14ac:dyDescent="0.35">
      <c r="D1487" s="21">
        <f t="shared" si="237"/>
        <v>39509.708333329741</v>
      </c>
      <c r="E1487" s="21" t="b">
        <f t="shared" si="230"/>
        <v>0</v>
      </c>
      <c r="F1487" s="21" t="b">
        <f t="shared" si="231"/>
        <v>0</v>
      </c>
      <c r="G1487" s="20">
        <f t="shared" si="232"/>
        <v>1</v>
      </c>
      <c r="H1487" s="20">
        <f t="shared" si="233"/>
        <v>24</v>
      </c>
      <c r="I1487" s="20">
        <f t="shared" si="238"/>
        <v>18</v>
      </c>
      <c r="J1487" s="21">
        <f t="shared" si="239"/>
        <v>39509</v>
      </c>
      <c r="K1487" s="21"/>
      <c r="L1487" s="21" t="str">
        <f t="shared" si="234"/>
        <v>Sunday</v>
      </c>
      <c r="M1487" s="20">
        <f t="shared" si="235"/>
        <v>3</v>
      </c>
      <c r="N1487" s="19">
        <v>4473</v>
      </c>
      <c r="O1487" s="4">
        <f>MATCH(N1487-1,'Supply Data'!$K$12:$K$17)+1</f>
        <v>4</v>
      </c>
      <c r="P1487">
        <f>INDEX('Supply Data'!$L$12:$L$17,'Demand Data'!O1487)</f>
        <v>50</v>
      </c>
      <c r="R1487" t="str">
        <f t="shared" si="236"/>
        <v>02-Mar-08 Sunday 18</v>
      </c>
    </row>
    <row r="1488" spans="4:18" x14ac:dyDescent="0.35">
      <c r="D1488" s="21">
        <f t="shared" si="237"/>
        <v>39509.749999996406</v>
      </c>
      <c r="E1488" s="21" t="b">
        <f t="shared" si="230"/>
        <v>0</v>
      </c>
      <c r="F1488" s="21" t="b">
        <f t="shared" si="231"/>
        <v>0</v>
      </c>
      <c r="G1488" s="20">
        <f t="shared" si="232"/>
        <v>1</v>
      </c>
      <c r="H1488" s="20">
        <f t="shared" si="233"/>
        <v>24</v>
      </c>
      <c r="I1488" s="20">
        <f t="shared" si="238"/>
        <v>19</v>
      </c>
      <c r="J1488" s="21">
        <f t="shared" si="239"/>
        <v>39509</v>
      </c>
      <c r="K1488" s="21"/>
      <c r="L1488" s="21" t="str">
        <f t="shared" si="234"/>
        <v>Sunday</v>
      </c>
      <c r="M1488" s="20">
        <f t="shared" si="235"/>
        <v>3</v>
      </c>
      <c r="N1488" s="19">
        <v>5128.5</v>
      </c>
      <c r="O1488" s="4">
        <f>MATCH(N1488-1,'Supply Data'!$K$12:$K$17)+1</f>
        <v>5</v>
      </c>
      <c r="P1488">
        <f>INDEX('Supply Data'!$L$12:$L$17,'Demand Data'!O1488)</f>
        <v>75</v>
      </c>
      <c r="R1488" t="str">
        <f t="shared" si="236"/>
        <v>02-Mar-08 Sunday 19</v>
      </c>
    </row>
    <row r="1489" spans="4:18" x14ac:dyDescent="0.35">
      <c r="D1489" s="21">
        <f t="shared" si="237"/>
        <v>39509.79166666307</v>
      </c>
      <c r="E1489" s="21" t="b">
        <f t="shared" si="230"/>
        <v>0</v>
      </c>
      <c r="F1489" s="21" t="b">
        <f t="shared" si="231"/>
        <v>0</v>
      </c>
      <c r="G1489" s="20">
        <f t="shared" si="232"/>
        <v>1</v>
      </c>
      <c r="H1489" s="20">
        <f t="shared" si="233"/>
        <v>24</v>
      </c>
      <c r="I1489" s="20">
        <f t="shared" si="238"/>
        <v>20</v>
      </c>
      <c r="J1489" s="21">
        <f t="shared" si="239"/>
        <v>39509</v>
      </c>
      <c r="K1489" s="21"/>
      <c r="L1489" s="21" t="str">
        <f t="shared" si="234"/>
        <v>Sunday</v>
      </c>
      <c r="M1489" s="20">
        <f t="shared" si="235"/>
        <v>3</v>
      </c>
      <c r="N1489" s="19">
        <v>4938</v>
      </c>
      <c r="O1489" s="4">
        <f>MATCH(N1489-1,'Supply Data'!$K$12:$K$17)+1</f>
        <v>5</v>
      </c>
      <c r="P1489">
        <f>INDEX('Supply Data'!$L$12:$L$17,'Demand Data'!O1489)</f>
        <v>75</v>
      </c>
      <c r="R1489" t="str">
        <f t="shared" si="236"/>
        <v>02-Mar-08 Sunday 20</v>
      </c>
    </row>
    <row r="1490" spans="4:18" x14ac:dyDescent="0.35">
      <c r="D1490" s="21">
        <f t="shared" si="237"/>
        <v>39509.833333329734</v>
      </c>
      <c r="E1490" s="21" t="b">
        <f t="shared" si="230"/>
        <v>0</v>
      </c>
      <c r="F1490" s="21" t="b">
        <f t="shared" si="231"/>
        <v>0</v>
      </c>
      <c r="G1490" s="20">
        <f t="shared" si="232"/>
        <v>1</v>
      </c>
      <c r="H1490" s="20">
        <f t="shared" si="233"/>
        <v>24</v>
      </c>
      <c r="I1490" s="20">
        <f t="shared" si="238"/>
        <v>21</v>
      </c>
      <c r="J1490" s="21">
        <f t="shared" si="239"/>
        <v>39509</v>
      </c>
      <c r="K1490" s="21"/>
      <c r="L1490" s="21" t="str">
        <f t="shared" si="234"/>
        <v>Sunday</v>
      </c>
      <c r="M1490" s="20">
        <f t="shared" si="235"/>
        <v>3</v>
      </c>
      <c r="N1490" s="19">
        <v>4752</v>
      </c>
      <c r="O1490" s="4">
        <f>MATCH(N1490-1,'Supply Data'!$K$12:$K$17)+1</f>
        <v>4</v>
      </c>
      <c r="P1490">
        <f>INDEX('Supply Data'!$L$12:$L$17,'Demand Data'!O1490)</f>
        <v>50</v>
      </c>
      <c r="R1490" t="str">
        <f t="shared" si="236"/>
        <v>02-Mar-08 Sunday 21</v>
      </c>
    </row>
    <row r="1491" spans="4:18" x14ac:dyDescent="0.35">
      <c r="D1491" s="21">
        <f t="shared" si="237"/>
        <v>39509.874999996398</v>
      </c>
      <c r="E1491" s="21" t="b">
        <f t="shared" si="230"/>
        <v>0</v>
      </c>
      <c r="F1491" s="21" t="b">
        <f t="shared" si="231"/>
        <v>0</v>
      </c>
      <c r="G1491" s="20">
        <f t="shared" si="232"/>
        <v>1</v>
      </c>
      <c r="H1491" s="20">
        <f t="shared" si="233"/>
        <v>24</v>
      </c>
      <c r="I1491" s="20">
        <f t="shared" si="238"/>
        <v>22</v>
      </c>
      <c r="J1491" s="21">
        <f t="shared" si="239"/>
        <v>39509</v>
      </c>
      <c r="K1491" s="21"/>
      <c r="L1491" s="21" t="str">
        <f t="shared" si="234"/>
        <v>Sunday</v>
      </c>
      <c r="M1491" s="20">
        <f t="shared" si="235"/>
        <v>3</v>
      </c>
      <c r="N1491" s="19">
        <v>4401</v>
      </c>
      <c r="O1491" s="4">
        <f>MATCH(N1491-1,'Supply Data'!$K$12:$K$17)+1</f>
        <v>4</v>
      </c>
      <c r="P1491">
        <f>INDEX('Supply Data'!$L$12:$L$17,'Demand Data'!O1491)</f>
        <v>50</v>
      </c>
      <c r="R1491" t="str">
        <f t="shared" si="236"/>
        <v>02-Mar-08 Sunday 22</v>
      </c>
    </row>
    <row r="1492" spans="4:18" x14ac:dyDescent="0.35">
      <c r="D1492" s="21">
        <f t="shared" si="237"/>
        <v>39509.916666663063</v>
      </c>
      <c r="E1492" s="21" t="b">
        <f t="shared" si="230"/>
        <v>0</v>
      </c>
      <c r="F1492" s="21" t="b">
        <f t="shared" si="231"/>
        <v>0</v>
      </c>
      <c r="G1492" s="20">
        <f t="shared" si="232"/>
        <v>1</v>
      </c>
      <c r="H1492" s="20">
        <f t="shared" si="233"/>
        <v>24</v>
      </c>
      <c r="I1492" s="20">
        <f t="shared" si="238"/>
        <v>23</v>
      </c>
      <c r="J1492" s="21">
        <f t="shared" si="239"/>
        <v>39509</v>
      </c>
      <c r="K1492" s="21"/>
      <c r="L1492" s="21" t="str">
        <f t="shared" si="234"/>
        <v>Sunday</v>
      </c>
      <c r="M1492" s="20">
        <f t="shared" si="235"/>
        <v>3</v>
      </c>
      <c r="N1492" s="19">
        <v>3973.5</v>
      </c>
      <c r="O1492" s="4">
        <f>MATCH(N1492-1,'Supply Data'!$K$12:$K$17)+1</f>
        <v>4</v>
      </c>
      <c r="P1492">
        <f>INDEX('Supply Data'!$L$12:$L$17,'Demand Data'!O1492)</f>
        <v>50</v>
      </c>
      <c r="R1492" t="str">
        <f t="shared" si="236"/>
        <v>02-Mar-08 Sunday 23</v>
      </c>
    </row>
    <row r="1493" spans="4:18" x14ac:dyDescent="0.35">
      <c r="D1493" s="21">
        <f t="shared" si="237"/>
        <v>39509.958333329727</v>
      </c>
      <c r="E1493" s="21" t="b">
        <f t="shared" si="230"/>
        <v>0</v>
      </c>
      <c r="F1493" s="21" t="b">
        <f t="shared" si="231"/>
        <v>0</v>
      </c>
      <c r="G1493" s="20">
        <f t="shared" si="232"/>
        <v>1</v>
      </c>
      <c r="H1493" s="20">
        <f t="shared" si="233"/>
        <v>24</v>
      </c>
      <c r="I1493" s="20">
        <f t="shared" si="238"/>
        <v>24</v>
      </c>
      <c r="J1493" s="21">
        <f t="shared" si="239"/>
        <v>39509</v>
      </c>
      <c r="K1493" s="21"/>
      <c r="L1493" s="21" t="str">
        <f t="shared" si="234"/>
        <v>Sunday</v>
      </c>
      <c r="M1493" s="20">
        <f t="shared" si="235"/>
        <v>3</v>
      </c>
      <c r="N1493" s="19">
        <v>3739.5</v>
      </c>
      <c r="O1493" s="4">
        <f>MATCH(N1493-1,'Supply Data'!$K$12:$K$17)+1</f>
        <v>4</v>
      </c>
      <c r="P1493">
        <f>INDEX('Supply Data'!$L$12:$L$17,'Demand Data'!O1493)</f>
        <v>50</v>
      </c>
      <c r="R1493" t="str">
        <f t="shared" si="236"/>
        <v>02-Mar-08 Sunday 24</v>
      </c>
    </row>
    <row r="1494" spans="4:18" x14ac:dyDescent="0.35">
      <c r="D1494" s="21">
        <f t="shared" si="237"/>
        <v>39509.999999996391</v>
      </c>
      <c r="E1494" s="21" t="b">
        <f t="shared" si="230"/>
        <v>0</v>
      </c>
      <c r="F1494" s="21" t="b">
        <f t="shared" si="231"/>
        <v>0</v>
      </c>
      <c r="G1494" s="20">
        <f t="shared" si="232"/>
        <v>1</v>
      </c>
      <c r="H1494" s="20">
        <f t="shared" si="233"/>
        <v>24</v>
      </c>
      <c r="I1494" s="20">
        <f t="shared" si="238"/>
        <v>1</v>
      </c>
      <c r="J1494" s="21">
        <f t="shared" si="239"/>
        <v>39510</v>
      </c>
      <c r="K1494" s="21"/>
      <c r="L1494" s="21" t="str">
        <f t="shared" si="234"/>
        <v>Monday</v>
      </c>
      <c r="M1494" s="20">
        <f t="shared" si="235"/>
        <v>3</v>
      </c>
      <c r="N1494" s="19">
        <v>3489</v>
      </c>
      <c r="O1494" s="4">
        <f>MATCH(N1494-1,'Supply Data'!$K$12:$K$17)+1</f>
        <v>3</v>
      </c>
      <c r="P1494">
        <f>INDEX('Supply Data'!$L$12:$L$17,'Demand Data'!O1494)</f>
        <v>23</v>
      </c>
      <c r="R1494" t="str">
        <f t="shared" si="236"/>
        <v>03-Mar-08 Monday 1</v>
      </c>
    </row>
    <row r="1495" spans="4:18" x14ac:dyDescent="0.35">
      <c r="D1495" s="21">
        <f t="shared" si="237"/>
        <v>39510.041666663055</v>
      </c>
      <c r="E1495" s="21" t="b">
        <f t="shared" si="230"/>
        <v>0</v>
      </c>
      <c r="F1495" s="21" t="b">
        <f t="shared" si="231"/>
        <v>0</v>
      </c>
      <c r="G1495" s="20">
        <f t="shared" si="232"/>
        <v>1</v>
      </c>
      <c r="H1495" s="20">
        <f t="shared" si="233"/>
        <v>24</v>
      </c>
      <c r="I1495" s="20">
        <f t="shared" si="238"/>
        <v>2</v>
      </c>
      <c r="J1495" s="21">
        <f t="shared" si="239"/>
        <v>39510</v>
      </c>
      <c r="K1495" s="21"/>
      <c r="L1495" s="21" t="str">
        <f t="shared" si="234"/>
        <v>Monday</v>
      </c>
      <c r="M1495" s="20">
        <f t="shared" si="235"/>
        <v>3</v>
      </c>
      <c r="N1495" s="19">
        <v>3432</v>
      </c>
      <c r="O1495" s="4">
        <f>MATCH(N1495-1,'Supply Data'!$K$12:$K$17)+1</f>
        <v>3</v>
      </c>
      <c r="P1495">
        <f>INDEX('Supply Data'!$L$12:$L$17,'Demand Data'!O1495)</f>
        <v>23</v>
      </c>
      <c r="R1495" t="str">
        <f t="shared" si="236"/>
        <v>03-Mar-08 Monday 2</v>
      </c>
    </row>
    <row r="1496" spans="4:18" x14ac:dyDescent="0.35">
      <c r="D1496" s="21">
        <f t="shared" si="237"/>
        <v>39510.08333332972</v>
      </c>
      <c r="E1496" s="21" t="b">
        <f t="shared" si="230"/>
        <v>0</v>
      </c>
      <c r="F1496" s="21" t="b">
        <f t="shared" si="231"/>
        <v>0</v>
      </c>
      <c r="G1496" s="20">
        <f t="shared" si="232"/>
        <v>1</v>
      </c>
      <c r="H1496" s="20">
        <f t="shared" si="233"/>
        <v>24</v>
      </c>
      <c r="I1496" s="20">
        <f t="shared" si="238"/>
        <v>3</v>
      </c>
      <c r="J1496" s="21">
        <f t="shared" si="239"/>
        <v>39510</v>
      </c>
      <c r="K1496" s="21"/>
      <c r="L1496" s="21" t="str">
        <f t="shared" si="234"/>
        <v>Monday</v>
      </c>
      <c r="M1496" s="20">
        <f t="shared" si="235"/>
        <v>3</v>
      </c>
      <c r="N1496" s="19">
        <v>3291</v>
      </c>
      <c r="O1496" s="4">
        <f>MATCH(N1496-1,'Supply Data'!$K$12:$K$17)+1</f>
        <v>3</v>
      </c>
      <c r="P1496">
        <f>INDEX('Supply Data'!$L$12:$L$17,'Demand Data'!O1496)</f>
        <v>23</v>
      </c>
      <c r="R1496" t="str">
        <f t="shared" si="236"/>
        <v>03-Mar-08 Monday 3</v>
      </c>
    </row>
    <row r="1497" spans="4:18" x14ac:dyDescent="0.35">
      <c r="D1497" s="21">
        <f t="shared" si="237"/>
        <v>39510.124999996384</v>
      </c>
      <c r="E1497" s="21" t="b">
        <f t="shared" si="230"/>
        <v>0</v>
      </c>
      <c r="F1497" s="21" t="b">
        <f t="shared" si="231"/>
        <v>0</v>
      </c>
      <c r="G1497" s="20">
        <f t="shared" si="232"/>
        <v>1</v>
      </c>
      <c r="H1497" s="20">
        <f t="shared" si="233"/>
        <v>24</v>
      </c>
      <c r="I1497" s="20">
        <f t="shared" si="238"/>
        <v>4</v>
      </c>
      <c r="J1497" s="21">
        <f t="shared" si="239"/>
        <v>39510</v>
      </c>
      <c r="K1497" s="21"/>
      <c r="L1497" s="21" t="str">
        <f t="shared" si="234"/>
        <v>Monday</v>
      </c>
      <c r="M1497" s="20">
        <f t="shared" si="235"/>
        <v>3</v>
      </c>
      <c r="N1497" s="19">
        <v>3250.5</v>
      </c>
      <c r="O1497" s="4">
        <f>MATCH(N1497-1,'Supply Data'!$K$12:$K$17)+1</f>
        <v>3</v>
      </c>
      <c r="P1497">
        <f>INDEX('Supply Data'!$L$12:$L$17,'Demand Data'!O1497)</f>
        <v>23</v>
      </c>
      <c r="R1497" t="str">
        <f t="shared" si="236"/>
        <v>03-Mar-08 Monday 4</v>
      </c>
    </row>
    <row r="1498" spans="4:18" x14ac:dyDescent="0.35">
      <c r="D1498" s="21">
        <f t="shared" si="237"/>
        <v>39510.166666663048</v>
      </c>
      <c r="E1498" s="21" t="b">
        <f t="shared" si="230"/>
        <v>0</v>
      </c>
      <c r="F1498" s="21" t="b">
        <f t="shared" si="231"/>
        <v>0</v>
      </c>
      <c r="G1498" s="20">
        <f t="shared" si="232"/>
        <v>1</v>
      </c>
      <c r="H1498" s="20">
        <f t="shared" si="233"/>
        <v>24</v>
      </c>
      <c r="I1498" s="20">
        <f t="shared" si="238"/>
        <v>5</v>
      </c>
      <c r="J1498" s="21">
        <f t="shared" si="239"/>
        <v>39510</v>
      </c>
      <c r="K1498" s="21"/>
      <c r="L1498" s="21" t="str">
        <f t="shared" si="234"/>
        <v>Monday</v>
      </c>
      <c r="M1498" s="20">
        <f t="shared" si="235"/>
        <v>3</v>
      </c>
      <c r="N1498" s="19">
        <v>3294</v>
      </c>
      <c r="O1498" s="4">
        <f>MATCH(N1498-1,'Supply Data'!$K$12:$K$17)+1</f>
        <v>3</v>
      </c>
      <c r="P1498">
        <f>INDEX('Supply Data'!$L$12:$L$17,'Demand Data'!O1498)</f>
        <v>23</v>
      </c>
      <c r="R1498" t="str">
        <f t="shared" si="236"/>
        <v>03-Mar-08 Monday 5</v>
      </c>
    </row>
    <row r="1499" spans="4:18" x14ac:dyDescent="0.35">
      <c r="D1499" s="21">
        <f t="shared" si="237"/>
        <v>39510.208333329712</v>
      </c>
      <c r="E1499" s="21" t="b">
        <f t="shared" si="230"/>
        <v>0</v>
      </c>
      <c r="F1499" s="21" t="b">
        <f t="shared" si="231"/>
        <v>0</v>
      </c>
      <c r="G1499" s="20">
        <f t="shared" si="232"/>
        <v>1</v>
      </c>
      <c r="H1499" s="20">
        <f t="shared" si="233"/>
        <v>24</v>
      </c>
      <c r="I1499" s="20">
        <f t="shared" si="238"/>
        <v>6</v>
      </c>
      <c r="J1499" s="21">
        <f t="shared" si="239"/>
        <v>39510</v>
      </c>
      <c r="K1499" s="21"/>
      <c r="L1499" s="21" t="str">
        <f t="shared" si="234"/>
        <v>Monday</v>
      </c>
      <c r="M1499" s="20">
        <f t="shared" si="235"/>
        <v>3</v>
      </c>
      <c r="N1499" s="19">
        <v>3360</v>
      </c>
      <c r="O1499" s="4">
        <f>MATCH(N1499-1,'Supply Data'!$K$12:$K$17)+1</f>
        <v>3</v>
      </c>
      <c r="P1499">
        <f>INDEX('Supply Data'!$L$12:$L$17,'Demand Data'!O1499)</f>
        <v>23</v>
      </c>
      <c r="R1499" t="str">
        <f t="shared" si="236"/>
        <v>03-Mar-08 Monday 6</v>
      </c>
    </row>
    <row r="1500" spans="4:18" x14ac:dyDescent="0.35">
      <c r="D1500" s="21">
        <f t="shared" si="237"/>
        <v>39510.249999996377</v>
      </c>
      <c r="E1500" s="21" t="b">
        <f t="shared" si="230"/>
        <v>0</v>
      </c>
      <c r="F1500" s="21" t="b">
        <f t="shared" si="231"/>
        <v>0</v>
      </c>
      <c r="G1500" s="20">
        <f t="shared" si="232"/>
        <v>1</v>
      </c>
      <c r="H1500" s="20">
        <f t="shared" si="233"/>
        <v>24</v>
      </c>
      <c r="I1500" s="20">
        <f t="shared" si="238"/>
        <v>7</v>
      </c>
      <c r="J1500" s="21">
        <f t="shared" si="239"/>
        <v>39510</v>
      </c>
      <c r="K1500" s="21"/>
      <c r="L1500" s="21" t="str">
        <f t="shared" si="234"/>
        <v>Monday</v>
      </c>
      <c r="M1500" s="20">
        <f t="shared" si="235"/>
        <v>3</v>
      </c>
      <c r="N1500" s="19">
        <v>3166.5</v>
      </c>
      <c r="O1500" s="4">
        <f>MATCH(N1500-1,'Supply Data'!$K$12:$K$17)+1</f>
        <v>3</v>
      </c>
      <c r="P1500">
        <f>INDEX('Supply Data'!$L$12:$L$17,'Demand Data'!O1500)</f>
        <v>23</v>
      </c>
      <c r="R1500" t="str">
        <f t="shared" si="236"/>
        <v>03-Mar-08 Monday 7</v>
      </c>
    </row>
    <row r="1501" spans="4:18" x14ac:dyDescent="0.35">
      <c r="D1501" s="21">
        <f t="shared" si="237"/>
        <v>39510.291666663041</v>
      </c>
      <c r="E1501" s="21" t="b">
        <f t="shared" si="230"/>
        <v>0</v>
      </c>
      <c r="F1501" s="21" t="b">
        <f t="shared" si="231"/>
        <v>0</v>
      </c>
      <c r="G1501" s="20">
        <f t="shared" si="232"/>
        <v>1</v>
      </c>
      <c r="H1501" s="20">
        <f t="shared" si="233"/>
        <v>24</v>
      </c>
      <c r="I1501" s="20">
        <f t="shared" si="238"/>
        <v>8</v>
      </c>
      <c r="J1501" s="21">
        <f t="shared" si="239"/>
        <v>39510</v>
      </c>
      <c r="K1501" s="21"/>
      <c r="L1501" s="21" t="str">
        <f t="shared" si="234"/>
        <v>Monday</v>
      </c>
      <c r="M1501" s="20">
        <f t="shared" si="235"/>
        <v>3</v>
      </c>
      <c r="N1501" s="19">
        <v>3111</v>
      </c>
      <c r="O1501" s="4">
        <f>MATCH(N1501-1,'Supply Data'!$K$12:$K$17)+1</f>
        <v>3</v>
      </c>
      <c r="P1501">
        <f>INDEX('Supply Data'!$L$12:$L$17,'Demand Data'!O1501)</f>
        <v>23</v>
      </c>
      <c r="R1501" t="str">
        <f t="shared" si="236"/>
        <v>03-Mar-08 Monday 8</v>
      </c>
    </row>
    <row r="1502" spans="4:18" x14ac:dyDescent="0.35">
      <c r="D1502" s="21">
        <f t="shared" si="237"/>
        <v>39510.333333329705</v>
      </c>
      <c r="E1502" s="21" t="b">
        <f t="shared" si="230"/>
        <v>0</v>
      </c>
      <c r="F1502" s="21" t="b">
        <f t="shared" si="231"/>
        <v>0</v>
      </c>
      <c r="G1502" s="20">
        <f t="shared" si="232"/>
        <v>1</v>
      </c>
      <c r="H1502" s="20">
        <f t="shared" si="233"/>
        <v>24</v>
      </c>
      <c r="I1502" s="20">
        <f t="shared" si="238"/>
        <v>9</v>
      </c>
      <c r="J1502" s="21">
        <f t="shared" si="239"/>
        <v>39510</v>
      </c>
      <c r="K1502" s="21"/>
      <c r="L1502" s="21" t="str">
        <f t="shared" si="234"/>
        <v>Monday</v>
      </c>
      <c r="M1502" s="20">
        <f t="shared" si="235"/>
        <v>3</v>
      </c>
      <c r="N1502" s="19">
        <v>3100.5</v>
      </c>
      <c r="O1502" s="4">
        <f>MATCH(N1502-1,'Supply Data'!$K$12:$K$17)+1</f>
        <v>3</v>
      </c>
      <c r="P1502">
        <f>INDEX('Supply Data'!$L$12:$L$17,'Demand Data'!O1502)</f>
        <v>23</v>
      </c>
      <c r="R1502" t="str">
        <f t="shared" si="236"/>
        <v>03-Mar-08 Monday 9</v>
      </c>
    </row>
    <row r="1503" spans="4:18" x14ac:dyDescent="0.35">
      <c r="D1503" s="21">
        <f t="shared" si="237"/>
        <v>39510.374999996369</v>
      </c>
      <c r="E1503" s="21" t="b">
        <f t="shared" si="230"/>
        <v>0</v>
      </c>
      <c r="F1503" s="21" t="b">
        <f t="shared" si="231"/>
        <v>0</v>
      </c>
      <c r="G1503" s="20">
        <f t="shared" si="232"/>
        <v>1</v>
      </c>
      <c r="H1503" s="20">
        <f t="shared" si="233"/>
        <v>24</v>
      </c>
      <c r="I1503" s="20">
        <f t="shared" si="238"/>
        <v>10</v>
      </c>
      <c r="J1503" s="21">
        <f t="shared" si="239"/>
        <v>39510</v>
      </c>
      <c r="K1503" s="21"/>
      <c r="L1503" s="21" t="str">
        <f t="shared" si="234"/>
        <v>Monday</v>
      </c>
      <c r="M1503" s="20">
        <f t="shared" si="235"/>
        <v>3</v>
      </c>
      <c r="N1503" s="19">
        <v>3330</v>
      </c>
      <c r="O1503" s="4">
        <f>MATCH(N1503-1,'Supply Data'!$K$12:$K$17)+1</f>
        <v>3</v>
      </c>
      <c r="P1503">
        <f>INDEX('Supply Data'!$L$12:$L$17,'Demand Data'!O1503)</f>
        <v>23</v>
      </c>
      <c r="R1503" t="str">
        <f t="shared" si="236"/>
        <v>03-Mar-08 Monday 10</v>
      </c>
    </row>
    <row r="1504" spans="4:18" x14ac:dyDescent="0.35">
      <c r="D1504" s="21">
        <f t="shared" si="237"/>
        <v>39510.416666663034</v>
      </c>
      <c r="E1504" s="21" t="b">
        <f t="shared" si="230"/>
        <v>0</v>
      </c>
      <c r="F1504" s="21" t="b">
        <f t="shared" si="231"/>
        <v>0</v>
      </c>
      <c r="G1504" s="20">
        <f t="shared" si="232"/>
        <v>1</v>
      </c>
      <c r="H1504" s="20">
        <f t="shared" si="233"/>
        <v>24</v>
      </c>
      <c r="I1504" s="20">
        <f t="shared" si="238"/>
        <v>11</v>
      </c>
      <c r="J1504" s="21">
        <f t="shared" si="239"/>
        <v>39510</v>
      </c>
      <c r="K1504" s="21"/>
      <c r="L1504" s="21" t="str">
        <f t="shared" si="234"/>
        <v>Monday</v>
      </c>
      <c r="M1504" s="20">
        <f t="shared" si="235"/>
        <v>3</v>
      </c>
      <c r="N1504" s="19">
        <v>3544.5</v>
      </c>
      <c r="O1504" s="4">
        <f>MATCH(N1504-1,'Supply Data'!$K$12:$K$17)+1</f>
        <v>3</v>
      </c>
      <c r="P1504">
        <f>INDEX('Supply Data'!$L$12:$L$17,'Demand Data'!O1504)</f>
        <v>23</v>
      </c>
      <c r="R1504" t="str">
        <f t="shared" si="236"/>
        <v>03-Mar-08 Monday 11</v>
      </c>
    </row>
    <row r="1505" spans="4:18" x14ac:dyDescent="0.35">
      <c r="D1505" s="21">
        <f t="shared" si="237"/>
        <v>39510.458333329698</v>
      </c>
      <c r="E1505" s="21" t="b">
        <f t="shared" si="230"/>
        <v>0</v>
      </c>
      <c r="F1505" s="21" t="b">
        <f t="shared" si="231"/>
        <v>0</v>
      </c>
      <c r="G1505" s="20">
        <f t="shared" si="232"/>
        <v>1</v>
      </c>
      <c r="H1505" s="20">
        <f t="shared" si="233"/>
        <v>24</v>
      </c>
      <c r="I1505" s="20">
        <f t="shared" si="238"/>
        <v>12</v>
      </c>
      <c r="J1505" s="21">
        <f t="shared" si="239"/>
        <v>39510</v>
      </c>
      <c r="K1505" s="21"/>
      <c r="L1505" s="21" t="str">
        <f t="shared" si="234"/>
        <v>Monday</v>
      </c>
      <c r="M1505" s="20">
        <f t="shared" si="235"/>
        <v>3</v>
      </c>
      <c r="N1505" s="19">
        <v>3442.5</v>
      </c>
      <c r="O1505" s="4">
        <f>MATCH(N1505-1,'Supply Data'!$K$12:$K$17)+1</f>
        <v>3</v>
      </c>
      <c r="P1505">
        <f>INDEX('Supply Data'!$L$12:$L$17,'Demand Data'!O1505)</f>
        <v>23</v>
      </c>
      <c r="R1505" t="str">
        <f t="shared" si="236"/>
        <v>03-Mar-08 Monday 12</v>
      </c>
    </row>
    <row r="1506" spans="4:18" x14ac:dyDescent="0.35">
      <c r="D1506" s="21">
        <f t="shared" si="237"/>
        <v>39510.499999996362</v>
      </c>
      <c r="E1506" s="21" t="b">
        <f t="shared" si="230"/>
        <v>0</v>
      </c>
      <c r="F1506" s="21" t="b">
        <f t="shared" si="231"/>
        <v>0</v>
      </c>
      <c r="G1506" s="20">
        <f t="shared" si="232"/>
        <v>1</v>
      </c>
      <c r="H1506" s="20">
        <f t="shared" si="233"/>
        <v>24</v>
      </c>
      <c r="I1506" s="20">
        <f t="shared" si="238"/>
        <v>13</v>
      </c>
      <c r="J1506" s="21">
        <f t="shared" si="239"/>
        <v>39510</v>
      </c>
      <c r="K1506" s="21"/>
      <c r="L1506" s="21" t="str">
        <f t="shared" si="234"/>
        <v>Monday</v>
      </c>
      <c r="M1506" s="20">
        <f t="shared" si="235"/>
        <v>3</v>
      </c>
      <c r="N1506" s="19">
        <v>3489</v>
      </c>
      <c r="O1506" s="4">
        <f>MATCH(N1506-1,'Supply Data'!$K$12:$K$17)+1</f>
        <v>3</v>
      </c>
      <c r="P1506">
        <f>INDEX('Supply Data'!$L$12:$L$17,'Demand Data'!O1506)</f>
        <v>23</v>
      </c>
      <c r="R1506" t="str">
        <f t="shared" si="236"/>
        <v>03-Mar-08 Monday 13</v>
      </c>
    </row>
    <row r="1507" spans="4:18" x14ac:dyDescent="0.35">
      <c r="D1507" s="21">
        <f t="shared" si="237"/>
        <v>39510.541666663026</v>
      </c>
      <c r="E1507" s="21" t="b">
        <f t="shared" si="230"/>
        <v>0</v>
      </c>
      <c r="F1507" s="21" t="b">
        <f t="shared" si="231"/>
        <v>0</v>
      </c>
      <c r="G1507" s="20">
        <f t="shared" si="232"/>
        <v>1</v>
      </c>
      <c r="H1507" s="20">
        <f t="shared" si="233"/>
        <v>24</v>
      </c>
      <c r="I1507" s="20">
        <f t="shared" si="238"/>
        <v>14</v>
      </c>
      <c r="J1507" s="21">
        <f t="shared" si="239"/>
        <v>39510</v>
      </c>
      <c r="K1507" s="21"/>
      <c r="L1507" s="21" t="str">
        <f t="shared" si="234"/>
        <v>Monday</v>
      </c>
      <c r="M1507" s="20">
        <f t="shared" si="235"/>
        <v>3</v>
      </c>
      <c r="N1507" s="19">
        <v>3439.5</v>
      </c>
      <c r="O1507" s="4">
        <f>MATCH(N1507-1,'Supply Data'!$K$12:$K$17)+1</f>
        <v>3</v>
      </c>
      <c r="P1507">
        <f>INDEX('Supply Data'!$L$12:$L$17,'Demand Data'!O1507)</f>
        <v>23</v>
      </c>
      <c r="R1507" t="str">
        <f t="shared" si="236"/>
        <v>03-Mar-08 Monday 14</v>
      </c>
    </row>
    <row r="1508" spans="4:18" x14ac:dyDescent="0.35">
      <c r="D1508" s="21">
        <f t="shared" si="237"/>
        <v>39510.583333329691</v>
      </c>
      <c r="E1508" s="21" t="b">
        <f t="shared" si="230"/>
        <v>0</v>
      </c>
      <c r="F1508" s="21" t="b">
        <f t="shared" si="231"/>
        <v>0</v>
      </c>
      <c r="G1508" s="20">
        <f t="shared" si="232"/>
        <v>1</v>
      </c>
      <c r="H1508" s="20">
        <f t="shared" si="233"/>
        <v>24</v>
      </c>
      <c r="I1508" s="20">
        <f t="shared" si="238"/>
        <v>15</v>
      </c>
      <c r="J1508" s="21">
        <f t="shared" si="239"/>
        <v>39510</v>
      </c>
      <c r="K1508" s="21"/>
      <c r="L1508" s="21" t="str">
        <f t="shared" si="234"/>
        <v>Monday</v>
      </c>
      <c r="M1508" s="20">
        <f t="shared" si="235"/>
        <v>3</v>
      </c>
      <c r="N1508" s="19">
        <v>3379.5</v>
      </c>
      <c r="O1508" s="4">
        <f>MATCH(N1508-1,'Supply Data'!$K$12:$K$17)+1</f>
        <v>3</v>
      </c>
      <c r="P1508">
        <f>INDEX('Supply Data'!$L$12:$L$17,'Demand Data'!O1508)</f>
        <v>23</v>
      </c>
      <c r="R1508" t="str">
        <f t="shared" si="236"/>
        <v>03-Mar-08 Monday 15</v>
      </c>
    </row>
    <row r="1509" spans="4:18" x14ac:dyDescent="0.35">
      <c r="D1509" s="21">
        <f t="shared" si="237"/>
        <v>39510.624999996355</v>
      </c>
      <c r="E1509" s="21" t="b">
        <f t="shared" si="230"/>
        <v>0</v>
      </c>
      <c r="F1509" s="21" t="b">
        <f t="shared" si="231"/>
        <v>0</v>
      </c>
      <c r="G1509" s="20">
        <f t="shared" si="232"/>
        <v>1</v>
      </c>
      <c r="H1509" s="20">
        <f t="shared" si="233"/>
        <v>24</v>
      </c>
      <c r="I1509" s="20">
        <f t="shared" si="238"/>
        <v>16</v>
      </c>
      <c r="J1509" s="21">
        <f t="shared" si="239"/>
        <v>39510</v>
      </c>
      <c r="K1509" s="21"/>
      <c r="L1509" s="21" t="str">
        <f t="shared" si="234"/>
        <v>Monday</v>
      </c>
      <c r="M1509" s="20">
        <f t="shared" si="235"/>
        <v>3</v>
      </c>
      <c r="N1509" s="19">
        <v>3262.5</v>
      </c>
      <c r="O1509" s="4">
        <f>MATCH(N1509-1,'Supply Data'!$K$12:$K$17)+1</f>
        <v>3</v>
      </c>
      <c r="P1509">
        <f>INDEX('Supply Data'!$L$12:$L$17,'Demand Data'!O1509)</f>
        <v>23</v>
      </c>
      <c r="R1509" t="str">
        <f t="shared" si="236"/>
        <v>03-Mar-08 Monday 16</v>
      </c>
    </row>
    <row r="1510" spans="4:18" x14ac:dyDescent="0.35">
      <c r="D1510" s="21">
        <f t="shared" si="237"/>
        <v>39510.666666663019</v>
      </c>
      <c r="E1510" s="21" t="b">
        <f t="shared" si="230"/>
        <v>0</v>
      </c>
      <c r="F1510" s="21" t="b">
        <f t="shared" si="231"/>
        <v>0</v>
      </c>
      <c r="G1510" s="20">
        <f t="shared" si="232"/>
        <v>1</v>
      </c>
      <c r="H1510" s="20">
        <f t="shared" si="233"/>
        <v>24</v>
      </c>
      <c r="I1510" s="20">
        <f t="shared" si="238"/>
        <v>17</v>
      </c>
      <c r="J1510" s="21">
        <f t="shared" si="239"/>
        <v>39510</v>
      </c>
      <c r="K1510" s="21"/>
      <c r="L1510" s="21" t="str">
        <f t="shared" si="234"/>
        <v>Monday</v>
      </c>
      <c r="M1510" s="20">
        <f t="shared" si="235"/>
        <v>3</v>
      </c>
      <c r="N1510" s="19">
        <v>3289.5</v>
      </c>
      <c r="O1510" s="4">
        <f>MATCH(N1510-1,'Supply Data'!$K$12:$K$17)+1</f>
        <v>3</v>
      </c>
      <c r="P1510">
        <f>INDEX('Supply Data'!$L$12:$L$17,'Demand Data'!O1510)</f>
        <v>23</v>
      </c>
      <c r="R1510" t="str">
        <f t="shared" si="236"/>
        <v>03-Mar-08 Monday 17</v>
      </c>
    </row>
    <row r="1511" spans="4:18" x14ac:dyDescent="0.35">
      <c r="D1511" s="21">
        <f t="shared" si="237"/>
        <v>39510.708333329683</v>
      </c>
      <c r="E1511" s="21" t="b">
        <f t="shared" si="230"/>
        <v>0</v>
      </c>
      <c r="F1511" s="21" t="b">
        <f t="shared" si="231"/>
        <v>0</v>
      </c>
      <c r="G1511" s="20">
        <f t="shared" si="232"/>
        <v>1</v>
      </c>
      <c r="H1511" s="20">
        <f t="shared" si="233"/>
        <v>24</v>
      </c>
      <c r="I1511" s="20">
        <f t="shared" si="238"/>
        <v>18</v>
      </c>
      <c r="J1511" s="21">
        <f t="shared" si="239"/>
        <v>39510</v>
      </c>
      <c r="K1511" s="21"/>
      <c r="L1511" s="21" t="str">
        <f t="shared" si="234"/>
        <v>Monday</v>
      </c>
      <c r="M1511" s="20">
        <f t="shared" si="235"/>
        <v>3</v>
      </c>
      <c r="N1511" s="19">
        <v>3769.5</v>
      </c>
      <c r="O1511" s="4">
        <f>MATCH(N1511-1,'Supply Data'!$K$12:$K$17)+1</f>
        <v>4</v>
      </c>
      <c r="P1511">
        <f>INDEX('Supply Data'!$L$12:$L$17,'Demand Data'!O1511)</f>
        <v>50</v>
      </c>
      <c r="R1511" t="str">
        <f t="shared" si="236"/>
        <v>03-Mar-08 Monday 18</v>
      </c>
    </row>
    <row r="1512" spans="4:18" x14ac:dyDescent="0.35">
      <c r="D1512" s="21">
        <f t="shared" si="237"/>
        <v>39510.749999996347</v>
      </c>
      <c r="E1512" s="21" t="b">
        <f t="shared" si="230"/>
        <v>0</v>
      </c>
      <c r="F1512" s="21" t="b">
        <f t="shared" si="231"/>
        <v>0</v>
      </c>
      <c r="G1512" s="20">
        <f t="shared" si="232"/>
        <v>1</v>
      </c>
      <c r="H1512" s="20">
        <f t="shared" si="233"/>
        <v>24</v>
      </c>
      <c r="I1512" s="20">
        <f t="shared" si="238"/>
        <v>19</v>
      </c>
      <c r="J1512" s="21">
        <f t="shared" si="239"/>
        <v>39510</v>
      </c>
      <c r="K1512" s="21"/>
      <c r="L1512" s="21" t="str">
        <f t="shared" si="234"/>
        <v>Monday</v>
      </c>
      <c r="M1512" s="20">
        <f t="shared" si="235"/>
        <v>3</v>
      </c>
      <c r="N1512" s="19">
        <v>4476</v>
      </c>
      <c r="O1512" s="4">
        <f>MATCH(N1512-1,'Supply Data'!$K$12:$K$17)+1</f>
        <v>4</v>
      </c>
      <c r="P1512">
        <f>INDEX('Supply Data'!$L$12:$L$17,'Demand Data'!O1512)</f>
        <v>50</v>
      </c>
      <c r="R1512" t="str">
        <f t="shared" si="236"/>
        <v>03-Mar-08 Monday 19</v>
      </c>
    </row>
    <row r="1513" spans="4:18" x14ac:dyDescent="0.35">
      <c r="D1513" s="21">
        <f t="shared" si="237"/>
        <v>39510.791666663012</v>
      </c>
      <c r="E1513" s="21" t="b">
        <f t="shared" si="230"/>
        <v>0</v>
      </c>
      <c r="F1513" s="21" t="b">
        <f t="shared" si="231"/>
        <v>0</v>
      </c>
      <c r="G1513" s="20">
        <f t="shared" si="232"/>
        <v>1</v>
      </c>
      <c r="H1513" s="20">
        <f t="shared" si="233"/>
        <v>24</v>
      </c>
      <c r="I1513" s="20">
        <f t="shared" si="238"/>
        <v>20</v>
      </c>
      <c r="J1513" s="21">
        <f t="shared" si="239"/>
        <v>39510</v>
      </c>
      <c r="K1513" s="21"/>
      <c r="L1513" s="21" t="str">
        <f t="shared" si="234"/>
        <v>Monday</v>
      </c>
      <c r="M1513" s="20">
        <f t="shared" si="235"/>
        <v>3</v>
      </c>
      <c r="N1513" s="19">
        <v>4363.5</v>
      </c>
      <c r="O1513" s="4">
        <f>MATCH(N1513-1,'Supply Data'!$K$12:$K$17)+1</f>
        <v>4</v>
      </c>
      <c r="P1513">
        <f>INDEX('Supply Data'!$L$12:$L$17,'Demand Data'!O1513)</f>
        <v>50</v>
      </c>
      <c r="R1513" t="str">
        <f t="shared" si="236"/>
        <v>03-Mar-08 Monday 20</v>
      </c>
    </row>
    <row r="1514" spans="4:18" x14ac:dyDescent="0.35">
      <c r="D1514" s="21">
        <f t="shared" si="237"/>
        <v>39510.833333329676</v>
      </c>
      <c r="E1514" s="21" t="b">
        <f t="shared" si="230"/>
        <v>0</v>
      </c>
      <c r="F1514" s="21" t="b">
        <f t="shared" si="231"/>
        <v>0</v>
      </c>
      <c r="G1514" s="20">
        <f t="shared" si="232"/>
        <v>1</v>
      </c>
      <c r="H1514" s="20">
        <f t="shared" si="233"/>
        <v>24</v>
      </c>
      <c r="I1514" s="20">
        <f t="shared" si="238"/>
        <v>21</v>
      </c>
      <c r="J1514" s="21">
        <f t="shared" si="239"/>
        <v>39510</v>
      </c>
      <c r="K1514" s="21"/>
      <c r="L1514" s="21" t="str">
        <f t="shared" si="234"/>
        <v>Monday</v>
      </c>
      <c r="M1514" s="20">
        <f t="shared" si="235"/>
        <v>3</v>
      </c>
      <c r="N1514" s="19">
        <v>4147.5</v>
      </c>
      <c r="O1514" s="4">
        <f>MATCH(N1514-1,'Supply Data'!$K$12:$K$17)+1</f>
        <v>4</v>
      </c>
      <c r="P1514">
        <f>INDEX('Supply Data'!$L$12:$L$17,'Demand Data'!O1514)</f>
        <v>50</v>
      </c>
      <c r="R1514" t="str">
        <f t="shared" si="236"/>
        <v>03-Mar-08 Monday 21</v>
      </c>
    </row>
    <row r="1515" spans="4:18" x14ac:dyDescent="0.35">
      <c r="D1515" s="21">
        <f t="shared" si="237"/>
        <v>39510.87499999634</v>
      </c>
      <c r="E1515" s="21" t="b">
        <f t="shared" si="230"/>
        <v>0</v>
      </c>
      <c r="F1515" s="21" t="b">
        <f t="shared" si="231"/>
        <v>0</v>
      </c>
      <c r="G1515" s="20">
        <f t="shared" si="232"/>
        <v>1</v>
      </c>
      <c r="H1515" s="20">
        <f t="shared" si="233"/>
        <v>24</v>
      </c>
      <c r="I1515" s="20">
        <f t="shared" si="238"/>
        <v>22</v>
      </c>
      <c r="J1515" s="21">
        <f t="shared" si="239"/>
        <v>39510</v>
      </c>
      <c r="K1515" s="21"/>
      <c r="L1515" s="21" t="str">
        <f t="shared" si="234"/>
        <v>Monday</v>
      </c>
      <c r="M1515" s="20">
        <f t="shared" si="235"/>
        <v>3</v>
      </c>
      <c r="N1515" s="19">
        <v>3915</v>
      </c>
      <c r="O1515" s="4">
        <f>MATCH(N1515-1,'Supply Data'!$K$12:$K$17)+1</f>
        <v>4</v>
      </c>
      <c r="P1515">
        <f>INDEX('Supply Data'!$L$12:$L$17,'Demand Data'!O1515)</f>
        <v>50</v>
      </c>
      <c r="R1515" t="str">
        <f t="shared" si="236"/>
        <v>03-Mar-08 Monday 22</v>
      </c>
    </row>
    <row r="1516" spans="4:18" x14ac:dyDescent="0.35">
      <c r="D1516" s="21">
        <f t="shared" si="237"/>
        <v>39510.916666663004</v>
      </c>
      <c r="E1516" s="21" t="b">
        <f t="shared" si="230"/>
        <v>0</v>
      </c>
      <c r="F1516" s="21" t="b">
        <f t="shared" si="231"/>
        <v>0</v>
      </c>
      <c r="G1516" s="20">
        <f t="shared" si="232"/>
        <v>1</v>
      </c>
      <c r="H1516" s="20">
        <f t="shared" si="233"/>
        <v>24</v>
      </c>
      <c r="I1516" s="20">
        <f t="shared" si="238"/>
        <v>23</v>
      </c>
      <c r="J1516" s="21">
        <f t="shared" si="239"/>
        <v>39510</v>
      </c>
      <c r="K1516" s="21"/>
      <c r="L1516" s="21" t="str">
        <f t="shared" si="234"/>
        <v>Monday</v>
      </c>
      <c r="M1516" s="20">
        <f t="shared" si="235"/>
        <v>3</v>
      </c>
      <c r="N1516" s="19">
        <v>3622.5</v>
      </c>
      <c r="O1516" s="4">
        <f>MATCH(N1516-1,'Supply Data'!$K$12:$K$17)+1</f>
        <v>4</v>
      </c>
      <c r="P1516">
        <f>INDEX('Supply Data'!$L$12:$L$17,'Demand Data'!O1516)</f>
        <v>50</v>
      </c>
      <c r="R1516" t="str">
        <f t="shared" si="236"/>
        <v>03-Mar-08 Monday 23</v>
      </c>
    </row>
    <row r="1517" spans="4:18" x14ac:dyDescent="0.35">
      <c r="D1517" s="21">
        <f t="shared" si="237"/>
        <v>39510.958333329669</v>
      </c>
      <c r="E1517" s="21" t="b">
        <f t="shared" si="230"/>
        <v>0</v>
      </c>
      <c r="F1517" s="21" t="b">
        <f t="shared" si="231"/>
        <v>0</v>
      </c>
      <c r="G1517" s="20">
        <f t="shared" si="232"/>
        <v>1</v>
      </c>
      <c r="H1517" s="20">
        <f t="shared" si="233"/>
        <v>24</v>
      </c>
      <c r="I1517" s="20">
        <f t="shared" si="238"/>
        <v>24</v>
      </c>
      <c r="J1517" s="21">
        <f t="shared" si="239"/>
        <v>39510</v>
      </c>
      <c r="K1517" s="21"/>
      <c r="L1517" s="21" t="str">
        <f t="shared" si="234"/>
        <v>Monday</v>
      </c>
      <c r="M1517" s="20">
        <f t="shared" si="235"/>
        <v>3</v>
      </c>
      <c r="N1517" s="19">
        <v>3333</v>
      </c>
      <c r="O1517" s="4">
        <f>MATCH(N1517-1,'Supply Data'!$K$12:$K$17)+1</f>
        <v>3</v>
      </c>
      <c r="P1517">
        <f>INDEX('Supply Data'!$L$12:$L$17,'Demand Data'!O1517)</f>
        <v>23</v>
      </c>
      <c r="R1517" t="str">
        <f t="shared" si="236"/>
        <v>03-Mar-08 Monday 24</v>
      </c>
    </row>
    <row r="1518" spans="4:18" x14ac:dyDescent="0.35">
      <c r="D1518" s="21">
        <f t="shared" si="237"/>
        <v>39510.999999996333</v>
      </c>
      <c r="E1518" s="21" t="b">
        <f t="shared" si="230"/>
        <v>0</v>
      </c>
      <c r="F1518" s="21" t="b">
        <f t="shared" si="231"/>
        <v>0</v>
      </c>
      <c r="G1518" s="20">
        <f t="shared" si="232"/>
        <v>1</v>
      </c>
      <c r="H1518" s="20">
        <f t="shared" si="233"/>
        <v>24</v>
      </c>
      <c r="I1518" s="20">
        <f t="shared" si="238"/>
        <v>1</v>
      </c>
      <c r="J1518" s="21">
        <f t="shared" si="239"/>
        <v>39511</v>
      </c>
      <c r="K1518" s="21"/>
      <c r="L1518" s="21" t="str">
        <f t="shared" si="234"/>
        <v>Tuesday</v>
      </c>
      <c r="M1518" s="20">
        <f t="shared" si="235"/>
        <v>3</v>
      </c>
      <c r="N1518" s="19">
        <v>3333</v>
      </c>
      <c r="O1518" s="4">
        <f>MATCH(N1518-1,'Supply Data'!$K$12:$K$17)+1</f>
        <v>3</v>
      </c>
      <c r="P1518">
        <f>INDEX('Supply Data'!$L$12:$L$17,'Demand Data'!O1518)</f>
        <v>23</v>
      </c>
      <c r="R1518" t="str">
        <f t="shared" si="236"/>
        <v>04-Mar-08 Tuesday 1</v>
      </c>
    </row>
    <row r="1519" spans="4:18" x14ac:dyDescent="0.35">
      <c r="D1519" s="21">
        <f t="shared" si="237"/>
        <v>39511.041666662997</v>
      </c>
      <c r="E1519" s="21" t="b">
        <f t="shared" si="230"/>
        <v>0</v>
      </c>
      <c r="F1519" s="21" t="b">
        <f t="shared" si="231"/>
        <v>0</v>
      </c>
      <c r="G1519" s="20">
        <f t="shared" si="232"/>
        <v>1</v>
      </c>
      <c r="H1519" s="20">
        <f t="shared" si="233"/>
        <v>24</v>
      </c>
      <c r="I1519" s="20">
        <f t="shared" si="238"/>
        <v>2</v>
      </c>
      <c r="J1519" s="21">
        <f t="shared" si="239"/>
        <v>39511</v>
      </c>
      <c r="K1519" s="21"/>
      <c r="L1519" s="21" t="str">
        <f t="shared" si="234"/>
        <v>Tuesday</v>
      </c>
      <c r="M1519" s="20">
        <f t="shared" si="235"/>
        <v>3</v>
      </c>
      <c r="N1519" s="19">
        <v>3643.5</v>
      </c>
      <c r="O1519" s="4">
        <f>MATCH(N1519-1,'Supply Data'!$K$12:$K$17)+1</f>
        <v>4</v>
      </c>
      <c r="P1519">
        <f>INDEX('Supply Data'!$L$12:$L$17,'Demand Data'!O1519)</f>
        <v>50</v>
      </c>
      <c r="R1519" t="str">
        <f t="shared" si="236"/>
        <v>04-Mar-08 Tuesday 2</v>
      </c>
    </row>
    <row r="1520" spans="4:18" x14ac:dyDescent="0.35">
      <c r="D1520" s="21">
        <f t="shared" si="237"/>
        <v>39511.083333329661</v>
      </c>
      <c r="E1520" s="21" t="b">
        <f t="shared" si="230"/>
        <v>0</v>
      </c>
      <c r="F1520" s="21" t="b">
        <f t="shared" si="231"/>
        <v>0</v>
      </c>
      <c r="G1520" s="20">
        <f t="shared" si="232"/>
        <v>1</v>
      </c>
      <c r="H1520" s="20">
        <f t="shared" si="233"/>
        <v>24</v>
      </c>
      <c r="I1520" s="20">
        <f t="shared" si="238"/>
        <v>3</v>
      </c>
      <c r="J1520" s="21">
        <f t="shared" si="239"/>
        <v>39511</v>
      </c>
      <c r="K1520" s="21"/>
      <c r="L1520" s="21" t="str">
        <f t="shared" si="234"/>
        <v>Tuesday</v>
      </c>
      <c r="M1520" s="20">
        <f t="shared" si="235"/>
        <v>3</v>
      </c>
      <c r="N1520" s="19">
        <v>3537</v>
      </c>
      <c r="O1520" s="4">
        <f>MATCH(N1520-1,'Supply Data'!$K$12:$K$17)+1</f>
        <v>3</v>
      </c>
      <c r="P1520">
        <f>INDEX('Supply Data'!$L$12:$L$17,'Demand Data'!O1520)</f>
        <v>23</v>
      </c>
      <c r="R1520" t="str">
        <f t="shared" si="236"/>
        <v>04-Mar-08 Tuesday 3</v>
      </c>
    </row>
    <row r="1521" spans="4:18" x14ac:dyDescent="0.35">
      <c r="D1521" s="21">
        <f t="shared" si="237"/>
        <v>39511.124999996326</v>
      </c>
      <c r="E1521" s="21" t="b">
        <f t="shared" si="230"/>
        <v>0</v>
      </c>
      <c r="F1521" s="21" t="b">
        <f t="shared" si="231"/>
        <v>0</v>
      </c>
      <c r="G1521" s="20">
        <f t="shared" si="232"/>
        <v>1</v>
      </c>
      <c r="H1521" s="20">
        <f t="shared" si="233"/>
        <v>24</v>
      </c>
      <c r="I1521" s="20">
        <f t="shared" si="238"/>
        <v>4</v>
      </c>
      <c r="J1521" s="21">
        <f t="shared" si="239"/>
        <v>39511</v>
      </c>
      <c r="K1521" s="21"/>
      <c r="L1521" s="21" t="str">
        <f t="shared" si="234"/>
        <v>Tuesday</v>
      </c>
      <c r="M1521" s="20">
        <f t="shared" si="235"/>
        <v>3</v>
      </c>
      <c r="N1521" s="19">
        <v>3526.5</v>
      </c>
      <c r="O1521" s="4">
        <f>MATCH(N1521-1,'Supply Data'!$K$12:$K$17)+1</f>
        <v>3</v>
      </c>
      <c r="P1521">
        <f>INDEX('Supply Data'!$L$12:$L$17,'Demand Data'!O1521)</f>
        <v>23</v>
      </c>
      <c r="R1521" t="str">
        <f t="shared" si="236"/>
        <v>04-Mar-08 Tuesday 4</v>
      </c>
    </row>
    <row r="1522" spans="4:18" x14ac:dyDescent="0.35">
      <c r="D1522" s="21">
        <f t="shared" si="237"/>
        <v>39511.16666666299</v>
      </c>
      <c r="E1522" s="21" t="b">
        <f t="shared" si="230"/>
        <v>0</v>
      </c>
      <c r="F1522" s="21" t="b">
        <f t="shared" si="231"/>
        <v>0</v>
      </c>
      <c r="G1522" s="20">
        <f t="shared" si="232"/>
        <v>1</v>
      </c>
      <c r="H1522" s="20">
        <f t="shared" si="233"/>
        <v>24</v>
      </c>
      <c r="I1522" s="20">
        <f t="shared" si="238"/>
        <v>5</v>
      </c>
      <c r="J1522" s="21">
        <f t="shared" si="239"/>
        <v>39511</v>
      </c>
      <c r="K1522" s="21"/>
      <c r="L1522" s="21" t="str">
        <f t="shared" si="234"/>
        <v>Tuesday</v>
      </c>
      <c r="M1522" s="20">
        <f t="shared" si="235"/>
        <v>3</v>
      </c>
      <c r="N1522" s="19">
        <v>3804</v>
      </c>
      <c r="O1522" s="4">
        <f>MATCH(N1522-1,'Supply Data'!$K$12:$K$17)+1</f>
        <v>4</v>
      </c>
      <c r="P1522">
        <f>INDEX('Supply Data'!$L$12:$L$17,'Demand Data'!O1522)</f>
        <v>50</v>
      </c>
      <c r="R1522" t="str">
        <f t="shared" si="236"/>
        <v>04-Mar-08 Tuesday 5</v>
      </c>
    </row>
    <row r="1523" spans="4:18" x14ac:dyDescent="0.35">
      <c r="D1523" s="21">
        <f t="shared" si="237"/>
        <v>39511.208333329654</v>
      </c>
      <c r="E1523" s="21" t="b">
        <f t="shared" si="230"/>
        <v>0</v>
      </c>
      <c r="F1523" s="21" t="b">
        <f t="shared" si="231"/>
        <v>0</v>
      </c>
      <c r="G1523" s="20">
        <f t="shared" si="232"/>
        <v>1</v>
      </c>
      <c r="H1523" s="20">
        <f t="shared" si="233"/>
        <v>24</v>
      </c>
      <c r="I1523" s="20">
        <f t="shared" si="238"/>
        <v>6</v>
      </c>
      <c r="J1523" s="21">
        <f t="shared" si="239"/>
        <v>39511</v>
      </c>
      <c r="K1523" s="21"/>
      <c r="L1523" s="21" t="str">
        <f t="shared" si="234"/>
        <v>Tuesday</v>
      </c>
      <c r="M1523" s="20">
        <f t="shared" si="235"/>
        <v>3</v>
      </c>
      <c r="N1523" s="19">
        <v>4074</v>
      </c>
      <c r="O1523" s="4">
        <f>MATCH(N1523-1,'Supply Data'!$K$12:$K$17)+1</f>
        <v>4</v>
      </c>
      <c r="P1523">
        <f>INDEX('Supply Data'!$L$12:$L$17,'Demand Data'!O1523)</f>
        <v>50</v>
      </c>
      <c r="R1523" t="str">
        <f t="shared" si="236"/>
        <v>04-Mar-08 Tuesday 6</v>
      </c>
    </row>
    <row r="1524" spans="4:18" x14ac:dyDescent="0.35">
      <c r="D1524" s="21">
        <f t="shared" si="237"/>
        <v>39511.249999996318</v>
      </c>
      <c r="E1524" s="21" t="b">
        <f t="shared" si="230"/>
        <v>0</v>
      </c>
      <c r="F1524" s="21" t="b">
        <f t="shared" si="231"/>
        <v>0</v>
      </c>
      <c r="G1524" s="20">
        <f t="shared" si="232"/>
        <v>1</v>
      </c>
      <c r="H1524" s="20">
        <f t="shared" si="233"/>
        <v>24</v>
      </c>
      <c r="I1524" s="20">
        <f t="shared" si="238"/>
        <v>7</v>
      </c>
      <c r="J1524" s="21">
        <f t="shared" si="239"/>
        <v>39511</v>
      </c>
      <c r="K1524" s="21"/>
      <c r="L1524" s="21" t="str">
        <f t="shared" si="234"/>
        <v>Tuesday</v>
      </c>
      <c r="M1524" s="20">
        <f t="shared" si="235"/>
        <v>3</v>
      </c>
      <c r="N1524" s="19">
        <v>3973.5</v>
      </c>
      <c r="O1524" s="4">
        <f>MATCH(N1524-1,'Supply Data'!$K$12:$K$17)+1</f>
        <v>4</v>
      </c>
      <c r="P1524">
        <f>INDEX('Supply Data'!$L$12:$L$17,'Demand Data'!O1524)</f>
        <v>50</v>
      </c>
      <c r="R1524" t="str">
        <f t="shared" si="236"/>
        <v>04-Mar-08 Tuesday 7</v>
      </c>
    </row>
    <row r="1525" spans="4:18" x14ac:dyDescent="0.35">
      <c r="D1525" s="21">
        <f t="shared" si="237"/>
        <v>39511.291666662983</v>
      </c>
      <c r="E1525" s="21" t="b">
        <f t="shared" si="230"/>
        <v>0</v>
      </c>
      <c r="F1525" s="21" t="b">
        <f t="shared" si="231"/>
        <v>0</v>
      </c>
      <c r="G1525" s="20">
        <f t="shared" si="232"/>
        <v>1</v>
      </c>
      <c r="H1525" s="20">
        <f t="shared" si="233"/>
        <v>24</v>
      </c>
      <c r="I1525" s="20">
        <f t="shared" si="238"/>
        <v>8</v>
      </c>
      <c r="J1525" s="21">
        <f t="shared" si="239"/>
        <v>39511</v>
      </c>
      <c r="K1525" s="21"/>
      <c r="L1525" s="21" t="str">
        <f t="shared" si="234"/>
        <v>Tuesday</v>
      </c>
      <c r="M1525" s="20">
        <f t="shared" si="235"/>
        <v>3</v>
      </c>
      <c r="N1525" s="19">
        <v>4353</v>
      </c>
      <c r="O1525" s="4">
        <f>MATCH(N1525-1,'Supply Data'!$K$12:$K$17)+1</f>
        <v>4</v>
      </c>
      <c r="P1525">
        <f>INDEX('Supply Data'!$L$12:$L$17,'Demand Data'!O1525)</f>
        <v>50</v>
      </c>
      <c r="R1525" t="str">
        <f t="shared" si="236"/>
        <v>04-Mar-08 Tuesday 8</v>
      </c>
    </row>
    <row r="1526" spans="4:18" x14ac:dyDescent="0.35">
      <c r="D1526" s="21">
        <f t="shared" si="237"/>
        <v>39511.333333329647</v>
      </c>
      <c r="E1526" s="21" t="b">
        <f t="shared" si="230"/>
        <v>0</v>
      </c>
      <c r="F1526" s="21" t="b">
        <f t="shared" si="231"/>
        <v>0</v>
      </c>
      <c r="G1526" s="20">
        <f t="shared" si="232"/>
        <v>1</v>
      </c>
      <c r="H1526" s="20">
        <f t="shared" si="233"/>
        <v>24</v>
      </c>
      <c r="I1526" s="20">
        <f t="shared" si="238"/>
        <v>9</v>
      </c>
      <c r="J1526" s="21">
        <f t="shared" si="239"/>
        <v>39511</v>
      </c>
      <c r="K1526" s="21"/>
      <c r="L1526" s="21" t="str">
        <f t="shared" si="234"/>
        <v>Tuesday</v>
      </c>
      <c r="M1526" s="20">
        <f t="shared" si="235"/>
        <v>3</v>
      </c>
      <c r="N1526" s="19">
        <v>4773</v>
      </c>
      <c r="O1526" s="4">
        <f>MATCH(N1526-1,'Supply Data'!$K$12:$K$17)+1</f>
        <v>4</v>
      </c>
      <c r="P1526">
        <f>INDEX('Supply Data'!$L$12:$L$17,'Demand Data'!O1526)</f>
        <v>50</v>
      </c>
      <c r="R1526" t="str">
        <f t="shared" si="236"/>
        <v>04-Mar-08 Tuesday 9</v>
      </c>
    </row>
    <row r="1527" spans="4:18" x14ac:dyDescent="0.35">
      <c r="D1527" s="21">
        <f t="shared" si="237"/>
        <v>39511.374999996311</v>
      </c>
      <c r="E1527" s="21" t="b">
        <f t="shared" si="230"/>
        <v>0</v>
      </c>
      <c r="F1527" s="21" t="b">
        <f t="shared" si="231"/>
        <v>0</v>
      </c>
      <c r="G1527" s="20">
        <f t="shared" si="232"/>
        <v>1</v>
      </c>
      <c r="H1527" s="20">
        <f t="shared" si="233"/>
        <v>24</v>
      </c>
      <c r="I1527" s="20">
        <f t="shared" si="238"/>
        <v>10</v>
      </c>
      <c r="J1527" s="21">
        <f t="shared" si="239"/>
        <v>39511</v>
      </c>
      <c r="K1527" s="21"/>
      <c r="L1527" s="21" t="str">
        <f t="shared" si="234"/>
        <v>Tuesday</v>
      </c>
      <c r="M1527" s="20">
        <f t="shared" si="235"/>
        <v>3</v>
      </c>
      <c r="N1527" s="19">
        <v>5085</v>
      </c>
      <c r="O1527" s="4">
        <f>MATCH(N1527-1,'Supply Data'!$K$12:$K$17)+1</f>
        <v>5</v>
      </c>
      <c r="P1527">
        <f>INDEX('Supply Data'!$L$12:$L$17,'Demand Data'!O1527)</f>
        <v>75</v>
      </c>
      <c r="R1527" t="str">
        <f t="shared" si="236"/>
        <v>04-Mar-08 Tuesday 10</v>
      </c>
    </row>
    <row r="1528" spans="4:18" x14ac:dyDescent="0.35">
      <c r="D1528" s="21">
        <f t="shared" si="237"/>
        <v>39511.416666662975</v>
      </c>
      <c r="E1528" s="21" t="b">
        <f t="shared" si="230"/>
        <v>0</v>
      </c>
      <c r="F1528" s="21" t="b">
        <f t="shared" si="231"/>
        <v>0</v>
      </c>
      <c r="G1528" s="20">
        <f t="shared" si="232"/>
        <v>1</v>
      </c>
      <c r="H1528" s="20">
        <f t="shared" si="233"/>
        <v>24</v>
      </c>
      <c r="I1528" s="20">
        <f t="shared" si="238"/>
        <v>11</v>
      </c>
      <c r="J1528" s="21">
        <f t="shared" si="239"/>
        <v>39511</v>
      </c>
      <c r="K1528" s="21"/>
      <c r="L1528" s="21" t="str">
        <f t="shared" si="234"/>
        <v>Tuesday</v>
      </c>
      <c r="M1528" s="20">
        <f t="shared" si="235"/>
        <v>3</v>
      </c>
      <c r="N1528" s="19">
        <v>5307</v>
      </c>
      <c r="O1528" s="4">
        <f>MATCH(N1528-1,'Supply Data'!$K$12:$K$17)+1</f>
        <v>5</v>
      </c>
      <c r="P1528">
        <f>INDEX('Supply Data'!$L$12:$L$17,'Demand Data'!O1528)</f>
        <v>75</v>
      </c>
      <c r="R1528" t="str">
        <f t="shared" si="236"/>
        <v>04-Mar-08 Tuesday 11</v>
      </c>
    </row>
    <row r="1529" spans="4:18" x14ac:dyDescent="0.35">
      <c r="D1529" s="21">
        <f t="shared" si="237"/>
        <v>39511.45833332964</v>
      </c>
      <c r="E1529" s="21" t="b">
        <f t="shared" si="230"/>
        <v>0</v>
      </c>
      <c r="F1529" s="21" t="b">
        <f t="shared" si="231"/>
        <v>0</v>
      </c>
      <c r="G1529" s="20">
        <f t="shared" si="232"/>
        <v>1</v>
      </c>
      <c r="H1529" s="20">
        <f t="shared" si="233"/>
        <v>24</v>
      </c>
      <c r="I1529" s="20">
        <f t="shared" si="238"/>
        <v>12</v>
      </c>
      <c r="J1529" s="21">
        <f t="shared" si="239"/>
        <v>39511</v>
      </c>
      <c r="K1529" s="21"/>
      <c r="L1529" s="21" t="str">
        <f t="shared" si="234"/>
        <v>Tuesday</v>
      </c>
      <c r="M1529" s="20">
        <f t="shared" si="235"/>
        <v>3</v>
      </c>
      <c r="N1529" s="19">
        <v>5095.5</v>
      </c>
      <c r="O1529" s="4">
        <f>MATCH(N1529-1,'Supply Data'!$K$12:$K$17)+1</f>
        <v>5</v>
      </c>
      <c r="P1529">
        <f>INDEX('Supply Data'!$L$12:$L$17,'Demand Data'!O1529)</f>
        <v>75</v>
      </c>
      <c r="R1529" t="str">
        <f t="shared" si="236"/>
        <v>04-Mar-08 Tuesday 12</v>
      </c>
    </row>
    <row r="1530" spans="4:18" x14ac:dyDescent="0.35">
      <c r="D1530" s="21">
        <f t="shared" si="237"/>
        <v>39511.499999996304</v>
      </c>
      <c r="E1530" s="21" t="b">
        <f t="shared" si="230"/>
        <v>0</v>
      </c>
      <c r="F1530" s="21" t="b">
        <f t="shared" si="231"/>
        <v>0</v>
      </c>
      <c r="G1530" s="20">
        <f t="shared" si="232"/>
        <v>1</v>
      </c>
      <c r="H1530" s="20">
        <f t="shared" si="233"/>
        <v>24</v>
      </c>
      <c r="I1530" s="20">
        <f t="shared" si="238"/>
        <v>13</v>
      </c>
      <c r="J1530" s="21">
        <f t="shared" si="239"/>
        <v>39511</v>
      </c>
      <c r="K1530" s="21"/>
      <c r="L1530" s="21" t="str">
        <f t="shared" si="234"/>
        <v>Tuesday</v>
      </c>
      <c r="M1530" s="20">
        <f t="shared" si="235"/>
        <v>3</v>
      </c>
      <c r="N1530" s="19">
        <v>5169</v>
      </c>
      <c r="O1530" s="4">
        <f>MATCH(N1530-1,'Supply Data'!$K$12:$K$17)+1</f>
        <v>5</v>
      </c>
      <c r="P1530">
        <f>INDEX('Supply Data'!$L$12:$L$17,'Demand Data'!O1530)</f>
        <v>75</v>
      </c>
      <c r="R1530" t="str">
        <f t="shared" si="236"/>
        <v>04-Mar-08 Tuesday 13</v>
      </c>
    </row>
    <row r="1531" spans="4:18" x14ac:dyDescent="0.35">
      <c r="D1531" s="21">
        <f t="shared" si="237"/>
        <v>39511.541666662968</v>
      </c>
      <c r="E1531" s="21" t="b">
        <f t="shared" si="230"/>
        <v>0</v>
      </c>
      <c r="F1531" s="21" t="b">
        <f t="shared" si="231"/>
        <v>0</v>
      </c>
      <c r="G1531" s="20">
        <f t="shared" si="232"/>
        <v>1</v>
      </c>
      <c r="H1531" s="20">
        <f t="shared" si="233"/>
        <v>24</v>
      </c>
      <c r="I1531" s="20">
        <f t="shared" si="238"/>
        <v>14</v>
      </c>
      <c r="J1531" s="21">
        <f t="shared" si="239"/>
        <v>39511</v>
      </c>
      <c r="K1531" s="21"/>
      <c r="L1531" s="21" t="str">
        <f t="shared" si="234"/>
        <v>Tuesday</v>
      </c>
      <c r="M1531" s="20">
        <f t="shared" si="235"/>
        <v>3</v>
      </c>
      <c r="N1531" s="19">
        <v>5280</v>
      </c>
      <c r="O1531" s="4">
        <f>MATCH(N1531-1,'Supply Data'!$K$12:$K$17)+1</f>
        <v>5</v>
      </c>
      <c r="P1531">
        <f>INDEX('Supply Data'!$L$12:$L$17,'Demand Data'!O1531)</f>
        <v>75</v>
      </c>
      <c r="R1531" t="str">
        <f t="shared" si="236"/>
        <v>04-Mar-08 Tuesday 14</v>
      </c>
    </row>
    <row r="1532" spans="4:18" x14ac:dyDescent="0.35">
      <c r="D1532" s="21">
        <f t="shared" si="237"/>
        <v>39511.583333329632</v>
      </c>
      <c r="E1532" s="21" t="b">
        <f t="shared" si="230"/>
        <v>0</v>
      </c>
      <c r="F1532" s="21" t="b">
        <f t="shared" si="231"/>
        <v>0</v>
      </c>
      <c r="G1532" s="20">
        <f t="shared" si="232"/>
        <v>1</v>
      </c>
      <c r="H1532" s="20">
        <f t="shared" si="233"/>
        <v>24</v>
      </c>
      <c r="I1532" s="20">
        <f t="shared" si="238"/>
        <v>15</v>
      </c>
      <c r="J1532" s="21">
        <f t="shared" si="239"/>
        <v>39511</v>
      </c>
      <c r="K1532" s="21"/>
      <c r="L1532" s="21" t="str">
        <f t="shared" si="234"/>
        <v>Tuesday</v>
      </c>
      <c r="M1532" s="20">
        <f t="shared" si="235"/>
        <v>3</v>
      </c>
      <c r="N1532" s="19">
        <v>5127</v>
      </c>
      <c r="O1532" s="4">
        <f>MATCH(N1532-1,'Supply Data'!$K$12:$K$17)+1</f>
        <v>5</v>
      </c>
      <c r="P1532">
        <f>INDEX('Supply Data'!$L$12:$L$17,'Demand Data'!O1532)</f>
        <v>75</v>
      </c>
      <c r="R1532" t="str">
        <f t="shared" si="236"/>
        <v>04-Mar-08 Tuesday 15</v>
      </c>
    </row>
    <row r="1533" spans="4:18" x14ac:dyDescent="0.35">
      <c r="D1533" s="21">
        <f t="shared" si="237"/>
        <v>39511.624999996297</v>
      </c>
      <c r="E1533" s="21" t="b">
        <f t="shared" si="230"/>
        <v>0</v>
      </c>
      <c r="F1533" s="21" t="b">
        <f t="shared" si="231"/>
        <v>0</v>
      </c>
      <c r="G1533" s="20">
        <f t="shared" si="232"/>
        <v>1</v>
      </c>
      <c r="H1533" s="20">
        <f t="shared" si="233"/>
        <v>24</v>
      </c>
      <c r="I1533" s="20">
        <f t="shared" si="238"/>
        <v>16</v>
      </c>
      <c r="J1533" s="21">
        <f t="shared" si="239"/>
        <v>39511</v>
      </c>
      <c r="K1533" s="21"/>
      <c r="L1533" s="21" t="str">
        <f t="shared" si="234"/>
        <v>Tuesday</v>
      </c>
      <c r="M1533" s="20">
        <f t="shared" si="235"/>
        <v>3</v>
      </c>
      <c r="N1533" s="19">
        <v>5058</v>
      </c>
      <c r="O1533" s="4">
        <f>MATCH(N1533-1,'Supply Data'!$K$12:$K$17)+1</f>
        <v>5</v>
      </c>
      <c r="P1533">
        <f>INDEX('Supply Data'!$L$12:$L$17,'Demand Data'!O1533)</f>
        <v>75</v>
      </c>
      <c r="R1533" t="str">
        <f t="shared" si="236"/>
        <v>04-Mar-08 Tuesday 16</v>
      </c>
    </row>
    <row r="1534" spans="4:18" x14ac:dyDescent="0.35">
      <c r="D1534" s="21">
        <f t="shared" si="237"/>
        <v>39511.666666662961</v>
      </c>
      <c r="E1534" s="21" t="b">
        <f t="shared" si="230"/>
        <v>0</v>
      </c>
      <c r="F1534" s="21" t="b">
        <f t="shared" si="231"/>
        <v>0</v>
      </c>
      <c r="G1534" s="20">
        <f t="shared" si="232"/>
        <v>1</v>
      </c>
      <c r="H1534" s="20">
        <f t="shared" si="233"/>
        <v>24</v>
      </c>
      <c r="I1534" s="20">
        <f t="shared" si="238"/>
        <v>17</v>
      </c>
      <c r="J1534" s="21">
        <f t="shared" si="239"/>
        <v>39511</v>
      </c>
      <c r="K1534" s="21"/>
      <c r="L1534" s="21" t="str">
        <f t="shared" si="234"/>
        <v>Tuesday</v>
      </c>
      <c r="M1534" s="20">
        <f t="shared" si="235"/>
        <v>3</v>
      </c>
      <c r="N1534" s="19">
        <v>4944</v>
      </c>
      <c r="O1534" s="4">
        <f>MATCH(N1534-1,'Supply Data'!$K$12:$K$17)+1</f>
        <v>5</v>
      </c>
      <c r="P1534">
        <f>INDEX('Supply Data'!$L$12:$L$17,'Demand Data'!O1534)</f>
        <v>75</v>
      </c>
      <c r="R1534" t="str">
        <f t="shared" si="236"/>
        <v>04-Mar-08 Tuesday 17</v>
      </c>
    </row>
    <row r="1535" spans="4:18" x14ac:dyDescent="0.35">
      <c r="D1535" s="21">
        <f t="shared" si="237"/>
        <v>39511.708333329625</v>
      </c>
      <c r="E1535" s="21" t="b">
        <f t="shared" si="230"/>
        <v>0</v>
      </c>
      <c r="F1535" s="21" t="b">
        <f t="shared" si="231"/>
        <v>0</v>
      </c>
      <c r="G1535" s="20">
        <f t="shared" si="232"/>
        <v>1</v>
      </c>
      <c r="H1535" s="20">
        <f t="shared" si="233"/>
        <v>24</v>
      </c>
      <c r="I1535" s="20">
        <f t="shared" si="238"/>
        <v>18</v>
      </c>
      <c r="J1535" s="21">
        <f t="shared" si="239"/>
        <v>39511</v>
      </c>
      <c r="K1535" s="21"/>
      <c r="L1535" s="21" t="str">
        <f t="shared" si="234"/>
        <v>Tuesday</v>
      </c>
      <c r="M1535" s="20">
        <f t="shared" si="235"/>
        <v>3</v>
      </c>
      <c r="N1535" s="19">
        <v>5134.5</v>
      </c>
      <c r="O1535" s="4">
        <f>MATCH(N1535-1,'Supply Data'!$K$12:$K$17)+1</f>
        <v>5</v>
      </c>
      <c r="P1535">
        <f>INDEX('Supply Data'!$L$12:$L$17,'Demand Data'!O1535)</f>
        <v>75</v>
      </c>
      <c r="R1535" t="str">
        <f t="shared" si="236"/>
        <v>04-Mar-08 Tuesday 18</v>
      </c>
    </row>
    <row r="1536" spans="4:18" x14ac:dyDescent="0.35">
      <c r="D1536" s="21">
        <f t="shared" si="237"/>
        <v>39511.749999996289</v>
      </c>
      <c r="E1536" s="21" t="b">
        <f t="shared" si="230"/>
        <v>0</v>
      </c>
      <c r="F1536" s="21" t="b">
        <f t="shared" si="231"/>
        <v>0</v>
      </c>
      <c r="G1536" s="20">
        <f t="shared" si="232"/>
        <v>1</v>
      </c>
      <c r="H1536" s="20">
        <f t="shared" si="233"/>
        <v>24</v>
      </c>
      <c r="I1536" s="20">
        <f t="shared" si="238"/>
        <v>19</v>
      </c>
      <c r="J1536" s="21">
        <f t="shared" si="239"/>
        <v>39511</v>
      </c>
      <c r="K1536" s="21"/>
      <c r="L1536" s="21" t="str">
        <f t="shared" si="234"/>
        <v>Tuesday</v>
      </c>
      <c r="M1536" s="20">
        <f t="shared" si="235"/>
        <v>3</v>
      </c>
      <c r="N1536" s="19">
        <v>5556</v>
      </c>
      <c r="O1536" s="4">
        <f>MATCH(N1536-1,'Supply Data'!$K$12:$K$17)+1</f>
        <v>5</v>
      </c>
      <c r="P1536">
        <f>INDEX('Supply Data'!$L$12:$L$17,'Demand Data'!O1536)</f>
        <v>75</v>
      </c>
      <c r="R1536" t="str">
        <f t="shared" si="236"/>
        <v>04-Mar-08 Tuesday 19</v>
      </c>
    </row>
    <row r="1537" spans="4:18" x14ac:dyDescent="0.35">
      <c r="D1537" s="21">
        <f t="shared" si="237"/>
        <v>39511.791666662954</v>
      </c>
      <c r="E1537" s="21" t="b">
        <f t="shared" si="230"/>
        <v>0</v>
      </c>
      <c r="F1537" s="21" t="b">
        <f t="shared" si="231"/>
        <v>0</v>
      </c>
      <c r="G1537" s="20">
        <f t="shared" si="232"/>
        <v>1</v>
      </c>
      <c r="H1537" s="20">
        <f t="shared" si="233"/>
        <v>24</v>
      </c>
      <c r="I1537" s="20">
        <f t="shared" si="238"/>
        <v>20</v>
      </c>
      <c r="J1537" s="21">
        <f t="shared" si="239"/>
        <v>39511</v>
      </c>
      <c r="K1537" s="21"/>
      <c r="L1537" s="21" t="str">
        <f t="shared" si="234"/>
        <v>Tuesday</v>
      </c>
      <c r="M1537" s="20">
        <f t="shared" si="235"/>
        <v>3</v>
      </c>
      <c r="N1537" s="19">
        <v>5341.5</v>
      </c>
      <c r="O1537" s="4">
        <f>MATCH(N1537-1,'Supply Data'!$K$12:$K$17)+1</f>
        <v>5</v>
      </c>
      <c r="P1537">
        <f>INDEX('Supply Data'!$L$12:$L$17,'Demand Data'!O1537)</f>
        <v>75</v>
      </c>
      <c r="R1537" t="str">
        <f t="shared" si="236"/>
        <v>04-Mar-08 Tuesday 20</v>
      </c>
    </row>
    <row r="1538" spans="4:18" x14ac:dyDescent="0.35">
      <c r="D1538" s="21">
        <f t="shared" si="237"/>
        <v>39511.833333329618</v>
      </c>
      <c r="E1538" s="21" t="b">
        <f t="shared" si="230"/>
        <v>0</v>
      </c>
      <c r="F1538" s="21" t="b">
        <f t="shared" si="231"/>
        <v>0</v>
      </c>
      <c r="G1538" s="20">
        <f t="shared" si="232"/>
        <v>1</v>
      </c>
      <c r="H1538" s="20">
        <f t="shared" si="233"/>
        <v>24</v>
      </c>
      <c r="I1538" s="20">
        <f t="shared" si="238"/>
        <v>21</v>
      </c>
      <c r="J1538" s="21">
        <f t="shared" si="239"/>
        <v>39511</v>
      </c>
      <c r="K1538" s="21"/>
      <c r="L1538" s="21" t="str">
        <f t="shared" si="234"/>
        <v>Tuesday</v>
      </c>
      <c r="M1538" s="20">
        <f t="shared" si="235"/>
        <v>3</v>
      </c>
      <c r="N1538" s="19">
        <v>5047.5</v>
      </c>
      <c r="O1538" s="4">
        <f>MATCH(N1538-1,'Supply Data'!$K$12:$K$17)+1</f>
        <v>5</v>
      </c>
      <c r="P1538">
        <f>INDEX('Supply Data'!$L$12:$L$17,'Demand Data'!O1538)</f>
        <v>75</v>
      </c>
      <c r="R1538" t="str">
        <f t="shared" si="236"/>
        <v>04-Mar-08 Tuesday 21</v>
      </c>
    </row>
    <row r="1539" spans="4:18" x14ac:dyDescent="0.35">
      <c r="D1539" s="21">
        <f t="shared" si="237"/>
        <v>39511.874999996282</v>
      </c>
      <c r="E1539" s="21" t="b">
        <f t="shared" si="230"/>
        <v>0</v>
      </c>
      <c r="F1539" s="21" t="b">
        <f t="shared" si="231"/>
        <v>0</v>
      </c>
      <c r="G1539" s="20">
        <f t="shared" si="232"/>
        <v>1</v>
      </c>
      <c r="H1539" s="20">
        <f t="shared" si="233"/>
        <v>24</v>
      </c>
      <c r="I1539" s="20">
        <f t="shared" si="238"/>
        <v>22</v>
      </c>
      <c r="J1539" s="21">
        <f t="shared" si="239"/>
        <v>39511</v>
      </c>
      <c r="K1539" s="21"/>
      <c r="L1539" s="21" t="str">
        <f t="shared" si="234"/>
        <v>Tuesday</v>
      </c>
      <c r="M1539" s="20">
        <f t="shared" si="235"/>
        <v>3</v>
      </c>
      <c r="N1539" s="19">
        <v>4566</v>
      </c>
      <c r="O1539" s="4">
        <f>MATCH(N1539-1,'Supply Data'!$K$12:$K$17)+1</f>
        <v>4</v>
      </c>
      <c r="P1539">
        <f>INDEX('Supply Data'!$L$12:$L$17,'Demand Data'!O1539)</f>
        <v>50</v>
      </c>
      <c r="R1539" t="str">
        <f t="shared" si="236"/>
        <v>04-Mar-08 Tuesday 22</v>
      </c>
    </row>
    <row r="1540" spans="4:18" x14ac:dyDescent="0.35">
      <c r="D1540" s="21">
        <f t="shared" si="237"/>
        <v>39511.916666662946</v>
      </c>
      <c r="E1540" s="21" t="b">
        <f t="shared" si="230"/>
        <v>0</v>
      </c>
      <c r="F1540" s="21" t="b">
        <f t="shared" si="231"/>
        <v>0</v>
      </c>
      <c r="G1540" s="20">
        <f t="shared" si="232"/>
        <v>1</v>
      </c>
      <c r="H1540" s="20">
        <f t="shared" si="233"/>
        <v>24</v>
      </c>
      <c r="I1540" s="20">
        <f t="shared" si="238"/>
        <v>23</v>
      </c>
      <c r="J1540" s="21">
        <f t="shared" si="239"/>
        <v>39511</v>
      </c>
      <c r="K1540" s="21"/>
      <c r="L1540" s="21" t="str">
        <f t="shared" si="234"/>
        <v>Tuesday</v>
      </c>
      <c r="M1540" s="20">
        <f t="shared" si="235"/>
        <v>3</v>
      </c>
      <c r="N1540" s="19">
        <v>4185</v>
      </c>
      <c r="O1540" s="4">
        <f>MATCH(N1540-1,'Supply Data'!$K$12:$K$17)+1</f>
        <v>4</v>
      </c>
      <c r="P1540">
        <f>INDEX('Supply Data'!$L$12:$L$17,'Demand Data'!O1540)</f>
        <v>50</v>
      </c>
      <c r="R1540" t="str">
        <f t="shared" si="236"/>
        <v>04-Mar-08 Tuesday 23</v>
      </c>
    </row>
    <row r="1541" spans="4:18" x14ac:dyDescent="0.35">
      <c r="D1541" s="21">
        <f t="shared" si="237"/>
        <v>39511.95833332961</v>
      </c>
      <c r="E1541" s="21" t="b">
        <f t="shared" si="230"/>
        <v>0</v>
      </c>
      <c r="F1541" s="21" t="b">
        <f t="shared" si="231"/>
        <v>0</v>
      </c>
      <c r="G1541" s="20">
        <f t="shared" si="232"/>
        <v>1</v>
      </c>
      <c r="H1541" s="20">
        <f t="shared" si="233"/>
        <v>24</v>
      </c>
      <c r="I1541" s="20">
        <f t="shared" si="238"/>
        <v>24</v>
      </c>
      <c r="J1541" s="21">
        <f t="shared" si="239"/>
        <v>39511</v>
      </c>
      <c r="K1541" s="21"/>
      <c r="L1541" s="21" t="str">
        <f t="shared" si="234"/>
        <v>Tuesday</v>
      </c>
      <c r="M1541" s="20">
        <f t="shared" si="235"/>
        <v>3</v>
      </c>
      <c r="N1541" s="19">
        <v>4017</v>
      </c>
      <c r="O1541" s="4">
        <f>MATCH(N1541-1,'Supply Data'!$K$12:$K$17)+1</f>
        <v>4</v>
      </c>
      <c r="P1541">
        <f>INDEX('Supply Data'!$L$12:$L$17,'Demand Data'!O1541)</f>
        <v>50</v>
      </c>
      <c r="R1541" t="str">
        <f t="shared" si="236"/>
        <v>04-Mar-08 Tuesday 24</v>
      </c>
    </row>
    <row r="1542" spans="4:18" x14ac:dyDescent="0.35">
      <c r="D1542" s="21">
        <f t="shared" si="237"/>
        <v>39511.999999996275</v>
      </c>
      <c r="E1542" s="21" t="b">
        <f t="shared" ref="E1542:E1605" si="240">D1542=$D$2</f>
        <v>0</v>
      </c>
      <c r="F1542" s="21" t="b">
        <f t="shared" ref="F1542:F1605" si="241">D1542=$E$2</f>
        <v>0</v>
      </c>
      <c r="G1542" s="20">
        <f t="shared" si="232"/>
        <v>1</v>
      </c>
      <c r="H1542" s="20">
        <f t="shared" si="233"/>
        <v>24</v>
      </c>
      <c r="I1542" s="20">
        <f t="shared" si="238"/>
        <v>1</v>
      </c>
      <c r="J1542" s="21">
        <f t="shared" si="239"/>
        <v>39512</v>
      </c>
      <c r="K1542" s="21"/>
      <c r="L1542" s="21" t="str">
        <f t="shared" si="234"/>
        <v>Wednesday</v>
      </c>
      <c r="M1542" s="20">
        <f t="shared" si="235"/>
        <v>3</v>
      </c>
      <c r="N1542" s="19">
        <v>3787.5</v>
      </c>
      <c r="O1542" s="4">
        <f>MATCH(N1542-1,'Supply Data'!$K$12:$K$17)+1</f>
        <v>4</v>
      </c>
      <c r="P1542">
        <f>INDEX('Supply Data'!$L$12:$L$17,'Demand Data'!O1542)</f>
        <v>50</v>
      </c>
      <c r="R1542" t="str">
        <f t="shared" si="236"/>
        <v>05-Mar-08 Wednesday 1</v>
      </c>
    </row>
    <row r="1543" spans="4:18" x14ac:dyDescent="0.35">
      <c r="D1543" s="21">
        <f t="shared" si="237"/>
        <v>39512.041666662939</v>
      </c>
      <c r="E1543" s="21" t="b">
        <f t="shared" si="240"/>
        <v>0</v>
      </c>
      <c r="F1543" s="21" t="b">
        <f t="shared" si="241"/>
        <v>0</v>
      </c>
      <c r="G1543" s="20">
        <f t="shared" ref="G1543:G1606" si="242">IF(E1543,2,IF(F1543,3,1))</f>
        <v>1</v>
      </c>
      <c r="H1543" s="20">
        <f t="shared" ref="H1543:H1606" si="243">CHOOSE(G1543,24,23,25)</f>
        <v>24</v>
      </c>
      <c r="I1543" s="20">
        <f t="shared" si="238"/>
        <v>2</v>
      </c>
      <c r="J1543" s="21">
        <f t="shared" si="239"/>
        <v>39512</v>
      </c>
      <c r="K1543" s="21"/>
      <c r="L1543" s="21" t="str">
        <f t="shared" ref="L1543:L1606" si="244">TEXT(J1543,"ddddd")</f>
        <v>Wednesday</v>
      </c>
      <c r="M1543" s="20">
        <f t="shared" ref="M1543:M1606" si="245">MONTH(D1543)</f>
        <v>3</v>
      </c>
      <c r="N1543" s="19">
        <v>3643.5</v>
      </c>
      <c r="O1543" s="4">
        <f>MATCH(N1543-1,'Supply Data'!$K$12:$K$17)+1</f>
        <v>4</v>
      </c>
      <c r="P1543">
        <f>INDEX('Supply Data'!$L$12:$L$17,'Demand Data'!O1543)</f>
        <v>50</v>
      </c>
      <c r="R1543" t="str">
        <f t="shared" ref="R1543:R1606" si="246">TEXT(D1543,"dd-mmm-yy ddddd")&amp;" "&amp;I1543</f>
        <v>05-Mar-08 Wednesday 2</v>
      </c>
    </row>
    <row r="1544" spans="4:18" x14ac:dyDescent="0.35">
      <c r="D1544" s="21">
        <f t="shared" ref="D1544:D1607" si="247">D1543+1/24</f>
        <v>39512.083333329603</v>
      </c>
      <c r="E1544" s="21" t="b">
        <f t="shared" si="240"/>
        <v>0</v>
      </c>
      <c r="F1544" s="21" t="b">
        <f t="shared" si="241"/>
        <v>0</v>
      </c>
      <c r="G1544" s="20">
        <f t="shared" si="242"/>
        <v>1</v>
      </c>
      <c r="H1544" s="20">
        <f t="shared" si="243"/>
        <v>24</v>
      </c>
      <c r="I1544" s="20">
        <f t="shared" ref="I1544:I1607" si="248">IF(I1543&gt;=H1544,1,I1543+1)</f>
        <v>3</v>
      </c>
      <c r="J1544" s="21">
        <f t="shared" ref="J1544:J1607" si="249">IF(I1544=1,J1543+1,J1543)</f>
        <v>39512</v>
      </c>
      <c r="K1544" s="21"/>
      <c r="L1544" s="21" t="str">
        <f t="shared" si="244"/>
        <v>Wednesday</v>
      </c>
      <c r="M1544" s="20">
        <f t="shared" si="245"/>
        <v>3</v>
      </c>
      <c r="N1544" s="19">
        <v>3537</v>
      </c>
      <c r="O1544" s="4">
        <f>MATCH(N1544-1,'Supply Data'!$K$12:$K$17)+1</f>
        <v>3</v>
      </c>
      <c r="P1544">
        <f>INDEX('Supply Data'!$L$12:$L$17,'Demand Data'!O1544)</f>
        <v>23</v>
      </c>
      <c r="R1544" t="str">
        <f t="shared" si="246"/>
        <v>05-Mar-08 Wednesday 3</v>
      </c>
    </row>
    <row r="1545" spans="4:18" x14ac:dyDescent="0.35">
      <c r="D1545" s="21">
        <f t="shared" si="247"/>
        <v>39512.124999996267</v>
      </c>
      <c r="E1545" s="21" t="b">
        <f t="shared" si="240"/>
        <v>0</v>
      </c>
      <c r="F1545" s="21" t="b">
        <f t="shared" si="241"/>
        <v>0</v>
      </c>
      <c r="G1545" s="20">
        <f t="shared" si="242"/>
        <v>1</v>
      </c>
      <c r="H1545" s="20">
        <f t="shared" si="243"/>
        <v>24</v>
      </c>
      <c r="I1545" s="20">
        <f t="shared" si="248"/>
        <v>4</v>
      </c>
      <c r="J1545" s="21">
        <f t="shared" si="249"/>
        <v>39512</v>
      </c>
      <c r="K1545" s="21"/>
      <c r="L1545" s="21" t="str">
        <f t="shared" si="244"/>
        <v>Wednesday</v>
      </c>
      <c r="M1545" s="20">
        <f t="shared" si="245"/>
        <v>3</v>
      </c>
      <c r="N1545" s="19">
        <v>3526.5</v>
      </c>
      <c r="O1545" s="4">
        <f>MATCH(N1545-1,'Supply Data'!$K$12:$K$17)+1</f>
        <v>3</v>
      </c>
      <c r="P1545">
        <f>INDEX('Supply Data'!$L$12:$L$17,'Demand Data'!O1545)</f>
        <v>23</v>
      </c>
      <c r="R1545" t="str">
        <f t="shared" si="246"/>
        <v>05-Mar-08 Wednesday 4</v>
      </c>
    </row>
    <row r="1546" spans="4:18" x14ac:dyDescent="0.35">
      <c r="D1546" s="21">
        <f t="shared" si="247"/>
        <v>39512.166666662932</v>
      </c>
      <c r="E1546" s="21" t="b">
        <f t="shared" si="240"/>
        <v>0</v>
      </c>
      <c r="F1546" s="21" t="b">
        <f t="shared" si="241"/>
        <v>0</v>
      </c>
      <c r="G1546" s="20">
        <f t="shared" si="242"/>
        <v>1</v>
      </c>
      <c r="H1546" s="20">
        <f t="shared" si="243"/>
        <v>24</v>
      </c>
      <c r="I1546" s="20">
        <f t="shared" si="248"/>
        <v>5</v>
      </c>
      <c r="J1546" s="21">
        <f t="shared" si="249"/>
        <v>39512</v>
      </c>
      <c r="K1546" s="21"/>
      <c r="L1546" s="21" t="str">
        <f t="shared" si="244"/>
        <v>Wednesday</v>
      </c>
      <c r="M1546" s="20">
        <f t="shared" si="245"/>
        <v>3</v>
      </c>
      <c r="N1546" s="19">
        <v>3804</v>
      </c>
      <c r="O1546" s="4">
        <f>MATCH(N1546-1,'Supply Data'!$K$12:$K$17)+1</f>
        <v>4</v>
      </c>
      <c r="P1546">
        <f>INDEX('Supply Data'!$L$12:$L$17,'Demand Data'!O1546)</f>
        <v>50</v>
      </c>
      <c r="R1546" t="str">
        <f t="shared" si="246"/>
        <v>05-Mar-08 Wednesday 5</v>
      </c>
    </row>
    <row r="1547" spans="4:18" x14ac:dyDescent="0.35">
      <c r="D1547" s="21">
        <f t="shared" si="247"/>
        <v>39512.208333329596</v>
      </c>
      <c r="E1547" s="21" t="b">
        <f t="shared" si="240"/>
        <v>0</v>
      </c>
      <c r="F1547" s="21" t="b">
        <f t="shared" si="241"/>
        <v>0</v>
      </c>
      <c r="G1547" s="20">
        <f t="shared" si="242"/>
        <v>1</v>
      </c>
      <c r="H1547" s="20">
        <f t="shared" si="243"/>
        <v>24</v>
      </c>
      <c r="I1547" s="20">
        <f t="shared" si="248"/>
        <v>6</v>
      </c>
      <c r="J1547" s="21">
        <f t="shared" si="249"/>
        <v>39512</v>
      </c>
      <c r="K1547" s="21"/>
      <c r="L1547" s="21" t="str">
        <f t="shared" si="244"/>
        <v>Wednesday</v>
      </c>
      <c r="M1547" s="20">
        <f t="shared" si="245"/>
        <v>3</v>
      </c>
      <c r="N1547" s="19">
        <v>4074</v>
      </c>
      <c r="O1547" s="4">
        <f>MATCH(N1547-1,'Supply Data'!$K$12:$K$17)+1</f>
        <v>4</v>
      </c>
      <c r="P1547">
        <f>INDEX('Supply Data'!$L$12:$L$17,'Demand Data'!O1547)</f>
        <v>50</v>
      </c>
      <c r="R1547" t="str">
        <f t="shared" si="246"/>
        <v>05-Mar-08 Wednesday 6</v>
      </c>
    </row>
    <row r="1548" spans="4:18" x14ac:dyDescent="0.35">
      <c r="D1548" s="21">
        <f t="shared" si="247"/>
        <v>39512.24999999626</v>
      </c>
      <c r="E1548" s="21" t="b">
        <f t="shared" si="240"/>
        <v>0</v>
      </c>
      <c r="F1548" s="21" t="b">
        <f t="shared" si="241"/>
        <v>0</v>
      </c>
      <c r="G1548" s="20">
        <f t="shared" si="242"/>
        <v>1</v>
      </c>
      <c r="H1548" s="20">
        <f t="shared" si="243"/>
        <v>24</v>
      </c>
      <c r="I1548" s="20">
        <f t="shared" si="248"/>
        <v>7</v>
      </c>
      <c r="J1548" s="21">
        <f t="shared" si="249"/>
        <v>39512</v>
      </c>
      <c r="K1548" s="21"/>
      <c r="L1548" s="21" t="str">
        <f t="shared" si="244"/>
        <v>Wednesday</v>
      </c>
      <c r="M1548" s="20">
        <f t="shared" si="245"/>
        <v>3</v>
      </c>
      <c r="N1548" s="19">
        <v>3973.5</v>
      </c>
      <c r="O1548" s="4">
        <f>MATCH(N1548-1,'Supply Data'!$K$12:$K$17)+1</f>
        <v>4</v>
      </c>
      <c r="P1548">
        <f>INDEX('Supply Data'!$L$12:$L$17,'Demand Data'!O1548)</f>
        <v>50</v>
      </c>
      <c r="R1548" t="str">
        <f t="shared" si="246"/>
        <v>05-Mar-08 Wednesday 7</v>
      </c>
    </row>
    <row r="1549" spans="4:18" x14ac:dyDescent="0.35">
      <c r="D1549" s="21">
        <f t="shared" si="247"/>
        <v>39512.291666662924</v>
      </c>
      <c r="E1549" s="21" t="b">
        <f t="shared" si="240"/>
        <v>0</v>
      </c>
      <c r="F1549" s="21" t="b">
        <f t="shared" si="241"/>
        <v>0</v>
      </c>
      <c r="G1549" s="20">
        <f t="shared" si="242"/>
        <v>1</v>
      </c>
      <c r="H1549" s="20">
        <f t="shared" si="243"/>
        <v>24</v>
      </c>
      <c r="I1549" s="20">
        <f t="shared" si="248"/>
        <v>8</v>
      </c>
      <c r="J1549" s="21">
        <f t="shared" si="249"/>
        <v>39512</v>
      </c>
      <c r="K1549" s="21"/>
      <c r="L1549" s="21" t="str">
        <f t="shared" si="244"/>
        <v>Wednesday</v>
      </c>
      <c r="M1549" s="20">
        <f t="shared" si="245"/>
        <v>3</v>
      </c>
      <c r="N1549" s="19">
        <v>4455</v>
      </c>
      <c r="O1549" s="4">
        <f>MATCH(N1549-1,'Supply Data'!$K$12:$K$17)+1</f>
        <v>4</v>
      </c>
      <c r="P1549">
        <f>INDEX('Supply Data'!$L$12:$L$17,'Demand Data'!O1549)</f>
        <v>50</v>
      </c>
      <c r="R1549" t="str">
        <f t="shared" si="246"/>
        <v>05-Mar-08 Wednesday 8</v>
      </c>
    </row>
    <row r="1550" spans="4:18" x14ac:dyDescent="0.35">
      <c r="D1550" s="21">
        <f t="shared" si="247"/>
        <v>39512.333333329589</v>
      </c>
      <c r="E1550" s="21" t="b">
        <f t="shared" si="240"/>
        <v>0</v>
      </c>
      <c r="F1550" s="21" t="b">
        <f t="shared" si="241"/>
        <v>0</v>
      </c>
      <c r="G1550" s="20">
        <f t="shared" si="242"/>
        <v>1</v>
      </c>
      <c r="H1550" s="20">
        <f t="shared" si="243"/>
        <v>24</v>
      </c>
      <c r="I1550" s="20">
        <f t="shared" si="248"/>
        <v>9</v>
      </c>
      <c r="J1550" s="21">
        <f t="shared" si="249"/>
        <v>39512</v>
      </c>
      <c r="K1550" s="21"/>
      <c r="L1550" s="21" t="str">
        <f t="shared" si="244"/>
        <v>Wednesday</v>
      </c>
      <c r="M1550" s="20">
        <f t="shared" si="245"/>
        <v>3</v>
      </c>
      <c r="N1550" s="19">
        <v>4918.5</v>
      </c>
      <c r="O1550" s="4">
        <f>MATCH(N1550-1,'Supply Data'!$K$12:$K$17)+1</f>
        <v>5</v>
      </c>
      <c r="P1550">
        <f>INDEX('Supply Data'!$L$12:$L$17,'Demand Data'!O1550)</f>
        <v>75</v>
      </c>
      <c r="R1550" t="str">
        <f t="shared" si="246"/>
        <v>05-Mar-08 Wednesday 9</v>
      </c>
    </row>
    <row r="1551" spans="4:18" x14ac:dyDescent="0.35">
      <c r="D1551" s="21">
        <f t="shared" si="247"/>
        <v>39512.374999996253</v>
      </c>
      <c r="E1551" s="21" t="b">
        <f t="shared" si="240"/>
        <v>0</v>
      </c>
      <c r="F1551" s="21" t="b">
        <f t="shared" si="241"/>
        <v>0</v>
      </c>
      <c r="G1551" s="20">
        <f t="shared" si="242"/>
        <v>1</v>
      </c>
      <c r="H1551" s="20">
        <f t="shared" si="243"/>
        <v>24</v>
      </c>
      <c r="I1551" s="20">
        <f t="shared" si="248"/>
        <v>10</v>
      </c>
      <c r="J1551" s="21">
        <f t="shared" si="249"/>
        <v>39512</v>
      </c>
      <c r="K1551" s="21"/>
      <c r="L1551" s="21" t="str">
        <f t="shared" si="244"/>
        <v>Wednesday</v>
      </c>
      <c r="M1551" s="20">
        <f t="shared" si="245"/>
        <v>3</v>
      </c>
      <c r="N1551" s="19">
        <v>5232</v>
      </c>
      <c r="O1551" s="4">
        <f>MATCH(N1551-1,'Supply Data'!$K$12:$K$17)+1</f>
        <v>5</v>
      </c>
      <c r="P1551">
        <f>INDEX('Supply Data'!$L$12:$L$17,'Demand Data'!O1551)</f>
        <v>75</v>
      </c>
      <c r="R1551" t="str">
        <f t="shared" si="246"/>
        <v>05-Mar-08 Wednesday 10</v>
      </c>
    </row>
    <row r="1552" spans="4:18" x14ac:dyDescent="0.35">
      <c r="D1552" s="21">
        <f t="shared" si="247"/>
        <v>39512.416666662917</v>
      </c>
      <c r="E1552" s="21" t="b">
        <f t="shared" si="240"/>
        <v>0</v>
      </c>
      <c r="F1552" s="21" t="b">
        <f t="shared" si="241"/>
        <v>0</v>
      </c>
      <c r="G1552" s="20">
        <f t="shared" si="242"/>
        <v>1</v>
      </c>
      <c r="H1552" s="20">
        <f t="shared" si="243"/>
        <v>24</v>
      </c>
      <c r="I1552" s="20">
        <f t="shared" si="248"/>
        <v>11</v>
      </c>
      <c r="J1552" s="21">
        <f t="shared" si="249"/>
        <v>39512</v>
      </c>
      <c r="K1552" s="21"/>
      <c r="L1552" s="21" t="str">
        <f t="shared" si="244"/>
        <v>Wednesday</v>
      </c>
      <c r="M1552" s="20">
        <f t="shared" si="245"/>
        <v>3</v>
      </c>
      <c r="N1552" s="19">
        <v>5437.5</v>
      </c>
      <c r="O1552" s="4">
        <f>MATCH(N1552-1,'Supply Data'!$K$12:$K$17)+1</f>
        <v>5</v>
      </c>
      <c r="P1552">
        <f>INDEX('Supply Data'!$L$12:$L$17,'Demand Data'!O1552)</f>
        <v>75</v>
      </c>
      <c r="R1552" t="str">
        <f t="shared" si="246"/>
        <v>05-Mar-08 Wednesday 11</v>
      </c>
    </row>
    <row r="1553" spans="4:18" x14ac:dyDescent="0.35">
      <c r="D1553" s="21">
        <f t="shared" si="247"/>
        <v>39512.458333329581</v>
      </c>
      <c r="E1553" s="21" t="b">
        <f t="shared" si="240"/>
        <v>0</v>
      </c>
      <c r="F1553" s="21" t="b">
        <f t="shared" si="241"/>
        <v>0</v>
      </c>
      <c r="G1553" s="20">
        <f t="shared" si="242"/>
        <v>1</v>
      </c>
      <c r="H1553" s="20">
        <f t="shared" si="243"/>
        <v>24</v>
      </c>
      <c r="I1553" s="20">
        <f t="shared" si="248"/>
        <v>12</v>
      </c>
      <c r="J1553" s="21">
        <f t="shared" si="249"/>
        <v>39512</v>
      </c>
      <c r="K1553" s="21"/>
      <c r="L1553" s="21" t="str">
        <f t="shared" si="244"/>
        <v>Wednesday</v>
      </c>
      <c r="M1553" s="20">
        <f t="shared" si="245"/>
        <v>3</v>
      </c>
      <c r="N1553" s="19">
        <v>5139</v>
      </c>
      <c r="O1553" s="4">
        <f>MATCH(N1553-1,'Supply Data'!$K$12:$K$17)+1</f>
        <v>5</v>
      </c>
      <c r="P1553">
        <f>INDEX('Supply Data'!$L$12:$L$17,'Demand Data'!O1553)</f>
        <v>75</v>
      </c>
      <c r="R1553" t="str">
        <f t="shared" si="246"/>
        <v>05-Mar-08 Wednesday 12</v>
      </c>
    </row>
    <row r="1554" spans="4:18" x14ac:dyDescent="0.35">
      <c r="D1554" s="21">
        <f t="shared" si="247"/>
        <v>39512.499999996246</v>
      </c>
      <c r="E1554" s="21" t="b">
        <f t="shared" si="240"/>
        <v>0</v>
      </c>
      <c r="F1554" s="21" t="b">
        <f t="shared" si="241"/>
        <v>0</v>
      </c>
      <c r="G1554" s="20">
        <f t="shared" si="242"/>
        <v>1</v>
      </c>
      <c r="H1554" s="20">
        <f t="shared" si="243"/>
        <v>24</v>
      </c>
      <c r="I1554" s="20">
        <f t="shared" si="248"/>
        <v>13</v>
      </c>
      <c r="J1554" s="21">
        <f t="shared" si="249"/>
        <v>39512</v>
      </c>
      <c r="K1554" s="21"/>
      <c r="L1554" s="21" t="str">
        <f t="shared" si="244"/>
        <v>Wednesday</v>
      </c>
      <c r="M1554" s="20">
        <f t="shared" si="245"/>
        <v>3</v>
      </c>
      <c r="N1554" s="19">
        <v>5253</v>
      </c>
      <c r="O1554" s="4">
        <f>MATCH(N1554-1,'Supply Data'!$K$12:$K$17)+1</f>
        <v>5</v>
      </c>
      <c r="P1554">
        <f>INDEX('Supply Data'!$L$12:$L$17,'Demand Data'!O1554)</f>
        <v>75</v>
      </c>
      <c r="R1554" t="str">
        <f t="shared" si="246"/>
        <v>05-Mar-08 Wednesday 13</v>
      </c>
    </row>
    <row r="1555" spans="4:18" x14ac:dyDescent="0.35">
      <c r="D1555" s="21">
        <f t="shared" si="247"/>
        <v>39512.54166666291</v>
      </c>
      <c r="E1555" s="21" t="b">
        <f t="shared" si="240"/>
        <v>0</v>
      </c>
      <c r="F1555" s="21" t="b">
        <f t="shared" si="241"/>
        <v>0</v>
      </c>
      <c r="G1555" s="20">
        <f t="shared" si="242"/>
        <v>1</v>
      </c>
      <c r="H1555" s="20">
        <f t="shared" si="243"/>
        <v>24</v>
      </c>
      <c r="I1555" s="20">
        <f t="shared" si="248"/>
        <v>14</v>
      </c>
      <c r="J1555" s="21">
        <f t="shared" si="249"/>
        <v>39512</v>
      </c>
      <c r="K1555" s="21"/>
      <c r="L1555" s="21" t="str">
        <f t="shared" si="244"/>
        <v>Wednesday</v>
      </c>
      <c r="M1555" s="20">
        <f t="shared" si="245"/>
        <v>3</v>
      </c>
      <c r="N1555" s="19">
        <v>5320.5</v>
      </c>
      <c r="O1555" s="4">
        <f>MATCH(N1555-1,'Supply Data'!$K$12:$K$17)+1</f>
        <v>5</v>
      </c>
      <c r="P1555">
        <f>INDEX('Supply Data'!$L$12:$L$17,'Demand Data'!O1555)</f>
        <v>75</v>
      </c>
      <c r="R1555" t="str">
        <f t="shared" si="246"/>
        <v>05-Mar-08 Wednesday 14</v>
      </c>
    </row>
    <row r="1556" spans="4:18" x14ac:dyDescent="0.35">
      <c r="D1556" s="21">
        <f t="shared" si="247"/>
        <v>39512.583333329574</v>
      </c>
      <c r="E1556" s="21" t="b">
        <f t="shared" si="240"/>
        <v>0</v>
      </c>
      <c r="F1556" s="21" t="b">
        <f t="shared" si="241"/>
        <v>0</v>
      </c>
      <c r="G1556" s="20">
        <f t="shared" si="242"/>
        <v>1</v>
      </c>
      <c r="H1556" s="20">
        <f t="shared" si="243"/>
        <v>24</v>
      </c>
      <c r="I1556" s="20">
        <f t="shared" si="248"/>
        <v>15</v>
      </c>
      <c r="J1556" s="21">
        <f t="shared" si="249"/>
        <v>39512</v>
      </c>
      <c r="K1556" s="21"/>
      <c r="L1556" s="21" t="str">
        <f t="shared" si="244"/>
        <v>Wednesday</v>
      </c>
      <c r="M1556" s="20">
        <f t="shared" si="245"/>
        <v>3</v>
      </c>
      <c r="N1556" s="19">
        <v>5161.5</v>
      </c>
      <c r="O1556" s="4">
        <f>MATCH(N1556-1,'Supply Data'!$K$12:$K$17)+1</f>
        <v>5</v>
      </c>
      <c r="P1556">
        <f>INDEX('Supply Data'!$L$12:$L$17,'Demand Data'!O1556)</f>
        <v>75</v>
      </c>
      <c r="R1556" t="str">
        <f t="shared" si="246"/>
        <v>05-Mar-08 Wednesday 15</v>
      </c>
    </row>
    <row r="1557" spans="4:18" x14ac:dyDescent="0.35">
      <c r="D1557" s="21">
        <f t="shared" si="247"/>
        <v>39512.624999996238</v>
      </c>
      <c r="E1557" s="21" t="b">
        <f t="shared" si="240"/>
        <v>0</v>
      </c>
      <c r="F1557" s="21" t="b">
        <f t="shared" si="241"/>
        <v>0</v>
      </c>
      <c r="G1557" s="20">
        <f t="shared" si="242"/>
        <v>1</v>
      </c>
      <c r="H1557" s="20">
        <f t="shared" si="243"/>
        <v>24</v>
      </c>
      <c r="I1557" s="20">
        <f t="shared" si="248"/>
        <v>16</v>
      </c>
      <c r="J1557" s="21">
        <f t="shared" si="249"/>
        <v>39512</v>
      </c>
      <c r="K1557" s="21"/>
      <c r="L1557" s="21" t="str">
        <f t="shared" si="244"/>
        <v>Wednesday</v>
      </c>
      <c r="M1557" s="20">
        <f t="shared" si="245"/>
        <v>3</v>
      </c>
      <c r="N1557" s="19">
        <v>5124</v>
      </c>
      <c r="O1557" s="4">
        <f>MATCH(N1557-1,'Supply Data'!$K$12:$K$17)+1</f>
        <v>5</v>
      </c>
      <c r="P1557">
        <f>INDEX('Supply Data'!$L$12:$L$17,'Demand Data'!O1557)</f>
        <v>75</v>
      </c>
      <c r="R1557" t="str">
        <f t="shared" si="246"/>
        <v>05-Mar-08 Wednesday 16</v>
      </c>
    </row>
    <row r="1558" spans="4:18" x14ac:dyDescent="0.35">
      <c r="D1558" s="21">
        <f t="shared" si="247"/>
        <v>39512.666666662903</v>
      </c>
      <c r="E1558" s="21" t="b">
        <f t="shared" si="240"/>
        <v>0</v>
      </c>
      <c r="F1558" s="21" t="b">
        <f t="shared" si="241"/>
        <v>0</v>
      </c>
      <c r="G1558" s="20">
        <f t="shared" si="242"/>
        <v>1</v>
      </c>
      <c r="H1558" s="20">
        <f t="shared" si="243"/>
        <v>24</v>
      </c>
      <c r="I1558" s="20">
        <f t="shared" si="248"/>
        <v>17</v>
      </c>
      <c r="J1558" s="21">
        <f t="shared" si="249"/>
        <v>39512</v>
      </c>
      <c r="K1558" s="21"/>
      <c r="L1558" s="21" t="str">
        <f t="shared" si="244"/>
        <v>Wednesday</v>
      </c>
      <c r="M1558" s="20">
        <f t="shared" si="245"/>
        <v>3</v>
      </c>
      <c r="N1558" s="19">
        <v>4939.5</v>
      </c>
      <c r="O1558" s="4">
        <f>MATCH(N1558-1,'Supply Data'!$K$12:$K$17)+1</f>
        <v>5</v>
      </c>
      <c r="P1558">
        <f>INDEX('Supply Data'!$L$12:$L$17,'Demand Data'!O1558)</f>
        <v>75</v>
      </c>
      <c r="R1558" t="str">
        <f t="shared" si="246"/>
        <v>05-Mar-08 Wednesday 17</v>
      </c>
    </row>
    <row r="1559" spans="4:18" x14ac:dyDescent="0.35">
      <c r="D1559" s="21">
        <f t="shared" si="247"/>
        <v>39512.708333329567</v>
      </c>
      <c r="E1559" s="21" t="b">
        <f t="shared" si="240"/>
        <v>0</v>
      </c>
      <c r="F1559" s="21" t="b">
        <f t="shared" si="241"/>
        <v>0</v>
      </c>
      <c r="G1559" s="20">
        <f t="shared" si="242"/>
        <v>1</v>
      </c>
      <c r="H1559" s="20">
        <f t="shared" si="243"/>
        <v>24</v>
      </c>
      <c r="I1559" s="20">
        <f t="shared" si="248"/>
        <v>18</v>
      </c>
      <c r="J1559" s="21">
        <f t="shared" si="249"/>
        <v>39512</v>
      </c>
      <c r="K1559" s="21"/>
      <c r="L1559" s="21" t="str">
        <f t="shared" si="244"/>
        <v>Wednesday</v>
      </c>
      <c r="M1559" s="20">
        <f t="shared" si="245"/>
        <v>3</v>
      </c>
      <c r="N1559" s="19">
        <v>5074.5</v>
      </c>
      <c r="O1559" s="4">
        <f>MATCH(N1559-1,'Supply Data'!$K$12:$K$17)+1</f>
        <v>5</v>
      </c>
      <c r="P1559">
        <f>INDEX('Supply Data'!$L$12:$L$17,'Demand Data'!O1559)</f>
        <v>75</v>
      </c>
      <c r="R1559" t="str">
        <f t="shared" si="246"/>
        <v>05-Mar-08 Wednesday 18</v>
      </c>
    </row>
    <row r="1560" spans="4:18" x14ac:dyDescent="0.35">
      <c r="D1560" s="21">
        <f t="shared" si="247"/>
        <v>39512.749999996231</v>
      </c>
      <c r="E1560" s="21" t="b">
        <f t="shared" si="240"/>
        <v>0</v>
      </c>
      <c r="F1560" s="21" t="b">
        <f t="shared" si="241"/>
        <v>0</v>
      </c>
      <c r="G1560" s="20">
        <f t="shared" si="242"/>
        <v>1</v>
      </c>
      <c r="H1560" s="20">
        <f t="shared" si="243"/>
        <v>24</v>
      </c>
      <c r="I1560" s="20">
        <f t="shared" si="248"/>
        <v>19</v>
      </c>
      <c r="J1560" s="21">
        <f t="shared" si="249"/>
        <v>39512</v>
      </c>
      <c r="K1560" s="21"/>
      <c r="L1560" s="21" t="str">
        <f t="shared" si="244"/>
        <v>Wednesday</v>
      </c>
      <c r="M1560" s="20">
        <f t="shared" si="245"/>
        <v>3</v>
      </c>
      <c r="N1560" s="19">
        <v>5472</v>
      </c>
      <c r="O1560" s="4">
        <f>MATCH(N1560-1,'Supply Data'!$K$12:$K$17)+1</f>
        <v>5</v>
      </c>
      <c r="P1560">
        <f>INDEX('Supply Data'!$L$12:$L$17,'Demand Data'!O1560)</f>
        <v>75</v>
      </c>
      <c r="R1560" t="str">
        <f t="shared" si="246"/>
        <v>05-Mar-08 Wednesday 19</v>
      </c>
    </row>
    <row r="1561" spans="4:18" x14ac:dyDescent="0.35">
      <c r="D1561" s="21">
        <f t="shared" si="247"/>
        <v>39512.791666662895</v>
      </c>
      <c r="E1561" s="21" t="b">
        <f t="shared" si="240"/>
        <v>0</v>
      </c>
      <c r="F1561" s="21" t="b">
        <f t="shared" si="241"/>
        <v>0</v>
      </c>
      <c r="G1561" s="20">
        <f t="shared" si="242"/>
        <v>1</v>
      </c>
      <c r="H1561" s="20">
        <f t="shared" si="243"/>
        <v>24</v>
      </c>
      <c r="I1561" s="20">
        <f t="shared" si="248"/>
        <v>20</v>
      </c>
      <c r="J1561" s="21">
        <f t="shared" si="249"/>
        <v>39512</v>
      </c>
      <c r="K1561" s="21"/>
      <c r="L1561" s="21" t="str">
        <f t="shared" si="244"/>
        <v>Wednesday</v>
      </c>
      <c r="M1561" s="20">
        <f t="shared" si="245"/>
        <v>3</v>
      </c>
      <c r="N1561" s="19">
        <v>5283</v>
      </c>
      <c r="O1561" s="4">
        <f>MATCH(N1561-1,'Supply Data'!$K$12:$K$17)+1</f>
        <v>5</v>
      </c>
      <c r="P1561">
        <f>INDEX('Supply Data'!$L$12:$L$17,'Demand Data'!O1561)</f>
        <v>75</v>
      </c>
      <c r="R1561" t="str">
        <f t="shared" si="246"/>
        <v>05-Mar-08 Wednesday 20</v>
      </c>
    </row>
    <row r="1562" spans="4:18" x14ac:dyDescent="0.35">
      <c r="D1562" s="21">
        <f t="shared" si="247"/>
        <v>39512.83333332956</v>
      </c>
      <c r="E1562" s="21" t="b">
        <f t="shared" si="240"/>
        <v>0</v>
      </c>
      <c r="F1562" s="21" t="b">
        <f t="shared" si="241"/>
        <v>0</v>
      </c>
      <c r="G1562" s="20">
        <f t="shared" si="242"/>
        <v>1</v>
      </c>
      <c r="H1562" s="20">
        <f t="shared" si="243"/>
        <v>24</v>
      </c>
      <c r="I1562" s="20">
        <f t="shared" si="248"/>
        <v>21</v>
      </c>
      <c r="J1562" s="21">
        <f t="shared" si="249"/>
        <v>39512</v>
      </c>
      <c r="K1562" s="21"/>
      <c r="L1562" s="21" t="str">
        <f t="shared" si="244"/>
        <v>Wednesday</v>
      </c>
      <c r="M1562" s="20">
        <f t="shared" si="245"/>
        <v>3</v>
      </c>
      <c r="N1562" s="19">
        <v>5041.5</v>
      </c>
      <c r="O1562" s="4">
        <f>MATCH(N1562-1,'Supply Data'!$K$12:$K$17)+1</f>
        <v>5</v>
      </c>
      <c r="P1562">
        <f>INDEX('Supply Data'!$L$12:$L$17,'Demand Data'!O1562)</f>
        <v>75</v>
      </c>
      <c r="R1562" t="str">
        <f t="shared" si="246"/>
        <v>05-Mar-08 Wednesday 21</v>
      </c>
    </row>
    <row r="1563" spans="4:18" x14ac:dyDescent="0.35">
      <c r="D1563" s="21">
        <f t="shared" si="247"/>
        <v>39512.874999996224</v>
      </c>
      <c r="E1563" s="21" t="b">
        <f t="shared" si="240"/>
        <v>0</v>
      </c>
      <c r="F1563" s="21" t="b">
        <f t="shared" si="241"/>
        <v>0</v>
      </c>
      <c r="G1563" s="20">
        <f t="shared" si="242"/>
        <v>1</v>
      </c>
      <c r="H1563" s="20">
        <f t="shared" si="243"/>
        <v>24</v>
      </c>
      <c r="I1563" s="20">
        <f t="shared" si="248"/>
        <v>22</v>
      </c>
      <c r="J1563" s="21">
        <f t="shared" si="249"/>
        <v>39512</v>
      </c>
      <c r="K1563" s="21"/>
      <c r="L1563" s="21" t="str">
        <f t="shared" si="244"/>
        <v>Wednesday</v>
      </c>
      <c r="M1563" s="20">
        <f t="shared" si="245"/>
        <v>3</v>
      </c>
      <c r="N1563" s="19">
        <v>4648.5</v>
      </c>
      <c r="O1563" s="4">
        <f>MATCH(N1563-1,'Supply Data'!$K$12:$K$17)+1</f>
        <v>4</v>
      </c>
      <c r="P1563">
        <f>INDEX('Supply Data'!$L$12:$L$17,'Demand Data'!O1563)</f>
        <v>50</v>
      </c>
      <c r="R1563" t="str">
        <f t="shared" si="246"/>
        <v>05-Mar-08 Wednesday 22</v>
      </c>
    </row>
    <row r="1564" spans="4:18" x14ac:dyDescent="0.35">
      <c r="D1564" s="21">
        <f t="shared" si="247"/>
        <v>39512.916666662888</v>
      </c>
      <c r="E1564" s="21" t="b">
        <f t="shared" si="240"/>
        <v>0</v>
      </c>
      <c r="F1564" s="21" t="b">
        <f t="shared" si="241"/>
        <v>0</v>
      </c>
      <c r="G1564" s="20">
        <f t="shared" si="242"/>
        <v>1</v>
      </c>
      <c r="H1564" s="20">
        <f t="shared" si="243"/>
        <v>24</v>
      </c>
      <c r="I1564" s="20">
        <f t="shared" si="248"/>
        <v>23</v>
      </c>
      <c r="J1564" s="21">
        <f t="shared" si="249"/>
        <v>39512</v>
      </c>
      <c r="K1564" s="21"/>
      <c r="L1564" s="21" t="str">
        <f t="shared" si="244"/>
        <v>Wednesday</v>
      </c>
      <c r="M1564" s="20">
        <f t="shared" si="245"/>
        <v>3</v>
      </c>
      <c r="N1564" s="19">
        <v>4194</v>
      </c>
      <c r="O1564" s="4">
        <f>MATCH(N1564-1,'Supply Data'!$K$12:$K$17)+1</f>
        <v>4</v>
      </c>
      <c r="P1564">
        <f>INDEX('Supply Data'!$L$12:$L$17,'Demand Data'!O1564)</f>
        <v>50</v>
      </c>
      <c r="R1564" t="str">
        <f t="shared" si="246"/>
        <v>05-Mar-08 Wednesday 23</v>
      </c>
    </row>
    <row r="1565" spans="4:18" x14ac:dyDescent="0.35">
      <c r="D1565" s="21">
        <f t="shared" si="247"/>
        <v>39512.958333329552</v>
      </c>
      <c r="E1565" s="21" t="b">
        <f t="shared" si="240"/>
        <v>0</v>
      </c>
      <c r="F1565" s="21" t="b">
        <f t="shared" si="241"/>
        <v>0</v>
      </c>
      <c r="G1565" s="20">
        <f t="shared" si="242"/>
        <v>1</v>
      </c>
      <c r="H1565" s="20">
        <f t="shared" si="243"/>
        <v>24</v>
      </c>
      <c r="I1565" s="20">
        <f t="shared" si="248"/>
        <v>24</v>
      </c>
      <c r="J1565" s="21">
        <f t="shared" si="249"/>
        <v>39512</v>
      </c>
      <c r="K1565" s="21"/>
      <c r="L1565" s="21" t="str">
        <f t="shared" si="244"/>
        <v>Wednesday</v>
      </c>
      <c r="M1565" s="20">
        <f t="shared" si="245"/>
        <v>3</v>
      </c>
      <c r="N1565" s="19">
        <v>4110</v>
      </c>
      <c r="O1565" s="4">
        <f>MATCH(N1565-1,'Supply Data'!$K$12:$K$17)+1</f>
        <v>4</v>
      </c>
      <c r="P1565">
        <f>INDEX('Supply Data'!$L$12:$L$17,'Demand Data'!O1565)</f>
        <v>50</v>
      </c>
      <c r="R1565" t="str">
        <f t="shared" si="246"/>
        <v>05-Mar-08 Wednesday 24</v>
      </c>
    </row>
    <row r="1566" spans="4:18" x14ac:dyDescent="0.35">
      <c r="D1566" s="21">
        <f t="shared" si="247"/>
        <v>39512.999999996217</v>
      </c>
      <c r="E1566" s="21" t="b">
        <f t="shared" si="240"/>
        <v>0</v>
      </c>
      <c r="F1566" s="21" t="b">
        <f t="shared" si="241"/>
        <v>0</v>
      </c>
      <c r="G1566" s="20">
        <f t="shared" si="242"/>
        <v>1</v>
      </c>
      <c r="H1566" s="20">
        <f t="shared" si="243"/>
        <v>24</v>
      </c>
      <c r="I1566" s="20">
        <f t="shared" si="248"/>
        <v>1</v>
      </c>
      <c r="J1566" s="21">
        <f t="shared" si="249"/>
        <v>39513</v>
      </c>
      <c r="K1566" s="21"/>
      <c r="L1566" s="21" t="str">
        <f t="shared" si="244"/>
        <v>Thursday</v>
      </c>
      <c r="M1566" s="20">
        <f t="shared" si="245"/>
        <v>3</v>
      </c>
      <c r="N1566" s="19">
        <v>3787.5</v>
      </c>
      <c r="O1566" s="4">
        <f>MATCH(N1566-1,'Supply Data'!$K$12:$K$17)+1</f>
        <v>4</v>
      </c>
      <c r="P1566">
        <f>INDEX('Supply Data'!$L$12:$L$17,'Demand Data'!O1566)</f>
        <v>50</v>
      </c>
      <c r="R1566" t="str">
        <f t="shared" si="246"/>
        <v>06-Mar-08 Thursday 1</v>
      </c>
    </row>
    <row r="1567" spans="4:18" x14ac:dyDescent="0.35">
      <c r="D1567" s="21">
        <f t="shared" si="247"/>
        <v>39513.041666662881</v>
      </c>
      <c r="E1567" s="21" t="b">
        <f t="shared" si="240"/>
        <v>0</v>
      </c>
      <c r="F1567" s="21" t="b">
        <f t="shared" si="241"/>
        <v>0</v>
      </c>
      <c r="G1567" s="20">
        <f t="shared" si="242"/>
        <v>1</v>
      </c>
      <c r="H1567" s="20">
        <f t="shared" si="243"/>
        <v>24</v>
      </c>
      <c r="I1567" s="20">
        <f t="shared" si="248"/>
        <v>2</v>
      </c>
      <c r="J1567" s="21">
        <f t="shared" si="249"/>
        <v>39513</v>
      </c>
      <c r="K1567" s="21"/>
      <c r="L1567" s="21" t="str">
        <f t="shared" si="244"/>
        <v>Thursday</v>
      </c>
      <c r="M1567" s="20">
        <f t="shared" si="245"/>
        <v>3</v>
      </c>
      <c r="N1567" s="19">
        <v>3643.5</v>
      </c>
      <c r="O1567" s="4">
        <f>MATCH(N1567-1,'Supply Data'!$K$12:$K$17)+1</f>
        <v>4</v>
      </c>
      <c r="P1567">
        <f>INDEX('Supply Data'!$L$12:$L$17,'Demand Data'!O1567)</f>
        <v>50</v>
      </c>
      <c r="R1567" t="str">
        <f t="shared" si="246"/>
        <v>06-Mar-08 Thursday 2</v>
      </c>
    </row>
    <row r="1568" spans="4:18" x14ac:dyDescent="0.35">
      <c r="D1568" s="21">
        <f t="shared" si="247"/>
        <v>39513.083333329545</v>
      </c>
      <c r="E1568" s="21" t="b">
        <f t="shared" si="240"/>
        <v>0</v>
      </c>
      <c r="F1568" s="21" t="b">
        <f t="shared" si="241"/>
        <v>0</v>
      </c>
      <c r="G1568" s="20">
        <f t="shared" si="242"/>
        <v>1</v>
      </c>
      <c r="H1568" s="20">
        <f t="shared" si="243"/>
        <v>24</v>
      </c>
      <c r="I1568" s="20">
        <f t="shared" si="248"/>
        <v>3</v>
      </c>
      <c r="J1568" s="21">
        <f t="shared" si="249"/>
        <v>39513</v>
      </c>
      <c r="K1568" s="21"/>
      <c r="L1568" s="21" t="str">
        <f t="shared" si="244"/>
        <v>Thursday</v>
      </c>
      <c r="M1568" s="20">
        <f t="shared" si="245"/>
        <v>3</v>
      </c>
      <c r="N1568" s="19">
        <v>3537</v>
      </c>
      <c r="O1568" s="4">
        <f>MATCH(N1568-1,'Supply Data'!$K$12:$K$17)+1</f>
        <v>3</v>
      </c>
      <c r="P1568">
        <f>INDEX('Supply Data'!$L$12:$L$17,'Demand Data'!O1568)</f>
        <v>23</v>
      </c>
      <c r="R1568" t="str">
        <f t="shared" si="246"/>
        <v>06-Mar-08 Thursday 3</v>
      </c>
    </row>
    <row r="1569" spans="4:18" x14ac:dyDescent="0.35">
      <c r="D1569" s="21">
        <f t="shared" si="247"/>
        <v>39513.124999996209</v>
      </c>
      <c r="E1569" s="21" t="b">
        <f t="shared" si="240"/>
        <v>0</v>
      </c>
      <c r="F1569" s="21" t="b">
        <f t="shared" si="241"/>
        <v>0</v>
      </c>
      <c r="G1569" s="20">
        <f t="shared" si="242"/>
        <v>1</v>
      </c>
      <c r="H1569" s="20">
        <f t="shared" si="243"/>
        <v>24</v>
      </c>
      <c r="I1569" s="20">
        <f t="shared" si="248"/>
        <v>4</v>
      </c>
      <c r="J1569" s="21">
        <f t="shared" si="249"/>
        <v>39513</v>
      </c>
      <c r="K1569" s="21"/>
      <c r="L1569" s="21" t="str">
        <f t="shared" si="244"/>
        <v>Thursday</v>
      </c>
      <c r="M1569" s="20">
        <f t="shared" si="245"/>
        <v>3</v>
      </c>
      <c r="N1569" s="19">
        <v>3526.5</v>
      </c>
      <c r="O1569" s="4">
        <f>MATCH(N1569-1,'Supply Data'!$K$12:$K$17)+1</f>
        <v>3</v>
      </c>
      <c r="P1569">
        <f>INDEX('Supply Data'!$L$12:$L$17,'Demand Data'!O1569)</f>
        <v>23</v>
      </c>
      <c r="R1569" t="str">
        <f t="shared" si="246"/>
        <v>06-Mar-08 Thursday 4</v>
      </c>
    </row>
    <row r="1570" spans="4:18" x14ac:dyDescent="0.35">
      <c r="D1570" s="21">
        <f t="shared" si="247"/>
        <v>39513.166666662873</v>
      </c>
      <c r="E1570" s="21" t="b">
        <f t="shared" si="240"/>
        <v>0</v>
      </c>
      <c r="F1570" s="21" t="b">
        <f t="shared" si="241"/>
        <v>0</v>
      </c>
      <c r="G1570" s="20">
        <f t="shared" si="242"/>
        <v>1</v>
      </c>
      <c r="H1570" s="20">
        <f t="shared" si="243"/>
        <v>24</v>
      </c>
      <c r="I1570" s="20">
        <f t="shared" si="248"/>
        <v>5</v>
      </c>
      <c r="J1570" s="21">
        <f t="shared" si="249"/>
        <v>39513</v>
      </c>
      <c r="K1570" s="21"/>
      <c r="L1570" s="21" t="str">
        <f t="shared" si="244"/>
        <v>Thursday</v>
      </c>
      <c r="M1570" s="20">
        <f t="shared" si="245"/>
        <v>3</v>
      </c>
      <c r="N1570" s="19">
        <v>3804</v>
      </c>
      <c r="O1570" s="4">
        <f>MATCH(N1570-1,'Supply Data'!$K$12:$K$17)+1</f>
        <v>4</v>
      </c>
      <c r="P1570">
        <f>INDEX('Supply Data'!$L$12:$L$17,'Demand Data'!O1570)</f>
        <v>50</v>
      </c>
      <c r="R1570" t="str">
        <f t="shared" si="246"/>
        <v>06-Mar-08 Thursday 5</v>
      </c>
    </row>
    <row r="1571" spans="4:18" x14ac:dyDescent="0.35">
      <c r="D1571" s="21">
        <f t="shared" si="247"/>
        <v>39513.208333329538</v>
      </c>
      <c r="E1571" s="21" t="b">
        <f t="shared" si="240"/>
        <v>0</v>
      </c>
      <c r="F1571" s="21" t="b">
        <f t="shared" si="241"/>
        <v>0</v>
      </c>
      <c r="G1571" s="20">
        <f t="shared" si="242"/>
        <v>1</v>
      </c>
      <c r="H1571" s="20">
        <f t="shared" si="243"/>
        <v>24</v>
      </c>
      <c r="I1571" s="20">
        <f t="shared" si="248"/>
        <v>6</v>
      </c>
      <c r="J1571" s="21">
        <f t="shared" si="249"/>
        <v>39513</v>
      </c>
      <c r="K1571" s="21"/>
      <c r="L1571" s="21" t="str">
        <f t="shared" si="244"/>
        <v>Thursday</v>
      </c>
      <c r="M1571" s="20">
        <f t="shared" si="245"/>
        <v>3</v>
      </c>
      <c r="N1571" s="19">
        <v>4074</v>
      </c>
      <c r="O1571" s="4">
        <f>MATCH(N1571-1,'Supply Data'!$K$12:$K$17)+1</f>
        <v>4</v>
      </c>
      <c r="P1571">
        <f>INDEX('Supply Data'!$L$12:$L$17,'Demand Data'!O1571)</f>
        <v>50</v>
      </c>
      <c r="R1571" t="str">
        <f t="shared" si="246"/>
        <v>06-Mar-08 Thursday 6</v>
      </c>
    </row>
    <row r="1572" spans="4:18" x14ac:dyDescent="0.35">
      <c r="D1572" s="21">
        <f t="shared" si="247"/>
        <v>39513.249999996202</v>
      </c>
      <c r="E1572" s="21" t="b">
        <f t="shared" si="240"/>
        <v>0</v>
      </c>
      <c r="F1572" s="21" t="b">
        <f t="shared" si="241"/>
        <v>0</v>
      </c>
      <c r="G1572" s="20">
        <f t="shared" si="242"/>
        <v>1</v>
      </c>
      <c r="H1572" s="20">
        <f t="shared" si="243"/>
        <v>24</v>
      </c>
      <c r="I1572" s="20">
        <f t="shared" si="248"/>
        <v>7</v>
      </c>
      <c r="J1572" s="21">
        <f t="shared" si="249"/>
        <v>39513</v>
      </c>
      <c r="K1572" s="21"/>
      <c r="L1572" s="21" t="str">
        <f t="shared" si="244"/>
        <v>Thursday</v>
      </c>
      <c r="M1572" s="20">
        <f t="shared" si="245"/>
        <v>3</v>
      </c>
      <c r="N1572" s="19">
        <v>3973.5</v>
      </c>
      <c r="O1572" s="4">
        <f>MATCH(N1572-1,'Supply Data'!$K$12:$K$17)+1</f>
        <v>4</v>
      </c>
      <c r="P1572">
        <f>INDEX('Supply Data'!$L$12:$L$17,'Demand Data'!O1572)</f>
        <v>50</v>
      </c>
      <c r="R1572" t="str">
        <f t="shared" si="246"/>
        <v>06-Mar-08 Thursday 7</v>
      </c>
    </row>
    <row r="1573" spans="4:18" x14ac:dyDescent="0.35">
      <c r="D1573" s="21">
        <f t="shared" si="247"/>
        <v>39513.291666662866</v>
      </c>
      <c r="E1573" s="21" t="b">
        <f t="shared" si="240"/>
        <v>0</v>
      </c>
      <c r="F1573" s="21" t="b">
        <f t="shared" si="241"/>
        <v>0</v>
      </c>
      <c r="G1573" s="20">
        <f t="shared" si="242"/>
        <v>1</v>
      </c>
      <c r="H1573" s="20">
        <f t="shared" si="243"/>
        <v>24</v>
      </c>
      <c r="I1573" s="20">
        <f t="shared" si="248"/>
        <v>8</v>
      </c>
      <c r="J1573" s="21">
        <f t="shared" si="249"/>
        <v>39513</v>
      </c>
      <c r="K1573" s="21"/>
      <c r="L1573" s="21" t="str">
        <f t="shared" si="244"/>
        <v>Thursday</v>
      </c>
      <c r="M1573" s="20">
        <f t="shared" si="245"/>
        <v>3</v>
      </c>
      <c r="N1573" s="19">
        <v>4396.5</v>
      </c>
      <c r="O1573" s="4">
        <f>MATCH(N1573-1,'Supply Data'!$K$12:$K$17)+1</f>
        <v>4</v>
      </c>
      <c r="P1573">
        <f>INDEX('Supply Data'!$L$12:$L$17,'Demand Data'!O1573)</f>
        <v>50</v>
      </c>
      <c r="R1573" t="str">
        <f t="shared" si="246"/>
        <v>06-Mar-08 Thursday 8</v>
      </c>
    </row>
    <row r="1574" spans="4:18" x14ac:dyDescent="0.35">
      <c r="D1574" s="21">
        <f t="shared" si="247"/>
        <v>39513.33333332953</v>
      </c>
      <c r="E1574" s="21" t="b">
        <f t="shared" si="240"/>
        <v>0</v>
      </c>
      <c r="F1574" s="21" t="b">
        <f t="shared" si="241"/>
        <v>0</v>
      </c>
      <c r="G1574" s="20">
        <f t="shared" si="242"/>
        <v>1</v>
      </c>
      <c r="H1574" s="20">
        <f t="shared" si="243"/>
        <v>24</v>
      </c>
      <c r="I1574" s="20">
        <f t="shared" si="248"/>
        <v>9</v>
      </c>
      <c r="J1574" s="21">
        <f t="shared" si="249"/>
        <v>39513</v>
      </c>
      <c r="K1574" s="21"/>
      <c r="L1574" s="21" t="str">
        <f t="shared" si="244"/>
        <v>Thursday</v>
      </c>
      <c r="M1574" s="20">
        <f t="shared" si="245"/>
        <v>3</v>
      </c>
      <c r="N1574" s="19">
        <v>4980</v>
      </c>
      <c r="O1574" s="4">
        <f>MATCH(N1574-1,'Supply Data'!$K$12:$K$17)+1</f>
        <v>5</v>
      </c>
      <c r="P1574">
        <f>INDEX('Supply Data'!$L$12:$L$17,'Demand Data'!O1574)</f>
        <v>75</v>
      </c>
      <c r="R1574" t="str">
        <f t="shared" si="246"/>
        <v>06-Mar-08 Thursday 9</v>
      </c>
    </row>
    <row r="1575" spans="4:18" x14ac:dyDescent="0.35">
      <c r="D1575" s="21">
        <f t="shared" si="247"/>
        <v>39513.374999996195</v>
      </c>
      <c r="E1575" s="21" t="b">
        <f t="shared" si="240"/>
        <v>0</v>
      </c>
      <c r="F1575" s="21" t="b">
        <f t="shared" si="241"/>
        <v>0</v>
      </c>
      <c r="G1575" s="20">
        <f t="shared" si="242"/>
        <v>1</v>
      </c>
      <c r="H1575" s="20">
        <f t="shared" si="243"/>
        <v>24</v>
      </c>
      <c r="I1575" s="20">
        <f t="shared" si="248"/>
        <v>10</v>
      </c>
      <c r="J1575" s="21">
        <f t="shared" si="249"/>
        <v>39513</v>
      </c>
      <c r="K1575" s="21"/>
      <c r="L1575" s="21" t="str">
        <f t="shared" si="244"/>
        <v>Thursday</v>
      </c>
      <c r="M1575" s="20">
        <f t="shared" si="245"/>
        <v>3</v>
      </c>
      <c r="N1575" s="19">
        <v>5287.5</v>
      </c>
      <c r="O1575" s="4">
        <f>MATCH(N1575-1,'Supply Data'!$K$12:$K$17)+1</f>
        <v>5</v>
      </c>
      <c r="P1575">
        <f>INDEX('Supply Data'!$L$12:$L$17,'Demand Data'!O1575)</f>
        <v>75</v>
      </c>
      <c r="R1575" t="str">
        <f t="shared" si="246"/>
        <v>06-Mar-08 Thursday 10</v>
      </c>
    </row>
    <row r="1576" spans="4:18" x14ac:dyDescent="0.35">
      <c r="D1576" s="21">
        <f t="shared" si="247"/>
        <v>39513.416666662859</v>
      </c>
      <c r="E1576" s="21" t="b">
        <f t="shared" si="240"/>
        <v>0</v>
      </c>
      <c r="F1576" s="21" t="b">
        <f t="shared" si="241"/>
        <v>0</v>
      </c>
      <c r="G1576" s="20">
        <f t="shared" si="242"/>
        <v>1</v>
      </c>
      <c r="H1576" s="20">
        <f t="shared" si="243"/>
        <v>24</v>
      </c>
      <c r="I1576" s="20">
        <f t="shared" si="248"/>
        <v>11</v>
      </c>
      <c r="J1576" s="21">
        <f t="shared" si="249"/>
        <v>39513</v>
      </c>
      <c r="K1576" s="21"/>
      <c r="L1576" s="21" t="str">
        <f t="shared" si="244"/>
        <v>Thursday</v>
      </c>
      <c r="M1576" s="20">
        <f t="shared" si="245"/>
        <v>3</v>
      </c>
      <c r="N1576" s="19">
        <v>5379</v>
      </c>
      <c r="O1576" s="4">
        <f>MATCH(N1576-1,'Supply Data'!$K$12:$K$17)+1</f>
        <v>5</v>
      </c>
      <c r="P1576">
        <f>INDEX('Supply Data'!$L$12:$L$17,'Demand Data'!O1576)</f>
        <v>75</v>
      </c>
      <c r="R1576" t="str">
        <f t="shared" si="246"/>
        <v>06-Mar-08 Thursday 11</v>
      </c>
    </row>
    <row r="1577" spans="4:18" x14ac:dyDescent="0.35">
      <c r="D1577" s="21">
        <f t="shared" si="247"/>
        <v>39513.458333329523</v>
      </c>
      <c r="E1577" s="21" t="b">
        <f t="shared" si="240"/>
        <v>0</v>
      </c>
      <c r="F1577" s="21" t="b">
        <f t="shared" si="241"/>
        <v>0</v>
      </c>
      <c r="G1577" s="20">
        <f t="shared" si="242"/>
        <v>1</v>
      </c>
      <c r="H1577" s="20">
        <f t="shared" si="243"/>
        <v>24</v>
      </c>
      <c r="I1577" s="20">
        <f t="shared" si="248"/>
        <v>12</v>
      </c>
      <c r="J1577" s="21">
        <f t="shared" si="249"/>
        <v>39513</v>
      </c>
      <c r="K1577" s="21"/>
      <c r="L1577" s="21" t="str">
        <f t="shared" si="244"/>
        <v>Thursday</v>
      </c>
      <c r="M1577" s="20">
        <f t="shared" si="245"/>
        <v>3</v>
      </c>
      <c r="N1577" s="19">
        <v>5203.5</v>
      </c>
      <c r="O1577" s="4">
        <f>MATCH(N1577-1,'Supply Data'!$K$12:$K$17)+1</f>
        <v>5</v>
      </c>
      <c r="P1577">
        <f>INDEX('Supply Data'!$L$12:$L$17,'Demand Data'!O1577)</f>
        <v>75</v>
      </c>
      <c r="R1577" t="str">
        <f t="shared" si="246"/>
        <v>06-Mar-08 Thursday 12</v>
      </c>
    </row>
    <row r="1578" spans="4:18" x14ac:dyDescent="0.35">
      <c r="D1578" s="21">
        <f t="shared" si="247"/>
        <v>39513.499999996187</v>
      </c>
      <c r="E1578" s="21" t="b">
        <f t="shared" si="240"/>
        <v>0</v>
      </c>
      <c r="F1578" s="21" t="b">
        <f t="shared" si="241"/>
        <v>0</v>
      </c>
      <c r="G1578" s="20">
        <f t="shared" si="242"/>
        <v>1</v>
      </c>
      <c r="H1578" s="20">
        <f t="shared" si="243"/>
        <v>24</v>
      </c>
      <c r="I1578" s="20">
        <f t="shared" si="248"/>
        <v>13</v>
      </c>
      <c r="J1578" s="21">
        <f t="shared" si="249"/>
        <v>39513</v>
      </c>
      <c r="K1578" s="21"/>
      <c r="L1578" s="21" t="str">
        <f t="shared" si="244"/>
        <v>Thursday</v>
      </c>
      <c r="M1578" s="20">
        <f t="shared" si="245"/>
        <v>3</v>
      </c>
      <c r="N1578" s="19">
        <v>5248.5</v>
      </c>
      <c r="O1578" s="4">
        <f>MATCH(N1578-1,'Supply Data'!$K$12:$K$17)+1</f>
        <v>5</v>
      </c>
      <c r="P1578">
        <f>INDEX('Supply Data'!$L$12:$L$17,'Demand Data'!O1578)</f>
        <v>75</v>
      </c>
      <c r="R1578" t="str">
        <f t="shared" si="246"/>
        <v>06-Mar-08 Thursday 13</v>
      </c>
    </row>
    <row r="1579" spans="4:18" x14ac:dyDescent="0.35">
      <c r="D1579" s="21">
        <f t="shared" si="247"/>
        <v>39513.541666662852</v>
      </c>
      <c r="E1579" s="21" t="b">
        <f t="shared" si="240"/>
        <v>0</v>
      </c>
      <c r="F1579" s="21" t="b">
        <f t="shared" si="241"/>
        <v>0</v>
      </c>
      <c r="G1579" s="20">
        <f t="shared" si="242"/>
        <v>1</v>
      </c>
      <c r="H1579" s="20">
        <f t="shared" si="243"/>
        <v>24</v>
      </c>
      <c r="I1579" s="20">
        <f t="shared" si="248"/>
        <v>14</v>
      </c>
      <c r="J1579" s="21">
        <f t="shared" si="249"/>
        <v>39513</v>
      </c>
      <c r="K1579" s="21"/>
      <c r="L1579" s="21" t="str">
        <f t="shared" si="244"/>
        <v>Thursday</v>
      </c>
      <c r="M1579" s="20">
        <f t="shared" si="245"/>
        <v>3</v>
      </c>
      <c r="N1579" s="19">
        <v>5344.5</v>
      </c>
      <c r="O1579" s="4">
        <f>MATCH(N1579-1,'Supply Data'!$K$12:$K$17)+1</f>
        <v>5</v>
      </c>
      <c r="P1579">
        <f>INDEX('Supply Data'!$L$12:$L$17,'Demand Data'!O1579)</f>
        <v>75</v>
      </c>
      <c r="R1579" t="str">
        <f t="shared" si="246"/>
        <v>06-Mar-08 Thursday 14</v>
      </c>
    </row>
    <row r="1580" spans="4:18" x14ac:dyDescent="0.35">
      <c r="D1580" s="21">
        <f t="shared" si="247"/>
        <v>39513.583333329516</v>
      </c>
      <c r="E1580" s="21" t="b">
        <f t="shared" si="240"/>
        <v>0</v>
      </c>
      <c r="F1580" s="21" t="b">
        <f t="shared" si="241"/>
        <v>0</v>
      </c>
      <c r="G1580" s="20">
        <f t="shared" si="242"/>
        <v>1</v>
      </c>
      <c r="H1580" s="20">
        <f t="shared" si="243"/>
        <v>24</v>
      </c>
      <c r="I1580" s="20">
        <f t="shared" si="248"/>
        <v>15</v>
      </c>
      <c r="J1580" s="21">
        <f t="shared" si="249"/>
        <v>39513</v>
      </c>
      <c r="K1580" s="21"/>
      <c r="L1580" s="21" t="str">
        <f t="shared" si="244"/>
        <v>Thursday</v>
      </c>
      <c r="M1580" s="20">
        <f t="shared" si="245"/>
        <v>3</v>
      </c>
      <c r="N1580" s="19">
        <v>5215.5</v>
      </c>
      <c r="O1580" s="4">
        <f>MATCH(N1580-1,'Supply Data'!$K$12:$K$17)+1</f>
        <v>5</v>
      </c>
      <c r="P1580">
        <f>INDEX('Supply Data'!$L$12:$L$17,'Demand Data'!O1580)</f>
        <v>75</v>
      </c>
      <c r="R1580" t="str">
        <f t="shared" si="246"/>
        <v>06-Mar-08 Thursday 15</v>
      </c>
    </row>
    <row r="1581" spans="4:18" x14ac:dyDescent="0.35">
      <c r="D1581" s="21">
        <f t="shared" si="247"/>
        <v>39513.62499999618</v>
      </c>
      <c r="E1581" s="21" t="b">
        <f t="shared" si="240"/>
        <v>0</v>
      </c>
      <c r="F1581" s="21" t="b">
        <f t="shared" si="241"/>
        <v>0</v>
      </c>
      <c r="G1581" s="20">
        <f t="shared" si="242"/>
        <v>1</v>
      </c>
      <c r="H1581" s="20">
        <f t="shared" si="243"/>
        <v>24</v>
      </c>
      <c r="I1581" s="20">
        <f t="shared" si="248"/>
        <v>16</v>
      </c>
      <c r="J1581" s="21">
        <f t="shared" si="249"/>
        <v>39513</v>
      </c>
      <c r="K1581" s="21"/>
      <c r="L1581" s="21" t="str">
        <f t="shared" si="244"/>
        <v>Thursday</v>
      </c>
      <c r="M1581" s="20">
        <f t="shared" si="245"/>
        <v>3</v>
      </c>
      <c r="N1581" s="19">
        <v>5170.5</v>
      </c>
      <c r="O1581" s="4">
        <f>MATCH(N1581-1,'Supply Data'!$K$12:$K$17)+1</f>
        <v>5</v>
      </c>
      <c r="P1581">
        <f>INDEX('Supply Data'!$L$12:$L$17,'Demand Data'!O1581)</f>
        <v>75</v>
      </c>
      <c r="R1581" t="str">
        <f t="shared" si="246"/>
        <v>06-Mar-08 Thursday 16</v>
      </c>
    </row>
    <row r="1582" spans="4:18" x14ac:dyDescent="0.35">
      <c r="D1582" s="21">
        <f t="shared" si="247"/>
        <v>39513.666666662844</v>
      </c>
      <c r="E1582" s="21" t="b">
        <f t="shared" si="240"/>
        <v>0</v>
      </c>
      <c r="F1582" s="21" t="b">
        <f t="shared" si="241"/>
        <v>0</v>
      </c>
      <c r="G1582" s="20">
        <f t="shared" si="242"/>
        <v>1</v>
      </c>
      <c r="H1582" s="20">
        <f t="shared" si="243"/>
        <v>24</v>
      </c>
      <c r="I1582" s="20">
        <f t="shared" si="248"/>
        <v>17</v>
      </c>
      <c r="J1582" s="21">
        <f t="shared" si="249"/>
        <v>39513</v>
      </c>
      <c r="K1582" s="21"/>
      <c r="L1582" s="21" t="str">
        <f t="shared" si="244"/>
        <v>Thursday</v>
      </c>
      <c r="M1582" s="20">
        <f t="shared" si="245"/>
        <v>3</v>
      </c>
      <c r="N1582" s="19">
        <v>5028</v>
      </c>
      <c r="O1582" s="4">
        <f>MATCH(N1582-1,'Supply Data'!$K$12:$K$17)+1</f>
        <v>5</v>
      </c>
      <c r="P1582">
        <f>INDEX('Supply Data'!$L$12:$L$17,'Demand Data'!O1582)</f>
        <v>75</v>
      </c>
      <c r="R1582" t="str">
        <f t="shared" si="246"/>
        <v>06-Mar-08 Thursday 17</v>
      </c>
    </row>
    <row r="1583" spans="4:18" x14ac:dyDescent="0.35">
      <c r="D1583" s="21">
        <f t="shared" si="247"/>
        <v>39513.708333329509</v>
      </c>
      <c r="E1583" s="21" t="b">
        <f t="shared" si="240"/>
        <v>0</v>
      </c>
      <c r="F1583" s="21" t="b">
        <f t="shared" si="241"/>
        <v>0</v>
      </c>
      <c r="G1583" s="20">
        <f t="shared" si="242"/>
        <v>1</v>
      </c>
      <c r="H1583" s="20">
        <f t="shared" si="243"/>
        <v>24</v>
      </c>
      <c r="I1583" s="20">
        <f t="shared" si="248"/>
        <v>18</v>
      </c>
      <c r="J1583" s="21">
        <f t="shared" si="249"/>
        <v>39513</v>
      </c>
      <c r="K1583" s="21"/>
      <c r="L1583" s="21" t="str">
        <f t="shared" si="244"/>
        <v>Thursday</v>
      </c>
      <c r="M1583" s="20">
        <f t="shared" si="245"/>
        <v>3</v>
      </c>
      <c r="N1583" s="19">
        <v>5122.5</v>
      </c>
      <c r="O1583" s="4">
        <f>MATCH(N1583-1,'Supply Data'!$K$12:$K$17)+1</f>
        <v>5</v>
      </c>
      <c r="P1583">
        <f>INDEX('Supply Data'!$L$12:$L$17,'Demand Data'!O1583)</f>
        <v>75</v>
      </c>
      <c r="R1583" t="str">
        <f t="shared" si="246"/>
        <v>06-Mar-08 Thursday 18</v>
      </c>
    </row>
    <row r="1584" spans="4:18" x14ac:dyDescent="0.35">
      <c r="D1584" s="21">
        <f t="shared" si="247"/>
        <v>39513.749999996173</v>
      </c>
      <c r="E1584" s="21" t="b">
        <f t="shared" si="240"/>
        <v>0</v>
      </c>
      <c r="F1584" s="21" t="b">
        <f t="shared" si="241"/>
        <v>0</v>
      </c>
      <c r="G1584" s="20">
        <f t="shared" si="242"/>
        <v>1</v>
      </c>
      <c r="H1584" s="20">
        <f t="shared" si="243"/>
        <v>24</v>
      </c>
      <c r="I1584" s="20">
        <f t="shared" si="248"/>
        <v>19</v>
      </c>
      <c r="J1584" s="21">
        <f t="shared" si="249"/>
        <v>39513</v>
      </c>
      <c r="K1584" s="21"/>
      <c r="L1584" s="21" t="str">
        <f t="shared" si="244"/>
        <v>Thursday</v>
      </c>
      <c r="M1584" s="20">
        <f t="shared" si="245"/>
        <v>3</v>
      </c>
      <c r="N1584" s="19">
        <v>5592</v>
      </c>
      <c r="O1584" s="4">
        <f>MATCH(N1584-1,'Supply Data'!$K$12:$K$17)+1</f>
        <v>5</v>
      </c>
      <c r="P1584">
        <f>INDEX('Supply Data'!$L$12:$L$17,'Demand Data'!O1584)</f>
        <v>75</v>
      </c>
      <c r="R1584" t="str">
        <f t="shared" si="246"/>
        <v>06-Mar-08 Thursday 19</v>
      </c>
    </row>
    <row r="1585" spans="4:18" x14ac:dyDescent="0.35">
      <c r="D1585" s="21">
        <f t="shared" si="247"/>
        <v>39513.791666662837</v>
      </c>
      <c r="E1585" s="21" t="b">
        <f t="shared" si="240"/>
        <v>0</v>
      </c>
      <c r="F1585" s="21" t="b">
        <f t="shared" si="241"/>
        <v>0</v>
      </c>
      <c r="G1585" s="20">
        <f t="shared" si="242"/>
        <v>1</v>
      </c>
      <c r="H1585" s="20">
        <f t="shared" si="243"/>
        <v>24</v>
      </c>
      <c r="I1585" s="20">
        <f t="shared" si="248"/>
        <v>20</v>
      </c>
      <c r="J1585" s="21">
        <f t="shared" si="249"/>
        <v>39513</v>
      </c>
      <c r="K1585" s="21"/>
      <c r="L1585" s="21" t="str">
        <f t="shared" si="244"/>
        <v>Thursday</v>
      </c>
      <c r="M1585" s="20">
        <f t="shared" si="245"/>
        <v>3</v>
      </c>
      <c r="N1585" s="19">
        <v>5422.5</v>
      </c>
      <c r="O1585" s="4">
        <f>MATCH(N1585-1,'Supply Data'!$K$12:$K$17)+1</f>
        <v>5</v>
      </c>
      <c r="P1585">
        <f>INDEX('Supply Data'!$L$12:$L$17,'Demand Data'!O1585)</f>
        <v>75</v>
      </c>
      <c r="R1585" t="str">
        <f t="shared" si="246"/>
        <v>06-Mar-08 Thursday 20</v>
      </c>
    </row>
    <row r="1586" spans="4:18" x14ac:dyDescent="0.35">
      <c r="D1586" s="21">
        <f t="shared" si="247"/>
        <v>39513.833333329501</v>
      </c>
      <c r="E1586" s="21" t="b">
        <f t="shared" si="240"/>
        <v>0</v>
      </c>
      <c r="F1586" s="21" t="b">
        <f t="shared" si="241"/>
        <v>0</v>
      </c>
      <c r="G1586" s="20">
        <f t="shared" si="242"/>
        <v>1</v>
      </c>
      <c r="H1586" s="20">
        <f t="shared" si="243"/>
        <v>24</v>
      </c>
      <c r="I1586" s="20">
        <f t="shared" si="248"/>
        <v>21</v>
      </c>
      <c r="J1586" s="21">
        <f t="shared" si="249"/>
        <v>39513</v>
      </c>
      <c r="K1586" s="21"/>
      <c r="L1586" s="21" t="str">
        <f t="shared" si="244"/>
        <v>Thursday</v>
      </c>
      <c r="M1586" s="20">
        <f t="shared" si="245"/>
        <v>3</v>
      </c>
      <c r="N1586" s="19">
        <v>5148</v>
      </c>
      <c r="O1586" s="4">
        <f>MATCH(N1586-1,'Supply Data'!$K$12:$K$17)+1</f>
        <v>5</v>
      </c>
      <c r="P1586">
        <f>INDEX('Supply Data'!$L$12:$L$17,'Demand Data'!O1586)</f>
        <v>75</v>
      </c>
      <c r="R1586" t="str">
        <f t="shared" si="246"/>
        <v>06-Mar-08 Thursday 21</v>
      </c>
    </row>
    <row r="1587" spans="4:18" x14ac:dyDescent="0.35">
      <c r="D1587" s="21">
        <f t="shared" si="247"/>
        <v>39513.874999996166</v>
      </c>
      <c r="E1587" s="21" t="b">
        <f t="shared" si="240"/>
        <v>0</v>
      </c>
      <c r="F1587" s="21" t="b">
        <f t="shared" si="241"/>
        <v>0</v>
      </c>
      <c r="G1587" s="20">
        <f t="shared" si="242"/>
        <v>1</v>
      </c>
      <c r="H1587" s="20">
        <f t="shared" si="243"/>
        <v>24</v>
      </c>
      <c r="I1587" s="20">
        <f t="shared" si="248"/>
        <v>22</v>
      </c>
      <c r="J1587" s="21">
        <f t="shared" si="249"/>
        <v>39513</v>
      </c>
      <c r="K1587" s="21"/>
      <c r="L1587" s="21" t="str">
        <f t="shared" si="244"/>
        <v>Thursday</v>
      </c>
      <c r="M1587" s="20">
        <f t="shared" si="245"/>
        <v>3</v>
      </c>
      <c r="N1587" s="19">
        <v>4695</v>
      </c>
      <c r="O1587" s="4">
        <f>MATCH(N1587-1,'Supply Data'!$K$12:$K$17)+1</f>
        <v>4</v>
      </c>
      <c r="P1587">
        <f>INDEX('Supply Data'!$L$12:$L$17,'Demand Data'!O1587)</f>
        <v>50</v>
      </c>
      <c r="R1587" t="str">
        <f t="shared" si="246"/>
        <v>06-Mar-08 Thursday 22</v>
      </c>
    </row>
    <row r="1588" spans="4:18" x14ac:dyDescent="0.35">
      <c r="D1588" s="21">
        <f t="shared" si="247"/>
        <v>39513.91666666283</v>
      </c>
      <c r="E1588" s="21" t="b">
        <f t="shared" si="240"/>
        <v>0</v>
      </c>
      <c r="F1588" s="21" t="b">
        <f t="shared" si="241"/>
        <v>0</v>
      </c>
      <c r="G1588" s="20">
        <f t="shared" si="242"/>
        <v>1</v>
      </c>
      <c r="H1588" s="20">
        <f t="shared" si="243"/>
        <v>24</v>
      </c>
      <c r="I1588" s="20">
        <f t="shared" si="248"/>
        <v>23</v>
      </c>
      <c r="J1588" s="21">
        <f t="shared" si="249"/>
        <v>39513</v>
      </c>
      <c r="K1588" s="21"/>
      <c r="L1588" s="21" t="str">
        <f t="shared" si="244"/>
        <v>Thursday</v>
      </c>
      <c r="M1588" s="20">
        <f t="shared" si="245"/>
        <v>3</v>
      </c>
      <c r="N1588" s="19">
        <v>4290</v>
      </c>
      <c r="O1588" s="4">
        <f>MATCH(N1588-1,'Supply Data'!$K$12:$K$17)+1</f>
        <v>4</v>
      </c>
      <c r="P1588">
        <f>INDEX('Supply Data'!$L$12:$L$17,'Demand Data'!O1588)</f>
        <v>50</v>
      </c>
      <c r="R1588" t="str">
        <f t="shared" si="246"/>
        <v>06-Mar-08 Thursday 23</v>
      </c>
    </row>
    <row r="1589" spans="4:18" x14ac:dyDescent="0.35">
      <c r="D1589" s="21">
        <f t="shared" si="247"/>
        <v>39513.958333329494</v>
      </c>
      <c r="E1589" s="21" t="b">
        <f t="shared" si="240"/>
        <v>0</v>
      </c>
      <c r="F1589" s="21" t="b">
        <f t="shared" si="241"/>
        <v>0</v>
      </c>
      <c r="G1589" s="20">
        <f t="shared" si="242"/>
        <v>1</v>
      </c>
      <c r="H1589" s="20">
        <f t="shared" si="243"/>
        <v>24</v>
      </c>
      <c r="I1589" s="20">
        <f t="shared" si="248"/>
        <v>24</v>
      </c>
      <c r="J1589" s="21">
        <f t="shared" si="249"/>
        <v>39513</v>
      </c>
      <c r="K1589" s="21"/>
      <c r="L1589" s="21" t="str">
        <f t="shared" si="244"/>
        <v>Thursday</v>
      </c>
      <c r="M1589" s="20">
        <f t="shared" si="245"/>
        <v>3</v>
      </c>
      <c r="N1589" s="19">
        <v>3958.5</v>
      </c>
      <c r="O1589" s="4">
        <f>MATCH(N1589-1,'Supply Data'!$K$12:$K$17)+1</f>
        <v>4</v>
      </c>
      <c r="P1589">
        <f>INDEX('Supply Data'!$L$12:$L$17,'Demand Data'!O1589)</f>
        <v>50</v>
      </c>
      <c r="R1589" t="str">
        <f t="shared" si="246"/>
        <v>06-Mar-08 Thursday 24</v>
      </c>
    </row>
    <row r="1590" spans="4:18" x14ac:dyDescent="0.35">
      <c r="D1590" s="21">
        <f t="shared" si="247"/>
        <v>39513.999999996158</v>
      </c>
      <c r="E1590" s="21" t="b">
        <f t="shared" si="240"/>
        <v>0</v>
      </c>
      <c r="F1590" s="21" t="b">
        <f t="shared" si="241"/>
        <v>0</v>
      </c>
      <c r="G1590" s="20">
        <f t="shared" si="242"/>
        <v>1</v>
      </c>
      <c r="H1590" s="20">
        <f t="shared" si="243"/>
        <v>24</v>
      </c>
      <c r="I1590" s="20">
        <f t="shared" si="248"/>
        <v>1</v>
      </c>
      <c r="J1590" s="21">
        <f t="shared" si="249"/>
        <v>39514</v>
      </c>
      <c r="K1590" s="21"/>
      <c r="L1590" s="21" t="str">
        <f t="shared" si="244"/>
        <v>Friday</v>
      </c>
      <c r="M1590" s="20">
        <f t="shared" si="245"/>
        <v>3</v>
      </c>
      <c r="N1590" s="19">
        <v>3724.5</v>
      </c>
      <c r="O1590" s="4">
        <f>MATCH(N1590-1,'Supply Data'!$K$12:$K$17)+1</f>
        <v>4</v>
      </c>
      <c r="P1590">
        <f>INDEX('Supply Data'!$L$12:$L$17,'Demand Data'!O1590)</f>
        <v>50</v>
      </c>
      <c r="R1590" t="str">
        <f t="shared" si="246"/>
        <v>07-Mar-08 Friday 1</v>
      </c>
    </row>
    <row r="1591" spans="4:18" x14ac:dyDescent="0.35">
      <c r="D1591" s="21">
        <f t="shared" si="247"/>
        <v>39514.041666662823</v>
      </c>
      <c r="E1591" s="21" t="b">
        <f t="shared" si="240"/>
        <v>0</v>
      </c>
      <c r="F1591" s="21" t="b">
        <f t="shared" si="241"/>
        <v>0</v>
      </c>
      <c r="G1591" s="20">
        <f t="shared" si="242"/>
        <v>1</v>
      </c>
      <c r="H1591" s="20">
        <f t="shared" si="243"/>
        <v>24</v>
      </c>
      <c r="I1591" s="20">
        <f t="shared" si="248"/>
        <v>2</v>
      </c>
      <c r="J1591" s="21">
        <f t="shared" si="249"/>
        <v>39514</v>
      </c>
      <c r="K1591" s="21"/>
      <c r="L1591" s="21" t="str">
        <f t="shared" si="244"/>
        <v>Friday</v>
      </c>
      <c r="M1591" s="20">
        <f t="shared" si="245"/>
        <v>3</v>
      </c>
      <c r="N1591" s="19">
        <v>3576</v>
      </c>
      <c r="O1591" s="4">
        <f>MATCH(N1591-1,'Supply Data'!$K$12:$K$17)+1</f>
        <v>3</v>
      </c>
      <c r="P1591">
        <f>INDEX('Supply Data'!$L$12:$L$17,'Demand Data'!O1591)</f>
        <v>23</v>
      </c>
      <c r="R1591" t="str">
        <f t="shared" si="246"/>
        <v>07-Mar-08 Friday 2</v>
      </c>
    </row>
    <row r="1592" spans="4:18" x14ac:dyDescent="0.35">
      <c r="D1592" s="21">
        <f t="shared" si="247"/>
        <v>39514.083333329487</v>
      </c>
      <c r="E1592" s="21" t="b">
        <f t="shared" si="240"/>
        <v>0</v>
      </c>
      <c r="F1592" s="21" t="b">
        <f t="shared" si="241"/>
        <v>0</v>
      </c>
      <c r="G1592" s="20">
        <f t="shared" si="242"/>
        <v>1</v>
      </c>
      <c r="H1592" s="20">
        <f t="shared" si="243"/>
        <v>24</v>
      </c>
      <c r="I1592" s="20">
        <f t="shared" si="248"/>
        <v>3</v>
      </c>
      <c r="J1592" s="21">
        <f t="shared" si="249"/>
        <v>39514</v>
      </c>
      <c r="K1592" s="21"/>
      <c r="L1592" s="21" t="str">
        <f t="shared" si="244"/>
        <v>Friday</v>
      </c>
      <c r="M1592" s="20">
        <f t="shared" si="245"/>
        <v>3</v>
      </c>
      <c r="N1592" s="19">
        <v>3534</v>
      </c>
      <c r="O1592" s="4">
        <f>MATCH(N1592-1,'Supply Data'!$K$12:$K$17)+1</f>
        <v>3</v>
      </c>
      <c r="P1592">
        <f>INDEX('Supply Data'!$L$12:$L$17,'Demand Data'!O1592)</f>
        <v>23</v>
      </c>
      <c r="R1592" t="str">
        <f t="shared" si="246"/>
        <v>07-Mar-08 Friday 3</v>
      </c>
    </row>
    <row r="1593" spans="4:18" x14ac:dyDescent="0.35">
      <c r="D1593" s="21">
        <f t="shared" si="247"/>
        <v>39514.124999996151</v>
      </c>
      <c r="E1593" s="21" t="b">
        <f t="shared" si="240"/>
        <v>0</v>
      </c>
      <c r="F1593" s="21" t="b">
        <f t="shared" si="241"/>
        <v>0</v>
      </c>
      <c r="G1593" s="20">
        <f t="shared" si="242"/>
        <v>1</v>
      </c>
      <c r="H1593" s="20">
        <f t="shared" si="243"/>
        <v>24</v>
      </c>
      <c r="I1593" s="20">
        <f t="shared" si="248"/>
        <v>4</v>
      </c>
      <c r="J1593" s="21">
        <f t="shared" si="249"/>
        <v>39514</v>
      </c>
      <c r="K1593" s="21"/>
      <c r="L1593" s="21" t="str">
        <f t="shared" si="244"/>
        <v>Friday</v>
      </c>
      <c r="M1593" s="20">
        <f t="shared" si="245"/>
        <v>3</v>
      </c>
      <c r="N1593" s="19">
        <v>3562.5</v>
      </c>
      <c r="O1593" s="4">
        <f>MATCH(N1593-1,'Supply Data'!$K$12:$K$17)+1</f>
        <v>3</v>
      </c>
      <c r="P1593">
        <f>INDEX('Supply Data'!$L$12:$L$17,'Demand Data'!O1593)</f>
        <v>23</v>
      </c>
      <c r="R1593" t="str">
        <f t="shared" si="246"/>
        <v>07-Mar-08 Friday 4</v>
      </c>
    </row>
    <row r="1594" spans="4:18" x14ac:dyDescent="0.35">
      <c r="D1594" s="21">
        <f t="shared" si="247"/>
        <v>39514.166666662815</v>
      </c>
      <c r="E1594" s="21" t="b">
        <f t="shared" si="240"/>
        <v>0</v>
      </c>
      <c r="F1594" s="21" t="b">
        <f t="shared" si="241"/>
        <v>0</v>
      </c>
      <c r="G1594" s="20">
        <f t="shared" si="242"/>
        <v>1</v>
      </c>
      <c r="H1594" s="20">
        <f t="shared" si="243"/>
        <v>24</v>
      </c>
      <c r="I1594" s="20">
        <f t="shared" si="248"/>
        <v>5</v>
      </c>
      <c r="J1594" s="21">
        <f t="shared" si="249"/>
        <v>39514</v>
      </c>
      <c r="K1594" s="21"/>
      <c r="L1594" s="21" t="str">
        <f t="shared" si="244"/>
        <v>Friday</v>
      </c>
      <c r="M1594" s="20">
        <f t="shared" si="245"/>
        <v>3</v>
      </c>
      <c r="N1594" s="19">
        <v>3735</v>
      </c>
      <c r="O1594" s="4">
        <f>MATCH(N1594-1,'Supply Data'!$K$12:$K$17)+1</f>
        <v>4</v>
      </c>
      <c r="P1594">
        <f>INDEX('Supply Data'!$L$12:$L$17,'Demand Data'!O1594)</f>
        <v>50</v>
      </c>
      <c r="R1594" t="str">
        <f t="shared" si="246"/>
        <v>07-Mar-08 Friday 5</v>
      </c>
    </row>
    <row r="1595" spans="4:18" x14ac:dyDescent="0.35">
      <c r="D1595" s="21">
        <f t="shared" si="247"/>
        <v>39514.20833332948</v>
      </c>
      <c r="E1595" s="21" t="b">
        <f t="shared" si="240"/>
        <v>0</v>
      </c>
      <c r="F1595" s="21" t="b">
        <f t="shared" si="241"/>
        <v>0</v>
      </c>
      <c r="G1595" s="20">
        <f t="shared" si="242"/>
        <v>1</v>
      </c>
      <c r="H1595" s="20">
        <f t="shared" si="243"/>
        <v>24</v>
      </c>
      <c r="I1595" s="20">
        <f t="shared" si="248"/>
        <v>6</v>
      </c>
      <c r="J1595" s="21">
        <f t="shared" si="249"/>
        <v>39514</v>
      </c>
      <c r="K1595" s="21"/>
      <c r="L1595" s="21" t="str">
        <f t="shared" si="244"/>
        <v>Friday</v>
      </c>
      <c r="M1595" s="20">
        <f t="shared" si="245"/>
        <v>3</v>
      </c>
      <c r="N1595" s="19">
        <v>3973.5</v>
      </c>
      <c r="O1595" s="4">
        <f>MATCH(N1595-1,'Supply Data'!$K$12:$K$17)+1</f>
        <v>4</v>
      </c>
      <c r="P1595">
        <f>INDEX('Supply Data'!$L$12:$L$17,'Demand Data'!O1595)</f>
        <v>50</v>
      </c>
      <c r="R1595" t="str">
        <f t="shared" si="246"/>
        <v>07-Mar-08 Friday 6</v>
      </c>
    </row>
    <row r="1596" spans="4:18" x14ac:dyDescent="0.35">
      <c r="D1596" s="21">
        <f t="shared" si="247"/>
        <v>39514.249999996144</v>
      </c>
      <c r="E1596" s="21" t="b">
        <f t="shared" si="240"/>
        <v>0</v>
      </c>
      <c r="F1596" s="21" t="b">
        <f t="shared" si="241"/>
        <v>0</v>
      </c>
      <c r="G1596" s="20">
        <f t="shared" si="242"/>
        <v>1</v>
      </c>
      <c r="H1596" s="20">
        <f t="shared" si="243"/>
        <v>24</v>
      </c>
      <c r="I1596" s="20">
        <f t="shared" si="248"/>
        <v>7</v>
      </c>
      <c r="J1596" s="21">
        <f t="shared" si="249"/>
        <v>39514</v>
      </c>
      <c r="K1596" s="21"/>
      <c r="L1596" s="21" t="str">
        <f t="shared" si="244"/>
        <v>Friday</v>
      </c>
      <c r="M1596" s="20">
        <f t="shared" si="245"/>
        <v>3</v>
      </c>
      <c r="N1596" s="19">
        <v>3912</v>
      </c>
      <c r="O1596" s="4">
        <f>MATCH(N1596-1,'Supply Data'!$K$12:$K$17)+1</f>
        <v>4</v>
      </c>
      <c r="P1596">
        <f>INDEX('Supply Data'!$L$12:$L$17,'Demand Data'!O1596)</f>
        <v>50</v>
      </c>
      <c r="R1596" t="str">
        <f t="shared" si="246"/>
        <v>07-Mar-08 Friday 7</v>
      </c>
    </row>
    <row r="1597" spans="4:18" x14ac:dyDescent="0.35">
      <c r="D1597" s="21">
        <f t="shared" si="247"/>
        <v>39514.291666662808</v>
      </c>
      <c r="E1597" s="21" t="b">
        <f t="shared" si="240"/>
        <v>0</v>
      </c>
      <c r="F1597" s="21" t="b">
        <f t="shared" si="241"/>
        <v>0</v>
      </c>
      <c r="G1597" s="20">
        <f t="shared" si="242"/>
        <v>1</v>
      </c>
      <c r="H1597" s="20">
        <f t="shared" si="243"/>
        <v>24</v>
      </c>
      <c r="I1597" s="20">
        <f t="shared" si="248"/>
        <v>8</v>
      </c>
      <c r="J1597" s="21">
        <f t="shared" si="249"/>
        <v>39514</v>
      </c>
      <c r="K1597" s="21"/>
      <c r="L1597" s="21" t="str">
        <f t="shared" si="244"/>
        <v>Friday</v>
      </c>
      <c r="M1597" s="20">
        <f t="shared" si="245"/>
        <v>3</v>
      </c>
      <c r="N1597" s="19">
        <v>4387.5</v>
      </c>
      <c r="O1597" s="4">
        <f>MATCH(N1597-1,'Supply Data'!$K$12:$K$17)+1</f>
        <v>4</v>
      </c>
      <c r="P1597">
        <f>INDEX('Supply Data'!$L$12:$L$17,'Demand Data'!O1597)</f>
        <v>50</v>
      </c>
      <c r="R1597" t="str">
        <f t="shared" si="246"/>
        <v>07-Mar-08 Friday 8</v>
      </c>
    </row>
    <row r="1598" spans="4:18" x14ac:dyDescent="0.35">
      <c r="D1598" s="21">
        <f t="shared" si="247"/>
        <v>39514.333333329472</v>
      </c>
      <c r="E1598" s="21" t="b">
        <f t="shared" si="240"/>
        <v>0</v>
      </c>
      <c r="F1598" s="21" t="b">
        <f t="shared" si="241"/>
        <v>0</v>
      </c>
      <c r="G1598" s="20">
        <f t="shared" si="242"/>
        <v>1</v>
      </c>
      <c r="H1598" s="20">
        <f t="shared" si="243"/>
        <v>24</v>
      </c>
      <c r="I1598" s="20">
        <f t="shared" si="248"/>
        <v>9</v>
      </c>
      <c r="J1598" s="21">
        <f t="shared" si="249"/>
        <v>39514</v>
      </c>
      <c r="K1598" s="21"/>
      <c r="L1598" s="21" t="str">
        <f t="shared" si="244"/>
        <v>Friday</v>
      </c>
      <c r="M1598" s="20">
        <f t="shared" si="245"/>
        <v>3</v>
      </c>
      <c r="N1598" s="19">
        <v>4918.5</v>
      </c>
      <c r="O1598" s="4">
        <f>MATCH(N1598-1,'Supply Data'!$K$12:$K$17)+1</f>
        <v>5</v>
      </c>
      <c r="P1598">
        <f>INDEX('Supply Data'!$L$12:$L$17,'Demand Data'!O1598)</f>
        <v>75</v>
      </c>
      <c r="R1598" t="str">
        <f t="shared" si="246"/>
        <v>07-Mar-08 Friday 9</v>
      </c>
    </row>
    <row r="1599" spans="4:18" x14ac:dyDescent="0.35">
      <c r="D1599" s="21">
        <f t="shared" si="247"/>
        <v>39514.374999996136</v>
      </c>
      <c r="E1599" s="21" t="b">
        <f t="shared" si="240"/>
        <v>0</v>
      </c>
      <c r="F1599" s="21" t="b">
        <f t="shared" si="241"/>
        <v>0</v>
      </c>
      <c r="G1599" s="20">
        <f t="shared" si="242"/>
        <v>1</v>
      </c>
      <c r="H1599" s="20">
        <f t="shared" si="243"/>
        <v>24</v>
      </c>
      <c r="I1599" s="20">
        <f t="shared" si="248"/>
        <v>10</v>
      </c>
      <c r="J1599" s="21">
        <f t="shared" si="249"/>
        <v>39514</v>
      </c>
      <c r="K1599" s="21"/>
      <c r="L1599" s="21" t="str">
        <f t="shared" si="244"/>
        <v>Friday</v>
      </c>
      <c r="M1599" s="20">
        <f t="shared" si="245"/>
        <v>3</v>
      </c>
      <c r="N1599" s="19">
        <v>5275.5</v>
      </c>
      <c r="O1599" s="4">
        <f>MATCH(N1599-1,'Supply Data'!$K$12:$K$17)+1</f>
        <v>5</v>
      </c>
      <c r="P1599">
        <f>INDEX('Supply Data'!$L$12:$L$17,'Demand Data'!O1599)</f>
        <v>75</v>
      </c>
      <c r="R1599" t="str">
        <f t="shared" si="246"/>
        <v>07-Mar-08 Friday 10</v>
      </c>
    </row>
    <row r="1600" spans="4:18" x14ac:dyDescent="0.35">
      <c r="D1600" s="21">
        <f t="shared" si="247"/>
        <v>39514.416666662801</v>
      </c>
      <c r="E1600" s="21" t="b">
        <f t="shared" si="240"/>
        <v>0</v>
      </c>
      <c r="F1600" s="21" t="b">
        <f t="shared" si="241"/>
        <v>0</v>
      </c>
      <c r="G1600" s="20">
        <f t="shared" si="242"/>
        <v>1</v>
      </c>
      <c r="H1600" s="20">
        <f t="shared" si="243"/>
        <v>24</v>
      </c>
      <c r="I1600" s="20">
        <f t="shared" si="248"/>
        <v>11</v>
      </c>
      <c r="J1600" s="21">
        <f t="shared" si="249"/>
        <v>39514</v>
      </c>
      <c r="K1600" s="21"/>
      <c r="L1600" s="21" t="str">
        <f t="shared" si="244"/>
        <v>Friday</v>
      </c>
      <c r="M1600" s="20">
        <f t="shared" si="245"/>
        <v>3</v>
      </c>
      <c r="N1600" s="19">
        <v>5332.5</v>
      </c>
      <c r="O1600" s="4">
        <f>MATCH(N1600-1,'Supply Data'!$K$12:$K$17)+1</f>
        <v>5</v>
      </c>
      <c r="P1600">
        <f>INDEX('Supply Data'!$L$12:$L$17,'Demand Data'!O1600)</f>
        <v>75</v>
      </c>
      <c r="R1600" t="str">
        <f t="shared" si="246"/>
        <v>07-Mar-08 Friday 11</v>
      </c>
    </row>
    <row r="1601" spans="4:18" x14ac:dyDescent="0.35">
      <c r="D1601" s="21">
        <f t="shared" si="247"/>
        <v>39514.458333329465</v>
      </c>
      <c r="E1601" s="21" t="b">
        <f t="shared" si="240"/>
        <v>0</v>
      </c>
      <c r="F1601" s="21" t="b">
        <f t="shared" si="241"/>
        <v>0</v>
      </c>
      <c r="G1601" s="20">
        <f t="shared" si="242"/>
        <v>1</v>
      </c>
      <c r="H1601" s="20">
        <f t="shared" si="243"/>
        <v>24</v>
      </c>
      <c r="I1601" s="20">
        <f t="shared" si="248"/>
        <v>12</v>
      </c>
      <c r="J1601" s="21">
        <f t="shared" si="249"/>
        <v>39514</v>
      </c>
      <c r="K1601" s="21"/>
      <c r="L1601" s="21" t="str">
        <f t="shared" si="244"/>
        <v>Friday</v>
      </c>
      <c r="M1601" s="20">
        <f t="shared" si="245"/>
        <v>3</v>
      </c>
      <c r="N1601" s="19">
        <v>5256</v>
      </c>
      <c r="O1601" s="4">
        <f>MATCH(N1601-1,'Supply Data'!$K$12:$K$17)+1</f>
        <v>5</v>
      </c>
      <c r="P1601">
        <f>INDEX('Supply Data'!$L$12:$L$17,'Demand Data'!O1601)</f>
        <v>75</v>
      </c>
      <c r="R1601" t="str">
        <f t="shared" si="246"/>
        <v>07-Mar-08 Friday 12</v>
      </c>
    </row>
    <row r="1602" spans="4:18" x14ac:dyDescent="0.35">
      <c r="D1602" s="21">
        <f t="shared" si="247"/>
        <v>39514.499999996129</v>
      </c>
      <c r="E1602" s="21" t="b">
        <f t="shared" si="240"/>
        <v>0</v>
      </c>
      <c r="F1602" s="21" t="b">
        <f t="shared" si="241"/>
        <v>0</v>
      </c>
      <c r="G1602" s="20">
        <f t="shared" si="242"/>
        <v>1</v>
      </c>
      <c r="H1602" s="20">
        <f t="shared" si="243"/>
        <v>24</v>
      </c>
      <c r="I1602" s="20">
        <f t="shared" si="248"/>
        <v>13</v>
      </c>
      <c r="J1602" s="21">
        <f t="shared" si="249"/>
        <v>39514</v>
      </c>
      <c r="K1602" s="21"/>
      <c r="L1602" s="21" t="str">
        <f t="shared" si="244"/>
        <v>Friday</v>
      </c>
      <c r="M1602" s="20">
        <f t="shared" si="245"/>
        <v>3</v>
      </c>
      <c r="N1602" s="19">
        <v>5362.5</v>
      </c>
      <c r="O1602" s="4">
        <f>MATCH(N1602-1,'Supply Data'!$K$12:$K$17)+1</f>
        <v>5</v>
      </c>
      <c r="P1602">
        <f>INDEX('Supply Data'!$L$12:$L$17,'Demand Data'!O1602)</f>
        <v>75</v>
      </c>
      <c r="R1602" t="str">
        <f t="shared" si="246"/>
        <v>07-Mar-08 Friday 13</v>
      </c>
    </row>
    <row r="1603" spans="4:18" x14ac:dyDescent="0.35">
      <c r="D1603" s="21">
        <f t="shared" si="247"/>
        <v>39514.541666662793</v>
      </c>
      <c r="E1603" s="21" t="b">
        <f t="shared" si="240"/>
        <v>0</v>
      </c>
      <c r="F1603" s="21" t="b">
        <f t="shared" si="241"/>
        <v>0</v>
      </c>
      <c r="G1603" s="20">
        <f t="shared" si="242"/>
        <v>1</v>
      </c>
      <c r="H1603" s="20">
        <f t="shared" si="243"/>
        <v>24</v>
      </c>
      <c r="I1603" s="20">
        <f t="shared" si="248"/>
        <v>14</v>
      </c>
      <c r="J1603" s="21">
        <f t="shared" si="249"/>
        <v>39514</v>
      </c>
      <c r="K1603" s="21"/>
      <c r="L1603" s="21" t="str">
        <f t="shared" si="244"/>
        <v>Friday</v>
      </c>
      <c r="M1603" s="20">
        <f t="shared" si="245"/>
        <v>3</v>
      </c>
      <c r="N1603" s="19">
        <v>5536.5</v>
      </c>
      <c r="O1603" s="4">
        <f>MATCH(N1603-1,'Supply Data'!$K$12:$K$17)+1</f>
        <v>5</v>
      </c>
      <c r="P1603">
        <f>INDEX('Supply Data'!$L$12:$L$17,'Demand Data'!O1603)</f>
        <v>75</v>
      </c>
      <c r="R1603" t="str">
        <f t="shared" si="246"/>
        <v>07-Mar-08 Friday 14</v>
      </c>
    </row>
    <row r="1604" spans="4:18" x14ac:dyDescent="0.35">
      <c r="D1604" s="21">
        <f t="shared" si="247"/>
        <v>39514.583333329458</v>
      </c>
      <c r="E1604" s="21" t="b">
        <f t="shared" si="240"/>
        <v>0</v>
      </c>
      <c r="F1604" s="21" t="b">
        <f t="shared" si="241"/>
        <v>0</v>
      </c>
      <c r="G1604" s="20">
        <f t="shared" si="242"/>
        <v>1</v>
      </c>
      <c r="H1604" s="20">
        <f t="shared" si="243"/>
        <v>24</v>
      </c>
      <c r="I1604" s="20">
        <f t="shared" si="248"/>
        <v>15</v>
      </c>
      <c r="J1604" s="21">
        <f t="shared" si="249"/>
        <v>39514</v>
      </c>
      <c r="K1604" s="21"/>
      <c r="L1604" s="21" t="str">
        <f t="shared" si="244"/>
        <v>Friday</v>
      </c>
      <c r="M1604" s="20">
        <f t="shared" si="245"/>
        <v>3</v>
      </c>
      <c r="N1604" s="19">
        <v>5395.5</v>
      </c>
      <c r="O1604" s="4">
        <f>MATCH(N1604-1,'Supply Data'!$K$12:$K$17)+1</f>
        <v>5</v>
      </c>
      <c r="P1604">
        <f>INDEX('Supply Data'!$L$12:$L$17,'Demand Data'!O1604)</f>
        <v>75</v>
      </c>
      <c r="R1604" t="str">
        <f t="shared" si="246"/>
        <v>07-Mar-08 Friday 15</v>
      </c>
    </row>
    <row r="1605" spans="4:18" x14ac:dyDescent="0.35">
      <c r="D1605" s="21">
        <f t="shared" si="247"/>
        <v>39514.624999996122</v>
      </c>
      <c r="E1605" s="21" t="b">
        <f t="shared" si="240"/>
        <v>0</v>
      </c>
      <c r="F1605" s="21" t="b">
        <f t="shared" si="241"/>
        <v>0</v>
      </c>
      <c r="G1605" s="20">
        <f t="shared" si="242"/>
        <v>1</v>
      </c>
      <c r="H1605" s="20">
        <f t="shared" si="243"/>
        <v>24</v>
      </c>
      <c r="I1605" s="20">
        <f t="shared" si="248"/>
        <v>16</v>
      </c>
      <c r="J1605" s="21">
        <f t="shared" si="249"/>
        <v>39514</v>
      </c>
      <c r="K1605" s="21"/>
      <c r="L1605" s="21" t="str">
        <f t="shared" si="244"/>
        <v>Friday</v>
      </c>
      <c r="M1605" s="20">
        <f t="shared" si="245"/>
        <v>3</v>
      </c>
      <c r="N1605" s="19">
        <v>5341.5</v>
      </c>
      <c r="O1605" s="4">
        <f>MATCH(N1605-1,'Supply Data'!$K$12:$K$17)+1</f>
        <v>5</v>
      </c>
      <c r="P1605">
        <f>INDEX('Supply Data'!$L$12:$L$17,'Demand Data'!O1605)</f>
        <v>75</v>
      </c>
      <c r="R1605" t="str">
        <f t="shared" si="246"/>
        <v>07-Mar-08 Friday 16</v>
      </c>
    </row>
    <row r="1606" spans="4:18" x14ac:dyDescent="0.35">
      <c r="D1606" s="21">
        <f t="shared" si="247"/>
        <v>39514.666666662786</v>
      </c>
      <c r="E1606" s="21" t="b">
        <f t="shared" ref="E1606:E1669" si="250">D1606=$D$2</f>
        <v>0</v>
      </c>
      <c r="F1606" s="21" t="b">
        <f t="shared" ref="F1606:F1669" si="251">D1606=$E$2</f>
        <v>0</v>
      </c>
      <c r="G1606" s="20">
        <f t="shared" si="242"/>
        <v>1</v>
      </c>
      <c r="H1606" s="20">
        <f t="shared" si="243"/>
        <v>24</v>
      </c>
      <c r="I1606" s="20">
        <f t="shared" si="248"/>
        <v>17</v>
      </c>
      <c r="J1606" s="21">
        <f t="shared" si="249"/>
        <v>39514</v>
      </c>
      <c r="K1606" s="21"/>
      <c r="L1606" s="21" t="str">
        <f t="shared" si="244"/>
        <v>Friday</v>
      </c>
      <c r="M1606" s="20">
        <f t="shared" si="245"/>
        <v>3</v>
      </c>
      <c r="N1606" s="19">
        <v>5116.5</v>
      </c>
      <c r="O1606" s="4">
        <f>MATCH(N1606-1,'Supply Data'!$K$12:$K$17)+1</f>
        <v>5</v>
      </c>
      <c r="P1606">
        <f>INDEX('Supply Data'!$L$12:$L$17,'Demand Data'!O1606)</f>
        <v>75</v>
      </c>
      <c r="R1606" t="str">
        <f t="shared" si="246"/>
        <v>07-Mar-08 Friday 17</v>
      </c>
    </row>
    <row r="1607" spans="4:18" x14ac:dyDescent="0.35">
      <c r="D1607" s="21">
        <f t="shared" si="247"/>
        <v>39514.70833332945</v>
      </c>
      <c r="E1607" s="21" t="b">
        <f t="shared" si="250"/>
        <v>0</v>
      </c>
      <c r="F1607" s="21" t="b">
        <f t="shared" si="251"/>
        <v>0</v>
      </c>
      <c r="G1607" s="20">
        <f t="shared" ref="G1607:G1670" si="252">IF(E1607,2,IF(F1607,3,1))</f>
        <v>1</v>
      </c>
      <c r="H1607" s="20">
        <f t="shared" ref="H1607:H1670" si="253">CHOOSE(G1607,24,23,25)</f>
        <v>24</v>
      </c>
      <c r="I1607" s="20">
        <f t="shared" si="248"/>
        <v>18</v>
      </c>
      <c r="J1607" s="21">
        <f t="shared" si="249"/>
        <v>39514</v>
      </c>
      <c r="K1607" s="21"/>
      <c r="L1607" s="21" t="str">
        <f t="shared" ref="L1607:L1670" si="254">TEXT(J1607,"ddddd")</f>
        <v>Friday</v>
      </c>
      <c r="M1607" s="20">
        <f t="shared" ref="M1607:M1670" si="255">MONTH(D1607)</f>
        <v>3</v>
      </c>
      <c r="N1607" s="19">
        <v>5134.5</v>
      </c>
      <c r="O1607" s="4">
        <f>MATCH(N1607-1,'Supply Data'!$K$12:$K$17)+1</f>
        <v>5</v>
      </c>
      <c r="P1607">
        <f>INDEX('Supply Data'!$L$12:$L$17,'Demand Data'!O1607)</f>
        <v>75</v>
      </c>
      <c r="R1607" t="str">
        <f t="shared" ref="R1607:R1670" si="256">TEXT(D1607,"dd-mmm-yy ddddd")&amp;" "&amp;I1607</f>
        <v>07-Mar-08 Friday 18</v>
      </c>
    </row>
    <row r="1608" spans="4:18" x14ac:dyDescent="0.35">
      <c r="D1608" s="21">
        <f t="shared" ref="D1608:D1671" si="257">D1607+1/24</f>
        <v>39514.749999996115</v>
      </c>
      <c r="E1608" s="21" t="b">
        <f t="shared" si="250"/>
        <v>0</v>
      </c>
      <c r="F1608" s="21" t="b">
        <f t="shared" si="251"/>
        <v>0</v>
      </c>
      <c r="G1608" s="20">
        <f t="shared" si="252"/>
        <v>1</v>
      </c>
      <c r="H1608" s="20">
        <f t="shared" si="253"/>
        <v>24</v>
      </c>
      <c r="I1608" s="20">
        <f t="shared" ref="I1608:I1671" si="258">IF(I1607&gt;=H1608,1,I1607+1)</f>
        <v>19</v>
      </c>
      <c r="J1608" s="21">
        <f t="shared" ref="J1608:J1671" si="259">IF(I1608=1,J1607+1,J1607)</f>
        <v>39514</v>
      </c>
      <c r="K1608" s="21"/>
      <c r="L1608" s="21" t="str">
        <f t="shared" si="254"/>
        <v>Friday</v>
      </c>
      <c r="M1608" s="20">
        <f t="shared" si="255"/>
        <v>3</v>
      </c>
      <c r="N1608" s="19">
        <v>5662.5</v>
      </c>
      <c r="O1608" s="4">
        <f>MATCH(N1608-1,'Supply Data'!$K$12:$K$17)+1</f>
        <v>5</v>
      </c>
      <c r="P1608">
        <f>INDEX('Supply Data'!$L$12:$L$17,'Demand Data'!O1608)</f>
        <v>75</v>
      </c>
      <c r="R1608" t="str">
        <f t="shared" si="256"/>
        <v>07-Mar-08 Friday 19</v>
      </c>
    </row>
    <row r="1609" spans="4:18" x14ac:dyDescent="0.35">
      <c r="D1609" s="21">
        <f t="shared" si="257"/>
        <v>39514.791666662779</v>
      </c>
      <c r="E1609" s="21" t="b">
        <f t="shared" si="250"/>
        <v>0</v>
      </c>
      <c r="F1609" s="21" t="b">
        <f t="shared" si="251"/>
        <v>0</v>
      </c>
      <c r="G1609" s="20">
        <f t="shared" si="252"/>
        <v>1</v>
      </c>
      <c r="H1609" s="20">
        <f t="shared" si="253"/>
        <v>24</v>
      </c>
      <c r="I1609" s="20">
        <f t="shared" si="258"/>
        <v>20</v>
      </c>
      <c r="J1609" s="21">
        <f t="shared" si="259"/>
        <v>39514</v>
      </c>
      <c r="K1609" s="21"/>
      <c r="L1609" s="21" t="str">
        <f t="shared" si="254"/>
        <v>Friday</v>
      </c>
      <c r="M1609" s="20">
        <f t="shared" si="255"/>
        <v>3</v>
      </c>
      <c r="N1609" s="19">
        <v>5473.5</v>
      </c>
      <c r="O1609" s="4">
        <f>MATCH(N1609-1,'Supply Data'!$K$12:$K$17)+1</f>
        <v>5</v>
      </c>
      <c r="P1609">
        <f>INDEX('Supply Data'!$L$12:$L$17,'Demand Data'!O1609)</f>
        <v>75</v>
      </c>
      <c r="R1609" t="str">
        <f t="shared" si="256"/>
        <v>07-Mar-08 Friday 20</v>
      </c>
    </row>
    <row r="1610" spans="4:18" x14ac:dyDescent="0.35">
      <c r="D1610" s="21">
        <f t="shared" si="257"/>
        <v>39514.833333329443</v>
      </c>
      <c r="E1610" s="21" t="b">
        <f t="shared" si="250"/>
        <v>0</v>
      </c>
      <c r="F1610" s="21" t="b">
        <f t="shared" si="251"/>
        <v>0</v>
      </c>
      <c r="G1610" s="20">
        <f t="shared" si="252"/>
        <v>1</v>
      </c>
      <c r="H1610" s="20">
        <f t="shared" si="253"/>
        <v>24</v>
      </c>
      <c r="I1610" s="20">
        <f t="shared" si="258"/>
        <v>21</v>
      </c>
      <c r="J1610" s="21">
        <f t="shared" si="259"/>
        <v>39514</v>
      </c>
      <c r="K1610" s="21"/>
      <c r="L1610" s="21" t="str">
        <f t="shared" si="254"/>
        <v>Friday</v>
      </c>
      <c r="M1610" s="20">
        <f t="shared" si="255"/>
        <v>3</v>
      </c>
      <c r="N1610" s="19">
        <v>5271</v>
      </c>
      <c r="O1610" s="4">
        <f>MATCH(N1610-1,'Supply Data'!$K$12:$K$17)+1</f>
        <v>5</v>
      </c>
      <c r="P1610">
        <f>INDEX('Supply Data'!$L$12:$L$17,'Demand Data'!O1610)</f>
        <v>75</v>
      </c>
      <c r="R1610" t="str">
        <f t="shared" si="256"/>
        <v>07-Mar-08 Friday 21</v>
      </c>
    </row>
    <row r="1611" spans="4:18" x14ac:dyDescent="0.35">
      <c r="D1611" s="21">
        <f t="shared" si="257"/>
        <v>39514.874999996107</v>
      </c>
      <c r="E1611" s="21" t="b">
        <f t="shared" si="250"/>
        <v>0</v>
      </c>
      <c r="F1611" s="21" t="b">
        <f t="shared" si="251"/>
        <v>0</v>
      </c>
      <c r="G1611" s="20">
        <f t="shared" si="252"/>
        <v>1</v>
      </c>
      <c r="H1611" s="20">
        <f t="shared" si="253"/>
        <v>24</v>
      </c>
      <c r="I1611" s="20">
        <f t="shared" si="258"/>
        <v>22</v>
      </c>
      <c r="J1611" s="21">
        <f t="shared" si="259"/>
        <v>39514</v>
      </c>
      <c r="K1611" s="21"/>
      <c r="L1611" s="21" t="str">
        <f t="shared" si="254"/>
        <v>Friday</v>
      </c>
      <c r="M1611" s="20">
        <f t="shared" si="255"/>
        <v>3</v>
      </c>
      <c r="N1611" s="19">
        <v>4902</v>
      </c>
      <c r="O1611" s="4">
        <f>MATCH(N1611-1,'Supply Data'!$K$12:$K$17)+1</f>
        <v>5</v>
      </c>
      <c r="P1611">
        <f>INDEX('Supply Data'!$L$12:$L$17,'Demand Data'!O1611)</f>
        <v>75</v>
      </c>
      <c r="R1611" t="str">
        <f t="shared" si="256"/>
        <v>07-Mar-08 Friday 22</v>
      </c>
    </row>
    <row r="1612" spans="4:18" x14ac:dyDescent="0.35">
      <c r="D1612" s="21">
        <f t="shared" si="257"/>
        <v>39514.916666662772</v>
      </c>
      <c r="E1612" s="21" t="b">
        <f t="shared" si="250"/>
        <v>0</v>
      </c>
      <c r="F1612" s="21" t="b">
        <f t="shared" si="251"/>
        <v>0</v>
      </c>
      <c r="G1612" s="20">
        <f t="shared" si="252"/>
        <v>1</v>
      </c>
      <c r="H1612" s="20">
        <f t="shared" si="253"/>
        <v>24</v>
      </c>
      <c r="I1612" s="20">
        <f t="shared" si="258"/>
        <v>23</v>
      </c>
      <c r="J1612" s="21">
        <f t="shared" si="259"/>
        <v>39514</v>
      </c>
      <c r="K1612" s="21"/>
      <c r="L1612" s="21" t="str">
        <f t="shared" si="254"/>
        <v>Friday</v>
      </c>
      <c r="M1612" s="20">
        <f t="shared" si="255"/>
        <v>3</v>
      </c>
      <c r="N1612" s="19">
        <v>4446</v>
      </c>
      <c r="O1612" s="4">
        <f>MATCH(N1612-1,'Supply Data'!$K$12:$K$17)+1</f>
        <v>4</v>
      </c>
      <c r="P1612">
        <f>INDEX('Supply Data'!$L$12:$L$17,'Demand Data'!O1612)</f>
        <v>50</v>
      </c>
      <c r="R1612" t="str">
        <f t="shared" si="256"/>
        <v>07-Mar-08 Friday 23</v>
      </c>
    </row>
    <row r="1613" spans="4:18" x14ac:dyDescent="0.35">
      <c r="D1613" s="21">
        <f t="shared" si="257"/>
        <v>39514.958333329436</v>
      </c>
      <c r="E1613" s="21" t="b">
        <f t="shared" si="250"/>
        <v>0</v>
      </c>
      <c r="F1613" s="21" t="b">
        <f t="shared" si="251"/>
        <v>0</v>
      </c>
      <c r="G1613" s="20">
        <f t="shared" si="252"/>
        <v>1</v>
      </c>
      <c r="H1613" s="20">
        <f t="shared" si="253"/>
        <v>24</v>
      </c>
      <c r="I1613" s="20">
        <f t="shared" si="258"/>
        <v>24</v>
      </c>
      <c r="J1613" s="21">
        <f t="shared" si="259"/>
        <v>39514</v>
      </c>
      <c r="K1613" s="21"/>
      <c r="L1613" s="21" t="str">
        <f t="shared" si="254"/>
        <v>Friday</v>
      </c>
      <c r="M1613" s="20">
        <f t="shared" si="255"/>
        <v>3</v>
      </c>
      <c r="N1613" s="19">
        <v>4132.5</v>
      </c>
      <c r="O1613" s="4">
        <f>MATCH(N1613-1,'Supply Data'!$K$12:$K$17)+1</f>
        <v>4</v>
      </c>
      <c r="P1613">
        <f>INDEX('Supply Data'!$L$12:$L$17,'Demand Data'!O1613)</f>
        <v>50</v>
      </c>
      <c r="R1613" t="str">
        <f t="shared" si="256"/>
        <v>07-Mar-08 Friday 24</v>
      </c>
    </row>
    <row r="1614" spans="4:18" x14ac:dyDescent="0.35">
      <c r="D1614" s="21">
        <f t="shared" si="257"/>
        <v>39514.9999999961</v>
      </c>
      <c r="E1614" s="21" t="b">
        <f t="shared" si="250"/>
        <v>0</v>
      </c>
      <c r="F1614" s="21" t="b">
        <f t="shared" si="251"/>
        <v>0</v>
      </c>
      <c r="G1614" s="20">
        <f t="shared" si="252"/>
        <v>1</v>
      </c>
      <c r="H1614" s="20">
        <f t="shared" si="253"/>
        <v>24</v>
      </c>
      <c r="I1614" s="20">
        <f t="shared" si="258"/>
        <v>1</v>
      </c>
      <c r="J1614" s="21">
        <f t="shared" si="259"/>
        <v>39515</v>
      </c>
      <c r="K1614" s="21"/>
      <c r="L1614" s="21" t="str">
        <f t="shared" si="254"/>
        <v>Saturday</v>
      </c>
      <c r="M1614" s="20">
        <f t="shared" si="255"/>
        <v>3</v>
      </c>
      <c r="N1614" s="19">
        <v>3927</v>
      </c>
      <c r="O1614" s="4">
        <f>MATCH(N1614-1,'Supply Data'!$K$12:$K$17)+1</f>
        <v>4</v>
      </c>
      <c r="P1614">
        <f>INDEX('Supply Data'!$L$12:$L$17,'Demand Data'!O1614)</f>
        <v>50</v>
      </c>
      <c r="R1614" t="str">
        <f t="shared" si="256"/>
        <v>08-Mar-08 Saturday 1</v>
      </c>
    </row>
    <row r="1615" spans="4:18" x14ac:dyDescent="0.35">
      <c r="D1615" s="21">
        <f t="shared" si="257"/>
        <v>39515.041666662764</v>
      </c>
      <c r="E1615" s="21" t="b">
        <f t="shared" si="250"/>
        <v>0</v>
      </c>
      <c r="F1615" s="21" t="b">
        <f t="shared" si="251"/>
        <v>0</v>
      </c>
      <c r="G1615" s="20">
        <f t="shared" si="252"/>
        <v>1</v>
      </c>
      <c r="H1615" s="20">
        <f t="shared" si="253"/>
        <v>24</v>
      </c>
      <c r="I1615" s="20">
        <f t="shared" si="258"/>
        <v>2</v>
      </c>
      <c r="J1615" s="21">
        <f t="shared" si="259"/>
        <v>39515</v>
      </c>
      <c r="K1615" s="21"/>
      <c r="L1615" s="21" t="str">
        <f t="shared" si="254"/>
        <v>Saturday</v>
      </c>
      <c r="M1615" s="20">
        <f t="shared" si="255"/>
        <v>3</v>
      </c>
      <c r="N1615" s="19">
        <v>3802.5</v>
      </c>
      <c r="O1615" s="4">
        <f>MATCH(N1615-1,'Supply Data'!$K$12:$K$17)+1</f>
        <v>4</v>
      </c>
      <c r="P1615">
        <f>INDEX('Supply Data'!$L$12:$L$17,'Demand Data'!O1615)</f>
        <v>50</v>
      </c>
      <c r="R1615" t="str">
        <f t="shared" si="256"/>
        <v>08-Mar-08 Saturday 2</v>
      </c>
    </row>
    <row r="1616" spans="4:18" x14ac:dyDescent="0.35">
      <c r="D1616" s="21">
        <f t="shared" si="257"/>
        <v>39515.083333329429</v>
      </c>
      <c r="E1616" s="21" t="b">
        <f t="shared" si="250"/>
        <v>0</v>
      </c>
      <c r="F1616" s="21" t="b">
        <f t="shared" si="251"/>
        <v>0</v>
      </c>
      <c r="G1616" s="20">
        <f t="shared" si="252"/>
        <v>1</v>
      </c>
      <c r="H1616" s="20">
        <f t="shared" si="253"/>
        <v>24</v>
      </c>
      <c r="I1616" s="20">
        <f t="shared" si="258"/>
        <v>3</v>
      </c>
      <c r="J1616" s="21">
        <f t="shared" si="259"/>
        <v>39515</v>
      </c>
      <c r="K1616" s="21"/>
      <c r="L1616" s="21" t="str">
        <f t="shared" si="254"/>
        <v>Saturday</v>
      </c>
      <c r="M1616" s="20">
        <f t="shared" si="255"/>
        <v>3</v>
      </c>
      <c r="N1616" s="19">
        <v>3741</v>
      </c>
      <c r="O1616" s="4">
        <f>MATCH(N1616-1,'Supply Data'!$K$12:$K$17)+1</f>
        <v>4</v>
      </c>
      <c r="P1616">
        <f>INDEX('Supply Data'!$L$12:$L$17,'Demand Data'!O1616)</f>
        <v>50</v>
      </c>
      <c r="R1616" t="str">
        <f t="shared" si="256"/>
        <v>08-Mar-08 Saturday 3</v>
      </c>
    </row>
    <row r="1617" spans="4:18" x14ac:dyDescent="0.35">
      <c r="D1617" s="21">
        <f t="shared" si="257"/>
        <v>39515.124999996093</v>
      </c>
      <c r="E1617" s="21" t="b">
        <f t="shared" si="250"/>
        <v>0</v>
      </c>
      <c r="F1617" s="21" t="b">
        <f t="shared" si="251"/>
        <v>0</v>
      </c>
      <c r="G1617" s="20">
        <f t="shared" si="252"/>
        <v>1</v>
      </c>
      <c r="H1617" s="20">
        <f t="shared" si="253"/>
        <v>24</v>
      </c>
      <c r="I1617" s="20">
        <f t="shared" si="258"/>
        <v>4</v>
      </c>
      <c r="J1617" s="21">
        <f t="shared" si="259"/>
        <v>39515</v>
      </c>
      <c r="K1617" s="21"/>
      <c r="L1617" s="21" t="str">
        <f t="shared" si="254"/>
        <v>Saturday</v>
      </c>
      <c r="M1617" s="20">
        <f t="shared" si="255"/>
        <v>3</v>
      </c>
      <c r="N1617" s="19">
        <v>3732</v>
      </c>
      <c r="O1617" s="4">
        <f>MATCH(N1617-1,'Supply Data'!$K$12:$K$17)+1</f>
        <v>4</v>
      </c>
      <c r="P1617">
        <f>INDEX('Supply Data'!$L$12:$L$17,'Demand Data'!O1617)</f>
        <v>50</v>
      </c>
      <c r="R1617" t="str">
        <f t="shared" si="256"/>
        <v>08-Mar-08 Saturday 4</v>
      </c>
    </row>
    <row r="1618" spans="4:18" x14ac:dyDescent="0.35">
      <c r="D1618" s="21">
        <f t="shared" si="257"/>
        <v>39515.166666662757</v>
      </c>
      <c r="E1618" s="21" t="b">
        <f t="shared" si="250"/>
        <v>0</v>
      </c>
      <c r="F1618" s="21" t="b">
        <f t="shared" si="251"/>
        <v>0</v>
      </c>
      <c r="G1618" s="20">
        <f t="shared" si="252"/>
        <v>1</v>
      </c>
      <c r="H1618" s="20">
        <f t="shared" si="253"/>
        <v>24</v>
      </c>
      <c r="I1618" s="20">
        <f t="shared" si="258"/>
        <v>5</v>
      </c>
      <c r="J1618" s="21">
        <f t="shared" si="259"/>
        <v>39515</v>
      </c>
      <c r="K1618" s="21"/>
      <c r="L1618" s="21" t="str">
        <f t="shared" si="254"/>
        <v>Saturday</v>
      </c>
      <c r="M1618" s="20">
        <f t="shared" si="255"/>
        <v>3</v>
      </c>
      <c r="N1618" s="19">
        <v>3924</v>
      </c>
      <c r="O1618" s="4">
        <f>MATCH(N1618-1,'Supply Data'!$K$12:$K$17)+1</f>
        <v>4</v>
      </c>
      <c r="P1618">
        <f>INDEX('Supply Data'!$L$12:$L$17,'Demand Data'!O1618)</f>
        <v>50</v>
      </c>
      <c r="R1618" t="str">
        <f t="shared" si="256"/>
        <v>08-Mar-08 Saturday 5</v>
      </c>
    </row>
    <row r="1619" spans="4:18" x14ac:dyDescent="0.35">
      <c r="D1619" s="21">
        <f t="shared" si="257"/>
        <v>39515.208333329421</v>
      </c>
      <c r="E1619" s="21" t="b">
        <f t="shared" si="250"/>
        <v>0</v>
      </c>
      <c r="F1619" s="21" t="b">
        <f t="shared" si="251"/>
        <v>0</v>
      </c>
      <c r="G1619" s="20">
        <f t="shared" si="252"/>
        <v>1</v>
      </c>
      <c r="H1619" s="20">
        <f t="shared" si="253"/>
        <v>24</v>
      </c>
      <c r="I1619" s="20">
        <f t="shared" si="258"/>
        <v>6</v>
      </c>
      <c r="J1619" s="21">
        <f t="shared" si="259"/>
        <v>39515</v>
      </c>
      <c r="K1619" s="21"/>
      <c r="L1619" s="21" t="str">
        <f t="shared" si="254"/>
        <v>Saturday</v>
      </c>
      <c r="M1619" s="20">
        <f t="shared" si="255"/>
        <v>3</v>
      </c>
      <c r="N1619" s="19">
        <v>4171.5</v>
      </c>
      <c r="O1619" s="4">
        <f>MATCH(N1619-1,'Supply Data'!$K$12:$K$17)+1</f>
        <v>4</v>
      </c>
      <c r="P1619">
        <f>INDEX('Supply Data'!$L$12:$L$17,'Demand Data'!O1619)</f>
        <v>50</v>
      </c>
      <c r="R1619" t="str">
        <f t="shared" si="256"/>
        <v>08-Mar-08 Saturday 6</v>
      </c>
    </row>
    <row r="1620" spans="4:18" x14ac:dyDescent="0.35">
      <c r="D1620" s="21">
        <f t="shared" si="257"/>
        <v>39515.249999996086</v>
      </c>
      <c r="E1620" s="21" t="b">
        <f t="shared" si="250"/>
        <v>0</v>
      </c>
      <c r="F1620" s="21" t="b">
        <f t="shared" si="251"/>
        <v>0</v>
      </c>
      <c r="G1620" s="20">
        <f t="shared" si="252"/>
        <v>1</v>
      </c>
      <c r="H1620" s="20">
        <f t="shared" si="253"/>
        <v>24</v>
      </c>
      <c r="I1620" s="20">
        <f t="shared" si="258"/>
        <v>7</v>
      </c>
      <c r="J1620" s="21">
        <f t="shared" si="259"/>
        <v>39515</v>
      </c>
      <c r="K1620" s="21"/>
      <c r="L1620" s="21" t="str">
        <f t="shared" si="254"/>
        <v>Saturday</v>
      </c>
      <c r="M1620" s="20">
        <f t="shared" si="255"/>
        <v>3</v>
      </c>
      <c r="N1620" s="19">
        <v>4138.5</v>
      </c>
      <c r="O1620" s="4">
        <f>MATCH(N1620-1,'Supply Data'!$K$12:$K$17)+1</f>
        <v>4</v>
      </c>
      <c r="P1620">
        <f>INDEX('Supply Data'!$L$12:$L$17,'Demand Data'!O1620)</f>
        <v>50</v>
      </c>
      <c r="R1620" t="str">
        <f t="shared" si="256"/>
        <v>08-Mar-08 Saturday 7</v>
      </c>
    </row>
    <row r="1621" spans="4:18" x14ac:dyDescent="0.35">
      <c r="D1621" s="21">
        <f t="shared" si="257"/>
        <v>39515.29166666275</v>
      </c>
      <c r="E1621" s="21" t="b">
        <f t="shared" si="250"/>
        <v>0</v>
      </c>
      <c r="F1621" s="21" t="b">
        <f t="shared" si="251"/>
        <v>0</v>
      </c>
      <c r="G1621" s="20">
        <f t="shared" si="252"/>
        <v>1</v>
      </c>
      <c r="H1621" s="20">
        <f t="shared" si="253"/>
        <v>24</v>
      </c>
      <c r="I1621" s="20">
        <f t="shared" si="258"/>
        <v>8</v>
      </c>
      <c r="J1621" s="21">
        <f t="shared" si="259"/>
        <v>39515</v>
      </c>
      <c r="K1621" s="21"/>
      <c r="L1621" s="21" t="str">
        <f t="shared" si="254"/>
        <v>Saturday</v>
      </c>
      <c r="M1621" s="20">
        <f t="shared" si="255"/>
        <v>3</v>
      </c>
      <c r="N1621" s="19">
        <v>4608</v>
      </c>
      <c r="O1621" s="4">
        <f>MATCH(N1621-1,'Supply Data'!$K$12:$K$17)+1</f>
        <v>4</v>
      </c>
      <c r="P1621">
        <f>INDEX('Supply Data'!$L$12:$L$17,'Demand Data'!O1621)</f>
        <v>50</v>
      </c>
      <c r="R1621" t="str">
        <f t="shared" si="256"/>
        <v>08-Mar-08 Saturday 8</v>
      </c>
    </row>
    <row r="1622" spans="4:18" x14ac:dyDescent="0.35">
      <c r="D1622" s="21">
        <f t="shared" si="257"/>
        <v>39515.333333329414</v>
      </c>
      <c r="E1622" s="21" t="b">
        <f t="shared" si="250"/>
        <v>0</v>
      </c>
      <c r="F1622" s="21" t="b">
        <f t="shared" si="251"/>
        <v>0</v>
      </c>
      <c r="G1622" s="20">
        <f t="shared" si="252"/>
        <v>1</v>
      </c>
      <c r="H1622" s="20">
        <f t="shared" si="253"/>
        <v>24</v>
      </c>
      <c r="I1622" s="20">
        <f t="shared" si="258"/>
        <v>9</v>
      </c>
      <c r="J1622" s="21">
        <f t="shared" si="259"/>
        <v>39515</v>
      </c>
      <c r="K1622" s="21"/>
      <c r="L1622" s="21" t="str">
        <f t="shared" si="254"/>
        <v>Saturday</v>
      </c>
      <c r="M1622" s="20">
        <f t="shared" si="255"/>
        <v>3</v>
      </c>
      <c r="N1622" s="19">
        <v>5146.5</v>
      </c>
      <c r="O1622" s="4">
        <f>MATCH(N1622-1,'Supply Data'!$K$12:$K$17)+1</f>
        <v>5</v>
      </c>
      <c r="P1622">
        <f>INDEX('Supply Data'!$L$12:$L$17,'Demand Data'!O1622)</f>
        <v>75</v>
      </c>
      <c r="R1622" t="str">
        <f t="shared" si="256"/>
        <v>08-Mar-08 Saturday 9</v>
      </c>
    </row>
    <row r="1623" spans="4:18" x14ac:dyDescent="0.35">
      <c r="D1623" s="21">
        <f t="shared" si="257"/>
        <v>39515.374999996078</v>
      </c>
      <c r="E1623" s="21" t="b">
        <f t="shared" si="250"/>
        <v>0</v>
      </c>
      <c r="F1623" s="21" t="b">
        <f t="shared" si="251"/>
        <v>0</v>
      </c>
      <c r="G1623" s="20">
        <f t="shared" si="252"/>
        <v>1</v>
      </c>
      <c r="H1623" s="20">
        <f t="shared" si="253"/>
        <v>24</v>
      </c>
      <c r="I1623" s="20">
        <f t="shared" si="258"/>
        <v>10</v>
      </c>
      <c r="J1623" s="21">
        <f t="shared" si="259"/>
        <v>39515</v>
      </c>
      <c r="K1623" s="21"/>
      <c r="L1623" s="21" t="str">
        <f t="shared" si="254"/>
        <v>Saturday</v>
      </c>
      <c r="M1623" s="20">
        <f t="shared" si="255"/>
        <v>3</v>
      </c>
      <c r="N1623" s="19">
        <v>5434.5</v>
      </c>
      <c r="O1623" s="4">
        <f>MATCH(N1623-1,'Supply Data'!$K$12:$K$17)+1</f>
        <v>5</v>
      </c>
      <c r="P1623">
        <f>INDEX('Supply Data'!$L$12:$L$17,'Demand Data'!O1623)</f>
        <v>75</v>
      </c>
      <c r="R1623" t="str">
        <f t="shared" si="256"/>
        <v>08-Mar-08 Saturday 10</v>
      </c>
    </row>
    <row r="1624" spans="4:18" x14ac:dyDescent="0.35">
      <c r="D1624" s="21">
        <f t="shared" si="257"/>
        <v>39515.416666662743</v>
      </c>
      <c r="E1624" s="21" t="b">
        <f t="shared" si="250"/>
        <v>0</v>
      </c>
      <c r="F1624" s="21" t="b">
        <f t="shared" si="251"/>
        <v>0</v>
      </c>
      <c r="G1624" s="20">
        <f t="shared" si="252"/>
        <v>1</v>
      </c>
      <c r="H1624" s="20">
        <f t="shared" si="253"/>
        <v>24</v>
      </c>
      <c r="I1624" s="20">
        <f t="shared" si="258"/>
        <v>11</v>
      </c>
      <c r="J1624" s="21">
        <f t="shared" si="259"/>
        <v>39515</v>
      </c>
      <c r="K1624" s="21"/>
      <c r="L1624" s="21" t="str">
        <f t="shared" si="254"/>
        <v>Saturday</v>
      </c>
      <c r="M1624" s="20">
        <f t="shared" si="255"/>
        <v>3</v>
      </c>
      <c r="N1624" s="19">
        <v>5643</v>
      </c>
      <c r="O1624" s="4">
        <f>MATCH(N1624-1,'Supply Data'!$K$12:$K$17)+1</f>
        <v>5</v>
      </c>
      <c r="P1624">
        <f>INDEX('Supply Data'!$L$12:$L$17,'Demand Data'!O1624)</f>
        <v>75</v>
      </c>
      <c r="R1624" t="str">
        <f t="shared" si="256"/>
        <v>08-Mar-08 Saturday 11</v>
      </c>
    </row>
    <row r="1625" spans="4:18" x14ac:dyDescent="0.35">
      <c r="D1625" s="21">
        <f t="shared" si="257"/>
        <v>39515.458333329407</v>
      </c>
      <c r="E1625" s="21" t="b">
        <f t="shared" si="250"/>
        <v>0</v>
      </c>
      <c r="F1625" s="21" t="b">
        <f t="shared" si="251"/>
        <v>0</v>
      </c>
      <c r="G1625" s="20">
        <f t="shared" si="252"/>
        <v>1</v>
      </c>
      <c r="H1625" s="20">
        <f t="shared" si="253"/>
        <v>24</v>
      </c>
      <c r="I1625" s="20">
        <f t="shared" si="258"/>
        <v>12</v>
      </c>
      <c r="J1625" s="21">
        <f t="shared" si="259"/>
        <v>39515</v>
      </c>
      <c r="K1625" s="21"/>
      <c r="L1625" s="21" t="str">
        <f t="shared" si="254"/>
        <v>Saturday</v>
      </c>
      <c r="M1625" s="20">
        <f t="shared" si="255"/>
        <v>3</v>
      </c>
      <c r="N1625" s="19">
        <v>5430</v>
      </c>
      <c r="O1625" s="4">
        <f>MATCH(N1625-1,'Supply Data'!$K$12:$K$17)+1</f>
        <v>5</v>
      </c>
      <c r="P1625">
        <f>INDEX('Supply Data'!$L$12:$L$17,'Demand Data'!O1625)</f>
        <v>75</v>
      </c>
      <c r="R1625" t="str">
        <f t="shared" si="256"/>
        <v>08-Mar-08 Saturday 12</v>
      </c>
    </row>
    <row r="1626" spans="4:18" x14ac:dyDescent="0.35">
      <c r="D1626" s="21">
        <f t="shared" si="257"/>
        <v>39515.499999996071</v>
      </c>
      <c r="E1626" s="21" t="b">
        <f t="shared" si="250"/>
        <v>0</v>
      </c>
      <c r="F1626" s="21" t="b">
        <f t="shared" si="251"/>
        <v>0</v>
      </c>
      <c r="G1626" s="20">
        <f t="shared" si="252"/>
        <v>1</v>
      </c>
      <c r="H1626" s="20">
        <f t="shared" si="253"/>
        <v>24</v>
      </c>
      <c r="I1626" s="20">
        <f t="shared" si="258"/>
        <v>13</v>
      </c>
      <c r="J1626" s="21">
        <f t="shared" si="259"/>
        <v>39515</v>
      </c>
      <c r="K1626" s="21"/>
      <c r="L1626" s="21" t="str">
        <f t="shared" si="254"/>
        <v>Saturday</v>
      </c>
      <c r="M1626" s="20">
        <f t="shared" si="255"/>
        <v>3</v>
      </c>
      <c r="N1626" s="19">
        <v>5571</v>
      </c>
      <c r="O1626" s="4">
        <f>MATCH(N1626-1,'Supply Data'!$K$12:$K$17)+1</f>
        <v>5</v>
      </c>
      <c r="P1626">
        <f>INDEX('Supply Data'!$L$12:$L$17,'Demand Data'!O1626)</f>
        <v>75</v>
      </c>
      <c r="R1626" t="str">
        <f t="shared" si="256"/>
        <v>08-Mar-08 Saturday 13</v>
      </c>
    </row>
    <row r="1627" spans="4:18" x14ac:dyDescent="0.35">
      <c r="D1627" s="21">
        <f t="shared" si="257"/>
        <v>39515.541666662735</v>
      </c>
      <c r="E1627" s="21" t="b">
        <f t="shared" si="250"/>
        <v>0</v>
      </c>
      <c r="F1627" s="21" t="b">
        <f t="shared" si="251"/>
        <v>0</v>
      </c>
      <c r="G1627" s="20">
        <f t="shared" si="252"/>
        <v>1</v>
      </c>
      <c r="H1627" s="20">
        <f t="shared" si="253"/>
        <v>24</v>
      </c>
      <c r="I1627" s="20">
        <f t="shared" si="258"/>
        <v>14</v>
      </c>
      <c r="J1627" s="21">
        <f t="shared" si="259"/>
        <v>39515</v>
      </c>
      <c r="K1627" s="21"/>
      <c r="L1627" s="21" t="str">
        <f t="shared" si="254"/>
        <v>Saturday</v>
      </c>
      <c r="M1627" s="20">
        <f t="shared" si="255"/>
        <v>3</v>
      </c>
      <c r="N1627" s="19">
        <v>5689.5</v>
      </c>
      <c r="O1627" s="4">
        <f>MATCH(N1627-1,'Supply Data'!$K$12:$K$17)+1</f>
        <v>5</v>
      </c>
      <c r="P1627">
        <f>INDEX('Supply Data'!$L$12:$L$17,'Demand Data'!O1627)</f>
        <v>75</v>
      </c>
      <c r="R1627" t="str">
        <f t="shared" si="256"/>
        <v>08-Mar-08 Saturday 14</v>
      </c>
    </row>
    <row r="1628" spans="4:18" x14ac:dyDescent="0.35">
      <c r="D1628" s="21">
        <f t="shared" si="257"/>
        <v>39515.583333329399</v>
      </c>
      <c r="E1628" s="21" t="b">
        <f t="shared" si="250"/>
        <v>0</v>
      </c>
      <c r="F1628" s="21" t="b">
        <f t="shared" si="251"/>
        <v>0</v>
      </c>
      <c r="G1628" s="20">
        <f t="shared" si="252"/>
        <v>1</v>
      </c>
      <c r="H1628" s="20">
        <f t="shared" si="253"/>
        <v>24</v>
      </c>
      <c r="I1628" s="20">
        <f t="shared" si="258"/>
        <v>15</v>
      </c>
      <c r="J1628" s="21">
        <f t="shared" si="259"/>
        <v>39515</v>
      </c>
      <c r="K1628" s="21"/>
      <c r="L1628" s="21" t="str">
        <f t="shared" si="254"/>
        <v>Saturday</v>
      </c>
      <c r="M1628" s="20">
        <f t="shared" si="255"/>
        <v>3</v>
      </c>
      <c r="N1628" s="19">
        <v>5503.5</v>
      </c>
      <c r="O1628" s="4">
        <f>MATCH(N1628-1,'Supply Data'!$K$12:$K$17)+1</f>
        <v>5</v>
      </c>
      <c r="P1628">
        <f>INDEX('Supply Data'!$L$12:$L$17,'Demand Data'!O1628)</f>
        <v>75</v>
      </c>
      <c r="R1628" t="str">
        <f t="shared" si="256"/>
        <v>08-Mar-08 Saturday 15</v>
      </c>
    </row>
    <row r="1629" spans="4:18" x14ac:dyDescent="0.35">
      <c r="D1629" s="21">
        <f t="shared" si="257"/>
        <v>39515.624999996064</v>
      </c>
      <c r="E1629" s="21" t="b">
        <f t="shared" si="250"/>
        <v>0</v>
      </c>
      <c r="F1629" s="21" t="b">
        <f t="shared" si="251"/>
        <v>0</v>
      </c>
      <c r="G1629" s="20">
        <f t="shared" si="252"/>
        <v>1</v>
      </c>
      <c r="H1629" s="20">
        <f t="shared" si="253"/>
        <v>24</v>
      </c>
      <c r="I1629" s="20">
        <f t="shared" si="258"/>
        <v>16</v>
      </c>
      <c r="J1629" s="21">
        <f t="shared" si="259"/>
        <v>39515</v>
      </c>
      <c r="K1629" s="21"/>
      <c r="L1629" s="21" t="str">
        <f t="shared" si="254"/>
        <v>Saturday</v>
      </c>
      <c r="M1629" s="20">
        <f t="shared" si="255"/>
        <v>3</v>
      </c>
      <c r="N1629" s="19">
        <v>5463</v>
      </c>
      <c r="O1629" s="4">
        <f>MATCH(N1629-1,'Supply Data'!$K$12:$K$17)+1</f>
        <v>5</v>
      </c>
      <c r="P1629">
        <f>INDEX('Supply Data'!$L$12:$L$17,'Demand Data'!O1629)</f>
        <v>75</v>
      </c>
      <c r="R1629" t="str">
        <f t="shared" si="256"/>
        <v>08-Mar-08 Saturday 16</v>
      </c>
    </row>
    <row r="1630" spans="4:18" x14ac:dyDescent="0.35">
      <c r="D1630" s="21">
        <f t="shared" si="257"/>
        <v>39515.666666662728</v>
      </c>
      <c r="E1630" s="21" t="b">
        <f t="shared" si="250"/>
        <v>0</v>
      </c>
      <c r="F1630" s="21" t="b">
        <f t="shared" si="251"/>
        <v>0</v>
      </c>
      <c r="G1630" s="20">
        <f t="shared" si="252"/>
        <v>1</v>
      </c>
      <c r="H1630" s="20">
        <f t="shared" si="253"/>
        <v>24</v>
      </c>
      <c r="I1630" s="20">
        <f t="shared" si="258"/>
        <v>17</v>
      </c>
      <c r="J1630" s="21">
        <f t="shared" si="259"/>
        <v>39515</v>
      </c>
      <c r="K1630" s="21"/>
      <c r="L1630" s="21" t="str">
        <f t="shared" si="254"/>
        <v>Saturday</v>
      </c>
      <c r="M1630" s="20">
        <f t="shared" si="255"/>
        <v>3</v>
      </c>
      <c r="N1630" s="19">
        <v>5290.5</v>
      </c>
      <c r="O1630" s="4">
        <f>MATCH(N1630-1,'Supply Data'!$K$12:$K$17)+1</f>
        <v>5</v>
      </c>
      <c r="P1630">
        <f>INDEX('Supply Data'!$L$12:$L$17,'Demand Data'!O1630)</f>
        <v>75</v>
      </c>
      <c r="R1630" t="str">
        <f t="shared" si="256"/>
        <v>08-Mar-08 Saturday 17</v>
      </c>
    </row>
    <row r="1631" spans="4:18" x14ac:dyDescent="0.35">
      <c r="D1631" s="21">
        <f t="shared" si="257"/>
        <v>39515.708333329392</v>
      </c>
      <c r="E1631" s="21" t="b">
        <f t="shared" si="250"/>
        <v>0</v>
      </c>
      <c r="F1631" s="21" t="b">
        <f t="shared" si="251"/>
        <v>0</v>
      </c>
      <c r="G1631" s="20">
        <f t="shared" si="252"/>
        <v>1</v>
      </c>
      <c r="H1631" s="20">
        <f t="shared" si="253"/>
        <v>24</v>
      </c>
      <c r="I1631" s="20">
        <f t="shared" si="258"/>
        <v>18</v>
      </c>
      <c r="J1631" s="21">
        <f t="shared" si="259"/>
        <v>39515</v>
      </c>
      <c r="K1631" s="21"/>
      <c r="L1631" s="21" t="str">
        <f t="shared" si="254"/>
        <v>Saturday</v>
      </c>
      <c r="M1631" s="20">
        <f t="shared" si="255"/>
        <v>3</v>
      </c>
      <c r="N1631" s="19">
        <v>5368.5</v>
      </c>
      <c r="O1631" s="4">
        <f>MATCH(N1631-1,'Supply Data'!$K$12:$K$17)+1</f>
        <v>5</v>
      </c>
      <c r="P1631">
        <f>INDEX('Supply Data'!$L$12:$L$17,'Demand Data'!O1631)</f>
        <v>75</v>
      </c>
      <c r="R1631" t="str">
        <f t="shared" si="256"/>
        <v>08-Mar-08 Saturday 18</v>
      </c>
    </row>
    <row r="1632" spans="4:18" x14ac:dyDescent="0.35">
      <c r="D1632" s="21">
        <f t="shared" si="257"/>
        <v>39515.749999996056</v>
      </c>
      <c r="E1632" s="21" t="b">
        <f t="shared" si="250"/>
        <v>0</v>
      </c>
      <c r="F1632" s="21" t="b">
        <f t="shared" si="251"/>
        <v>0</v>
      </c>
      <c r="G1632" s="20">
        <f t="shared" si="252"/>
        <v>1</v>
      </c>
      <c r="H1632" s="20">
        <f t="shared" si="253"/>
        <v>24</v>
      </c>
      <c r="I1632" s="20">
        <f t="shared" si="258"/>
        <v>19</v>
      </c>
      <c r="J1632" s="21">
        <f t="shared" si="259"/>
        <v>39515</v>
      </c>
      <c r="K1632" s="21"/>
      <c r="L1632" s="21" t="str">
        <f t="shared" si="254"/>
        <v>Saturday</v>
      </c>
      <c r="M1632" s="20">
        <f t="shared" si="255"/>
        <v>3</v>
      </c>
      <c r="N1632" s="19">
        <v>5859</v>
      </c>
      <c r="O1632" s="4">
        <f>MATCH(N1632-1,'Supply Data'!$K$12:$K$17)+1</f>
        <v>5</v>
      </c>
      <c r="P1632">
        <f>INDEX('Supply Data'!$L$12:$L$17,'Demand Data'!O1632)</f>
        <v>75</v>
      </c>
      <c r="R1632" t="str">
        <f t="shared" si="256"/>
        <v>08-Mar-08 Saturday 19</v>
      </c>
    </row>
    <row r="1633" spans="4:18" x14ac:dyDescent="0.35">
      <c r="D1633" s="21">
        <f t="shared" si="257"/>
        <v>39515.791666662721</v>
      </c>
      <c r="E1633" s="21" t="b">
        <f t="shared" si="250"/>
        <v>0</v>
      </c>
      <c r="F1633" s="21" t="b">
        <f t="shared" si="251"/>
        <v>0</v>
      </c>
      <c r="G1633" s="20">
        <f t="shared" si="252"/>
        <v>1</v>
      </c>
      <c r="H1633" s="20">
        <f t="shared" si="253"/>
        <v>24</v>
      </c>
      <c r="I1633" s="20">
        <f t="shared" si="258"/>
        <v>20</v>
      </c>
      <c r="J1633" s="21">
        <f t="shared" si="259"/>
        <v>39515</v>
      </c>
      <c r="K1633" s="21"/>
      <c r="L1633" s="21" t="str">
        <f t="shared" si="254"/>
        <v>Saturday</v>
      </c>
      <c r="M1633" s="20">
        <f t="shared" si="255"/>
        <v>3</v>
      </c>
      <c r="N1633" s="19">
        <v>5697</v>
      </c>
      <c r="O1633" s="4">
        <f>MATCH(N1633-1,'Supply Data'!$K$12:$K$17)+1</f>
        <v>5</v>
      </c>
      <c r="P1633">
        <f>INDEX('Supply Data'!$L$12:$L$17,'Demand Data'!O1633)</f>
        <v>75</v>
      </c>
      <c r="R1633" t="str">
        <f t="shared" si="256"/>
        <v>08-Mar-08 Saturday 20</v>
      </c>
    </row>
    <row r="1634" spans="4:18" x14ac:dyDescent="0.35">
      <c r="D1634" s="21">
        <f t="shared" si="257"/>
        <v>39515.833333329385</v>
      </c>
      <c r="E1634" s="21" t="b">
        <f t="shared" si="250"/>
        <v>0</v>
      </c>
      <c r="F1634" s="21" t="b">
        <f t="shared" si="251"/>
        <v>0</v>
      </c>
      <c r="G1634" s="20">
        <f t="shared" si="252"/>
        <v>1</v>
      </c>
      <c r="H1634" s="20">
        <f t="shared" si="253"/>
        <v>24</v>
      </c>
      <c r="I1634" s="20">
        <f t="shared" si="258"/>
        <v>21</v>
      </c>
      <c r="J1634" s="21">
        <f t="shared" si="259"/>
        <v>39515</v>
      </c>
      <c r="K1634" s="21"/>
      <c r="L1634" s="21" t="str">
        <f t="shared" si="254"/>
        <v>Saturday</v>
      </c>
      <c r="M1634" s="20">
        <f t="shared" si="255"/>
        <v>3</v>
      </c>
      <c r="N1634" s="19">
        <v>5490</v>
      </c>
      <c r="O1634" s="4">
        <f>MATCH(N1634-1,'Supply Data'!$K$12:$K$17)+1</f>
        <v>5</v>
      </c>
      <c r="P1634">
        <f>INDEX('Supply Data'!$L$12:$L$17,'Demand Data'!O1634)</f>
        <v>75</v>
      </c>
      <c r="R1634" t="str">
        <f t="shared" si="256"/>
        <v>08-Mar-08 Saturday 21</v>
      </c>
    </row>
    <row r="1635" spans="4:18" x14ac:dyDescent="0.35">
      <c r="D1635" s="21">
        <f t="shared" si="257"/>
        <v>39515.874999996049</v>
      </c>
      <c r="E1635" s="21" t="b">
        <f t="shared" si="250"/>
        <v>0</v>
      </c>
      <c r="F1635" s="21" t="b">
        <f t="shared" si="251"/>
        <v>0</v>
      </c>
      <c r="G1635" s="20">
        <f t="shared" si="252"/>
        <v>1</v>
      </c>
      <c r="H1635" s="20">
        <f t="shared" si="253"/>
        <v>24</v>
      </c>
      <c r="I1635" s="20">
        <f t="shared" si="258"/>
        <v>22</v>
      </c>
      <c r="J1635" s="21">
        <f t="shared" si="259"/>
        <v>39515</v>
      </c>
      <c r="K1635" s="21"/>
      <c r="L1635" s="21" t="str">
        <f t="shared" si="254"/>
        <v>Saturday</v>
      </c>
      <c r="M1635" s="20">
        <f t="shared" si="255"/>
        <v>3</v>
      </c>
      <c r="N1635" s="19">
        <v>5160</v>
      </c>
      <c r="O1635" s="4">
        <f>MATCH(N1635-1,'Supply Data'!$K$12:$K$17)+1</f>
        <v>5</v>
      </c>
      <c r="P1635">
        <f>INDEX('Supply Data'!$L$12:$L$17,'Demand Data'!O1635)</f>
        <v>75</v>
      </c>
      <c r="R1635" t="str">
        <f t="shared" si="256"/>
        <v>08-Mar-08 Saturday 22</v>
      </c>
    </row>
    <row r="1636" spans="4:18" x14ac:dyDescent="0.35">
      <c r="D1636" s="21">
        <f t="shared" si="257"/>
        <v>39515.916666662713</v>
      </c>
      <c r="E1636" s="21" t="b">
        <f t="shared" si="250"/>
        <v>0</v>
      </c>
      <c r="F1636" s="21" t="b">
        <f t="shared" si="251"/>
        <v>0</v>
      </c>
      <c r="G1636" s="20">
        <f t="shared" si="252"/>
        <v>1</v>
      </c>
      <c r="H1636" s="20">
        <f t="shared" si="253"/>
        <v>24</v>
      </c>
      <c r="I1636" s="20">
        <f t="shared" si="258"/>
        <v>23</v>
      </c>
      <c r="J1636" s="21">
        <f t="shared" si="259"/>
        <v>39515</v>
      </c>
      <c r="K1636" s="21"/>
      <c r="L1636" s="21" t="str">
        <f t="shared" si="254"/>
        <v>Saturday</v>
      </c>
      <c r="M1636" s="20">
        <f t="shared" si="255"/>
        <v>3</v>
      </c>
      <c r="N1636" s="19">
        <v>4621.5</v>
      </c>
      <c r="O1636" s="4">
        <f>MATCH(N1636-1,'Supply Data'!$K$12:$K$17)+1</f>
        <v>4</v>
      </c>
      <c r="P1636">
        <f>INDEX('Supply Data'!$L$12:$L$17,'Demand Data'!O1636)</f>
        <v>50</v>
      </c>
      <c r="R1636" t="str">
        <f t="shared" si="256"/>
        <v>08-Mar-08 Saturday 23</v>
      </c>
    </row>
    <row r="1637" spans="4:18" x14ac:dyDescent="0.35">
      <c r="D1637" s="21">
        <f t="shared" si="257"/>
        <v>39515.958333329378</v>
      </c>
      <c r="E1637" s="21" t="b">
        <f t="shared" si="250"/>
        <v>0</v>
      </c>
      <c r="F1637" s="21" t="b">
        <f t="shared" si="251"/>
        <v>0</v>
      </c>
      <c r="G1637" s="20">
        <f t="shared" si="252"/>
        <v>1</v>
      </c>
      <c r="H1637" s="20">
        <f t="shared" si="253"/>
        <v>24</v>
      </c>
      <c r="I1637" s="20">
        <f t="shared" si="258"/>
        <v>24</v>
      </c>
      <c r="J1637" s="21">
        <f t="shared" si="259"/>
        <v>39515</v>
      </c>
      <c r="K1637" s="21"/>
      <c r="L1637" s="21" t="str">
        <f t="shared" si="254"/>
        <v>Saturday</v>
      </c>
      <c r="M1637" s="20">
        <f t="shared" si="255"/>
        <v>3</v>
      </c>
      <c r="N1637" s="19">
        <v>4299</v>
      </c>
      <c r="O1637" s="4">
        <f>MATCH(N1637-1,'Supply Data'!$K$12:$K$17)+1</f>
        <v>4</v>
      </c>
      <c r="P1637">
        <f>INDEX('Supply Data'!$L$12:$L$17,'Demand Data'!O1637)</f>
        <v>50</v>
      </c>
      <c r="R1637" t="str">
        <f t="shared" si="256"/>
        <v>08-Mar-08 Saturday 24</v>
      </c>
    </row>
    <row r="1638" spans="4:18" x14ac:dyDescent="0.35">
      <c r="D1638" s="21">
        <f t="shared" si="257"/>
        <v>39515.999999996042</v>
      </c>
      <c r="E1638" s="21" t="b">
        <f t="shared" si="250"/>
        <v>0</v>
      </c>
      <c r="F1638" s="21" t="b">
        <f t="shared" si="251"/>
        <v>0</v>
      </c>
      <c r="G1638" s="20">
        <f t="shared" si="252"/>
        <v>1</v>
      </c>
      <c r="H1638" s="20">
        <f t="shared" si="253"/>
        <v>24</v>
      </c>
      <c r="I1638" s="20">
        <f t="shared" si="258"/>
        <v>1</v>
      </c>
      <c r="J1638" s="21">
        <f t="shared" si="259"/>
        <v>39516</v>
      </c>
      <c r="K1638" s="21"/>
      <c r="L1638" s="21" t="str">
        <f t="shared" si="254"/>
        <v>Sunday</v>
      </c>
      <c r="M1638" s="20">
        <f t="shared" si="255"/>
        <v>3</v>
      </c>
      <c r="N1638" s="19">
        <v>4134</v>
      </c>
      <c r="O1638" s="4">
        <f>MATCH(N1638-1,'Supply Data'!$K$12:$K$17)+1</f>
        <v>4</v>
      </c>
      <c r="P1638">
        <f>INDEX('Supply Data'!$L$12:$L$17,'Demand Data'!O1638)</f>
        <v>50</v>
      </c>
      <c r="R1638" t="str">
        <f t="shared" si="256"/>
        <v>09-Mar-08 Sunday 1</v>
      </c>
    </row>
    <row r="1639" spans="4:18" x14ac:dyDescent="0.35">
      <c r="D1639" s="21">
        <f t="shared" si="257"/>
        <v>39516.041666662706</v>
      </c>
      <c r="E1639" s="21" t="b">
        <f t="shared" si="250"/>
        <v>0</v>
      </c>
      <c r="F1639" s="21" t="b">
        <f t="shared" si="251"/>
        <v>0</v>
      </c>
      <c r="G1639" s="20">
        <f t="shared" si="252"/>
        <v>1</v>
      </c>
      <c r="H1639" s="20">
        <f t="shared" si="253"/>
        <v>24</v>
      </c>
      <c r="I1639" s="20">
        <f t="shared" si="258"/>
        <v>2</v>
      </c>
      <c r="J1639" s="21">
        <f t="shared" si="259"/>
        <v>39516</v>
      </c>
      <c r="K1639" s="21"/>
      <c r="L1639" s="21" t="str">
        <f t="shared" si="254"/>
        <v>Sunday</v>
      </c>
      <c r="M1639" s="20">
        <f t="shared" si="255"/>
        <v>3</v>
      </c>
      <c r="N1639" s="19">
        <v>3924</v>
      </c>
      <c r="O1639" s="4">
        <f>MATCH(N1639-1,'Supply Data'!$K$12:$K$17)+1</f>
        <v>4</v>
      </c>
      <c r="P1639">
        <f>INDEX('Supply Data'!$L$12:$L$17,'Demand Data'!O1639)</f>
        <v>50</v>
      </c>
      <c r="R1639" t="str">
        <f t="shared" si="256"/>
        <v>09-Mar-08 Sunday 2</v>
      </c>
    </row>
    <row r="1640" spans="4:18" x14ac:dyDescent="0.35">
      <c r="D1640" s="21">
        <f t="shared" si="257"/>
        <v>39516.08333332937</v>
      </c>
      <c r="E1640" s="21" t="b">
        <f t="shared" si="250"/>
        <v>0</v>
      </c>
      <c r="F1640" s="21" t="b">
        <f t="shared" si="251"/>
        <v>0</v>
      </c>
      <c r="G1640" s="20">
        <f t="shared" si="252"/>
        <v>1</v>
      </c>
      <c r="H1640" s="20">
        <f t="shared" si="253"/>
        <v>24</v>
      </c>
      <c r="I1640" s="20">
        <f t="shared" si="258"/>
        <v>3</v>
      </c>
      <c r="J1640" s="21">
        <f t="shared" si="259"/>
        <v>39516</v>
      </c>
      <c r="K1640" s="21"/>
      <c r="L1640" s="21" t="str">
        <f t="shared" si="254"/>
        <v>Sunday</v>
      </c>
      <c r="M1640" s="20">
        <f t="shared" si="255"/>
        <v>3</v>
      </c>
      <c r="N1640" s="19">
        <v>3802.5</v>
      </c>
      <c r="O1640" s="4">
        <f>MATCH(N1640-1,'Supply Data'!$K$12:$K$17)+1</f>
        <v>4</v>
      </c>
      <c r="P1640">
        <f>INDEX('Supply Data'!$L$12:$L$17,'Demand Data'!O1640)</f>
        <v>50</v>
      </c>
      <c r="R1640" t="str">
        <f t="shared" si="256"/>
        <v>09-Mar-08 Sunday 3</v>
      </c>
    </row>
    <row r="1641" spans="4:18" x14ac:dyDescent="0.35">
      <c r="D1641" s="21">
        <f t="shared" si="257"/>
        <v>39516.124999996035</v>
      </c>
      <c r="E1641" s="21" t="b">
        <f t="shared" si="250"/>
        <v>0</v>
      </c>
      <c r="F1641" s="21" t="b">
        <f t="shared" si="251"/>
        <v>0</v>
      </c>
      <c r="G1641" s="20">
        <f t="shared" si="252"/>
        <v>1</v>
      </c>
      <c r="H1641" s="20">
        <f t="shared" si="253"/>
        <v>24</v>
      </c>
      <c r="I1641" s="20">
        <f t="shared" si="258"/>
        <v>4</v>
      </c>
      <c r="J1641" s="21">
        <f t="shared" si="259"/>
        <v>39516</v>
      </c>
      <c r="K1641" s="21"/>
      <c r="L1641" s="21" t="str">
        <f t="shared" si="254"/>
        <v>Sunday</v>
      </c>
      <c r="M1641" s="20">
        <f t="shared" si="255"/>
        <v>3</v>
      </c>
      <c r="N1641" s="19">
        <v>3747</v>
      </c>
      <c r="O1641" s="4">
        <f>MATCH(N1641-1,'Supply Data'!$K$12:$K$17)+1</f>
        <v>4</v>
      </c>
      <c r="P1641">
        <f>INDEX('Supply Data'!$L$12:$L$17,'Demand Data'!O1641)</f>
        <v>50</v>
      </c>
      <c r="R1641" t="str">
        <f t="shared" si="256"/>
        <v>09-Mar-08 Sunday 4</v>
      </c>
    </row>
    <row r="1642" spans="4:18" x14ac:dyDescent="0.35">
      <c r="D1642" s="21">
        <f t="shared" si="257"/>
        <v>39516.166666662699</v>
      </c>
      <c r="E1642" s="21" t="b">
        <f t="shared" si="250"/>
        <v>0</v>
      </c>
      <c r="F1642" s="21" t="b">
        <f t="shared" si="251"/>
        <v>0</v>
      </c>
      <c r="G1642" s="20">
        <f t="shared" si="252"/>
        <v>1</v>
      </c>
      <c r="H1642" s="20">
        <f t="shared" si="253"/>
        <v>24</v>
      </c>
      <c r="I1642" s="20">
        <f t="shared" si="258"/>
        <v>5</v>
      </c>
      <c r="J1642" s="21">
        <f t="shared" si="259"/>
        <v>39516</v>
      </c>
      <c r="K1642" s="21"/>
      <c r="L1642" s="21" t="str">
        <f t="shared" si="254"/>
        <v>Sunday</v>
      </c>
      <c r="M1642" s="20">
        <f t="shared" si="255"/>
        <v>3</v>
      </c>
      <c r="N1642" s="19">
        <v>3801</v>
      </c>
      <c r="O1642" s="4">
        <f>MATCH(N1642-1,'Supply Data'!$K$12:$K$17)+1</f>
        <v>4</v>
      </c>
      <c r="P1642">
        <f>INDEX('Supply Data'!$L$12:$L$17,'Demand Data'!O1642)</f>
        <v>50</v>
      </c>
      <c r="R1642" t="str">
        <f t="shared" si="256"/>
        <v>09-Mar-08 Sunday 5</v>
      </c>
    </row>
    <row r="1643" spans="4:18" x14ac:dyDescent="0.35">
      <c r="D1643" s="21">
        <f t="shared" si="257"/>
        <v>39516.208333329363</v>
      </c>
      <c r="E1643" s="21" t="b">
        <f t="shared" si="250"/>
        <v>0</v>
      </c>
      <c r="F1643" s="21" t="b">
        <f t="shared" si="251"/>
        <v>0</v>
      </c>
      <c r="G1643" s="20">
        <f t="shared" si="252"/>
        <v>1</v>
      </c>
      <c r="H1643" s="20">
        <f t="shared" si="253"/>
        <v>24</v>
      </c>
      <c r="I1643" s="20">
        <f t="shared" si="258"/>
        <v>6</v>
      </c>
      <c r="J1643" s="21">
        <f t="shared" si="259"/>
        <v>39516</v>
      </c>
      <c r="K1643" s="21"/>
      <c r="L1643" s="21" t="str">
        <f t="shared" si="254"/>
        <v>Sunday</v>
      </c>
      <c r="M1643" s="20">
        <f t="shared" si="255"/>
        <v>3</v>
      </c>
      <c r="N1643" s="19">
        <v>3823.5</v>
      </c>
      <c r="O1643" s="4">
        <f>MATCH(N1643-1,'Supply Data'!$K$12:$K$17)+1</f>
        <v>4</v>
      </c>
      <c r="P1643">
        <f>INDEX('Supply Data'!$L$12:$L$17,'Demand Data'!O1643)</f>
        <v>50</v>
      </c>
      <c r="R1643" t="str">
        <f t="shared" si="256"/>
        <v>09-Mar-08 Sunday 6</v>
      </c>
    </row>
    <row r="1644" spans="4:18" x14ac:dyDescent="0.35">
      <c r="D1644" s="21">
        <f t="shared" si="257"/>
        <v>39516.249999996027</v>
      </c>
      <c r="E1644" s="21" t="b">
        <f t="shared" si="250"/>
        <v>0</v>
      </c>
      <c r="F1644" s="21" t="b">
        <f t="shared" si="251"/>
        <v>0</v>
      </c>
      <c r="G1644" s="20">
        <f t="shared" si="252"/>
        <v>1</v>
      </c>
      <c r="H1644" s="20">
        <f t="shared" si="253"/>
        <v>24</v>
      </c>
      <c r="I1644" s="20">
        <f t="shared" si="258"/>
        <v>7</v>
      </c>
      <c r="J1644" s="21">
        <f t="shared" si="259"/>
        <v>39516</v>
      </c>
      <c r="K1644" s="21"/>
      <c r="L1644" s="21" t="str">
        <f t="shared" si="254"/>
        <v>Sunday</v>
      </c>
      <c r="M1644" s="20">
        <f t="shared" si="255"/>
        <v>3</v>
      </c>
      <c r="N1644" s="19">
        <v>3759</v>
      </c>
      <c r="O1644" s="4">
        <f>MATCH(N1644-1,'Supply Data'!$K$12:$K$17)+1</f>
        <v>4</v>
      </c>
      <c r="P1644">
        <f>INDEX('Supply Data'!$L$12:$L$17,'Demand Data'!O1644)</f>
        <v>50</v>
      </c>
      <c r="R1644" t="str">
        <f t="shared" si="256"/>
        <v>09-Mar-08 Sunday 7</v>
      </c>
    </row>
    <row r="1645" spans="4:18" x14ac:dyDescent="0.35">
      <c r="D1645" s="21">
        <f t="shared" si="257"/>
        <v>39516.291666662692</v>
      </c>
      <c r="E1645" s="21" t="b">
        <f t="shared" si="250"/>
        <v>0</v>
      </c>
      <c r="F1645" s="21" t="b">
        <f t="shared" si="251"/>
        <v>0</v>
      </c>
      <c r="G1645" s="20">
        <f t="shared" si="252"/>
        <v>1</v>
      </c>
      <c r="H1645" s="20">
        <f t="shared" si="253"/>
        <v>24</v>
      </c>
      <c r="I1645" s="20">
        <f t="shared" si="258"/>
        <v>8</v>
      </c>
      <c r="J1645" s="21">
        <f t="shared" si="259"/>
        <v>39516</v>
      </c>
      <c r="K1645" s="21"/>
      <c r="L1645" s="21" t="str">
        <f t="shared" si="254"/>
        <v>Sunday</v>
      </c>
      <c r="M1645" s="20">
        <f t="shared" si="255"/>
        <v>3</v>
      </c>
      <c r="N1645" s="19">
        <v>4104</v>
      </c>
      <c r="O1645" s="4">
        <f>MATCH(N1645-1,'Supply Data'!$K$12:$K$17)+1</f>
        <v>4</v>
      </c>
      <c r="P1645">
        <f>INDEX('Supply Data'!$L$12:$L$17,'Demand Data'!O1645)</f>
        <v>50</v>
      </c>
      <c r="R1645" t="str">
        <f t="shared" si="256"/>
        <v>09-Mar-08 Sunday 8</v>
      </c>
    </row>
    <row r="1646" spans="4:18" x14ac:dyDescent="0.35">
      <c r="D1646" s="21">
        <f t="shared" si="257"/>
        <v>39516.333333329356</v>
      </c>
      <c r="E1646" s="21" t="b">
        <f t="shared" si="250"/>
        <v>0</v>
      </c>
      <c r="F1646" s="21" t="b">
        <f t="shared" si="251"/>
        <v>0</v>
      </c>
      <c r="G1646" s="20">
        <f t="shared" si="252"/>
        <v>1</v>
      </c>
      <c r="H1646" s="20">
        <f t="shared" si="253"/>
        <v>24</v>
      </c>
      <c r="I1646" s="20">
        <f t="shared" si="258"/>
        <v>9</v>
      </c>
      <c r="J1646" s="21">
        <f t="shared" si="259"/>
        <v>39516</v>
      </c>
      <c r="K1646" s="21"/>
      <c r="L1646" s="21" t="str">
        <f t="shared" si="254"/>
        <v>Sunday</v>
      </c>
      <c r="M1646" s="20">
        <f t="shared" si="255"/>
        <v>3</v>
      </c>
      <c r="N1646" s="19">
        <v>4585.5</v>
      </c>
      <c r="O1646" s="4">
        <f>MATCH(N1646-1,'Supply Data'!$K$12:$K$17)+1</f>
        <v>4</v>
      </c>
      <c r="P1646">
        <f>INDEX('Supply Data'!$L$12:$L$17,'Demand Data'!O1646)</f>
        <v>50</v>
      </c>
      <c r="R1646" t="str">
        <f t="shared" si="256"/>
        <v>09-Mar-08 Sunday 9</v>
      </c>
    </row>
    <row r="1647" spans="4:18" x14ac:dyDescent="0.35">
      <c r="D1647" s="21">
        <f t="shared" si="257"/>
        <v>39516.37499999602</v>
      </c>
      <c r="E1647" s="21" t="b">
        <f t="shared" si="250"/>
        <v>0</v>
      </c>
      <c r="F1647" s="21" t="b">
        <f t="shared" si="251"/>
        <v>0</v>
      </c>
      <c r="G1647" s="20">
        <f t="shared" si="252"/>
        <v>1</v>
      </c>
      <c r="H1647" s="20">
        <f t="shared" si="253"/>
        <v>24</v>
      </c>
      <c r="I1647" s="20">
        <f t="shared" si="258"/>
        <v>10</v>
      </c>
      <c r="J1647" s="21">
        <f t="shared" si="259"/>
        <v>39516</v>
      </c>
      <c r="K1647" s="21"/>
      <c r="L1647" s="21" t="str">
        <f t="shared" si="254"/>
        <v>Sunday</v>
      </c>
      <c r="M1647" s="20">
        <f t="shared" si="255"/>
        <v>3</v>
      </c>
      <c r="N1647" s="19">
        <v>4906.5</v>
      </c>
      <c r="O1647" s="4">
        <f>MATCH(N1647-1,'Supply Data'!$K$12:$K$17)+1</f>
        <v>5</v>
      </c>
      <c r="P1647">
        <f>INDEX('Supply Data'!$L$12:$L$17,'Demand Data'!O1647)</f>
        <v>75</v>
      </c>
      <c r="R1647" t="str">
        <f t="shared" si="256"/>
        <v>09-Mar-08 Sunday 10</v>
      </c>
    </row>
    <row r="1648" spans="4:18" x14ac:dyDescent="0.35">
      <c r="D1648" s="21">
        <f t="shared" si="257"/>
        <v>39516.416666662684</v>
      </c>
      <c r="E1648" s="21" t="b">
        <f t="shared" si="250"/>
        <v>0</v>
      </c>
      <c r="F1648" s="21" t="b">
        <f t="shared" si="251"/>
        <v>0</v>
      </c>
      <c r="G1648" s="20">
        <f t="shared" si="252"/>
        <v>1</v>
      </c>
      <c r="H1648" s="20">
        <f t="shared" si="253"/>
        <v>24</v>
      </c>
      <c r="I1648" s="20">
        <f t="shared" si="258"/>
        <v>11</v>
      </c>
      <c r="J1648" s="21">
        <f t="shared" si="259"/>
        <v>39516</v>
      </c>
      <c r="K1648" s="21"/>
      <c r="L1648" s="21" t="str">
        <f t="shared" si="254"/>
        <v>Sunday</v>
      </c>
      <c r="M1648" s="20">
        <f t="shared" si="255"/>
        <v>3</v>
      </c>
      <c r="N1648" s="19">
        <v>5176.5</v>
      </c>
      <c r="O1648" s="4">
        <f>MATCH(N1648-1,'Supply Data'!$K$12:$K$17)+1</f>
        <v>5</v>
      </c>
      <c r="P1648">
        <f>INDEX('Supply Data'!$L$12:$L$17,'Demand Data'!O1648)</f>
        <v>75</v>
      </c>
      <c r="R1648" t="str">
        <f t="shared" si="256"/>
        <v>09-Mar-08 Sunday 11</v>
      </c>
    </row>
    <row r="1649" spans="4:18" x14ac:dyDescent="0.35">
      <c r="D1649" s="21">
        <f t="shared" si="257"/>
        <v>39516.458333329349</v>
      </c>
      <c r="E1649" s="21" t="b">
        <f t="shared" si="250"/>
        <v>0</v>
      </c>
      <c r="F1649" s="21" t="b">
        <f t="shared" si="251"/>
        <v>0</v>
      </c>
      <c r="G1649" s="20">
        <f t="shared" si="252"/>
        <v>1</v>
      </c>
      <c r="H1649" s="20">
        <f t="shared" si="253"/>
        <v>24</v>
      </c>
      <c r="I1649" s="20">
        <f t="shared" si="258"/>
        <v>12</v>
      </c>
      <c r="J1649" s="21">
        <f t="shared" si="259"/>
        <v>39516</v>
      </c>
      <c r="K1649" s="21"/>
      <c r="L1649" s="21" t="str">
        <f t="shared" si="254"/>
        <v>Sunday</v>
      </c>
      <c r="M1649" s="20">
        <f t="shared" si="255"/>
        <v>3</v>
      </c>
      <c r="N1649" s="19">
        <v>5026.5</v>
      </c>
      <c r="O1649" s="4">
        <f>MATCH(N1649-1,'Supply Data'!$K$12:$K$17)+1</f>
        <v>5</v>
      </c>
      <c r="P1649">
        <f>INDEX('Supply Data'!$L$12:$L$17,'Demand Data'!O1649)</f>
        <v>75</v>
      </c>
      <c r="R1649" t="str">
        <f t="shared" si="256"/>
        <v>09-Mar-08 Sunday 12</v>
      </c>
    </row>
    <row r="1650" spans="4:18" x14ac:dyDescent="0.35">
      <c r="D1650" s="21">
        <f t="shared" si="257"/>
        <v>39516.499999996013</v>
      </c>
      <c r="E1650" s="21" t="b">
        <f t="shared" si="250"/>
        <v>0</v>
      </c>
      <c r="F1650" s="21" t="b">
        <f t="shared" si="251"/>
        <v>0</v>
      </c>
      <c r="G1650" s="20">
        <f t="shared" si="252"/>
        <v>1</v>
      </c>
      <c r="H1650" s="20">
        <f t="shared" si="253"/>
        <v>24</v>
      </c>
      <c r="I1650" s="20">
        <f t="shared" si="258"/>
        <v>13</v>
      </c>
      <c r="J1650" s="21">
        <f t="shared" si="259"/>
        <v>39516</v>
      </c>
      <c r="K1650" s="21"/>
      <c r="L1650" s="21" t="str">
        <f t="shared" si="254"/>
        <v>Sunday</v>
      </c>
      <c r="M1650" s="20">
        <f t="shared" si="255"/>
        <v>3</v>
      </c>
      <c r="N1650" s="19">
        <v>5049</v>
      </c>
      <c r="O1650" s="4">
        <f>MATCH(N1650-1,'Supply Data'!$K$12:$K$17)+1</f>
        <v>5</v>
      </c>
      <c r="P1650">
        <f>INDEX('Supply Data'!$L$12:$L$17,'Demand Data'!O1650)</f>
        <v>75</v>
      </c>
      <c r="R1650" t="str">
        <f t="shared" si="256"/>
        <v>09-Mar-08 Sunday 13</v>
      </c>
    </row>
    <row r="1651" spans="4:18" x14ac:dyDescent="0.35">
      <c r="D1651" s="21">
        <f t="shared" si="257"/>
        <v>39516.541666662677</v>
      </c>
      <c r="E1651" s="21" t="b">
        <f t="shared" si="250"/>
        <v>0</v>
      </c>
      <c r="F1651" s="21" t="b">
        <f t="shared" si="251"/>
        <v>0</v>
      </c>
      <c r="G1651" s="20">
        <f t="shared" si="252"/>
        <v>1</v>
      </c>
      <c r="H1651" s="20">
        <f t="shared" si="253"/>
        <v>24</v>
      </c>
      <c r="I1651" s="20">
        <f t="shared" si="258"/>
        <v>14</v>
      </c>
      <c r="J1651" s="21">
        <f t="shared" si="259"/>
        <v>39516</v>
      </c>
      <c r="K1651" s="21"/>
      <c r="L1651" s="21" t="str">
        <f t="shared" si="254"/>
        <v>Sunday</v>
      </c>
      <c r="M1651" s="20">
        <f t="shared" si="255"/>
        <v>3</v>
      </c>
      <c r="N1651" s="19">
        <v>5112</v>
      </c>
      <c r="O1651" s="4">
        <f>MATCH(N1651-1,'Supply Data'!$K$12:$K$17)+1</f>
        <v>5</v>
      </c>
      <c r="P1651">
        <f>INDEX('Supply Data'!$L$12:$L$17,'Demand Data'!O1651)</f>
        <v>75</v>
      </c>
      <c r="R1651" t="str">
        <f t="shared" si="256"/>
        <v>09-Mar-08 Sunday 14</v>
      </c>
    </row>
    <row r="1652" spans="4:18" x14ac:dyDescent="0.35">
      <c r="D1652" s="21">
        <f t="shared" si="257"/>
        <v>39516.583333329341</v>
      </c>
      <c r="E1652" s="21" t="b">
        <f t="shared" si="250"/>
        <v>0</v>
      </c>
      <c r="F1652" s="21" t="b">
        <f t="shared" si="251"/>
        <v>0</v>
      </c>
      <c r="G1652" s="20">
        <f t="shared" si="252"/>
        <v>1</v>
      </c>
      <c r="H1652" s="20">
        <f t="shared" si="253"/>
        <v>24</v>
      </c>
      <c r="I1652" s="20">
        <f t="shared" si="258"/>
        <v>15</v>
      </c>
      <c r="J1652" s="21">
        <f t="shared" si="259"/>
        <v>39516</v>
      </c>
      <c r="K1652" s="21"/>
      <c r="L1652" s="21" t="str">
        <f t="shared" si="254"/>
        <v>Sunday</v>
      </c>
      <c r="M1652" s="20">
        <f t="shared" si="255"/>
        <v>3</v>
      </c>
      <c r="N1652" s="19">
        <v>4902</v>
      </c>
      <c r="O1652" s="4">
        <f>MATCH(N1652-1,'Supply Data'!$K$12:$K$17)+1</f>
        <v>5</v>
      </c>
      <c r="P1652">
        <f>INDEX('Supply Data'!$L$12:$L$17,'Demand Data'!O1652)</f>
        <v>75</v>
      </c>
      <c r="R1652" t="str">
        <f t="shared" si="256"/>
        <v>09-Mar-08 Sunday 15</v>
      </c>
    </row>
    <row r="1653" spans="4:18" x14ac:dyDescent="0.35">
      <c r="D1653" s="21">
        <f t="shared" si="257"/>
        <v>39516.624999996005</v>
      </c>
      <c r="E1653" s="21" t="b">
        <f t="shared" si="250"/>
        <v>0</v>
      </c>
      <c r="F1653" s="21" t="b">
        <f t="shared" si="251"/>
        <v>0</v>
      </c>
      <c r="G1653" s="20">
        <f t="shared" si="252"/>
        <v>1</v>
      </c>
      <c r="H1653" s="20">
        <f t="shared" si="253"/>
        <v>24</v>
      </c>
      <c r="I1653" s="20">
        <f t="shared" si="258"/>
        <v>16</v>
      </c>
      <c r="J1653" s="21">
        <f t="shared" si="259"/>
        <v>39516</v>
      </c>
      <c r="K1653" s="21"/>
      <c r="L1653" s="21" t="str">
        <f t="shared" si="254"/>
        <v>Sunday</v>
      </c>
      <c r="M1653" s="20">
        <f t="shared" si="255"/>
        <v>3</v>
      </c>
      <c r="N1653" s="19">
        <v>4803</v>
      </c>
      <c r="O1653" s="4">
        <f>MATCH(N1653-1,'Supply Data'!$K$12:$K$17)+1</f>
        <v>5</v>
      </c>
      <c r="P1653">
        <f>INDEX('Supply Data'!$L$12:$L$17,'Demand Data'!O1653)</f>
        <v>75</v>
      </c>
      <c r="R1653" t="str">
        <f t="shared" si="256"/>
        <v>09-Mar-08 Sunday 16</v>
      </c>
    </row>
    <row r="1654" spans="4:18" x14ac:dyDescent="0.35">
      <c r="D1654" s="21">
        <f t="shared" si="257"/>
        <v>39516.66666666267</v>
      </c>
      <c r="E1654" s="21" t="b">
        <f t="shared" si="250"/>
        <v>0</v>
      </c>
      <c r="F1654" s="21" t="b">
        <f t="shared" si="251"/>
        <v>0</v>
      </c>
      <c r="G1654" s="20">
        <f t="shared" si="252"/>
        <v>1</v>
      </c>
      <c r="H1654" s="20">
        <f t="shared" si="253"/>
        <v>24</v>
      </c>
      <c r="I1654" s="20">
        <f t="shared" si="258"/>
        <v>17</v>
      </c>
      <c r="J1654" s="21">
        <f t="shared" si="259"/>
        <v>39516</v>
      </c>
      <c r="K1654" s="21"/>
      <c r="L1654" s="21" t="str">
        <f t="shared" si="254"/>
        <v>Sunday</v>
      </c>
      <c r="M1654" s="20">
        <f t="shared" si="255"/>
        <v>3</v>
      </c>
      <c r="N1654" s="19">
        <v>4639.5</v>
      </c>
      <c r="O1654" s="4">
        <f>MATCH(N1654-1,'Supply Data'!$K$12:$K$17)+1</f>
        <v>4</v>
      </c>
      <c r="P1654">
        <f>INDEX('Supply Data'!$L$12:$L$17,'Demand Data'!O1654)</f>
        <v>50</v>
      </c>
      <c r="R1654" t="str">
        <f t="shared" si="256"/>
        <v>09-Mar-08 Sunday 17</v>
      </c>
    </row>
    <row r="1655" spans="4:18" x14ac:dyDescent="0.35">
      <c r="D1655" s="21">
        <f t="shared" si="257"/>
        <v>39516.708333329334</v>
      </c>
      <c r="E1655" s="21" t="b">
        <f t="shared" si="250"/>
        <v>0</v>
      </c>
      <c r="F1655" s="21" t="b">
        <f t="shared" si="251"/>
        <v>0</v>
      </c>
      <c r="G1655" s="20">
        <f t="shared" si="252"/>
        <v>1</v>
      </c>
      <c r="H1655" s="20">
        <f t="shared" si="253"/>
        <v>24</v>
      </c>
      <c r="I1655" s="20">
        <f t="shared" si="258"/>
        <v>18</v>
      </c>
      <c r="J1655" s="21">
        <f t="shared" si="259"/>
        <v>39516</v>
      </c>
      <c r="K1655" s="21"/>
      <c r="L1655" s="21" t="str">
        <f t="shared" si="254"/>
        <v>Sunday</v>
      </c>
      <c r="M1655" s="20">
        <f t="shared" si="255"/>
        <v>3</v>
      </c>
      <c r="N1655" s="19">
        <v>4884</v>
      </c>
      <c r="O1655" s="4">
        <f>MATCH(N1655-1,'Supply Data'!$K$12:$K$17)+1</f>
        <v>5</v>
      </c>
      <c r="P1655">
        <f>INDEX('Supply Data'!$L$12:$L$17,'Demand Data'!O1655)</f>
        <v>75</v>
      </c>
      <c r="R1655" t="str">
        <f t="shared" si="256"/>
        <v>09-Mar-08 Sunday 18</v>
      </c>
    </row>
    <row r="1656" spans="4:18" x14ac:dyDescent="0.35">
      <c r="D1656" s="21">
        <f t="shared" si="257"/>
        <v>39516.749999995998</v>
      </c>
      <c r="E1656" s="21" t="b">
        <f t="shared" si="250"/>
        <v>0</v>
      </c>
      <c r="F1656" s="21" t="b">
        <f t="shared" si="251"/>
        <v>0</v>
      </c>
      <c r="G1656" s="20">
        <f t="shared" si="252"/>
        <v>1</v>
      </c>
      <c r="H1656" s="20">
        <f t="shared" si="253"/>
        <v>24</v>
      </c>
      <c r="I1656" s="20">
        <f t="shared" si="258"/>
        <v>19</v>
      </c>
      <c r="J1656" s="21">
        <f t="shared" si="259"/>
        <v>39516</v>
      </c>
      <c r="K1656" s="21"/>
      <c r="L1656" s="21" t="str">
        <f t="shared" si="254"/>
        <v>Sunday</v>
      </c>
      <c r="M1656" s="20">
        <f t="shared" si="255"/>
        <v>3</v>
      </c>
      <c r="N1656" s="19">
        <v>5374.5</v>
      </c>
      <c r="O1656" s="4">
        <f>MATCH(N1656-1,'Supply Data'!$K$12:$K$17)+1</f>
        <v>5</v>
      </c>
      <c r="P1656">
        <f>INDEX('Supply Data'!$L$12:$L$17,'Demand Data'!O1656)</f>
        <v>75</v>
      </c>
      <c r="R1656" t="str">
        <f t="shared" si="256"/>
        <v>09-Mar-08 Sunday 19</v>
      </c>
    </row>
    <row r="1657" spans="4:18" x14ac:dyDescent="0.35">
      <c r="D1657" s="21">
        <f t="shared" si="257"/>
        <v>39516.791666662662</v>
      </c>
      <c r="E1657" s="21" t="b">
        <f t="shared" si="250"/>
        <v>0</v>
      </c>
      <c r="F1657" s="21" t="b">
        <f t="shared" si="251"/>
        <v>0</v>
      </c>
      <c r="G1657" s="20">
        <f t="shared" si="252"/>
        <v>1</v>
      </c>
      <c r="H1657" s="20">
        <f t="shared" si="253"/>
        <v>24</v>
      </c>
      <c r="I1657" s="20">
        <f t="shared" si="258"/>
        <v>20</v>
      </c>
      <c r="J1657" s="21">
        <f t="shared" si="259"/>
        <v>39516</v>
      </c>
      <c r="K1657" s="21"/>
      <c r="L1657" s="21" t="str">
        <f t="shared" si="254"/>
        <v>Sunday</v>
      </c>
      <c r="M1657" s="20">
        <f t="shared" si="255"/>
        <v>3</v>
      </c>
      <c r="N1657" s="19">
        <v>5295</v>
      </c>
      <c r="O1657" s="4">
        <f>MATCH(N1657-1,'Supply Data'!$K$12:$K$17)+1</f>
        <v>5</v>
      </c>
      <c r="P1657">
        <f>INDEX('Supply Data'!$L$12:$L$17,'Demand Data'!O1657)</f>
        <v>75</v>
      </c>
      <c r="R1657" t="str">
        <f t="shared" si="256"/>
        <v>09-Mar-08 Sunday 20</v>
      </c>
    </row>
    <row r="1658" spans="4:18" x14ac:dyDescent="0.35">
      <c r="D1658" s="21">
        <f t="shared" si="257"/>
        <v>39516.833333329327</v>
      </c>
      <c r="E1658" s="21" t="b">
        <f t="shared" si="250"/>
        <v>0</v>
      </c>
      <c r="F1658" s="21" t="b">
        <f t="shared" si="251"/>
        <v>0</v>
      </c>
      <c r="G1658" s="20">
        <f t="shared" si="252"/>
        <v>1</v>
      </c>
      <c r="H1658" s="20">
        <f t="shared" si="253"/>
        <v>24</v>
      </c>
      <c r="I1658" s="20">
        <f t="shared" si="258"/>
        <v>21</v>
      </c>
      <c r="J1658" s="21">
        <f t="shared" si="259"/>
        <v>39516</v>
      </c>
      <c r="K1658" s="21"/>
      <c r="L1658" s="21" t="str">
        <f t="shared" si="254"/>
        <v>Sunday</v>
      </c>
      <c r="M1658" s="20">
        <f t="shared" si="255"/>
        <v>3</v>
      </c>
      <c r="N1658" s="19">
        <v>5128.5</v>
      </c>
      <c r="O1658" s="4">
        <f>MATCH(N1658-1,'Supply Data'!$K$12:$K$17)+1</f>
        <v>5</v>
      </c>
      <c r="P1658">
        <f>INDEX('Supply Data'!$L$12:$L$17,'Demand Data'!O1658)</f>
        <v>75</v>
      </c>
      <c r="R1658" t="str">
        <f t="shared" si="256"/>
        <v>09-Mar-08 Sunday 21</v>
      </c>
    </row>
    <row r="1659" spans="4:18" x14ac:dyDescent="0.35">
      <c r="D1659" s="21">
        <f t="shared" si="257"/>
        <v>39516.874999995991</v>
      </c>
      <c r="E1659" s="21" t="b">
        <f t="shared" si="250"/>
        <v>0</v>
      </c>
      <c r="F1659" s="21" t="b">
        <f t="shared" si="251"/>
        <v>0</v>
      </c>
      <c r="G1659" s="20">
        <f t="shared" si="252"/>
        <v>1</v>
      </c>
      <c r="H1659" s="20">
        <f t="shared" si="253"/>
        <v>24</v>
      </c>
      <c r="I1659" s="20">
        <f t="shared" si="258"/>
        <v>22</v>
      </c>
      <c r="J1659" s="21">
        <f t="shared" si="259"/>
        <v>39516</v>
      </c>
      <c r="K1659" s="21"/>
      <c r="L1659" s="21" t="str">
        <f t="shared" si="254"/>
        <v>Sunday</v>
      </c>
      <c r="M1659" s="20">
        <f t="shared" si="255"/>
        <v>3</v>
      </c>
      <c r="N1659" s="19">
        <v>4746</v>
      </c>
      <c r="O1659" s="4">
        <f>MATCH(N1659-1,'Supply Data'!$K$12:$K$17)+1</f>
        <v>4</v>
      </c>
      <c r="P1659">
        <f>INDEX('Supply Data'!$L$12:$L$17,'Demand Data'!O1659)</f>
        <v>50</v>
      </c>
      <c r="R1659" t="str">
        <f t="shared" si="256"/>
        <v>09-Mar-08 Sunday 22</v>
      </c>
    </row>
    <row r="1660" spans="4:18" x14ac:dyDescent="0.35">
      <c r="D1660" s="21">
        <f t="shared" si="257"/>
        <v>39516.916666662655</v>
      </c>
      <c r="E1660" s="21" t="b">
        <f t="shared" si="250"/>
        <v>0</v>
      </c>
      <c r="F1660" s="21" t="b">
        <f t="shared" si="251"/>
        <v>0</v>
      </c>
      <c r="G1660" s="20">
        <f t="shared" si="252"/>
        <v>1</v>
      </c>
      <c r="H1660" s="20">
        <f t="shared" si="253"/>
        <v>24</v>
      </c>
      <c r="I1660" s="20">
        <f t="shared" si="258"/>
        <v>23</v>
      </c>
      <c r="J1660" s="21">
        <f t="shared" si="259"/>
        <v>39516</v>
      </c>
      <c r="K1660" s="21"/>
      <c r="L1660" s="21" t="str">
        <f t="shared" si="254"/>
        <v>Sunday</v>
      </c>
      <c r="M1660" s="20">
        <f t="shared" si="255"/>
        <v>3</v>
      </c>
      <c r="N1660" s="19">
        <v>4380</v>
      </c>
      <c r="O1660" s="4">
        <f>MATCH(N1660-1,'Supply Data'!$K$12:$K$17)+1</f>
        <v>4</v>
      </c>
      <c r="P1660">
        <f>INDEX('Supply Data'!$L$12:$L$17,'Demand Data'!O1660)</f>
        <v>50</v>
      </c>
      <c r="R1660" t="str">
        <f t="shared" si="256"/>
        <v>09-Mar-08 Sunday 23</v>
      </c>
    </row>
    <row r="1661" spans="4:18" x14ac:dyDescent="0.35">
      <c r="D1661" s="21">
        <f t="shared" si="257"/>
        <v>39516.958333329319</v>
      </c>
      <c r="E1661" s="21" t="b">
        <f t="shared" si="250"/>
        <v>0</v>
      </c>
      <c r="F1661" s="21" t="b">
        <f t="shared" si="251"/>
        <v>0</v>
      </c>
      <c r="G1661" s="20">
        <f t="shared" si="252"/>
        <v>1</v>
      </c>
      <c r="H1661" s="20">
        <f t="shared" si="253"/>
        <v>24</v>
      </c>
      <c r="I1661" s="20">
        <f t="shared" si="258"/>
        <v>24</v>
      </c>
      <c r="J1661" s="21">
        <f t="shared" si="259"/>
        <v>39516</v>
      </c>
      <c r="K1661" s="21"/>
      <c r="L1661" s="21" t="str">
        <f t="shared" si="254"/>
        <v>Sunday</v>
      </c>
      <c r="M1661" s="20">
        <f t="shared" si="255"/>
        <v>3</v>
      </c>
      <c r="N1661" s="19">
        <v>4077</v>
      </c>
      <c r="O1661" s="4">
        <f>MATCH(N1661-1,'Supply Data'!$K$12:$K$17)+1</f>
        <v>4</v>
      </c>
      <c r="P1661">
        <f>INDEX('Supply Data'!$L$12:$L$17,'Demand Data'!O1661)</f>
        <v>50</v>
      </c>
      <c r="R1661" t="str">
        <f t="shared" si="256"/>
        <v>09-Mar-08 Sunday 24</v>
      </c>
    </row>
    <row r="1662" spans="4:18" x14ac:dyDescent="0.35">
      <c r="D1662" s="21">
        <f t="shared" si="257"/>
        <v>39516.999999995984</v>
      </c>
      <c r="E1662" s="21" t="b">
        <f t="shared" si="250"/>
        <v>0</v>
      </c>
      <c r="F1662" s="21" t="b">
        <f t="shared" si="251"/>
        <v>0</v>
      </c>
      <c r="G1662" s="20">
        <f t="shared" si="252"/>
        <v>1</v>
      </c>
      <c r="H1662" s="20">
        <f t="shared" si="253"/>
        <v>24</v>
      </c>
      <c r="I1662" s="20">
        <f t="shared" si="258"/>
        <v>1</v>
      </c>
      <c r="J1662" s="21">
        <f t="shared" si="259"/>
        <v>39517</v>
      </c>
      <c r="K1662" s="21"/>
      <c r="L1662" s="21" t="str">
        <f t="shared" si="254"/>
        <v>Monday</v>
      </c>
      <c r="M1662" s="20">
        <f t="shared" si="255"/>
        <v>3</v>
      </c>
      <c r="N1662" s="19">
        <v>3750</v>
      </c>
      <c r="O1662" s="4">
        <f>MATCH(N1662-1,'Supply Data'!$K$12:$K$17)+1</f>
        <v>4</v>
      </c>
      <c r="P1662">
        <f>INDEX('Supply Data'!$L$12:$L$17,'Demand Data'!O1662)</f>
        <v>50</v>
      </c>
      <c r="R1662" t="str">
        <f t="shared" si="256"/>
        <v>10-Mar-08 Monday 1</v>
      </c>
    </row>
    <row r="1663" spans="4:18" x14ac:dyDescent="0.35">
      <c r="D1663" s="21">
        <f t="shared" si="257"/>
        <v>39517.041666662648</v>
      </c>
      <c r="E1663" s="21" t="b">
        <f t="shared" si="250"/>
        <v>0</v>
      </c>
      <c r="F1663" s="21" t="b">
        <f t="shared" si="251"/>
        <v>0</v>
      </c>
      <c r="G1663" s="20">
        <f t="shared" si="252"/>
        <v>1</v>
      </c>
      <c r="H1663" s="20">
        <f t="shared" si="253"/>
        <v>24</v>
      </c>
      <c r="I1663" s="20">
        <f t="shared" si="258"/>
        <v>2</v>
      </c>
      <c r="J1663" s="21">
        <f t="shared" si="259"/>
        <v>39517</v>
      </c>
      <c r="K1663" s="21"/>
      <c r="L1663" s="21" t="str">
        <f t="shared" si="254"/>
        <v>Monday</v>
      </c>
      <c r="M1663" s="20">
        <f t="shared" si="255"/>
        <v>3</v>
      </c>
      <c r="N1663" s="19">
        <v>3745.5</v>
      </c>
      <c r="O1663" s="4">
        <f>MATCH(N1663-1,'Supply Data'!$K$12:$K$17)+1</f>
        <v>4</v>
      </c>
      <c r="P1663">
        <f>INDEX('Supply Data'!$L$12:$L$17,'Demand Data'!O1663)</f>
        <v>50</v>
      </c>
      <c r="R1663" t="str">
        <f t="shared" si="256"/>
        <v>10-Mar-08 Monday 2</v>
      </c>
    </row>
    <row r="1664" spans="4:18" x14ac:dyDescent="0.35">
      <c r="D1664" s="21">
        <f t="shared" si="257"/>
        <v>39517.083333329312</v>
      </c>
      <c r="E1664" s="21" t="b">
        <f t="shared" si="250"/>
        <v>0</v>
      </c>
      <c r="F1664" s="21" t="b">
        <f t="shared" si="251"/>
        <v>0</v>
      </c>
      <c r="G1664" s="20">
        <f t="shared" si="252"/>
        <v>1</v>
      </c>
      <c r="H1664" s="20">
        <f t="shared" si="253"/>
        <v>24</v>
      </c>
      <c r="I1664" s="20">
        <f t="shared" si="258"/>
        <v>3</v>
      </c>
      <c r="J1664" s="21">
        <f t="shared" si="259"/>
        <v>39517</v>
      </c>
      <c r="K1664" s="21"/>
      <c r="L1664" s="21" t="str">
        <f t="shared" si="254"/>
        <v>Monday</v>
      </c>
      <c r="M1664" s="20">
        <f t="shared" si="255"/>
        <v>3</v>
      </c>
      <c r="N1664" s="19">
        <v>3673.5</v>
      </c>
      <c r="O1664" s="4">
        <f>MATCH(N1664-1,'Supply Data'!$K$12:$K$17)+1</f>
        <v>4</v>
      </c>
      <c r="P1664">
        <f>INDEX('Supply Data'!$L$12:$L$17,'Demand Data'!O1664)</f>
        <v>50</v>
      </c>
      <c r="R1664" t="str">
        <f t="shared" si="256"/>
        <v>10-Mar-08 Monday 3</v>
      </c>
    </row>
    <row r="1665" spans="4:18" x14ac:dyDescent="0.35">
      <c r="D1665" s="21">
        <f t="shared" si="257"/>
        <v>39517.124999995976</v>
      </c>
      <c r="E1665" s="21" t="b">
        <f t="shared" si="250"/>
        <v>0</v>
      </c>
      <c r="F1665" s="21" t="b">
        <f t="shared" si="251"/>
        <v>0</v>
      </c>
      <c r="G1665" s="20">
        <f t="shared" si="252"/>
        <v>1</v>
      </c>
      <c r="H1665" s="20">
        <f t="shared" si="253"/>
        <v>24</v>
      </c>
      <c r="I1665" s="20">
        <f t="shared" si="258"/>
        <v>4</v>
      </c>
      <c r="J1665" s="21">
        <f t="shared" si="259"/>
        <v>39517</v>
      </c>
      <c r="K1665" s="21"/>
      <c r="L1665" s="21" t="str">
        <f t="shared" si="254"/>
        <v>Monday</v>
      </c>
      <c r="M1665" s="20">
        <f t="shared" si="255"/>
        <v>3</v>
      </c>
      <c r="N1665" s="19">
        <v>3619.5</v>
      </c>
      <c r="O1665" s="4">
        <f>MATCH(N1665-1,'Supply Data'!$K$12:$K$17)+1</f>
        <v>4</v>
      </c>
      <c r="P1665">
        <f>INDEX('Supply Data'!$L$12:$L$17,'Demand Data'!O1665)</f>
        <v>50</v>
      </c>
      <c r="R1665" t="str">
        <f t="shared" si="256"/>
        <v>10-Mar-08 Monday 4</v>
      </c>
    </row>
    <row r="1666" spans="4:18" x14ac:dyDescent="0.35">
      <c r="D1666" s="21">
        <f t="shared" si="257"/>
        <v>39517.166666662641</v>
      </c>
      <c r="E1666" s="21" t="b">
        <f t="shared" si="250"/>
        <v>0</v>
      </c>
      <c r="F1666" s="21" t="b">
        <f t="shared" si="251"/>
        <v>0</v>
      </c>
      <c r="G1666" s="20">
        <f t="shared" si="252"/>
        <v>1</v>
      </c>
      <c r="H1666" s="20">
        <f t="shared" si="253"/>
        <v>24</v>
      </c>
      <c r="I1666" s="20">
        <f t="shared" si="258"/>
        <v>5</v>
      </c>
      <c r="J1666" s="21">
        <f t="shared" si="259"/>
        <v>39517</v>
      </c>
      <c r="K1666" s="21"/>
      <c r="L1666" s="21" t="str">
        <f t="shared" si="254"/>
        <v>Monday</v>
      </c>
      <c r="M1666" s="20">
        <f t="shared" si="255"/>
        <v>3</v>
      </c>
      <c r="N1666" s="19">
        <v>3651</v>
      </c>
      <c r="O1666" s="4">
        <f>MATCH(N1666-1,'Supply Data'!$K$12:$K$17)+1</f>
        <v>4</v>
      </c>
      <c r="P1666">
        <f>INDEX('Supply Data'!$L$12:$L$17,'Demand Data'!O1666)</f>
        <v>50</v>
      </c>
      <c r="R1666" t="str">
        <f t="shared" si="256"/>
        <v>10-Mar-08 Monday 5</v>
      </c>
    </row>
    <row r="1667" spans="4:18" x14ac:dyDescent="0.35">
      <c r="D1667" s="21">
        <f t="shared" si="257"/>
        <v>39517.208333329305</v>
      </c>
      <c r="E1667" s="21" t="b">
        <f t="shared" si="250"/>
        <v>0</v>
      </c>
      <c r="F1667" s="21" t="b">
        <f t="shared" si="251"/>
        <v>0</v>
      </c>
      <c r="G1667" s="20">
        <f t="shared" si="252"/>
        <v>1</v>
      </c>
      <c r="H1667" s="20">
        <f t="shared" si="253"/>
        <v>24</v>
      </c>
      <c r="I1667" s="20">
        <f t="shared" si="258"/>
        <v>6</v>
      </c>
      <c r="J1667" s="21">
        <f t="shared" si="259"/>
        <v>39517</v>
      </c>
      <c r="K1667" s="21"/>
      <c r="L1667" s="21" t="str">
        <f t="shared" si="254"/>
        <v>Monday</v>
      </c>
      <c r="M1667" s="20">
        <f t="shared" si="255"/>
        <v>3</v>
      </c>
      <c r="N1667" s="19">
        <v>3702</v>
      </c>
      <c r="O1667" s="4">
        <f>MATCH(N1667-1,'Supply Data'!$K$12:$K$17)+1</f>
        <v>4</v>
      </c>
      <c r="P1667">
        <f>INDEX('Supply Data'!$L$12:$L$17,'Demand Data'!O1667)</f>
        <v>50</v>
      </c>
      <c r="R1667" t="str">
        <f t="shared" si="256"/>
        <v>10-Mar-08 Monday 6</v>
      </c>
    </row>
    <row r="1668" spans="4:18" x14ac:dyDescent="0.35">
      <c r="D1668" s="21">
        <f t="shared" si="257"/>
        <v>39517.249999995969</v>
      </c>
      <c r="E1668" s="21" t="b">
        <f t="shared" si="250"/>
        <v>0</v>
      </c>
      <c r="F1668" s="21" t="b">
        <f t="shared" si="251"/>
        <v>0</v>
      </c>
      <c r="G1668" s="20">
        <f t="shared" si="252"/>
        <v>1</v>
      </c>
      <c r="H1668" s="20">
        <f t="shared" si="253"/>
        <v>24</v>
      </c>
      <c r="I1668" s="20">
        <f t="shared" si="258"/>
        <v>7</v>
      </c>
      <c r="J1668" s="21">
        <f t="shared" si="259"/>
        <v>39517</v>
      </c>
      <c r="K1668" s="21"/>
      <c r="L1668" s="21" t="str">
        <f t="shared" si="254"/>
        <v>Monday</v>
      </c>
      <c r="M1668" s="20">
        <f t="shared" si="255"/>
        <v>3</v>
      </c>
      <c r="N1668" s="19">
        <v>3445.5</v>
      </c>
      <c r="O1668" s="4">
        <f>MATCH(N1668-1,'Supply Data'!$K$12:$K$17)+1</f>
        <v>3</v>
      </c>
      <c r="P1668">
        <f>INDEX('Supply Data'!$L$12:$L$17,'Demand Data'!O1668)</f>
        <v>23</v>
      </c>
      <c r="R1668" t="str">
        <f t="shared" si="256"/>
        <v>10-Mar-08 Monday 7</v>
      </c>
    </row>
    <row r="1669" spans="4:18" x14ac:dyDescent="0.35">
      <c r="D1669" s="21">
        <f t="shared" si="257"/>
        <v>39517.291666662633</v>
      </c>
      <c r="E1669" s="21" t="b">
        <f t="shared" si="250"/>
        <v>0</v>
      </c>
      <c r="F1669" s="21" t="b">
        <f t="shared" si="251"/>
        <v>0</v>
      </c>
      <c r="G1669" s="20">
        <f t="shared" si="252"/>
        <v>1</v>
      </c>
      <c r="H1669" s="20">
        <f t="shared" si="253"/>
        <v>24</v>
      </c>
      <c r="I1669" s="20">
        <f t="shared" si="258"/>
        <v>8</v>
      </c>
      <c r="J1669" s="21">
        <f t="shared" si="259"/>
        <v>39517</v>
      </c>
      <c r="K1669" s="21"/>
      <c r="L1669" s="21" t="str">
        <f t="shared" si="254"/>
        <v>Monday</v>
      </c>
      <c r="M1669" s="20">
        <f t="shared" si="255"/>
        <v>3</v>
      </c>
      <c r="N1669" s="19">
        <v>3460.5</v>
      </c>
      <c r="O1669" s="4">
        <f>MATCH(N1669-1,'Supply Data'!$K$12:$K$17)+1</f>
        <v>3</v>
      </c>
      <c r="P1669">
        <f>INDEX('Supply Data'!$L$12:$L$17,'Demand Data'!O1669)</f>
        <v>23</v>
      </c>
      <c r="R1669" t="str">
        <f t="shared" si="256"/>
        <v>10-Mar-08 Monday 8</v>
      </c>
    </row>
    <row r="1670" spans="4:18" x14ac:dyDescent="0.35">
      <c r="D1670" s="21">
        <f t="shared" si="257"/>
        <v>39517.333333329298</v>
      </c>
      <c r="E1670" s="21" t="b">
        <f t="shared" ref="E1670:E1733" si="260">D1670=$D$2</f>
        <v>0</v>
      </c>
      <c r="F1670" s="21" t="b">
        <f t="shared" ref="F1670:F1733" si="261">D1670=$E$2</f>
        <v>0</v>
      </c>
      <c r="G1670" s="20">
        <f t="shared" si="252"/>
        <v>1</v>
      </c>
      <c r="H1670" s="20">
        <f t="shared" si="253"/>
        <v>24</v>
      </c>
      <c r="I1670" s="20">
        <f t="shared" si="258"/>
        <v>9</v>
      </c>
      <c r="J1670" s="21">
        <f t="shared" si="259"/>
        <v>39517</v>
      </c>
      <c r="K1670" s="21"/>
      <c r="L1670" s="21" t="str">
        <f t="shared" si="254"/>
        <v>Monday</v>
      </c>
      <c r="M1670" s="20">
        <f t="shared" si="255"/>
        <v>3</v>
      </c>
      <c r="N1670" s="19">
        <v>3504</v>
      </c>
      <c r="O1670" s="4">
        <f>MATCH(N1670-1,'Supply Data'!$K$12:$K$17)+1</f>
        <v>3</v>
      </c>
      <c r="P1670">
        <f>INDEX('Supply Data'!$L$12:$L$17,'Demand Data'!O1670)</f>
        <v>23</v>
      </c>
      <c r="R1670" t="str">
        <f t="shared" si="256"/>
        <v>10-Mar-08 Monday 9</v>
      </c>
    </row>
    <row r="1671" spans="4:18" x14ac:dyDescent="0.35">
      <c r="D1671" s="21">
        <f t="shared" si="257"/>
        <v>39517.374999995962</v>
      </c>
      <c r="E1671" s="21" t="b">
        <f t="shared" si="260"/>
        <v>0</v>
      </c>
      <c r="F1671" s="21" t="b">
        <f t="shared" si="261"/>
        <v>0</v>
      </c>
      <c r="G1671" s="20">
        <f t="shared" ref="G1671:G1734" si="262">IF(E1671,2,IF(F1671,3,1))</f>
        <v>1</v>
      </c>
      <c r="H1671" s="20">
        <f t="shared" ref="H1671:H1734" si="263">CHOOSE(G1671,24,23,25)</f>
        <v>24</v>
      </c>
      <c r="I1671" s="20">
        <f t="shared" si="258"/>
        <v>10</v>
      </c>
      <c r="J1671" s="21">
        <f t="shared" si="259"/>
        <v>39517</v>
      </c>
      <c r="K1671" s="21"/>
      <c r="L1671" s="21" t="str">
        <f t="shared" ref="L1671:L1734" si="264">TEXT(J1671,"ddddd")</f>
        <v>Monday</v>
      </c>
      <c r="M1671" s="20">
        <f t="shared" ref="M1671:M1734" si="265">MONTH(D1671)</f>
        <v>3</v>
      </c>
      <c r="N1671" s="19">
        <v>3735</v>
      </c>
      <c r="O1671" s="4">
        <f>MATCH(N1671-1,'Supply Data'!$K$12:$K$17)+1</f>
        <v>4</v>
      </c>
      <c r="P1671">
        <f>INDEX('Supply Data'!$L$12:$L$17,'Demand Data'!O1671)</f>
        <v>50</v>
      </c>
      <c r="R1671" t="str">
        <f t="shared" ref="R1671:R1734" si="266">TEXT(D1671,"dd-mmm-yy ddddd")&amp;" "&amp;I1671</f>
        <v>10-Mar-08 Monday 10</v>
      </c>
    </row>
    <row r="1672" spans="4:18" x14ac:dyDescent="0.35">
      <c r="D1672" s="21">
        <f t="shared" ref="D1672:D1735" si="267">D1671+1/24</f>
        <v>39517.416666662626</v>
      </c>
      <c r="E1672" s="21" t="b">
        <f t="shared" si="260"/>
        <v>0</v>
      </c>
      <c r="F1672" s="21" t="b">
        <f t="shared" si="261"/>
        <v>0</v>
      </c>
      <c r="G1672" s="20">
        <f t="shared" si="262"/>
        <v>1</v>
      </c>
      <c r="H1672" s="20">
        <f t="shared" si="263"/>
        <v>24</v>
      </c>
      <c r="I1672" s="20">
        <f t="shared" ref="I1672:I1735" si="268">IF(I1671&gt;=H1672,1,I1671+1)</f>
        <v>11</v>
      </c>
      <c r="J1672" s="21">
        <f t="shared" ref="J1672:J1735" si="269">IF(I1672=1,J1671+1,J1671)</f>
        <v>39517</v>
      </c>
      <c r="K1672" s="21"/>
      <c r="L1672" s="21" t="str">
        <f t="shared" si="264"/>
        <v>Monday</v>
      </c>
      <c r="M1672" s="20">
        <f t="shared" si="265"/>
        <v>3</v>
      </c>
      <c r="N1672" s="19">
        <v>3963</v>
      </c>
      <c r="O1672" s="4">
        <f>MATCH(N1672-1,'Supply Data'!$K$12:$K$17)+1</f>
        <v>4</v>
      </c>
      <c r="P1672">
        <f>INDEX('Supply Data'!$L$12:$L$17,'Demand Data'!O1672)</f>
        <v>50</v>
      </c>
      <c r="R1672" t="str">
        <f t="shared" si="266"/>
        <v>10-Mar-08 Monday 11</v>
      </c>
    </row>
    <row r="1673" spans="4:18" x14ac:dyDescent="0.35">
      <c r="D1673" s="21">
        <f t="shared" si="267"/>
        <v>39517.45833332929</v>
      </c>
      <c r="E1673" s="21" t="b">
        <f t="shared" si="260"/>
        <v>0</v>
      </c>
      <c r="F1673" s="21" t="b">
        <f t="shared" si="261"/>
        <v>0</v>
      </c>
      <c r="G1673" s="20">
        <f t="shared" si="262"/>
        <v>1</v>
      </c>
      <c r="H1673" s="20">
        <f t="shared" si="263"/>
        <v>24</v>
      </c>
      <c r="I1673" s="20">
        <f t="shared" si="268"/>
        <v>12</v>
      </c>
      <c r="J1673" s="21">
        <f t="shared" si="269"/>
        <v>39517</v>
      </c>
      <c r="K1673" s="21"/>
      <c r="L1673" s="21" t="str">
        <f t="shared" si="264"/>
        <v>Monday</v>
      </c>
      <c r="M1673" s="20">
        <f t="shared" si="265"/>
        <v>3</v>
      </c>
      <c r="N1673" s="19">
        <v>3834</v>
      </c>
      <c r="O1673" s="4">
        <f>MATCH(N1673-1,'Supply Data'!$K$12:$K$17)+1</f>
        <v>4</v>
      </c>
      <c r="P1673">
        <f>INDEX('Supply Data'!$L$12:$L$17,'Demand Data'!O1673)</f>
        <v>50</v>
      </c>
      <c r="R1673" t="str">
        <f t="shared" si="266"/>
        <v>10-Mar-08 Monday 12</v>
      </c>
    </row>
    <row r="1674" spans="4:18" x14ac:dyDescent="0.35">
      <c r="D1674" s="21">
        <f t="shared" si="267"/>
        <v>39517.499999995955</v>
      </c>
      <c r="E1674" s="21" t="b">
        <f t="shared" si="260"/>
        <v>0</v>
      </c>
      <c r="F1674" s="21" t="b">
        <f t="shared" si="261"/>
        <v>0</v>
      </c>
      <c r="G1674" s="20">
        <f t="shared" si="262"/>
        <v>1</v>
      </c>
      <c r="H1674" s="20">
        <f t="shared" si="263"/>
        <v>24</v>
      </c>
      <c r="I1674" s="20">
        <f t="shared" si="268"/>
        <v>13</v>
      </c>
      <c r="J1674" s="21">
        <f t="shared" si="269"/>
        <v>39517</v>
      </c>
      <c r="K1674" s="21"/>
      <c r="L1674" s="21" t="str">
        <f t="shared" si="264"/>
        <v>Monday</v>
      </c>
      <c r="M1674" s="20">
        <f t="shared" si="265"/>
        <v>3</v>
      </c>
      <c r="N1674" s="19">
        <v>3856.5</v>
      </c>
      <c r="O1674" s="4">
        <f>MATCH(N1674-1,'Supply Data'!$K$12:$K$17)+1</f>
        <v>4</v>
      </c>
      <c r="P1674">
        <f>INDEX('Supply Data'!$L$12:$L$17,'Demand Data'!O1674)</f>
        <v>50</v>
      </c>
      <c r="R1674" t="str">
        <f t="shared" si="266"/>
        <v>10-Mar-08 Monday 13</v>
      </c>
    </row>
    <row r="1675" spans="4:18" x14ac:dyDescent="0.35">
      <c r="D1675" s="21">
        <f t="shared" si="267"/>
        <v>39517.541666662619</v>
      </c>
      <c r="E1675" s="21" t="b">
        <f t="shared" si="260"/>
        <v>0</v>
      </c>
      <c r="F1675" s="21" t="b">
        <f t="shared" si="261"/>
        <v>0</v>
      </c>
      <c r="G1675" s="20">
        <f t="shared" si="262"/>
        <v>1</v>
      </c>
      <c r="H1675" s="20">
        <f t="shared" si="263"/>
        <v>24</v>
      </c>
      <c r="I1675" s="20">
        <f t="shared" si="268"/>
        <v>14</v>
      </c>
      <c r="J1675" s="21">
        <f t="shared" si="269"/>
        <v>39517</v>
      </c>
      <c r="K1675" s="21"/>
      <c r="L1675" s="21" t="str">
        <f t="shared" si="264"/>
        <v>Monday</v>
      </c>
      <c r="M1675" s="20">
        <f t="shared" si="265"/>
        <v>3</v>
      </c>
      <c r="N1675" s="19">
        <v>3846</v>
      </c>
      <c r="O1675" s="4">
        <f>MATCH(N1675-1,'Supply Data'!$K$12:$K$17)+1</f>
        <v>4</v>
      </c>
      <c r="P1675">
        <f>INDEX('Supply Data'!$L$12:$L$17,'Demand Data'!O1675)</f>
        <v>50</v>
      </c>
      <c r="R1675" t="str">
        <f t="shared" si="266"/>
        <v>10-Mar-08 Monday 14</v>
      </c>
    </row>
    <row r="1676" spans="4:18" x14ac:dyDescent="0.35">
      <c r="D1676" s="21">
        <f t="shared" si="267"/>
        <v>39517.583333329283</v>
      </c>
      <c r="E1676" s="21" t="b">
        <f t="shared" si="260"/>
        <v>0</v>
      </c>
      <c r="F1676" s="21" t="b">
        <f t="shared" si="261"/>
        <v>0</v>
      </c>
      <c r="G1676" s="20">
        <f t="shared" si="262"/>
        <v>1</v>
      </c>
      <c r="H1676" s="20">
        <f t="shared" si="263"/>
        <v>24</v>
      </c>
      <c r="I1676" s="20">
        <f t="shared" si="268"/>
        <v>15</v>
      </c>
      <c r="J1676" s="21">
        <f t="shared" si="269"/>
        <v>39517</v>
      </c>
      <c r="K1676" s="21"/>
      <c r="L1676" s="21" t="str">
        <f t="shared" si="264"/>
        <v>Monday</v>
      </c>
      <c r="M1676" s="20">
        <f t="shared" si="265"/>
        <v>3</v>
      </c>
      <c r="N1676" s="19">
        <v>3787.5</v>
      </c>
      <c r="O1676" s="4">
        <f>MATCH(N1676-1,'Supply Data'!$K$12:$K$17)+1</f>
        <v>4</v>
      </c>
      <c r="P1676">
        <f>INDEX('Supply Data'!$L$12:$L$17,'Demand Data'!O1676)</f>
        <v>50</v>
      </c>
      <c r="R1676" t="str">
        <f t="shared" si="266"/>
        <v>10-Mar-08 Monday 15</v>
      </c>
    </row>
    <row r="1677" spans="4:18" x14ac:dyDescent="0.35">
      <c r="D1677" s="21">
        <f t="shared" si="267"/>
        <v>39517.624999995947</v>
      </c>
      <c r="E1677" s="21" t="b">
        <f t="shared" si="260"/>
        <v>0</v>
      </c>
      <c r="F1677" s="21" t="b">
        <f t="shared" si="261"/>
        <v>0</v>
      </c>
      <c r="G1677" s="20">
        <f t="shared" si="262"/>
        <v>1</v>
      </c>
      <c r="H1677" s="20">
        <f t="shared" si="263"/>
        <v>24</v>
      </c>
      <c r="I1677" s="20">
        <f t="shared" si="268"/>
        <v>16</v>
      </c>
      <c r="J1677" s="21">
        <f t="shared" si="269"/>
        <v>39517</v>
      </c>
      <c r="K1677" s="21"/>
      <c r="L1677" s="21" t="str">
        <f t="shared" si="264"/>
        <v>Monday</v>
      </c>
      <c r="M1677" s="20">
        <f t="shared" si="265"/>
        <v>3</v>
      </c>
      <c r="N1677" s="19">
        <v>3717</v>
      </c>
      <c r="O1677" s="4">
        <f>MATCH(N1677-1,'Supply Data'!$K$12:$K$17)+1</f>
        <v>4</v>
      </c>
      <c r="P1677">
        <f>INDEX('Supply Data'!$L$12:$L$17,'Demand Data'!O1677)</f>
        <v>50</v>
      </c>
      <c r="R1677" t="str">
        <f t="shared" si="266"/>
        <v>10-Mar-08 Monday 16</v>
      </c>
    </row>
    <row r="1678" spans="4:18" x14ac:dyDescent="0.35">
      <c r="D1678" s="21">
        <f t="shared" si="267"/>
        <v>39517.666666662612</v>
      </c>
      <c r="E1678" s="21" t="b">
        <f t="shared" si="260"/>
        <v>0</v>
      </c>
      <c r="F1678" s="21" t="b">
        <f t="shared" si="261"/>
        <v>0</v>
      </c>
      <c r="G1678" s="20">
        <f t="shared" si="262"/>
        <v>1</v>
      </c>
      <c r="H1678" s="20">
        <f t="shared" si="263"/>
        <v>24</v>
      </c>
      <c r="I1678" s="20">
        <f t="shared" si="268"/>
        <v>17</v>
      </c>
      <c r="J1678" s="21">
        <f t="shared" si="269"/>
        <v>39517</v>
      </c>
      <c r="K1678" s="21"/>
      <c r="L1678" s="21" t="str">
        <f t="shared" si="264"/>
        <v>Monday</v>
      </c>
      <c r="M1678" s="20">
        <f t="shared" si="265"/>
        <v>3</v>
      </c>
      <c r="N1678" s="19">
        <v>3699</v>
      </c>
      <c r="O1678" s="4">
        <f>MATCH(N1678-1,'Supply Data'!$K$12:$K$17)+1</f>
        <v>4</v>
      </c>
      <c r="P1678">
        <f>INDEX('Supply Data'!$L$12:$L$17,'Demand Data'!O1678)</f>
        <v>50</v>
      </c>
      <c r="R1678" t="str">
        <f t="shared" si="266"/>
        <v>10-Mar-08 Monday 17</v>
      </c>
    </row>
    <row r="1679" spans="4:18" x14ac:dyDescent="0.35">
      <c r="D1679" s="21">
        <f t="shared" si="267"/>
        <v>39517.708333329276</v>
      </c>
      <c r="E1679" s="21" t="b">
        <f t="shared" si="260"/>
        <v>0</v>
      </c>
      <c r="F1679" s="21" t="b">
        <f t="shared" si="261"/>
        <v>0</v>
      </c>
      <c r="G1679" s="20">
        <f t="shared" si="262"/>
        <v>1</v>
      </c>
      <c r="H1679" s="20">
        <f t="shared" si="263"/>
        <v>24</v>
      </c>
      <c r="I1679" s="20">
        <f t="shared" si="268"/>
        <v>18</v>
      </c>
      <c r="J1679" s="21">
        <f t="shared" si="269"/>
        <v>39517</v>
      </c>
      <c r="K1679" s="21"/>
      <c r="L1679" s="21" t="str">
        <f t="shared" si="264"/>
        <v>Monday</v>
      </c>
      <c r="M1679" s="20">
        <f t="shared" si="265"/>
        <v>3</v>
      </c>
      <c r="N1679" s="19">
        <v>4083</v>
      </c>
      <c r="O1679" s="4">
        <f>MATCH(N1679-1,'Supply Data'!$K$12:$K$17)+1</f>
        <v>4</v>
      </c>
      <c r="P1679">
        <f>INDEX('Supply Data'!$L$12:$L$17,'Demand Data'!O1679)</f>
        <v>50</v>
      </c>
      <c r="R1679" t="str">
        <f t="shared" si="266"/>
        <v>10-Mar-08 Monday 18</v>
      </c>
    </row>
    <row r="1680" spans="4:18" x14ac:dyDescent="0.35">
      <c r="D1680" s="21">
        <f t="shared" si="267"/>
        <v>39517.74999999594</v>
      </c>
      <c r="E1680" s="21" t="b">
        <f t="shared" si="260"/>
        <v>0</v>
      </c>
      <c r="F1680" s="21" t="b">
        <f t="shared" si="261"/>
        <v>0</v>
      </c>
      <c r="G1680" s="20">
        <f t="shared" si="262"/>
        <v>1</v>
      </c>
      <c r="H1680" s="20">
        <f t="shared" si="263"/>
        <v>24</v>
      </c>
      <c r="I1680" s="20">
        <f t="shared" si="268"/>
        <v>19</v>
      </c>
      <c r="J1680" s="21">
        <f t="shared" si="269"/>
        <v>39517</v>
      </c>
      <c r="K1680" s="21"/>
      <c r="L1680" s="21" t="str">
        <f t="shared" si="264"/>
        <v>Monday</v>
      </c>
      <c r="M1680" s="20">
        <f t="shared" si="265"/>
        <v>3</v>
      </c>
      <c r="N1680" s="19">
        <v>4860</v>
      </c>
      <c r="O1680" s="4">
        <f>MATCH(N1680-1,'Supply Data'!$K$12:$K$17)+1</f>
        <v>5</v>
      </c>
      <c r="P1680">
        <f>INDEX('Supply Data'!$L$12:$L$17,'Demand Data'!O1680)</f>
        <v>75</v>
      </c>
      <c r="R1680" t="str">
        <f t="shared" si="266"/>
        <v>10-Mar-08 Monday 19</v>
      </c>
    </row>
    <row r="1681" spans="4:18" x14ac:dyDescent="0.35">
      <c r="D1681" s="21">
        <f t="shared" si="267"/>
        <v>39517.791666662604</v>
      </c>
      <c r="E1681" s="21" t="b">
        <f t="shared" si="260"/>
        <v>0</v>
      </c>
      <c r="F1681" s="21" t="b">
        <f t="shared" si="261"/>
        <v>0</v>
      </c>
      <c r="G1681" s="20">
        <f t="shared" si="262"/>
        <v>1</v>
      </c>
      <c r="H1681" s="20">
        <f t="shared" si="263"/>
        <v>24</v>
      </c>
      <c r="I1681" s="20">
        <f t="shared" si="268"/>
        <v>20</v>
      </c>
      <c r="J1681" s="21">
        <f t="shared" si="269"/>
        <v>39517</v>
      </c>
      <c r="K1681" s="21"/>
      <c r="L1681" s="21" t="str">
        <f t="shared" si="264"/>
        <v>Monday</v>
      </c>
      <c r="M1681" s="20">
        <f t="shared" si="265"/>
        <v>3</v>
      </c>
      <c r="N1681" s="19">
        <v>4678.5</v>
      </c>
      <c r="O1681" s="4">
        <f>MATCH(N1681-1,'Supply Data'!$K$12:$K$17)+1</f>
        <v>4</v>
      </c>
      <c r="P1681">
        <f>INDEX('Supply Data'!$L$12:$L$17,'Demand Data'!O1681)</f>
        <v>50</v>
      </c>
      <c r="R1681" t="str">
        <f t="shared" si="266"/>
        <v>10-Mar-08 Monday 20</v>
      </c>
    </row>
    <row r="1682" spans="4:18" x14ac:dyDescent="0.35">
      <c r="D1682" s="21">
        <f t="shared" si="267"/>
        <v>39517.833333329268</v>
      </c>
      <c r="E1682" s="21" t="b">
        <f t="shared" si="260"/>
        <v>0</v>
      </c>
      <c r="F1682" s="21" t="b">
        <f t="shared" si="261"/>
        <v>0</v>
      </c>
      <c r="G1682" s="20">
        <f t="shared" si="262"/>
        <v>1</v>
      </c>
      <c r="H1682" s="20">
        <f t="shared" si="263"/>
        <v>24</v>
      </c>
      <c r="I1682" s="20">
        <f t="shared" si="268"/>
        <v>21</v>
      </c>
      <c r="J1682" s="21">
        <f t="shared" si="269"/>
        <v>39517</v>
      </c>
      <c r="K1682" s="21"/>
      <c r="L1682" s="21" t="str">
        <f t="shared" si="264"/>
        <v>Monday</v>
      </c>
      <c r="M1682" s="20">
        <f t="shared" si="265"/>
        <v>3</v>
      </c>
      <c r="N1682" s="19">
        <v>4564.5</v>
      </c>
      <c r="O1682" s="4">
        <f>MATCH(N1682-1,'Supply Data'!$K$12:$K$17)+1</f>
        <v>4</v>
      </c>
      <c r="P1682">
        <f>INDEX('Supply Data'!$L$12:$L$17,'Demand Data'!O1682)</f>
        <v>50</v>
      </c>
      <c r="R1682" t="str">
        <f t="shared" si="266"/>
        <v>10-Mar-08 Monday 21</v>
      </c>
    </row>
    <row r="1683" spans="4:18" x14ac:dyDescent="0.35">
      <c r="D1683" s="21">
        <f t="shared" si="267"/>
        <v>39517.874999995933</v>
      </c>
      <c r="E1683" s="21" t="b">
        <f t="shared" si="260"/>
        <v>0</v>
      </c>
      <c r="F1683" s="21" t="b">
        <f t="shared" si="261"/>
        <v>0</v>
      </c>
      <c r="G1683" s="20">
        <f t="shared" si="262"/>
        <v>1</v>
      </c>
      <c r="H1683" s="20">
        <f t="shared" si="263"/>
        <v>24</v>
      </c>
      <c r="I1683" s="20">
        <f t="shared" si="268"/>
        <v>22</v>
      </c>
      <c r="J1683" s="21">
        <f t="shared" si="269"/>
        <v>39517</v>
      </c>
      <c r="K1683" s="21"/>
      <c r="L1683" s="21" t="str">
        <f t="shared" si="264"/>
        <v>Monday</v>
      </c>
      <c r="M1683" s="20">
        <f t="shared" si="265"/>
        <v>3</v>
      </c>
      <c r="N1683" s="19">
        <v>4353</v>
      </c>
      <c r="O1683" s="4">
        <f>MATCH(N1683-1,'Supply Data'!$K$12:$K$17)+1</f>
        <v>4</v>
      </c>
      <c r="P1683">
        <f>INDEX('Supply Data'!$L$12:$L$17,'Demand Data'!O1683)</f>
        <v>50</v>
      </c>
      <c r="R1683" t="str">
        <f t="shared" si="266"/>
        <v>10-Mar-08 Monday 22</v>
      </c>
    </row>
    <row r="1684" spans="4:18" x14ac:dyDescent="0.35">
      <c r="D1684" s="21">
        <f t="shared" si="267"/>
        <v>39517.916666662597</v>
      </c>
      <c r="E1684" s="21" t="b">
        <f t="shared" si="260"/>
        <v>0</v>
      </c>
      <c r="F1684" s="21" t="b">
        <f t="shared" si="261"/>
        <v>0</v>
      </c>
      <c r="G1684" s="20">
        <f t="shared" si="262"/>
        <v>1</v>
      </c>
      <c r="H1684" s="20">
        <f t="shared" si="263"/>
        <v>24</v>
      </c>
      <c r="I1684" s="20">
        <f t="shared" si="268"/>
        <v>23</v>
      </c>
      <c r="J1684" s="21">
        <f t="shared" si="269"/>
        <v>39517</v>
      </c>
      <c r="K1684" s="21"/>
      <c r="L1684" s="21" t="str">
        <f t="shared" si="264"/>
        <v>Monday</v>
      </c>
      <c r="M1684" s="20">
        <f t="shared" si="265"/>
        <v>3</v>
      </c>
      <c r="N1684" s="19">
        <v>4092</v>
      </c>
      <c r="O1684" s="4">
        <f>MATCH(N1684-1,'Supply Data'!$K$12:$K$17)+1</f>
        <v>4</v>
      </c>
      <c r="P1684">
        <f>INDEX('Supply Data'!$L$12:$L$17,'Demand Data'!O1684)</f>
        <v>50</v>
      </c>
      <c r="R1684" t="str">
        <f t="shared" si="266"/>
        <v>10-Mar-08 Monday 23</v>
      </c>
    </row>
    <row r="1685" spans="4:18" x14ac:dyDescent="0.35">
      <c r="D1685" s="21">
        <f t="shared" si="267"/>
        <v>39517.958333329261</v>
      </c>
      <c r="E1685" s="21" t="b">
        <f t="shared" si="260"/>
        <v>0</v>
      </c>
      <c r="F1685" s="21" t="b">
        <f t="shared" si="261"/>
        <v>0</v>
      </c>
      <c r="G1685" s="20">
        <f t="shared" si="262"/>
        <v>1</v>
      </c>
      <c r="H1685" s="20">
        <f t="shared" si="263"/>
        <v>24</v>
      </c>
      <c r="I1685" s="20">
        <f t="shared" si="268"/>
        <v>24</v>
      </c>
      <c r="J1685" s="21">
        <f t="shared" si="269"/>
        <v>39517</v>
      </c>
      <c r="K1685" s="21"/>
      <c r="L1685" s="21" t="str">
        <f t="shared" si="264"/>
        <v>Monday</v>
      </c>
      <c r="M1685" s="20">
        <f t="shared" si="265"/>
        <v>3</v>
      </c>
      <c r="N1685" s="19">
        <v>3766.5</v>
      </c>
      <c r="O1685" s="4">
        <f>MATCH(N1685-1,'Supply Data'!$K$12:$K$17)+1</f>
        <v>4</v>
      </c>
      <c r="P1685">
        <f>INDEX('Supply Data'!$L$12:$L$17,'Demand Data'!O1685)</f>
        <v>50</v>
      </c>
      <c r="R1685" t="str">
        <f t="shared" si="266"/>
        <v>10-Mar-08 Monday 24</v>
      </c>
    </row>
    <row r="1686" spans="4:18" x14ac:dyDescent="0.35">
      <c r="D1686" s="21">
        <f t="shared" si="267"/>
        <v>39517.999999995925</v>
      </c>
      <c r="E1686" s="21" t="b">
        <f t="shared" si="260"/>
        <v>0</v>
      </c>
      <c r="F1686" s="21" t="b">
        <f t="shared" si="261"/>
        <v>0</v>
      </c>
      <c r="G1686" s="20">
        <f t="shared" si="262"/>
        <v>1</v>
      </c>
      <c r="H1686" s="20">
        <f t="shared" si="263"/>
        <v>24</v>
      </c>
      <c r="I1686" s="20">
        <f t="shared" si="268"/>
        <v>1</v>
      </c>
      <c r="J1686" s="21">
        <f t="shared" si="269"/>
        <v>39518</v>
      </c>
      <c r="K1686" s="21"/>
      <c r="L1686" s="21" t="str">
        <f t="shared" si="264"/>
        <v>Tuesday</v>
      </c>
      <c r="M1686" s="20">
        <f t="shared" si="265"/>
        <v>3</v>
      </c>
      <c r="N1686" s="19">
        <v>3559.5</v>
      </c>
      <c r="O1686" s="4">
        <f>MATCH(N1686-1,'Supply Data'!$K$12:$K$17)+1</f>
        <v>3</v>
      </c>
      <c r="P1686">
        <f>INDEX('Supply Data'!$L$12:$L$17,'Demand Data'!O1686)</f>
        <v>23</v>
      </c>
      <c r="R1686" t="str">
        <f t="shared" si="266"/>
        <v>11-Mar-08 Tuesday 1</v>
      </c>
    </row>
    <row r="1687" spans="4:18" x14ac:dyDescent="0.35">
      <c r="D1687" s="21">
        <f t="shared" si="267"/>
        <v>39518.04166666259</v>
      </c>
      <c r="E1687" s="21" t="b">
        <f t="shared" si="260"/>
        <v>0</v>
      </c>
      <c r="F1687" s="21" t="b">
        <f t="shared" si="261"/>
        <v>0</v>
      </c>
      <c r="G1687" s="20">
        <f t="shared" si="262"/>
        <v>1</v>
      </c>
      <c r="H1687" s="20">
        <f t="shared" si="263"/>
        <v>24</v>
      </c>
      <c r="I1687" s="20">
        <f t="shared" si="268"/>
        <v>2</v>
      </c>
      <c r="J1687" s="21">
        <f t="shared" si="269"/>
        <v>39518</v>
      </c>
      <c r="K1687" s="21"/>
      <c r="L1687" s="21" t="str">
        <f t="shared" si="264"/>
        <v>Tuesday</v>
      </c>
      <c r="M1687" s="20">
        <f t="shared" si="265"/>
        <v>3</v>
      </c>
      <c r="N1687" s="19">
        <v>3448.5</v>
      </c>
      <c r="O1687" s="4">
        <f>MATCH(N1687-1,'Supply Data'!$K$12:$K$17)+1</f>
        <v>3</v>
      </c>
      <c r="P1687">
        <f>INDEX('Supply Data'!$L$12:$L$17,'Demand Data'!O1687)</f>
        <v>23</v>
      </c>
      <c r="R1687" t="str">
        <f t="shared" si="266"/>
        <v>11-Mar-08 Tuesday 2</v>
      </c>
    </row>
    <row r="1688" spans="4:18" x14ac:dyDescent="0.35">
      <c r="D1688" s="21">
        <f t="shared" si="267"/>
        <v>39518.083333329254</v>
      </c>
      <c r="E1688" s="21" t="b">
        <f t="shared" si="260"/>
        <v>0</v>
      </c>
      <c r="F1688" s="21" t="b">
        <f t="shared" si="261"/>
        <v>0</v>
      </c>
      <c r="G1688" s="20">
        <f t="shared" si="262"/>
        <v>1</v>
      </c>
      <c r="H1688" s="20">
        <f t="shared" si="263"/>
        <v>24</v>
      </c>
      <c r="I1688" s="20">
        <f t="shared" si="268"/>
        <v>3</v>
      </c>
      <c r="J1688" s="21">
        <f t="shared" si="269"/>
        <v>39518</v>
      </c>
      <c r="K1688" s="21"/>
      <c r="L1688" s="21" t="str">
        <f t="shared" si="264"/>
        <v>Tuesday</v>
      </c>
      <c r="M1688" s="20">
        <f t="shared" si="265"/>
        <v>3</v>
      </c>
      <c r="N1688" s="19">
        <v>3403.5</v>
      </c>
      <c r="O1688" s="4">
        <f>MATCH(N1688-1,'Supply Data'!$K$12:$K$17)+1</f>
        <v>3</v>
      </c>
      <c r="P1688">
        <f>INDEX('Supply Data'!$L$12:$L$17,'Demand Data'!O1688)</f>
        <v>23</v>
      </c>
      <c r="R1688" t="str">
        <f t="shared" si="266"/>
        <v>11-Mar-08 Tuesday 3</v>
      </c>
    </row>
    <row r="1689" spans="4:18" x14ac:dyDescent="0.35">
      <c r="D1689" s="21">
        <f t="shared" si="267"/>
        <v>39518.124999995918</v>
      </c>
      <c r="E1689" s="21" t="b">
        <f t="shared" si="260"/>
        <v>0</v>
      </c>
      <c r="F1689" s="21" t="b">
        <f t="shared" si="261"/>
        <v>0</v>
      </c>
      <c r="G1689" s="20">
        <f t="shared" si="262"/>
        <v>1</v>
      </c>
      <c r="H1689" s="20">
        <f t="shared" si="263"/>
        <v>24</v>
      </c>
      <c r="I1689" s="20">
        <f t="shared" si="268"/>
        <v>4</v>
      </c>
      <c r="J1689" s="21">
        <f t="shared" si="269"/>
        <v>39518</v>
      </c>
      <c r="K1689" s="21"/>
      <c r="L1689" s="21" t="str">
        <f t="shared" si="264"/>
        <v>Tuesday</v>
      </c>
      <c r="M1689" s="20">
        <f t="shared" si="265"/>
        <v>3</v>
      </c>
      <c r="N1689" s="19">
        <v>3424.5</v>
      </c>
      <c r="O1689" s="4">
        <f>MATCH(N1689-1,'Supply Data'!$K$12:$K$17)+1</f>
        <v>3</v>
      </c>
      <c r="P1689">
        <f>INDEX('Supply Data'!$L$12:$L$17,'Demand Data'!O1689)</f>
        <v>23</v>
      </c>
      <c r="R1689" t="str">
        <f t="shared" si="266"/>
        <v>11-Mar-08 Tuesday 4</v>
      </c>
    </row>
    <row r="1690" spans="4:18" x14ac:dyDescent="0.35">
      <c r="D1690" s="21">
        <f t="shared" si="267"/>
        <v>39518.166666662582</v>
      </c>
      <c r="E1690" s="21" t="b">
        <f t="shared" si="260"/>
        <v>0</v>
      </c>
      <c r="F1690" s="21" t="b">
        <f t="shared" si="261"/>
        <v>0</v>
      </c>
      <c r="G1690" s="20">
        <f t="shared" si="262"/>
        <v>1</v>
      </c>
      <c r="H1690" s="20">
        <f t="shared" si="263"/>
        <v>24</v>
      </c>
      <c r="I1690" s="20">
        <f t="shared" si="268"/>
        <v>5</v>
      </c>
      <c r="J1690" s="21">
        <f t="shared" si="269"/>
        <v>39518</v>
      </c>
      <c r="K1690" s="21"/>
      <c r="L1690" s="21" t="str">
        <f t="shared" si="264"/>
        <v>Tuesday</v>
      </c>
      <c r="M1690" s="20">
        <f t="shared" si="265"/>
        <v>3</v>
      </c>
      <c r="N1690" s="19">
        <v>3567</v>
      </c>
      <c r="O1690" s="4">
        <f>MATCH(N1690-1,'Supply Data'!$K$12:$K$17)+1</f>
        <v>3</v>
      </c>
      <c r="P1690">
        <f>INDEX('Supply Data'!$L$12:$L$17,'Demand Data'!O1690)</f>
        <v>23</v>
      </c>
      <c r="R1690" t="str">
        <f t="shared" si="266"/>
        <v>11-Mar-08 Tuesday 5</v>
      </c>
    </row>
    <row r="1691" spans="4:18" x14ac:dyDescent="0.35">
      <c r="D1691" s="21">
        <f t="shared" si="267"/>
        <v>39518.208333329247</v>
      </c>
      <c r="E1691" s="21" t="b">
        <f t="shared" si="260"/>
        <v>0</v>
      </c>
      <c r="F1691" s="21" t="b">
        <f t="shared" si="261"/>
        <v>0</v>
      </c>
      <c r="G1691" s="20">
        <f t="shared" si="262"/>
        <v>1</v>
      </c>
      <c r="H1691" s="20">
        <f t="shared" si="263"/>
        <v>24</v>
      </c>
      <c r="I1691" s="20">
        <f t="shared" si="268"/>
        <v>6</v>
      </c>
      <c r="J1691" s="21">
        <f t="shared" si="269"/>
        <v>39518</v>
      </c>
      <c r="K1691" s="21"/>
      <c r="L1691" s="21" t="str">
        <f t="shared" si="264"/>
        <v>Tuesday</v>
      </c>
      <c r="M1691" s="20">
        <f t="shared" si="265"/>
        <v>3</v>
      </c>
      <c r="N1691" s="19">
        <v>3847.5</v>
      </c>
      <c r="O1691" s="4">
        <f>MATCH(N1691-1,'Supply Data'!$K$12:$K$17)+1</f>
        <v>4</v>
      </c>
      <c r="P1691">
        <f>INDEX('Supply Data'!$L$12:$L$17,'Demand Data'!O1691)</f>
        <v>50</v>
      </c>
      <c r="R1691" t="str">
        <f t="shared" si="266"/>
        <v>11-Mar-08 Tuesday 6</v>
      </c>
    </row>
    <row r="1692" spans="4:18" x14ac:dyDescent="0.35">
      <c r="D1692" s="21">
        <f t="shared" si="267"/>
        <v>39518.249999995911</v>
      </c>
      <c r="E1692" s="21" t="b">
        <f t="shared" si="260"/>
        <v>0</v>
      </c>
      <c r="F1692" s="21" t="b">
        <f t="shared" si="261"/>
        <v>0</v>
      </c>
      <c r="G1692" s="20">
        <f t="shared" si="262"/>
        <v>1</v>
      </c>
      <c r="H1692" s="20">
        <f t="shared" si="263"/>
        <v>24</v>
      </c>
      <c r="I1692" s="20">
        <f t="shared" si="268"/>
        <v>7</v>
      </c>
      <c r="J1692" s="21">
        <f t="shared" si="269"/>
        <v>39518</v>
      </c>
      <c r="K1692" s="21"/>
      <c r="L1692" s="21" t="str">
        <f t="shared" si="264"/>
        <v>Tuesday</v>
      </c>
      <c r="M1692" s="20">
        <f t="shared" si="265"/>
        <v>3</v>
      </c>
      <c r="N1692" s="19">
        <v>3847.5</v>
      </c>
      <c r="O1692" s="4">
        <f>MATCH(N1692-1,'Supply Data'!$K$12:$K$17)+1</f>
        <v>4</v>
      </c>
      <c r="P1692">
        <f>INDEX('Supply Data'!$L$12:$L$17,'Demand Data'!O1692)</f>
        <v>50</v>
      </c>
      <c r="R1692" t="str">
        <f t="shared" si="266"/>
        <v>11-Mar-08 Tuesday 7</v>
      </c>
    </row>
    <row r="1693" spans="4:18" x14ac:dyDescent="0.35">
      <c r="D1693" s="21">
        <f t="shared" si="267"/>
        <v>39518.291666662575</v>
      </c>
      <c r="E1693" s="21" t="b">
        <f t="shared" si="260"/>
        <v>0</v>
      </c>
      <c r="F1693" s="21" t="b">
        <f t="shared" si="261"/>
        <v>0</v>
      </c>
      <c r="G1693" s="20">
        <f t="shared" si="262"/>
        <v>1</v>
      </c>
      <c r="H1693" s="20">
        <f t="shared" si="263"/>
        <v>24</v>
      </c>
      <c r="I1693" s="20">
        <f t="shared" si="268"/>
        <v>8</v>
      </c>
      <c r="J1693" s="21">
        <f t="shared" si="269"/>
        <v>39518</v>
      </c>
      <c r="K1693" s="21"/>
      <c r="L1693" s="21" t="str">
        <f t="shared" si="264"/>
        <v>Tuesday</v>
      </c>
      <c r="M1693" s="20">
        <f t="shared" si="265"/>
        <v>3</v>
      </c>
      <c r="N1693" s="19">
        <v>4524</v>
      </c>
      <c r="O1693" s="4">
        <f>MATCH(N1693-1,'Supply Data'!$K$12:$K$17)+1</f>
        <v>4</v>
      </c>
      <c r="P1693">
        <f>INDEX('Supply Data'!$L$12:$L$17,'Demand Data'!O1693)</f>
        <v>50</v>
      </c>
      <c r="R1693" t="str">
        <f t="shared" si="266"/>
        <v>11-Mar-08 Tuesday 8</v>
      </c>
    </row>
    <row r="1694" spans="4:18" x14ac:dyDescent="0.35">
      <c r="D1694" s="21">
        <f t="shared" si="267"/>
        <v>39518.333333329239</v>
      </c>
      <c r="E1694" s="21" t="b">
        <f t="shared" si="260"/>
        <v>0</v>
      </c>
      <c r="F1694" s="21" t="b">
        <f t="shared" si="261"/>
        <v>0</v>
      </c>
      <c r="G1694" s="20">
        <f t="shared" si="262"/>
        <v>1</v>
      </c>
      <c r="H1694" s="20">
        <f t="shared" si="263"/>
        <v>24</v>
      </c>
      <c r="I1694" s="20">
        <f t="shared" si="268"/>
        <v>9</v>
      </c>
      <c r="J1694" s="21">
        <f t="shared" si="269"/>
        <v>39518</v>
      </c>
      <c r="K1694" s="21"/>
      <c r="L1694" s="21" t="str">
        <f t="shared" si="264"/>
        <v>Tuesday</v>
      </c>
      <c r="M1694" s="20">
        <f t="shared" si="265"/>
        <v>3</v>
      </c>
      <c r="N1694" s="19">
        <v>4998</v>
      </c>
      <c r="O1694" s="4">
        <f>MATCH(N1694-1,'Supply Data'!$K$12:$K$17)+1</f>
        <v>5</v>
      </c>
      <c r="P1694">
        <f>INDEX('Supply Data'!$L$12:$L$17,'Demand Data'!O1694)</f>
        <v>75</v>
      </c>
      <c r="R1694" t="str">
        <f t="shared" si="266"/>
        <v>11-Mar-08 Tuesday 9</v>
      </c>
    </row>
    <row r="1695" spans="4:18" x14ac:dyDescent="0.35">
      <c r="D1695" s="21">
        <f t="shared" si="267"/>
        <v>39518.374999995904</v>
      </c>
      <c r="E1695" s="21" t="b">
        <f t="shared" si="260"/>
        <v>0</v>
      </c>
      <c r="F1695" s="21" t="b">
        <f t="shared" si="261"/>
        <v>0</v>
      </c>
      <c r="G1695" s="20">
        <f t="shared" si="262"/>
        <v>1</v>
      </c>
      <c r="H1695" s="20">
        <f t="shared" si="263"/>
        <v>24</v>
      </c>
      <c r="I1695" s="20">
        <f t="shared" si="268"/>
        <v>10</v>
      </c>
      <c r="J1695" s="21">
        <f t="shared" si="269"/>
        <v>39518</v>
      </c>
      <c r="K1695" s="21"/>
      <c r="L1695" s="21" t="str">
        <f t="shared" si="264"/>
        <v>Tuesday</v>
      </c>
      <c r="M1695" s="20">
        <f t="shared" si="265"/>
        <v>3</v>
      </c>
      <c r="N1695" s="19">
        <v>5301</v>
      </c>
      <c r="O1695" s="4">
        <f>MATCH(N1695-1,'Supply Data'!$K$12:$K$17)+1</f>
        <v>5</v>
      </c>
      <c r="P1695">
        <f>INDEX('Supply Data'!$L$12:$L$17,'Demand Data'!O1695)</f>
        <v>75</v>
      </c>
      <c r="R1695" t="str">
        <f t="shared" si="266"/>
        <v>11-Mar-08 Tuesday 10</v>
      </c>
    </row>
    <row r="1696" spans="4:18" x14ac:dyDescent="0.35">
      <c r="D1696" s="21">
        <f t="shared" si="267"/>
        <v>39518.416666662568</v>
      </c>
      <c r="E1696" s="21" t="b">
        <f t="shared" si="260"/>
        <v>0</v>
      </c>
      <c r="F1696" s="21" t="b">
        <f t="shared" si="261"/>
        <v>0</v>
      </c>
      <c r="G1696" s="20">
        <f t="shared" si="262"/>
        <v>1</v>
      </c>
      <c r="H1696" s="20">
        <f t="shared" si="263"/>
        <v>24</v>
      </c>
      <c r="I1696" s="20">
        <f t="shared" si="268"/>
        <v>11</v>
      </c>
      <c r="J1696" s="21">
        <f t="shared" si="269"/>
        <v>39518</v>
      </c>
      <c r="K1696" s="21"/>
      <c r="L1696" s="21" t="str">
        <f t="shared" si="264"/>
        <v>Tuesday</v>
      </c>
      <c r="M1696" s="20">
        <f t="shared" si="265"/>
        <v>3</v>
      </c>
      <c r="N1696" s="19">
        <v>5545.5</v>
      </c>
      <c r="O1696" s="4">
        <f>MATCH(N1696-1,'Supply Data'!$K$12:$K$17)+1</f>
        <v>5</v>
      </c>
      <c r="P1696">
        <f>INDEX('Supply Data'!$L$12:$L$17,'Demand Data'!O1696)</f>
        <v>75</v>
      </c>
      <c r="R1696" t="str">
        <f t="shared" si="266"/>
        <v>11-Mar-08 Tuesday 11</v>
      </c>
    </row>
    <row r="1697" spans="4:18" x14ac:dyDescent="0.35">
      <c r="D1697" s="21">
        <f t="shared" si="267"/>
        <v>39518.458333329232</v>
      </c>
      <c r="E1697" s="21" t="b">
        <f t="shared" si="260"/>
        <v>0</v>
      </c>
      <c r="F1697" s="21" t="b">
        <f t="shared" si="261"/>
        <v>0</v>
      </c>
      <c r="G1697" s="20">
        <f t="shared" si="262"/>
        <v>1</v>
      </c>
      <c r="H1697" s="20">
        <f t="shared" si="263"/>
        <v>24</v>
      </c>
      <c r="I1697" s="20">
        <f t="shared" si="268"/>
        <v>12</v>
      </c>
      <c r="J1697" s="21">
        <f t="shared" si="269"/>
        <v>39518</v>
      </c>
      <c r="K1697" s="21"/>
      <c r="L1697" s="21" t="str">
        <f t="shared" si="264"/>
        <v>Tuesday</v>
      </c>
      <c r="M1697" s="20">
        <f t="shared" si="265"/>
        <v>3</v>
      </c>
      <c r="N1697" s="19">
        <v>5284.5</v>
      </c>
      <c r="O1697" s="4">
        <f>MATCH(N1697-1,'Supply Data'!$K$12:$K$17)+1</f>
        <v>5</v>
      </c>
      <c r="P1697">
        <f>INDEX('Supply Data'!$L$12:$L$17,'Demand Data'!O1697)</f>
        <v>75</v>
      </c>
      <c r="R1697" t="str">
        <f t="shared" si="266"/>
        <v>11-Mar-08 Tuesday 12</v>
      </c>
    </row>
    <row r="1698" spans="4:18" x14ac:dyDescent="0.35">
      <c r="D1698" s="21">
        <f t="shared" si="267"/>
        <v>39518.499999995896</v>
      </c>
      <c r="E1698" s="21" t="b">
        <f t="shared" si="260"/>
        <v>0</v>
      </c>
      <c r="F1698" s="21" t="b">
        <f t="shared" si="261"/>
        <v>0</v>
      </c>
      <c r="G1698" s="20">
        <f t="shared" si="262"/>
        <v>1</v>
      </c>
      <c r="H1698" s="20">
        <f t="shared" si="263"/>
        <v>24</v>
      </c>
      <c r="I1698" s="20">
        <f t="shared" si="268"/>
        <v>13</v>
      </c>
      <c r="J1698" s="21">
        <f t="shared" si="269"/>
        <v>39518</v>
      </c>
      <c r="K1698" s="21"/>
      <c r="L1698" s="21" t="str">
        <f t="shared" si="264"/>
        <v>Tuesday</v>
      </c>
      <c r="M1698" s="20">
        <f t="shared" si="265"/>
        <v>3</v>
      </c>
      <c r="N1698" s="19">
        <v>5398.5</v>
      </c>
      <c r="O1698" s="4">
        <f>MATCH(N1698-1,'Supply Data'!$K$12:$K$17)+1</f>
        <v>5</v>
      </c>
      <c r="P1698">
        <f>INDEX('Supply Data'!$L$12:$L$17,'Demand Data'!O1698)</f>
        <v>75</v>
      </c>
      <c r="R1698" t="str">
        <f t="shared" si="266"/>
        <v>11-Mar-08 Tuesday 13</v>
      </c>
    </row>
    <row r="1699" spans="4:18" x14ac:dyDescent="0.35">
      <c r="D1699" s="21">
        <f t="shared" si="267"/>
        <v>39518.541666662561</v>
      </c>
      <c r="E1699" s="21" t="b">
        <f t="shared" si="260"/>
        <v>0</v>
      </c>
      <c r="F1699" s="21" t="b">
        <f t="shared" si="261"/>
        <v>0</v>
      </c>
      <c r="G1699" s="20">
        <f t="shared" si="262"/>
        <v>1</v>
      </c>
      <c r="H1699" s="20">
        <f t="shared" si="263"/>
        <v>24</v>
      </c>
      <c r="I1699" s="20">
        <f t="shared" si="268"/>
        <v>14</v>
      </c>
      <c r="J1699" s="21">
        <f t="shared" si="269"/>
        <v>39518</v>
      </c>
      <c r="K1699" s="21"/>
      <c r="L1699" s="21" t="str">
        <f t="shared" si="264"/>
        <v>Tuesday</v>
      </c>
      <c r="M1699" s="20">
        <f t="shared" si="265"/>
        <v>3</v>
      </c>
      <c r="N1699" s="19">
        <v>5499</v>
      </c>
      <c r="O1699" s="4">
        <f>MATCH(N1699-1,'Supply Data'!$K$12:$K$17)+1</f>
        <v>5</v>
      </c>
      <c r="P1699">
        <f>INDEX('Supply Data'!$L$12:$L$17,'Demand Data'!O1699)</f>
        <v>75</v>
      </c>
      <c r="R1699" t="str">
        <f t="shared" si="266"/>
        <v>11-Mar-08 Tuesday 14</v>
      </c>
    </row>
    <row r="1700" spans="4:18" x14ac:dyDescent="0.35">
      <c r="D1700" s="21">
        <f t="shared" si="267"/>
        <v>39518.583333329225</v>
      </c>
      <c r="E1700" s="21" t="b">
        <f t="shared" si="260"/>
        <v>0</v>
      </c>
      <c r="F1700" s="21" t="b">
        <f t="shared" si="261"/>
        <v>0</v>
      </c>
      <c r="G1700" s="20">
        <f t="shared" si="262"/>
        <v>1</v>
      </c>
      <c r="H1700" s="20">
        <f t="shared" si="263"/>
        <v>24</v>
      </c>
      <c r="I1700" s="20">
        <f t="shared" si="268"/>
        <v>15</v>
      </c>
      <c r="J1700" s="21">
        <f t="shared" si="269"/>
        <v>39518</v>
      </c>
      <c r="K1700" s="21"/>
      <c r="L1700" s="21" t="str">
        <f t="shared" si="264"/>
        <v>Tuesday</v>
      </c>
      <c r="M1700" s="20">
        <f t="shared" si="265"/>
        <v>3</v>
      </c>
      <c r="N1700" s="19">
        <v>5359.5</v>
      </c>
      <c r="O1700" s="4">
        <f>MATCH(N1700-1,'Supply Data'!$K$12:$K$17)+1</f>
        <v>5</v>
      </c>
      <c r="P1700">
        <f>INDEX('Supply Data'!$L$12:$L$17,'Demand Data'!O1700)</f>
        <v>75</v>
      </c>
      <c r="R1700" t="str">
        <f t="shared" si="266"/>
        <v>11-Mar-08 Tuesday 15</v>
      </c>
    </row>
    <row r="1701" spans="4:18" x14ac:dyDescent="0.35">
      <c r="D1701" s="21">
        <f t="shared" si="267"/>
        <v>39518.624999995889</v>
      </c>
      <c r="E1701" s="21" t="b">
        <f t="shared" si="260"/>
        <v>0</v>
      </c>
      <c r="F1701" s="21" t="b">
        <f t="shared" si="261"/>
        <v>0</v>
      </c>
      <c r="G1701" s="20">
        <f t="shared" si="262"/>
        <v>1</v>
      </c>
      <c r="H1701" s="20">
        <f t="shared" si="263"/>
        <v>24</v>
      </c>
      <c r="I1701" s="20">
        <f t="shared" si="268"/>
        <v>16</v>
      </c>
      <c r="J1701" s="21">
        <f t="shared" si="269"/>
        <v>39518</v>
      </c>
      <c r="K1701" s="21"/>
      <c r="L1701" s="21" t="str">
        <f t="shared" si="264"/>
        <v>Tuesday</v>
      </c>
      <c r="M1701" s="20">
        <f t="shared" si="265"/>
        <v>3</v>
      </c>
      <c r="N1701" s="19">
        <v>5305.5</v>
      </c>
      <c r="O1701" s="4">
        <f>MATCH(N1701-1,'Supply Data'!$K$12:$K$17)+1</f>
        <v>5</v>
      </c>
      <c r="P1701">
        <f>INDEX('Supply Data'!$L$12:$L$17,'Demand Data'!O1701)</f>
        <v>75</v>
      </c>
      <c r="R1701" t="str">
        <f t="shared" si="266"/>
        <v>11-Mar-08 Tuesday 16</v>
      </c>
    </row>
    <row r="1702" spans="4:18" x14ac:dyDescent="0.35">
      <c r="D1702" s="21">
        <f t="shared" si="267"/>
        <v>39518.666666662553</v>
      </c>
      <c r="E1702" s="21" t="b">
        <f t="shared" si="260"/>
        <v>0</v>
      </c>
      <c r="F1702" s="21" t="b">
        <f t="shared" si="261"/>
        <v>0</v>
      </c>
      <c r="G1702" s="20">
        <f t="shared" si="262"/>
        <v>1</v>
      </c>
      <c r="H1702" s="20">
        <f t="shared" si="263"/>
        <v>24</v>
      </c>
      <c r="I1702" s="20">
        <f t="shared" si="268"/>
        <v>17</v>
      </c>
      <c r="J1702" s="21">
        <f t="shared" si="269"/>
        <v>39518</v>
      </c>
      <c r="K1702" s="21"/>
      <c r="L1702" s="21" t="str">
        <f t="shared" si="264"/>
        <v>Tuesday</v>
      </c>
      <c r="M1702" s="20">
        <f t="shared" si="265"/>
        <v>3</v>
      </c>
      <c r="N1702" s="19">
        <v>5170.5</v>
      </c>
      <c r="O1702" s="4">
        <f>MATCH(N1702-1,'Supply Data'!$K$12:$K$17)+1</f>
        <v>5</v>
      </c>
      <c r="P1702">
        <f>INDEX('Supply Data'!$L$12:$L$17,'Demand Data'!O1702)</f>
        <v>75</v>
      </c>
      <c r="R1702" t="str">
        <f t="shared" si="266"/>
        <v>11-Mar-08 Tuesday 17</v>
      </c>
    </row>
    <row r="1703" spans="4:18" x14ac:dyDescent="0.35">
      <c r="D1703" s="21">
        <f t="shared" si="267"/>
        <v>39518.708333329218</v>
      </c>
      <c r="E1703" s="21" t="b">
        <f t="shared" si="260"/>
        <v>0</v>
      </c>
      <c r="F1703" s="21" t="b">
        <f t="shared" si="261"/>
        <v>0</v>
      </c>
      <c r="G1703" s="20">
        <f t="shared" si="262"/>
        <v>1</v>
      </c>
      <c r="H1703" s="20">
        <f t="shared" si="263"/>
        <v>24</v>
      </c>
      <c r="I1703" s="20">
        <f t="shared" si="268"/>
        <v>18</v>
      </c>
      <c r="J1703" s="21">
        <f t="shared" si="269"/>
        <v>39518</v>
      </c>
      <c r="K1703" s="21"/>
      <c r="L1703" s="21" t="str">
        <f t="shared" si="264"/>
        <v>Tuesday</v>
      </c>
      <c r="M1703" s="20">
        <f t="shared" si="265"/>
        <v>3</v>
      </c>
      <c r="N1703" s="19">
        <v>5253</v>
      </c>
      <c r="O1703" s="4">
        <f>MATCH(N1703-1,'Supply Data'!$K$12:$K$17)+1</f>
        <v>5</v>
      </c>
      <c r="P1703">
        <f>INDEX('Supply Data'!$L$12:$L$17,'Demand Data'!O1703)</f>
        <v>75</v>
      </c>
      <c r="R1703" t="str">
        <f t="shared" si="266"/>
        <v>11-Mar-08 Tuesday 18</v>
      </c>
    </row>
    <row r="1704" spans="4:18" x14ac:dyDescent="0.35">
      <c r="D1704" s="21">
        <f t="shared" si="267"/>
        <v>39518.749999995882</v>
      </c>
      <c r="E1704" s="21" t="b">
        <f t="shared" si="260"/>
        <v>0</v>
      </c>
      <c r="F1704" s="21" t="b">
        <f t="shared" si="261"/>
        <v>0</v>
      </c>
      <c r="G1704" s="20">
        <f t="shared" si="262"/>
        <v>1</v>
      </c>
      <c r="H1704" s="20">
        <f t="shared" si="263"/>
        <v>24</v>
      </c>
      <c r="I1704" s="20">
        <f t="shared" si="268"/>
        <v>19</v>
      </c>
      <c r="J1704" s="21">
        <f t="shared" si="269"/>
        <v>39518</v>
      </c>
      <c r="K1704" s="21"/>
      <c r="L1704" s="21" t="str">
        <f t="shared" si="264"/>
        <v>Tuesday</v>
      </c>
      <c r="M1704" s="20">
        <f t="shared" si="265"/>
        <v>3</v>
      </c>
      <c r="N1704" s="19">
        <v>5721</v>
      </c>
      <c r="O1704" s="4">
        <f>MATCH(N1704-1,'Supply Data'!$K$12:$K$17)+1</f>
        <v>5</v>
      </c>
      <c r="P1704">
        <f>INDEX('Supply Data'!$L$12:$L$17,'Demand Data'!O1704)</f>
        <v>75</v>
      </c>
      <c r="R1704" t="str">
        <f t="shared" si="266"/>
        <v>11-Mar-08 Tuesday 19</v>
      </c>
    </row>
    <row r="1705" spans="4:18" x14ac:dyDescent="0.35">
      <c r="D1705" s="21">
        <f t="shared" si="267"/>
        <v>39518.791666662546</v>
      </c>
      <c r="E1705" s="21" t="b">
        <f t="shared" si="260"/>
        <v>0</v>
      </c>
      <c r="F1705" s="21" t="b">
        <f t="shared" si="261"/>
        <v>0</v>
      </c>
      <c r="G1705" s="20">
        <f t="shared" si="262"/>
        <v>1</v>
      </c>
      <c r="H1705" s="20">
        <f t="shared" si="263"/>
        <v>24</v>
      </c>
      <c r="I1705" s="20">
        <f t="shared" si="268"/>
        <v>20</v>
      </c>
      <c r="J1705" s="21">
        <f t="shared" si="269"/>
        <v>39518</v>
      </c>
      <c r="K1705" s="21"/>
      <c r="L1705" s="21" t="str">
        <f t="shared" si="264"/>
        <v>Tuesday</v>
      </c>
      <c r="M1705" s="20">
        <f t="shared" si="265"/>
        <v>3</v>
      </c>
      <c r="N1705" s="19">
        <v>5461.5</v>
      </c>
      <c r="O1705" s="4">
        <f>MATCH(N1705-1,'Supply Data'!$K$12:$K$17)+1</f>
        <v>5</v>
      </c>
      <c r="P1705">
        <f>INDEX('Supply Data'!$L$12:$L$17,'Demand Data'!O1705)</f>
        <v>75</v>
      </c>
      <c r="R1705" t="str">
        <f t="shared" si="266"/>
        <v>11-Mar-08 Tuesday 20</v>
      </c>
    </row>
    <row r="1706" spans="4:18" x14ac:dyDescent="0.35">
      <c r="D1706" s="21">
        <f t="shared" si="267"/>
        <v>39518.83333332921</v>
      </c>
      <c r="E1706" s="21" t="b">
        <f t="shared" si="260"/>
        <v>0</v>
      </c>
      <c r="F1706" s="21" t="b">
        <f t="shared" si="261"/>
        <v>0</v>
      </c>
      <c r="G1706" s="20">
        <f t="shared" si="262"/>
        <v>1</v>
      </c>
      <c r="H1706" s="20">
        <f t="shared" si="263"/>
        <v>24</v>
      </c>
      <c r="I1706" s="20">
        <f t="shared" si="268"/>
        <v>21</v>
      </c>
      <c r="J1706" s="21">
        <f t="shared" si="269"/>
        <v>39518</v>
      </c>
      <c r="K1706" s="21"/>
      <c r="L1706" s="21" t="str">
        <f t="shared" si="264"/>
        <v>Tuesday</v>
      </c>
      <c r="M1706" s="20">
        <f t="shared" si="265"/>
        <v>3</v>
      </c>
      <c r="N1706" s="19">
        <v>5257.5</v>
      </c>
      <c r="O1706" s="4">
        <f>MATCH(N1706-1,'Supply Data'!$K$12:$K$17)+1</f>
        <v>5</v>
      </c>
      <c r="P1706">
        <f>INDEX('Supply Data'!$L$12:$L$17,'Demand Data'!O1706)</f>
        <v>75</v>
      </c>
      <c r="R1706" t="str">
        <f t="shared" si="266"/>
        <v>11-Mar-08 Tuesday 21</v>
      </c>
    </row>
    <row r="1707" spans="4:18" x14ac:dyDescent="0.35">
      <c r="D1707" s="21">
        <f t="shared" si="267"/>
        <v>39518.874999995875</v>
      </c>
      <c r="E1707" s="21" t="b">
        <f t="shared" si="260"/>
        <v>0</v>
      </c>
      <c r="F1707" s="21" t="b">
        <f t="shared" si="261"/>
        <v>0</v>
      </c>
      <c r="G1707" s="20">
        <f t="shared" si="262"/>
        <v>1</v>
      </c>
      <c r="H1707" s="20">
        <f t="shared" si="263"/>
        <v>24</v>
      </c>
      <c r="I1707" s="20">
        <f t="shared" si="268"/>
        <v>22</v>
      </c>
      <c r="J1707" s="21">
        <f t="shared" si="269"/>
        <v>39518</v>
      </c>
      <c r="K1707" s="21"/>
      <c r="L1707" s="21" t="str">
        <f t="shared" si="264"/>
        <v>Tuesday</v>
      </c>
      <c r="M1707" s="20">
        <f t="shared" si="265"/>
        <v>3</v>
      </c>
      <c r="N1707" s="19">
        <v>4705.5</v>
      </c>
      <c r="O1707" s="4">
        <f>MATCH(N1707-1,'Supply Data'!$K$12:$K$17)+1</f>
        <v>4</v>
      </c>
      <c r="P1707">
        <f>INDEX('Supply Data'!$L$12:$L$17,'Demand Data'!O1707)</f>
        <v>50</v>
      </c>
      <c r="R1707" t="str">
        <f t="shared" si="266"/>
        <v>11-Mar-08 Tuesday 22</v>
      </c>
    </row>
    <row r="1708" spans="4:18" x14ac:dyDescent="0.35">
      <c r="D1708" s="21">
        <f t="shared" si="267"/>
        <v>39518.916666662539</v>
      </c>
      <c r="E1708" s="21" t="b">
        <f t="shared" si="260"/>
        <v>0</v>
      </c>
      <c r="F1708" s="21" t="b">
        <f t="shared" si="261"/>
        <v>0</v>
      </c>
      <c r="G1708" s="20">
        <f t="shared" si="262"/>
        <v>1</v>
      </c>
      <c r="H1708" s="20">
        <f t="shared" si="263"/>
        <v>24</v>
      </c>
      <c r="I1708" s="20">
        <f t="shared" si="268"/>
        <v>23</v>
      </c>
      <c r="J1708" s="21">
        <f t="shared" si="269"/>
        <v>39518</v>
      </c>
      <c r="K1708" s="21"/>
      <c r="L1708" s="21" t="str">
        <f t="shared" si="264"/>
        <v>Tuesday</v>
      </c>
      <c r="M1708" s="20">
        <f t="shared" si="265"/>
        <v>3</v>
      </c>
      <c r="N1708" s="19">
        <v>4314</v>
      </c>
      <c r="O1708" s="4">
        <f>MATCH(N1708-1,'Supply Data'!$K$12:$K$17)+1</f>
        <v>4</v>
      </c>
      <c r="P1708">
        <f>INDEX('Supply Data'!$L$12:$L$17,'Demand Data'!O1708)</f>
        <v>50</v>
      </c>
      <c r="R1708" t="str">
        <f t="shared" si="266"/>
        <v>11-Mar-08 Tuesday 23</v>
      </c>
    </row>
    <row r="1709" spans="4:18" x14ac:dyDescent="0.35">
      <c r="D1709" s="21">
        <f t="shared" si="267"/>
        <v>39518.958333329203</v>
      </c>
      <c r="E1709" s="21" t="b">
        <f t="shared" si="260"/>
        <v>0</v>
      </c>
      <c r="F1709" s="21" t="b">
        <f t="shared" si="261"/>
        <v>0</v>
      </c>
      <c r="G1709" s="20">
        <f t="shared" si="262"/>
        <v>1</v>
      </c>
      <c r="H1709" s="20">
        <f t="shared" si="263"/>
        <v>24</v>
      </c>
      <c r="I1709" s="20">
        <f t="shared" si="268"/>
        <v>24</v>
      </c>
      <c r="J1709" s="21">
        <f t="shared" si="269"/>
        <v>39518</v>
      </c>
      <c r="K1709" s="21"/>
      <c r="L1709" s="21" t="str">
        <f t="shared" si="264"/>
        <v>Tuesday</v>
      </c>
      <c r="M1709" s="20">
        <f t="shared" si="265"/>
        <v>3</v>
      </c>
      <c r="N1709" s="19">
        <v>4014</v>
      </c>
      <c r="O1709" s="4">
        <f>MATCH(N1709-1,'Supply Data'!$K$12:$K$17)+1</f>
        <v>4</v>
      </c>
      <c r="P1709">
        <f>INDEX('Supply Data'!$L$12:$L$17,'Demand Data'!O1709)</f>
        <v>50</v>
      </c>
      <c r="R1709" t="str">
        <f t="shared" si="266"/>
        <v>11-Mar-08 Tuesday 24</v>
      </c>
    </row>
    <row r="1710" spans="4:18" x14ac:dyDescent="0.35">
      <c r="D1710" s="21">
        <f t="shared" si="267"/>
        <v>39518.999999995867</v>
      </c>
      <c r="E1710" s="21" t="b">
        <f t="shared" si="260"/>
        <v>0</v>
      </c>
      <c r="F1710" s="21" t="b">
        <f t="shared" si="261"/>
        <v>0</v>
      </c>
      <c r="G1710" s="20">
        <f t="shared" si="262"/>
        <v>1</v>
      </c>
      <c r="H1710" s="20">
        <f t="shared" si="263"/>
        <v>24</v>
      </c>
      <c r="I1710" s="20">
        <f t="shared" si="268"/>
        <v>1</v>
      </c>
      <c r="J1710" s="21">
        <f t="shared" si="269"/>
        <v>39519</v>
      </c>
      <c r="K1710" s="21"/>
      <c r="L1710" s="21" t="str">
        <f t="shared" si="264"/>
        <v>Wednesday</v>
      </c>
      <c r="M1710" s="20">
        <f t="shared" si="265"/>
        <v>3</v>
      </c>
      <c r="N1710" s="19">
        <v>3861</v>
      </c>
      <c r="O1710" s="4">
        <f>MATCH(N1710-1,'Supply Data'!$K$12:$K$17)+1</f>
        <v>4</v>
      </c>
      <c r="P1710">
        <f>INDEX('Supply Data'!$L$12:$L$17,'Demand Data'!O1710)</f>
        <v>50</v>
      </c>
      <c r="R1710" t="str">
        <f t="shared" si="266"/>
        <v>12-Mar-08 Wednesday 1</v>
      </c>
    </row>
    <row r="1711" spans="4:18" x14ac:dyDescent="0.35">
      <c r="D1711" s="21">
        <f t="shared" si="267"/>
        <v>39519.041666662531</v>
      </c>
      <c r="E1711" s="21" t="b">
        <f t="shared" si="260"/>
        <v>0</v>
      </c>
      <c r="F1711" s="21" t="b">
        <f t="shared" si="261"/>
        <v>0</v>
      </c>
      <c r="G1711" s="20">
        <f t="shared" si="262"/>
        <v>1</v>
      </c>
      <c r="H1711" s="20">
        <f t="shared" si="263"/>
        <v>24</v>
      </c>
      <c r="I1711" s="20">
        <f t="shared" si="268"/>
        <v>2</v>
      </c>
      <c r="J1711" s="21">
        <f t="shared" si="269"/>
        <v>39519</v>
      </c>
      <c r="K1711" s="21"/>
      <c r="L1711" s="21" t="str">
        <f t="shared" si="264"/>
        <v>Wednesday</v>
      </c>
      <c r="M1711" s="20">
        <f t="shared" si="265"/>
        <v>3</v>
      </c>
      <c r="N1711" s="19">
        <v>3742.5</v>
      </c>
      <c r="O1711" s="4">
        <f>MATCH(N1711-1,'Supply Data'!$K$12:$K$17)+1</f>
        <v>4</v>
      </c>
      <c r="P1711">
        <f>INDEX('Supply Data'!$L$12:$L$17,'Demand Data'!O1711)</f>
        <v>50</v>
      </c>
      <c r="R1711" t="str">
        <f t="shared" si="266"/>
        <v>12-Mar-08 Wednesday 2</v>
      </c>
    </row>
    <row r="1712" spans="4:18" x14ac:dyDescent="0.35">
      <c r="D1712" s="21">
        <f t="shared" si="267"/>
        <v>39519.083333329196</v>
      </c>
      <c r="E1712" s="21" t="b">
        <f t="shared" si="260"/>
        <v>0</v>
      </c>
      <c r="F1712" s="21" t="b">
        <f t="shared" si="261"/>
        <v>0</v>
      </c>
      <c r="G1712" s="20">
        <f t="shared" si="262"/>
        <v>1</v>
      </c>
      <c r="H1712" s="20">
        <f t="shared" si="263"/>
        <v>24</v>
      </c>
      <c r="I1712" s="20">
        <f t="shared" si="268"/>
        <v>3</v>
      </c>
      <c r="J1712" s="21">
        <f t="shared" si="269"/>
        <v>39519</v>
      </c>
      <c r="K1712" s="21"/>
      <c r="L1712" s="21" t="str">
        <f t="shared" si="264"/>
        <v>Wednesday</v>
      </c>
      <c r="M1712" s="20">
        <f t="shared" si="265"/>
        <v>3</v>
      </c>
      <c r="N1712" s="19">
        <v>3615</v>
      </c>
      <c r="O1712" s="4">
        <f>MATCH(N1712-1,'Supply Data'!$K$12:$K$17)+1</f>
        <v>4</v>
      </c>
      <c r="P1712">
        <f>INDEX('Supply Data'!$L$12:$L$17,'Demand Data'!O1712)</f>
        <v>50</v>
      </c>
      <c r="R1712" t="str">
        <f t="shared" si="266"/>
        <v>12-Mar-08 Wednesday 3</v>
      </c>
    </row>
    <row r="1713" spans="4:18" x14ac:dyDescent="0.35">
      <c r="D1713" s="21">
        <f t="shared" si="267"/>
        <v>39519.12499999586</v>
      </c>
      <c r="E1713" s="21" t="b">
        <f t="shared" si="260"/>
        <v>0</v>
      </c>
      <c r="F1713" s="21" t="b">
        <f t="shared" si="261"/>
        <v>0</v>
      </c>
      <c r="G1713" s="20">
        <f t="shared" si="262"/>
        <v>1</v>
      </c>
      <c r="H1713" s="20">
        <f t="shared" si="263"/>
        <v>24</v>
      </c>
      <c r="I1713" s="20">
        <f t="shared" si="268"/>
        <v>4</v>
      </c>
      <c r="J1713" s="21">
        <f t="shared" si="269"/>
        <v>39519</v>
      </c>
      <c r="K1713" s="21"/>
      <c r="L1713" s="21" t="str">
        <f t="shared" si="264"/>
        <v>Wednesday</v>
      </c>
      <c r="M1713" s="20">
        <f t="shared" si="265"/>
        <v>3</v>
      </c>
      <c r="N1713" s="19">
        <v>3670.5</v>
      </c>
      <c r="O1713" s="4">
        <f>MATCH(N1713-1,'Supply Data'!$K$12:$K$17)+1</f>
        <v>4</v>
      </c>
      <c r="P1713">
        <f>INDEX('Supply Data'!$L$12:$L$17,'Demand Data'!O1713)</f>
        <v>50</v>
      </c>
      <c r="R1713" t="str">
        <f t="shared" si="266"/>
        <v>12-Mar-08 Wednesday 4</v>
      </c>
    </row>
    <row r="1714" spans="4:18" x14ac:dyDescent="0.35">
      <c r="D1714" s="21">
        <f t="shared" si="267"/>
        <v>39519.166666662524</v>
      </c>
      <c r="E1714" s="21" t="b">
        <f t="shared" si="260"/>
        <v>0</v>
      </c>
      <c r="F1714" s="21" t="b">
        <f t="shared" si="261"/>
        <v>0</v>
      </c>
      <c r="G1714" s="20">
        <f t="shared" si="262"/>
        <v>1</v>
      </c>
      <c r="H1714" s="20">
        <f t="shared" si="263"/>
        <v>24</v>
      </c>
      <c r="I1714" s="20">
        <f t="shared" si="268"/>
        <v>5</v>
      </c>
      <c r="J1714" s="21">
        <f t="shared" si="269"/>
        <v>39519</v>
      </c>
      <c r="K1714" s="21"/>
      <c r="L1714" s="21" t="str">
        <f t="shared" si="264"/>
        <v>Wednesday</v>
      </c>
      <c r="M1714" s="20">
        <f t="shared" si="265"/>
        <v>3</v>
      </c>
      <c r="N1714" s="19">
        <v>3859.5</v>
      </c>
      <c r="O1714" s="4">
        <f>MATCH(N1714-1,'Supply Data'!$K$12:$K$17)+1</f>
        <v>4</v>
      </c>
      <c r="P1714">
        <f>INDEX('Supply Data'!$L$12:$L$17,'Demand Data'!O1714)</f>
        <v>50</v>
      </c>
      <c r="R1714" t="str">
        <f t="shared" si="266"/>
        <v>12-Mar-08 Wednesday 5</v>
      </c>
    </row>
    <row r="1715" spans="4:18" x14ac:dyDescent="0.35">
      <c r="D1715" s="21">
        <f t="shared" si="267"/>
        <v>39519.208333329188</v>
      </c>
      <c r="E1715" s="21" t="b">
        <f t="shared" si="260"/>
        <v>0</v>
      </c>
      <c r="F1715" s="21" t="b">
        <f t="shared" si="261"/>
        <v>0</v>
      </c>
      <c r="G1715" s="20">
        <f t="shared" si="262"/>
        <v>1</v>
      </c>
      <c r="H1715" s="20">
        <f t="shared" si="263"/>
        <v>24</v>
      </c>
      <c r="I1715" s="20">
        <f t="shared" si="268"/>
        <v>6</v>
      </c>
      <c r="J1715" s="21">
        <f t="shared" si="269"/>
        <v>39519</v>
      </c>
      <c r="K1715" s="21"/>
      <c r="L1715" s="21" t="str">
        <f t="shared" si="264"/>
        <v>Wednesday</v>
      </c>
      <c r="M1715" s="20">
        <f t="shared" si="265"/>
        <v>3</v>
      </c>
      <c r="N1715" s="19">
        <v>4023</v>
      </c>
      <c r="O1715" s="4">
        <f>MATCH(N1715-1,'Supply Data'!$K$12:$K$17)+1</f>
        <v>4</v>
      </c>
      <c r="P1715">
        <f>INDEX('Supply Data'!$L$12:$L$17,'Demand Data'!O1715)</f>
        <v>50</v>
      </c>
      <c r="R1715" t="str">
        <f t="shared" si="266"/>
        <v>12-Mar-08 Wednesday 6</v>
      </c>
    </row>
    <row r="1716" spans="4:18" x14ac:dyDescent="0.35">
      <c r="D1716" s="21">
        <f t="shared" si="267"/>
        <v>39519.249999995853</v>
      </c>
      <c r="E1716" s="21" t="b">
        <f t="shared" si="260"/>
        <v>0</v>
      </c>
      <c r="F1716" s="21" t="b">
        <f t="shared" si="261"/>
        <v>0</v>
      </c>
      <c r="G1716" s="20">
        <f t="shared" si="262"/>
        <v>1</v>
      </c>
      <c r="H1716" s="20">
        <f t="shared" si="263"/>
        <v>24</v>
      </c>
      <c r="I1716" s="20">
        <f t="shared" si="268"/>
        <v>7</v>
      </c>
      <c r="J1716" s="21">
        <f t="shared" si="269"/>
        <v>39519</v>
      </c>
      <c r="K1716" s="21"/>
      <c r="L1716" s="21" t="str">
        <f t="shared" si="264"/>
        <v>Wednesday</v>
      </c>
      <c r="M1716" s="20">
        <f t="shared" si="265"/>
        <v>3</v>
      </c>
      <c r="N1716" s="19">
        <v>3969</v>
      </c>
      <c r="O1716" s="4">
        <f>MATCH(N1716-1,'Supply Data'!$K$12:$K$17)+1</f>
        <v>4</v>
      </c>
      <c r="P1716">
        <f>INDEX('Supply Data'!$L$12:$L$17,'Demand Data'!O1716)</f>
        <v>50</v>
      </c>
      <c r="R1716" t="str">
        <f t="shared" si="266"/>
        <v>12-Mar-08 Wednesday 7</v>
      </c>
    </row>
    <row r="1717" spans="4:18" x14ac:dyDescent="0.35">
      <c r="D1717" s="21">
        <f t="shared" si="267"/>
        <v>39519.291666662517</v>
      </c>
      <c r="E1717" s="21" t="b">
        <f t="shared" si="260"/>
        <v>0</v>
      </c>
      <c r="F1717" s="21" t="b">
        <f t="shared" si="261"/>
        <v>0</v>
      </c>
      <c r="G1717" s="20">
        <f t="shared" si="262"/>
        <v>1</v>
      </c>
      <c r="H1717" s="20">
        <f t="shared" si="263"/>
        <v>24</v>
      </c>
      <c r="I1717" s="20">
        <f t="shared" si="268"/>
        <v>8</v>
      </c>
      <c r="J1717" s="21">
        <f t="shared" si="269"/>
        <v>39519</v>
      </c>
      <c r="K1717" s="21"/>
      <c r="L1717" s="21" t="str">
        <f t="shared" si="264"/>
        <v>Wednesday</v>
      </c>
      <c r="M1717" s="20">
        <f t="shared" si="265"/>
        <v>3</v>
      </c>
      <c r="N1717" s="19">
        <v>4627.5</v>
      </c>
      <c r="O1717" s="4">
        <f>MATCH(N1717-1,'Supply Data'!$K$12:$K$17)+1</f>
        <v>4</v>
      </c>
      <c r="P1717">
        <f>INDEX('Supply Data'!$L$12:$L$17,'Demand Data'!O1717)</f>
        <v>50</v>
      </c>
      <c r="R1717" t="str">
        <f t="shared" si="266"/>
        <v>12-Mar-08 Wednesday 8</v>
      </c>
    </row>
    <row r="1718" spans="4:18" x14ac:dyDescent="0.35">
      <c r="D1718" s="21">
        <f t="shared" si="267"/>
        <v>39519.333333329181</v>
      </c>
      <c r="E1718" s="21" t="b">
        <f t="shared" si="260"/>
        <v>0</v>
      </c>
      <c r="F1718" s="21" t="b">
        <f t="shared" si="261"/>
        <v>0</v>
      </c>
      <c r="G1718" s="20">
        <f t="shared" si="262"/>
        <v>1</v>
      </c>
      <c r="H1718" s="20">
        <f t="shared" si="263"/>
        <v>24</v>
      </c>
      <c r="I1718" s="20">
        <f t="shared" si="268"/>
        <v>9</v>
      </c>
      <c r="J1718" s="21">
        <f t="shared" si="269"/>
        <v>39519</v>
      </c>
      <c r="K1718" s="21"/>
      <c r="L1718" s="21" t="str">
        <f t="shared" si="264"/>
        <v>Wednesday</v>
      </c>
      <c r="M1718" s="20">
        <f t="shared" si="265"/>
        <v>3</v>
      </c>
      <c r="N1718" s="19">
        <v>5082</v>
      </c>
      <c r="O1718" s="4">
        <f>MATCH(N1718-1,'Supply Data'!$K$12:$K$17)+1</f>
        <v>5</v>
      </c>
      <c r="P1718">
        <f>INDEX('Supply Data'!$L$12:$L$17,'Demand Data'!O1718)</f>
        <v>75</v>
      </c>
      <c r="R1718" t="str">
        <f t="shared" si="266"/>
        <v>12-Mar-08 Wednesday 9</v>
      </c>
    </row>
    <row r="1719" spans="4:18" x14ac:dyDescent="0.35">
      <c r="D1719" s="21">
        <f t="shared" si="267"/>
        <v>39519.374999995845</v>
      </c>
      <c r="E1719" s="21" t="b">
        <f t="shared" si="260"/>
        <v>0</v>
      </c>
      <c r="F1719" s="21" t="b">
        <f t="shared" si="261"/>
        <v>0</v>
      </c>
      <c r="G1719" s="20">
        <f t="shared" si="262"/>
        <v>1</v>
      </c>
      <c r="H1719" s="20">
        <f t="shared" si="263"/>
        <v>24</v>
      </c>
      <c r="I1719" s="20">
        <f t="shared" si="268"/>
        <v>10</v>
      </c>
      <c r="J1719" s="21">
        <f t="shared" si="269"/>
        <v>39519</v>
      </c>
      <c r="K1719" s="21"/>
      <c r="L1719" s="21" t="str">
        <f t="shared" si="264"/>
        <v>Wednesday</v>
      </c>
      <c r="M1719" s="20">
        <f t="shared" si="265"/>
        <v>3</v>
      </c>
      <c r="N1719" s="19">
        <v>5424</v>
      </c>
      <c r="O1719" s="4">
        <f>MATCH(N1719-1,'Supply Data'!$K$12:$K$17)+1</f>
        <v>5</v>
      </c>
      <c r="P1719">
        <f>INDEX('Supply Data'!$L$12:$L$17,'Demand Data'!O1719)</f>
        <v>75</v>
      </c>
      <c r="R1719" t="str">
        <f t="shared" si="266"/>
        <v>12-Mar-08 Wednesday 10</v>
      </c>
    </row>
    <row r="1720" spans="4:18" x14ac:dyDescent="0.35">
      <c r="D1720" s="21">
        <f t="shared" si="267"/>
        <v>39519.41666666251</v>
      </c>
      <c r="E1720" s="21" t="b">
        <f t="shared" si="260"/>
        <v>0</v>
      </c>
      <c r="F1720" s="21" t="b">
        <f t="shared" si="261"/>
        <v>0</v>
      </c>
      <c r="G1720" s="20">
        <f t="shared" si="262"/>
        <v>1</v>
      </c>
      <c r="H1720" s="20">
        <f t="shared" si="263"/>
        <v>24</v>
      </c>
      <c r="I1720" s="20">
        <f t="shared" si="268"/>
        <v>11</v>
      </c>
      <c r="J1720" s="21">
        <f t="shared" si="269"/>
        <v>39519</v>
      </c>
      <c r="K1720" s="21"/>
      <c r="L1720" s="21" t="str">
        <f t="shared" si="264"/>
        <v>Wednesday</v>
      </c>
      <c r="M1720" s="20">
        <f t="shared" si="265"/>
        <v>3</v>
      </c>
      <c r="N1720" s="19">
        <v>5662.5</v>
      </c>
      <c r="O1720" s="4">
        <f>MATCH(N1720-1,'Supply Data'!$K$12:$K$17)+1</f>
        <v>5</v>
      </c>
      <c r="P1720">
        <f>INDEX('Supply Data'!$L$12:$L$17,'Demand Data'!O1720)</f>
        <v>75</v>
      </c>
      <c r="R1720" t="str">
        <f t="shared" si="266"/>
        <v>12-Mar-08 Wednesday 11</v>
      </c>
    </row>
    <row r="1721" spans="4:18" x14ac:dyDescent="0.35">
      <c r="D1721" s="21">
        <f t="shared" si="267"/>
        <v>39519.458333329174</v>
      </c>
      <c r="E1721" s="21" t="b">
        <f t="shared" si="260"/>
        <v>0</v>
      </c>
      <c r="F1721" s="21" t="b">
        <f t="shared" si="261"/>
        <v>0</v>
      </c>
      <c r="G1721" s="20">
        <f t="shared" si="262"/>
        <v>1</v>
      </c>
      <c r="H1721" s="20">
        <f t="shared" si="263"/>
        <v>24</v>
      </c>
      <c r="I1721" s="20">
        <f t="shared" si="268"/>
        <v>12</v>
      </c>
      <c r="J1721" s="21">
        <f t="shared" si="269"/>
        <v>39519</v>
      </c>
      <c r="K1721" s="21"/>
      <c r="L1721" s="21" t="str">
        <f t="shared" si="264"/>
        <v>Wednesday</v>
      </c>
      <c r="M1721" s="20">
        <f t="shared" si="265"/>
        <v>3</v>
      </c>
      <c r="N1721" s="19">
        <v>5293.5</v>
      </c>
      <c r="O1721" s="4">
        <f>MATCH(N1721-1,'Supply Data'!$K$12:$K$17)+1</f>
        <v>5</v>
      </c>
      <c r="P1721">
        <f>INDEX('Supply Data'!$L$12:$L$17,'Demand Data'!O1721)</f>
        <v>75</v>
      </c>
      <c r="R1721" t="str">
        <f t="shared" si="266"/>
        <v>12-Mar-08 Wednesday 12</v>
      </c>
    </row>
    <row r="1722" spans="4:18" x14ac:dyDescent="0.35">
      <c r="D1722" s="21">
        <f t="shared" si="267"/>
        <v>39519.499999995838</v>
      </c>
      <c r="E1722" s="21" t="b">
        <f t="shared" si="260"/>
        <v>0</v>
      </c>
      <c r="F1722" s="21" t="b">
        <f t="shared" si="261"/>
        <v>0</v>
      </c>
      <c r="G1722" s="20">
        <f t="shared" si="262"/>
        <v>1</v>
      </c>
      <c r="H1722" s="20">
        <f t="shared" si="263"/>
        <v>24</v>
      </c>
      <c r="I1722" s="20">
        <f t="shared" si="268"/>
        <v>13</v>
      </c>
      <c r="J1722" s="21">
        <f t="shared" si="269"/>
        <v>39519</v>
      </c>
      <c r="K1722" s="21"/>
      <c r="L1722" s="21" t="str">
        <f t="shared" si="264"/>
        <v>Wednesday</v>
      </c>
      <c r="M1722" s="20">
        <f t="shared" si="265"/>
        <v>3</v>
      </c>
      <c r="N1722" s="19">
        <v>5502</v>
      </c>
      <c r="O1722" s="4">
        <f>MATCH(N1722-1,'Supply Data'!$K$12:$K$17)+1</f>
        <v>5</v>
      </c>
      <c r="P1722">
        <f>INDEX('Supply Data'!$L$12:$L$17,'Demand Data'!O1722)</f>
        <v>75</v>
      </c>
      <c r="R1722" t="str">
        <f t="shared" si="266"/>
        <v>12-Mar-08 Wednesday 13</v>
      </c>
    </row>
    <row r="1723" spans="4:18" x14ac:dyDescent="0.35">
      <c r="D1723" s="21">
        <f t="shared" si="267"/>
        <v>39519.541666662502</v>
      </c>
      <c r="E1723" s="21" t="b">
        <f t="shared" si="260"/>
        <v>0</v>
      </c>
      <c r="F1723" s="21" t="b">
        <f t="shared" si="261"/>
        <v>0</v>
      </c>
      <c r="G1723" s="20">
        <f t="shared" si="262"/>
        <v>1</v>
      </c>
      <c r="H1723" s="20">
        <f t="shared" si="263"/>
        <v>24</v>
      </c>
      <c r="I1723" s="20">
        <f t="shared" si="268"/>
        <v>14</v>
      </c>
      <c r="J1723" s="21">
        <f t="shared" si="269"/>
        <v>39519</v>
      </c>
      <c r="K1723" s="21"/>
      <c r="L1723" s="21" t="str">
        <f t="shared" si="264"/>
        <v>Wednesday</v>
      </c>
      <c r="M1723" s="20">
        <f t="shared" si="265"/>
        <v>3</v>
      </c>
      <c r="N1723" s="19">
        <v>5664</v>
      </c>
      <c r="O1723" s="4">
        <f>MATCH(N1723-1,'Supply Data'!$K$12:$K$17)+1</f>
        <v>5</v>
      </c>
      <c r="P1723">
        <f>INDEX('Supply Data'!$L$12:$L$17,'Demand Data'!O1723)</f>
        <v>75</v>
      </c>
      <c r="R1723" t="str">
        <f t="shared" si="266"/>
        <v>12-Mar-08 Wednesday 14</v>
      </c>
    </row>
    <row r="1724" spans="4:18" x14ac:dyDescent="0.35">
      <c r="D1724" s="21">
        <f t="shared" si="267"/>
        <v>39519.583333329167</v>
      </c>
      <c r="E1724" s="21" t="b">
        <f t="shared" si="260"/>
        <v>0</v>
      </c>
      <c r="F1724" s="21" t="b">
        <f t="shared" si="261"/>
        <v>0</v>
      </c>
      <c r="G1724" s="20">
        <f t="shared" si="262"/>
        <v>1</v>
      </c>
      <c r="H1724" s="20">
        <f t="shared" si="263"/>
        <v>24</v>
      </c>
      <c r="I1724" s="20">
        <f t="shared" si="268"/>
        <v>15</v>
      </c>
      <c r="J1724" s="21">
        <f t="shared" si="269"/>
        <v>39519</v>
      </c>
      <c r="K1724" s="21"/>
      <c r="L1724" s="21" t="str">
        <f t="shared" si="264"/>
        <v>Wednesday</v>
      </c>
      <c r="M1724" s="20">
        <f t="shared" si="265"/>
        <v>3</v>
      </c>
      <c r="N1724" s="19">
        <v>5491.5</v>
      </c>
      <c r="O1724" s="4">
        <f>MATCH(N1724-1,'Supply Data'!$K$12:$K$17)+1</f>
        <v>5</v>
      </c>
      <c r="P1724">
        <f>INDEX('Supply Data'!$L$12:$L$17,'Demand Data'!O1724)</f>
        <v>75</v>
      </c>
      <c r="R1724" t="str">
        <f t="shared" si="266"/>
        <v>12-Mar-08 Wednesday 15</v>
      </c>
    </row>
    <row r="1725" spans="4:18" x14ac:dyDescent="0.35">
      <c r="D1725" s="21">
        <f t="shared" si="267"/>
        <v>39519.624999995831</v>
      </c>
      <c r="E1725" s="21" t="b">
        <f t="shared" si="260"/>
        <v>0</v>
      </c>
      <c r="F1725" s="21" t="b">
        <f t="shared" si="261"/>
        <v>0</v>
      </c>
      <c r="G1725" s="20">
        <f t="shared" si="262"/>
        <v>1</v>
      </c>
      <c r="H1725" s="20">
        <f t="shared" si="263"/>
        <v>24</v>
      </c>
      <c r="I1725" s="20">
        <f t="shared" si="268"/>
        <v>16</v>
      </c>
      <c r="J1725" s="21">
        <f t="shared" si="269"/>
        <v>39519</v>
      </c>
      <c r="K1725" s="21"/>
      <c r="L1725" s="21" t="str">
        <f t="shared" si="264"/>
        <v>Wednesday</v>
      </c>
      <c r="M1725" s="20">
        <f t="shared" si="265"/>
        <v>3</v>
      </c>
      <c r="N1725" s="19">
        <v>5373</v>
      </c>
      <c r="O1725" s="4">
        <f>MATCH(N1725-1,'Supply Data'!$K$12:$K$17)+1</f>
        <v>5</v>
      </c>
      <c r="P1725">
        <f>INDEX('Supply Data'!$L$12:$L$17,'Demand Data'!O1725)</f>
        <v>75</v>
      </c>
      <c r="R1725" t="str">
        <f t="shared" si="266"/>
        <v>12-Mar-08 Wednesday 16</v>
      </c>
    </row>
    <row r="1726" spans="4:18" x14ac:dyDescent="0.35">
      <c r="D1726" s="21">
        <f t="shared" si="267"/>
        <v>39519.666666662495</v>
      </c>
      <c r="E1726" s="21" t="b">
        <f t="shared" si="260"/>
        <v>0</v>
      </c>
      <c r="F1726" s="21" t="b">
        <f t="shared" si="261"/>
        <v>0</v>
      </c>
      <c r="G1726" s="20">
        <f t="shared" si="262"/>
        <v>1</v>
      </c>
      <c r="H1726" s="20">
        <f t="shared" si="263"/>
        <v>24</v>
      </c>
      <c r="I1726" s="20">
        <f t="shared" si="268"/>
        <v>17</v>
      </c>
      <c r="J1726" s="21">
        <f t="shared" si="269"/>
        <v>39519</v>
      </c>
      <c r="K1726" s="21"/>
      <c r="L1726" s="21" t="str">
        <f t="shared" si="264"/>
        <v>Wednesday</v>
      </c>
      <c r="M1726" s="20">
        <f t="shared" si="265"/>
        <v>3</v>
      </c>
      <c r="N1726" s="19">
        <v>5196</v>
      </c>
      <c r="O1726" s="4">
        <f>MATCH(N1726-1,'Supply Data'!$K$12:$K$17)+1</f>
        <v>5</v>
      </c>
      <c r="P1726">
        <f>INDEX('Supply Data'!$L$12:$L$17,'Demand Data'!O1726)</f>
        <v>75</v>
      </c>
      <c r="R1726" t="str">
        <f t="shared" si="266"/>
        <v>12-Mar-08 Wednesday 17</v>
      </c>
    </row>
    <row r="1727" spans="4:18" x14ac:dyDescent="0.35">
      <c r="D1727" s="21">
        <f t="shared" si="267"/>
        <v>39519.708333329159</v>
      </c>
      <c r="E1727" s="21" t="b">
        <f t="shared" si="260"/>
        <v>0</v>
      </c>
      <c r="F1727" s="21" t="b">
        <f t="shared" si="261"/>
        <v>0</v>
      </c>
      <c r="G1727" s="20">
        <f t="shared" si="262"/>
        <v>1</v>
      </c>
      <c r="H1727" s="20">
        <f t="shared" si="263"/>
        <v>24</v>
      </c>
      <c r="I1727" s="20">
        <f t="shared" si="268"/>
        <v>18</v>
      </c>
      <c r="J1727" s="21">
        <f t="shared" si="269"/>
        <v>39519</v>
      </c>
      <c r="K1727" s="21"/>
      <c r="L1727" s="21" t="str">
        <f t="shared" si="264"/>
        <v>Wednesday</v>
      </c>
      <c r="M1727" s="20">
        <f t="shared" si="265"/>
        <v>3</v>
      </c>
      <c r="N1727" s="19">
        <v>5269.5</v>
      </c>
      <c r="O1727" s="4">
        <f>MATCH(N1727-1,'Supply Data'!$K$12:$K$17)+1</f>
        <v>5</v>
      </c>
      <c r="P1727">
        <f>INDEX('Supply Data'!$L$12:$L$17,'Demand Data'!O1727)</f>
        <v>75</v>
      </c>
      <c r="R1727" t="str">
        <f t="shared" si="266"/>
        <v>12-Mar-08 Wednesday 18</v>
      </c>
    </row>
    <row r="1728" spans="4:18" x14ac:dyDescent="0.35">
      <c r="D1728" s="21">
        <f t="shared" si="267"/>
        <v>39519.749999995824</v>
      </c>
      <c r="E1728" s="21" t="b">
        <f t="shared" si="260"/>
        <v>0</v>
      </c>
      <c r="F1728" s="21" t="b">
        <f t="shared" si="261"/>
        <v>0</v>
      </c>
      <c r="G1728" s="20">
        <f t="shared" si="262"/>
        <v>1</v>
      </c>
      <c r="H1728" s="20">
        <f t="shared" si="263"/>
        <v>24</v>
      </c>
      <c r="I1728" s="20">
        <f t="shared" si="268"/>
        <v>19</v>
      </c>
      <c r="J1728" s="21">
        <f t="shared" si="269"/>
        <v>39519</v>
      </c>
      <c r="K1728" s="21"/>
      <c r="L1728" s="21" t="str">
        <f t="shared" si="264"/>
        <v>Wednesday</v>
      </c>
      <c r="M1728" s="20">
        <f t="shared" si="265"/>
        <v>3</v>
      </c>
      <c r="N1728" s="19">
        <v>5817</v>
      </c>
      <c r="O1728" s="4">
        <f>MATCH(N1728-1,'Supply Data'!$K$12:$K$17)+1</f>
        <v>5</v>
      </c>
      <c r="P1728">
        <f>INDEX('Supply Data'!$L$12:$L$17,'Demand Data'!O1728)</f>
        <v>75</v>
      </c>
      <c r="R1728" t="str">
        <f t="shared" si="266"/>
        <v>12-Mar-08 Wednesday 19</v>
      </c>
    </row>
    <row r="1729" spans="4:18" x14ac:dyDescent="0.35">
      <c r="D1729" s="21">
        <f t="shared" si="267"/>
        <v>39519.791666662488</v>
      </c>
      <c r="E1729" s="21" t="b">
        <f t="shared" si="260"/>
        <v>0</v>
      </c>
      <c r="F1729" s="21" t="b">
        <f t="shared" si="261"/>
        <v>0</v>
      </c>
      <c r="G1729" s="20">
        <f t="shared" si="262"/>
        <v>1</v>
      </c>
      <c r="H1729" s="20">
        <f t="shared" si="263"/>
        <v>24</v>
      </c>
      <c r="I1729" s="20">
        <f t="shared" si="268"/>
        <v>20</v>
      </c>
      <c r="J1729" s="21">
        <f t="shared" si="269"/>
        <v>39519</v>
      </c>
      <c r="K1729" s="21"/>
      <c r="L1729" s="21" t="str">
        <f t="shared" si="264"/>
        <v>Wednesday</v>
      </c>
      <c r="M1729" s="20">
        <f t="shared" si="265"/>
        <v>3</v>
      </c>
      <c r="N1729" s="19">
        <v>5635.5</v>
      </c>
      <c r="O1729" s="4">
        <f>MATCH(N1729-1,'Supply Data'!$K$12:$K$17)+1</f>
        <v>5</v>
      </c>
      <c r="P1729">
        <f>INDEX('Supply Data'!$L$12:$L$17,'Demand Data'!O1729)</f>
        <v>75</v>
      </c>
      <c r="R1729" t="str">
        <f t="shared" si="266"/>
        <v>12-Mar-08 Wednesday 20</v>
      </c>
    </row>
    <row r="1730" spans="4:18" x14ac:dyDescent="0.35">
      <c r="D1730" s="21">
        <f t="shared" si="267"/>
        <v>39519.833333329152</v>
      </c>
      <c r="E1730" s="21" t="b">
        <f t="shared" si="260"/>
        <v>0</v>
      </c>
      <c r="F1730" s="21" t="b">
        <f t="shared" si="261"/>
        <v>0</v>
      </c>
      <c r="G1730" s="20">
        <f t="shared" si="262"/>
        <v>1</v>
      </c>
      <c r="H1730" s="20">
        <f t="shared" si="263"/>
        <v>24</v>
      </c>
      <c r="I1730" s="20">
        <f t="shared" si="268"/>
        <v>21</v>
      </c>
      <c r="J1730" s="21">
        <f t="shared" si="269"/>
        <v>39519</v>
      </c>
      <c r="K1730" s="21"/>
      <c r="L1730" s="21" t="str">
        <f t="shared" si="264"/>
        <v>Wednesday</v>
      </c>
      <c r="M1730" s="20">
        <f t="shared" si="265"/>
        <v>3</v>
      </c>
      <c r="N1730" s="19">
        <v>5340</v>
      </c>
      <c r="O1730" s="4">
        <f>MATCH(N1730-1,'Supply Data'!$K$12:$K$17)+1</f>
        <v>5</v>
      </c>
      <c r="P1730">
        <f>INDEX('Supply Data'!$L$12:$L$17,'Demand Data'!O1730)</f>
        <v>75</v>
      </c>
      <c r="R1730" t="str">
        <f t="shared" si="266"/>
        <v>12-Mar-08 Wednesday 21</v>
      </c>
    </row>
    <row r="1731" spans="4:18" x14ac:dyDescent="0.35">
      <c r="D1731" s="21">
        <f t="shared" si="267"/>
        <v>39519.874999995816</v>
      </c>
      <c r="E1731" s="21" t="b">
        <f t="shared" si="260"/>
        <v>0</v>
      </c>
      <c r="F1731" s="21" t="b">
        <f t="shared" si="261"/>
        <v>0</v>
      </c>
      <c r="G1731" s="20">
        <f t="shared" si="262"/>
        <v>1</v>
      </c>
      <c r="H1731" s="20">
        <f t="shared" si="263"/>
        <v>24</v>
      </c>
      <c r="I1731" s="20">
        <f t="shared" si="268"/>
        <v>22</v>
      </c>
      <c r="J1731" s="21">
        <f t="shared" si="269"/>
        <v>39519</v>
      </c>
      <c r="K1731" s="21"/>
      <c r="L1731" s="21" t="str">
        <f t="shared" si="264"/>
        <v>Wednesday</v>
      </c>
      <c r="M1731" s="20">
        <f t="shared" si="265"/>
        <v>3</v>
      </c>
      <c r="N1731" s="19">
        <v>4834.5</v>
      </c>
      <c r="O1731" s="4">
        <f>MATCH(N1731-1,'Supply Data'!$K$12:$K$17)+1</f>
        <v>5</v>
      </c>
      <c r="P1731">
        <f>INDEX('Supply Data'!$L$12:$L$17,'Demand Data'!O1731)</f>
        <v>75</v>
      </c>
      <c r="R1731" t="str">
        <f t="shared" si="266"/>
        <v>12-Mar-08 Wednesday 22</v>
      </c>
    </row>
    <row r="1732" spans="4:18" x14ac:dyDescent="0.35">
      <c r="D1732" s="21">
        <f t="shared" si="267"/>
        <v>39519.916666662481</v>
      </c>
      <c r="E1732" s="21" t="b">
        <f t="shared" si="260"/>
        <v>0</v>
      </c>
      <c r="F1732" s="21" t="b">
        <f t="shared" si="261"/>
        <v>0</v>
      </c>
      <c r="G1732" s="20">
        <f t="shared" si="262"/>
        <v>1</v>
      </c>
      <c r="H1732" s="20">
        <f t="shared" si="263"/>
        <v>24</v>
      </c>
      <c r="I1732" s="20">
        <f t="shared" si="268"/>
        <v>23</v>
      </c>
      <c r="J1732" s="21">
        <f t="shared" si="269"/>
        <v>39519</v>
      </c>
      <c r="K1732" s="21"/>
      <c r="L1732" s="21" t="str">
        <f t="shared" si="264"/>
        <v>Wednesday</v>
      </c>
      <c r="M1732" s="20">
        <f t="shared" si="265"/>
        <v>3</v>
      </c>
      <c r="N1732" s="19">
        <v>4392</v>
      </c>
      <c r="O1732" s="4">
        <f>MATCH(N1732-1,'Supply Data'!$K$12:$K$17)+1</f>
        <v>4</v>
      </c>
      <c r="P1732">
        <f>INDEX('Supply Data'!$L$12:$L$17,'Demand Data'!O1732)</f>
        <v>50</v>
      </c>
      <c r="R1732" t="str">
        <f t="shared" si="266"/>
        <v>12-Mar-08 Wednesday 23</v>
      </c>
    </row>
    <row r="1733" spans="4:18" x14ac:dyDescent="0.35">
      <c r="D1733" s="21">
        <f t="shared" si="267"/>
        <v>39519.958333329145</v>
      </c>
      <c r="E1733" s="21" t="b">
        <f t="shared" si="260"/>
        <v>0</v>
      </c>
      <c r="F1733" s="21" t="b">
        <f t="shared" si="261"/>
        <v>0</v>
      </c>
      <c r="G1733" s="20">
        <f t="shared" si="262"/>
        <v>1</v>
      </c>
      <c r="H1733" s="20">
        <f t="shared" si="263"/>
        <v>24</v>
      </c>
      <c r="I1733" s="20">
        <f t="shared" si="268"/>
        <v>24</v>
      </c>
      <c r="J1733" s="21">
        <f t="shared" si="269"/>
        <v>39519</v>
      </c>
      <c r="K1733" s="21"/>
      <c r="L1733" s="21" t="str">
        <f t="shared" si="264"/>
        <v>Wednesday</v>
      </c>
      <c r="M1733" s="20">
        <f t="shared" si="265"/>
        <v>3</v>
      </c>
      <c r="N1733" s="19">
        <v>4117.5</v>
      </c>
      <c r="O1733" s="4">
        <f>MATCH(N1733-1,'Supply Data'!$K$12:$K$17)+1</f>
        <v>4</v>
      </c>
      <c r="P1733">
        <f>INDEX('Supply Data'!$L$12:$L$17,'Demand Data'!O1733)</f>
        <v>50</v>
      </c>
      <c r="R1733" t="str">
        <f t="shared" si="266"/>
        <v>12-Mar-08 Wednesday 24</v>
      </c>
    </row>
    <row r="1734" spans="4:18" x14ac:dyDescent="0.35">
      <c r="D1734" s="21">
        <f t="shared" si="267"/>
        <v>39519.999999995809</v>
      </c>
      <c r="E1734" s="21" t="b">
        <f t="shared" ref="E1734:E1797" si="270">D1734=$D$2</f>
        <v>0</v>
      </c>
      <c r="F1734" s="21" t="b">
        <f t="shared" ref="F1734:F1797" si="271">D1734=$E$2</f>
        <v>0</v>
      </c>
      <c r="G1734" s="20">
        <f t="shared" si="262"/>
        <v>1</v>
      </c>
      <c r="H1734" s="20">
        <f t="shared" si="263"/>
        <v>24</v>
      </c>
      <c r="I1734" s="20">
        <f t="shared" si="268"/>
        <v>1</v>
      </c>
      <c r="J1734" s="21">
        <f t="shared" si="269"/>
        <v>39520</v>
      </c>
      <c r="K1734" s="21"/>
      <c r="L1734" s="21" t="str">
        <f t="shared" si="264"/>
        <v>Thursday</v>
      </c>
      <c r="M1734" s="20">
        <f t="shared" si="265"/>
        <v>3</v>
      </c>
      <c r="N1734" s="19">
        <v>3952.5</v>
      </c>
      <c r="O1734" s="4">
        <f>MATCH(N1734-1,'Supply Data'!$K$12:$K$17)+1</f>
        <v>4</v>
      </c>
      <c r="P1734">
        <f>INDEX('Supply Data'!$L$12:$L$17,'Demand Data'!O1734)</f>
        <v>50</v>
      </c>
      <c r="R1734" t="str">
        <f t="shared" si="266"/>
        <v>13-Mar-08 Thursday 1</v>
      </c>
    </row>
    <row r="1735" spans="4:18" x14ac:dyDescent="0.35">
      <c r="D1735" s="21">
        <f t="shared" si="267"/>
        <v>39520.041666662473</v>
      </c>
      <c r="E1735" s="21" t="b">
        <f t="shared" si="270"/>
        <v>0</v>
      </c>
      <c r="F1735" s="21" t="b">
        <f t="shared" si="271"/>
        <v>0</v>
      </c>
      <c r="G1735" s="20">
        <f t="shared" ref="G1735:G1798" si="272">IF(E1735,2,IF(F1735,3,1))</f>
        <v>1</v>
      </c>
      <c r="H1735" s="20">
        <f t="shared" ref="H1735:H1798" si="273">CHOOSE(G1735,24,23,25)</f>
        <v>24</v>
      </c>
      <c r="I1735" s="20">
        <f t="shared" si="268"/>
        <v>2</v>
      </c>
      <c r="J1735" s="21">
        <f t="shared" si="269"/>
        <v>39520</v>
      </c>
      <c r="K1735" s="21"/>
      <c r="L1735" s="21" t="str">
        <f t="shared" ref="L1735:L1798" si="274">TEXT(J1735,"ddddd")</f>
        <v>Thursday</v>
      </c>
      <c r="M1735" s="20">
        <f t="shared" ref="M1735:M1798" si="275">MONTH(D1735)</f>
        <v>3</v>
      </c>
      <c r="N1735" s="19">
        <v>3904.5</v>
      </c>
      <c r="O1735" s="4">
        <f>MATCH(N1735-1,'Supply Data'!$K$12:$K$17)+1</f>
        <v>4</v>
      </c>
      <c r="P1735">
        <f>INDEX('Supply Data'!$L$12:$L$17,'Demand Data'!O1735)</f>
        <v>50</v>
      </c>
      <c r="R1735" t="str">
        <f t="shared" ref="R1735:R1798" si="276">TEXT(D1735,"dd-mmm-yy ddddd")&amp;" "&amp;I1735</f>
        <v>13-Mar-08 Thursday 2</v>
      </c>
    </row>
    <row r="1736" spans="4:18" x14ac:dyDescent="0.35">
      <c r="D1736" s="21">
        <f t="shared" ref="D1736:D1799" si="277">D1735+1/24</f>
        <v>39520.083333329138</v>
      </c>
      <c r="E1736" s="21" t="b">
        <f t="shared" si="270"/>
        <v>0</v>
      </c>
      <c r="F1736" s="21" t="b">
        <f t="shared" si="271"/>
        <v>0</v>
      </c>
      <c r="G1736" s="20">
        <f t="shared" si="272"/>
        <v>1</v>
      </c>
      <c r="H1736" s="20">
        <f t="shared" si="273"/>
        <v>24</v>
      </c>
      <c r="I1736" s="20">
        <f t="shared" ref="I1736:I1799" si="278">IF(I1735&gt;=H1736,1,I1735+1)</f>
        <v>3</v>
      </c>
      <c r="J1736" s="21">
        <f t="shared" ref="J1736:J1799" si="279">IF(I1736=1,J1735+1,J1735)</f>
        <v>39520</v>
      </c>
      <c r="K1736" s="21"/>
      <c r="L1736" s="21" t="str">
        <f t="shared" si="274"/>
        <v>Thursday</v>
      </c>
      <c r="M1736" s="20">
        <f t="shared" si="275"/>
        <v>3</v>
      </c>
      <c r="N1736" s="19">
        <v>3837</v>
      </c>
      <c r="O1736" s="4">
        <f>MATCH(N1736-1,'Supply Data'!$K$12:$K$17)+1</f>
        <v>4</v>
      </c>
      <c r="P1736">
        <f>INDEX('Supply Data'!$L$12:$L$17,'Demand Data'!O1736)</f>
        <v>50</v>
      </c>
      <c r="R1736" t="str">
        <f t="shared" si="276"/>
        <v>13-Mar-08 Thursday 3</v>
      </c>
    </row>
    <row r="1737" spans="4:18" x14ac:dyDescent="0.35">
      <c r="D1737" s="21">
        <f t="shared" si="277"/>
        <v>39520.124999995802</v>
      </c>
      <c r="E1737" s="21" t="b">
        <f t="shared" si="270"/>
        <v>0</v>
      </c>
      <c r="F1737" s="21" t="b">
        <f t="shared" si="271"/>
        <v>0</v>
      </c>
      <c r="G1737" s="20">
        <f t="shared" si="272"/>
        <v>1</v>
      </c>
      <c r="H1737" s="20">
        <f t="shared" si="273"/>
        <v>24</v>
      </c>
      <c r="I1737" s="20">
        <f t="shared" si="278"/>
        <v>4</v>
      </c>
      <c r="J1737" s="21">
        <f t="shared" si="279"/>
        <v>39520</v>
      </c>
      <c r="K1737" s="21"/>
      <c r="L1737" s="21" t="str">
        <f t="shared" si="274"/>
        <v>Thursday</v>
      </c>
      <c r="M1737" s="20">
        <f t="shared" si="275"/>
        <v>3</v>
      </c>
      <c r="N1737" s="19">
        <v>3819</v>
      </c>
      <c r="O1737" s="4">
        <f>MATCH(N1737-1,'Supply Data'!$K$12:$K$17)+1</f>
        <v>4</v>
      </c>
      <c r="P1737">
        <f>INDEX('Supply Data'!$L$12:$L$17,'Demand Data'!O1737)</f>
        <v>50</v>
      </c>
      <c r="R1737" t="str">
        <f t="shared" si="276"/>
        <v>13-Mar-08 Thursday 4</v>
      </c>
    </row>
    <row r="1738" spans="4:18" x14ac:dyDescent="0.35">
      <c r="D1738" s="21">
        <f t="shared" si="277"/>
        <v>39520.166666662466</v>
      </c>
      <c r="E1738" s="21" t="b">
        <f t="shared" si="270"/>
        <v>0</v>
      </c>
      <c r="F1738" s="21" t="b">
        <f t="shared" si="271"/>
        <v>0</v>
      </c>
      <c r="G1738" s="20">
        <f t="shared" si="272"/>
        <v>1</v>
      </c>
      <c r="H1738" s="20">
        <f t="shared" si="273"/>
        <v>24</v>
      </c>
      <c r="I1738" s="20">
        <f t="shared" si="278"/>
        <v>5</v>
      </c>
      <c r="J1738" s="21">
        <f t="shared" si="279"/>
        <v>39520</v>
      </c>
      <c r="K1738" s="21"/>
      <c r="L1738" s="21" t="str">
        <f t="shared" si="274"/>
        <v>Thursday</v>
      </c>
      <c r="M1738" s="20">
        <f t="shared" si="275"/>
        <v>3</v>
      </c>
      <c r="N1738" s="19">
        <v>3933</v>
      </c>
      <c r="O1738" s="4">
        <f>MATCH(N1738-1,'Supply Data'!$K$12:$K$17)+1</f>
        <v>4</v>
      </c>
      <c r="P1738">
        <f>INDEX('Supply Data'!$L$12:$L$17,'Demand Data'!O1738)</f>
        <v>50</v>
      </c>
      <c r="R1738" t="str">
        <f t="shared" si="276"/>
        <v>13-Mar-08 Thursday 5</v>
      </c>
    </row>
    <row r="1739" spans="4:18" x14ac:dyDescent="0.35">
      <c r="D1739" s="21">
        <f t="shared" si="277"/>
        <v>39520.20833332913</v>
      </c>
      <c r="E1739" s="21" t="b">
        <f t="shared" si="270"/>
        <v>0</v>
      </c>
      <c r="F1739" s="21" t="b">
        <f t="shared" si="271"/>
        <v>0</v>
      </c>
      <c r="G1739" s="20">
        <f t="shared" si="272"/>
        <v>1</v>
      </c>
      <c r="H1739" s="20">
        <f t="shared" si="273"/>
        <v>24</v>
      </c>
      <c r="I1739" s="20">
        <f t="shared" si="278"/>
        <v>6</v>
      </c>
      <c r="J1739" s="21">
        <f t="shared" si="279"/>
        <v>39520</v>
      </c>
      <c r="K1739" s="21"/>
      <c r="L1739" s="21" t="str">
        <f t="shared" si="274"/>
        <v>Thursday</v>
      </c>
      <c r="M1739" s="20">
        <f t="shared" si="275"/>
        <v>3</v>
      </c>
      <c r="N1739" s="19">
        <v>4152</v>
      </c>
      <c r="O1739" s="4">
        <f>MATCH(N1739-1,'Supply Data'!$K$12:$K$17)+1</f>
        <v>4</v>
      </c>
      <c r="P1739">
        <f>INDEX('Supply Data'!$L$12:$L$17,'Demand Data'!O1739)</f>
        <v>50</v>
      </c>
      <c r="R1739" t="str">
        <f t="shared" si="276"/>
        <v>13-Mar-08 Thursday 6</v>
      </c>
    </row>
    <row r="1740" spans="4:18" x14ac:dyDescent="0.35">
      <c r="D1740" s="21">
        <f t="shared" si="277"/>
        <v>39520.249999995794</v>
      </c>
      <c r="E1740" s="21" t="b">
        <f t="shared" si="270"/>
        <v>0</v>
      </c>
      <c r="F1740" s="21" t="b">
        <f t="shared" si="271"/>
        <v>0</v>
      </c>
      <c r="G1740" s="20">
        <f t="shared" si="272"/>
        <v>1</v>
      </c>
      <c r="H1740" s="20">
        <f t="shared" si="273"/>
        <v>24</v>
      </c>
      <c r="I1740" s="20">
        <f t="shared" si="278"/>
        <v>7</v>
      </c>
      <c r="J1740" s="21">
        <f t="shared" si="279"/>
        <v>39520</v>
      </c>
      <c r="K1740" s="21"/>
      <c r="L1740" s="21" t="str">
        <f t="shared" si="274"/>
        <v>Thursday</v>
      </c>
      <c r="M1740" s="20">
        <f t="shared" si="275"/>
        <v>3</v>
      </c>
      <c r="N1740" s="19">
        <v>4077</v>
      </c>
      <c r="O1740" s="4">
        <f>MATCH(N1740-1,'Supply Data'!$K$12:$K$17)+1</f>
        <v>4</v>
      </c>
      <c r="P1740">
        <f>INDEX('Supply Data'!$L$12:$L$17,'Demand Data'!O1740)</f>
        <v>50</v>
      </c>
      <c r="R1740" t="str">
        <f t="shared" si="276"/>
        <v>13-Mar-08 Thursday 7</v>
      </c>
    </row>
    <row r="1741" spans="4:18" x14ac:dyDescent="0.35">
      <c r="D1741" s="21">
        <f t="shared" si="277"/>
        <v>39520.291666662459</v>
      </c>
      <c r="E1741" s="21" t="b">
        <f t="shared" si="270"/>
        <v>0</v>
      </c>
      <c r="F1741" s="21" t="b">
        <f t="shared" si="271"/>
        <v>0</v>
      </c>
      <c r="G1741" s="20">
        <f t="shared" si="272"/>
        <v>1</v>
      </c>
      <c r="H1741" s="20">
        <f t="shared" si="273"/>
        <v>24</v>
      </c>
      <c r="I1741" s="20">
        <f t="shared" si="278"/>
        <v>8</v>
      </c>
      <c r="J1741" s="21">
        <f t="shared" si="279"/>
        <v>39520</v>
      </c>
      <c r="K1741" s="21"/>
      <c r="L1741" s="21" t="str">
        <f t="shared" si="274"/>
        <v>Thursday</v>
      </c>
      <c r="M1741" s="20">
        <f t="shared" si="275"/>
        <v>3</v>
      </c>
      <c r="N1741" s="19">
        <v>4639.5</v>
      </c>
      <c r="O1741" s="4">
        <f>MATCH(N1741-1,'Supply Data'!$K$12:$K$17)+1</f>
        <v>4</v>
      </c>
      <c r="P1741">
        <f>INDEX('Supply Data'!$L$12:$L$17,'Demand Data'!O1741)</f>
        <v>50</v>
      </c>
      <c r="R1741" t="str">
        <f t="shared" si="276"/>
        <v>13-Mar-08 Thursday 8</v>
      </c>
    </row>
    <row r="1742" spans="4:18" x14ac:dyDescent="0.35">
      <c r="D1742" s="21">
        <f t="shared" si="277"/>
        <v>39520.333333329123</v>
      </c>
      <c r="E1742" s="21" t="b">
        <f t="shared" si="270"/>
        <v>0</v>
      </c>
      <c r="F1742" s="21" t="b">
        <f t="shared" si="271"/>
        <v>0</v>
      </c>
      <c r="G1742" s="20">
        <f t="shared" si="272"/>
        <v>1</v>
      </c>
      <c r="H1742" s="20">
        <f t="shared" si="273"/>
        <v>24</v>
      </c>
      <c r="I1742" s="20">
        <f t="shared" si="278"/>
        <v>9</v>
      </c>
      <c r="J1742" s="21">
        <f t="shared" si="279"/>
        <v>39520</v>
      </c>
      <c r="K1742" s="21"/>
      <c r="L1742" s="21" t="str">
        <f t="shared" si="274"/>
        <v>Thursday</v>
      </c>
      <c r="M1742" s="20">
        <f t="shared" si="275"/>
        <v>3</v>
      </c>
      <c r="N1742" s="19">
        <v>5074.5</v>
      </c>
      <c r="O1742" s="4">
        <f>MATCH(N1742-1,'Supply Data'!$K$12:$K$17)+1</f>
        <v>5</v>
      </c>
      <c r="P1742">
        <f>INDEX('Supply Data'!$L$12:$L$17,'Demand Data'!O1742)</f>
        <v>75</v>
      </c>
      <c r="R1742" t="str">
        <f t="shared" si="276"/>
        <v>13-Mar-08 Thursday 9</v>
      </c>
    </row>
    <row r="1743" spans="4:18" x14ac:dyDescent="0.35">
      <c r="D1743" s="21">
        <f t="shared" si="277"/>
        <v>39520.374999995787</v>
      </c>
      <c r="E1743" s="21" t="b">
        <f t="shared" si="270"/>
        <v>0</v>
      </c>
      <c r="F1743" s="21" t="b">
        <f t="shared" si="271"/>
        <v>0</v>
      </c>
      <c r="G1743" s="20">
        <f t="shared" si="272"/>
        <v>1</v>
      </c>
      <c r="H1743" s="20">
        <f t="shared" si="273"/>
        <v>24</v>
      </c>
      <c r="I1743" s="20">
        <f t="shared" si="278"/>
        <v>10</v>
      </c>
      <c r="J1743" s="21">
        <f t="shared" si="279"/>
        <v>39520</v>
      </c>
      <c r="K1743" s="21"/>
      <c r="L1743" s="21" t="str">
        <f t="shared" si="274"/>
        <v>Thursday</v>
      </c>
      <c r="M1743" s="20">
        <f t="shared" si="275"/>
        <v>3</v>
      </c>
      <c r="N1743" s="19">
        <v>5341.5</v>
      </c>
      <c r="O1743" s="4">
        <f>MATCH(N1743-1,'Supply Data'!$K$12:$K$17)+1</f>
        <v>5</v>
      </c>
      <c r="P1743">
        <f>INDEX('Supply Data'!$L$12:$L$17,'Demand Data'!O1743)</f>
        <v>75</v>
      </c>
      <c r="R1743" t="str">
        <f t="shared" si="276"/>
        <v>13-Mar-08 Thursday 10</v>
      </c>
    </row>
    <row r="1744" spans="4:18" x14ac:dyDescent="0.35">
      <c r="D1744" s="21">
        <f t="shared" si="277"/>
        <v>39520.416666662451</v>
      </c>
      <c r="E1744" s="21" t="b">
        <f t="shared" si="270"/>
        <v>0</v>
      </c>
      <c r="F1744" s="21" t="b">
        <f t="shared" si="271"/>
        <v>0</v>
      </c>
      <c r="G1744" s="20">
        <f t="shared" si="272"/>
        <v>1</v>
      </c>
      <c r="H1744" s="20">
        <f t="shared" si="273"/>
        <v>24</v>
      </c>
      <c r="I1744" s="20">
        <f t="shared" si="278"/>
        <v>11</v>
      </c>
      <c r="J1744" s="21">
        <f t="shared" si="279"/>
        <v>39520</v>
      </c>
      <c r="K1744" s="21"/>
      <c r="L1744" s="21" t="str">
        <f t="shared" si="274"/>
        <v>Thursday</v>
      </c>
      <c r="M1744" s="20">
        <f t="shared" si="275"/>
        <v>3</v>
      </c>
      <c r="N1744" s="19">
        <v>5539.5</v>
      </c>
      <c r="O1744" s="4">
        <f>MATCH(N1744-1,'Supply Data'!$K$12:$K$17)+1</f>
        <v>5</v>
      </c>
      <c r="P1744">
        <f>INDEX('Supply Data'!$L$12:$L$17,'Demand Data'!O1744)</f>
        <v>75</v>
      </c>
      <c r="R1744" t="str">
        <f t="shared" si="276"/>
        <v>13-Mar-08 Thursday 11</v>
      </c>
    </row>
    <row r="1745" spans="4:18" x14ac:dyDescent="0.35">
      <c r="D1745" s="21">
        <f t="shared" si="277"/>
        <v>39520.458333329116</v>
      </c>
      <c r="E1745" s="21" t="b">
        <f t="shared" si="270"/>
        <v>0</v>
      </c>
      <c r="F1745" s="21" t="b">
        <f t="shared" si="271"/>
        <v>0</v>
      </c>
      <c r="G1745" s="20">
        <f t="shared" si="272"/>
        <v>1</v>
      </c>
      <c r="H1745" s="20">
        <f t="shared" si="273"/>
        <v>24</v>
      </c>
      <c r="I1745" s="20">
        <f t="shared" si="278"/>
        <v>12</v>
      </c>
      <c r="J1745" s="21">
        <f t="shared" si="279"/>
        <v>39520</v>
      </c>
      <c r="K1745" s="21"/>
      <c r="L1745" s="21" t="str">
        <f t="shared" si="274"/>
        <v>Thursday</v>
      </c>
      <c r="M1745" s="20">
        <f t="shared" si="275"/>
        <v>3</v>
      </c>
      <c r="N1745" s="19">
        <v>5356.5</v>
      </c>
      <c r="O1745" s="4">
        <f>MATCH(N1745-1,'Supply Data'!$K$12:$K$17)+1</f>
        <v>5</v>
      </c>
      <c r="P1745">
        <f>INDEX('Supply Data'!$L$12:$L$17,'Demand Data'!O1745)</f>
        <v>75</v>
      </c>
      <c r="R1745" t="str">
        <f t="shared" si="276"/>
        <v>13-Mar-08 Thursday 12</v>
      </c>
    </row>
    <row r="1746" spans="4:18" x14ac:dyDescent="0.35">
      <c r="D1746" s="21">
        <f t="shared" si="277"/>
        <v>39520.49999999578</v>
      </c>
      <c r="E1746" s="21" t="b">
        <f t="shared" si="270"/>
        <v>0</v>
      </c>
      <c r="F1746" s="21" t="b">
        <f t="shared" si="271"/>
        <v>0</v>
      </c>
      <c r="G1746" s="20">
        <f t="shared" si="272"/>
        <v>1</v>
      </c>
      <c r="H1746" s="20">
        <f t="shared" si="273"/>
        <v>24</v>
      </c>
      <c r="I1746" s="20">
        <f t="shared" si="278"/>
        <v>13</v>
      </c>
      <c r="J1746" s="21">
        <f t="shared" si="279"/>
        <v>39520</v>
      </c>
      <c r="K1746" s="21"/>
      <c r="L1746" s="21" t="str">
        <f t="shared" si="274"/>
        <v>Thursday</v>
      </c>
      <c r="M1746" s="20">
        <f t="shared" si="275"/>
        <v>3</v>
      </c>
      <c r="N1746" s="19">
        <v>5442</v>
      </c>
      <c r="O1746" s="4">
        <f>MATCH(N1746-1,'Supply Data'!$K$12:$K$17)+1</f>
        <v>5</v>
      </c>
      <c r="P1746">
        <f>INDEX('Supply Data'!$L$12:$L$17,'Demand Data'!O1746)</f>
        <v>75</v>
      </c>
      <c r="R1746" t="str">
        <f t="shared" si="276"/>
        <v>13-Mar-08 Thursday 13</v>
      </c>
    </row>
    <row r="1747" spans="4:18" x14ac:dyDescent="0.35">
      <c r="D1747" s="21">
        <f t="shared" si="277"/>
        <v>39520.541666662444</v>
      </c>
      <c r="E1747" s="21" t="b">
        <f t="shared" si="270"/>
        <v>0</v>
      </c>
      <c r="F1747" s="21" t="b">
        <f t="shared" si="271"/>
        <v>0</v>
      </c>
      <c r="G1747" s="20">
        <f t="shared" si="272"/>
        <v>1</v>
      </c>
      <c r="H1747" s="20">
        <f t="shared" si="273"/>
        <v>24</v>
      </c>
      <c r="I1747" s="20">
        <f t="shared" si="278"/>
        <v>14</v>
      </c>
      <c r="J1747" s="21">
        <f t="shared" si="279"/>
        <v>39520</v>
      </c>
      <c r="K1747" s="21"/>
      <c r="L1747" s="21" t="str">
        <f t="shared" si="274"/>
        <v>Thursday</v>
      </c>
      <c r="M1747" s="20">
        <f t="shared" si="275"/>
        <v>3</v>
      </c>
      <c r="N1747" s="19">
        <v>5592</v>
      </c>
      <c r="O1747" s="4">
        <f>MATCH(N1747-1,'Supply Data'!$K$12:$K$17)+1</f>
        <v>5</v>
      </c>
      <c r="P1747">
        <f>INDEX('Supply Data'!$L$12:$L$17,'Demand Data'!O1747)</f>
        <v>75</v>
      </c>
      <c r="R1747" t="str">
        <f t="shared" si="276"/>
        <v>13-Mar-08 Thursday 14</v>
      </c>
    </row>
    <row r="1748" spans="4:18" x14ac:dyDescent="0.35">
      <c r="D1748" s="21">
        <f t="shared" si="277"/>
        <v>39520.583333329108</v>
      </c>
      <c r="E1748" s="21" t="b">
        <f t="shared" si="270"/>
        <v>0</v>
      </c>
      <c r="F1748" s="21" t="b">
        <f t="shared" si="271"/>
        <v>0</v>
      </c>
      <c r="G1748" s="20">
        <f t="shared" si="272"/>
        <v>1</v>
      </c>
      <c r="H1748" s="20">
        <f t="shared" si="273"/>
        <v>24</v>
      </c>
      <c r="I1748" s="20">
        <f t="shared" si="278"/>
        <v>15</v>
      </c>
      <c r="J1748" s="21">
        <f t="shared" si="279"/>
        <v>39520</v>
      </c>
      <c r="K1748" s="21"/>
      <c r="L1748" s="21" t="str">
        <f t="shared" si="274"/>
        <v>Thursday</v>
      </c>
      <c r="M1748" s="20">
        <f t="shared" si="275"/>
        <v>3</v>
      </c>
      <c r="N1748" s="19">
        <v>5556</v>
      </c>
      <c r="O1748" s="4">
        <f>MATCH(N1748-1,'Supply Data'!$K$12:$K$17)+1</f>
        <v>5</v>
      </c>
      <c r="P1748">
        <f>INDEX('Supply Data'!$L$12:$L$17,'Demand Data'!O1748)</f>
        <v>75</v>
      </c>
      <c r="R1748" t="str">
        <f t="shared" si="276"/>
        <v>13-Mar-08 Thursday 15</v>
      </c>
    </row>
    <row r="1749" spans="4:18" x14ac:dyDescent="0.35">
      <c r="D1749" s="21">
        <f t="shared" si="277"/>
        <v>39520.624999995773</v>
      </c>
      <c r="E1749" s="21" t="b">
        <f t="shared" si="270"/>
        <v>0</v>
      </c>
      <c r="F1749" s="21" t="b">
        <f t="shared" si="271"/>
        <v>0</v>
      </c>
      <c r="G1749" s="20">
        <f t="shared" si="272"/>
        <v>1</v>
      </c>
      <c r="H1749" s="20">
        <f t="shared" si="273"/>
        <v>24</v>
      </c>
      <c r="I1749" s="20">
        <f t="shared" si="278"/>
        <v>16</v>
      </c>
      <c r="J1749" s="21">
        <f t="shared" si="279"/>
        <v>39520</v>
      </c>
      <c r="K1749" s="21"/>
      <c r="L1749" s="21" t="str">
        <f t="shared" si="274"/>
        <v>Thursday</v>
      </c>
      <c r="M1749" s="20">
        <f t="shared" si="275"/>
        <v>3</v>
      </c>
      <c r="N1749" s="19">
        <v>5457</v>
      </c>
      <c r="O1749" s="4">
        <f>MATCH(N1749-1,'Supply Data'!$K$12:$K$17)+1</f>
        <v>5</v>
      </c>
      <c r="P1749">
        <f>INDEX('Supply Data'!$L$12:$L$17,'Demand Data'!O1749)</f>
        <v>75</v>
      </c>
      <c r="R1749" t="str">
        <f t="shared" si="276"/>
        <v>13-Mar-08 Thursday 16</v>
      </c>
    </row>
    <row r="1750" spans="4:18" x14ac:dyDescent="0.35">
      <c r="D1750" s="21">
        <f t="shared" si="277"/>
        <v>39520.666666662437</v>
      </c>
      <c r="E1750" s="21" t="b">
        <f t="shared" si="270"/>
        <v>0</v>
      </c>
      <c r="F1750" s="21" t="b">
        <f t="shared" si="271"/>
        <v>0</v>
      </c>
      <c r="G1750" s="20">
        <f t="shared" si="272"/>
        <v>1</v>
      </c>
      <c r="H1750" s="20">
        <f t="shared" si="273"/>
        <v>24</v>
      </c>
      <c r="I1750" s="20">
        <f t="shared" si="278"/>
        <v>17</v>
      </c>
      <c r="J1750" s="21">
        <f t="shared" si="279"/>
        <v>39520</v>
      </c>
      <c r="K1750" s="21"/>
      <c r="L1750" s="21" t="str">
        <f t="shared" si="274"/>
        <v>Thursday</v>
      </c>
      <c r="M1750" s="20">
        <f t="shared" si="275"/>
        <v>3</v>
      </c>
      <c r="N1750" s="19">
        <v>5259</v>
      </c>
      <c r="O1750" s="4">
        <f>MATCH(N1750-1,'Supply Data'!$K$12:$K$17)+1</f>
        <v>5</v>
      </c>
      <c r="P1750">
        <f>INDEX('Supply Data'!$L$12:$L$17,'Demand Data'!O1750)</f>
        <v>75</v>
      </c>
      <c r="R1750" t="str">
        <f t="shared" si="276"/>
        <v>13-Mar-08 Thursday 17</v>
      </c>
    </row>
    <row r="1751" spans="4:18" x14ac:dyDescent="0.35">
      <c r="D1751" s="21">
        <f t="shared" si="277"/>
        <v>39520.708333329101</v>
      </c>
      <c r="E1751" s="21" t="b">
        <f t="shared" si="270"/>
        <v>0</v>
      </c>
      <c r="F1751" s="21" t="b">
        <f t="shared" si="271"/>
        <v>0</v>
      </c>
      <c r="G1751" s="20">
        <f t="shared" si="272"/>
        <v>1</v>
      </c>
      <c r="H1751" s="20">
        <f t="shared" si="273"/>
        <v>24</v>
      </c>
      <c r="I1751" s="20">
        <f t="shared" si="278"/>
        <v>18</v>
      </c>
      <c r="J1751" s="21">
        <f t="shared" si="279"/>
        <v>39520</v>
      </c>
      <c r="K1751" s="21"/>
      <c r="L1751" s="21" t="str">
        <f t="shared" si="274"/>
        <v>Thursday</v>
      </c>
      <c r="M1751" s="20">
        <f t="shared" si="275"/>
        <v>3</v>
      </c>
      <c r="N1751" s="19">
        <v>5346</v>
      </c>
      <c r="O1751" s="4">
        <f>MATCH(N1751-1,'Supply Data'!$K$12:$K$17)+1</f>
        <v>5</v>
      </c>
      <c r="P1751">
        <f>INDEX('Supply Data'!$L$12:$L$17,'Demand Data'!O1751)</f>
        <v>75</v>
      </c>
      <c r="R1751" t="str">
        <f t="shared" si="276"/>
        <v>13-Mar-08 Thursday 18</v>
      </c>
    </row>
    <row r="1752" spans="4:18" x14ac:dyDescent="0.35">
      <c r="D1752" s="21">
        <f t="shared" si="277"/>
        <v>39520.749999995765</v>
      </c>
      <c r="E1752" s="21" t="b">
        <f t="shared" si="270"/>
        <v>0</v>
      </c>
      <c r="F1752" s="21" t="b">
        <f t="shared" si="271"/>
        <v>0</v>
      </c>
      <c r="G1752" s="20">
        <f t="shared" si="272"/>
        <v>1</v>
      </c>
      <c r="H1752" s="20">
        <f t="shared" si="273"/>
        <v>24</v>
      </c>
      <c r="I1752" s="20">
        <f t="shared" si="278"/>
        <v>19</v>
      </c>
      <c r="J1752" s="21">
        <f t="shared" si="279"/>
        <v>39520</v>
      </c>
      <c r="K1752" s="21"/>
      <c r="L1752" s="21" t="str">
        <f t="shared" si="274"/>
        <v>Thursday</v>
      </c>
      <c r="M1752" s="20">
        <f t="shared" si="275"/>
        <v>3</v>
      </c>
      <c r="N1752" s="19">
        <v>5896.5</v>
      </c>
      <c r="O1752" s="4">
        <f>MATCH(N1752-1,'Supply Data'!$K$12:$K$17)+1</f>
        <v>5</v>
      </c>
      <c r="P1752">
        <f>INDEX('Supply Data'!$L$12:$L$17,'Demand Data'!O1752)</f>
        <v>75</v>
      </c>
      <c r="R1752" t="str">
        <f t="shared" si="276"/>
        <v>13-Mar-08 Thursday 19</v>
      </c>
    </row>
    <row r="1753" spans="4:18" x14ac:dyDescent="0.35">
      <c r="D1753" s="21">
        <f t="shared" si="277"/>
        <v>39520.79166666243</v>
      </c>
      <c r="E1753" s="21" t="b">
        <f t="shared" si="270"/>
        <v>0</v>
      </c>
      <c r="F1753" s="21" t="b">
        <f t="shared" si="271"/>
        <v>0</v>
      </c>
      <c r="G1753" s="20">
        <f t="shared" si="272"/>
        <v>1</v>
      </c>
      <c r="H1753" s="20">
        <f t="shared" si="273"/>
        <v>24</v>
      </c>
      <c r="I1753" s="20">
        <f t="shared" si="278"/>
        <v>20</v>
      </c>
      <c r="J1753" s="21">
        <f t="shared" si="279"/>
        <v>39520</v>
      </c>
      <c r="K1753" s="21"/>
      <c r="L1753" s="21" t="str">
        <f t="shared" si="274"/>
        <v>Thursday</v>
      </c>
      <c r="M1753" s="20">
        <f t="shared" si="275"/>
        <v>3</v>
      </c>
      <c r="N1753" s="19">
        <v>5662.5</v>
      </c>
      <c r="O1753" s="4">
        <f>MATCH(N1753-1,'Supply Data'!$K$12:$K$17)+1</f>
        <v>5</v>
      </c>
      <c r="P1753">
        <f>INDEX('Supply Data'!$L$12:$L$17,'Demand Data'!O1753)</f>
        <v>75</v>
      </c>
      <c r="R1753" t="str">
        <f t="shared" si="276"/>
        <v>13-Mar-08 Thursday 20</v>
      </c>
    </row>
    <row r="1754" spans="4:18" x14ac:dyDescent="0.35">
      <c r="D1754" s="21">
        <f t="shared" si="277"/>
        <v>39520.833333329094</v>
      </c>
      <c r="E1754" s="21" t="b">
        <f t="shared" si="270"/>
        <v>0</v>
      </c>
      <c r="F1754" s="21" t="b">
        <f t="shared" si="271"/>
        <v>0</v>
      </c>
      <c r="G1754" s="20">
        <f t="shared" si="272"/>
        <v>1</v>
      </c>
      <c r="H1754" s="20">
        <f t="shared" si="273"/>
        <v>24</v>
      </c>
      <c r="I1754" s="20">
        <f t="shared" si="278"/>
        <v>21</v>
      </c>
      <c r="J1754" s="21">
        <f t="shared" si="279"/>
        <v>39520</v>
      </c>
      <c r="K1754" s="21"/>
      <c r="L1754" s="21" t="str">
        <f t="shared" si="274"/>
        <v>Thursday</v>
      </c>
      <c r="M1754" s="20">
        <f t="shared" si="275"/>
        <v>3</v>
      </c>
      <c r="N1754" s="19">
        <v>5539.5</v>
      </c>
      <c r="O1754" s="4">
        <f>MATCH(N1754-1,'Supply Data'!$K$12:$K$17)+1</f>
        <v>5</v>
      </c>
      <c r="P1754">
        <f>INDEX('Supply Data'!$L$12:$L$17,'Demand Data'!O1754)</f>
        <v>75</v>
      </c>
      <c r="R1754" t="str">
        <f t="shared" si="276"/>
        <v>13-Mar-08 Thursday 21</v>
      </c>
    </row>
    <row r="1755" spans="4:18" x14ac:dyDescent="0.35">
      <c r="D1755" s="21">
        <f t="shared" si="277"/>
        <v>39520.874999995758</v>
      </c>
      <c r="E1755" s="21" t="b">
        <f t="shared" si="270"/>
        <v>0</v>
      </c>
      <c r="F1755" s="21" t="b">
        <f t="shared" si="271"/>
        <v>0</v>
      </c>
      <c r="G1755" s="20">
        <f t="shared" si="272"/>
        <v>1</v>
      </c>
      <c r="H1755" s="20">
        <f t="shared" si="273"/>
        <v>24</v>
      </c>
      <c r="I1755" s="20">
        <f t="shared" si="278"/>
        <v>22</v>
      </c>
      <c r="J1755" s="21">
        <f t="shared" si="279"/>
        <v>39520</v>
      </c>
      <c r="K1755" s="21"/>
      <c r="L1755" s="21" t="str">
        <f t="shared" si="274"/>
        <v>Thursday</v>
      </c>
      <c r="M1755" s="20">
        <f t="shared" si="275"/>
        <v>3</v>
      </c>
      <c r="N1755" s="19">
        <v>5005.5</v>
      </c>
      <c r="O1755" s="4">
        <f>MATCH(N1755-1,'Supply Data'!$K$12:$K$17)+1</f>
        <v>5</v>
      </c>
      <c r="P1755">
        <f>INDEX('Supply Data'!$L$12:$L$17,'Demand Data'!O1755)</f>
        <v>75</v>
      </c>
      <c r="R1755" t="str">
        <f t="shared" si="276"/>
        <v>13-Mar-08 Thursday 22</v>
      </c>
    </row>
    <row r="1756" spans="4:18" x14ac:dyDescent="0.35">
      <c r="D1756" s="21">
        <f t="shared" si="277"/>
        <v>39520.916666662422</v>
      </c>
      <c r="E1756" s="21" t="b">
        <f t="shared" si="270"/>
        <v>0</v>
      </c>
      <c r="F1756" s="21" t="b">
        <f t="shared" si="271"/>
        <v>0</v>
      </c>
      <c r="G1756" s="20">
        <f t="shared" si="272"/>
        <v>1</v>
      </c>
      <c r="H1756" s="20">
        <f t="shared" si="273"/>
        <v>24</v>
      </c>
      <c r="I1756" s="20">
        <f t="shared" si="278"/>
        <v>23</v>
      </c>
      <c r="J1756" s="21">
        <f t="shared" si="279"/>
        <v>39520</v>
      </c>
      <c r="K1756" s="21"/>
      <c r="L1756" s="21" t="str">
        <f t="shared" si="274"/>
        <v>Thursday</v>
      </c>
      <c r="M1756" s="20">
        <f t="shared" si="275"/>
        <v>3</v>
      </c>
      <c r="N1756" s="19">
        <v>4519.5</v>
      </c>
      <c r="O1756" s="4">
        <f>MATCH(N1756-1,'Supply Data'!$K$12:$K$17)+1</f>
        <v>4</v>
      </c>
      <c r="P1756">
        <f>INDEX('Supply Data'!$L$12:$L$17,'Demand Data'!O1756)</f>
        <v>50</v>
      </c>
      <c r="R1756" t="str">
        <f t="shared" si="276"/>
        <v>13-Mar-08 Thursday 23</v>
      </c>
    </row>
    <row r="1757" spans="4:18" x14ac:dyDescent="0.35">
      <c r="D1757" s="21">
        <f t="shared" si="277"/>
        <v>39520.958333329087</v>
      </c>
      <c r="E1757" s="21" t="b">
        <f t="shared" si="270"/>
        <v>0</v>
      </c>
      <c r="F1757" s="21" t="b">
        <f t="shared" si="271"/>
        <v>0</v>
      </c>
      <c r="G1757" s="20">
        <f t="shared" si="272"/>
        <v>1</v>
      </c>
      <c r="H1757" s="20">
        <f t="shared" si="273"/>
        <v>24</v>
      </c>
      <c r="I1757" s="20">
        <f t="shared" si="278"/>
        <v>24</v>
      </c>
      <c r="J1757" s="21">
        <f t="shared" si="279"/>
        <v>39520</v>
      </c>
      <c r="K1757" s="21"/>
      <c r="L1757" s="21" t="str">
        <f t="shared" si="274"/>
        <v>Thursday</v>
      </c>
      <c r="M1757" s="20">
        <f t="shared" si="275"/>
        <v>3</v>
      </c>
      <c r="N1757" s="19">
        <v>4248</v>
      </c>
      <c r="O1757" s="4">
        <f>MATCH(N1757-1,'Supply Data'!$K$12:$K$17)+1</f>
        <v>4</v>
      </c>
      <c r="P1757">
        <f>INDEX('Supply Data'!$L$12:$L$17,'Demand Data'!O1757)</f>
        <v>50</v>
      </c>
      <c r="R1757" t="str">
        <f t="shared" si="276"/>
        <v>13-Mar-08 Thursday 24</v>
      </c>
    </row>
    <row r="1758" spans="4:18" x14ac:dyDescent="0.35">
      <c r="D1758" s="21">
        <f t="shared" si="277"/>
        <v>39520.999999995751</v>
      </c>
      <c r="E1758" s="21" t="b">
        <f t="shared" si="270"/>
        <v>0</v>
      </c>
      <c r="F1758" s="21" t="b">
        <f t="shared" si="271"/>
        <v>0</v>
      </c>
      <c r="G1758" s="20">
        <f t="shared" si="272"/>
        <v>1</v>
      </c>
      <c r="H1758" s="20">
        <f t="shared" si="273"/>
        <v>24</v>
      </c>
      <c r="I1758" s="20">
        <f t="shared" si="278"/>
        <v>1</v>
      </c>
      <c r="J1758" s="21">
        <f t="shared" si="279"/>
        <v>39521</v>
      </c>
      <c r="K1758" s="21"/>
      <c r="L1758" s="21" t="str">
        <f t="shared" si="274"/>
        <v>Friday</v>
      </c>
      <c r="M1758" s="20">
        <f t="shared" si="275"/>
        <v>3</v>
      </c>
      <c r="N1758" s="19">
        <v>4105.5</v>
      </c>
      <c r="O1758" s="4">
        <f>MATCH(N1758-1,'Supply Data'!$K$12:$K$17)+1</f>
        <v>4</v>
      </c>
      <c r="P1758">
        <f>INDEX('Supply Data'!$L$12:$L$17,'Demand Data'!O1758)</f>
        <v>50</v>
      </c>
      <c r="R1758" t="str">
        <f t="shared" si="276"/>
        <v>14-Mar-08 Friday 1</v>
      </c>
    </row>
    <row r="1759" spans="4:18" x14ac:dyDescent="0.35">
      <c r="D1759" s="21">
        <f t="shared" si="277"/>
        <v>39521.041666662415</v>
      </c>
      <c r="E1759" s="21" t="b">
        <f t="shared" si="270"/>
        <v>0</v>
      </c>
      <c r="F1759" s="21" t="b">
        <f t="shared" si="271"/>
        <v>0</v>
      </c>
      <c r="G1759" s="20">
        <f t="shared" si="272"/>
        <v>1</v>
      </c>
      <c r="H1759" s="20">
        <f t="shared" si="273"/>
        <v>24</v>
      </c>
      <c r="I1759" s="20">
        <f t="shared" si="278"/>
        <v>2</v>
      </c>
      <c r="J1759" s="21">
        <f t="shared" si="279"/>
        <v>39521</v>
      </c>
      <c r="K1759" s="21"/>
      <c r="L1759" s="21" t="str">
        <f t="shared" si="274"/>
        <v>Friday</v>
      </c>
      <c r="M1759" s="20">
        <f t="shared" si="275"/>
        <v>3</v>
      </c>
      <c r="N1759" s="19">
        <v>3961.5</v>
      </c>
      <c r="O1759" s="4">
        <f>MATCH(N1759-1,'Supply Data'!$K$12:$K$17)+1</f>
        <v>4</v>
      </c>
      <c r="P1759">
        <f>INDEX('Supply Data'!$L$12:$L$17,'Demand Data'!O1759)</f>
        <v>50</v>
      </c>
      <c r="R1759" t="str">
        <f t="shared" si="276"/>
        <v>14-Mar-08 Friday 2</v>
      </c>
    </row>
    <row r="1760" spans="4:18" x14ac:dyDescent="0.35">
      <c r="D1760" s="21">
        <f t="shared" si="277"/>
        <v>39521.083333329079</v>
      </c>
      <c r="E1760" s="21" t="b">
        <f t="shared" si="270"/>
        <v>0</v>
      </c>
      <c r="F1760" s="21" t="b">
        <f t="shared" si="271"/>
        <v>0</v>
      </c>
      <c r="G1760" s="20">
        <f t="shared" si="272"/>
        <v>1</v>
      </c>
      <c r="H1760" s="20">
        <f t="shared" si="273"/>
        <v>24</v>
      </c>
      <c r="I1760" s="20">
        <f t="shared" si="278"/>
        <v>3</v>
      </c>
      <c r="J1760" s="21">
        <f t="shared" si="279"/>
        <v>39521</v>
      </c>
      <c r="K1760" s="21"/>
      <c r="L1760" s="21" t="str">
        <f t="shared" si="274"/>
        <v>Friday</v>
      </c>
      <c r="M1760" s="20">
        <f t="shared" si="275"/>
        <v>3</v>
      </c>
      <c r="N1760" s="19">
        <v>3763.5</v>
      </c>
      <c r="O1760" s="4">
        <f>MATCH(N1760-1,'Supply Data'!$K$12:$K$17)+1</f>
        <v>4</v>
      </c>
      <c r="P1760">
        <f>INDEX('Supply Data'!$L$12:$L$17,'Demand Data'!O1760)</f>
        <v>50</v>
      </c>
      <c r="R1760" t="str">
        <f t="shared" si="276"/>
        <v>14-Mar-08 Friday 3</v>
      </c>
    </row>
    <row r="1761" spans="4:18" x14ac:dyDescent="0.35">
      <c r="D1761" s="21">
        <f t="shared" si="277"/>
        <v>39521.124999995744</v>
      </c>
      <c r="E1761" s="21" t="b">
        <f t="shared" si="270"/>
        <v>0</v>
      </c>
      <c r="F1761" s="21" t="b">
        <f t="shared" si="271"/>
        <v>0</v>
      </c>
      <c r="G1761" s="20">
        <f t="shared" si="272"/>
        <v>1</v>
      </c>
      <c r="H1761" s="20">
        <f t="shared" si="273"/>
        <v>24</v>
      </c>
      <c r="I1761" s="20">
        <f t="shared" si="278"/>
        <v>4</v>
      </c>
      <c r="J1761" s="21">
        <f t="shared" si="279"/>
        <v>39521</v>
      </c>
      <c r="K1761" s="21"/>
      <c r="L1761" s="21" t="str">
        <f t="shared" si="274"/>
        <v>Friday</v>
      </c>
      <c r="M1761" s="20">
        <f t="shared" si="275"/>
        <v>3</v>
      </c>
      <c r="N1761" s="19">
        <v>3823.5</v>
      </c>
      <c r="O1761" s="4">
        <f>MATCH(N1761-1,'Supply Data'!$K$12:$K$17)+1</f>
        <v>4</v>
      </c>
      <c r="P1761">
        <f>INDEX('Supply Data'!$L$12:$L$17,'Demand Data'!O1761)</f>
        <v>50</v>
      </c>
      <c r="R1761" t="str">
        <f t="shared" si="276"/>
        <v>14-Mar-08 Friday 4</v>
      </c>
    </row>
    <row r="1762" spans="4:18" x14ac:dyDescent="0.35">
      <c r="D1762" s="21">
        <f t="shared" si="277"/>
        <v>39521.166666662408</v>
      </c>
      <c r="E1762" s="21" t="b">
        <f t="shared" si="270"/>
        <v>0</v>
      </c>
      <c r="F1762" s="21" t="b">
        <f t="shared" si="271"/>
        <v>0</v>
      </c>
      <c r="G1762" s="20">
        <f t="shared" si="272"/>
        <v>1</v>
      </c>
      <c r="H1762" s="20">
        <f t="shared" si="273"/>
        <v>24</v>
      </c>
      <c r="I1762" s="20">
        <f t="shared" si="278"/>
        <v>5</v>
      </c>
      <c r="J1762" s="21">
        <f t="shared" si="279"/>
        <v>39521</v>
      </c>
      <c r="K1762" s="21"/>
      <c r="L1762" s="21" t="str">
        <f t="shared" si="274"/>
        <v>Friday</v>
      </c>
      <c r="M1762" s="20">
        <f t="shared" si="275"/>
        <v>3</v>
      </c>
      <c r="N1762" s="19">
        <v>3994.5</v>
      </c>
      <c r="O1762" s="4">
        <f>MATCH(N1762-1,'Supply Data'!$K$12:$K$17)+1</f>
        <v>4</v>
      </c>
      <c r="P1762">
        <f>INDEX('Supply Data'!$L$12:$L$17,'Demand Data'!O1762)</f>
        <v>50</v>
      </c>
      <c r="R1762" t="str">
        <f t="shared" si="276"/>
        <v>14-Mar-08 Friday 5</v>
      </c>
    </row>
    <row r="1763" spans="4:18" x14ac:dyDescent="0.35">
      <c r="D1763" s="21">
        <f t="shared" si="277"/>
        <v>39521.208333329072</v>
      </c>
      <c r="E1763" s="21" t="b">
        <f t="shared" si="270"/>
        <v>0</v>
      </c>
      <c r="F1763" s="21" t="b">
        <f t="shared" si="271"/>
        <v>0</v>
      </c>
      <c r="G1763" s="20">
        <f t="shared" si="272"/>
        <v>1</v>
      </c>
      <c r="H1763" s="20">
        <f t="shared" si="273"/>
        <v>24</v>
      </c>
      <c r="I1763" s="20">
        <f t="shared" si="278"/>
        <v>6</v>
      </c>
      <c r="J1763" s="21">
        <f t="shared" si="279"/>
        <v>39521</v>
      </c>
      <c r="K1763" s="21"/>
      <c r="L1763" s="21" t="str">
        <f t="shared" si="274"/>
        <v>Friday</v>
      </c>
      <c r="M1763" s="20">
        <f t="shared" si="275"/>
        <v>3</v>
      </c>
      <c r="N1763" s="19">
        <v>4099.5</v>
      </c>
      <c r="O1763" s="4">
        <f>MATCH(N1763-1,'Supply Data'!$K$12:$K$17)+1</f>
        <v>4</v>
      </c>
      <c r="P1763">
        <f>INDEX('Supply Data'!$L$12:$L$17,'Demand Data'!O1763)</f>
        <v>50</v>
      </c>
      <c r="R1763" t="str">
        <f t="shared" si="276"/>
        <v>14-Mar-08 Friday 6</v>
      </c>
    </row>
    <row r="1764" spans="4:18" x14ac:dyDescent="0.35">
      <c r="D1764" s="21">
        <f t="shared" si="277"/>
        <v>39521.249999995736</v>
      </c>
      <c r="E1764" s="21" t="b">
        <f t="shared" si="270"/>
        <v>0</v>
      </c>
      <c r="F1764" s="21" t="b">
        <f t="shared" si="271"/>
        <v>0</v>
      </c>
      <c r="G1764" s="20">
        <f t="shared" si="272"/>
        <v>1</v>
      </c>
      <c r="H1764" s="20">
        <f t="shared" si="273"/>
        <v>24</v>
      </c>
      <c r="I1764" s="20">
        <f t="shared" si="278"/>
        <v>7</v>
      </c>
      <c r="J1764" s="21">
        <f t="shared" si="279"/>
        <v>39521</v>
      </c>
      <c r="K1764" s="21"/>
      <c r="L1764" s="21" t="str">
        <f t="shared" si="274"/>
        <v>Friday</v>
      </c>
      <c r="M1764" s="20">
        <f t="shared" si="275"/>
        <v>3</v>
      </c>
      <c r="N1764" s="19">
        <v>3970.5</v>
      </c>
      <c r="O1764" s="4">
        <f>MATCH(N1764-1,'Supply Data'!$K$12:$K$17)+1</f>
        <v>4</v>
      </c>
      <c r="P1764">
        <f>INDEX('Supply Data'!$L$12:$L$17,'Demand Data'!O1764)</f>
        <v>50</v>
      </c>
      <c r="R1764" t="str">
        <f t="shared" si="276"/>
        <v>14-Mar-08 Friday 7</v>
      </c>
    </row>
    <row r="1765" spans="4:18" x14ac:dyDescent="0.35">
      <c r="D1765" s="21">
        <f t="shared" si="277"/>
        <v>39521.291666662401</v>
      </c>
      <c r="E1765" s="21" t="b">
        <f t="shared" si="270"/>
        <v>0</v>
      </c>
      <c r="F1765" s="21" t="b">
        <f t="shared" si="271"/>
        <v>0</v>
      </c>
      <c r="G1765" s="20">
        <f t="shared" si="272"/>
        <v>1</v>
      </c>
      <c r="H1765" s="20">
        <f t="shared" si="273"/>
        <v>24</v>
      </c>
      <c r="I1765" s="20">
        <f t="shared" si="278"/>
        <v>8</v>
      </c>
      <c r="J1765" s="21">
        <f t="shared" si="279"/>
        <v>39521</v>
      </c>
      <c r="K1765" s="21"/>
      <c r="L1765" s="21" t="str">
        <f t="shared" si="274"/>
        <v>Friday</v>
      </c>
      <c r="M1765" s="20">
        <f t="shared" si="275"/>
        <v>3</v>
      </c>
      <c r="N1765" s="19">
        <v>4408.5</v>
      </c>
      <c r="O1765" s="4">
        <f>MATCH(N1765-1,'Supply Data'!$K$12:$K$17)+1</f>
        <v>4</v>
      </c>
      <c r="P1765">
        <f>INDEX('Supply Data'!$L$12:$L$17,'Demand Data'!O1765)</f>
        <v>50</v>
      </c>
      <c r="R1765" t="str">
        <f t="shared" si="276"/>
        <v>14-Mar-08 Friday 8</v>
      </c>
    </row>
    <row r="1766" spans="4:18" x14ac:dyDescent="0.35">
      <c r="D1766" s="21">
        <f t="shared" si="277"/>
        <v>39521.333333329065</v>
      </c>
      <c r="E1766" s="21" t="b">
        <f t="shared" si="270"/>
        <v>0</v>
      </c>
      <c r="F1766" s="21" t="b">
        <f t="shared" si="271"/>
        <v>0</v>
      </c>
      <c r="G1766" s="20">
        <f t="shared" si="272"/>
        <v>1</v>
      </c>
      <c r="H1766" s="20">
        <f t="shared" si="273"/>
        <v>24</v>
      </c>
      <c r="I1766" s="20">
        <f t="shared" si="278"/>
        <v>9</v>
      </c>
      <c r="J1766" s="21">
        <f t="shared" si="279"/>
        <v>39521</v>
      </c>
      <c r="K1766" s="21"/>
      <c r="L1766" s="21" t="str">
        <f t="shared" si="274"/>
        <v>Friday</v>
      </c>
      <c r="M1766" s="20">
        <f t="shared" si="275"/>
        <v>3</v>
      </c>
      <c r="N1766" s="19">
        <v>5085</v>
      </c>
      <c r="O1766" s="4">
        <f>MATCH(N1766-1,'Supply Data'!$K$12:$K$17)+1</f>
        <v>5</v>
      </c>
      <c r="P1766">
        <f>INDEX('Supply Data'!$L$12:$L$17,'Demand Data'!O1766)</f>
        <v>75</v>
      </c>
      <c r="R1766" t="str">
        <f t="shared" si="276"/>
        <v>14-Mar-08 Friday 9</v>
      </c>
    </row>
    <row r="1767" spans="4:18" x14ac:dyDescent="0.35">
      <c r="D1767" s="21">
        <f t="shared" si="277"/>
        <v>39521.374999995729</v>
      </c>
      <c r="E1767" s="21" t="b">
        <f t="shared" si="270"/>
        <v>0</v>
      </c>
      <c r="F1767" s="21" t="b">
        <f t="shared" si="271"/>
        <v>0</v>
      </c>
      <c r="G1767" s="20">
        <f t="shared" si="272"/>
        <v>1</v>
      </c>
      <c r="H1767" s="20">
        <f t="shared" si="273"/>
        <v>24</v>
      </c>
      <c r="I1767" s="20">
        <f t="shared" si="278"/>
        <v>10</v>
      </c>
      <c r="J1767" s="21">
        <f t="shared" si="279"/>
        <v>39521</v>
      </c>
      <c r="K1767" s="21"/>
      <c r="L1767" s="21" t="str">
        <f t="shared" si="274"/>
        <v>Friday</v>
      </c>
      <c r="M1767" s="20">
        <f t="shared" si="275"/>
        <v>3</v>
      </c>
      <c r="N1767" s="19">
        <v>5508</v>
      </c>
      <c r="O1767" s="4">
        <f>MATCH(N1767-1,'Supply Data'!$K$12:$K$17)+1</f>
        <v>5</v>
      </c>
      <c r="P1767">
        <f>INDEX('Supply Data'!$L$12:$L$17,'Demand Data'!O1767)</f>
        <v>75</v>
      </c>
      <c r="R1767" t="str">
        <f t="shared" si="276"/>
        <v>14-Mar-08 Friday 10</v>
      </c>
    </row>
    <row r="1768" spans="4:18" x14ac:dyDescent="0.35">
      <c r="D1768" s="21">
        <f t="shared" si="277"/>
        <v>39521.416666662393</v>
      </c>
      <c r="E1768" s="21" t="b">
        <f t="shared" si="270"/>
        <v>0</v>
      </c>
      <c r="F1768" s="21" t="b">
        <f t="shared" si="271"/>
        <v>0</v>
      </c>
      <c r="G1768" s="20">
        <f t="shared" si="272"/>
        <v>1</v>
      </c>
      <c r="H1768" s="20">
        <f t="shared" si="273"/>
        <v>24</v>
      </c>
      <c r="I1768" s="20">
        <f t="shared" si="278"/>
        <v>11</v>
      </c>
      <c r="J1768" s="21">
        <f t="shared" si="279"/>
        <v>39521</v>
      </c>
      <c r="K1768" s="21"/>
      <c r="L1768" s="21" t="str">
        <f t="shared" si="274"/>
        <v>Friday</v>
      </c>
      <c r="M1768" s="20">
        <f t="shared" si="275"/>
        <v>3</v>
      </c>
      <c r="N1768" s="19">
        <v>5407.5</v>
      </c>
      <c r="O1768" s="4">
        <f>MATCH(N1768-1,'Supply Data'!$K$12:$K$17)+1</f>
        <v>5</v>
      </c>
      <c r="P1768">
        <f>INDEX('Supply Data'!$L$12:$L$17,'Demand Data'!O1768)</f>
        <v>75</v>
      </c>
      <c r="R1768" t="str">
        <f t="shared" si="276"/>
        <v>14-Mar-08 Friday 11</v>
      </c>
    </row>
    <row r="1769" spans="4:18" x14ac:dyDescent="0.35">
      <c r="D1769" s="21">
        <f t="shared" si="277"/>
        <v>39521.458333329057</v>
      </c>
      <c r="E1769" s="21" t="b">
        <f t="shared" si="270"/>
        <v>0</v>
      </c>
      <c r="F1769" s="21" t="b">
        <f t="shared" si="271"/>
        <v>0</v>
      </c>
      <c r="G1769" s="20">
        <f t="shared" si="272"/>
        <v>1</v>
      </c>
      <c r="H1769" s="20">
        <f t="shared" si="273"/>
        <v>24</v>
      </c>
      <c r="I1769" s="20">
        <f t="shared" si="278"/>
        <v>12</v>
      </c>
      <c r="J1769" s="21">
        <f t="shared" si="279"/>
        <v>39521</v>
      </c>
      <c r="K1769" s="21"/>
      <c r="L1769" s="21" t="str">
        <f t="shared" si="274"/>
        <v>Friday</v>
      </c>
      <c r="M1769" s="20">
        <f t="shared" si="275"/>
        <v>3</v>
      </c>
      <c r="N1769" s="19">
        <v>5499</v>
      </c>
      <c r="O1769" s="4">
        <f>MATCH(N1769-1,'Supply Data'!$K$12:$K$17)+1</f>
        <v>5</v>
      </c>
      <c r="P1769">
        <f>INDEX('Supply Data'!$L$12:$L$17,'Demand Data'!O1769)</f>
        <v>75</v>
      </c>
      <c r="R1769" t="str">
        <f t="shared" si="276"/>
        <v>14-Mar-08 Friday 12</v>
      </c>
    </row>
    <row r="1770" spans="4:18" x14ac:dyDescent="0.35">
      <c r="D1770" s="21">
        <f t="shared" si="277"/>
        <v>39521.499999995722</v>
      </c>
      <c r="E1770" s="21" t="b">
        <f t="shared" si="270"/>
        <v>0</v>
      </c>
      <c r="F1770" s="21" t="b">
        <f t="shared" si="271"/>
        <v>0</v>
      </c>
      <c r="G1770" s="20">
        <f t="shared" si="272"/>
        <v>1</v>
      </c>
      <c r="H1770" s="20">
        <f t="shared" si="273"/>
        <v>24</v>
      </c>
      <c r="I1770" s="20">
        <f t="shared" si="278"/>
        <v>13</v>
      </c>
      <c r="J1770" s="21">
        <f t="shared" si="279"/>
        <v>39521</v>
      </c>
      <c r="K1770" s="21"/>
      <c r="L1770" s="21" t="str">
        <f t="shared" si="274"/>
        <v>Friday</v>
      </c>
      <c r="M1770" s="20">
        <f t="shared" si="275"/>
        <v>3</v>
      </c>
      <c r="N1770" s="19">
        <v>5550</v>
      </c>
      <c r="O1770" s="4">
        <f>MATCH(N1770-1,'Supply Data'!$K$12:$K$17)+1</f>
        <v>5</v>
      </c>
      <c r="P1770">
        <f>INDEX('Supply Data'!$L$12:$L$17,'Demand Data'!O1770)</f>
        <v>75</v>
      </c>
      <c r="R1770" t="str">
        <f t="shared" si="276"/>
        <v>14-Mar-08 Friday 13</v>
      </c>
    </row>
    <row r="1771" spans="4:18" x14ac:dyDescent="0.35">
      <c r="D1771" s="21">
        <f t="shared" si="277"/>
        <v>39521.541666662386</v>
      </c>
      <c r="E1771" s="21" t="b">
        <f t="shared" si="270"/>
        <v>0</v>
      </c>
      <c r="F1771" s="21" t="b">
        <f t="shared" si="271"/>
        <v>0</v>
      </c>
      <c r="G1771" s="20">
        <f t="shared" si="272"/>
        <v>1</v>
      </c>
      <c r="H1771" s="20">
        <f t="shared" si="273"/>
        <v>24</v>
      </c>
      <c r="I1771" s="20">
        <f t="shared" si="278"/>
        <v>14</v>
      </c>
      <c r="J1771" s="21">
        <f t="shared" si="279"/>
        <v>39521</v>
      </c>
      <c r="K1771" s="21"/>
      <c r="L1771" s="21" t="str">
        <f t="shared" si="274"/>
        <v>Friday</v>
      </c>
      <c r="M1771" s="20">
        <f t="shared" si="275"/>
        <v>3</v>
      </c>
      <c r="N1771" s="19">
        <v>5667</v>
      </c>
      <c r="O1771" s="4">
        <f>MATCH(N1771-1,'Supply Data'!$K$12:$K$17)+1</f>
        <v>5</v>
      </c>
      <c r="P1771">
        <f>INDEX('Supply Data'!$L$12:$L$17,'Demand Data'!O1771)</f>
        <v>75</v>
      </c>
      <c r="R1771" t="str">
        <f t="shared" si="276"/>
        <v>14-Mar-08 Friday 14</v>
      </c>
    </row>
    <row r="1772" spans="4:18" x14ac:dyDescent="0.35">
      <c r="D1772" s="21">
        <f t="shared" si="277"/>
        <v>39521.58333332905</v>
      </c>
      <c r="E1772" s="21" t="b">
        <f t="shared" si="270"/>
        <v>0</v>
      </c>
      <c r="F1772" s="21" t="b">
        <f t="shared" si="271"/>
        <v>0</v>
      </c>
      <c r="G1772" s="20">
        <f t="shared" si="272"/>
        <v>1</v>
      </c>
      <c r="H1772" s="20">
        <f t="shared" si="273"/>
        <v>24</v>
      </c>
      <c r="I1772" s="20">
        <f t="shared" si="278"/>
        <v>15</v>
      </c>
      <c r="J1772" s="21">
        <f t="shared" si="279"/>
        <v>39521</v>
      </c>
      <c r="K1772" s="21"/>
      <c r="L1772" s="21" t="str">
        <f t="shared" si="274"/>
        <v>Friday</v>
      </c>
      <c r="M1772" s="20">
        <f t="shared" si="275"/>
        <v>3</v>
      </c>
      <c r="N1772" s="19">
        <v>5541</v>
      </c>
      <c r="O1772" s="4">
        <f>MATCH(N1772-1,'Supply Data'!$K$12:$K$17)+1</f>
        <v>5</v>
      </c>
      <c r="P1772">
        <f>INDEX('Supply Data'!$L$12:$L$17,'Demand Data'!O1772)</f>
        <v>75</v>
      </c>
      <c r="R1772" t="str">
        <f t="shared" si="276"/>
        <v>14-Mar-08 Friday 15</v>
      </c>
    </row>
    <row r="1773" spans="4:18" x14ac:dyDescent="0.35">
      <c r="D1773" s="21">
        <f t="shared" si="277"/>
        <v>39521.624999995714</v>
      </c>
      <c r="E1773" s="21" t="b">
        <f t="shared" si="270"/>
        <v>0</v>
      </c>
      <c r="F1773" s="21" t="b">
        <f t="shared" si="271"/>
        <v>0</v>
      </c>
      <c r="G1773" s="20">
        <f t="shared" si="272"/>
        <v>1</v>
      </c>
      <c r="H1773" s="20">
        <f t="shared" si="273"/>
        <v>24</v>
      </c>
      <c r="I1773" s="20">
        <f t="shared" si="278"/>
        <v>16</v>
      </c>
      <c r="J1773" s="21">
        <f t="shared" si="279"/>
        <v>39521</v>
      </c>
      <c r="K1773" s="21"/>
      <c r="L1773" s="21" t="str">
        <f t="shared" si="274"/>
        <v>Friday</v>
      </c>
      <c r="M1773" s="20">
        <f t="shared" si="275"/>
        <v>3</v>
      </c>
      <c r="N1773" s="19">
        <v>5506.5</v>
      </c>
      <c r="O1773" s="4">
        <f>MATCH(N1773-1,'Supply Data'!$K$12:$K$17)+1</f>
        <v>5</v>
      </c>
      <c r="P1773">
        <f>INDEX('Supply Data'!$L$12:$L$17,'Demand Data'!O1773)</f>
        <v>75</v>
      </c>
      <c r="R1773" t="str">
        <f t="shared" si="276"/>
        <v>14-Mar-08 Friday 16</v>
      </c>
    </row>
    <row r="1774" spans="4:18" x14ac:dyDescent="0.35">
      <c r="D1774" s="21">
        <f t="shared" si="277"/>
        <v>39521.666666662379</v>
      </c>
      <c r="E1774" s="21" t="b">
        <f t="shared" si="270"/>
        <v>0</v>
      </c>
      <c r="F1774" s="21" t="b">
        <f t="shared" si="271"/>
        <v>0</v>
      </c>
      <c r="G1774" s="20">
        <f t="shared" si="272"/>
        <v>1</v>
      </c>
      <c r="H1774" s="20">
        <f t="shared" si="273"/>
        <v>24</v>
      </c>
      <c r="I1774" s="20">
        <f t="shared" si="278"/>
        <v>17</v>
      </c>
      <c r="J1774" s="21">
        <f t="shared" si="279"/>
        <v>39521</v>
      </c>
      <c r="K1774" s="21"/>
      <c r="L1774" s="21" t="str">
        <f t="shared" si="274"/>
        <v>Friday</v>
      </c>
      <c r="M1774" s="20">
        <f t="shared" si="275"/>
        <v>3</v>
      </c>
      <c r="N1774" s="19">
        <v>5298</v>
      </c>
      <c r="O1774" s="4">
        <f>MATCH(N1774-1,'Supply Data'!$K$12:$K$17)+1</f>
        <v>5</v>
      </c>
      <c r="P1774">
        <f>INDEX('Supply Data'!$L$12:$L$17,'Demand Data'!O1774)</f>
        <v>75</v>
      </c>
      <c r="R1774" t="str">
        <f t="shared" si="276"/>
        <v>14-Mar-08 Friday 17</v>
      </c>
    </row>
    <row r="1775" spans="4:18" x14ac:dyDescent="0.35">
      <c r="D1775" s="21">
        <f t="shared" si="277"/>
        <v>39521.708333329043</v>
      </c>
      <c r="E1775" s="21" t="b">
        <f t="shared" si="270"/>
        <v>0</v>
      </c>
      <c r="F1775" s="21" t="b">
        <f t="shared" si="271"/>
        <v>0</v>
      </c>
      <c r="G1775" s="20">
        <f t="shared" si="272"/>
        <v>1</v>
      </c>
      <c r="H1775" s="20">
        <f t="shared" si="273"/>
        <v>24</v>
      </c>
      <c r="I1775" s="20">
        <f t="shared" si="278"/>
        <v>18</v>
      </c>
      <c r="J1775" s="21">
        <f t="shared" si="279"/>
        <v>39521</v>
      </c>
      <c r="K1775" s="21"/>
      <c r="L1775" s="21" t="str">
        <f t="shared" si="274"/>
        <v>Friday</v>
      </c>
      <c r="M1775" s="20">
        <f t="shared" si="275"/>
        <v>3</v>
      </c>
      <c r="N1775" s="19">
        <v>5338.5</v>
      </c>
      <c r="O1775" s="4">
        <f>MATCH(N1775-1,'Supply Data'!$K$12:$K$17)+1</f>
        <v>5</v>
      </c>
      <c r="P1775">
        <f>INDEX('Supply Data'!$L$12:$L$17,'Demand Data'!O1775)</f>
        <v>75</v>
      </c>
      <c r="R1775" t="str">
        <f t="shared" si="276"/>
        <v>14-Mar-08 Friday 18</v>
      </c>
    </row>
    <row r="1776" spans="4:18" x14ac:dyDescent="0.35">
      <c r="D1776" s="21">
        <f t="shared" si="277"/>
        <v>39521.749999995707</v>
      </c>
      <c r="E1776" s="21" t="b">
        <f t="shared" si="270"/>
        <v>0</v>
      </c>
      <c r="F1776" s="21" t="b">
        <f t="shared" si="271"/>
        <v>0</v>
      </c>
      <c r="G1776" s="20">
        <f t="shared" si="272"/>
        <v>1</v>
      </c>
      <c r="H1776" s="20">
        <f t="shared" si="273"/>
        <v>24</v>
      </c>
      <c r="I1776" s="20">
        <f t="shared" si="278"/>
        <v>19</v>
      </c>
      <c r="J1776" s="21">
        <f t="shared" si="279"/>
        <v>39521</v>
      </c>
      <c r="K1776" s="21"/>
      <c r="L1776" s="21" t="str">
        <f t="shared" si="274"/>
        <v>Friday</v>
      </c>
      <c r="M1776" s="20">
        <f t="shared" si="275"/>
        <v>3</v>
      </c>
      <c r="N1776" s="19">
        <v>5895</v>
      </c>
      <c r="O1776" s="4">
        <f>MATCH(N1776-1,'Supply Data'!$K$12:$K$17)+1</f>
        <v>5</v>
      </c>
      <c r="P1776">
        <f>INDEX('Supply Data'!$L$12:$L$17,'Demand Data'!O1776)</f>
        <v>75</v>
      </c>
      <c r="R1776" t="str">
        <f t="shared" si="276"/>
        <v>14-Mar-08 Friday 19</v>
      </c>
    </row>
    <row r="1777" spans="4:18" x14ac:dyDescent="0.35">
      <c r="D1777" s="21">
        <f t="shared" si="277"/>
        <v>39521.791666662371</v>
      </c>
      <c r="E1777" s="21" t="b">
        <f t="shared" si="270"/>
        <v>0</v>
      </c>
      <c r="F1777" s="21" t="b">
        <f t="shared" si="271"/>
        <v>0</v>
      </c>
      <c r="G1777" s="20">
        <f t="shared" si="272"/>
        <v>1</v>
      </c>
      <c r="H1777" s="20">
        <f t="shared" si="273"/>
        <v>24</v>
      </c>
      <c r="I1777" s="20">
        <f t="shared" si="278"/>
        <v>20</v>
      </c>
      <c r="J1777" s="21">
        <f t="shared" si="279"/>
        <v>39521</v>
      </c>
      <c r="K1777" s="21"/>
      <c r="L1777" s="21" t="str">
        <f t="shared" si="274"/>
        <v>Friday</v>
      </c>
      <c r="M1777" s="20">
        <f t="shared" si="275"/>
        <v>3</v>
      </c>
      <c r="N1777" s="19">
        <v>5712</v>
      </c>
      <c r="O1777" s="4">
        <f>MATCH(N1777-1,'Supply Data'!$K$12:$K$17)+1</f>
        <v>5</v>
      </c>
      <c r="P1777">
        <f>INDEX('Supply Data'!$L$12:$L$17,'Demand Data'!O1777)</f>
        <v>75</v>
      </c>
      <c r="R1777" t="str">
        <f t="shared" si="276"/>
        <v>14-Mar-08 Friday 20</v>
      </c>
    </row>
    <row r="1778" spans="4:18" x14ac:dyDescent="0.35">
      <c r="D1778" s="21">
        <f t="shared" si="277"/>
        <v>39521.833333329036</v>
      </c>
      <c r="E1778" s="21" t="b">
        <f t="shared" si="270"/>
        <v>0</v>
      </c>
      <c r="F1778" s="21" t="b">
        <f t="shared" si="271"/>
        <v>0</v>
      </c>
      <c r="G1778" s="20">
        <f t="shared" si="272"/>
        <v>1</v>
      </c>
      <c r="H1778" s="20">
        <f t="shared" si="273"/>
        <v>24</v>
      </c>
      <c r="I1778" s="20">
        <f t="shared" si="278"/>
        <v>21</v>
      </c>
      <c r="J1778" s="21">
        <f t="shared" si="279"/>
        <v>39521</v>
      </c>
      <c r="K1778" s="21"/>
      <c r="L1778" s="21" t="str">
        <f t="shared" si="274"/>
        <v>Friday</v>
      </c>
      <c r="M1778" s="20">
        <f t="shared" si="275"/>
        <v>3</v>
      </c>
      <c r="N1778" s="19">
        <v>5529</v>
      </c>
      <c r="O1778" s="4">
        <f>MATCH(N1778-1,'Supply Data'!$K$12:$K$17)+1</f>
        <v>5</v>
      </c>
      <c r="P1778">
        <f>INDEX('Supply Data'!$L$12:$L$17,'Demand Data'!O1778)</f>
        <v>75</v>
      </c>
      <c r="R1778" t="str">
        <f t="shared" si="276"/>
        <v>14-Mar-08 Friday 21</v>
      </c>
    </row>
    <row r="1779" spans="4:18" x14ac:dyDescent="0.35">
      <c r="D1779" s="21">
        <f t="shared" si="277"/>
        <v>39521.8749999957</v>
      </c>
      <c r="E1779" s="21" t="b">
        <f t="shared" si="270"/>
        <v>0</v>
      </c>
      <c r="F1779" s="21" t="b">
        <f t="shared" si="271"/>
        <v>0</v>
      </c>
      <c r="G1779" s="20">
        <f t="shared" si="272"/>
        <v>1</v>
      </c>
      <c r="H1779" s="20">
        <f t="shared" si="273"/>
        <v>24</v>
      </c>
      <c r="I1779" s="20">
        <f t="shared" si="278"/>
        <v>22</v>
      </c>
      <c r="J1779" s="21">
        <f t="shared" si="279"/>
        <v>39521</v>
      </c>
      <c r="K1779" s="21"/>
      <c r="L1779" s="21" t="str">
        <f t="shared" si="274"/>
        <v>Friday</v>
      </c>
      <c r="M1779" s="20">
        <f t="shared" si="275"/>
        <v>3</v>
      </c>
      <c r="N1779" s="19">
        <v>5139</v>
      </c>
      <c r="O1779" s="4">
        <f>MATCH(N1779-1,'Supply Data'!$K$12:$K$17)+1</f>
        <v>5</v>
      </c>
      <c r="P1779">
        <f>INDEX('Supply Data'!$L$12:$L$17,'Demand Data'!O1779)</f>
        <v>75</v>
      </c>
      <c r="R1779" t="str">
        <f t="shared" si="276"/>
        <v>14-Mar-08 Friday 22</v>
      </c>
    </row>
    <row r="1780" spans="4:18" x14ac:dyDescent="0.35">
      <c r="D1780" s="21">
        <f t="shared" si="277"/>
        <v>39521.916666662364</v>
      </c>
      <c r="E1780" s="21" t="b">
        <f t="shared" si="270"/>
        <v>0</v>
      </c>
      <c r="F1780" s="21" t="b">
        <f t="shared" si="271"/>
        <v>0</v>
      </c>
      <c r="G1780" s="20">
        <f t="shared" si="272"/>
        <v>1</v>
      </c>
      <c r="H1780" s="20">
        <f t="shared" si="273"/>
        <v>24</v>
      </c>
      <c r="I1780" s="20">
        <f t="shared" si="278"/>
        <v>23</v>
      </c>
      <c r="J1780" s="21">
        <f t="shared" si="279"/>
        <v>39521</v>
      </c>
      <c r="K1780" s="21"/>
      <c r="L1780" s="21" t="str">
        <f t="shared" si="274"/>
        <v>Friday</v>
      </c>
      <c r="M1780" s="20">
        <f t="shared" si="275"/>
        <v>3</v>
      </c>
      <c r="N1780" s="19">
        <v>4669.5</v>
      </c>
      <c r="O1780" s="4">
        <f>MATCH(N1780-1,'Supply Data'!$K$12:$K$17)+1</f>
        <v>4</v>
      </c>
      <c r="P1780">
        <f>INDEX('Supply Data'!$L$12:$L$17,'Demand Data'!O1780)</f>
        <v>50</v>
      </c>
      <c r="R1780" t="str">
        <f t="shared" si="276"/>
        <v>14-Mar-08 Friday 23</v>
      </c>
    </row>
    <row r="1781" spans="4:18" x14ac:dyDescent="0.35">
      <c r="D1781" s="21">
        <f t="shared" si="277"/>
        <v>39521.958333329028</v>
      </c>
      <c r="E1781" s="21" t="b">
        <f t="shared" si="270"/>
        <v>0</v>
      </c>
      <c r="F1781" s="21" t="b">
        <f t="shared" si="271"/>
        <v>0</v>
      </c>
      <c r="G1781" s="20">
        <f t="shared" si="272"/>
        <v>1</v>
      </c>
      <c r="H1781" s="20">
        <f t="shared" si="273"/>
        <v>24</v>
      </c>
      <c r="I1781" s="20">
        <f t="shared" si="278"/>
        <v>24</v>
      </c>
      <c r="J1781" s="21">
        <f t="shared" si="279"/>
        <v>39521</v>
      </c>
      <c r="K1781" s="21"/>
      <c r="L1781" s="21" t="str">
        <f t="shared" si="274"/>
        <v>Friday</v>
      </c>
      <c r="M1781" s="20">
        <f t="shared" si="275"/>
        <v>3</v>
      </c>
      <c r="N1781" s="19">
        <v>4305</v>
      </c>
      <c r="O1781" s="4">
        <f>MATCH(N1781-1,'Supply Data'!$K$12:$K$17)+1</f>
        <v>4</v>
      </c>
      <c r="P1781">
        <f>INDEX('Supply Data'!$L$12:$L$17,'Demand Data'!O1781)</f>
        <v>50</v>
      </c>
      <c r="R1781" t="str">
        <f t="shared" si="276"/>
        <v>14-Mar-08 Friday 24</v>
      </c>
    </row>
    <row r="1782" spans="4:18" x14ac:dyDescent="0.35">
      <c r="D1782" s="21">
        <f t="shared" si="277"/>
        <v>39521.999999995693</v>
      </c>
      <c r="E1782" s="21" t="b">
        <f t="shared" si="270"/>
        <v>0</v>
      </c>
      <c r="F1782" s="21" t="b">
        <f t="shared" si="271"/>
        <v>0</v>
      </c>
      <c r="G1782" s="20">
        <f t="shared" si="272"/>
        <v>1</v>
      </c>
      <c r="H1782" s="20">
        <f t="shared" si="273"/>
        <v>24</v>
      </c>
      <c r="I1782" s="20">
        <f t="shared" si="278"/>
        <v>1</v>
      </c>
      <c r="J1782" s="21">
        <f t="shared" si="279"/>
        <v>39522</v>
      </c>
      <c r="K1782" s="21"/>
      <c r="L1782" s="21" t="str">
        <f t="shared" si="274"/>
        <v>Saturday</v>
      </c>
      <c r="M1782" s="20">
        <f t="shared" si="275"/>
        <v>3</v>
      </c>
      <c r="N1782" s="19">
        <v>4084.5</v>
      </c>
      <c r="O1782" s="4">
        <f>MATCH(N1782-1,'Supply Data'!$K$12:$K$17)+1</f>
        <v>4</v>
      </c>
      <c r="P1782">
        <f>INDEX('Supply Data'!$L$12:$L$17,'Demand Data'!O1782)</f>
        <v>50</v>
      </c>
      <c r="R1782" t="str">
        <f t="shared" si="276"/>
        <v>15-Mar-08 Saturday 1</v>
      </c>
    </row>
    <row r="1783" spans="4:18" x14ac:dyDescent="0.35">
      <c r="D1783" s="21">
        <f t="shared" si="277"/>
        <v>39522.041666662357</v>
      </c>
      <c r="E1783" s="21" t="b">
        <f t="shared" si="270"/>
        <v>0</v>
      </c>
      <c r="F1783" s="21" t="b">
        <f t="shared" si="271"/>
        <v>0</v>
      </c>
      <c r="G1783" s="20">
        <f t="shared" si="272"/>
        <v>1</v>
      </c>
      <c r="H1783" s="20">
        <f t="shared" si="273"/>
        <v>24</v>
      </c>
      <c r="I1783" s="20">
        <f t="shared" si="278"/>
        <v>2</v>
      </c>
      <c r="J1783" s="21">
        <f t="shared" si="279"/>
        <v>39522</v>
      </c>
      <c r="K1783" s="21"/>
      <c r="L1783" s="21" t="str">
        <f t="shared" si="274"/>
        <v>Saturday</v>
      </c>
      <c r="M1783" s="20">
        <f t="shared" si="275"/>
        <v>3</v>
      </c>
      <c r="N1783" s="19">
        <v>3918</v>
      </c>
      <c r="O1783" s="4">
        <f>MATCH(N1783-1,'Supply Data'!$K$12:$K$17)+1</f>
        <v>4</v>
      </c>
      <c r="P1783">
        <f>INDEX('Supply Data'!$L$12:$L$17,'Demand Data'!O1783)</f>
        <v>50</v>
      </c>
      <c r="R1783" t="str">
        <f t="shared" si="276"/>
        <v>15-Mar-08 Saturday 2</v>
      </c>
    </row>
    <row r="1784" spans="4:18" x14ac:dyDescent="0.35">
      <c r="D1784" s="21">
        <f t="shared" si="277"/>
        <v>39522.083333329021</v>
      </c>
      <c r="E1784" s="21" t="b">
        <f t="shared" si="270"/>
        <v>0</v>
      </c>
      <c r="F1784" s="21" t="b">
        <f t="shared" si="271"/>
        <v>0</v>
      </c>
      <c r="G1784" s="20">
        <f t="shared" si="272"/>
        <v>1</v>
      </c>
      <c r="H1784" s="20">
        <f t="shared" si="273"/>
        <v>24</v>
      </c>
      <c r="I1784" s="20">
        <f t="shared" si="278"/>
        <v>3</v>
      </c>
      <c r="J1784" s="21">
        <f t="shared" si="279"/>
        <v>39522</v>
      </c>
      <c r="K1784" s="21"/>
      <c r="L1784" s="21" t="str">
        <f t="shared" si="274"/>
        <v>Saturday</v>
      </c>
      <c r="M1784" s="20">
        <f t="shared" si="275"/>
        <v>3</v>
      </c>
      <c r="N1784" s="19">
        <v>3864</v>
      </c>
      <c r="O1784" s="4">
        <f>MATCH(N1784-1,'Supply Data'!$K$12:$K$17)+1</f>
        <v>4</v>
      </c>
      <c r="P1784">
        <f>INDEX('Supply Data'!$L$12:$L$17,'Demand Data'!O1784)</f>
        <v>50</v>
      </c>
      <c r="R1784" t="str">
        <f t="shared" si="276"/>
        <v>15-Mar-08 Saturday 3</v>
      </c>
    </row>
    <row r="1785" spans="4:18" x14ac:dyDescent="0.35">
      <c r="D1785" s="21">
        <f t="shared" si="277"/>
        <v>39522.124999995685</v>
      </c>
      <c r="E1785" s="21" t="b">
        <f t="shared" si="270"/>
        <v>0</v>
      </c>
      <c r="F1785" s="21" t="b">
        <f t="shared" si="271"/>
        <v>0</v>
      </c>
      <c r="G1785" s="20">
        <f t="shared" si="272"/>
        <v>1</v>
      </c>
      <c r="H1785" s="20">
        <f t="shared" si="273"/>
        <v>24</v>
      </c>
      <c r="I1785" s="20">
        <f t="shared" si="278"/>
        <v>4</v>
      </c>
      <c r="J1785" s="21">
        <f t="shared" si="279"/>
        <v>39522</v>
      </c>
      <c r="K1785" s="21"/>
      <c r="L1785" s="21" t="str">
        <f t="shared" si="274"/>
        <v>Saturday</v>
      </c>
      <c r="M1785" s="20">
        <f t="shared" si="275"/>
        <v>3</v>
      </c>
      <c r="N1785" s="19">
        <v>3870</v>
      </c>
      <c r="O1785" s="4">
        <f>MATCH(N1785-1,'Supply Data'!$K$12:$K$17)+1</f>
        <v>4</v>
      </c>
      <c r="P1785">
        <f>INDEX('Supply Data'!$L$12:$L$17,'Demand Data'!O1785)</f>
        <v>50</v>
      </c>
      <c r="R1785" t="str">
        <f t="shared" si="276"/>
        <v>15-Mar-08 Saturday 4</v>
      </c>
    </row>
    <row r="1786" spans="4:18" x14ac:dyDescent="0.35">
      <c r="D1786" s="21">
        <f t="shared" si="277"/>
        <v>39522.16666666235</v>
      </c>
      <c r="E1786" s="21" t="b">
        <f t="shared" si="270"/>
        <v>0</v>
      </c>
      <c r="F1786" s="21" t="b">
        <f t="shared" si="271"/>
        <v>0</v>
      </c>
      <c r="G1786" s="20">
        <f t="shared" si="272"/>
        <v>1</v>
      </c>
      <c r="H1786" s="20">
        <f t="shared" si="273"/>
        <v>24</v>
      </c>
      <c r="I1786" s="20">
        <f t="shared" si="278"/>
        <v>5</v>
      </c>
      <c r="J1786" s="21">
        <f t="shared" si="279"/>
        <v>39522</v>
      </c>
      <c r="K1786" s="21"/>
      <c r="L1786" s="21" t="str">
        <f t="shared" si="274"/>
        <v>Saturday</v>
      </c>
      <c r="M1786" s="20">
        <f t="shared" si="275"/>
        <v>3</v>
      </c>
      <c r="N1786" s="19">
        <v>4045.5</v>
      </c>
      <c r="O1786" s="4">
        <f>MATCH(N1786-1,'Supply Data'!$K$12:$K$17)+1</f>
        <v>4</v>
      </c>
      <c r="P1786">
        <f>INDEX('Supply Data'!$L$12:$L$17,'Demand Data'!O1786)</f>
        <v>50</v>
      </c>
      <c r="R1786" t="str">
        <f t="shared" si="276"/>
        <v>15-Mar-08 Saturday 5</v>
      </c>
    </row>
    <row r="1787" spans="4:18" x14ac:dyDescent="0.35">
      <c r="D1787" s="21">
        <f t="shared" si="277"/>
        <v>39522.208333329014</v>
      </c>
      <c r="E1787" s="21" t="b">
        <f t="shared" si="270"/>
        <v>0</v>
      </c>
      <c r="F1787" s="21" t="b">
        <f t="shared" si="271"/>
        <v>0</v>
      </c>
      <c r="G1787" s="20">
        <f t="shared" si="272"/>
        <v>1</v>
      </c>
      <c r="H1787" s="20">
        <f t="shared" si="273"/>
        <v>24</v>
      </c>
      <c r="I1787" s="20">
        <f t="shared" si="278"/>
        <v>6</v>
      </c>
      <c r="J1787" s="21">
        <f t="shared" si="279"/>
        <v>39522</v>
      </c>
      <c r="K1787" s="21"/>
      <c r="L1787" s="21" t="str">
        <f t="shared" si="274"/>
        <v>Saturday</v>
      </c>
      <c r="M1787" s="20">
        <f t="shared" si="275"/>
        <v>3</v>
      </c>
      <c r="N1787" s="19">
        <v>4147.5</v>
      </c>
      <c r="O1787" s="4">
        <f>MATCH(N1787-1,'Supply Data'!$K$12:$K$17)+1</f>
        <v>4</v>
      </c>
      <c r="P1787">
        <f>INDEX('Supply Data'!$L$12:$L$17,'Demand Data'!O1787)</f>
        <v>50</v>
      </c>
      <c r="R1787" t="str">
        <f t="shared" si="276"/>
        <v>15-Mar-08 Saturday 6</v>
      </c>
    </row>
    <row r="1788" spans="4:18" x14ac:dyDescent="0.35">
      <c r="D1788" s="21">
        <f t="shared" si="277"/>
        <v>39522.249999995678</v>
      </c>
      <c r="E1788" s="21" t="b">
        <f t="shared" si="270"/>
        <v>0</v>
      </c>
      <c r="F1788" s="21" t="b">
        <f t="shared" si="271"/>
        <v>0</v>
      </c>
      <c r="G1788" s="20">
        <f t="shared" si="272"/>
        <v>1</v>
      </c>
      <c r="H1788" s="20">
        <f t="shared" si="273"/>
        <v>24</v>
      </c>
      <c r="I1788" s="20">
        <f t="shared" si="278"/>
        <v>7</v>
      </c>
      <c r="J1788" s="21">
        <f t="shared" si="279"/>
        <v>39522</v>
      </c>
      <c r="K1788" s="21"/>
      <c r="L1788" s="21" t="str">
        <f t="shared" si="274"/>
        <v>Saturday</v>
      </c>
      <c r="M1788" s="20">
        <f t="shared" si="275"/>
        <v>3</v>
      </c>
      <c r="N1788" s="19">
        <v>4141.5</v>
      </c>
      <c r="O1788" s="4">
        <f>MATCH(N1788-1,'Supply Data'!$K$12:$K$17)+1</f>
        <v>4</v>
      </c>
      <c r="P1788">
        <f>INDEX('Supply Data'!$L$12:$L$17,'Demand Data'!O1788)</f>
        <v>50</v>
      </c>
      <c r="R1788" t="str">
        <f t="shared" si="276"/>
        <v>15-Mar-08 Saturday 7</v>
      </c>
    </row>
    <row r="1789" spans="4:18" x14ac:dyDescent="0.35">
      <c r="D1789" s="21">
        <f t="shared" si="277"/>
        <v>39522.291666662342</v>
      </c>
      <c r="E1789" s="21" t="b">
        <f t="shared" si="270"/>
        <v>0</v>
      </c>
      <c r="F1789" s="21" t="b">
        <f t="shared" si="271"/>
        <v>0</v>
      </c>
      <c r="G1789" s="20">
        <f t="shared" si="272"/>
        <v>1</v>
      </c>
      <c r="H1789" s="20">
        <f t="shared" si="273"/>
        <v>24</v>
      </c>
      <c r="I1789" s="20">
        <f t="shared" si="278"/>
        <v>8</v>
      </c>
      <c r="J1789" s="21">
        <f t="shared" si="279"/>
        <v>39522</v>
      </c>
      <c r="K1789" s="21"/>
      <c r="L1789" s="21" t="str">
        <f t="shared" si="274"/>
        <v>Saturday</v>
      </c>
      <c r="M1789" s="20">
        <f t="shared" si="275"/>
        <v>3</v>
      </c>
      <c r="N1789" s="19">
        <v>4713</v>
      </c>
      <c r="O1789" s="4">
        <f>MATCH(N1789-1,'Supply Data'!$K$12:$K$17)+1</f>
        <v>4</v>
      </c>
      <c r="P1789">
        <f>INDEX('Supply Data'!$L$12:$L$17,'Demand Data'!O1789)</f>
        <v>50</v>
      </c>
      <c r="R1789" t="str">
        <f t="shared" si="276"/>
        <v>15-Mar-08 Saturday 8</v>
      </c>
    </row>
    <row r="1790" spans="4:18" x14ac:dyDescent="0.35">
      <c r="D1790" s="21">
        <f t="shared" si="277"/>
        <v>39522.333333329007</v>
      </c>
      <c r="E1790" s="21" t="b">
        <f t="shared" si="270"/>
        <v>0</v>
      </c>
      <c r="F1790" s="21" t="b">
        <f t="shared" si="271"/>
        <v>0</v>
      </c>
      <c r="G1790" s="20">
        <f t="shared" si="272"/>
        <v>1</v>
      </c>
      <c r="H1790" s="20">
        <f t="shared" si="273"/>
        <v>24</v>
      </c>
      <c r="I1790" s="20">
        <f t="shared" si="278"/>
        <v>9</v>
      </c>
      <c r="J1790" s="21">
        <f t="shared" si="279"/>
        <v>39522</v>
      </c>
      <c r="K1790" s="21"/>
      <c r="L1790" s="21" t="str">
        <f t="shared" si="274"/>
        <v>Saturday</v>
      </c>
      <c r="M1790" s="20">
        <f t="shared" si="275"/>
        <v>3</v>
      </c>
      <c r="N1790" s="19">
        <v>5272.5</v>
      </c>
      <c r="O1790" s="4">
        <f>MATCH(N1790-1,'Supply Data'!$K$12:$K$17)+1</f>
        <v>5</v>
      </c>
      <c r="P1790">
        <f>INDEX('Supply Data'!$L$12:$L$17,'Demand Data'!O1790)</f>
        <v>75</v>
      </c>
      <c r="R1790" t="str">
        <f t="shared" si="276"/>
        <v>15-Mar-08 Saturday 9</v>
      </c>
    </row>
    <row r="1791" spans="4:18" x14ac:dyDescent="0.35">
      <c r="D1791" s="21">
        <f t="shared" si="277"/>
        <v>39522.374999995671</v>
      </c>
      <c r="E1791" s="21" t="b">
        <f t="shared" si="270"/>
        <v>0</v>
      </c>
      <c r="F1791" s="21" t="b">
        <f t="shared" si="271"/>
        <v>0</v>
      </c>
      <c r="G1791" s="20">
        <f t="shared" si="272"/>
        <v>1</v>
      </c>
      <c r="H1791" s="20">
        <f t="shared" si="273"/>
        <v>24</v>
      </c>
      <c r="I1791" s="20">
        <f t="shared" si="278"/>
        <v>10</v>
      </c>
      <c r="J1791" s="21">
        <f t="shared" si="279"/>
        <v>39522</v>
      </c>
      <c r="K1791" s="21"/>
      <c r="L1791" s="21" t="str">
        <f t="shared" si="274"/>
        <v>Saturday</v>
      </c>
      <c r="M1791" s="20">
        <f t="shared" si="275"/>
        <v>3</v>
      </c>
      <c r="N1791" s="19">
        <v>5587.5</v>
      </c>
      <c r="O1791" s="4">
        <f>MATCH(N1791-1,'Supply Data'!$K$12:$K$17)+1</f>
        <v>5</v>
      </c>
      <c r="P1791">
        <f>INDEX('Supply Data'!$L$12:$L$17,'Demand Data'!O1791)</f>
        <v>75</v>
      </c>
      <c r="R1791" t="str">
        <f t="shared" si="276"/>
        <v>15-Mar-08 Saturday 10</v>
      </c>
    </row>
    <row r="1792" spans="4:18" x14ac:dyDescent="0.35">
      <c r="D1792" s="21">
        <f t="shared" si="277"/>
        <v>39522.416666662335</v>
      </c>
      <c r="E1792" s="21" t="b">
        <f t="shared" si="270"/>
        <v>0</v>
      </c>
      <c r="F1792" s="21" t="b">
        <f t="shared" si="271"/>
        <v>0</v>
      </c>
      <c r="G1792" s="20">
        <f t="shared" si="272"/>
        <v>1</v>
      </c>
      <c r="H1792" s="20">
        <f t="shared" si="273"/>
        <v>24</v>
      </c>
      <c r="I1792" s="20">
        <f t="shared" si="278"/>
        <v>11</v>
      </c>
      <c r="J1792" s="21">
        <f t="shared" si="279"/>
        <v>39522</v>
      </c>
      <c r="K1792" s="21"/>
      <c r="L1792" s="21" t="str">
        <f t="shared" si="274"/>
        <v>Saturday</v>
      </c>
      <c r="M1792" s="20">
        <f t="shared" si="275"/>
        <v>3</v>
      </c>
      <c r="N1792" s="19">
        <v>5689.5</v>
      </c>
      <c r="O1792" s="4">
        <f>MATCH(N1792-1,'Supply Data'!$K$12:$K$17)+1</f>
        <v>5</v>
      </c>
      <c r="P1792">
        <f>INDEX('Supply Data'!$L$12:$L$17,'Demand Data'!O1792)</f>
        <v>75</v>
      </c>
      <c r="R1792" t="str">
        <f t="shared" si="276"/>
        <v>15-Mar-08 Saturday 11</v>
      </c>
    </row>
    <row r="1793" spans="4:18" x14ac:dyDescent="0.35">
      <c r="D1793" s="21">
        <f t="shared" si="277"/>
        <v>39522.458333328999</v>
      </c>
      <c r="E1793" s="21" t="b">
        <f t="shared" si="270"/>
        <v>0</v>
      </c>
      <c r="F1793" s="21" t="b">
        <f t="shared" si="271"/>
        <v>0</v>
      </c>
      <c r="G1793" s="20">
        <f t="shared" si="272"/>
        <v>1</v>
      </c>
      <c r="H1793" s="20">
        <f t="shared" si="273"/>
        <v>24</v>
      </c>
      <c r="I1793" s="20">
        <f t="shared" si="278"/>
        <v>12</v>
      </c>
      <c r="J1793" s="21">
        <f t="shared" si="279"/>
        <v>39522</v>
      </c>
      <c r="K1793" s="21"/>
      <c r="L1793" s="21" t="str">
        <f t="shared" si="274"/>
        <v>Saturday</v>
      </c>
      <c r="M1793" s="20">
        <f t="shared" si="275"/>
        <v>3</v>
      </c>
      <c r="N1793" s="19">
        <v>5535</v>
      </c>
      <c r="O1793" s="4">
        <f>MATCH(N1793-1,'Supply Data'!$K$12:$K$17)+1</f>
        <v>5</v>
      </c>
      <c r="P1793">
        <f>INDEX('Supply Data'!$L$12:$L$17,'Demand Data'!O1793)</f>
        <v>75</v>
      </c>
      <c r="R1793" t="str">
        <f t="shared" si="276"/>
        <v>15-Mar-08 Saturday 12</v>
      </c>
    </row>
    <row r="1794" spans="4:18" x14ac:dyDescent="0.35">
      <c r="D1794" s="21">
        <f t="shared" si="277"/>
        <v>39522.499999995664</v>
      </c>
      <c r="E1794" s="21" t="b">
        <f t="shared" si="270"/>
        <v>0</v>
      </c>
      <c r="F1794" s="21" t="b">
        <f t="shared" si="271"/>
        <v>0</v>
      </c>
      <c r="G1794" s="20">
        <f t="shared" si="272"/>
        <v>1</v>
      </c>
      <c r="H1794" s="20">
        <f t="shared" si="273"/>
        <v>24</v>
      </c>
      <c r="I1794" s="20">
        <f t="shared" si="278"/>
        <v>13</v>
      </c>
      <c r="J1794" s="21">
        <f t="shared" si="279"/>
        <v>39522</v>
      </c>
      <c r="K1794" s="21"/>
      <c r="L1794" s="21" t="str">
        <f t="shared" si="274"/>
        <v>Saturday</v>
      </c>
      <c r="M1794" s="20">
        <f t="shared" si="275"/>
        <v>3</v>
      </c>
      <c r="N1794" s="19">
        <v>5706</v>
      </c>
      <c r="O1794" s="4">
        <f>MATCH(N1794-1,'Supply Data'!$K$12:$K$17)+1</f>
        <v>5</v>
      </c>
      <c r="P1794">
        <f>INDEX('Supply Data'!$L$12:$L$17,'Demand Data'!O1794)</f>
        <v>75</v>
      </c>
      <c r="R1794" t="str">
        <f t="shared" si="276"/>
        <v>15-Mar-08 Saturday 13</v>
      </c>
    </row>
    <row r="1795" spans="4:18" x14ac:dyDescent="0.35">
      <c r="D1795" s="21">
        <f t="shared" si="277"/>
        <v>39522.541666662328</v>
      </c>
      <c r="E1795" s="21" t="b">
        <f t="shared" si="270"/>
        <v>0</v>
      </c>
      <c r="F1795" s="21" t="b">
        <f t="shared" si="271"/>
        <v>0</v>
      </c>
      <c r="G1795" s="20">
        <f t="shared" si="272"/>
        <v>1</v>
      </c>
      <c r="H1795" s="20">
        <f t="shared" si="273"/>
        <v>24</v>
      </c>
      <c r="I1795" s="20">
        <f t="shared" si="278"/>
        <v>14</v>
      </c>
      <c r="J1795" s="21">
        <f t="shared" si="279"/>
        <v>39522</v>
      </c>
      <c r="K1795" s="21"/>
      <c r="L1795" s="21" t="str">
        <f t="shared" si="274"/>
        <v>Saturday</v>
      </c>
      <c r="M1795" s="20">
        <f t="shared" si="275"/>
        <v>3</v>
      </c>
      <c r="N1795" s="19">
        <v>5589</v>
      </c>
      <c r="O1795" s="4">
        <f>MATCH(N1795-1,'Supply Data'!$K$12:$K$17)+1</f>
        <v>5</v>
      </c>
      <c r="P1795">
        <f>INDEX('Supply Data'!$L$12:$L$17,'Demand Data'!O1795)</f>
        <v>75</v>
      </c>
      <c r="R1795" t="str">
        <f t="shared" si="276"/>
        <v>15-Mar-08 Saturday 14</v>
      </c>
    </row>
    <row r="1796" spans="4:18" x14ac:dyDescent="0.35">
      <c r="D1796" s="21">
        <f t="shared" si="277"/>
        <v>39522.583333328992</v>
      </c>
      <c r="E1796" s="21" t="b">
        <f t="shared" si="270"/>
        <v>0</v>
      </c>
      <c r="F1796" s="21" t="b">
        <f t="shared" si="271"/>
        <v>0</v>
      </c>
      <c r="G1796" s="20">
        <f t="shared" si="272"/>
        <v>1</v>
      </c>
      <c r="H1796" s="20">
        <f t="shared" si="273"/>
        <v>24</v>
      </c>
      <c r="I1796" s="20">
        <f t="shared" si="278"/>
        <v>15</v>
      </c>
      <c r="J1796" s="21">
        <f t="shared" si="279"/>
        <v>39522</v>
      </c>
      <c r="K1796" s="21"/>
      <c r="L1796" s="21" t="str">
        <f t="shared" si="274"/>
        <v>Saturday</v>
      </c>
      <c r="M1796" s="20">
        <f t="shared" si="275"/>
        <v>3</v>
      </c>
      <c r="N1796" s="19">
        <v>5653.5</v>
      </c>
      <c r="O1796" s="4">
        <f>MATCH(N1796-1,'Supply Data'!$K$12:$K$17)+1</f>
        <v>5</v>
      </c>
      <c r="P1796">
        <f>INDEX('Supply Data'!$L$12:$L$17,'Demand Data'!O1796)</f>
        <v>75</v>
      </c>
      <c r="R1796" t="str">
        <f t="shared" si="276"/>
        <v>15-Mar-08 Saturday 15</v>
      </c>
    </row>
    <row r="1797" spans="4:18" x14ac:dyDescent="0.35">
      <c r="D1797" s="21">
        <f t="shared" si="277"/>
        <v>39522.624999995656</v>
      </c>
      <c r="E1797" s="21" t="b">
        <f t="shared" si="270"/>
        <v>0</v>
      </c>
      <c r="F1797" s="21" t="b">
        <f t="shared" si="271"/>
        <v>0</v>
      </c>
      <c r="G1797" s="20">
        <f t="shared" si="272"/>
        <v>1</v>
      </c>
      <c r="H1797" s="20">
        <f t="shared" si="273"/>
        <v>24</v>
      </c>
      <c r="I1797" s="20">
        <f t="shared" si="278"/>
        <v>16</v>
      </c>
      <c r="J1797" s="21">
        <f t="shared" si="279"/>
        <v>39522</v>
      </c>
      <c r="K1797" s="21"/>
      <c r="L1797" s="21" t="str">
        <f t="shared" si="274"/>
        <v>Saturday</v>
      </c>
      <c r="M1797" s="20">
        <f t="shared" si="275"/>
        <v>3</v>
      </c>
      <c r="N1797" s="19">
        <v>5572.5</v>
      </c>
      <c r="O1797" s="4">
        <f>MATCH(N1797-1,'Supply Data'!$K$12:$K$17)+1</f>
        <v>5</v>
      </c>
      <c r="P1797">
        <f>INDEX('Supply Data'!$L$12:$L$17,'Demand Data'!O1797)</f>
        <v>75</v>
      </c>
      <c r="R1797" t="str">
        <f t="shared" si="276"/>
        <v>15-Mar-08 Saturday 16</v>
      </c>
    </row>
    <row r="1798" spans="4:18" x14ac:dyDescent="0.35">
      <c r="D1798" s="21">
        <f t="shared" si="277"/>
        <v>39522.66666666232</v>
      </c>
      <c r="E1798" s="21" t="b">
        <f t="shared" ref="E1798:E1861" si="280">D1798=$D$2</f>
        <v>0</v>
      </c>
      <c r="F1798" s="21" t="b">
        <f t="shared" ref="F1798:F1861" si="281">D1798=$E$2</f>
        <v>0</v>
      </c>
      <c r="G1798" s="20">
        <f t="shared" si="272"/>
        <v>1</v>
      </c>
      <c r="H1798" s="20">
        <f t="shared" si="273"/>
        <v>24</v>
      </c>
      <c r="I1798" s="20">
        <f t="shared" si="278"/>
        <v>17</v>
      </c>
      <c r="J1798" s="21">
        <f t="shared" si="279"/>
        <v>39522</v>
      </c>
      <c r="K1798" s="21"/>
      <c r="L1798" s="21" t="str">
        <f t="shared" si="274"/>
        <v>Saturday</v>
      </c>
      <c r="M1798" s="20">
        <f t="shared" si="275"/>
        <v>3</v>
      </c>
      <c r="N1798" s="19">
        <v>5389.5</v>
      </c>
      <c r="O1798" s="4">
        <f>MATCH(N1798-1,'Supply Data'!$K$12:$K$17)+1</f>
        <v>5</v>
      </c>
      <c r="P1798">
        <f>INDEX('Supply Data'!$L$12:$L$17,'Demand Data'!O1798)</f>
        <v>75</v>
      </c>
      <c r="R1798" t="str">
        <f t="shared" si="276"/>
        <v>15-Mar-08 Saturday 17</v>
      </c>
    </row>
    <row r="1799" spans="4:18" x14ac:dyDescent="0.35">
      <c r="D1799" s="21">
        <f t="shared" si="277"/>
        <v>39522.708333328985</v>
      </c>
      <c r="E1799" s="21" t="b">
        <f t="shared" si="280"/>
        <v>0</v>
      </c>
      <c r="F1799" s="21" t="b">
        <f t="shared" si="281"/>
        <v>0</v>
      </c>
      <c r="G1799" s="20">
        <f t="shared" ref="G1799:G1862" si="282">IF(E1799,2,IF(F1799,3,1))</f>
        <v>1</v>
      </c>
      <c r="H1799" s="20">
        <f t="shared" ref="H1799:H1862" si="283">CHOOSE(G1799,24,23,25)</f>
        <v>24</v>
      </c>
      <c r="I1799" s="20">
        <f t="shared" si="278"/>
        <v>18</v>
      </c>
      <c r="J1799" s="21">
        <f t="shared" si="279"/>
        <v>39522</v>
      </c>
      <c r="K1799" s="21"/>
      <c r="L1799" s="21" t="str">
        <f t="shared" ref="L1799:L1862" si="284">TEXT(J1799,"ddddd")</f>
        <v>Saturday</v>
      </c>
      <c r="M1799" s="20">
        <f t="shared" ref="M1799:M1862" si="285">MONTH(D1799)</f>
        <v>3</v>
      </c>
      <c r="N1799" s="19">
        <v>5397</v>
      </c>
      <c r="O1799" s="4">
        <f>MATCH(N1799-1,'Supply Data'!$K$12:$K$17)+1</f>
        <v>5</v>
      </c>
      <c r="P1799">
        <f>INDEX('Supply Data'!$L$12:$L$17,'Demand Data'!O1799)</f>
        <v>75</v>
      </c>
      <c r="R1799" t="str">
        <f t="shared" ref="R1799:R1862" si="286">TEXT(D1799,"dd-mmm-yy ddddd")&amp;" "&amp;I1799</f>
        <v>15-Mar-08 Saturday 18</v>
      </c>
    </row>
    <row r="1800" spans="4:18" x14ac:dyDescent="0.35">
      <c r="D1800" s="21">
        <f t="shared" ref="D1800:D1863" si="287">D1799+1/24</f>
        <v>39522.749999995649</v>
      </c>
      <c r="E1800" s="21" t="b">
        <f t="shared" si="280"/>
        <v>0</v>
      </c>
      <c r="F1800" s="21" t="b">
        <f t="shared" si="281"/>
        <v>0</v>
      </c>
      <c r="G1800" s="20">
        <f t="shared" si="282"/>
        <v>1</v>
      </c>
      <c r="H1800" s="20">
        <f t="shared" si="283"/>
        <v>24</v>
      </c>
      <c r="I1800" s="20">
        <f t="shared" ref="I1800:I1863" si="288">IF(I1799&gt;=H1800,1,I1799+1)</f>
        <v>19</v>
      </c>
      <c r="J1800" s="21">
        <f t="shared" ref="J1800:J1863" si="289">IF(I1800=1,J1799+1,J1799)</f>
        <v>39522</v>
      </c>
      <c r="K1800" s="21"/>
      <c r="L1800" s="21" t="str">
        <f t="shared" si="284"/>
        <v>Saturday</v>
      </c>
      <c r="M1800" s="20">
        <f t="shared" si="285"/>
        <v>3</v>
      </c>
      <c r="N1800" s="19">
        <v>5904</v>
      </c>
      <c r="O1800" s="4">
        <f>MATCH(N1800-1,'Supply Data'!$K$12:$K$17)+1</f>
        <v>5</v>
      </c>
      <c r="P1800">
        <f>INDEX('Supply Data'!$L$12:$L$17,'Demand Data'!O1800)</f>
        <v>75</v>
      </c>
      <c r="R1800" t="str">
        <f t="shared" si="286"/>
        <v>15-Mar-08 Saturday 19</v>
      </c>
    </row>
    <row r="1801" spans="4:18" x14ac:dyDescent="0.35">
      <c r="D1801" s="21">
        <f t="shared" si="287"/>
        <v>39522.791666662313</v>
      </c>
      <c r="E1801" s="21" t="b">
        <f t="shared" si="280"/>
        <v>0</v>
      </c>
      <c r="F1801" s="21" t="b">
        <f t="shared" si="281"/>
        <v>0</v>
      </c>
      <c r="G1801" s="20">
        <f t="shared" si="282"/>
        <v>1</v>
      </c>
      <c r="H1801" s="20">
        <f t="shared" si="283"/>
        <v>24</v>
      </c>
      <c r="I1801" s="20">
        <f t="shared" si="288"/>
        <v>20</v>
      </c>
      <c r="J1801" s="21">
        <f t="shared" si="289"/>
        <v>39522</v>
      </c>
      <c r="K1801" s="21"/>
      <c r="L1801" s="21" t="str">
        <f t="shared" si="284"/>
        <v>Saturday</v>
      </c>
      <c r="M1801" s="20">
        <f t="shared" si="285"/>
        <v>3</v>
      </c>
      <c r="N1801" s="19">
        <v>5694</v>
      </c>
      <c r="O1801" s="4">
        <f>MATCH(N1801-1,'Supply Data'!$K$12:$K$17)+1</f>
        <v>5</v>
      </c>
      <c r="P1801">
        <f>INDEX('Supply Data'!$L$12:$L$17,'Demand Data'!O1801)</f>
        <v>75</v>
      </c>
      <c r="R1801" t="str">
        <f t="shared" si="286"/>
        <v>15-Mar-08 Saturday 20</v>
      </c>
    </row>
    <row r="1802" spans="4:18" x14ac:dyDescent="0.35">
      <c r="D1802" s="21">
        <f t="shared" si="287"/>
        <v>39522.833333328977</v>
      </c>
      <c r="E1802" s="21" t="b">
        <f t="shared" si="280"/>
        <v>0</v>
      </c>
      <c r="F1802" s="21" t="b">
        <f t="shared" si="281"/>
        <v>0</v>
      </c>
      <c r="G1802" s="20">
        <f t="shared" si="282"/>
        <v>1</v>
      </c>
      <c r="H1802" s="20">
        <f t="shared" si="283"/>
        <v>24</v>
      </c>
      <c r="I1802" s="20">
        <f t="shared" si="288"/>
        <v>21</v>
      </c>
      <c r="J1802" s="21">
        <f t="shared" si="289"/>
        <v>39522</v>
      </c>
      <c r="K1802" s="21"/>
      <c r="L1802" s="21" t="str">
        <f t="shared" si="284"/>
        <v>Saturday</v>
      </c>
      <c r="M1802" s="20">
        <f t="shared" si="285"/>
        <v>3</v>
      </c>
      <c r="N1802" s="19">
        <v>5572.5</v>
      </c>
      <c r="O1802" s="4">
        <f>MATCH(N1802-1,'Supply Data'!$K$12:$K$17)+1</f>
        <v>5</v>
      </c>
      <c r="P1802">
        <f>INDEX('Supply Data'!$L$12:$L$17,'Demand Data'!O1802)</f>
        <v>75</v>
      </c>
      <c r="R1802" t="str">
        <f t="shared" si="286"/>
        <v>15-Mar-08 Saturday 21</v>
      </c>
    </row>
    <row r="1803" spans="4:18" x14ac:dyDescent="0.35">
      <c r="D1803" s="21">
        <f t="shared" si="287"/>
        <v>39522.874999995642</v>
      </c>
      <c r="E1803" s="21" t="b">
        <f t="shared" si="280"/>
        <v>0</v>
      </c>
      <c r="F1803" s="21" t="b">
        <f t="shared" si="281"/>
        <v>0</v>
      </c>
      <c r="G1803" s="20">
        <f t="shared" si="282"/>
        <v>1</v>
      </c>
      <c r="H1803" s="20">
        <f t="shared" si="283"/>
        <v>24</v>
      </c>
      <c r="I1803" s="20">
        <f t="shared" si="288"/>
        <v>22</v>
      </c>
      <c r="J1803" s="21">
        <f t="shared" si="289"/>
        <v>39522</v>
      </c>
      <c r="K1803" s="21"/>
      <c r="L1803" s="21" t="str">
        <f t="shared" si="284"/>
        <v>Saturday</v>
      </c>
      <c r="M1803" s="20">
        <f t="shared" si="285"/>
        <v>3</v>
      </c>
      <c r="N1803" s="19">
        <v>5091</v>
      </c>
      <c r="O1803" s="4">
        <f>MATCH(N1803-1,'Supply Data'!$K$12:$K$17)+1</f>
        <v>5</v>
      </c>
      <c r="P1803">
        <f>INDEX('Supply Data'!$L$12:$L$17,'Demand Data'!O1803)</f>
        <v>75</v>
      </c>
      <c r="R1803" t="str">
        <f t="shared" si="286"/>
        <v>15-Mar-08 Saturday 22</v>
      </c>
    </row>
    <row r="1804" spans="4:18" x14ac:dyDescent="0.35">
      <c r="D1804" s="21">
        <f t="shared" si="287"/>
        <v>39522.916666662306</v>
      </c>
      <c r="E1804" s="21" t="b">
        <f t="shared" si="280"/>
        <v>0</v>
      </c>
      <c r="F1804" s="21" t="b">
        <f t="shared" si="281"/>
        <v>0</v>
      </c>
      <c r="G1804" s="20">
        <f t="shared" si="282"/>
        <v>1</v>
      </c>
      <c r="H1804" s="20">
        <f t="shared" si="283"/>
        <v>24</v>
      </c>
      <c r="I1804" s="20">
        <f t="shared" si="288"/>
        <v>23</v>
      </c>
      <c r="J1804" s="21">
        <f t="shared" si="289"/>
        <v>39522</v>
      </c>
      <c r="K1804" s="21"/>
      <c r="L1804" s="21" t="str">
        <f t="shared" si="284"/>
        <v>Saturday</v>
      </c>
      <c r="M1804" s="20">
        <f t="shared" si="285"/>
        <v>3</v>
      </c>
      <c r="N1804" s="19">
        <v>4641</v>
      </c>
      <c r="O1804" s="4">
        <f>MATCH(N1804-1,'Supply Data'!$K$12:$K$17)+1</f>
        <v>4</v>
      </c>
      <c r="P1804">
        <f>INDEX('Supply Data'!$L$12:$L$17,'Demand Data'!O1804)</f>
        <v>50</v>
      </c>
      <c r="R1804" t="str">
        <f t="shared" si="286"/>
        <v>15-Mar-08 Saturday 23</v>
      </c>
    </row>
    <row r="1805" spans="4:18" x14ac:dyDescent="0.35">
      <c r="D1805" s="21">
        <f t="shared" si="287"/>
        <v>39522.95833332897</v>
      </c>
      <c r="E1805" s="21" t="b">
        <f t="shared" si="280"/>
        <v>0</v>
      </c>
      <c r="F1805" s="21" t="b">
        <f t="shared" si="281"/>
        <v>0</v>
      </c>
      <c r="G1805" s="20">
        <f t="shared" si="282"/>
        <v>1</v>
      </c>
      <c r="H1805" s="20">
        <f t="shared" si="283"/>
        <v>24</v>
      </c>
      <c r="I1805" s="20">
        <f t="shared" si="288"/>
        <v>24</v>
      </c>
      <c r="J1805" s="21">
        <f t="shared" si="289"/>
        <v>39522</v>
      </c>
      <c r="K1805" s="21"/>
      <c r="L1805" s="21" t="str">
        <f t="shared" si="284"/>
        <v>Saturday</v>
      </c>
      <c r="M1805" s="20">
        <f t="shared" si="285"/>
        <v>3</v>
      </c>
      <c r="N1805" s="19">
        <v>4296</v>
      </c>
      <c r="O1805" s="4">
        <f>MATCH(N1805-1,'Supply Data'!$K$12:$K$17)+1</f>
        <v>4</v>
      </c>
      <c r="P1805">
        <f>INDEX('Supply Data'!$L$12:$L$17,'Demand Data'!O1805)</f>
        <v>50</v>
      </c>
      <c r="R1805" t="str">
        <f t="shared" si="286"/>
        <v>15-Mar-08 Saturday 24</v>
      </c>
    </row>
    <row r="1806" spans="4:18" x14ac:dyDescent="0.35">
      <c r="D1806" s="21">
        <f t="shared" si="287"/>
        <v>39522.999999995634</v>
      </c>
      <c r="E1806" s="21" t="b">
        <f t="shared" si="280"/>
        <v>0</v>
      </c>
      <c r="F1806" s="21" t="b">
        <f t="shared" si="281"/>
        <v>0</v>
      </c>
      <c r="G1806" s="20">
        <f t="shared" si="282"/>
        <v>1</v>
      </c>
      <c r="H1806" s="20">
        <f t="shared" si="283"/>
        <v>24</v>
      </c>
      <c r="I1806" s="20">
        <f t="shared" si="288"/>
        <v>1</v>
      </c>
      <c r="J1806" s="21">
        <f t="shared" si="289"/>
        <v>39523</v>
      </c>
      <c r="K1806" s="21"/>
      <c r="L1806" s="21" t="str">
        <f t="shared" si="284"/>
        <v>Sunday</v>
      </c>
      <c r="M1806" s="20">
        <f t="shared" si="285"/>
        <v>3</v>
      </c>
      <c r="N1806" s="19">
        <v>4111.5</v>
      </c>
      <c r="O1806" s="4">
        <f>MATCH(N1806-1,'Supply Data'!$K$12:$K$17)+1</f>
        <v>4</v>
      </c>
      <c r="P1806">
        <f>INDEX('Supply Data'!$L$12:$L$17,'Demand Data'!O1806)</f>
        <v>50</v>
      </c>
      <c r="R1806" t="str">
        <f t="shared" si="286"/>
        <v>16-Mar-08 Sunday 1</v>
      </c>
    </row>
    <row r="1807" spans="4:18" x14ac:dyDescent="0.35">
      <c r="D1807" s="21">
        <f t="shared" si="287"/>
        <v>39523.041666662299</v>
      </c>
      <c r="E1807" s="21" t="b">
        <f t="shared" si="280"/>
        <v>0</v>
      </c>
      <c r="F1807" s="21" t="b">
        <f t="shared" si="281"/>
        <v>0</v>
      </c>
      <c r="G1807" s="20">
        <f t="shared" si="282"/>
        <v>1</v>
      </c>
      <c r="H1807" s="20">
        <f t="shared" si="283"/>
        <v>24</v>
      </c>
      <c r="I1807" s="20">
        <f t="shared" si="288"/>
        <v>2</v>
      </c>
      <c r="J1807" s="21">
        <f t="shared" si="289"/>
        <v>39523</v>
      </c>
      <c r="K1807" s="21"/>
      <c r="L1807" s="21" t="str">
        <f t="shared" si="284"/>
        <v>Sunday</v>
      </c>
      <c r="M1807" s="20">
        <f t="shared" si="285"/>
        <v>3</v>
      </c>
      <c r="N1807" s="19">
        <v>4002</v>
      </c>
      <c r="O1807" s="4">
        <f>MATCH(N1807-1,'Supply Data'!$K$12:$K$17)+1</f>
        <v>4</v>
      </c>
      <c r="P1807">
        <f>INDEX('Supply Data'!$L$12:$L$17,'Demand Data'!O1807)</f>
        <v>50</v>
      </c>
      <c r="R1807" t="str">
        <f t="shared" si="286"/>
        <v>16-Mar-08 Sunday 2</v>
      </c>
    </row>
    <row r="1808" spans="4:18" x14ac:dyDescent="0.35">
      <c r="D1808" s="21">
        <f t="shared" si="287"/>
        <v>39523.083333328963</v>
      </c>
      <c r="E1808" s="21" t="b">
        <f t="shared" si="280"/>
        <v>0</v>
      </c>
      <c r="F1808" s="21" t="b">
        <f t="shared" si="281"/>
        <v>0</v>
      </c>
      <c r="G1808" s="20">
        <f t="shared" si="282"/>
        <v>1</v>
      </c>
      <c r="H1808" s="20">
        <f t="shared" si="283"/>
        <v>24</v>
      </c>
      <c r="I1808" s="20">
        <f t="shared" si="288"/>
        <v>3</v>
      </c>
      <c r="J1808" s="21">
        <f t="shared" si="289"/>
        <v>39523</v>
      </c>
      <c r="K1808" s="21"/>
      <c r="L1808" s="21" t="str">
        <f t="shared" si="284"/>
        <v>Sunday</v>
      </c>
      <c r="M1808" s="20">
        <f t="shared" si="285"/>
        <v>3</v>
      </c>
      <c r="N1808" s="19">
        <v>3898.5</v>
      </c>
      <c r="O1808" s="4">
        <f>MATCH(N1808-1,'Supply Data'!$K$12:$K$17)+1</f>
        <v>4</v>
      </c>
      <c r="P1808">
        <f>INDEX('Supply Data'!$L$12:$L$17,'Demand Data'!O1808)</f>
        <v>50</v>
      </c>
      <c r="R1808" t="str">
        <f t="shared" si="286"/>
        <v>16-Mar-08 Sunday 3</v>
      </c>
    </row>
    <row r="1809" spans="4:18" x14ac:dyDescent="0.35">
      <c r="D1809" s="21">
        <f t="shared" si="287"/>
        <v>39523.124999995627</v>
      </c>
      <c r="E1809" s="21" t="b">
        <f t="shared" si="280"/>
        <v>0</v>
      </c>
      <c r="F1809" s="21" t="b">
        <f t="shared" si="281"/>
        <v>0</v>
      </c>
      <c r="G1809" s="20">
        <f t="shared" si="282"/>
        <v>1</v>
      </c>
      <c r="H1809" s="20">
        <f t="shared" si="283"/>
        <v>24</v>
      </c>
      <c r="I1809" s="20">
        <f t="shared" si="288"/>
        <v>4</v>
      </c>
      <c r="J1809" s="21">
        <f t="shared" si="289"/>
        <v>39523</v>
      </c>
      <c r="K1809" s="21"/>
      <c r="L1809" s="21" t="str">
        <f t="shared" si="284"/>
        <v>Sunday</v>
      </c>
      <c r="M1809" s="20">
        <f t="shared" si="285"/>
        <v>3</v>
      </c>
      <c r="N1809" s="19">
        <v>3852</v>
      </c>
      <c r="O1809" s="4">
        <f>MATCH(N1809-1,'Supply Data'!$K$12:$K$17)+1</f>
        <v>4</v>
      </c>
      <c r="P1809">
        <f>INDEX('Supply Data'!$L$12:$L$17,'Demand Data'!O1809)</f>
        <v>50</v>
      </c>
      <c r="R1809" t="str">
        <f t="shared" si="286"/>
        <v>16-Mar-08 Sunday 4</v>
      </c>
    </row>
    <row r="1810" spans="4:18" x14ac:dyDescent="0.35">
      <c r="D1810" s="21">
        <f t="shared" si="287"/>
        <v>39523.166666662291</v>
      </c>
      <c r="E1810" s="21" t="b">
        <f t="shared" si="280"/>
        <v>0</v>
      </c>
      <c r="F1810" s="21" t="b">
        <f t="shared" si="281"/>
        <v>0</v>
      </c>
      <c r="G1810" s="20">
        <f t="shared" si="282"/>
        <v>1</v>
      </c>
      <c r="H1810" s="20">
        <f t="shared" si="283"/>
        <v>24</v>
      </c>
      <c r="I1810" s="20">
        <f t="shared" si="288"/>
        <v>5</v>
      </c>
      <c r="J1810" s="21">
        <f t="shared" si="289"/>
        <v>39523</v>
      </c>
      <c r="K1810" s="21"/>
      <c r="L1810" s="21" t="str">
        <f t="shared" si="284"/>
        <v>Sunday</v>
      </c>
      <c r="M1810" s="20">
        <f t="shared" si="285"/>
        <v>3</v>
      </c>
      <c r="N1810" s="19">
        <v>3930</v>
      </c>
      <c r="O1810" s="4">
        <f>MATCH(N1810-1,'Supply Data'!$K$12:$K$17)+1</f>
        <v>4</v>
      </c>
      <c r="P1810">
        <f>INDEX('Supply Data'!$L$12:$L$17,'Demand Data'!O1810)</f>
        <v>50</v>
      </c>
      <c r="R1810" t="str">
        <f t="shared" si="286"/>
        <v>16-Mar-08 Sunday 5</v>
      </c>
    </row>
    <row r="1811" spans="4:18" x14ac:dyDescent="0.35">
      <c r="D1811" s="21">
        <f t="shared" si="287"/>
        <v>39523.208333328956</v>
      </c>
      <c r="E1811" s="21" t="b">
        <f t="shared" si="280"/>
        <v>0</v>
      </c>
      <c r="F1811" s="21" t="b">
        <f t="shared" si="281"/>
        <v>0</v>
      </c>
      <c r="G1811" s="20">
        <f t="shared" si="282"/>
        <v>1</v>
      </c>
      <c r="H1811" s="20">
        <f t="shared" si="283"/>
        <v>24</v>
      </c>
      <c r="I1811" s="20">
        <f t="shared" si="288"/>
        <v>6</v>
      </c>
      <c r="J1811" s="21">
        <f t="shared" si="289"/>
        <v>39523</v>
      </c>
      <c r="K1811" s="21"/>
      <c r="L1811" s="21" t="str">
        <f t="shared" si="284"/>
        <v>Sunday</v>
      </c>
      <c r="M1811" s="20">
        <f t="shared" si="285"/>
        <v>3</v>
      </c>
      <c r="N1811" s="19">
        <v>3885</v>
      </c>
      <c r="O1811" s="4">
        <f>MATCH(N1811-1,'Supply Data'!$K$12:$K$17)+1</f>
        <v>4</v>
      </c>
      <c r="P1811">
        <f>INDEX('Supply Data'!$L$12:$L$17,'Demand Data'!O1811)</f>
        <v>50</v>
      </c>
      <c r="R1811" t="str">
        <f t="shared" si="286"/>
        <v>16-Mar-08 Sunday 6</v>
      </c>
    </row>
    <row r="1812" spans="4:18" x14ac:dyDescent="0.35">
      <c r="D1812" s="21">
        <f t="shared" si="287"/>
        <v>39523.24999999562</v>
      </c>
      <c r="E1812" s="21" t="b">
        <f t="shared" si="280"/>
        <v>0</v>
      </c>
      <c r="F1812" s="21" t="b">
        <f t="shared" si="281"/>
        <v>0</v>
      </c>
      <c r="G1812" s="20">
        <f t="shared" si="282"/>
        <v>1</v>
      </c>
      <c r="H1812" s="20">
        <f t="shared" si="283"/>
        <v>24</v>
      </c>
      <c r="I1812" s="20">
        <f t="shared" si="288"/>
        <v>7</v>
      </c>
      <c r="J1812" s="21">
        <f t="shared" si="289"/>
        <v>39523</v>
      </c>
      <c r="K1812" s="21"/>
      <c r="L1812" s="21" t="str">
        <f t="shared" si="284"/>
        <v>Sunday</v>
      </c>
      <c r="M1812" s="20">
        <f t="shared" si="285"/>
        <v>3</v>
      </c>
      <c r="N1812" s="19">
        <v>3853.5</v>
      </c>
      <c r="O1812" s="4">
        <f>MATCH(N1812-1,'Supply Data'!$K$12:$K$17)+1</f>
        <v>4</v>
      </c>
      <c r="P1812">
        <f>INDEX('Supply Data'!$L$12:$L$17,'Demand Data'!O1812)</f>
        <v>50</v>
      </c>
      <c r="R1812" t="str">
        <f t="shared" si="286"/>
        <v>16-Mar-08 Sunday 7</v>
      </c>
    </row>
    <row r="1813" spans="4:18" x14ac:dyDescent="0.35">
      <c r="D1813" s="21">
        <f t="shared" si="287"/>
        <v>39523.291666662284</v>
      </c>
      <c r="E1813" s="21" t="b">
        <f t="shared" si="280"/>
        <v>0</v>
      </c>
      <c r="F1813" s="21" t="b">
        <f t="shared" si="281"/>
        <v>0</v>
      </c>
      <c r="G1813" s="20">
        <f t="shared" si="282"/>
        <v>1</v>
      </c>
      <c r="H1813" s="20">
        <f t="shared" si="283"/>
        <v>24</v>
      </c>
      <c r="I1813" s="20">
        <f t="shared" si="288"/>
        <v>8</v>
      </c>
      <c r="J1813" s="21">
        <f t="shared" si="289"/>
        <v>39523</v>
      </c>
      <c r="K1813" s="21"/>
      <c r="L1813" s="21" t="str">
        <f t="shared" si="284"/>
        <v>Sunday</v>
      </c>
      <c r="M1813" s="20">
        <f t="shared" si="285"/>
        <v>3</v>
      </c>
      <c r="N1813" s="19">
        <v>4303.5</v>
      </c>
      <c r="O1813" s="4">
        <f>MATCH(N1813-1,'Supply Data'!$K$12:$K$17)+1</f>
        <v>4</v>
      </c>
      <c r="P1813">
        <f>INDEX('Supply Data'!$L$12:$L$17,'Demand Data'!O1813)</f>
        <v>50</v>
      </c>
      <c r="R1813" t="str">
        <f t="shared" si="286"/>
        <v>16-Mar-08 Sunday 8</v>
      </c>
    </row>
    <row r="1814" spans="4:18" x14ac:dyDescent="0.35">
      <c r="D1814" s="21">
        <f t="shared" si="287"/>
        <v>39523.333333328948</v>
      </c>
      <c r="E1814" s="21" t="b">
        <f t="shared" si="280"/>
        <v>0</v>
      </c>
      <c r="F1814" s="21" t="b">
        <f t="shared" si="281"/>
        <v>0</v>
      </c>
      <c r="G1814" s="20">
        <f t="shared" si="282"/>
        <v>1</v>
      </c>
      <c r="H1814" s="20">
        <f t="shared" si="283"/>
        <v>24</v>
      </c>
      <c r="I1814" s="20">
        <f t="shared" si="288"/>
        <v>9</v>
      </c>
      <c r="J1814" s="21">
        <f t="shared" si="289"/>
        <v>39523</v>
      </c>
      <c r="K1814" s="21"/>
      <c r="L1814" s="21" t="str">
        <f t="shared" si="284"/>
        <v>Sunday</v>
      </c>
      <c r="M1814" s="20">
        <f t="shared" si="285"/>
        <v>3</v>
      </c>
      <c r="N1814" s="19">
        <v>4791</v>
      </c>
      <c r="O1814" s="4">
        <f>MATCH(N1814-1,'Supply Data'!$K$12:$K$17)+1</f>
        <v>4</v>
      </c>
      <c r="P1814">
        <f>INDEX('Supply Data'!$L$12:$L$17,'Demand Data'!O1814)</f>
        <v>50</v>
      </c>
      <c r="R1814" t="str">
        <f t="shared" si="286"/>
        <v>16-Mar-08 Sunday 9</v>
      </c>
    </row>
    <row r="1815" spans="4:18" x14ac:dyDescent="0.35">
      <c r="D1815" s="21">
        <f t="shared" si="287"/>
        <v>39523.374999995613</v>
      </c>
      <c r="E1815" s="21" t="b">
        <f t="shared" si="280"/>
        <v>0</v>
      </c>
      <c r="F1815" s="21" t="b">
        <f t="shared" si="281"/>
        <v>0</v>
      </c>
      <c r="G1815" s="20">
        <f t="shared" si="282"/>
        <v>1</v>
      </c>
      <c r="H1815" s="20">
        <f t="shared" si="283"/>
        <v>24</v>
      </c>
      <c r="I1815" s="20">
        <f t="shared" si="288"/>
        <v>10</v>
      </c>
      <c r="J1815" s="21">
        <f t="shared" si="289"/>
        <v>39523</v>
      </c>
      <c r="K1815" s="21"/>
      <c r="L1815" s="21" t="str">
        <f t="shared" si="284"/>
        <v>Sunday</v>
      </c>
      <c r="M1815" s="20">
        <f t="shared" si="285"/>
        <v>3</v>
      </c>
      <c r="N1815" s="19">
        <v>5080.5</v>
      </c>
      <c r="O1815" s="4">
        <f>MATCH(N1815-1,'Supply Data'!$K$12:$K$17)+1</f>
        <v>5</v>
      </c>
      <c r="P1815">
        <f>INDEX('Supply Data'!$L$12:$L$17,'Demand Data'!O1815)</f>
        <v>75</v>
      </c>
      <c r="R1815" t="str">
        <f t="shared" si="286"/>
        <v>16-Mar-08 Sunday 10</v>
      </c>
    </row>
    <row r="1816" spans="4:18" x14ac:dyDescent="0.35">
      <c r="D1816" s="21">
        <f t="shared" si="287"/>
        <v>39523.416666662277</v>
      </c>
      <c r="E1816" s="21" t="b">
        <f t="shared" si="280"/>
        <v>0</v>
      </c>
      <c r="F1816" s="21" t="b">
        <f t="shared" si="281"/>
        <v>0</v>
      </c>
      <c r="G1816" s="20">
        <f t="shared" si="282"/>
        <v>1</v>
      </c>
      <c r="H1816" s="20">
        <f t="shared" si="283"/>
        <v>24</v>
      </c>
      <c r="I1816" s="20">
        <f t="shared" si="288"/>
        <v>11</v>
      </c>
      <c r="J1816" s="21">
        <f t="shared" si="289"/>
        <v>39523</v>
      </c>
      <c r="K1816" s="21"/>
      <c r="L1816" s="21" t="str">
        <f t="shared" si="284"/>
        <v>Sunday</v>
      </c>
      <c r="M1816" s="20">
        <f t="shared" si="285"/>
        <v>3</v>
      </c>
      <c r="N1816" s="19">
        <v>5290.5</v>
      </c>
      <c r="O1816" s="4">
        <f>MATCH(N1816-1,'Supply Data'!$K$12:$K$17)+1</f>
        <v>5</v>
      </c>
      <c r="P1816">
        <f>INDEX('Supply Data'!$L$12:$L$17,'Demand Data'!O1816)</f>
        <v>75</v>
      </c>
      <c r="R1816" t="str">
        <f t="shared" si="286"/>
        <v>16-Mar-08 Sunday 11</v>
      </c>
    </row>
    <row r="1817" spans="4:18" x14ac:dyDescent="0.35">
      <c r="D1817" s="21">
        <f t="shared" si="287"/>
        <v>39523.458333328941</v>
      </c>
      <c r="E1817" s="21" t="b">
        <f t="shared" si="280"/>
        <v>0</v>
      </c>
      <c r="F1817" s="21" t="b">
        <f t="shared" si="281"/>
        <v>0</v>
      </c>
      <c r="G1817" s="20">
        <f t="shared" si="282"/>
        <v>1</v>
      </c>
      <c r="H1817" s="20">
        <f t="shared" si="283"/>
        <v>24</v>
      </c>
      <c r="I1817" s="20">
        <f t="shared" si="288"/>
        <v>12</v>
      </c>
      <c r="J1817" s="21">
        <f t="shared" si="289"/>
        <v>39523</v>
      </c>
      <c r="K1817" s="21"/>
      <c r="L1817" s="21" t="str">
        <f t="shared" si="284"/>
        <v>Sunday</v>
      </c>
      <c r="M1817" s="20">
        <f t="shared" si="285"/>
        <v>3</v>
      </c>
      <c r="N1817" s="19">
        <v>5047.5</v>
      </c>
      <c r="O1817" s="4">
        <f>MATCH(N1817-1,'Supply Data'!$K$12:$K$17)+1</f>
        <v>5</v>
      </c>
      <c r="P1817">
        <f>INDEX('Supply Data'!$L$12:$L$17,'Demand Data'!O1817)</f>
        <v>75</v>
      </c>
      <c r="R1817" t="str">
        <f t="shared" si="286"/>
        <v>16-Mar-08 Sunday 12</v>
      </c>
    </row>
    <row r="1818" spans="4:18" x14ac:dyDescent="0.35">
      <c r="D1818" s="21">
        <f t="shared" si="287"/>
        <v>39523.499999995605</v>
      </c>
      <c r="E1818" s="21" t="b">
        <f t="shared" si="280"/>
        <v>0</v>
      </c>
      <c r="F1818" s="21" t="b">
        <f t="shared" si="281"/>
        <v>0</v>
      </c>
      <c r="G1818" s="20">
        <f t="shared" si="282"/>
        <v>1</v>
      </c>
      <c r="H1818" s="20">
        <f t="shared" si="283"/>
        <v>24</v>
      </c>
      <c r="I1818" s="20">
        <f t="shared" si="288"/>
        <v>13</v>
      </c>
      <c r="J1818" s="21">
        <f t="shared" si="289"/>
        <v>39523</v>
      </c>
      <c r="K1818" s="21"/>
      <c r="L1818" s="21" t="str">
        <f t="shared" si="284"/>
        <v>Sunday</v>
      </c>
      <c r="M1818" s="20">
        <f t="shared" si="285"/>
        <v>3</v>
      </c>
      <c r="N1818" s="19">
        <v>5077.5</v>
      </c>
      <c r="O1818" s="4">
        <f>MATCH(N1818-1,'Supply Data'!$K$12:$K$17)+1</f>
        <v>5</v>
      </c>
      <c r="P1818">
        <f>INDEX('Supply Data'!$L$12:$L$17,'Demand Data'!O1818)</f>
        <v>75</v>
      </c>
      <c r="R1818" t="str">
        <f t="shared" si="286"/>
        <v>16-Mar-08 Sunday 13</v>
      </c>
    </row>
    <row r="1819" spans="4:18" x14ac:dyDescent="0.35">
      <c r="D1819" s="21">
        <f t="shared" si="287"/>
        <v>39523.54166666227</v>
      </c>
      <c r="E1819" s="21" t="b">
        <f t="shared" si="280"/>
        <v>0</v>
      </c>
      <c r="F1819" s="21" t="b">
        <f t="shared" si="281"/>
        <v>0</v>
      </c>
      <c r="G1819" s="20">
        <f t="shared" si="282"/>
        <v>1</v>
      </c>
      <c r="H1819" s="20">
        <f t="shared" si="283"/>
        <v>24</v>
      </c>
      <c r="I1819" s="20">
        <f t="shared" si="288"/>
        <v>14</v>
      </c>
      <c r="J1819" s="21">
        <f t="shared" si="289"/>
        <v>39523</v>
      </c>
      <c r="K1819" s="21"/>
      <c r="L1819" s="21" t="str">
        <f t="shared" si="284"/>
        <v>Sunday</v>
      </c>
      <c r="M1819" s="20">
        <f t="shared" si="285"/>
        <v>3</v>
      </c>
      <c r="N1819" s="19">
        <v>5212.5</v>
      </c>
      <c r="O1819" s="4">
        <f>MATCH(N1819-1,'Supply Data'!$K$12:$K$17)+1</f>
        <v>5</v>
      </c>
      <c r="P1819">
        <f>INDEX('Supply Data'!$L$12:$L$17,'Demand Data'!O1819)</f>
        <v>75</v>
      </c>
      <c r="R1819" t="str">
        <f t="shared" si="286"/>
        <v>16-Mar-08 Sunday 14</v>
      </c>
    </row>
    <row r="1820" spans="4:18" x14ac:dyDescent="0.35">
      <c r="D1820" s="21">
        <f t="shared" si="287"/>
        <v>39523.583333328934</v>
      </c>
      <c r="E1820" s="21" t="b">
        <f t="shared" si="280"/>
        <v>0</v>
      </c>
      <c r="F1820" s="21" t="b">
        <f t="shared" si="281"/>
        <v>0</v>
      </c>
      <c r="G1820" s="20">
        <f t="shared" si="282"/>
        <v>1</v>
      </c>
      <c r="H1820" s="20">
        <f t="shared" si="283"/>
        <v>24</v>
      </c>
      <c r="I1820" s="20">
        <f t="shared" si="288"/>
        <v>15</v>
      </c>
      <c r="J1820" s="21">
        <f t="shared" si="289"/>
        <v>39523</v>
      </c>
      <c r="K1820" s="21"/>
      <c r="L1820" s="21" t="str">
        <f t="shared" si="284"/>
        <v>Sunday</v>
      </c>
      <c r="M1820" s="20">
        <f t="shared" si="285"/>
        <v>3</v>
      </c>
      <c r="N1820" s="19">
        <v>5077.5</v>
      </c>
      <c r="O1820" s="4">
        <f>MATCH(N1820-1,'Supply Data'!$K$12:$K$17)+1</f>
        <v>5</v>
      </c>
      <c r="P1820">
        <f>INDEX('Supply Data'!$L$12:$L$17,'Demand Data'!O1820)</f>
        <v>75</v>
      </c>
      <c r="R1820" t="str">
        <f t="shared" si="286"/>
        <v>16-Mar-08 Sunday 15</v>
      </c>
    </row>
    <row r="1821" spans="4:18" x14ac:dyDescent="0.35">
      <c r="D1821" s="21">
        <f t="shared" si="287"/>
        <v>39523.624999995598</v>
      </c>
      <c r="E1821" s="21" t="b">
        <f t="shared" si="280"/>
        <v>0</v>
      </c>
      <c r="F1821" s="21" t="b">
        <f t="shared" si="281"/>
        <v>0</v>
      </c>
      <c r="G1821" s="20">
        <f t="shared" si="282"/>
        <v>1</v>
      </c>
      <c r="H1821" s="20">
        <f t="shared" si="283"/>
        <v>24</v>
      </c>
      <c r="I1821" s="20">
        <f t="shared" si="288"/>
        <v>16</v>
      </c>
      <c r="J1821" s="21">
        <f t="shared" si="289"/>
        <v>39523</v>
      </c>
      <c r="K1821" s="21"/>
      <c r="L1821" s="21" t="str">
        <f t="shared" si="284"/>
        <v>Sunday</v>
      </c>
      <c r="M1821" s="20">
        <f t="shared" si="285"/>
        <v>3</v>
      </c>
      <c r="N1821" s="19">
        <v>4951.5</v>
      </c>
      <c r="O1821" s="4">
        <f>MATCH(N1821-1,'Supply Data'!$K$12:$K$17)+1</f>
        <v>5</v>
      </c>
      <c r="P1821">
        <f>INDEX('Supply Data'!$L$12:$L$17,'Demand Data'!O1821)</f>
        <v>75</v>
      </c>
      <c r="R1821" t="str">
        <f t="shared" si="286"/>
        <v>16-Mar-08 Sunday 16</v>
      </c>
    </row>
    <row r="1822" spans="4:18" x14ac:dyDescent="0.35">
      <c r="D1822" s="21">
        <f t="shared" si="287"/>
        <v>39523.666666662262</v>
      </c>
      <c r="E1822" s="21" t="b">
        <f t="shared" si="280"/>
        <v>0</v>
      </c>
      <c r="F1822" s="21" t="b">
        <f t="shared" si="281"/>
        <v>0</v>
      </c>
      <c r="G1822" s="20">
        <f t="shared" si="282"/>
        <v>1</v>
      </c>
      <c r="H1822" s="20">
        <f t="shared" si="283"/>
        <v>24</v>
      </c>
      <c r="I1822" s="20">
        <f t="shared" si="288"/>
        <v>17</v>
      </c>
      <c r="J1822" s="21">
        <f t="shared" si="289"/>
        <v>39523</v>
      </c>
      <c r="K1822" s="21"/>
      <c r="L1822" s="21" t="str">
        <f t="shared" si="284"/>
        <v>Sunday</v>
      </c>
      <c r="M1822" s="20">
        <f t="shared" si="285"/>
        <v>3</v>
      </c>
      <c r="N1822" s="19">
        <v>4686</v>
      </c>
      <c r="O1822" s="4">
        <f>MATCH(N1822-1,'Supply Data'!$K$12:$K$17)+1</f>
        <v>4</v>
      </c>
      <c r="P1822">
        <f>INDEX('Supply Data'!$L$12:$L$17,'Demand Data'!O1822)</f>
        <v>50</v>
      </c>
      <c r="R1822" t="str">
        <f t="shared" si="286"/>
        <v>16-Mar-08 Sunday 17</v>
      </c>
    </row>
    <row r="1823" spans="4:18" x14ac:dyDescent="0.35">
      <c r="D1823" s="21">
        <f t="shared" si="287"/>
        <v>39523.708333328927</v>
      </c>
      <c r="E1823" s="21" t="b">
        <f t="shared" si="280"/>
        <v>0</v>
      </c>
      <c r="F1823" s="21" t="b">
        <f t="shared" si="281"/>
        <v>0</v>
      </c>
      <c r="G1823" s="20">
        <f t="shared" si="282"/>
        <v>1</v>
      </c>
      <c r="H1823" s="20">
        <f t="shared" si="283"/>
        <v>24</v>
      </c>
      <c r="I1823" s="20">
        <f t="shared" si="288"/>
        <v>18</v>
      </c>
      <c r="J1823" s="21">
        <f t="shared" si="289"/>
        <v>39523</v>
      </c>
      <c r="K1823" s="21"/>
      <c r="L1823" s="21" t="str">
        <f t="shared" si="284"/>
        <v>Sunday</v>
      </c>
      <c r="M1823" s="20">
        <f t="shared" si="285"/>
        <v>3</v>
      </c>
      <c r="N1823" s="19">
        <v>4849.5</v>
      </c>
      <c r="O1823" s="4">
        <f>MATCH(N1823-1,'Supply Data'!$K$12:$K$17)+1</f>
        <v>5</v>
      </c>
      <c r="P1823">
        <f>INDEX('Supply Data'!$L$12:$L$17,'Demand Data'!O1823)</f>
        <v>75</v>
      </c>
      <c r="R1823" t="str">
        <f t="shared" si="286"/>
        <v>16-Mar-08 Sunday 18</v>
      </c>
    </row>
    <row r="1824" spans="4:18" x14ac:dyDescent="0.35">
      <c r="D1824" s="21">
        <f t="shared" si="287"/>
        <v>39523.749999995591</v>
      </c>
      <c r="E1824" s="21" t="b">
        <f t="shared" si="280"/>
        <v>0</v>
      </c>
      <c r="F1824" s="21" t="b">
        <f t="shared" si="281"/>
        <v>0</v>
      </c>
      <c r="G1824" s="20">
        <f t="shared" si="282"/>
        <v>1</v>
      </c>
      <c r="H1824" s="20">
        <f t="shared" si="283"/>
        <v>24</v>
      </c>
      <c r="I1824" s="20">
        <f t="shared" si="288"/>
        <v>19</v>
      </c>
      <c r="J1824" s="21">
        <f t="shared" si="289"/>
        <v>39523</v>
      </c>
      <c r="K1824" s="21"/>
      <c r="L1824" s="21" t="str">
        <f t="shared" si="284"/>
        <v>Sunday</v>
      </c>
      <c r="M1824" s="20">
        <f t="shared" si="285"/>
        <v>3</v>
      </c>
      <c r="N1824" s="19">
        <v>5550</v>
      </c>
      <c r="O1824" s="4">
        <f>MATCH(N1824-1,'Supply Data'!$K$12:$K$17)+1</f>
        <v>5</v>
      </c>
      <c r="P1824">
        <f>INDEX('Supply Data'!$L$12:$L$17,'Demand Data'!O1824)</f>
        <v>75</v>
      </c>
      <c r="R1824" t="str">
        <f t="shared" si="286"/>
        <v>16-Mar-08 Sunday 19</v>
      </c>
    </row>
    <row r="1825" spans="4:18" x14ac:dyDescent="0.35">
      <c r="D1825" s="21">
        <f t="shared" si="287"/>
        <v>39523.791666662255</v>
      </c>
      <c r="E1825" s="21" t="b">
        <f t="shared" si="280"/>
        <v>0</v>
      </c>
      <c r="F1825" s="21" t="b">
        <f t="shared" si="281"/>
        <v>0</v>
      </c>
      <c r="G1825" s="20">
        <f t="shared" si="282"/>
        <v>1</v>
      </c>
      <c r="H1825" s="20">
        <f t="shared" si="283"/>
        <v>24</v>
      </c>
      <c r="I1825" s="20">
        <f t="shared" si="288"/>
        <v>20</v>
      </c>
      <c r="J1825" s="21">
        <f t="shared" si="289"/>
        <v>39523</v>
      </c>
      <c r="K1825" s="21"/>
      <c r="L1825" s="21" t="str">
        <f t="shared" si="284"/>
        <v>Sunday</v>
      </c>
      <c r="M1825" s="20">
        <f t="shared" si="285"/>
        <v>3</v>
      </c>
      <c r="N1825" s="19">
        <v>5419.5</v>
      </c>
      <c r="O1825" s="4">
        <f>MATCH(N1825-1,'Supply Data'!$K$12:$K$17)+1</f>
        <v>5</v>
      </c>
      <c r="P1825">
        <f>INDEX('Supply Data'!$L$12:$L$17,'Demand Data'!O1825)</f>
        <v>75</v>
      </c>
      <c r="R1825" t="str">
        <f t="shared" si="286"/>
        <v>16-Mar-08 Sunday 20</v>
      </c>
    </row>
    <row r="1826" spans="4:18" x14ac:dyDescent="0.35">
      <c r="D1826" s="21">
        <f t="shared" si="287"/>
        <v>39523.833333328919</v>
      </c>
      <c r="E1826" s="21" t="b">
        <f t="shared" si="280"/>
        <v>0</v>
      </c>
      <c r="F1826" s="21" t="b">
        <f t="shared" si="281"/>
        <v>0</v>
      </c>
      <c r="G1826" s="20">
        <f t="shared" si="282"/>
        <v>1</v>
      </c>
      <c r="H1826" s="20">
        <f t="shared" si="283"/>
        <v>24</v>
      </c>
      <c r="I1826" s="20">
        <f t="shared" si="288"/>
        <v>21</v>
      </c>
      <c r="J1826" s="21">
        <f t="shared" si="289"/>
        <v>39523</v>
      </c>
      <c r="K1826" s="21"/>
      <c r="L1826" s="21" t="str">
        <f t="shared" si="284"/>
        <v>Sunday</v>
      </c>
      <c r="M1826" s="20">
        <f t="shared" si="285"/>
        <v>3</v>
      </c>
      <c r="N1826" s="19">
        <v>5269.5</v>
      </c>
      <c r="O1826" s="4">
        <f>MATCH(N1826-1,'Supply Data'!$K$12:$K$17)+1</f>
        <v>5</v>
      </c>
      <c r="P1826">
        <f>INDEX('Supply Data'!$L$12:$L$17,'Demand Data'!O1826)</f>
        <v>75</v>
      </c>
      <c r="R1826" t="str">
        <f t="shared" si="286"/>
        <v>16-Mar-08 Sunday 21</v>
      </c>
    </row>
    <row r="1827" spans="4:18" x14ac:dyDescent="0.35">
      <c r="D1827" s="21">
        <f t="shared" si="287"/>
        <v>39523.874999995583</v>
      </c>
      <c r="E1827" s="21" t="b">
        <f t="shared" si="280"/>
        <v>0</v>
      </c>
      <c r="F1827" s="21" t="b">
        <f t="shared" si="281"/>
        <v>0</v>
      </c>
      <c r="G1827" s="20">
        <f t="shared" si="282"/>
        <v>1</v>
      </c>
      <c r="H1827" s="20">
        <f t="shared" si="283"/>
        <v>24</v>
      </c>
      <c r="I1827" s="20">
        <f t="shared" si="288"/>
        <v>22</v>
      </c>
      <c r="J1827" s="21">
        <f t="shared" si="289"/>
        <v>39523</v>
      </c>
      <c r="K1827" s="21"/>
      <c r="L1827" s="21" t="str">
        <f t="shared" si="284"/>
        <v>Sunday</v>
      </c>
      <c r="M1827" s="20">
        <f t="shared" si="285"/>
        <v>3</v>
      </c>
      <c r="N1827" s="19">
        <v>4974</v>
      </c>
      <c r="O1827" s="4">
        <f>MATCH(N1827-1,'Supply Data'!$K$12:$K$17)+1</f>
        <v>5</v>
      </c>
      <c r="P1827">
        <f>INDEX('Supply Data'!$L$12:$L$17,'Demand Data'!O1827)</f>
        <v>75</v>
      </c>
      <c r="R1827" t="str">
        <f t="shared" si="286"/>
        <v>16-Mar-08 Sunday 22</v>
      </c>
    </row>
    <row r="1828" spans="4:18" x14ac:dyDescent="0.35">
      <c r="D1828" s="21">
        <f t="shared" si="287"/>
        <v>39523.916666662248</v>
      </c>
      <c r="E1828" s="21" t="b">
        <f t="shared" si="280"/>
        <v>0</v>
      </c>
      <c r="F1828" s="21" t="b">
        <f t="shared" si="281"/>
        <v>0</v>
      </c>
      <c r="G1828" s="20">
        <f t="shared" si="282"/>
        <v>1</v>
      </c>
      <c r="H1828" s="20">
        <f t="shared" si="283"/>
        <v>24</v>
      </c>
      <c r="I1828" s="20">
        <f t="shared" si="288"/>
        <v>23</v>
      </c>
      <c r="J1828" s="21">
        <f t="shared" si="289"/>
        <v>39523</v>
      </c>
      <c r="K1828" s="21"/>
      <c r="L1828" s="21" t="str">
        <f t="shared" si="284"/>
        <v>Sunday</v>
      </c>
      <c r="M1828" s="20">
        <f t="shared" si="285"/>
        <v>3</v>
      </c>
      <c r="N1828" s="19">
        <v>4564.5</v>
      </c>
      <c r="O1828" s="4">
        <f>MATCH(N1828-1,'Supply Data'!$K$12:$K$17)+1</f>
        <v>4</v>
      </c>
      <c r="P1828">
        <f>INDEX('Supply Data'!$L$12:$L$17,'Demand Data'!O1828)</f>
        <v>50</v>
      </c>
      <c r="R1828" t="str">
        <f t="shared" si="286"/>
        <v>16-Mar-08 Sunday 23</v>
      </c>
    </row>
    <row r="1829" spans="4:18" x14ac:dyDescent="0.35">
      <c r="D1829" s="21">
        <f t="shared" si="287"/>
        <v>39523.958333328912</v>
      </c>
      <c r="E1829" s="21" t="b">
        <f t="shared" si="280"/>
        <v>0</v>
      </c>
      <c r="F1829" s="21" t="b">
        <f t="shared" si="281"/>
        <v>0</v>
      </c>
      <c r="G1829" s="20">
        <f t="shared" si="282"/>
        <v>1</v>
      </c>
      <c r="H1829" s="20">
        <f t="shared" si="283"/>
        <v>24</v>
      </c>
      <c r="I1829" s="20">
        <f t="shared" si="288"/>
        <v>24</v>
      </c>
      <c r="J1829" s="21">
        <f t="shared" si="289"/>
        <v>39523</v>
      </c>
      <c r="K1829" s="21"/>
      <c r="L1829" s="21" t="str">
        <f t="shared" si="284"/>
        <v>Sunday</v>
      </c>
      <c r="M1829" s="20">
        <f t="shared" si="285"/>
        <v>3</v>
      </c>
      <c r="N1829" s="19">
        <v>4135.5</v>
      </c>
      <c r="O1829" s="4">
        <f>MATCH(N1829-1,'Supply Data'!$K$12:$K$17)+1</f>
        <v>4</v>
      </c>
      <c r="P1829">
        <f>INDEX('Supply Data'!$L$12:$L$17,'Demand Data'!O1829)</f>
        <v>50</v>
      </c>
      <c r="R1829" t="str">
        <f t="shared" si="286"/>
        <v>16-Mar-08 Sunday 24</v>
      </c>
    </row>
    <row r="1830" spans="4:18" x14ac:dyDescent="0.35">
      <c r="D1830" s="21">
        <f t="shared" si="287"/>
        <v>39523.999999995576</v>
      </c>
      <c r="E1830" s="21" t="b">
        <f t="shared" si="280"/>
        <v>0</v>
      </c>
      <c r="F1830" s="21" t="b">
        <f t="shared" si="281"/>
        <v>0</v>
      </c>
      <c r="G1830" s="20">
        <f t="shared" si="282"/>
        <v>1</v>
      </c>
      <c r="H1830" s="20">
        <f t="shared" si="283"/>
        <v>24</v>
      </c>
      <c r="I1830" s="20">
        <f t="shared" si="288"/>
        <v>1</v>
      </c>
      <c r="J1830" s="21">
        <f t="shared" si="289"/>
        <v>39524</v>
      </c>
      <c r="K1830" s="21"/>
      <c r="L1830" s="21" t="str">
        <f t="shared" si="284"/>
        <v>Monday</v>
      </c>
      <c r="M1830" s="20">
        <f t="shared" si="285"/>
        <v>3</v>
      </c>
      <c r="N1830" s="19">
        <v>3928.5</v>
      </c>
      <c r="O1830" s="4">
        <f>MATCH(N1830-1,'Supply Data'!$K$12:$K$17)+1</f>
        <v>4</v>
      </c>
      <c r="P1830">
        <f>INDEX('Supply Data'!$L$12:$L$17,'Demand Data'!O1830)</f>
        <v>50</v>
      </c>
      <c r="R1830" t="str">
        <f t="shared" si="286"/>
        <v>17-Mar-08 Monday 1</v>
      </c>
    </row>
    <row r="1831" spans="4:18" x14ac:dyDescent="0.35">
      <c r="D1831" s="21">
        <f t="shared" si="287"/>
        <v>39524.04166666224</v>
      </c>
      <c r="E1831" s="21" t="b">
        <f t="shared" si="280"/>
        <v>0</v>
      </c>
      <c r="F1831" s="21" t="b">
        <f t="shared" si="281"/>
        <v>0</v>
      </c>
      <c r="G1831" s="20">
        <f t="shared" si="282"/>
        <v>1</v>
      </c>
      <c r="H1831" s="20">
        <f t="shared" si="283"/>
        <v>24</v>
      </c>
      <c r="I1831" s="20">
        <f t="shared" si="288"/>
        <v>2</v>
      </c>
      <c r="J1831" s="21">
        <f t="shared" si="289"/>
        <v>39524</v>
      </c>
      <c r="K1831" s="21"/>
      <c r="L1831" s="21" t="str">
        <f t="shared" si="284"/>
        <v>Monday</v>
      </c>
      <c r="M1831" s="20">
        <f t="shared" si="285"/>
        <v>3</v>
      </c>
      <c r="N1831" s="19">
        <v>3903</v>
      </c>
      <c r="O1831" s="4">
        <f>MATCH(N1831-1,'Supply Data'!$K$12:$K$17)+1</f>
        <v>4</v>
      </c>
      <c r="P1831">
        <f>INDEX('Supply Data'!$L$12:$L$17,'Demand Data'!O1831)</f>
        <v>50</v>
      </c>
      <c r="R1831" t="str">
        <f t="shared" si="286"/>
        <v>17-Mar-08 Monday 2</v>
      </c>
    </row>
    <row r="1832" spans="4:18" x14ac:dyDescent="0.35">
      <c r="D1832" s="21">
        <f t="shared" si="287"/>
        <v>39524.083333328905</v>
      </c>
      <c r="E1832" s="21" t="b">
        <f t="shared" si="280"/>
        <v>0</v>
      </c>
      <c r="F1832" s="21" t="b">
        <f t="shared" si="281"/>
        <v>0</v>
      </c>
      <c r="G1832" s="20">
        <f t="shared" si="282"/>
        <v>1</v>
      </c>
      <c r="H1832" s="20">
        <f t="shared" si="283"/>
        <v>24</v>
      </c>
      <c r="I1832" s="20">
        <f t="shared" si="288"/>
        <v>3</v>
      </c>
      <c r="J1832" s="21">
        <f t="shared" si="289"/>
        <v>39524</v>
      </c>
      <c r="K1832" s="21"/>
      <c r="L1832" s="21" t="str">
        <f t="shared" si="284"/>
        <v>Monday</v>
      </c>
      <c r="M1832" s="20">
        <f t="shared" si="285"/>
        <v>3</v>
      </c>
      <c r="N1832" s="19">
        <v>3733.5</v>
      </c>
      <c r="O1832" s="4">
        <f>MATCH(N1832-1,'Supply Data'!$K$12:$K$17)+1</f>
        <v>4</v>
      </c>
      <c r="P1832">
        <f>INDEX('Supply Data'!$L$12:$L$17,'Demand Data'!O1832)</f>
        <v>50</v>
      </c>
      <c r="R1832" t="str">
        <f t="shared" si="286"/>
        <v>17-Mar-08 Monday 3</v>
      </c>
    </row>
    <row r="1833" spans="4:18" x14ac:dyDescent="0.35">
      <c r="D1833" s="21">
        <f t="shared" si="287"/>
        <v>39524.124999995569</v>
      </c>
      <c r="E1833" s="21" t="b">
        <f t="shared" si="280"/>
        <v>0</v>
      </c>
      <c r="F1833" s="21" t="b">
        <f t="shared" si="281"/>
        <v>0</v>
      </c>
      <c r="G1833" s="20">
        <f t="shared" si="282"/>
        <v>1</v>
      </c>
      <c r="H1833" s="20">
        <f t="shared" si="283"/>
        <v>24</v>
      </c>
      <c r="I1833" s="20">
        <f t="shared" si="288"/>
        <v>4</v>
      </c>
      <c r="J1833" s="21">
        <f t="shared" si="289"/>
        <v>39524</v>
      </c>
      <c r="K1833" s="21"/>
      <c r="L1833" s="21" t="str">
        <f t="shared" si="284"/>
        <v>Monday</v>
      </c>
      <c r="M1833" s="20">
        <f t="shared" si="285"/>
        <v>3</v>
      </c>
      <c r="N1833" s="19">
        <v>3780</v>
      </c>
      <c r="O1833" s="4">
        <f>MATCH(N1833-1,'Supply Data'!$K$12:$K$17)+1</f>
        <v>4</v>
      </c>
      <c r="P1833">
        <f>INDEX('Supply Data'!$L$12:$L$17,'Demand Data'!O1833)</f>
        <v>50</v>
      </c>
      <c r="R1833" t="str">
        <f t="shared" si="286"/>
        <v>17-Mar-08 Monday 4</v>
      </c>
    </row>
    <row r="1834" spans="4:18" x14ac:dyDescent="0.35">
      <c r="D1834" s="21">
        <f t="shared" si="287"/>
        <v>39524.166666662233</v>
      </c>
      <c r="E1834" s="21" t="b">
        <f t="shared" si="280"/>
        <v>0</v>
      </c>
      <c r="F1834" s="21" t="b">
        <f t="shared" si="281"/>
        <v>0</v>
      </c>
      <c r="G1834" s="20">
        <f t="shared" si="282"/>
        <v>1</v>
      </c>
      <c r="H1834" s="20">
        <f t="shared" si="283"/>
        <v>24</v>
      </c>
      <c r="I1834" s="20">
        <f t="shared" si="288"/>
        <v>5</v>
      </c>
      <c r="J1834" s="21">
        <f t="shared" si="289"/>
        <v>39524</v>
      </c>
      <c r="K1834" s="21"/>
      <c r="L1834" s="21" t="str">
        <f t="shared" si="284"/>
        <v>Monday</v>
      </c>
      <c r="M1834" s="20">
        <f t="shared" si="285"/>
        <v>3</v>
      </c>
      <c r="N1834" s="19">
        <v>3777</v>
      </c>
      <c r="O1834" s="4">
        <f>MATCH(N1834-1,'Supply Data'!$K$12:$K$17)+1</f>
        <v>4</v>
      </c>
      <c r="P1834">
        <f>INDEX('Supply Data'!$L$12:$L$17,'Demand Data'!O1834)</f>
        <v>50</v>
      </c>
      <c r="R1834" t="str">
        <f t="shared" si="286"/>
        <v>17-Mar-08 Monday 5</v>
      </c>
    </row>
    <row r="1835" spans="4:18" x14ac:dyDescent="0.35">
      <c r="D1835" s="21">
        <f t="shared" si="287"/>
        <v>39524.208333328897</v>
      </c>
      <c r="E1835" s="21" t="b">
        <f t="shared" si="280"/>
        <v>0</v>
      </c>
      <c r="F1835" s="21" t="b">
        <f t="shared" si="281"/>
        <v>0</v>
      </c>
      <c r="G1835" s="20">
        <f t="shared" si="282"/>
        <v>1</v>
      </c>
      <c r="H1835" s="20">
        <f t="shared" si="283"/>
        <v>24</v>
      </c>
      <c r="I1835" s="20">
        <f t="shared" si="288"/>
        <v>6</v>
      </c>
      <c r="J1835" s="21">
        <f t="shared" si="289"/>
        <v>39524</v>
      </c>
      <c r="K1835" s="21"/>
      <c r="L1835" s="21" t="str">
        <f t="shared" si="284"/>
        <v>Monday</v>
      </c>
      <c r="M1835" s="20">
        <f t="shared" si="285"/>
        <v>3</v>
      </c>
      <c r="N1835" s="19">
        <v>3618</v>
      </c>
      <c r="O1835" s="4">
        <f>MATCH(N1835-1,'Supply Data'!$K$12:$K$17)+1</f>
        <v>4</v>
      </c>
      <c r="P1835">
        <f>INDEX('Supply Data'!$L$12:$L$17,'Demand Data'!O1835)</f>
        <v>50</v>
      </c>
      <c r="R1835" t="str">
        <f t="shared" si="286"/>
        <v>17-Mar-08 Monday 6</v>
      </c>
    </row>
    <row r="1836" spans="4:18" x14ac:dyDescent="0.35">
      <c r="D1836" s="21">
        <f t="shared" si="287"/>
        <v>39524.249999995562</v>
      </c>
      <c r="E1836" s="21" t="b">
        <f t="shared" si="280"/>
        <v>0</v>
      </c>
      <c r="F1836" s="21" t="b">
        <f t="shared" si="281"/>
        <v>0</v>
      </c>
      <c r="G1836" s="20">
        <f t="shared" si="282"/>
        <v>1</v>
      </c>
      <c r="H1836" s="20">
        <f t="shared" si="283"/>
        <v>24</v>
      </c>
      <c r="I1836" s="20">
        <f t="shared" si="288"/>
        <v>7</v>
      </c>
      <c r="J1836" s="21">
        <f t="shared" si="289"/>
        <v>39524</v>
      </c>
      <c r="K1836" s="21"/>
      <c r="L1836" s="21" t="str">
        <f t="shared" si="284"/>
        <v>Monday</v>
      </c>
      <c r="M1836" s="20">
        <f t="shared" si="285"/>
        <v>3</v>
      </c>
      <c r="N1836" s="19">
        <v>3405</v>
      </c>
      <c r="O1836" s="4">
        <f>MATCH(N1836-1,'Supply Data'!$K$12:$K$17)+1</f>
        <v>3</v>
      </c>
      <c r="P1836">
        <f>INDEX('Supply Data'!$L$12:$L$17,'Demand Data'!O1836)</f>
        <v>23</v>
      </c>
      <c r="R1836" t="str">
        <f t="shared" si="286"/>
        <v>17-Mar-08 Monday 7</v>
      </c>
    </row>
    <row r="1837" spans="4:18" x14ac:dyDescent="0.35">
      <c r="D1837" s="21">
        <f t="shared" si="287"/>
        <v>39524.291666662226</v>
      </c>
      <c r="E1837" s="21" t="b">
        <f t="shared" si="280"/>
        <v>0</v>
      </c>
      <c r="F1837" s="21" t="b">
        <f t="shared" si="281"/>
        <v>0</v>
      </c>
      <c r="G1837" s="20">
        <f t="shared" si="282"/>
        <v>1</v>
      </c>
      <c r="H1837" s="20">
        <f t="shared" si="283"/>
        <v>24</v>
      </c>
      <c r="I1837" s="20">
        <f t="shared" si="288"/>
        <v>8</v>
      </c>
      <c r="J1837" s="21">
        <f t="shared" si="289"/>
        <v>39524</v>
      </c>
      <c r="K1837" s="21"/>
      <c r="L1837" s="21" t="str">
        <f t="shared" si="284"/>
        <v>Monday</v>
      </c>
      <c r="M1837" s="20">
        <f t="shared" si="285"/>
        <v>3</v>
      </c>
      <c r="N1837" s="19">
        <v>3469.5</v>
      </c>
      <c r="O1837" s="4">
        <f>MATCH(N1837-1,'Supply Data'!$K$12:$K$17)+1</f>
        <v>3</v>
      </c>
      <c r="P1837">
        <f>INDEX('Supply Data'!$L$12:$L$17,'Demand Data'!O1837)</f>
        <v>23</v>
      </c>
      <c r="R1837" t="str">
        <f t="shared" si="286"/>
        <v>17-Mar-08 Monday 8</v>
      </c>
    </row>
    <row r="1838" spans="4:18" x14ac:dyDescent="0.35">
      <c r="D1838" s="21">
        <f t="shared" si="287"/>
        <v>39524.33333332889</v>
      </c>
      <c r="E1838" s="21" t="b">
        <f t="shared" si="280"/>
        <v>0</v>
      </c>
      <c r="F1838" s="21" t="b">
        <f t="shared" si="281"/>
        <v>0</v>
      </c>
      <c r="G1838" s="20">
        <f t="shared" si="282"/>
        <v>1</v>
      </c>
      <c r="H1838" s="20">
        <f t="shared" si="283"/>
        <v>24</v>
      </c>
      <c r="I1838" s="20">
        <f t="shared" si="288"/>
        <v>9</v>
      </c>
      <c r="J1838" s="21">
        <f t="shared" si="289"/>
        <v>39524</v>
      </c>
      <c r="K1838" s="21"/>
      <c r="L1838" s="21" t="str">
        <f t="shared" si="284"/>
        <v>Monday</v>
      </c>
      <c r="M1838" s="20">
        <f t="shared" si="285"/>
        <v>3</v>
      </c>
      <c r="N1838" s="19">
        <v>3624</v>
      </c>
      <c r="O1838" s="4">
        <f>MATCH(N1838-1,'Supply Data'!$K$12:$K$17)+1</f>
        <v>4</v>
      </c>
      <c r="P1838">
        <f>INDEX('Supply Data'!$L$12:$L$17,'Demand Data'!O1838)</f>
        <v>50</v>
      </c>
      <c r="R1838" t="str">
        <f t="shared" si="286"/>
        <v>17-Mar-08 Monday 9</v>
      </c>
    </row>
    <row r="1839" spans="4:18" x14ac:dyDescent="0.35">
      <c r="D1839" s="21">
        <f t="shared" si="287"/>
        <v>39524.374999995554</v>
      </c>
      <c r="E1839" s="21" t="b">
        <f t="shared" si="280"/>
        <v>0</v>
      </c>
      <c r="F1839" s="21" t="b">
        <f t="shared" si="281"/>
        <v>0</v>
      </c>
      <c r="G1839" s="20">
        <f t="shared" si="282"/>
        <v>1</v>
      </c>
      <c r="H1839" s="20">
        <f t="shared" si="283"/>
        <v>24</v>
      </c>
      <c r="I1839" s="20">
        <f t="shared" si="288"/>
        <v>10</v>
      </c>
      <c r="J1839" s="21">
        <f t="shared" si="289"/>
        <v>39524</v>
      </c>
      <c r="K1839" s="21"/>
      <c r="L1839" s="21" t="str">
        <f t="shared" si="284"/>
        <v>Monday</v>
      </c>
      <c r="M1839" s="20">
        <f t="shared" si="285"/>
        <v>3</v>
      </c>
      <c r="N1839" s="19">
        <v>3867</v>
      </c>
      <c r="O1839" s="4">
        <f>MATCH(N1839-1,'Supply Data'!$K$12:$K$17)+1</f>
        <v>4</v>
      </c>
      <c r="P1839">
        <f>INDEX('Supply Data'!$L$12:$L$17,'Demand Data'!O1839)</f>
        <v>50</v>
      </c>
      <c r="R1839" t="str">
        <f t="shared" si="286"/>
        <v>17-Mar-08 Monday 10</v>
      </c>
    </row>
    <row r="1840" spans="4:18" x14ac:dyDescent="0.35">
      <c r="D1840" s="21">
        <f t="shared" si="287"/>
        <v>39524.416666662219</v>
      </c>
      <c r="E1840" s="21" t="b">
        <f t="shared" si="280"/>
        <v>0</v>
      </c>
      <c r="F1840" s="21" t="b">
        <f t="shared" si="281"/>
        <v>0</v>
      </c>
      <c r="G1840" s="20">
        <f t="shared" si="282"/>
        <v>1</v>
      </c>
      <c r="H1840" s="20">
        <f t="shared" si="283"/>
        <v>24</v>
      </c>
      <c r="I1840" s="20">
        <f t="shared" si="288"/>
        <v>11</v>
      </c>
      <c r="J1840" s="21">
        <f t="shared" si="289"/>
        <v>39524</v>
      </c>
      <c r="K1840" s="21"/>
      <c r="L1840" s="21" t="str">
        <f t="shared" si="284"/>
        <v>Monday</v>
      </c>
      <c r="M1840" s="20">
        <f t="shared" si="285"/>
        <v>3</v>
      </c>
      <c r="N1840" s="19">
        <v>4078.5</v>
      </c>
      <c r="O1840" s="4">
        <f>MATCH(N1840-1,'Supply Data'!$K$12:$K$17)+1</f>
        <v>4</v>
      </c>
      <c r="P1840">
        <f>INDEX('Supply Data'!$L$12:$L$17,'Demand Data'!O1840)</f>
        <v>50</v>
      </c>
      <c r="R1840" t="str">
        <f t="shared" si="286"/>
        <v>17-Mar-08 Monday 11</v>
      </c>
    </row>
    <row r="1841" spans="4:18" x14ac:dyDescent="0.35">
      <c r="D1841" s="21">
        <f t="shared" si="287"/>
        <v>39524.458333328883</v>
      </c>
      <c r="E1841" s="21" t="b">
        <f t="shared" si="280"/>
        <v>0</v>
      </c>
      <c r="F1841" s="21" t="b">
        <f t="shared" si="281"/>
        <v>0</v>
      </c>
      <c r="G1841" s="20">
        <f t="shared" si="282"/>
        <v>1</v>
      </c>
      <c r="H1841" s="20">
        <f t="shared" si="283"/>
        <v>24</v>
      </c>
      <c r="I1841" s="20">
        <f t="shared" si="288"/>
        <v>12</v>
      </c>
      <c r="J1841" s="21">
        <f t="shared" si="289"/>
        <v>39524</v>
      </c>
      <c r="K1841" s="21"/>
      <c r="L1841" s="21" t="str">
        <f t="shared" si="284"/>
        <v>Monday</v>
      </c>
      <c r="M1841" s="20">
        <f t="shared" si="285"/>
        <v>3</v>
      </c>
      <c r="N1841" s="19">
        <v>3951</v>
      </c>
      <c r="O1841" s="4">
        <f>MATCH(N1841-1,'Supply Data'!$K$12:$K$17)+1</f>
        <v>4</v>
      </c>
      <c r="P1841">
        <f>INDEX('Supply Data'!$L$12:$L$17,'Demand Data'!O1841)</f>
        <v>50</v>
      </c>
      <c r="R1841" t="str">
        <f t="shared" si="286"/>
        <v>17-Mar-08 Monday 12</v>
      </c>
    </row>
    <row r="1842" spans="4:18" x14ac:dyDescent="0.35">
      <c r="D1842" s="21">
        <f t="shared" si="287"/>
        <v>39524.499999995547</v>
      </c>
      <c r="E1842" s="21" t="b">
        <f t="shared" si="280"/>
        <v>0</v>
      </c>
      <c r="F1842" s="21" t="b">
        <f t="shared" si="281"/>
        <v>0</v>
      </c>
      <c r="G1842" s="20">
        <f t="shared" si="282"/>
        <v>1</v>
      </c>
      <c r="H1842" s="20">
        <f t="shared" si="283"/>
        <v>24</v>
      </c>
      <c r="I1842" s="20">
        <f t="shared" si="288"/>
        <v>13</v>
      </c>
      <c r="J1842" s="21">
        <f t="shared" si="289"/>
        <v>39524</v>
      </c>
      <c r="K1842" s="21"/>
      <c r="L1842" s="21" t="str">
        <f t="shared" si="284"/>
        <v>Monday</v>
      </c>
      <c r="M1842" s="20">
        <f t="shared" si="285"/>
        <v>3</v>
      </c>
      <c r="N1842" s="19">
        <v>4032</v>
      </c>
      <c r="O1842" s="4">
        <f>MATCH(N1842-1,'Supply Data'!$K$12:$K$17)+1</f>
        <v>4</v>
      </c>
      <c r="P1842">
        <f>INDEX('Supply Data'!$L$12:$L$17,'Demand Data'!O1842)</f>
        <v>50</v>
      </c>
      <c r="R1842" t="str">
        <f t="shared" si="286"/>
        <v>17-Mar-08 Monday 13</v>
      </c>
    </row>
    <row r="1843" spans="4:18" x14ac:dyDescent="0.35">
      <c r="D1843" s="21">
        <f t="shared" si="287"/>
        <v>39524.541666662211</v>
      </c>
      <c r="E1843" s="21" t="b">
        <f t="shared" si="280"/>
        <v>0</v>
      </c>
      <c r="F1843" s="21" t="b">
        <f t="shared" si="281"/>
        <v>0</v>
      </c>
      <c r="G1843" s="20">
        <f t="shared" si="282"/>
        <v>1</v>
      </c>
      <c r="H1843" s="20">
        <f t="shared" si="283"/>
        <v>24</v>
      </c>
      <c r="I1843" s="20">
        <f t="shared" si="288"/>
        <v>14</v>
      </c>
      <c r="J1843" s="21">
        <f t="shared" si="289"/>
        <v>39524</v>
      </c>
      <c r="K1843" s="21"/>
      <c r="L1843" s="21" t="str">
        <f t="shared" si="284"/>
        <v>Monday</v>
      </c>
      <c r="M1843" s="20">
        <f t="shared" si="285"/>
        <v>3</v>
      </c>
      <c r="N1843" s="19">
        <v>4057.5</v>
      </c>
      <c r="O1843" s="4">
        <f>MATCH(N1843-1,'Supply Data'!$K$12:$K$17)+1</f>
        <v>4</v>
      </c>
      <c r="P1843">
        <f>INDEX('Supply Data'!$L$12:$L$17,'Demand Data'!O1843)</f>
        <v>50</v>
      </c>
      <c r="R1843" t="str">
        <f t="shared" si="286"/>
        <v>17-Mar-08 Monday 14</v>
      </c>
    </row>
    <row r="1844" spans="4:18" x14ac:dyDescent="0.35">
      <c r="D1844" s="21">
        <f t="shared" si="287"/>
        <v>39524.583333328876</v>
      </c>
      <c r="E1844" s="21" t="b">
        <f t="shared" si="280"/>
        <v>0</v>
      </c>
      <c r="F1844" s="21" t="b">
        <f t="shared" si="281"/>
        <v>0</v>
      </c>
      <c r="G1844" s="20">
        <f t="shared" si="282"/>
        <v>1</v>
      </c>
      <c r="H1844" s="20">
        <f t="shared" si="283"/>
        <v>24</v>
      </c>
      <c r="I1844" s="20">
        <f t="shared" si="288"/>
        <v>15</v>
      </c>
      <c r="J1844" s="21">
        <f t="shared" si="289"/>
        <v>39524</v>
      </c>
      <c r="K1844" s="21"/>
      <c r="L1844" s="21" t="str">
        <f t="shared" si="284"/>
        <v>Monday</v>
      </c>
      <c r="M1844" s="20">
        <f t="shared" si="285"/>
        <v>3</v>
      </c>
      <c r="N1844" s="19">
        <v>3916.5</v>
      </c>
      <c r="O1844" s="4">
        <f>MATCH(N1844-1,'Supply Data'!$K$12:$K$17)+1</f>
        <v>4</v>
      </c>
      <c r="P1844">
        <f>INDEX('Supply Data'!$L$12:$L$17,'Demand Data'!O1844)</f>
        <v>50</v>
      </c>
      <c r="R1844" t="str">
        <f t="shared" si="286"/>
        <v>17-Mar-08 Monday 15</v>
      </c>
    </row>
    <row r="1845" spans="4:18" x14ac:dyDescent="0.35">
      <c r="D1845" s="21">
        <f t="shared" si="287"/>
        <v>39524.62499999554</v>
      </c>
      <c r="E1845" s="21" t="b">
        <f t="shared" si="280"/>
        <v>0</v>
      </c>
      <c r="F1845" s="21" t="b">
        <f t="shared" si="281"/>
        <v>0</v>
      </c>
      <c r="G1845" s="20">
        <f t="shared" si="282"/>
        <v>1</v>
      </c>
      <c r="H1845" s="20">
        <f t="shared" si="283"/>
        <v>24</v>
      </c>
      <c r="I1845" s="20">
        <f t="shared" si="288"/>
        <v>16</v>
      </c>
      <c r="J1845" s="21">
        <f t="shared" si="289"/>
        <v>39524</v>
      </c>
      <c r="K1845" s="21"/>
      <c r="L1845" s="21" t="str">
        <f t="shared" si="284"/>
        <v>Monday</v>
      </c>
      <c r="M1845" s="20">
        <f t="shared" si="285"/>
        <v>3</v>
      </c>
      <c r="N1845" s="19">
        <v>3891</v>
      </c>
      <c r="O1845" s="4">
        <f>MATCH(N1845-1,'Supply Data'!$K$12:$K$17)+1</f>
        <v>4</v>
      </c>
      <c r="P1845">
        <f>INDEX('Supply Data'!$L$12:$L$17,'Demand Data'!O1845)</f>
        <v>50</v>
      </c>
      <c r="R1845" t="str">
        <f t="shared" si="286"/>
        <v>17-Mar-08 Monday 16</v>
      </c>
    </row>
    <row r="1846" spans="4:18" x14ac:dyDescent="0.35">
      <c r="D1846" s="21">
        <f t="shared" si="287"/>
        <v>39524.666666662204</v>
      </c>
      <c r="E1846" s="21" t="b">
        <f t="shared" si="280"/>
        <v>0</v>
      </c>
      <c r="F1846" s="21" t="b">
        <f t="shared" si="281"/>
        <v>0</v>
      </c>
      <c r="G1846" s="20">
        <f t="shared" si="282"/>
        <v>1</v>
      </c>
      <c r="H1846" s="20">
        <f t="shared" si="283"/>
        <v>24</v>
      </c>
      <c r="I1846" s="20">
        <f t="shared" si="288"/>
        <v>17</v>
      </c>
      <c r="J1846" s="21">
        <f t="shared" si="289"/>
        <v>39524</v>
      </c>
      <c r="K1846" s="21"/>
      <c r="L1846" s="21" t="str">
        <f t="shared" si="284"/>
        <v>Monday</v>
      </c>
      <c r="M1846" s="20">
        <f t="shared" si="285"/>
        <v>3</v>
      </c>
      <c r="N1846" s="19">
        <v>3879</v>
      </c>
      <c r="O1846" s="4">
        <f>MATCH(N1846-1,'Supply Data'!$K$12:$K$17)+1</f>
        <v>4</v>
      </c>
      <c r="P1846">
        <f>INDEX('Supply Data'!$L$12:$L$17,'Demand Data'!O1846)</f>
        <v>50</v>
      </c>
      <c r="R1846" t="str">
        <f t="shared" si="286"/>
        <v>17-Mar-08 Monday 17</v>
      </c>
    </row>
    <row r="1847" spans="4:18" x14ac:dyDescent="0.35">
      <c r="D1847" s="21">
        <f t="shared" si="287"/>
        <v>39524.708333328868</v>
      </c>
      <c r="E1847" s="21" t="b">
        <f t="shared" si="280"/>
        <v>0</v>
      </c>
      <c r="F1847" s="21" t="b">
        <f t="shared" si="281"/>
        <v>0</v>
      </c>
      <c r="G1847" s="20">
        <f t="shared" si="282"/>
        <v>1</v>
      </c>
      <c r="H1847" s="20">
        <f t="shared" si="283"/>
        <v>24</v>
      </c>
      <c r="I1847" s="20">
        <f t="shared" si="288"/>
        <v>18</v>
      </c>
      <c r="J1847" s="21">
        <f t="shared" si="289"/>
        <v>39524</v>
      </c>
      <c r="K1847" s="21"/>
      <c r="L1847" s="21" t="str">
        <f t="shared" si="284"/>
        <v>Monday</v>
      </c>
      <c r="M1847" s="20">
        <f t="shared" si="285"/>
        <v>3</v>
      </c>
      <c r="N1847" s="19">
        <v>4141.5</v>
      </c>
      <c r="O1847" s="4">
        <f>MATCH(N1847-1,'Supply Data'!$K$12:$K$17)+1</f>
        <v>4</v>
      </c>
      <c r="P1847">
        <f>INDEX('Supply Data'!$L$12:$L$17,'Demand Data'!O1847)</f>
        <v>50</v>
      </c>
      <c r="R1847" t="str">
        <f t="shared" si="286"/>
        <v>17-Mar-08 Monday 18</v>
      </c>
    </row>
    <row r="1848" spans="4:18" x14ac:dyDescent="0.35">
      <c r="D1848" s="21">
        <f t="shared" si="287"/>
        <v>39524.749999995533</v>
      </c>
      <c r="E1848" s="21" t="b">
        <f t="shared" si="280"/>
        <v>0</v>
      </c>
      <c r="F1848" s="21" t="b">
        <f t="shared" si="281"/>
        <v>0</v>
      </c>
      <c r="G1848" s="20">
        <f t="shared" si="282"/>
        <v>1</v>
      </c>
      <c r="H1848" s="20">
        <f t="shared" si="283"/>
        <v>24</v>
      </c>
      <c r="I1848" s="20">
        <f t="shared" si="288"/>
        <v>19</v>
      </c>
      <c r="J1848" s="21">
        <f t="shared" si="289"/>
        <v>39524</v>
      </c>
      <c r="K1848" s="21"/>
      <c r="L1848" s="21" t="str">
        <f t="shared" si="284"/>
        <v>Monday</v>
      </c>
      <c r="M1848" s="20">
        <f t="shared" si="285"/>
        <v>3</v>
      </c>
      <c r="N1848" s="19">
        <v>5158.5</v>
      </c>
      <c r="O1848" s="4">
        <f>MATCH(N1848-1,'Supply Data'!$K$12:$K$17)+1</f>
        <v>5</v>
      </c>
      <c r="P1848">
        <f>INDEX('Supply Data'!$L$12:$L$17,'Demand Data'!O1848)</f>
        <v>75</v>
      </c>
      <c r="R1848" t="str">
        <f t="shared" si="286"/>
        <v>17-Mar-08 Monday 19</v>
      </c>
    </row>
    <row r="1849" spans="4:18" x14ac:dyDescent="0.35">
      <c r="D1849" s="21">
        <f t="shared" si="287"/>
        <v>39524.791666662197</v>
      </c>
      <c r="E1849" s="21" t="b">
        <f t="shared" si="280"/>
        <v>0</v>
      </c>
      <c r="F1849" s="21" t="b">
        <f t="shared" si="281"/>
        <v>0</v>
      </c>
      <c r="G1849" s="20">
        <f t="shared" si="282"/>
        <v>1</v>
      </c>
      <c r="H1849" s="20">
        <f t="shared" si="283"/>
        <v>24</v>
      </c>
      <c r="I1849" s="20">
        <f t="shared" si="288"/>
        <v>20</v>
      </c>
      <c r="J1849" s="21">
        <f t="shared" si="289"/>
        <v>39524</v>
      </c>
      <c r="K1849" s="21"/>
      <c r="L1849" s="21" t="str">
        <f t="shared" si="284"/>
        <v>Monday</v>
      </c>
      <c r="M1849" s="20">
        <f t="shared" si="285"/>
        <v>3</v>
      </c>
      <c r="N1849" s="19">
        <v>5070</v>
      </c>
      <c r="O1849" s="4">
        <f>MATCH(N1849-1,'Supply Data'!$K$12:$K$17)+1</f>
        <v>5</v>
      </c>
      <c r="P1849">
        <f>INDEX('Supply Data'!$L$12:$L$17,'Demand Data'!O1849)</f>
        <v>75</v>
      </c>
      <c r="R1849" t="str">
        <f t="shared" si="286"/>
        <v>17-Mar-08 Monday 20</v>
      </c>
    </row>
    <row r="1850" spans="4:18" x14ac:dyDescent="0.35">
      <c r="D1850" s="21">
        <f t="shared" si="287"/>
        <v>39524.833333328861</v>
      </c>
      <c r="E1850" s="21" t="b">
        <f t="shared" si="280"/>
        <v>0</v>
      </c>
      <c r="F1850" s="21" t="b">
        <f t="shared" si="281"/>
        <v>0</v>
      </c>
      <c r="G1850" s="20">
        <f t="shared" si="282"/>
        <v>1</v>
      </c>
      <c r="H1850" s="20">
        <f t="shared" si="283"/>
        <v>24</v>
      </c>
      <c r="I1850" s="20">
        <f t="shared" si="288"/>
        <v>21</v>
      </c>
      <c r="J1850" s="21">
        <f t="shared" si="289"/>
        <v>39524</v>
      </c>
      <c r="K1850" s="21"/>
      <c r="L1850" s="21" t="str">
        <f t="shared" si="284"/>
        <v>Monday</v>
      </c>
      <c r="M1850" s="20">
        <f t="shared" si="285"/>
        <v>3</v>
      </c>
      <c r="N1850" s="19">
        <v>4962</v>
      </c>
      <c r="O1850" s="4">
        <f>MATCH(N1850-1,'Supply Data'!$K$12:$K$17)+1</f>
        <v>5</v>
      </c>
      <c r="P1850">
        <f>INDEX('Supply Data'!$L$12:$L$17,'Demand Data'!O1850)</f>
        <v>75</v>
      </c>
      <c r="R1850" t="str">
        <f t="shared" si="286"/>
        <v>17-Mar-08 Monday 21</v>
      </c>
    </row>
    <row r="1851" spans="4:18" x14ac:dyDescent="0.35">
      <c r="D1851" s="21">
        <f t="shared" si="287"/>
        <v>39524.874999995525</v>
      </c>
      <c r="E1851" s="21" t="b">
        <f t="shared" si="280"/>
        <v>0</v>
      </c>
      <c r="F1851" s="21" t="b">
        <f t="shared" si="281"/>
        <v>0</v>
      </c>
      <c r="G1851" s="20">
        <f t="shared" si="282"/>
        <v>1</v>
      </c>
      <c r="H1851" s="20">
        <f t="shared" si="283"/>
        <v>24</v>
      </c>
      <c r="I1851" s="20">
        <f t="shared" si="288"/>
        <v>22</v>
      </c>
      <c r="J1851" s="21">
        <f t="shared" si="289"/>
        <v>39524</v>
      </c>
      <c r="K1851" s="21"/>
      <c r="L1851" s="21" t="str">
        <f t="shared" si="284"/>
        <v>Monday</v>
      </c>
      <c r="M1851" s="20">
        <f t="shared" si="285"/>
        <v>3</v>
      </c>
      <c r="N1851" s="19">
        <v>4704</v>
      </c>
      <c r="O1851" s="4">
        <f>MATCH(N1851-1,'Supply Data'!$K$12:$K$17)+1</f>
        <v>4</v>
      </c>
      <c r="P1851">
        <f>INDEX('Supply Data'!$L$12:$L$17,'Demand Data'!O1851)</f>
        <v>50</v>
      </c>
      <c r="R1851" t="str">
        <f t="shared" si="286"/>
        <v>17-Mar-08 Monday 22</v>
      </c>
    </row>
    <row r="1852" spans="4:18" x14ac:dyDescent="0.35">
      <c r="D1852" s="21">
        <f t="shared" si="287"/>
        <v>39524.91666666219</v>
      </c>
      <c r="E1852" s="21" t="b">
        <f t="shared" si="280"/>
        <v>0</v>
      </c>
      <c r="F1852" s="21" t="b">
        <f t="shared" si="281"/>
        <v>0</v>
      </c>
      <c r="G1852" s="20">
        <f t="shared" si="282"/>
        <v>1</v>
      </c>
      <c r="H1852" s="20">
        <f t="shared" si="283"/>
        <v>24</v>
      </c>
      <c r="I1852" s="20">
        <f t="shared" si="288"/>
        <v>23</v>
      </c>
      <c r="J1852" s="21">
        <f t="shared" si="289"/>
        <v>39524</v>
      </c>
      <c r="K1852" s="21"/>
      <c r="L1852" s="21" t="str">
        <f t="shared" si="284"/>
        <v>Monday</v>
      </c>
      <c r="M1852" s="20">
        <f t="shared" si="285"/>
        <v>3</v>
      </c>
      <c r="N1852" s="19">
        <v>4402.5</v>
      </c>
      <c r="O1852" s="4">
        <f>MATCH(N1852-1,'Supply Data'!$K$12:$K$17)+1</f>
        <v>4</v>
      </c>
      <c r="P1852">
        <f>INDEX('Supply Data'!$L$12:$L$17,'Demand Data'!O1852)</f>
        <v>50</v>
      </c>
      <c r="R1852" t="str">
        <f t="shared" si="286"/>
        <v>17-Mar-08 Monday 23</v>
      </c>
    </row>
    <row r="1853" spans="4:18" x14ac:dyDescent="0.35">
      <c r="D1853" s="21">
        <f t="shared" si="287"/>
        <v>39524.958333328854</v>
      </c>
      <c r="E1853" s="21" t="b">
        <f t="shared" si="280"/>
        <v>0</v>
      </c>
      <c r="F1853" s="21" t="b">
        <f t="shared" si="281"/>
        <v>0</v>
      </c>
      <c r="G1853" s="20">
        <f t="shared" si="282"/>
        <v>1</v>
      </c>
      <c r="H1853" s="20">
        <f t="shared" si="283"/>
        <v>24</v>
      </c>
      <c r="I1853" s="20">
        <f t="shared" si="288"/>
        <v>24</v>
      </c>
      <c r="J1853" s="21">
        <f t="shared" si="289"/>
        <v>39524</v>
      </c>
      <c r="K1853" s="21"/>
      <c r="L1853" s="21" t="str">
        <f t="shared" si="284"/>
        <v>Monday</v>
      </c>
      <c r="M1853" s="20">
        <f t="shared" si="285"/>
        <v>3</v>
      </c>
      <c r="N1853" s="19">
        <v>4098</v>
      </c>
      <c r="O1853" s="4">
        <f>MATCH(N1853-1,'Supply Data'!$K$12:$K$17)+1</f>
        <v>4</v>
      </c>
      <c r="P1853">
        <f>INDEX('Supply Data'!$L$12:$L$17,'Demand Data'!O1853)</f>
        <v>50</v>
      </c>
      <c r="R1853" t="str">
        <f t="shared" si="286"/>
        <v>17-Mar-08 Monday 24</v>
      </c>
    </row>
    <row r="1854" spans="4:18" x14ac:dyDescent="0.35">
      <c r="D1854" s="21">
        <f t="shared" si="287"/>
        <v>39524.999999995518</v>
      </c>
      <c r="E1854" s="21" t="b">
        <f t="shared" si="280"/>
        <v>0</v>
      </c>
      <c r="F1854" s="21" t="b">
        <f t="shared" si="281"/>
        <v>0</v>
      </c>
      <c r="G1854" s="20">
        <f t="shared" si="282"/>
        <v>1</v>
      </c>
      <c r="H1854" s="20">
        <f t="shared" si="283"/>
        <v>24</v>
      </c>
      <c r="I1854" s="20">
        <f t="shared" si="288"/>
        <v>1</v>
      </c>
      <c r="J1854" s="21">
        <f t="shared" si="289"/>
        <v>39525</v>
      </c>
      <c r="K1854" s="21"/>
      <c r="L1854" s="21" t="str">
        <f t="shared" si="284"/>
        <v>Tuesday</v>
      </c>
      <c r="M1854" s="20">
        <f t="shared" si="285"/>
        <v>3</v>
      </c>
      <c r="N1854" s="19">
        <v>3928.5</v>
      </c>
      <c r="O1854" s="4">
        <f>MATCH(N1854-1,'Supply Data'!$K$12:$K$17)+1</f>
        <v>4</v>
      </c>
      <c r="P1854">
        <f>INDEX('Supply Data'!$L$12:$L$17,'Demand Data'!O1854)</f>
        <v>50</v>
      </c>
      <c r="R1854" t="str">
        <f t="shared" si="286"/>
        <v>18-Mar-08 Tuesday 1</v>
      </c>
    </row>
    <row r="1855" spans="4:18" x14ac:dyDescent="0.35">
      <c r="D1855" s="21">
        <f t="shared" si="287"/>
        <v>39525.041666662182</v>
      </c>
      <c r="E1855" s="21" t="b">
        <f t="shared" si="280"/>
        <v>0</v>
      </c>
      <c r="F1855" s="21" t="b">
        <f t="shared" si="281"/>
        <v>0</v>
      </c>
      <c r="G1855" s="20">
        <f t="shared" si="282"/>
        <v>1</v>
      </c>
      <c r="H1855" s="20">
        <f t="shared" si="283"/>
        <v>24</v>
      </c>
      <c r="I1855" s="20">
        <f t="shared" si="288"/>
        <v>2</v>
      </c>
      <c r="J1855" s="21">
        <f t="shared" si="289"/>
        <v>39525</v>
      </c>
      <c r="K1855" s="21"/>
      <c r="L1855" s="21" t="str">
        <f t="shared" si="284"/>
        <v>Tuesday</v>
      </c>
      <c r="M1855" s="20">
        <f t="shared" si="285"/>
        <v>3</v>
      </c>
      <c r="N1855" s="19">
        <v>3822</v>
      </c>
      <c r="O1855" s="4">
        <f>MATCH(N1855-1,'Supply Data'!$K$12:$K$17)+1</f>
        <v>4</v>
      </c>
      <c r="P1855">
        <f>INDEX('Supply Data'!$L$12:$L$17,'Demand Data'!O1855)</f>
        <v>50</v>
      </c>
      <c r="R1855" t="str">
        <f t="shared" si="286"/>
        <v>18-Mar-08 Tuesday 2</v>
      </c>
    </row>
    <row r="1856" spans="4:18" x14ac:dyDescent="0.35">
      <c r="D1856" s="21">
        <f t="shared" si="287"/>
        <v>39525.083333328846</v>
      </c>
      <c r="E1856" s="21" t="b">
        <f t="shared" si="280"/>
        <v>0</v>
      </c>
      <c r="F1856" s="21" t="b">
        <f t="shared" si="281"/>
        <v>0</v>
      </c>
      <c r="G1856" s="20">
        <f t="shared" si="282"/>
        <v>1</v>
      </c>
      <c r="H1856" s="20">
        <f t="shared" si="283"/>
        <v>24</v>
      </c>
      <c r="I1856" s="20">
        <f t="shared" si="288"/>
        <v>3</v>
      </c>
      <c r="J1856" s="21">
        <f t="shared" si="289"/>
        <v>39525</v>
      </c>
      <c r="K1856" s="21"/>
      <c r="L1856" s="21" t="str">
        <f t="shared" si="284"/>
        <v>Tuesday</v>
      </c>
      <c r="M1856" s="20">
        <f t="shared" si="285"/>
        <v>3</v>
      </c>
      <c r="N1856" s="19">
        <v>3742.5</v>
      </c>
      <c r="O1856" s="4">
        <f>MATCH(N1856-1,'Supply Data'!$K$12:$K$17)+1</f>
        <v>4</v>
      </c>
      <c r="P1856">
        <f>INDEX('Supply Data'!$L$12:$L$17,'Demand Data'!O1856)</f>
        <v>50</v>
      </c>
      <c r="R1856" t="str">
        <f t="shared" si="286"/>
        <v>18-Mar-08 Tuesday 3</v>
      </c>
    </row>
    <row r="1857" spans="4:18" x14ac:dyDescent="0.35">
      <c r="D1857" s="21">
        <f t="shared" si="287"/>
        <v>39525.124999995511</v>
      </c>
      <c r="E1857" s="21" t="b">
        <f t="shared" si="280"/>
        <v>0</v>
      </c>
      <c r="F1857" s="21" t="b">
        <f t="shared" si="281"/>
        <v>0</v>
      </c>
      <c r="G1857" s="20">
        <f t="shared" si="282"/>
        <v>1</v>
      </c>
      <c r="H1857" s="20">
        <f t="shared" si="283"/>
        <v>24</v>
      </c>
      <c r="I1857" s="20">
        <f t="shared" si="288"/>
        <v>4</v>
      </c>
      <c r="J1857" s="21">
        <f t="shared" si="289"/>
        <v>39525</v>
      </c>
      <c r="K1857" s="21"/>
      <c r="L1857" s="21" t="str">
        <f t="shared" si="284"/>
        <v>Tuesday</v>
      </c>
      <c r="M1857" s="20">
        <f t="shared" si="285"/>
        <v>3</v>
      </c>
      <c r="N1857" s="19">
        <v>3739.5</v>
      </c>
      <c r="O1857" s="4">
        <f>MATCH(N1857-1,'Supply Data'!$K$12:$K$17)+1</f>
        <v>4</v>
      </c>
      <c r="P1857">
        <f>INDEX('Supply Data'!$L$12:$L$17,'Demand Data'!O1857)</f>
        <v>50</v>
      </c>
      <c r="R1857" t="str">
        <f t="shared" si="286"/>
        <v>18-Mar-08 Tuesday 4</v>
      </c>
    </row>
    <row r="1858" spans="4:18" x14ac:dyDescent="0.35">
      <c r="D1858" s="21">
        <f t="shared" si="287"/>
        <v>39525.166666662175</v>
      </c>
      <c r="E1858" s="21" t="b">
        <f t="shared" si="280"/>
        <v>0</v>
      </c>
      <c r="F1858" s="21" t="b">
        <f t="shared" si="281"/>
        <v>0</v>
      </c>
      <c r="G1858" s="20">
        <f t="shared" si="282"/>
        <v>1</v>
      </c>
      <c r="H1858" s="20">
        <f t="shared" si="283"/>
        <v>24</v>
      </c>
      <c r="I1858" s="20">
        <f t="shared" si="288"/>
        <v>5</v>
      </c>
      <c r="J1858" s="21">
        <f t="shared" si="289"/>
        <v>39525</v>
      </c>
      <c r="K1858" s="21"/>
      <c r="L1858" s="21" t="str">
        <f t="shared" si="284"/>
        <v>Tuesday</v>
      </c>
      <c r="M1858" s="20">
        <f t="shared" si="285"/>
        <v>3</v>
      </c>
      <c r="N1858" s="19">
        <v>3861</v>
      </c>
      <c r="O1858" s="4">
        <f>MATCH(N1858-1,'Supply Data'!$K$12:$K$17)+1</f>
        <v>4</v>
      </c>
      <c r="P1858">
        <f>INDEX('Supply Data'!$L$12:$L$17,'Demand Data'!O1858)</f>
        <v>50</v>
      </c>
      <c r="R1858" t="str">
        <f t="shared" si="286"/>
        <v>18-Mar-08 Tuesday 5</v>
      </c>
    </row>
    <row r="1859" spans="4:18" x14ac:dyDescent="0.35">
      <c r="D1859" s="21">
        <f t="shared" si="287"/>
        <v>39525.208333328839</v>
      </c>
      <c r="E1859" s="21" t="b">
        <f t="shared" si="280"/>
        <v>0</v>
      </c>
      <c r="F1859" s="21" t="b">
        <f t="shared" si="281"/>
        <v>0</v>
      </c>
      <c r="G1859" s="20">
        <f t="shared" si="282"/>
        <v>1</v>
      </c>
      <c r="H1859" s="20">
        <f t="shared" si="283"/>
        <v>24</v>
      </c>
      <c r="I1859" s="20">
        <f t="shared" si="288"/>
        <v>6</v>
      </c>
      <c r="J1859" s="21">
        <f t="shared" si="289"/>
        <v>39525</v>
      </c>
      <c r="K1859" s="21"/>
      <c r="L1859" s="21" t="str">
        <f t="shared" si="284"/>
        <v>Tuesday</v>
      </c>
      <c r="M1859" s="20">
        <f t="shared" si="285"/>
        <v>3</v>
      </c>
      <c r="N1859" s="19">
        <v>4084.5</v>
      </c>
      <c r="O1859" s="4">
        <f>MATCH(N1859-1,'Supply Data'!$K$12:$K$17)+1</f>
        <v>4</v>
      </c>
      <c r="P1859">
        <f>INDEX('Supply Data'!$L$12:$L$17,'Demand Data'!O1859)</f>
        <v>50</v>
      </c>
      <c r="R1859" t="str">
        <f t="shared" si="286"/>
        <v>18-Mar-08 Tuesday 6</v>
      </c>
    </row>
    <row r="1860" spans="4:18" x14ac:dyDescent="0.35">
      <c r="D1860" s="21">
        <f t="shared" si="287"/>
        <v>39525.249999995503</v>
      </c>
      <c r="E1860" s="21" t="b">
        <f t="shared" si="280"/>
        <v>0</v>
      </c>
      <c r="F1860" s="21" t="b">
        <f t="shared" si="281"/>
        <v>0</v>
      </c>
      <c r="G1860" s="20">
        <f t="shared" si="282"/>
        <v>1</v>
      </c>
      <c r="H1860" s="20">
        <f t="shared" si="283"/>
        <v>24</v>
      </c>
      <c r="I1860" s="20">
        <f t="shared" si="288"/>
        <v>7</v>
      </c>
      <c r="J1860" s="21">
        <f t="shared" si="289"/>
        <v>39525</v>
      </c>
      <c r="K1860" s="21"/>
      <c r="L1860" s="21" t="str">
        <f t="shared" si="284"/>
        <v>Tuesday</v>
      </c>
      <c r="M1860" s="20">
        <f t="shared" si="285"/>
        <v>3</v>
      </c>
      <c r="N1860" s="19">
        <v>3990</v>
      </c>
      <c r="O1860" s="4">
        <f>MATCH(N1860-1,'Supply Data'!$K$12:$K$17)+1</f>
        <v>4</v>
      </c>
      <c r="P1860">
        <f>INDEX('Supply Data'!$L$12:$L$17,'Demand Data'!O1860)</f>
        <v>50</v>
      </c>
      <c r="R1860" t="str">
        <f t="shared" si="286"/>
        <v>18-Mar-08 Tuesday 7</v>
      </c>
    </row>
    <row r="1861" spans="4:18" x14ac:dyDescent="0.35">
      <c r="D1861" s="21">
        <f t="shared" si="287"/>
        <v>39525.291666662168</v>
      </c>
      <c r="E1861" s="21" t="b">
        <f t="shared" si="280"/>
        <v>0</v>
      </c>
      <c r="F1861" s="21" t="b">
        <f t="shared" si="281"/>
        <v>0</v>
      </c>
      <c r="G1861" s="20">
        <f t="shared" si="282"/>
        <v>1</v>
      </c>
      <c r="H1861" s="20">
        <f t="shared" si="283"/>
        <v>24</v>
      </c>
      <c r="I1861" s="20">
        <f t="shared" si="288"/>
        <v>8</v>
      </c>
      <c r="J1861" s="21">
        <f t="shared" si="289"/>
        <v>39525</v>
      </c>
      <c r="K1861" s="21"/>
      <c r="L1861" s="21" t="str">
        <f t="shared" si="284"/>
        <v>Tuesday</v>
      </c>
      <c r="M1861" s="20">
        <f t="shared" si="285"/>
        <v>3</v>
      </c>
      <c r="N1861" s="19">
        <v>4758</v>
      </c>
      <c r="O1861" s="4">
        <f>MATCH(N1861-1,'Supply Data'!$K$12:$K$17)+1</f>
        <v>4</v>
      </c>
      <c r="P1861">
        <f>INDEX('Supply Data'!$L$12:$L$17,'Demand Data'!O1861)</f>
        <v>50</v>
      </c>
      <c r="R1861" t="str">
        <f t="shared" si="286"/>
        <v>18-Mar-08 Tuesday 8</v>
      </c>
    </row>
    <row r="1862" spans="4:18" x14ac:dyDescent="0.35">
      <c r="D1862" s="21">
        <f t="shared" si="287"/>
        <v>39525.333333328832</v>
      </c>
      <c r="E1862" s="21" t="b">
        <f t="shared" ref="E1862:E1925" si="290">D1862=$D$2</f>
        <v>0</v>
      </c>
      <c r="F1862" s="21" t="b">
        <f t="shared" ref="F1862:F1925" si="291">D1862=$E$2</f>
        <v>0</v>
      </c>
      <c r="G1862" s="20">
        <f t="shared" si="282"/>
        <v>1</v>
      </c>
      <c r="H1862" s="20">
        <f t="shared" si="283"/>
        <v>24</v>
      </c>
      <c r="I1862" s="20">
        <f t="shared" si="288"/>
        <v>9</v>
      </c>
      <c r="J1862" s="21">
        <f t="shared" si="289"/>
        <v>39525</v>
      </c>
      <c r="K1862" s="21"/>
      <c r="L1862" s="21" t="str">
        <f t="shared" si="284"/>
        <v>Tuesday</v>
      </c>
      <c r="M1862" s="20">
        <f t="shared" si="285"/>
        <v>3</v>
      </c>
      <c r="N1862" s="19">
        <v>5235</v>
      </c>
      <c r="O1862" s="4">
        <f>MATCH(N1862-1,'Supply Data'!$K$12:$K$17)+1</f>
        <v>5</v>
      </c>
      <c r="P1862">
        <f>INDEX('Supply Data'!$L$12:$L$17,'Demand Data'!O1862)</f>
        <v>75</v>
      </c>
      <c r="R1862" t="str">
        <f t="shared" si="286"/>
        <v>18-Mar-08 Tuesday 9</v>
      </c>
    </row>
    <row r="1863" spans="4:18" x14ac:dyDescent="0.35">
      <c r="D1863" s="21">
        <f t="shared" si="287"/>
        <v>39525.374999995496</v>
      </c>
      <c r="E1863" s="21" t="b">
        <f t="shared" si="290"/>
        <v>0</v>
      </c>
      <c r="F1863" s="21" t="b">
        <f t="shared" si="291"/>
        <v>0</v>
      </c>
      <c r="G1863" s="20">
        <f t="shared" ref="G1863:G1926" si="292">IF(E1863,2,IF(F1863,3,1))</f>
        <v>1</v>
      </c>
      <c r="H1863" s="20">
        <f t="shared" ref="H1863:H1926" si="293">CHOOSE(G1863,24,23,25)</f>
        <v>24</v>
      </c>
      <c r="I1863" s="20">
        <f t="shared" si="288"/>
        <v>10</v>
      </c>
      <c r="J1863" s="21">
        <f t="shared" si="289"/>
        <v>39525</v>
      </c>
      <c r="K1863" s="21"/>
      <c r="L1863" s="21" t="str">
        <f t="shared" ref="L1863:L1926" si="294">TEXT(J1863,"ddddd")</f>
        <v>Tuesday</v>
      </c>
      <c r="M1863" s="20">
        <f t="shared" ref="M1863:M1926" si="295">MONTH(D1863)</f>
        <v>3</v>
      </c>
      <c r="N1863" s="19">
        <v>5629.5</v>
      </c>
      <c r="O1863" s="4">
        <f>MATCH(N1863-1,'Supply Data'!$K$12:$K$17)+1</f>
        <v>5</v>
      </c>
      <c r="P1863">
        <f>INDEX('Supply Data'!$L$12:$L$17,'Demand Data'!O1863)</f>
        <v>75</v>
      </c>
      <c r="R1863" t="str">
        <f t="shared" ref="R1863:R1926" si="296">TEXT(D1863,"dd-mmm-yy ddddd")&amp;" "&amp;I1863</f>
        <v>18-Mar-08 Tuesday 10</v>
      </c>
    </row>
    <row r="1864" spans="4:18" x14ac:dyDescent="0.35">
      <c r="D1864" s="21">
        <f t="shared" ref="D1864:D1927" si="297">D1863+1/24</f>
        <v>39525.41666666216</v>
      </c>
      <c r="E1864" s="21" t="b">
        <f t="shared" si="290"/>
        <v>0</v>
      </c>
      <c r="F1864" s="21" t="b">
        <f t="shared" si="291"/>
        <v>0</v>
      </c>
      <c r="G1864" s="20">
        <f t="shared" si="292"/>
        <v>1</v>
      </c>
      <c r="H1864" s="20">
        <f t="shared" si="293"/>
        <v>24</v>
      </c>
      <c r="I1864" s="20">
        <f t="shared" ref="I1864:I1927" si="298">IF(I1863&gt;=H1864,1,I1863+1)</f>
        <v>11</v>
      </c>
      <c r="J1864" s="21">
        <f t="shared" ref="J1864:J1927" si="299">IF(I1864=1,J1863+1,J1863)</f>
        <v>39525</v>
      </c>
      <c r="K1864" s="21"/>
      <c r="L1864" s="21" t="str">
        <f t="shared" si="294"/>
        <v>Tuesday</v>
      </c>
      <c r="M1864" s="20">
        <f t="shared" si="295"/>
        <v>3</v>
      </c>
      <c r="N1864" s="19">
        <v>5890.5</v>
      </c>
      <c r="O1864" s="4">
        <f>MATCH(N1864-1,'Supply Data'!$K$12:$K$17)+1</f>
        <v>5</v>
      </c>
      <c r="P1864">
        <f>INDEX('Supply Data'!$L$12:$L$17,'Demand Data'!O1864)</f>
        <v>75</v>
      </c>
      <c r="R1864" t="str">
        <f t="shared" si="296"/>
        <v>18-Mar-08 Tuesday 11</v>
      </c>
    </row>
    <row r="1865" spans="4:18" x14ac:dyDescent="0.35">
      <c r="D1865" s="21">
        <f t="shared" si="297"/>
        <v>39525.458333328825</v>
      </c>
      <c r="E1865" s="21" t="b">
        <f t="shared" si="290"/>
        <v>0</v>
      </c>
      <c r="F1865" s="21" t="b">
        <f t="shared" si="291"/>
        <v>0</v>
      </c>
      <c r="G1865" s="20">
        <f t="shared" si="292"/>
        <v>1</v>
      </c>
      <c r="H1865" s="20">
        <f t="shared" si="293"/>
        <v>24</v>
      </c>
      <c r="I1865" s="20">
        <f t="shared" si="298"/>
        <v>12</v>
      </c>
      <c r="J1865" s="21">
        <f t="shared" si="299"/>
        <v>39525</v>
      </c>
      <c r="K1865" s="21"/>
      <c r="L1865" s="21" t="str">
        <f t="shared" si="294"/>
        <v>Tuesday</v>
      </c>
      <c r="M1865" s="20">
        <f t="shared" si="295"/>
        <v>3</v>
      </c>
      <c r="N1865" s="19">
        <v>5754</v>
      </c>
      <c r="O1865" s="4">
        <f>MATCH(N1865-1,'Supply Data'!$K$12:$K$17)+1</f>
        <v>5</v>
      </c>
      <c r="P1865">
        <f>INDEX('Supply Data'!$L$12:$L$17,'Demand Data'!O1865)</f>
        <v>75</v>
      </c>
      <c r="R1865" t="str">
        <f t="shared" si="296"/>
        <v>18-Mar-08 Tuesday 12</v>
      </c>
    </row>
    <row r="1866" spans="4:18" x14ac:dyDescent="0.35">
      <c r="D1866" s="21">
        <f t="shared" si="297"/>
        <v>39525.499999995489</v>
      </c>
      <c r="E1866" s="21" t="b">
        <f t="shared" si="290"/>
        <v>0</v>
      </c>
      <c r="F1866" s="21" t="b">
        <f t="shared" si="291"/>
        <v>0</v>
      </c>
      <c r="G1866" s="20">
        <f t="shared" si="292"/>
        <v>1</v>
      </c>
      <c r="H1866" s="20">
        <f t="shared" si="293"/>
        <v>24</v>
      </c>
      <c r="I1866" s="20">
        <f t="shared" si="298"/>
        <v>13</v>
      </c>
      <c r="J1866" s="21">
        <f t="shared" si="299"/>
        <v>39525</v>
      </c>
      <c r="K1866" s="21"/>
      <c r="L1866" s="21" t="str">
        <f t="shared" si="294"/>
        <v>Tuesday</v>
      </c>
      <c r="M1866" s="20">
        <f t="shared" si="295"/>
        <v>3</v>
      </c>
      <c r="N1866" s="19">
        <v>5842.5</v>
      </c>
      <c r="O1866" s="4">
        <f>MATCH(N1866-1,'Supply Data'!$K$12:$K$17)+1</f>
        <v>5</v>
      </c>
      <c r="P1866">
        <f>INDEX('Supply Data'!$L$12:$L$17,'Demand Data'!O1866)</f>
        <v>75</v>
      </c>
      <c r="R1866" t="str">
        <f t="shared" si="296"/>
        <v>18-Mar-08 Tuesday 13</v>
      </c>
    </row>
    <row r="1867" spans="4:18" x14ac:dyDescent="0.35">
      <c r="D1867" s="21">
        <f t="shared" si="297"/>
        <v>39525.541666662153</v>
      </c>
      <c r="E1867" s="21" t="b">
        <f t="shared" si="290"/>
        <v>0</v>
      </c>
      <c r="F1867" s="21" t="b">
        <f t="shared" si="291"/>
        <v>0</v>
      </c>
      <c r="G1867" s="20">
        <f t="shared" si="292"/>
        <v>1</v>
      </c>
      <c r="H1867" s="20">
        <f t="shared" si="293"/>
        <v>24</v>
      </c>
      <c r="I1867" s="20">
        <f t="shared" si="298"/>
        <v>14</v>
      </c>
      <c r="J1867" s="21">
        <f t="shared" si="299"/>
        <v>39525</v>
      </c>
      <c r="K1867" s="21"/>
      <c r="L1867" s="21" t="str">
        <f t="shared" si="294"/>
        <v>Tuesday</v>
      </c>
      <c r="M1867" s="20">
        <f t="shared" si="295"/>
        <v>3</v>
      </c>
      <c r="N1867" s="19">
        <v>5902.5</v>
      </c>
      <c r="O1867" s="4">
        <f>MATCH(N1867-1,'Supply Data'!$K$12:$K$17)+1</f>
        <v>5</v>
      </c>
      <c r="P1867">
        <f>INDEX('Supply Data'!$L$12:$L$17,'Demand Data'!O1867)</f>
        <v>75</v>
      </c>
      <c r="R1867" t="str">
        <f t="shared" si="296"/>
        <v>18-Mar-08 Tuesday 14</v>
      </c>
    </row>
    <row r="1868" spans="4:18" x14ac:dyDescent="0.35">
      <c r="D1868" s="21">
        <f t="shared" si="297"/>
        <v>39525.583333328817</v>
      </c>
      <c r="E1868" s="21" t="b">
        <f t="shared" si="290"/>
        <v>0</v>
      </c>
      <c r="F1868" s="21" t="b">
        <f t="shared" si="291"/>
        <v>0</v>
      </c>
      <c r="G1868" s="20">
        <f t="shared" si="292"/>
        <v>1</v>
      </c>
      <c r="H1868" s="20">
        <f t="shared" si="293"/>
        <v>24</v>
      </c>
      <c r="I1868" s="20">
        <f t="shared" si="298"/>
        <v>15</v>
      </c>
      <c r="J1868" s="21">
        <f t="shared" si="299"/>
        <v>39525</v>
      </c>
      <c r="K1868" s="21"/>
      <c r="L1868" s="21" t="str">
        <f t="shared" si="294"/>
        <v>Tuesday</v>
      </c>
      <c r="M1868" s="20">
        <f t="shared" si="295"/>
        <v>3</v>
      </c>
      <c r="N1868" s="19">
        <v>5775</v>
      </c>
      <c r="O1868" s="4">
        <f>MATCH(N1868-1,'Supply Data'!$K$12:$K$17)+1</f>
        <v>5</v>
      </c>
      <c r="P1868">
        <f>INDEX('Supply Data'!$L$12:$L$17,'Demand Data'!O1868)</f>
        <v>75</v>
      </c>
      <c r="R1868" t="str">
        <f t="shared" si="296"/>
        <v>18-Mar-08 Tuesday 15</v>
      </c>
    </row>
    <row r="1869" spans="4:18" x14ac:dyDescent="0.35">
      <c r="D1869" s="21">
        <f t="shared" si="297"/>
        <v>39525.624999995482</v>
      </c>
      <c r="E1869" s="21" t="b">
        <f t="shared" si="290"/>
        <v>0</v>
      </c>
      <c r="F1869" s="21" t="b">
        <f t="shared" si="291"/>
        <v>0</v>
      </c>
      <c r="G1869" s="20">
        <f t="shared" si="292"/>
        <v>1</v>
      </c>
      <c r="H1869" s="20">
        <f t="shared" si="293"/>
        <v>24</v>
      </c>
      <c r="I1869" s="20">
        <f t="shared" si="298"/>
        <v>16</v>
      </c>
      <c r="J1869" s="21">
        <f t="shared" si="299"/>
        <v>39525</v>
      </c>
      <c r="K1869" s="21"/>
      <c r="L1869" s="21" t="str">
        <f t="shared" si="294"/>
        <v>Tuesday</v>
      </c>
      <c r="M1869" s="20">
        <f t="shared" si="295"/>
        <v>3</v>
      </c>
      <c r="N1869" s="19">
        <v>5731.5</v>
      </c>
      <c r="O1869" s="4">
        <f>MATCH(N1869-1,'Supply Data'!$K$12:$K$17)+1</f>
        <v>5</v>
      </c>
      <c r="P1869">
        <f>INDEX('Supply Data'!$L$12:$L$17,'Demand Data'!O1869)</f>
        <v>75</v>
      </c>
      <c r="R1869" t="str">
        <f t="shared" si="296"/>
        <v>18-Mar-08 Tuesday 16</v>
      </c>
    </row>
    <row r="1870" spans="4:18" x14ac:dyDescent="0.35">
      <c r="D1870" s="21">
        <f t="shared" si="297"/>
        <v>39525.666666662146</v>
      </c>
      <c r="E1870" s="21" t="b">
        <f t="shared" si="290"/>
        <v>0</v>
      </c>
      <c r="F1870" s="21" t="b">
        <f t="shared" si="291"/>
        <v>0</v>
      </c>
      <c r="G1870" s="20">
        <f t="shared" si="292"/>
        <v>1</v>
      </c>
      <c r="H1870" s="20">
        <f t="shared" si="293"/>
        <v>24</v>
      </c>
      <c r="I1870" s="20">
        <f t="shared" si="298"/>
        <v>17</v>
      </c>
      <c r="J1870" s="21">
        <f t="shared" si="299"/>
        <v>39525</v>
      </c>
      <c r="K1870" s="21"/>
      <c r="L1870" s="21" t="str">
        <f t="shared" si="294"/>
        <v>Tuesday</v>
      </c>
      <c r="M1870" s="20">
        <f t="shared" si="295"/>
        <v>3</v>
      </c>
      <c r="N1870" s="19">
        <v>5509.5</v>
      </c>
      <c r="O1870" s="4">
        <f>MATCH(N1870-1,'Supply Data'!$K$12:$K$17)+1</f>
        <v>5</v>
      </c>
      <c r="P1870">
        <f>INDEX('Supply Data'!$L$12:$L$17,'Demand Data'!O1870)</f>
        <v>75</v>
      </c>
      <c r="R1870" t="str">
        <f t="shared" si="296"/>
        <v>18-Mar-08 Tuesday 17</v>
      </c>
    </row>
    <row r="1871" spans="4:18" x14ac:dyDescent="0.35">
      <c r="D1871" s="21">
        <f t="shared" si="297"/>
        <v>39525.70833332881</v>
      </c>
      <c r="E1871" s="21" t="b">
        <f t="shared" si="290"/>
        <v>0</v>
      </c>
      <c r="F1871" s="21" t="b">
        <f t="shared" si="291"/>
        <v>0</v>
      </c>
      <c r="G1871" s="20">
        <f t="shared" si="292"/>
        <v>1</v>
      </c>
      <c r="H1871" s="20">
        <f t="shared" si="293"/>
        <v>24</v>
      </c>
      <c r="I1871" s="20">
        <f t="shared" si="298"/>
        <v>18</v>
      </c>
      <c r="J1871" s="21">
        <f t="shared" si="299"/>
        <v>39525</v>
      </c>
      <c r="K1871" s="21"/>
      <c r="L1871" s="21" t="str">
        <f t="shared" si="294"/>
        <v>Tuesday</v>
      </c>
      <c r="M1871" s="20">
        <f t="shared" si="295"/>
        <v>3</v>
      </c>
      <c r="N1871" s="19">
        <v>5469</v>
      </c>
      <c r="O1871" s="4">
        <f>MATCH(N1871-1,'Supply Data'!$K$12:$K$17)+1</f>
        <v>5</v>
      </c>
      <c r="P1871">
        <f>INDEX('Supply Data'!$L$12:$L$17,'Demand Data'!O1871)</f>
        <v>75</v>
      </c>
      <c r="R1871" t="str">
        <f t="shared" si="296"/>
        <v>18-Mar-08 Tuesday 18</v>
      </c>
    </row>
    <row r="1872" spans="4:18" x14ac:dyDescent="0.35">
      <c r="D1872" s="21">
        <f t="shared" si="297"/>
        <v>39525.749999995474</v>
      </c>
      <c r="E1872" s="21" t="b">
        <f t="shared" si="290"/>
        <v>0</v>
      </c>
      <c r="F1872" s="21" t="b">
        <f t="shared" si="291"/>
        <v>0</v>
      </c>
      <c r="G1872" s="20">
        <f t="shared" si="292"/>
        <v>1</v>
      </c>
      <c r="H1872" s="20">
        <f t="shared" si="293"/>
        <v>24</v>
      </c>
      <c r="I1872" s="20">
        <f t="shared" si="298"/>
        <v>19</v>
      </c>
      <c r="J1872" s="21">
        <f t="shared" si="299"/>
        <v>39525</v>
      </c>
      <c r="K1872" s="21"/>
      <c r="L1872" s="21" t="str">
        <f t="shared" si="294"/>
        <v>Tuesday</v>
      </c>
      <c r="M1872" s="20">
        <f t="shared" si="295"/>
        <v>3</v>
      </c>
      <c r="N1872" s="19">
        <v>5883</v>
      </c>
      <c r="O1872" s="4">
        <f>MATCH(N1872-1,'Supply Data'!$K$12:$K$17)+1</f>
        <v>5</v>
      </c>
      <c r="P1872">
        <f>INDEX('Supply Data'!$L$12:$L$17,'Demand Data'!O1872)</f>
        <v>75</v>
      </c>
      <c r="R1872" t="str">
        <f t="shared" si="296"/>
        <v>18-Mar-08 Tuesday 19</v>
      </c>
    </row>
    <row r="1873" spans="4:18" x14ac:dyDescent="0.35">
      <c r="D1873" s="21">
        <f t="shared" si="297"/>
        <v>39525.791666662139</v>
      </c>
      <c r="E1873" s="21" t="b">
        <f t="shared" si="290"/>
        <v>0</v>
      </c>
      <c r="F1873" s="21" t="b">
        <f t="shared" si="291"/>
        <v>0</v>
      </c>
      <c r="G1873" s="20">
        <f t="shared" si="292"/>
        <v>1</v>
      </c>
      <c r="H1873" s="20">
        <f t="shared" si="293"/>
        <v>24</v>
      </c>
      <c r="I1873" s="20">
        <f t="shared" si="298"/>
        <v>20</v>
      </c>
      <c r="J1873" s="21">
        <f t="shared" si="299"/>
        <v>39525</v>
      </c>
      <c r="K1873" s="21"/>
      <c r="L1873" s="21" t="str">
        <f t="shared" si="294"/>
        <v>Tuesday</v>
      </c>
      <c r="M1873" s="20">
        <f t="shared" si="295"/>
        <v>3</v>
      </c>
      <c r="N1873" s="19">
        <v>5824.5</v>
      </c>
      <c r="O1873" s="4">
        <f>MATCH(N1873-1,'Supply Data'!$K$12:$K$17)+1</f>
        <v>5</v>
      </c>
      <c r="P1873">
        <f>INDEX('Supply Data'!$L$12:$L$17,'Demand Data'!O1873)</f>
        <v>75</v>
      </c>
      <c r="R1873" t="str">
        <f t="shared" si="296"/>
        <v>18-Mar-08 Tuesday 20</v>
      </c>
    </row>
    <row r="1874" spans="4:18" x14ac:dyDescent="0.35">
      <c r="D1874" s="21">
        <f t="shared" si="297"/>
        <v>39525.833333328803</v>
      </c>
      <c r="E1874" s="21" t="b">
        <f t="shared" si="290"/>
        <v>0</v>
      </c>
      <c r="F1874" s="21" t="b">
        <f t="shared" si="291"/>
        <v>0</v>
      </c>
      <c r="G1874" s="20">
        <f t="shared" si="292"/>
        <v>1</v>
      </c>
      <c r="H1874" s="20">
        <f t="shared" si="293"/>
        <v>24</v>
      </c>
      <c r="I1874" s="20">
        <f t="shared" si="298"/>
        <v>21</v>
      </c>
      <c r="J1874" s="21">
        <f t="shared" si="299"/>
        <v>39525</v>
      </c>
      <c r="K1874" s="21"/>
      <c r="L1874" s="21" t="str">
        <f t="shared" si="294"/>
        <v>Tuesday</v>
      </c>
      <c r="M1874" s="20">
        <f t="shared" si="295"/>
        <v>3</v>
      </c>
      <c r="N1874" s="19">
        <v>5608.5</v>
      </c>
      <c r="O1874" s="4">
        <f>MATCH(N1874-1,'Supply Data'!$K$12:$K$17)+1</f>
        <v>5</v>
      </c>
      <c r="P1874">
        <f>INDEX('Supply Data'!$L$12:$L$17,'Demand Data'!O1874)</f>
        <v>75</v>
      </c>
      <c r="R1874" t="str">
        <f t="shared" si="296"/>
        <v>18-Mar-08 Tuesday 21</v>
      </c>
    </row>
    <row r="1875" spans="4:18" x14ac:dyDescent="0.35">
      <c r="D1875" s="21">
        <f t="shared" si="297"/>
        <v>39525.874999995467</v>
      </c>
      <c r="E1875" s="21" t="b">
        <f t="shared" si="290"/>
        <v>0</v>
      </c>
      <c r="F1875" s="21" t="b">
        <f t="shared" si="291"/>
        <v>0</v>
      </c>
      <c r="G1875" s="20">
        <f t="shared" si="292"/>
        <v>1</v>
      </c>
      <c r="H1875" s="20">
        <f t="shared" si="293"/>
        <v>24</v>
      </c>
      <c r="I1875" s="20">
        <f t="shared" si="298"/>
        <v>22</v>
      </c>
      <c r="J1875" s="21">
        <f t="shared" si="299"/>
        <v>39525</v>
      </c>
      <c r="K1875" s="21"/>
      <c r="L1875" s="21" t="str">
        <f t="shared" si="294"/>
        <v>Tuesday</v>
      </c>
      <c r="M1875" s="20">
        <f t="shared" si="295"/>
        <v>3</v>
      </c>
      <c r="N1875" s="19">
        <v>5256</v>
      </c>
      <c r="O1875" s="4">
        <f>MATCH(N1875-1,'Supply Data'!$K$12:$K$17)+1</f>
        <v>5</v>
      </c>
      <c r="P1875">
        <f>INDEX('Supply Data'!$L$12:$L$17,'Demand Data'!O1875)</f>
        <v>75</v>
      </c>
      <c r="R1875" t="str">
        <f t="shared" si="296"/>
        <v>18-Mar-08 Tuesday 22</v>
      </c>
    </row>
    <row r="1876" spans="4:18" x14ac:dyDescent="0.35">
      <c r="D1876" s="21">
        <f t="shared" si="297"/>
        <v>39525.916666662131</v>
      </c>
      <c r="E1876" s="21" t="b">
        <f t="shared" si="290"/>
        <v>0</v>
      </c>
      <c r="F1876" s="21" t="b">
        <f t="shared" si="291"/>
        <v>0</v>
      </c>
      <c r="G1876" s="20">
        <f t="shared" si="292"/>
        <v>1</v>
      </c>
      <c r="H1876" s="20">
        <f t="shared" si="293"/>
        <v>24</v>
      </c>
      <c r="I1876" s="20">
        <f t="shared" si="298"/>
        <v>23</v>
      </c>
      <c r="J1876" s="21">
        <f t="shared" si="299"/>
        <v>39525</v>
      </c>
      <c r="K1876" s="21"/>
      <c r="L1876" s="21" t="str">
        <f t="shared" si="294"/>
        <v>Tuesday</v>
      </c>
      <c r="M1876" s="20">
        <f t="shared" si="295"/>
        <v>3</v>
      </c>
      <c r="N1876" s="19">
        <v>4821</v>
      </c>
      <c r="O1876" s="4">
        <f>MATCH(N1876-1,'Supply Data'!$K$12:$K$17)+1</f>
        <v>5</v>
      </c>
      <c r="P1876">
        <f>INDEX('Supply Data'!$L$12:$L$17,'Demand Data'!O1876)</f>
        <v>75</v>
      </c>
      <c r="R1876" t="str">
        <f t="shared" si="296"/>
        <v>18-Mar-08 Tuesday 23</v>
      </c>
    </row>
    <row r="1877" spans="4:18" x14ac:dyDescent="0.35">
      <c r="D1877" s="21">
        <f t="shared" si="297"/>
        <v>39525.958333328796</v>
      </c>
      <c r="E1877" s="21" t="b">
        <f t="shared" si="290"/>
        <v>0</v>
      </c>
      <c r="F1877" s="21" t="b">
        <f t="shared" si="291"/>
        <v>0</v>
      </c>
      <c r="G1877" s="20">
        <f t="shared" si="292"/>
        <v>1</v>
      </c>
      <c r="H1877" s="20">
        <f t="shared" si="293"/>
        <v>24</v>
      </c>
      <c r="I1877" s="20">
        <f t="shared" si="298"/>
        <v>24</v>
      </c>
      <c r="J1877" s="21">
        <f t="shared" si="299"/>
        <v>39525</v>
      </c>
      <c r="K1877" s="21"/>
      <c r="L1877" s="21" t="str">
        <f t="shared" si="294"/>
        <v>Tuesday</v>
      </c>
      <c r="M1877" s="20">
        <f t="shared" si="295"/>
        <v>3</v>
      </c>
      <c r="N1877" s="19">
        <v>4534.5</v>
      </c>
      <c r="O1877" s="4">
        <f>MATCH(N1877-1,'Supply Data'!$K$12:$K$17)+1</f>
        <v>4</v>
      </c>
      <c r="P1877">
        <f>INDEX('Supply Data'!$L$12:$L$17,'Demand Data'!O1877)</f>
        <v>50</v>
      </c>
      <c r="R1877" t="str">
        <f t="shared" si="296"/>
        <v>18-Mar-08 Tuesday 24</v>
      </c>
    </row>
    <row r="1878" spans="4:18" x14ac:dyDescent="0.35">
      <c r="D1878" s="21">
        <f t="shared" si="297"/>
        <v>39525.99999999546</v>
      </c>
      <c r="E1878" s="21" t="b">
        <f t="shared" si="290"/>
        <v>0</v>
      </c>
      <c r="F1878" s="21" t="b">
        <f t="shared" si="291"/>
        <v>0</v>
      </c>
      <c r="G1878" s="20">
        <f t="shared" si="292"/>
        <v>1</v>
      </c>
      <c r="H1878" s="20">
        <f t="shared" si="293"/>
        <v>24</v>
      </c>
      <c r="I1878" s="20">
        <f t="shared" si="298"/>
        <v>1</v>
      </c>
      <c r="J1878" s="21">
        <f t="shared" si="299"/>
        <v>39526</v>
      </c>
      <c r="K1878" s="21"/>
      <c r="L1878" s="21" t="str">
        <f t="shared" si="294"/>
        <v>Wednesday</v>
      </c>
      <c r="M1878" s="20">
        <f t="shared" si="295"/>
        <v>3</v>
      </c>
      <c r="N1878" s="19">
        <v>4348.5</v>
      </c>
      <c r="O1878" s="4">
        <f>MATCH(N1878-1,'Supply Data'!$K$12:$K$17)+1</f>
        <v>4</v>
      </c>
      <c r="P1878">
        <f>INDEX('Supply Data'!$L$12:$L$17,'Demand Data'!O1878)</f>
        <v>50</v>
      </c>
      <c r="R1878" t="str">
        <f t="shared" si="296"/>
        <v>19-Mar-08 Wednesday 1</v>
      </c>
    </row>
    <row r="1879" spans="4:18" x14ac:dyDescent="0.35">
      <c r="D1879" s="21">
        <f t="shared" si="297"/>
        <v>39526.041666662124</v>
      </c>
      <c r="E1879" s="21" t="b">
        <f t="shared" si="290"/>
        <v>0</v>
      </c>
      <c r="F1879" s="21" t="b">
        <f t="shared" si="291"/>
        <v>0</v>
      </c>
      <c r="G1879" s="20">
        <f t="shared" si="292"/>
        <v>1</v>
      </c>
      <c r="H1879" s="20">
        <f t="shared" si="293"/>
        <v>24</v>
      </c>
      <c r="I1879" s="20">
        <f t="shared" si="298"/>
        <v>2</v>
      </c>
      <c r="J1879" s="21">
        <f t="shared" si="299"/>
        <v>39526</v>
      </c>
      <c r="K1879" s="21"/>
      <c r="L1879" s="21" t="str">
        <f t="shared" si="294"/>
        <v>Wednesday</v>
      </c>
      <c r="M1879" s="20">
        <f t="shared" si="295"/>
        <v>3</v>
      </c>
      <c r="N1879" s="19">
        <v>4287</v>
      </c>
      <c r="O1879" s="4">
        <f>MATCH(N1879-1,'Supply Data'!$K$12:$K$17)+1</f>
        <v>4</v>
      </c>
      <c r="P1879">
        <f>INDEX('Supply Data'!$L$12:$L$17,'Demand Data'!O1879)</f>
        <v>50</v>
      </c>
      <c r="R1879" t="str">
        <f t="shared" si="296"/>
        <v>19-Mar-08 Wednesday 2</v>
      </c>
    </row>
    <row r="1880" spans="4:18" x14ac:dyDescent="0.35">
      <c r="D1880" s="21">
        <f t="shared" si="297"/>
        <v>39526.083333328788</v>
      </c>
      <c r="E1880" s="21" t="b">
        <f t="shared" si="290"/>
        <v>0</v>
      </c>
      <c r="F1880" s="21" t="b">
        <f t="shared" si="291"/>
        <v>0</v>
      </c>
      <c r="G1880" s="20">
        <f t="shared" si="292"/>
        <v>1</v>
      </c>
      <c r="H1880" s="20">
        <f t="shared" si="293"/>
        <v>24</v>
      </c>
      <c r="I1880" s="20">
        <f t="shared" si="298"/>
        <v>3</v>
      </c>
      <c r="J1880" s="21">
        <f t="shared" si="299"/>
        <v>39526</v>
      </c>
      <c r="K1880" s="21"/>
      <c r="L1880" s="21" t="str">
        <f t="shared" si="294"/>
        <v>Wednesday</v>
      </c>
      <c r="M1880" s="20">
        <f t="shared" si="295"/>
        <v>3</v>
      </c>
      <c r="N1880" s="19">
        <v>4201.5</v>
      </c>
      <c r="O1880" s="4">
        <f>MATCH(N1880-1,'Supply Data'!$K$12:$K$17)+1</f>
        <v>4</v>
      </c>
      <c r="P1880">
        <f>INDEX('Supply Data'!$L$12:$L$17,'Demand Data'!O1880)</f>
        <v>50</v>
      </c>
      <c r="R1880" t="str">
        <f t="shared" si="296"/>
        <v>19-Mar-08 Wednesday 3</v>
      </c>
    </row>
    <row r="1881" spans="4:18" x14ac:dyDescent="0.35">
      <c r="D1881" s="21">
        <f t="shared" si="297"/>
        <v>39526.124999995453</v>
      </c>
      <c r="E1881" s="21" t="b">
        <f t="shared" si="290"/>
        <v>0</v>
      </c>
      <c r="F1881" s="21" t="b">
        <f t="shared" si="291"/>
        <v>0</v>
      </c>
      <c r="G1881" s="20">
        <f t="shared" si="292"/>
        <v>1</v>
      </c>
      <c r="H1881" s="20">
        <f t="shared" si="293"/>
        <v>24</v>
      </c>
      <c r="I1881" s="20">
        <f t="shared" si="298"/>
        <v>4</v>
      </c>
      <c r="J1881" s="21">
        <f t="shared" si="299"/>
        <v>39526</v>
      </c>
      <c r="K1881" s="21"/>
      <c r="L1881" s="21" t="str">
        <f t="shared" si="294"/>
        <v>Wednesday</v>
      </c>
      <c r="M1881" s="20">
        <f t="shared" si="295"/>
        <v>3</v>
      </c>
      <c r="N1881" s="19">
        <v>4170</v>
      </c>
      <c r="O1881" s="4">
        <f>MATCH(N1881-1,'Supply Data'!$K$12:$K$17)+1</f>
        <v>4</v>
      </c>
      <c r="P1881">
        <f>INDEX('Supply Data'!$L$12:$L$17,'Demand Data'!O1881)</f>
        <v>50</v>
      </c>
      <c r="R1881" t="str">
        <f t="shared" si="296"/>
        <v>19-Mar-08 Wednesday 4</v>
      </c>
    </row>
    <row r="1882" spans="4:18" x14ac:dyDescent="0.35">
      <c r="D1882" s="21">
        <f t="shared" si="297"/>
        <v>39526.166666662117</v>
      </c>
      <c r="E1882" s="21" t="b">
        <f t="shared" si="290"/>
        <v>0</v>
      </c>
      <c r="F1882" s="21" t="b">
        <f t="shared" si="291"/>
        <v>0</v>
      </c>
      <c r="G1882" s="20">
        <f t="shared" si="292"/>
        <v>1</v>
      </c>
      <c r="H1882" s="20">
        <f t="shared" si="293"/>
        <v>24</v>
      </c>
      <c r="I1882" s="20">
        <f t="shared" si="298"/>
        <v>5</v>
      </c>
      <c r="J1882" s="21">
        <f t="shared" si="299"/>
        <v>39526</v>
      </c>
      <c r="K1882" s="21"/>
      <c r="L1882" s="21" t="str">
        <f t="shared" si="294"/>
        <v>Wednesday</v>
      </c>
      <c r="M1882" s="20">
        <f t="shared" si="295"/>
        <v>3</v>
      </c>
      <c r="N1882" s="19">
        <v>4263</v>
      </c>
      <c r="O1882" s="4">
        <f>MATCH(N1882-1,'Supply Data'!$K$12:$K$17)+1</f>
        <v>4</v>
      </c>
      <c r="P1882">
        <f>INDEX('Supply Data'!$L$12:$L$17,'Demand Data'!O1882)</f>
        <v>50</v>
      </c>
      <c r="R1882" t="str">
        <f t="shared" si="296"/>
        <v>19-Mar-08 Wednesday 5</v>
      </c>
    </row>
    <row r="1883" spans="4:18" x14ac:dyDescent="0.35">
      <c r="D1883" s="21">
        <f t="shared" si="297"/>
        <v>39526.208333328781</v>
      </c>
      <c r="E1883" s="21" t="b">
        <f t="shared" si="290"/>
        <v>0</v>
      </c>
      <c r="F1883" s="21" t="b">
        <f t="shared" si="291"/>
        <v>0</v>
      </c>
      <c r="G1883" s="20">
        <f t="shared" si="292"/>
        <v>1</v>
      </c>
      <c r="H1883" s="20">
        <f t="shared" si="293"/>
        <v>24</v>
      </c>
      <c r="I1883" s="20">
        <f t="shared" si="298"/>
        <v>6</v>
      </c>
      <c r="J1883" s="21">
        <f t="shared" si="299"/>
        <v>39526</v>
      </c>
      <c r="K1883" s="21"/>
      <c r="L1883" s="21" t="str">
        <f t="shared" si="294"/>
        <v>Wednesday</v>
      </c>
      <c r="M1883" s="20">
        <f t="shared" si="295"/>
        <v>3</v>
      </c>
      <c r="N1883" s="19">
        <v>4350</v>
      </c>
      <c r="O1883" s="4">
        <f>MATCH(N1883-1,'Supply Data'!$K$12:$K$17)+1</f>
        <v>4</v>
      </c>
      <c r="P1883">
        <f>INDEX('Supply Data'!$L$12:$L$17,'Demand Data'!O1883)</f>
        <v>50</v>
      </c>
      <c r="R1883" t="str">
        <f t="shared" si="296"/>
        <v>19-Mar-08 Wednesday 6</v>
      </c>
    </row>
    <row r="1884" spans="4:18" x14ac:dyDescent="0.35">
      <c r="D1884" s="21">
        <f t="shared" si="297"/>
        <v>39526.249999995445</v>
      </c>
      <c r="E1884" s="21" t="b">
        <f t="shared" si="290"/>
        <v>0</v>
      </c>
      <c r="F1884" s="21" t="b">
        <f t="shared" si="291"/>
        <v>0</v>
      </c>
      <c r="G1884" s="20">
        <f t="shared" si="292"/>
        <v>1</v>
      </c>
      <c r="H1884" s="20">
        <f t="shared" si="293"/>
        <v>24</v>
      </c>
      <c r="I1884" s="20">
        <f t="shared" si="298"/>
        <v>7</v>
      </c>
      <c r="J1884" s="21">
        <f t="shared" si="299"/>
        <v>39526</v>
      </c>
      <c r="K1884" s="21"/>
      <c r="L1884" s="21" t="str">
        <f t="shared" si="294"/>
        <v>Wednesday</v>
      </c>
      <c r="M1884" s="20">
        <f t="shared" si="295"/>
        <v>3</v>
      </c>
      <c r="N1884" s="19">
        <v>4375.5</v>
      </c>
      <c r="O1884" s="4">
        <f>MATCH(N1884-1,'Supply Data'!$K$12:$K$17)+1</f>
        <v>4</v>
      </c>
      <c r="P1884">
        <f>INDEX('Supply Data'!$L$12:$L$17,'Demand Data'!O1884)</f>
        <v>50</v>
      </c>
      <c r="R1884" t="str">
        <f t="shared" si="296"/>
        <v>19-Mar-08 Wednesday 7</v>
      </c>
    </row>
    <row r="1885" spans="4:18" x14ac:dyDescent="0.35">
      <c r="D1885" s="21">
        <f t="shared" si="297"/>
        <v>39526.291666662109</v>
      </c>
      <c r="E1885" s="21" t="b">
        <f t="shared" si="290"/>
        <v>0</v>
      </c>
      <c r="F1885" s="21" t="b">
        <f t="shared" si="291"/>
        <v>0</v>
      </c>
      <c r="G1885" s="20">
        <f t="shared" si="292"/>
        <v>1</v>
      </c>
      <c r="H1885" s="20">
        <f t="shared" si="293"/>
        <v>24</v>
      </c>
      <c r="I1885" s="20">
        <f t="shared" si="298"/>
        <v>8</v>
      </c>
      <c r="J1885" s="21">
        <f t="shared" si="299"/>
        <v>39526</v>
      </c>
      <c r="K1885" s="21"/>
      <c r="L1885" s="21" t="str">
        <f t="shared" si="294"/>
        <v>Wednesday</v>
      </c>
      <c r="M1885" s="20">
        <f t="shared" si="295"/>
        <v>3</v>
      </c>
      <c r="N1885" s="19">
        <v>4906.5</v>
      </c>
      <c r="O1885" s="4">
        <f>MATCH(N1885-1,'Supply Data'!$K$12:$K$17)+1</f>
        <v>5</v>
      </c>
      <c r="P1885">
        <f>INDEX('Supply Data'!$L$12:$L$17,'Demand Data'!O1885)</f>
        <v>75</v>
      </c>
      <c r="R1885" t="str">
        <f t="shared" si="296"/>
        <v>19-Mar-08 Wednesday 8</v>
      </c>
    </row>
    <row r="1886" spans="4:18" x14ac:dyDescent="0.35">
      <c r="D1886" s="21">
        <f t="shared" si="297"/>
        <v>39526.333333328774</v>
      </c>
      <c r="E1886" s="21" t="b">
        <f t="shared" si="290"/>
        <v>0</v>
      </c>
      <c r="F1886" s="21" t="b">
        <f t="shared" si="291"/>
        <v>0</v>
      </c>
      <c r="G1886" s="20">
        <f t="shared" si="292"/>
        <v>1</v>
      </c>
      <c r="H1886" s="20">
        <f t="shared" si="293"/>
        <v>24</v>
      </c>
      <c r="I1886" s="20">
        <f t="shared" si="298"/>
        <v>9</v>
      </c>
      <c r="J1886" s="21">
        <f t="shared" si="299"/>
        <v>39526</v>
      </c>
      <c r="K1886" s="21"/>
      <c r="L1886" s="21" t="str">
        <f t="shared" si="294"/>
        <v>Wednesday</v>
      </c>
      <c r="M1886" s="20">
        <f t="shared" si="295"/>
        <v>3</v>
      </c>
      <c r="N1886" s="19">
        <v>5500.5</v>
      </c>
      <c r="O1886" s="4">
        <f>MATCH(N1886-1,'Supply Data'!$K$12:$K$17)+1</f>
        <v>5</v>
      </c>
      <c r="P1886">
        <f>INDEX('Supply Data'!$L$12:$L$17,'Demand Data'!O1886)</f>
        <v>75</v>
      </c>
      <c r="R1886" t="str">
        <f t="shared" si="296"/>
        <v>19-Mar-08 Wednesday 9</v>
      </c>
    </row>
    <row r="1887" spans="4:18" x14ac:dyDescent="0.35">
      <c r="D1887" s="21">
        <f t="shared" si="297"/>
        <v>39526.374999995438</v>
      </c>
      <c r="E1887" s="21" t="b">
        <f t="shared" si="290"/>
        <v>0</v>
      </c>
      <c r="F1887" s="21" t="b">
        <f t="shared" si="291"/>
        <v>0</v>
      </c>
      <c r="G1887" s="20">
        <f t="shared" si="292"/>
        <v>1</v>
      </c>
      <c r="H1887" s="20">
        <f t="shared" si="293"/>
        <v>24</v>
      </c>
      <c r="I1887" s="20">
        <f t="shared" si="298"/>
        <v>10</v>
      </c>
      <c r="J1887" s="21">
        <f t="shared" si="299"/>
        <v>39526</v>
      </c>
      <c r="K1887" s="21"/>
      <c r="L1887" s="21" t="str">
        <f t="shared" si="294"/>
        <v>Wednesday</v>
      </c>
      <c r="M1887" s="20">
        <f t="shared" si="295"/>
        <v>3</v>
      </c>
      <c r="N1887" s="19">
        <v>5805</v>
      </c>
      <c r="O1887" s="4">
        <f>MATCH(N1887-1,'Supply Data'!$K$12:$K$17)+1</f>
        <v>5</v>
      </c>
      <c r="P1887">
        <f>INDEX('Supply Data'!$L$12:$L$17,'Demand Data'!O1887)</f>
        <v>75</v>
      </c>
      <c r="R1887" t="str">
        <f t="shared" si="296"/>
        <v>19-Mar-08 Wednesday 10</v>
      </c>
    </row>
    <row r="1888" spans="4:18" x14ac:dyDescent="0.35">
      <c r="D1888" s="21">
        <f t="shared" si="297"/>
        <v>39526.416666662102</v>
      </c>
      <c r="E1888" s="21" t="b">
        <f t="shared" si="290"/>
        <v>0</v>
      </c>
      <c r="F1888" s="21" t="b">
        <f t="shared" si="291"/>
        <v>0</v>
      </c>
      <c r="G1888" s="20">
        <f t="shared" si="292"/>
        <v>1</v>
      </c>
      <c r="H1888" s="20">
        <f t="shared" si="293"/>
        <v>24</v>
      </c>
      <c r="I1888" s="20">
        <f t="shared" si="298"/>
        <v>11</v>
      </c>
      <c r="J1888" s="21">
        <f t="shared" si="299"/>
        <v>39526</v>
      </c>
      <c r="K1888" s="21"/>
      <c r="L1888" s="21" t="str">
        <f t="shared" si="294"/>
        <v>Wednesday</v>
      </c>
      <c r="M1888" s="20">
        <f t="shared" si="295"/>
        <v>3</v>
      </c>
      <c r="N1888" s="19">
        <v>6000</v>
      </c>
      <c r="O1888" s="4">
        <f>MATCH(N1888-1,'Supply Data'!$K$12:$K$17)+1</f>
        <v>5</v>
      </c>
      <c r="P1888">
        <f>INDEX('Supply Data'!$L$12:$L$17,'Demand Data'!O1888)</f>
        <v>75</v>
      </c>
      <c r="R1888" t="str">
        <f t="shared" si="296"/>
        <v>19-Mar-08 Wednesday 11</v>
      </c>
    </row>
    <row r="1889" spans="4:18" x14ac:dyDescent="0.35">
      <c r="D1889" s="21">
        <f t="shared" si="297"/>
        <v>39526.458333328766</v>
      </c>
      <c r="E1889" s="21" t="b">
        <f t="shared" si="290"/>
        <v>0</v>
      </c>
      <c r="F1889" s="21" t="b">
        <f t="shared" si="291"/>
        <v>0</v>
      </c>
      <c r="G1889" s="20">
        <f t="shared" si="292"/>
        <v>1</v>
      </c>
      <c r="H1889" s="20">
        <f t="shared" si="293"/>
        <v>24</v>
      </c>
      <c r="I1889" s="20">
        <f t="shared" si="298"/>
        <v>12</v>
      </c>
      <c r="J1889" s="21">
        <f t="shared" si="299"/>
        <v>39526</v>
      </c>
      <c r="K1889" s="21"/>
      <c r="L1889" s="21" t="str">
        <f t="shared" si="294"/>
        <v>Wednesday</v>
      </c>
      <c r="M1889" s="20">
        <f t="shared" si="295"/>
        <v>3</v>
      </c>
      <c r="N1889" s="19">
        <v>5758.5</v>
      </c>
      <c r="O1889" s="4">
        <f>MATCH(N1889-1,'Supply Data'!$K$12:$K$17)+1</f>
        <v>5</v>
      </c>
      <c r="P1889">
        <f>INDEX('Supply Data'!$L$12:$L$17,'Demand Data'!O1889)</f>
        <v>75</v>
      </c>
      <c r="R1889" t="str">
        <f t="shared" si="296"/>
        <v>19-Mar-08 Wednesday 12</v>
      </c>
    </row>
    <row r="1890" spans="4:18" x14ac:dyDescent="0.35">
      <c r="D1890" s="21">
        <f t="shared" si="297"/>
        <v>39526.499999995431</v>
      </c>
      <c r="E1890" s="21" t="b">
        <f t="shared" si="290"/>
        <v>0</v>
      </c>
      <c r="F1890" s="21" t="b">
        <f t="shared" si="291"/>
        <v>0</v>
      </c>
      <c r="G1890" s="20">
        <f t="shared" si="292"/>
        <v>1</v>
      </c>
      <c r="H1890" s="20">
        <f t="shared" si="293"/>
        <v>24</v>
      </c>
      <c r="I1890" s="20">
        <f t="shared" si="298"/>
        <v>13</v>
      </c>
      <c r="J1890" s="21">
        <f t="shared" si="299"/>
        <v>39526</v>
      </c>
      <c r="K1890" s="21"/>
      <c r="L1890" s="21" t="str">
        <f t="shared" si="294"/>
        <v>Wednesday</v>
      </c>
      <c r="M1890" s="20">
        <f t="shared" si="295"/>
        <v>3</v>
      </c>
      <c r="N1890" s="19">
        <v>5910</v>
      </c>
      <c r="O1890" s="4">
        <f>MATCH(N1890-1,'Supply Data'!$K$12:$K$17)+1</f>
        <v>5</v>
      </c>
      <c r="P1890">
        <f>INDEX('Supply Data'!$L$12:$L$17,'Demand Data'!O1890)</f>
        <v>75</v>
      </c>
      <c r="R1890" t="str">
        <f t="shared" si="296"/>
        <v>19-Mar-08 Wednesday 13</v>
      </c>
    </row>
    <row r="1891" spans="4:18" x14ac:dyDescent="0.35">
      <c r="D1891" s="21">
        <f t="shared" si="297"/>
        <v>39526.541666662095</v>
      </c>
      <c r="E1891" s="21" t="b">
        <f t="shared" si="290"/>
        <v>0</v>
      </c>
      <c r="F1891" s="21" t="b">
        <f t="shared" si="291"/>
        <v>0</v>
      </c>
      <c r="G1891" s="20">
        <f t="shared" si="292"/>
        <v>1</v>
      </c>
      <c r="H1891" s="20">
        <f t="shared" si="293"/>
        <v>24</v>
      </c>
      <c r="I1891" s="20">
        <f t="shared" si="298"/>
        <v>14</v>
      </c>
      <c r="J1891" s="21">
        <f t="shared" si="299"/>
        <v>39526</v>
      </c>
      <c r="K1891" s="21"/>
      <c r="L1891" s="21" t="str">
        <f t="shared" si="294"/>
        <v>Wednesday</v>
      </c>
      <c r="M1891" s="20">
        <f t="shared" si="295"/>
        <v>3</v>
      </c>
      <c r="N1891" s="19">
        <v>5955</v>
      </c>
      <c r="O1891" s="4">
        <f>MATCH(N1891-1,'Supply Data'!$K$12:$K$17)+1</f>
        <v>5</v>
      </c>
      <c r="P1891">
        <f>INDEX('Supply Data'!$L$12:$L$17,'Demand Data'!O1891)</f>
        <v>75</v>
      </c>
      <c r="R1891" t="str">
        <f t="shared" si="296"/>
        <v>19-Mar-08 Wednesday 14</v>
      </c>
    </row>
    <row r="1892" spans="4:18" x14ac:dyDescent="0.35">
      <c r="D1892" s="21">
        <f t="shared" si="297"/>
        <v>39526.583333328759</v>
      </c>
      <c r="E1892" s="21" t="b">
        <f t="shared" si="290"/>
        <v>0</v>
      </c>
      <c r="F1892" s="21" t="b">
        <f t="shared" si="291"/>
        <v>0</v>
      </c>
      <c r="G1892" s="20">
        <f t="shared" si="292"/>
        <v>1</v>
      </c>
      <c r="H1892" s="20">
        <f t="shared" si="293"/>
        <v>24</v>
      </c>
      <c r="I1892" s="20">
        <f t="shared" si="298"/>
        <v>15</v>
      </c>
      <c r="J1892" s="21">
        <f t="shared" si="299"/>
        <v>39526</v>
      </c>
      <c r="K1892" s="21"/>
      <c r="L1892" s="21" t="str">
        <f t="shared" si="294"/>
        <v>Wednesday</v>
      </c>
      <c r="M1892" s="20">
        <f t="shared" si="295"/>
        <v>3</v>
      </c>
      <c r="N1892" s="19">
        <v>5751</v>
      </c>
      <c r="O1892" s="4">
        <f>MATCH(N1892-1,'Supply Data'!$K$12:$K$17)+1</f>
        <v>5</v>
      </c>
      <c r="P1892">
        <f>INDEX('Supply Data'!$L$12:$L$17,'Demand Data'!O1892)</f>
        <v>75</v>
      </c>
      <c r="R1892" t="str">
        <f t="shared" si="296"/>
        <v>19-Mar-08 Wednesday 15</v>
      </c>
    </row>
    <row r="1893" spans="4:18" x14ac:dyDescent="0.35">
      <c r="D1893" s="21">
        <f t="shared" si="297"/>
        <v>39526.624999995423</v>
      </c>
      <c r="E1893" s="21" t="b">
        <f t="shared" si="290"/>
        <v>0</v>
      </c>
      <c r="F1893" s="21" t="b">
        <f t="shared" si="291"/>
        <v>0</v>
      </c>
      <c r="G1893" s="20">
        <f t="shared" si="292"/>
        <v>1</v>
      </c>
      <c r="H1893" s="20">
        <f t="shared" si="293"/>
        <v>24</v>
      </c>
      <c r="I1893" s="20">
        <f t="shared" si="298"/>
        <v>16</v>
      </c>
      <c r="J1893" s="21">
        <f t="shared" si="299"/>
        <v>39526</v>
      </c>
      <c r="K1893" s="21"/>
      <c r="L1893" s="21" t="str">
        <f t="shared" si="294"/>
        <v>Wednesday</v>
      </c>
      <c r="M1893" s="20">
        <f t="shared" si="295"/>
        <v>3</v>
      </c>
      <c r="N1893" s="19">
        <v>5760</v>
      </c>
      <c r="O1893" s="4">
        <f>MATCH(N1893-1,'Supply Data'!$K$12:$K$17)+1</f>
        <v>5</v>
      </c>
      <c r="P1893">
        <f>INDEX('Supply Data'!$L$12:$L$17,'Demand Data'!O1893)</f>
        <v>75</v>
      </c>
      <c r="R1893" t="str">
        <f t="shared" si="296"/>
        <v>19-Mar-08 Wednesday 16</v>
      </c>
    </row>
    <row r="1894" spans="4:18" x14ac:dyDescent="0.35">
      <c r="D1894" s="21">
        <f t="shared" si="297"/>
        <v>39526.666666662088</v>
      </c>
      <c r="E1894" s="21" t="b">
        <f t="shared" si="290"/>
        <v>0</v>
      </c>
      <c r="F1894" s="21" t="b">
        <f t="shared" si="291"/>
        <v>0</v>
      </c>
      <c r="G1894" s="20">
        <f t="shared" si="292"/>
        <v>1</v>
      </c>
      <c r="H1894" s="20">
        <f t="shared" si="293"/>
        <v>24</v>
      </c>
      <c r="I1894" s="20">
        <f t="shared" si="298"/>
        <v>17</v>
      </c>
      <c r="J1894" s="21">
        <f t="shared" si="299"/>
        <v>39526</v>
      </c>
      <c r="K1894" s="21"/>
      <c r="L1894" s="21" t="str">
        <f t="shared" si="294"/>
        <v>Wednesday</v>
      </c>
      <c r="M1894" s="20">
        <f t="shared" si="295"/>
        <v>3</v>
      </c>
      <c r="N1894" s="19">
        <v>5515.5</v>
      </c>
      <c r="O1894" s="4">
        <f>MATCH(N1894-1,'Supply Data'!$K$12:$K$17)+1</f>
        <v>5</v>
      </c>
      <c r="P1894">
        <f>INDEX('Supply Data'!$L$12:$L$17,'Demand Data'!O1894)</f>
        <v>75</v>
      </c>
      <c r="R1894" t="str">
        <f t="shared" si="296"/>
        <v>19-Mar-08 Wednesday 17</v>
      </c>
    </row>
    <row r="1895" spans="4:18" x14ac:dyDescent="0.35">
      <c r="D1895" s="21">
        <f t="shared" si="297"/>
        <v>39526.708333328752</v>
      </c>
      <c r="E1895" s="21" t="b">
        <f t="shared" si="290"/>
        <v>0</v>
      </c>
      <c r="F1895" s="21" t="b">
        <f t="shared" si="291"/>
        <v>0</v>
      </c>
      <c r="G1895" s="20">
        <f t="shared" si="292"/>
        <v>1</v>
      </c>
      <c r="H1895" s="20">
        <f t="shared" si="293"/>
        <v>24</v>
      </c>
      <c r="I1895" s="20">
        <f t="shared" si="298"/>
        <v>18</v>
      </c>
      <c r="J1895" s="21">
        <f t="shared" si="299"/>
        <v>39526</v>
      </c>
      <c r="K1895" s="21"/>
      <c r="L1895" s="21" t="str">
        <f t="shared" si="294"/>
        <v>Wednesday</v>
      </c>
      <c r="M1895" s="20">
        <f t="shared" si="295"/>
        <v>3</v>
      </c>
      <c r="N1895" s="19">
        <v>5580</v>
      </c>
      <c r="O1895" s="4">
        <f>MATCH(N1895-1,'Supply Data'!$K$12:$K$17)+1</f>
        <v>5</v>
      </c>
      <c r="P1895">
        <f>INDEX('Supply Data'!$L$12:$L$17,'Demand Data'!O1895)</f>
        <v>75</v>
      </c>
      <c r="R1895" t="str">
        <f t="shared" si="296"/>
        <v>19-Mar-08 Wednesday 18</v>
      </c>
    </row>
    <row r="1896" spans="4:18" x14ac:dyDescent="0.35">
      <c r="D1896" s="21">
        <f t="shared" si="297"/>
        <v>39526.749999995416</v>
      </c>
      <c r="E1896" s="21" t="b">
        <f t="shared" si="290"/>
        <v>0</v>
      </c>
      <c r="F1896" s="21" t="b">
        <f t="shared" si="291"/>
        <v>0</v>
      </c>
      <c r="G1896" s="20">
        <f t="shared" si="292"/>
        <v>1</v>
      </c>
      <c r="H1896" s="20">
        <f t="shared" si="293"/>
        <v>24</v>
      </c>
      <c r="I1896" s="20">
        <f t="shared" si="298"/>
        <v>19</v>
      </c>
      <c r="J1896" s="21">
        <f t="shared" si="299"/>
        <v>39526</v>
      </c>
      <c r="K1896" s="21"/>
      <c r="L1896" s="21" t="str">
        <f t="shared" si="294"/>
        <v>Wednesday</v>
      </c>
      <c r="M1896" s="20">
        <f t="shared" si="295"/>
        <v>3</v>
      </c>
      <c r="N1896" s="19">
        <v>6052.5</v>
      </c>
      <c r="O1896" s="4">
        <f>MATCH(N1896-1,'Supply Data'!$K$12:$K$17)+1</f>
        <v>5</v>
      </c>
      <c r="P1896">
        <f>INDEX('Supply Data'!$L$12:$L$17,'Demand Data'!O1896)</f>
        <v>75</v>
      </c>
      <c r="R1896" t="str">
        <f t="shared" si="296"/>
        <v>19-Mar-08 Wednesday 19</v>
      </c>
    </row>
    <row r="1897" spans="4:18" x14ac:dyDescent="0.35">
      <c r="D1897" s="21">
        <f t="shared" si="297"/>
        <v>39526.79166666208</v>
      </c>
      <c r="E1897" s="21" t="b">
        <f t="shared" si="290"/>
        <v>0</v>
      </c>
      <c r="F1897" s="21" t="b">
        <f t="shared" si="291"/>
        <v>0</v>
      </c>
      <c r="G1897" s="20">
        <f t="shared" si="292"/>
        <v>1</v>
      </c>
      <c r="H1897" s="20">
        <f t="shared" si="293"/>
        <v>24</v>
      </c>
      <c r="I1897" s="20">
        <f t="shared" si="298"/>
        <v>20</v>
      </c>
      <c r="J1897" s="21">
        <f t="shared" si="299"/>
        <v>39526</v>
      </c>
      <c r="K1897" s="21"/>
      <c r="L1897" s="21" t="str">
        <f t="shared" si="294"/>
        <v>Wednesday</v>
      </c>
      <c r="M1897" s="20">
        <f t="shared" si="295"/>
        <v>3</v>
      </c>
      <c r="N1897" s="19">
        <v>5881.5</v>
      </c>
      <c r="O1897" s="4">
        <f>MATCH(N1897-1,'Supply Data'!$K$12:$K$17)+1</f>
        <v>5</v>
      </c>
      <c r="P1897">
        <f>INDEX('Supply Data'!$L$12:$L$17,'Demand Data'!O1897)</f>
        <v>75</v>
      </c>
      <c r="R1897" t="str">
        <f t="shared" si="296"/>
        <v>19-Mar-08 Wednesday 20</v>
      </c>
    </row>
    <row r="1898" spans="4:18" x14ac:dyDescent="0.35">
      <c r="D1898" s="21">
        <f t="shared" si="297"/>
        <v>39526.833333328745</v>
      </c>
      <c r="E1898" s="21" t="b">
        <f t="shared" si="290"/>
        <v>0</v>
      </c>
      <c r="F1898" s="21" t="b">
        <f t="shared" si="291"/>
        <v>0</v>
      </c>
      <c r="G1898" s="20">
        <f t="shared" si="292"/>
        <v>1</v>
      </c>
      <c r="H1898" s="20">
        <f t="shared" si="293"/>
        <v>24</v>
      </c>
      <c r="I1898" s="20">
        <f t="shared" si="298"/>
        <v>21</v>
      </c>
      <c r="J1898" s="21">
        <f t="shared" si="299"/>
        <v>39526</v>
      </c>
      <c r="K1898" s="21"/>
      <c r="L1898" s="21" t="str">
        <f t="shared" si="294"/>
        <v>Wednesday</v>
      </c>
      <c r="M1898" s="20">
        <f t="shared" si="295"/>
        <v>3</v>
      </c>
      <c r="N1898" s="19">
        <v>5724</v>
      </c>
      <c r="O1898" s="4">
        <f>MATCH(N1898-1,'Supply Data'!$K$12:$K$17)+1</f>
        <v>5</v>
      </c>
      <c r="P1898">
        <f>INDEX('Supply Data'!$L$12:$L$17,'Demand Data'!O1898)</f>
        <v>75</v>
      </c>
      <c r="R1898" t="str">
        <f t="shared" si="296"/>
        <v>19-Mar-08 Wednesday 21</v>
      </c>
    </row>
    <row r="1899" spans="4:18" x14ac:dyDescent="0.35">
      <c r="D1899" s="21">
        <f t="shared" si="297"/>
        <v>39526.874999995409</v>
      </c>
      <c r="E1899" s="21" t="b">
        <f t="shared" si="290"/>
        <v>0</v>
      </c>
      <c r="F1899" s="21" t="b">
        <f t="shared" si="291"/>
        <v>0</v>
      </c>
      <c r="G1899" s="20">
        <f t="shared" si="292"/>
        <v>1</v>
      </c>
      <c r="H1899" s="20">
        <f t="shared" si="293"/>
        <v>24</v>
      </c>
      <c r="I1899" s="20">
        <f t="shared" si="298"/>
        <v>22</v>
      </c>
      <c r="J1899" s="21">
        <f t="shared" si="299"/>
        <v>39526</v>
      </c>
      <c r="K1899" s="21"/>
      <c r="L1899" s="21" t="str">
        <f t="shared" si="294"/>
        <v>Wednesday</v>
      </c>
      <c r="M1899" s="20">
        <f t="shared" si="295"/>
        <v>3</v>
      </c>
      <c r="N1899" s="19">
        <v>5238</v>
      </c>
      <c r="O1899" s="4">
        <f>MATCH(N1899-1,'Supply Data'!$K$12:$K$17)+1</f>
        <v>5</v>
      </c>
      <c r="P1899">
        <f>INDEX('Supply Data'!$L$12:$L$17,'Demand Data'!O1899)</f>
        <v>75</v>
      </c>
      <c r="R1899" t="str">
        <f t="shared" si="296"/>
        <v>19-Mar-08 Wednesday 22</v>
      </c>
    </row>
    <row r="1900" spans="4:18" x14ac:dyDescent="0.35">
      <c r="D1900" s="21">
        <f t="shared" si="297"/>
        <v>39526.916666662073</v>
      </c>
      <c r="E1900" s="21" t="b">
        <f t="shared" si="290"/>
        <v>0</v>
      </c>
      <c r="F1900" s="21" t="b">
        <f t="shared" si="291"/>
        <v>0</v>
      </c>
      <c r="G1900" s="20">
        <f t="shared" si="292"/>
        <v>1</v>
      </c>
      <c r="H1900" s="20">
        <f t="shared" si="293"/>
        <v>24</v>
      </c>
      <c r="I1900" s="20">
        <f t="shared" si="298"/>
        <v>23</v>
      </c>
      <c r="J1900" s="21">
        <f t="shared" si="299"/>
        <v>39526</v>
      </c>
      <c r="K1900" s="21"/>
      <c r="L1900" s="21" t="str">
        <f t="shared" si="294"/>
        <v>Wednesday</v>
      </c>
      <c r="M1900" s="20">
        <f t="shared" si="295"/>
        <v>3</v>
      </c>
      <c r="N1900" s="19">
        <v>4911</v>
      </c>
      <c r="O1900" s="4">
        <f>MATCH(N1900-1,'Supply Data'!$K$12:$K$17)+1</f>
        <v>5</v>
      </c>
      <c r="P1900">
        <f>INDEX('Supply Data'!$L$12:$L$17,'Demand Data'!O1900)</f>
        <v>75</v>
      </c>
      <c r="R1900" t="str">
        <f t="shared" si="296"/>
        <v>19-Mar-08 Wednesday 23</v>
      </c>
    </row>
    <row r="1901" spans="4:18" x14ac:dyDescent="0.35">
      <c r="D1901" s="21">
        <f t="shared" si="297"/>
        <v>39526.958333328737</v>
      </c>
      <c r="E1901" s="21" t="b">
        <f t="shared" si="290"/>
        <v>0</v>
      </c>
      <c r="F1901" s="21" t="b">
        <f t="shared" si="291"/>
        <v>0</v>
      </c>
      <c r="G1901" s="20">
        <f t="shared" si="292"/>
        <v>1</v>
      </c>
      <c r="H1901" s="20">
        <f t="shared" si="293"/>
        <v>24</v>
      </c>
      <c r="I1901" s="20">
        <f t="shared" si="298"/>
        <v>24</v>
      </c>
      <c r="J1901" s="21">
        <f t="shared" si="299"/>
        <v>39526</v>
      </c>
      <c r="K1901" s="21"/>
      <c r="L1901" s="21" t="str">
        <f t="shared" si="294"/>
        <v>Wednesday</v>
      </c>
      <c r="M1901" s="20">
        <f t="shared" si="295"/>
        <v>3</v>
      </c>
      <c r="N1901" s="19">
        <v>4507.5</v>
      </c>
      <c r="O1901" s="4">
        <f>MATCH(N1901-1,'Supply Data'!$K$12:$K$17)+1</f>
        <v>4</v>
      </c>
      <c r="P1901">
        <f>INDEX('Supply Data'!$L$12:$L$17,'Demand Data'!O1901)</f>
        <v>50</v>
      </c>
      <c r="R1901" t="str">
        <f t="shared" si="296"/>
        <v>19-Mar-08 Wednesday 24</v>
      </c>
    </row>
    <row r="1902" spans="4:18" x14ac:dyDescent="0.35">
      <c r="D1902" s="21">
        <f t="shared" si="297"/>
        <v>39526.999999995402</v>
      </c>
      <c r="E1902" s="21" t="b">
        <f t="shared" si="290"/>
        <v>0</v>
      </c>
      <c r="F1902" s="21" t="b">
        <f t="shared" si="291"/>
        <v>0</v>
      </c>
      <c r="G1902" s="20">
        <f t="shared" si="292"/>
        <v>1</v>
      </c>
      <c r="H1902" s="20">
        <f t="shared" si="293"/>
        <v>24</v>
      </c>
      <c r="I1902" s="20">
        <f t="shared" si="298"/>
        <v>1</v>
      </c>
      <c r="J1902" s="21">
        <f t="shared" si="299"/>
        <v>39527</v>
      </c>
      <c r="K1902" s="21"/>
      <c r="L1902" s="21" t="str">
        <f t="shared" si="294"/>
        <v>Thursday</v>
      </c>
      <c r="M1902" s="20">
        <f t="shared" si="295"/>
        <v>3</v>
      </c>
      <c r="N1902" s="19">
        <v>4318.5</v>
      </c>
      <c r="O1902" s="4">
        <f>MATCH(N1902-1,'Supply Data'!$K$12:$K$17)+1</f>
        <v>4</v>
      </c>
      <c r="P1902">
        <f>INDEX('Supply Data'!$L$12:$L$17,'Demand Data'!O1902)</f>
        <v>50</v>
      </c>
      <c r="R1902" t="str">
        <f t="shared" si="296"/>
        <v>20-Mar-08 Thursday 1</v>
      </c>
    </row>
    <row r="1903" spans="4:18" x14ac:dyDescent="0.35">
      <c r="D1903" s="21">
        <f t="shared" si="297"/>
        <v>39527.041666662066</v>
      </c>
      <c r="E1903" s="21" t="b">
        <f t="shared" si="290"/>
        <v>0</v>
      </c>
      <c r="F1903" s="21" t="b">
        <f t="shared" si="291"/>
        <v>0</v>
      </c>
      <c r="G1903" s="20">
        <f t="shared" si="292"/>
        <v>1</v>
      </c>
      <c r="H1903" s="20">
        <f t="shared" si="293"/>
        <v>24</v>
      </c>
      <c r="I1903" s="20">
        <f t="shared" si="298"/>
        <v>2</v>
      </c>
      <c r="J1903" s="21">
        <f t="shared" si="299"/>
        <v>39527</v>
      </c>
      <c r="K1903" s="21"/>
      <c r="L1903" s="21" t="str">
        <f t="shared" si="294"/>
        <v>Thursday</v>
      </c>
      <c r="M1903" s="20">
        <f t="shared" si="295"/>
        <v>3</v>
      </c>
      <c r="N1903" s="19">
        <v>4179</v>
      </c>
      <c r="O1903" s="4">
        <f>MATCH(N1903-1,'Supply Data'!$K$12:$K$17)+1</f>
        <v>4</v>
      </c>
      <c r="P1903">
        <f>INDEX('Supply Data'!$L$12:$L$17,'Demand Data'!O1903)</f>
        <v>50</v>
      </c>
      <c r="R1903" t="str">
        <f t="shared" si="296"/>
        <v>20-Mar-08 Thursday 2</v>
      </c>
    </row>
    <row r="1904" spans="4:18" x14ac:dyDescent="0.35">
      <c r="D1904" s="21">
        <f t="shared" si="297"/>
        <v>39527.08333332873</v>
      </c>
      <c r="E1904" s="21" t="b">
        <f t="shared" si="290"/>
        <v>0</v>
      </c>
      <c r="F1904" s="21" t="b">
        <f t="shared" si="291"/>
        <v>0</v>
      </c>
      <c r="G1904" s="20">
        <f t="shared" si="292"/>
        <v>1</v>
      </c>
      <c r="H1904" s="20">
        <f t="shared" si="293"/>
        <v>24</v>
      </c>
      <c r="I1904" s="20">
        <f t="shared" si="298"/>
        <v>3</v>
      </c>
      <c r="J1904" s="21">
        <f t="shared" si="299"/>
        <v>39527</v>
      </c>
      <c r="K1904" s="21"/>
      <c r="L1904" s="21" t="str">
        <f t="shared" si="294"/>
        <v>Thursday</v>
      </c>
      <c r="M1904" s="20">
        <f t="shared" si="295"/>
        <v>3</v>
      </c>
      <c r="N1904" s="19">
        <v>4108.5</v>
      </c>
      <c r="O1904" s="4">
        <f>MATCH(N1904-1,'Supply Data'!$K$12:$K$17)+1</f>
        <v>4</v>
      </c>
      <c r="P1904">
        <f>INDEX('Supply Data'!$L$12:$L$17,'Demand Data'!O1904)</f>
        <v>50</v>
      </c>
      <c r="R1904" t="str">
        <f t="shared" si="296"/>
        <v>20-Mar-08 Thursday 3</v>
      </c>
    </row>
    <row r="1905" spans="4:18" x14ac:dyDescent="0.35">
      <c r="D1905" s="21">
        <f t="shared" si="297"/>
        <v>39527.124999995394</v>
      </c>
      <c r="E1905" s="21" t="b">
        <f t="shared" si="290"/>
        <v>0</v>
      </c>
      <c r="F1905" s="21" t="b">
        <f t="shared" si="291"/>
        <v>0</v>
      </c>
      <c r="G1905" s="20">
        <f t="shared" si="292"/>
        <v>1</v>
      </c>
      <c r="H1905" s="20">
        <f t="shared" si="293"/>
        <v>24</v>
      </c>
      <c r="I1905" s="20">
        <f t="shared" si="298"/>
        <v>4</v>
      </c>
      <c r="J1905" s="21">
        <f t="shared" si="299"/>
        <v>39527</v>
      </c>
      <c r="K1905" s="21"/>
      <c r="L1905" s="21" t="str">
        <f t="shared" si="294"/>
        <v>Thursday</v>
      </c>
      <c r="M1905" s="20">
        <f t="shared" si="295"/>
        <v>3</v>
      </c>
      <c r="N1905" s="19">
        <v>4056</v>
      </c>
      <c r="O1905" s="4">
        <f>MATCH(N1905-1,'Supply Data'!$K$12:$K$17)+1</f>
        <v>4</v>
      </c>
      <c r="P1905">
        <f>INDEX('Supply Data'!$L$12:$L$17,'Demand Data'!O1905)</f>
        <v>50</v>
      </c>
      <c r="R1905" t="str">
        <f t="shared" si="296"/>
        <v>20-Mar-08 Thursday 4</v>
      </c>
    </row>
    <row r="1906" spans="4:18" x14ac:dyDescent="0.35">
      <c r="D1906" s="21">
        <f t="shared" si="297"/>
        <v>39527.166666662059</v>
      </c>
      <c r="E1906" s="21" t="b">
        <f t="shared" si="290"/>
        <v>0</v>
      </c>
      <c r="F1906" s="21" t="b">
        <f t="shared" si="291"/>
        <v>0</v>
      </c>
      <c r="G1906" s="20">
        <f t="shared" si="292"/>
        <v>1</v>
      </c>
      <c r="H1906" s="20">
        <f t="shared" si="293"/>
        <v>24</v>
      </c>
      <c r="I1906" s="20">
        <f t="shared" si="298"/>
        <v>5</v>
      </c>
      <c r="J1906" s="21">
        <f t="shared" si="299"/>
        <v>39527</v>
      </c>
      <c r="K1906" s="21"/>
      <c r="L1906" s="21" t="str">
        <f t="shared" si="294"/>
        <v>Thursday</v>
      </c>
      <c r="M1906" s="20">
        <f t="shared" si="295"/>
        <v>3</v>
      </c>
      <c r="N1906" s="19">
        <v>4137</v>
      </c>
      <c r="O1906" s="4">
        <f>MATCH(N1906-1,'Supply Data'!$K$12:$K$17)+1</f>
        <v>4</v>
      </c>
      <c r="P1906">
        <f>INDEX('Supply Data'!$L$12:$L$17,'Demand Data'!O1906)</f>
        <v>50</v>
      </c>
      <c r="R1906" t="str">
        <f t="shared" si="296"/>
        <v>20-Mar-08 Thursday 5</v>
      </c>
    </row>
    <row r="1907" spans="4:18" x14ac:dyDescent="0.35">
      <c r="D1907" s="21">
        <f t="shared" si="297"/>
        <v>39527.208333328723</v>
      </c>
      <c r="E1907" s="21" t="b">
        <f t="shared" si="290"/>
        <v>0</v>
      </c>
      <c r="F1907" s="21" t="b">
        <f t="shared" si="291"/>
        <v>0</v>
      </c>
      <c r="G1907" s="20">
        <f t="shared" si="292"/>
        <v>1</v>
      </c>
      <c r="H1907" s="20">
        <f t="shared" si="293"/>
        <v>24</v>
      </c>
      <c r="I1907" s="20">
        <f t="shared" si="298"/>
        <v>6</v>
      </c>
      <c r="J1907" s="21">
        <f t="shared" si="299"/>
        <v>39527</v>
      </c>
      <c r="K1907" s="21"/>
      <c r="L1907" s="21" t="str">
        <f t="shared" si="294"/>
        <v>Thursday</v>
      </c>
      <c r="M1907" s="20">
        <f t="shared" si="295"/>
        <v>3</v>
      </c>
      <c r="N1907" s="19">
        <v>4207.5</v>
      </c>
      <c r="O1907" s="4">
        <f>MATCH(N1907-1,'Supply Data'!$K$12:$K$17)+1</f>
        <v>4</v>
      </c>
      <c r="P1907">
        <f>INDEX('Supply Data'!$L$12:$L$17,'Demand Data'!O1907)</f>
        <v>50</v>
      </c>
      <c r="R1907" t="str">
        <f t="shared" si="296"/>
        <v>20-Mar-08 Thursday 6</v>
      </c>
    </row>
    <row r="1908" spans="4:18" x14ac:dyDescent="0.35">
      <c r="D1908" s="21">
        <f t="shared" si="297"/>
        <v>39527.249999995387</v>
      </c>
      <c r="E1908" s="21" t="b">
        <f t="shared" si="290"/>
        <v>0</v>
      </c>
      <c r="F1908" s="21" t="b">
        <f t="shared" si="291"/>
        <v>0</v>
      </c>
      <c r="G1908" s="20">
        <f t="shared" si="292"/>
        <v>1</v>
      </c>
      <c r="H1908" s="20">
        <f t="shared" si="293"/>
        <v>24</v>
      </c>
      <c r="I1908" s="20">
        <f t="shared" si="298"/>
        <v>7</v>
      </c>
      <c r="J1908" s="21">
        <f t="shared" si="299"/>
        <v>39527</v>
      </c>
      <c r="K1908" s="21"/>
      <c r="L1908" s="21" t="str">
        <f t="shared" si="294"/>
        <v>Thursday</v>
      </c>
      <c r="M1908" s="20">
        <f t="shared" si="295"/>
        <v>3</v>
      </c>
      <c r="N1908" s="19">
        <v>4195.5</v>
      </c>
      <c r="O1908" s="4">
        <f>MATCH(N1908-1,'Supply Data'!$K$12:$K$17)+1</f>
        <v>4</v>
      </c>
      <c r="P1908">
        <f>INDEX('Supply Data'!$L$12:$L$17,'Demand Data'!O1908)</f>
        <v>50</v>
      </c>
      <c r="R1908" t="str">
        <f t="shared" si="296"/>
        <v>20-Mar-08 Thursday 7</v>
      </c>
    </row>
    <row r="1909" spans="4:18" x14ac:dyDescent="0.35">
      <c r="D1909" s="21">
        <f t="shared" si="297"/>
        <v>39527.291666662051</v>
      </c>
      <c r="E1909" s="21" t="b">
        <f t="shared" si="290"/>
        <v>0</v>
      </c>
      <c r="F1909" s="21" t="b">
        <f t="shared" si="291"/>
        <v>0</v>
      </c>
      <c r="G1909" s="20">
        <f t="shared" si="292"/>
        <v>1</v>
      </c>
      <c r="H1909" s="20">
        <f t="shared" si="293"/>
        <v>24</v>
      </c>
      <c r="I1909" s="20">
        <f t="shared" si="298"/>
        <v>8</v>
      </c>
      <c r="J1909" s="21">
        <f t="shared" si="299"/>
        <v>39527</v>
      </c>
      <c r="K1909" s="21"/>
      <c r="L1909" s="21" t="str">
        <f t="shared" si="294"/>
        <v>Thursday</v>
      </c>
      <c r="M1909" s="20">
        <f t="shared" si="295"/>
        <v>3</v>
      </c>
      <c r="N1909" s="19">
        <v>4876.5</v>
      </c>
      <c r="O1909" s="4">
        <f>MATCH(N1909-1,'Supply Data'!$K$12:$K$17)+1</f>
        <v>5</v>
      </c>
      <c r="P1909">
        <f>INDEX('Supply Data'!$L$12:$L$17,'Demand Data'!O1909)</f>
        <v>75</v>
      </c>
      <c r="R1909" t="str">
        <f t="shared" si="296"/>
        <v>20-Mar-08 Thursday 8</v>
      </c>
    </row>
    <row r="1910" spans="4:18" x14ac:dyDescent="0.35">
      <c r="D1910" s="21">
        <f t="shared" si="297"/>
        <v>39527.333333328716</v>
      </c>
      <c r="E1910" s="21" t="b">
        <f t="shared" si="290"/>
        <v>0</v>
      </c>
      <c r="F1910" s="21" t="b">
        <f t="shared" si="291"/>
        <v>0</v>
      </c>
      <c r="G1910" s="20">
        <f t="shared" si="292"/>
        <v>1</v>
      </c>
      <c r="H1910" s="20">
        <f t="shared" si="293"/>
        <v>24</v>
      </c>
      <c r="I1910" s="20">
        <f t="shared" si="298"/>
        <v>9</v>
      </c>
      <c r="J1910" s="21">
        <f t="shared" si="299"/>
        <v>39527</v>
      </c>
      <c r="K1910" s="21"/>
      <c r="L1910" s="21" t="str">
        <f t="shared" si="294"/>
        <v>Thursday</v>
      </c>
      <c r="M1910" s="20">
        <f t="shared" si="295"/>
        <v>3</v>
      </c>
      <c r="N1910" s="19">
        <v>5322</v>
      </c>
      <c r="O1910" s="4">
        <f>MATCH(N1910-1,'Supply Data'!$K$12:$K$17)+1</f>
        <v>5</v>
      </c>
      <c r="P1910">
        <f>INDEX('Supply Data'!$L$12:$L$17,'Demand Data'!O1910)</f>
        <v>75</v>
      </c>
      <c r="R1910" t="str">
        <f t="shared" si="296"/>
        <v>20-Mar-08 Thursday 9</v>
      </c>
    </row>
    <row r="1911" spans="4:18" x14ac:dyDescent="0.35">
      <c r="D1911" s="21">
        <f t="shared" si="297"/>
        <v>39527.37499999538</v>
      </c>
      <c r="E1911" s="21" t="b">
        <f t="shared" si="290"/>
        <v>0</v>
      </c>
      <c r="F1911" s="21" t="b">
        <f t="shared" si="291"/>
        <v>0</v>
      </c>
      <c r="G1911" s="20">
        <f t="shared" si="292"/>
        <v>1</v>
      </c>
      <c r="H1911" s="20">
        <f t="shared" si="293"/>
        <v>24</v>
      </c>
      <c r="I1911" s="20">
        <f t="shared" si="298"/>
        <v>10</v>
      </c>
      <c r="J1911" s="21">
        <f t="shared" si="299"/>
        <v>39527</v>
      </c>
      <c r="K1911" s="21"/>
      <c r="L1911" s="21" t="str">
        <f t="shared" si="294"/>
        <v>Thursday</v>
      </c>
      <c r="M1911" s="20">
        <f t="shared" si="295"/>
        <v>3</v>
      </c>
      <c r="N1911" s="19">
        <v>5745</v>
      </c>
      <c r="O1911" s="4">
        <f>MATCH(N1911-1,'Supply Data'!$K$12:$K$17)+1</f>
        <v>5</v>
      </c>
      <c r="P1911">
        <f>INDEX('Supply Data'!$L$12:$L$17,'Demand Data'!O1911)</f>
        <v>75</v>
      </c>
      <c r="R1911" t="str">
        <f t="shared" si="296"/>
        <v>20-Mar-08 Thursday 10</v>
      </c>
    </row>
    <row r="1912" spans="4:18" x14ac:dyDescent="0.35">
      <c r="D1912" s="21">
        <f t="shared" si="297"/>
        <v>39527.416666662044</v>
      </c>
      <c r="E1912" s="21" t="b">
        <f t="shared" si="290"/>
        <v>0</v>
      </c>
      <c r="F1912" s="21" t="b">
        <f t="shared" si="291"/>
        <v>0</v>
      </c>
      <c r="G1912" s="20">
        <f t="shared" si="292"/>
        <v>1</v>
      </c>
      <c r="H1912" s="20">
        <f t="shared" si="293"/>
        <v>24</v>
      </c>
      <c r="I1912" s="20">
        <f t="shared" si="298"/>
        <v>11</v>
      </c>
      <c r="J1912" s="21">
        <f t="shared" si="299"/>
        <v>39527</v>
      </c>
      <c r="K1912" s="21"/>
      <c r="L1912" s="21" t="str">
        <f t="shared" si="294"/>
        <v>Thursday</v>
      </c>
      <c r="M1912" s="20">
        <f t="shared" si="295"/>
        <v>3</v>
      </c>
      <c r="N1912" s="19">
        <v>5914.5</v>
      </c>
      <c r="O1912" s="4">
        <f>MATCH(N1912-1,'Supply Data'!$K$12:$K$17)+1</f>
        <v>5</v>
      </c>
      <c r="P1912">
        <f>INDEX('Supply Data'!$L$12:$L$17,'Demand Data'!O1912)</f>
        <v>75</v>
      </c>
      <c r="R1912" t="str">
        <f t="shared" si="296"/>
        <v>20-Mar-08 Thursday 11</v>
      </c>
    </row>
    <row r="1913" spans="4:18" x14ac:dyDescent="0.35">
      <c r="D1913" s="21">
        <f t="shared" si="297"/>
        <v>39527.458333328708</v>
      </c>
      <c r="E1913" s="21" t="b">
        <f t="shared" si="290"/>
        <v>0</v>
      </c>
      <c r="F1913" s="21" t="b">
        <f t="shared" si="291"/>
        <v>0</v>
      </c>
      <c r="G1913" s="20">
        <f t="shared" si="292"/>
        <v>1</v>
      </c>
      <c r="H1913" s="20">
        <f t="shared" si="293"/>
        <v>24</v>
      </c>
      <c r="I1913" s="20">
        <f t="shared" si="298"/>
        <v>12</v>
      </c>
      <c r="J1913" s="21">
        <f t="shared" si="299"/>
        <v>39527</v>
      </c>
      <c r="K1913" s="21"/>
      <c r="L1913" s="21" t="str">
        <f t="shared" si="294"/>
        <v>Thursday</v>
      </c>
      <c r="M1913" s="20">
        <f t="shared" si="295"/>
        <v>3</v>
      </c>
      <c r="N1913" s="19">
        <v>5707.5</v>
      </c>
      <c r="O1913" s="4">
        <f>MATCH(N1913-1,'Supply Data'!$K$12:$K$17)+1</f>
        <v>5</v>
      </c>
      <c r="P1913">
        <f>INDEX('Supply Data'!$L$12:$L$17,'Demand Data'!O1913)</f>
        <v>75</v>
      </c>
      <c r="R1913" t="str">
        <f t="shared" si="296"/>
        <v>20-Mar-08 Thursday 12</v>
      </c>
    </row>
    <row r="1914" spans="4:18" x14ac:dyDescent="0.35">
      <c r="D1914" s="21">
        <f t="shared" si="297"/>
        <v>39527.499999995372</v>
      </c>
      <c r="E1914" s="21" t="b">
        <f t="shared" si="290"/>
        <v>0</v>
      </c>
      <c r="F1914" s="21" t="b">
        <f t="shared" si="291"/>
        <v>0</v>
      </c>
      <c r="G1914" s="20">
        <f t="shared" si="292"/>
        <v>1</v>
      </c>
      <c r="H1914" s="20">
        <f t="shared" si="293"/>
        <v>24</v>
      </c>
      <c r="I1914" s="20">
        <f t="shared" si="298"/>
        <v>13</v>
      </c>
      <c r="J1914" s="21">
        <f t="shared" si="299"/>
        <v>39527</v>
      </c>
      <c r="K1914" s="21"/>
      <c r="L1914" s="21" t="str">
        <f t="shared" si="294"/>
        <v>Thursday</v>
      </c>
      <c r="M1914" s="20">
        <f t="shared" si="295"/>
        <v>3</v>
      </c>
      <c r="N1914" s="19">
        <v>5803.5</v>
      </c>
      <c r="O1914" s="4">
        <f>MATCH(N1914-1,'Supply Data'!$K$12:$K$17)+1</f>
        <v>5</v>
      </c>
      <c r="P1914">
        <f>INDEX('Supply Data'!$L$12:$L$17,'Demand Data'!O1914)</f>
        <v>75</v>
      </c>
      <c r="R1914" t="str">
        <f t="shared" si="296"/>
        <v>20-Mar-08 Thursday 13</v>
      </c>
    </row>
    <row r="1915" spans="4:18" x14ac:dyDescent="0.35">
      <c r="D1915" s="21">
        <f t="shared" si="297"/>
        <v>39527.541666662037</v>
      </c>
      <c r="E1915" s="21" t="b">
        <f t="shared" si="290"/>
        <v>0</v>
      </c>
      <c r="F1915" s="21" t="b">
        <f t="shared" si="291"/>
        <v>0</v>
      </c>
      <c r="G1915" s="20">
        <f t="shared" si="292"/>
        <v>1</v>
      </c>
      <c r="H1915" s="20">
        <f t="shared" si="293"/>
        <v>24</v>
      </c>
      <c r="I1915" s="20">
        <f t="shared" si="298"/>
        <v>14</v>
      </c>
      <c r="J1915" s="21">
        <f t="shared" si="299"/>
        <v>39527</v>
      </c>
      <c r="K1915" s="21"/>
      <c r="L1915" s="21" t="str">
        <f t="shared" si="294"/>
        <v>Thursday</v>
      </c>
      <c r="M1915" s="20">
        <f t="shared" si="295"/>
        <v>3</v>
      </c>
      <c r="N1915" s="19">
        <v>5965.5</v>
      </c>
      <c r="O1915" s="4">
        <f>MATCH(N1915-1,'Supply Data'!$K$12:$K$17)+1</f>
        <v>5</v>
      </c>
      <c r="P1915">
        <f>INDEX('Supply Data'!$L$12:$L$17,'Demand Data'!O1915)</f>
        <v>75</v>
      </c>
      <c r="R1915" t="str">
        <f t="shared" si="296"/>
        <v>20-Mar-08 Thursday 14</v>
      </c>
    </row>
    <row r="1916" spans="4:18" x14ac:dyDescent="0.35">
      <c r="D1916" s="21">
        <f t="shared" si="297"/>
        <v>39527.583333328701</v>
      </c>
      <c r="E1916" s="21" t="b">
        <f t="shared" si="290"/>
        <v>0</v>
      </c>
      <c r="F1916" s="21" t="b">
        <f t="shared" si="291"/>
        <v>0</v>
      </c>
      <c r="G1916" s="20">
        <f t="shared" si="292"/>
        <v>1</v>
      </c>
      <c r="H1916" s="20">
        <f t="shared" si="293"/>
        <v>24</v>
      </c>
      <c r="I1916" s="20">
        <f t="shared" si="298"/>
        <v>15</v>
      </c>
      <c r="J1916" s="21">
        <f t="shared" si="299"/>
        <v>39527</v>
      </c>
      <c r="K1916" s="21"/>
      <c r="L1916" s="21" t="str">
        <f t="shared" si="294"/>
        <v>Thursday</v>
      </c>
      <c r="M1916" s="20">
        <f t="shared" si="295"/>
        <v>3</v>
      </c>
      <c r="N1916" s="19">
        <v>5809.5</v>
      </c>
      <c r="O1916" s="4">
        <f>MATCH(N1916-1,'Supply Data'!$K$12:$K$17)+1</f>
        <v>5</v>
      </c>
      <c r="P1916">
        <f>INDEX('Supply Data'!$L$12:$L$17,'Demand Data'!O1916)</f>
        <v>75</v>
      </c>
      <c r="R1916" t="str">
        <f t="shared" si="296"/>
        <v>20-Mar-08 Thursday 15</v>
      </c>
    </row>
    <row r="1917" spans="4:18" x14ac:dyDescent="0.35">
      <c r="D1917" s="21">
        <f t="shared" si="297"/>
        <v>39527.624999995365</v>
      </c>
      <c r="E1917" s="21" t="b">
        <f t="shared" si="290"/>
        <v>0</v>
      </c>
      <c r="F1917" s="21" t="b">
        <f t="shared" si="291"/>
        <v>0</v>
      </c>
      <c r="G1917" s="20">
        <f t="shared" si="292"/>
        <v>1</v>
      </c>
      <c r="H1917" s="20">
        <f t="shared" si="293"/>
        <v>24</v>
      </c>
      <c r="I1917" s="20">
        <f t="shared" si="298"/>
        <v>16</v>
      </c>
      <c r="J1917" s="21">
        <f t="shared" si="299"/>
        <v>39527</v>
      </c>
      <c r="K1917" s="21"/>
      <c r="L1917" s="21" t="str">
        <f t="shared" si="294"/>
        <v>Thursday</v>
      </c>
      <c r="M1917" s="20">
        <f t="shared" si="295"/>
        <v>3</v>
      </c>
      <c r="N1917" s="19">
        <v>5757</v>
      </c>
      <c r="O1917" s="4">
        <f>MATCH(N1917-1,'Supply Data'!$K$12:$K$17)+1</f>
        <v>5</v>
      </c>
      <c r="P1917">
        <f>INDEX('Supply Data'!$L$12:$L$17,'Demand Data'!O1917)</f>
        <v>75</v>
      </c>
      <c r="R1917" t="str">
        <f t="shared" si="296"/>
        <v>20-Mar-08 Thursday 16</v>
      </c>
    </row>
    <row r="1918" spans="4:18" x14ac:dyDescent="0.35">
      <c r="D1918" s="21">
        <f t="shared" si="297"/>
        <v>39527.666666662029</v>
      </c>
      <c r="E1918" s="21" t="b">
        <f t="shared" si="290"/>
        <v>0</v>
      </c>
      <c r="F1918" s="21" t="b">
        <f t="shared" si="291"/>
        <v>0</v>
      </c>
      <c r="G1918" s="20">
        <f t="shared" si="292"/>
        <v>1</v>
      </c>
      <c r="H1918" s="20">
        <f t="shared" si="293"/>
        <v>24</v>
      </c>
      <c r="I1918" s="20">
        <f t="shared" si="298"/>
        <v>17</v>
      </c>
      <c r="J1918" s="21">
        <f t="shared" si="299"/>
        <v>39527</v>
      </c>
      <c r="K1918" s="21"/>
      <c r="L1918" s="21" t="str">
        <f t="shared" si="294"/>
        <v>Thursday</v>
      </c>
      <c r="M1918" s="20">
        <f t="shared" si="295"/>
        <v>3</v>
      </c>
      <c r="N1918" s="19">
        <v>5506.5</v>
      </c>
      <c r="O1918" s="4">
        <f>MATCH(N1918-1,'Supply Data'!$K$12:$K$17)+1</f>
        <v>5</v>
      </c>
      <c r="P1918">
        <f>INDEX('Supply Data'!$L$12:$L$17,'Demand Data'!O1918)</f>
        <v>75</v>
      </c>
      <c r="R1918" t="str">
        <f t="shared" si="296"/>
        <v>20-Mar-08 Thursday 17</v>
      </c>
    </row>
    <row r="1919" spans="4:18" x14ac:dyDescent="0.35">
      <c r="D1919" s="21">
        <f t="shared" si="297"/>
        <v>39527.708333328694</v>
      </c>
      <c r="E1919" s="21" t="b">
        <f t="shared" si="290"/>
        <v>0</v>
      </c>
      <c r="F1919" s="21" t="b">
        <f t="shared" si="291"/>
        <v>0</v>
      </c>
      <c r="G1919" s="20">
        <f t="shared" si="292"/>
        <v>1</v>
      </c>
      <c r="H1919" s="20">
        <f t="shared" si="293"/>
        <v>24</v>
      </c>
      <c r="I1919" s="20">
        <f t="shared" si="298"/>
        <v>18</v>
      </c>
      <c r="J1919" s="21">
        <f t="shared" si="299"/>
        <v>39527</v>
      </c>
      <c r="K1919" s="21"/>
      <c r="L1919" s="21" t="str">
        <f t="shared" si="294"/>
        <v>Thursday</v>
      </c>
      <c r="M1919" s="20">
        <f t="shared" si="295"/>
        <v>3</v>
      </c>
      <c r="N1919" s="19">
        <v>5481</v>
      </c>
      <c r="O1919" s="4">
        <f>MATCH(N1919-1,'Supply Data'!$K$12:$K$17)+1</f>
        <v>5</v>
      </c>
      <c r="P1919">
        <f>INDEX('Supply Data'!$L$12:$L$17,'Demand Data'!O1919)</f>
        <v>75</v>
      </c>
      <c r="R1919" t="str">
        <f t="shared" si="296"/>
        <v>20-Mar-08 Thursday 18</v>
      </c>
    </row>
    <row r="1920" spans="4:18" x14ac:dyDescent="0.35">
      <c r="D1920" s="21">
        <f t="shared" si="297"/>
        <v>39527.749999995358</v>
      </c>
      <c r="E1920" s="21" t="b">
        <f t="shared" si="290"/>
        <v>0</v>
      </c>
      <c r="F1920" s="21" t="b">
        <f t="shared" si="291"/>
        <v>0</v>
      </c>
      <c r="G1920" s="20">
        <f t="shared" si="292"/>
        <v>1</v>
      </c>
      <c r="H1920" s="20">
        <f t="shared" si="293"/>
        <v>24</v>
      </c>
      <c r="I1920" s="20">
        <f t="shared" si="298"/>
        <v>19</v>
      </c>
      <c r="J1920" s="21">
        <f t="shared" si="299"/>
        <v>39527</v>
      </c>
      <c r="K1920" s="21"/>
      <c r="L1920" s="21" t="str">
        <f t="shared" si="294"/>
        <v>Thursday</v>
      </c>
      <c r="M1920" s="20">
        <f t="shared" si="295"/>
        <v>3</v>
      </c>
      <c r="N1920" s="19">
        <v>6043.5</v>
      </c>
      <c r="O1920" s="4">
        <f>MATCH(N1920-1,'Supply Data'!$K$12:$K$17)+1</f>
        <v>5</v>
      </c>
      <c r="P1920">
        <f>INDEX('Supply Data'!$L$12:$L$17,'Demand Data'!O1920)</f>
        <v>75</v>
      </c>
      <c r="R1920" t="str">
        <f t="shared" si="296"/>
        <v>20-Mar-08 Thursday 19</v>
      </c>
    </row>
    <row r="1921" spans="4:18" x14ac:dyDescent="0.35">
      <c r="D1921" s="21">
        <f t="shared" si="297"/>
        <v>39527.791666662022</v>
      </c>
      <c r="E1921" s="21" t="b">
        <f t="shared" si="290"/>
        <v>0</v>
      </c>
      <c r="F1921" s="21" t="b">
        <f t="shared" si="291"/>
        <v>0</v>
      </c>
      <c r="G1921" s="20">
        <f t="shared" si="292"/>
        <v>1</v>
      </c>
      <c r="H1921" s="20">
        <f t="shared" si="293"/>
        <v>24</v>
      </c>
      <c r="I1921" s="20">
        <f t="shared" si="298"/>
        <v>20</v>
      </c>
      <c r="J1921" s="21">
        <f t="shared" si="299"/>
        <v>39527</v>
      </c>
      <c r="K1921" s="21"/>
      <c r="L1921" s="21" t="str">
        <f t="shared" si="294"/>
        <v>Thursday</v>
      </c>
      <c r="M1921" s="20">
        <f t="shared" si="295"/>
        <v>3</v>
      </c>
      <c r="N1921" s="19">
        <v>5887.5</v>
      </c>
      <c r="O1921" s="4">
        <f>MATCH(N1921-1,'Supply Data'!$K$12:$K$17)+1</f>
        <v>5</v>
      </c>
      <c r="P1921">
        <f>INDEX('Supply Data'!$L$12:$L$17,'Demand Data'!O1921)</f>
        <v>75</v>
      </c>
      <c r="R1921" t="str">
        <f t="shared" si="296"/>
        <v>20-Mar-08 Thursday 20</v>
      </c>
    </row>
    <row r="1922" spans="4:18" x14ac:dyDescent="0.35">
      <c r="D1922" s="21">
        <f t="shared" si="297"/>
        <v>39527.833333328686</v>
      </c>
      <c r="E1922" s="21" t="b">
        <f t="shared" si="290"/>
        <v>0</v>
      </c>
      <c r="F1922" s="21" t="b">
        <f t="shared" si="291"/>
        <v>0</v>
      </c>
      <c r="G1922" s="20">
        <f t="shared" si="292"/>
        <v>1</v>
      </c>
      <c r="H1922" s="20">
        <f t="shared" si="293"/>
        <v>24</v>
      </c>
      <c r="I1922" s="20">
        <f t="shared" si="298"/>
        <v>21</v>
      </c>
      <c r="J1922" s="21">
        <f t="shared" si="299"/>
        <v>39527</v>
      </c>
      <c r="K1922" s="21"/>
      <c r="L1922" s="21" t="str">
        <f t="shared" si="294"/>
        <v>Thursday</v>
      </c>
      <c r="M1922" s="20">
        <f t="shared" si="295"/>
        <v>3</v>
      </c>
      <c r="N1922" s="19">
        <v>5596.5</v>
      </c>
      <c r="O1922" s="4">
        <f>MATCH(N1922-1,'Supply Data'!$K$12:$K$17)+1</f>
        <v>5</v>
      </c>
      <c r="P1922">
        <f>INDEX('Supply Data'!$L$12:$L$17,'Demand Data'!O1922)</f>
        <v>75</v>
      </c>
      <c r="R1922" t="str">
        <f t="shared" si="296"/>
        <v>20-Mar-08 Thursday 21</v>
      </c>
    </row>
    <row r="1923" spans="4:18" x14ac:dyDescent="0.35">
      <c r="D1923" s="21">
        <f t="shared" si="297"/>
        <v>39527.874999995351</v>
      </c>
      <c r="E1923" s="21" t="b">
        <f t="shared" si="290"/>
        <v>0</v>
      </c>
      <c r="F1923" s="21" t="b">
        <f t="shared" si="291"/>
        <v>0</v>
      </c>
      <c r="G1923" s="20">
        <f t="shared" si="292"/>
        <v>1</v>
      </c>
      <c r="H1923" s="20">
        <f t="shared" si="293"/>
        <v>24</v>
      </c>
      <c r="I1923" s="20">
        <f t="shared" si="298"/>
        <v>22</v>
      </c>
      <c r="J1923" s="21">
        <f t="shared" si="299"/>
        <v>39527</v>
      </c>
      <c r="K1923" s="21"/>
      <c r="L1923" s="21" t="str">
        <f t="shared" si="294"/>
        <v>Thursday</v>
      </c>
      <c r="M1923" s="20">
        <f t="shared" si="295"/>
        <v>3</v>
      </c>
      <c r="N1923" s="19">
        <v>5232</v>
      </c>
      <c r="O1923" s="4">
        <f>MATCH(N1923-1,'Supply Data'!$K$12:$K$17)+1</f>
        <v>5</v>
      </c>
      <c r="P1923">
        <f>INDEX('Supply Data'!$L$12:$L$17,'Demand Data'!O1923)</f>
        <v>75</v>
      </c>
      <c r="R1923" t="str">
        <f t="shared" si="296"/>
        <v>20-Mar-08 Thursday 22</v>
      </c>
    </row>
    <row r="1924" spans="4:18" x14ac:dyDescent="0.35">
      <c r="D1924" s="21">
        <f t="shared" si="297"/>
        <v>39527.916666662015</v>
      </c>
      <c r="E1924" s="21" t="b">
        <f t="shared" si="290"/>
        <v>0</v>
      </c>
      <c r="F1924" s="21" t="b">
        <f t="shared" si="291"/>
        <v>0</v>
      </c>
      <c r="G1924" s="20">
        <f t="shared" si="292"/>
        <v>1</v>
      </c>
      <c r="H1924" s="20">
        <f t="shared" si="293"/>
        <v>24</v>
      </c>
      <c r="I1924" s="20">
        <f t="shared" si="298"/>
        <v>23</v>
      </c>
      <c r="J1924" s="21">
        <f t="shared" si="299"/>
        <v>39527</v>
      </c>
      <c r="K1924" s="21"/>
      <c r="L1924" s="21" t="str">
        <f t="shared" si="294"/>
        <v>Thursday</v>
      </c>
      <c r="M1924" s="20">
        <f t="shared" si="295"/>
        <v>3</v>
      </c>
      <c r="N1924" s="19">
        <v>4948.5</v>
      </c>
      <c r="O1924" s="4">
        <f>MATCH(N1924-1,'Supply Data'!$K$12:$K$17)+1</f>
        <v>5</v>
      </c>
      <c r="P1924">
        <f>INDEX('Supply Data'!$L$12:$L$17,'Demand Data'!O1924)</f>
        <v>75</v>
      </c>
      <c r="R1924" t="str">
        <f t="shared" si="296"/>
        <v>20-Mar-08 Thursday 23</v>
      </c>
    </row>
    <row r="1925" spans="4:18" x14ac:dyDescent="0.35">
      <c r="D1925" s="21">
        <f t="shared" si="297"/>
        <v>39527.958333328679</v>
      </c>
      <c r="E1925" s="21" t="b">
        <f t="shared" si="290"/>
        <v>0</v>
      </c>
      <c r="F1925" s="21" t="b">
        <f t="shared" si="291"/>
        <v>0</v>
      </c>
      <c r="G1925" s="20">
        <f t="shared" si="292"/>
        <v>1</v>
      </c>
      <c r="H1925" s="20">
        <f t="shared" si="293"/>
        <v>24</v>
      </c>
      <c r="I1925" s="20">
        <f t="shared" si="298"/>
        <v>24</v>
      </c>
      <c r="J1925" s="21">
        <f t="shared" si="299"/>
        <v>39527</v>
      </c>
      <c r="K1925" s="21"/>
      <c r="L1925" s="21" t="str">
        <f t="shared" si="294"/>
        <v>Thursday</v>
      </c>
      <c r="M1925" s="20">
        <f t="shared" si="295"/>
        <v>3</v>
      </c>
      <c r="N1925" s="19">
        <v>4482</v>
      </c>
      <c r="O1925" s="4">
        <f>MATCH(N1925-1,'Supply Data'!$K$12:$K$17)+1</f>
        <v>4</v>
      </c>
      <c r="P1925">
        <f>INDEX('Supply Data'!$L$12:$L$17,'Demand Data'!O1925)</f>
        <v>50</v>
      </c>
      <c r="R1925" t="str">
        <f t="shared" si="296"/>
        <v>20-Mar-08 Thursday 24</v>
      </c>
    </row>
    <row r="1926" spans="4:18" x14ac:dyDescent="0.35">
      <c r="D1926" s="21">
        <f t="shared" si="297"/>
        <v>39527.999999995343</v>
      </c>
      <c r="E1926" s="21" t="b">
        <f t="shared" ref="E1926:E1989" si="300">D1926=$D$2</f>
        <v>0</v>
      </c>
      <c r="F1926" s="21" t="b">
        <f t="shared" ref="F1926:F1989" si="301">D1926=$E$2</f>
        <v>0</v>
      </c>
      <c r="G1926" s="20">
        <f t="shared" si="292"/>
        <v>1</v>
      </c>
      <c r="H1926" s="20">
        <f t="shared" si="293"/>
        <v>24</v>
      </c>
      <c r="I1926" s="20">
        <f t="shared" si="298"/>
        <v>1</v>
      </c>
      <c r="J1926" s="21">
        <f t="shared" si="299"/>
        <v>39528</v>
      </c>
      <c r="K1926" s="21"/>
      <c r="L1926" s="21" t="str">
        <f t="shared" si="294"/>
        <v>Friday</v>
      </c>
      <c r="M1926" s="20">
        <f t="shared" si="295"/>
        <v>3</v>
      </c>
      <c r="N1926" s="19">
        <v>4236</v>
      </c>
      <c r="O1926" s="4">
        <f>MATCH(N1926-1,'Supply Data'!$K$12:$K$17)+1</f>
        <v>4</v>
      </c>
      <c r="P1926">
        <f>INDEX('Supply Data'!$L$12:$L$17,'Demand Data'!O1926)</f>
        <v>50</v>
      </c>
      <c r="R1926" t="str">
        <f t="shared" si="296"/>
        <v>21-Mar-08 Friday 1</v>
      </c>
    </row>
    <row r="1927" spans="4:18" x14ac:dyDescent="0.35">
      <c r="D1927" s="21">
        <f t="shared" si="297"/>
        <v>39528.041666662008</v>
      </c>
      <c r="E1927" s="21" t="b">
        <f t="shared" si="300"/>
        <v>0</v>
      </c>
      <c r="F1927" s="21" t="b">
        <f t="shared" si="301"/>
        <v>0</v>
      </c>
      <c r="G1927" s="20">
        <f t="shared" ref="G1927:G1990" si="302">IF(E1927,2,IF(F1927,3,1))</f>
        <v>1</v>
      </c>
      <c r="H1927" s="20">
        <f t="shared" ref="H1927:H1990" si="303">CHOOSE(G1927,24,23,25)</f>
        <v>24</v>
      </c>
      <c r="I1927" s="20">
        <f t="shared" si="298"/>
        <v>2</v>
      </c>
      <c r="J1927" s="21">
        <f t="shared" si="299"/>
        <v>39528</v>
      </c>
      <c r="K1927" s="21"/>
      <c r="L1927" s="21" t="str">
        <f t="shared" ref="L1927:L1990" si="304">TEXT(J1927,"ddddd")</f>
        <v>Friday</v>
      </c>
      <c r="M1927" s="20">
        <f t="shared" ref="M1927:M1990" si="305">MONTH(D1927)</f>
        <v>3</v>
      </c>
      <c r="N1927" s="19">
        <v>4098</v>
      </c>
      <c r="O1927" s="4">
        <f>MATCH(N1927-1,'Supply Data'!$K$12:$K$17)+1</f>
        <v>4</v>
      </c>
      <c r="P1927">
        <f>INDEX('Supply Data'!$L$12:$L$17,'Demand Data'!O1927)</f>
        <v>50</v>
      </c>
      <c r="R1927" t="str">
        <f t="shared" ref="R1927:R1990" si="306">TEXT(D1927,"dd-mmm-yy ddddd")&amp;" "&amp;I1927</f>
        <v>21-Mar-08 Friday 2</v>
      </c>
    </row>
    <row r="1928" spans="4:18" x14ac:dyDescent="0.35">
      <c r="D1928" s="21">
        <f t="shared" ref="D1928:D1991" si="307">D1927+1/24</f>
        <v>39528.083333328672</v>
      </c>
      <c r="E1928" s="21" t="b">
        <f t="shared" si="300"/>
        <v>0</v>
      </c>
      <c r="F1928" s="21" t="b">
        <f t="shared" si="301"/>
        <v>0</v>
      </c>
      <c r="G1928" s="20">
        <f t="shared" si="302"/>
        <v>1</v>
      </c>
      <c r="H1928" s="20">
        <f t="shared" si="303"/>
        <v>24</v>
      </c>
      <c r="I1928" s="20">
        <f t="shared" ref="I1928:I1991" si="308">IF(I1927&gt;=H1928,1,I1927+1)</f>
        <v>3</v>
      </c>
      <c r="J1928" s="21">
        <f t="shared" ref="J1928:J1991" si="309">IF(I1928=1,J1927+1,J1927)</f>
        <v>39528</v>
      </c>
      <c r="K1928" s="21"/>
      <c r="L1928" s="21" t="str">
        <f t="shared" si="304"/>
        <v>Friday</v>
      </c>
      <c r="M1928" s="20">
        <f t="shared" si="305"/>
        <v>3</v>
      </c>
      <c r="N1928" s="19">
        <v>4020</v>
      </c>
      <c r="O1928" s="4">
        <f>MATCH(N1928-1,'Supply Data'!$K$12:$K$17)+1</f>
        <v>4</v>
      </c>
      <c r="P1928">
        <f>INDEX('Supply Data'!$L$12:$L$17,'Demand Data'!O1928)</f>
        <v>50</v>
      </c>
      <c r="R1928" t="str">
        <f t="shared" si="306"/>
        <v>21-Mar-08 Friday 3</v>
      </c>
    </row>
    <row r="1929" spans="4:18" x14ac:dyDescent="0.35">
      <c r="D1929" s="21">
        <f t="shared" si="307"/>
        <v>39528.124999995336</v>
      </c>
      <c r="E1929" s="21" t="b">
        <f t="shared" si="300"/>
        <v>0</v>
      </c>
      <c r="F1929" s="21" t="b">
        <f t="shared" si="301"/>
        <v>0</v>
      </c>
      <c r="G1929" s="20">
        <f t="shared" si="302"/>
        <v>1</v>
      </c>
      <c r="H1929" s="20">
        <f t="shared" si="303"/>
        <v>24</v>
      </c>
      <c r="I1929" s="20">
        <f t="shared" si="308"/>
        <v>4</v>
      </c>
      <c r="J1929" s="21">
        <f t="shared" si="309"/>
        <v>39528</v>
      </c>
      <c r="K1929" s="21"/>
      <c r="L1929" s="21" t="str">
        <f t="shared" si="304"/>
        <v>Friday</v>
      </c>
      <c r="M1929" s="20">
        <f t="shared" si="305"/>
        <v>3</v>
      </c>
      <c r="N1929" s="19">
        <v>3942</v>
      </c>
      <c r="O1929" s="4">
        <f>MATCH(N1929-1,'Supply Data'!$K$12:$K$17)+1</f>
        <v>4</v>
      </c>
      <c r="P1929">
        <f>INDEX('Supply Data'!$L$12:$L$17,'Demand Data'!O1929)</f>
        <v>50</v>
      </c>
      <c r="R1929" t="str">
        <f t="shared" si="306"/>
        <v>21-Mar-08 Friday 4</v>
      </c>
    </row>
    <row r="1930" spans="4:18" x14ac:dyDescent="0.35">
      <c r="D1930" s="21">
        <f t="shared" si="307"/>
        <v>39528.166666662</v>
      </c>
      <c r="E1930" s="21" t="b">
        <f t="shared" si="300"/>
        <v>0</v>
      </c>
      <c r="F1930" s="21" t="b">
        <f t="shared" si="301"/>
        <v>0</v>
      </c>
      <c r="G1930" s="20">
        <f t="shared" si="302"/>
        <v>1</v>
      </c>
      <c r="H1930" s="20">
        <f t="shared" si="303"/>
        <v>24</v>
      </c>
      <c r="I1930" s="20">
        <f t="shared" si="308"/>
        <v>5</v>
      </c>
      <c r="J1930" s="21">
        <f t="shared" si="309"/>
        <v>39528</v>
      </c>
      <c r="K1930" s="21"/>
      <c r="L1930" s="21" t="str">
        <f t="shared" si="304"/>
        <v>Friday</v>
      </c>
      <c r="M1930" s="20">
        <f t="shared" si="305"/>
        <v>3</v>
      </c>
      <c r="N1930" s="19">
        <v>4084.5</v>
      </c>
      <c r="O1930" s="4">
        <f>MATCH(N1930-1,'Supply Data'!$K$12:$K$17)+1</f>
        <v>4</v>
      </c>
      <c r="P1930">
        <f>INDEX('Supply Data'!$L$12:$L$17,'Demand Data'!O1930)</f>
        <v>50</v>
      </c>
      <c r="R1930" t="str">
        <f t="shared" si="306"/>
        <v>21-Mar-08 Friday 5</v>
      </c>
    </row>
    <row r="1931" spans="4:18" x14ac:dyDescent="0.35">
      <c r="D1931" s="21">
        <f t="shared" si="307"/>
        <v>39528.208333328665</v>
      </c>
      <c r="E1931" s="21" t="b">
        <f t="shared" si="300"/>
        <v>0</v>
      </c>
      <c r="F1931" s="21" t="b">
        <f t="shared" si="301"/>
        <v>0</v>
      </c>
      <c r="G1931" s="20">
        <f t="shared" si="302"/>
        <v>1</v>
      </c>
      <c r="H1931" s="20">
        <f t="shared" si="303"/>
        <v>24</v>
      </c>
      <c r="I1931" s="20">
        <f t="shared" si="308"/>
        <v>6</v>
      </c>
      <c r="J1931" s="21">
        <f t="shared" si="309"/>
        <v>39528</v>
      </c>
      <c r="K1931" s="21"/>
      <c r="L1931" s="21" t="str">
        <f t="shared" si="304"/>
        <v>Friday</v>
      </c>
      <c r="M1931" s="20">
        <f t="shared" si="305"/>
        <v>3</v>
      </c>
      <c r="N1931" s="19">
        <v>4084.5</v>
      </c>
      <c r="O1931" s="4">
        <f>MATCH(N1931-1,'Supply Data'!$K$12:$K$17)+1</f>
        <v>4</v>
      </c>
      <c r="P1931">
        <f>INDEX('Supply Data'!$L$12:$L$17,'Demand Data'!O1931)</f>
        <v>50</v>
      </c>
      <c r="R1931" t="str">
        <f t="shared" si="306"/>
        <v>21-Mar-08 Friday 6</v>
      </c>
    </row>
    <row r="1932" spans="4:18" x14ac:dyDescent="0.35">
      <c r="D1932" s="21">
        <f t="shared" si="307"/>
        <v>39528.249999995329</v>
      </c>
      <c r="E1932" s="21" t="b">
        <f t="shared" si="300"/>
        <v>0</v>
      </c>
      <c r="F1932" s="21" t="b">
        <f t="shared" si="301"/>
        <v>0</v>
      </c>
      <c r="G1932" s="20">
        <f t="shared" si="302"/>
        <v>1</v>
      </c>
      <c r="H1932" s="20">
        <f t="shared" si="303"/>
        <v>24</v>
      </c>
      <c r="I1932" s="20">
        <f t="shared" si="308"/>
        <v>7</v>
      </c>
      <c r="J1932" s="21">
        <f t="shared" si="309"/>
        <v>39528</v>
      </c>
      <c r="K1932" s="21"/>
      <c r="L1932" s="21" t="str">
        <f t="shared" si="304"/>
        <v>Friday</v>
      </c>
      <c r="M1932" s="20">
        <f t="shared" si="305"/>
        <v>3</v>
      </c>
      <c r="N1932" s="19">
        <v>4030.5</v>
      </c>
      <c r="O1932" s="4">
        <f>MATCH(N1932-1,'Supply Data'!$K$12:$K$17)+1</f>
        <v>4</v>
      </c>
      <c r="P1932">
        <f>INDEX('Supply Data'!$L$12:$L$17,'Demand Data'!O1932)</f>
        <v>50</v>
      </c>
      <c r="R1932" t="str">
        <f t="shared" si="306"/>
        <v>21-Mar-08 Friday 7</v>
      </c>
    </row>
    <row r="1933" spans="4:18" x14ac:dyDescent="0.35">
      <c r="D1933" s="21">
        <f t="shared" si="307"/>
        <v>39528.291666661993</v>
      </c>
      <c r="E1933" s="21" t="b">
        <f t="shared" si="300"/>
        <v>0</v>
      </c>
      <c r="F1933" s="21" t="b">
        <f t="shared" si="301"/>
        <v>0</v>
      </c>
      <c r="G1933" s="20">
        <f t="shared" si="302"/>
        <v>1</v>
      </c>
      <c r="H1933" s="20">
        <f t="shared" si="303"/>
        <v>24</v>
      </c>
      <c r="I1933" s="20">
        <f t="shared" si="308"/>
        <v>8</v>
      </c>
      <c r="J1933" s="21">
        <f t="shared" si="309"/>
        <v>39528</v>
      </c>
      <c r="K1933" s="21"/>
      <c r="L1933" s="21" t="str">
        <f t="shared" si="304"/>
        <v>Friday</v>
      </c>
      <c r="M1933" s="20">
        <f t="shared" si="305"/>
        <v>3</v>
      </c>
      <c r="N1933" s="19">
        <v>4675.5</v>
      </c>
      <c r="O1933" s="4">
        <f>MATCH(N1933-1,'Supply Data'!$K$12:$K$17)+1</f>
        <v>4</v>
      </c>
      <c r="P1933">
        <f>INDEX('Supply Data'!$L$12:$L$17,'Demand Data'!O1933)</f>
        <v>50</v>
      </c>
      <c r="R1933" t="str">
        <f t="shared" si="306"/>
        <v>21-Mar-08 Friday 8</v>
      </c>
    </row>
    <row r="1934" spans="4:18" x14ac:dyDescent="0.35">
      <c r="D1934" s="21">
        <f t="shared" si="307"/>
        <v>39528.333333328657</v>
      </c>
      <c r="E1934" s="21" t="b">
        <f t="shared" si="300"/>
        <v>0</v>
      </c>
      <c r="F1934" s="21" t="b">
        <f t="shared" si="301"/>
        <v>0</v>
      </c>
      <c r="G1934" s="20">
        <f t="shared" si="302"/>
        <v>1</v>
      </c>
      <c r="H1934" s="20">
        <f t="shared" si="303"/>
        <v>24</v>
      </c>
      <c r="I1934" s="20">
        <f t="shared" si="308"/>
        <v>9</v>
      </c>
      <c r="J1934" s="21">
        <f t="shared" si="309"/>
        <v>39528</v>
      </c>
      <c r="K1934" s="21"/>
      <c r="L1934" s="21" t="str">
        <f t="shared" si="304"/>
        <v>Friday</v>
      </c>
      <c r="M1934" s="20">
        <f t="shared" si="305"/>
        <v>3</v>
      </c>
      <c r="N1934" s="19">
        <v>5299.5</v>
      </c>
      <c r="O1934" s="4">
        <f>MATCH(N1934-1,'Supply Data'!$K$12:$K$17)+1</f>
        <v>5</v>
      </c>
      <c r="P1934">
        <f>INDEX('Supply Data'!$L$12:$L$17,'Demand Data'!O1934)</f>
        <v>75</v>
      </c>
      <c r="R1934" t="str">
        <f t="shared" si="306"/>
        <v>21-Mar-08 Friday 9</v>
      </c>
    </row>
    <row r="1935" spans="4:18" x14ac:dyDescent="0.35">
      <c r="D1935" s="21">
        <f t="shared" si="307"/>
        <v>39528.374999995322</v>
      </c>
      <c r="E1935" s="21" t="b">
        <f t="shared" si="300"/>
        <v>0</v>
      </c>
      <c r="F1935" s="21" t="b">
        <f t="shared" si="301"/>
        <v>0</v>
      </c>
      <c r="G1935" s="20">
        <f t="shared" si="302"/>
        <v>1</v>
      </c>
      <c r="H1935" s="20">
        <f t="shared" si="303"/>
        <v>24</v>
      </c>
      <c r="I1935" s="20">
        <f t="shared" si="308"/>
        <v>10</v>
      </c>
      <c r="J1935" s="21">
        <f t="shared" si="309"/>
        <v>39528</v>
      </c>
      <c r="K1935" s="21"/>
      <c r="L1935" s="21" t="str">
        <f t="shared" si="304"/>
        <v>Friday</v>
      </c>
      <c r="M1935" s="20">
        <f t="shared" si="305"/>
        <v>3</v>
      </c>
      <c r="N1935" s="19">
        <v>5565</v>
      </c>
      <c r="O1935" s="4">
        <f>MATCH(N1935-1,'Supply Data'!$K$12:$K$17)+1</f>
        <v>5</v>
      </c>
      <c r="P1935">
        <f>INDEX('Supply Data'!$L$12:$L$17,'Demand Data'!O1935)</f>
        <v>75</v>
      </c>
      <c r="R1935" t="str">
        <f t="shared" si="306"/>
        <v>21-Mar-08 Friday 10</v>
      </c>
    </row>
    <row r="1936" spans="4:18" x14ac:dyDescent="0.35">
      <c r="D1936" s="21">
        <f t="shared" si="307"/>
        <v>39528.416666661986</v>
      </c>
      <c r="E1936" s="21" t="b">
        <f t="shared" si="300"/>
        <v>0</v>
      </c>
      <c r="F1936" s="21" t="b">
        <f t="shared" si="301"/>
        <v>0</v>
      </c>
      <c r="G1936" s="20">
        <f t="shared" si="302"/>
        <v>1</v>
      </c>
      <c r="H1936" s="20">
        <f t="shared" si="303"/>
        <v>24</v>
      </c>
      <c r="I1936" s="20">
        <f t="shared" si="308"/>
        <v>11</v>
      </c>
      <c r="J1936" s="21">
        <f t="shared" si="309"/>
        <v>39528</v>
      </c>
      <c r="K1936" s="21"/>
      <c r="L1936" s="21" t="str">
        <f t="shared" si="304"/>
        <v>Friday</v>
      </c>
      <c r="M1936" s="20">
        <f t="shared" si="305"/>
        <v>3</v>
      </c>
      <c r="N1936" s="19">
        <v>5824.5</v>
      </c>
      <c r="O1936" s="4">
        <f>MATCH(N1936-1,'Supply Data'!$K$12:$K$17)+1</f>
        <v>5</v>
      </c>
      <c r="P1936">
        <f>INDEX('Supply Data'!$L$12:$L$17,'Demand Data'!O1936)</f>
        <v>75</v>
      </c>
      <c r="R1936" t="str">
        <f t="shared" si="306"/>
        <v>21-Mar-08 Friday 11</v>
      </c>
    </row>
    <row r="1937" spans="4:18" x14ac:dyDescent="0.35">
      <c r="D1937" s="21">
        <f t="shared" si="307"/>
        <v>39528.45833332865</v>
      </c>
      <c r="E1937" s="21" t="b">
        <f t="shared" si="300"/>
        <v>0</v>
      </c>
      <c r="F1937" s="21" t="b">
        <f t="shared" si="301"/>
        <v>0</v>
      </c>
      <c r="G1937" s="20">
        <f t="shared" si="302"/>
        <v>1</v>
      </c>
      <c r="H1937" s="20">
        <f t="shared" si="303"/>
        <v>24</v>
      </c>
      <c r="I1937" s="20">
        <f t="shared" si="308"/>
        <v>12</v>
      </c>
      <c r="J1937" s="21">
        <f t="shared" si="309"/>
        <v>39528</v>
      </c>
      <c r="K1937" s="21"/>
      <c r="L1937" s="21" t="str">
        <f t="shared" si="304"/>
        <v>Friday</v>
      </c>
      <c r="M1937" s="20">
        <f t="shared" si="305"/>
        <v>3</v>
      </c>
      <c r="N1937" s="19">
        <v>5610</v>
      </c>
      <c r="O1937" s="4">
        <f>MATCH(N1937-1,'Supply Data'!$K$12:$K$17)+1</f>
        <v>5</v>
      </c>
      <c r="P1937">
        <f>INDEX('Supply Data'!$L$12:$L$17,'Demand Data'!O1937)</f>
        <v>75</v>
      </c>
      <c r="R1937" t="str">
        <f t="shared" si="306"/>
        <v>21-Mar-08 Friday 12</v>
      </c>
    </row>
    <row r="1938" spans="4:18" x14ac:dyDescent="0.35">
      <c r="D1938" s="21">
        <f t="shared" si="307"/>
        <v>39528.499999995314</v>
      </c>
      <c r="E1938" s="21" t="b">
        <f t="shared" si="300"/>
        <v>0</v>
      </c>
      <c r="F1938" s="21" t="b">
        <f t="shared" si="301"/>
        <v>0</v>
      </c>
      <c r="G1938" s="20">
        <f t="shared" si="302"/>
        <v>1</v>
      </c>
      <c r="H1938" s="20">
        <f t="shared" si="303"/>
        <v>24</v>
      </c>
      <c r="I1938" s="20">
        <f t="shared" si="308"/>
        <v>13</v>
      </c>
      <c r="J1938" s="21">
        <f t="shared" si="309"/>
        <v>39528</v>
      </c>
      <c r="K1938" s="21"/>
      <c r="L1938" s="21" t="str">
        <f t="shared" si="304"/>
        <v>Friday</v>
      </c>
      <c r="M1938" s="20">
        <f t="shared" si="305"/>
        <v>3</v>
      </c>
      <c r="N1938" s="19">
        <v>5787</v>
      </c>
      <c r="O1938" s="4">
        <f>MATCH(N1938-1,'Supply Data'!$K$12:$K$17)+1</f>
        <v>5</v>
      </c>
      <c r="P1938">
        <f>INDEX('Supply Data'!$L$12:$L$17,'Demand Data'!O1938)</f>
        <v>75</v>
      </c>
      <c r="R1938" t="str">
        <f t="shared" si="306"/>
        <v>21-Mar-08 Friday 13</v>
      </c>
    </row>
    <row r="1939" spans="4:18" x14ac:dyDescent="0.35">
      <c r="D1939" s="21">
        <f t="shared" si="307"/>
        <v>39528.541666661979</v>
      </c>
      <c r="E1939" s="21" t="b">
        <f t="shared" si="300"/>
        <v>0</v>
      </c>
      <c r="F1939" s="21" t="b">
        <f t="shared" si="301"/>
        <v>0</v>
      </c>
      <c r="G1939" s="20">
        <f t="shared" si="302"/>
        <v>1</v>
      </c>
      <c r="H1939" s="20">
        <f t="shared" si="303"/>
        <v>24</v>
      </c>
      <c r="I1939" s="20">
        <f t="shared" si="308"/>
        <v>14</v>
      </c>
      <c r="J1939" s="21">
        <f t="shared" si="309"/>
        <v>39528</v>
      </c>
      <c r="K1939" s="21"/>
      <c r="L1939" s="21" t="str">
        <f t="shared" si="304"/>
        <v>Friday</v>
      </c>
      <c r="M1939" s="20">
        <f t="shared" si="305"/>
        <v>3</v>
      </c>
      <c r="N1939" s="19">
        <v>5914.5</v>
      </c>
      <c r="O1939" s="4">
        <f>MATCH(N1939-1,'Supply Data'!$K$12:$K$17)+1</f>
        <v>5</v>
      </c>
      <c r="P1939">
        <f>INDEX('Supply Data'!$L$12:$L$17,'Demand Data'!O1939)</f>
        <v>75</v>
      </c>
      <c r="R1939" t="str">
        <f t="shared" si="306"/>
        <v>21-Mar-08 Friday 14</v>
      </c>
    </row>
    <row r="1940" spans="4:18" x14ac:dyDescent="0.35">
      <c r="D1940" s="21">
        <f t="shared" si="307"/>
        <v>39528.583333328643</v>
      </c>
      <c r="E1940" s="21" t="b">
        <f t="shared" si="300"/>
        <v>0</v>
      </c>
      <c r="F1940" s="21" t="b">
        <f t="shared" si="301"/>
        <v>0</v>
      </c>
      <c r="G1940" s="20">
        <f t="shared" si="302"/>
        <v>1</v>
      </c>
      <c r="H1940" s="20">
        <f t="shared" si="303"/>
        <v>24</v>
      </c>
      <c r="I1940" s="20">
        <f t="shared" si="308"/>
        <v>15</v>
      </c>
      <c r="J1940" s="21">
        <f t="shared" si="309"/>
        <v>39528</v>
      </c>
      <c r="K1940" s="21"/>
      <c r="L1940" s="21" t="str">
        <f t="shared" si="304"/>
        <v>Friday</v>
      </c>
      <c r="M1940" s="20">
        <f t="shared" si="305"/>
        <v>3</v>
      </c>
      <c r="N1940" s="19">
        <v>5904</v>
      </c>
      <c r="O1940" s="4">
        <f>MATCH(N1940-1,'Supply Data'!$K$12:$K$17)+1</f>
        <v>5</v>
      </c>
      <c r="P1940">
        <f>INDEX('Supply Data'!$L$12:$L$17,'Demand Data'!O1940)</f>
        <v>75</v>
      </c>
      <c r="R1940" t="str">
        <f t="shared" si="306"/>
        <v>21-Mar-08 Friday 15</v>
      </c>
    </row>
    <row r="1941" spans="4:18" x14ac:dyDescent="0.35">
      <c r="D1941" s="21">
        <f t="shared" si="307"/>
        <v>39528.624999995307</v>
      </c>
      <c r="E1941" s="21" t="b">
        <f t="shared" si="300"/>
        <v>0</v>
      </c>
      <c r="F1941" s="21" t="b">
        <f t="shared" si="301"/>
        <v>0</v>
      </c>
      <c r="G1941" s="20">
        <f t="shared" si="302"/>
        <v>1</v>
      </c>
      <c r="H1941" s="20">
        <f t="shared" si="303"/>
        <v>24</v>
      </c>
      <c r="I1941" s="20">
        <f t="shared" si="308"/>
        <v>16</v>
      </c>
      <c r="J1941" s="21">
        <f t="shared" si="309"/>
        <v>39528</v>
      </c>
      <c r="K1941" s="21"/>
      <c r="L1941" s="21" t="str">
        <f t="shared" si="304"/>
        <v>Friday</v>
      </c>
      <c r="M1941" s="20">
        <f t="shared" si="305"/>
        <v>3</v>
      </c>
      <c r="N1941" s="19">
        <v>5704.5</v>
      </c>
      <c r="O1941" s="4">
        <f>MATCH(N1941-1,'Supply Data'!$K$12:$K$17)+1</f>
        <v>5</v>
      </c>
      <c r="P1941">
        <f>INDEX('Supply Data'!$L$12:$L$17,'Demand Data'!O1941)</f>
        <v>75</v>
      </c>
      <c r="R1941" t="str">
        <f t="shared" si="306"/>
        <v>21-Mar-08 Friday 16</v>
      </c>
    </row>
    <row r="1942" spans="4:18" x14ac:dyDescent="0.35">
      <c r="D1942" s="21">
        <f t="shared" si="307"/>
        <v>39528.666666661971</v>
      </c>
      <c r="E1942" s="21" t="b">
        <f t="shared" si="300"/>
        <v>0</v>
      </c>
      <c r="F1942" s="21" t="b">
        <f t="shared" si="301"/>
        <v>0</v>
      </c>
      <c r="G1942" s="20">
        <f t="shared" si="302"/>
        <v>1</v>
      </c>
      <c r="H1942" s="20">
        <f t="shared" si="303"/>
        <v>24</v>
      </c>
      <c r="I1942" s="20">
        <f t="shared" si="308"/>
        <v>17</v>
      </c>
      <c r="J1942" s="21">
        <f t="shared" si="309"/>
        <v>39528</v>
      </c>
      <c r="K1942" s="21"/>
      <c r="L1942" s="21" t="str">
        <f t="shared" si="304"/>
        <v>Friday</v>
      </c>
      <c r="M1942" s="20">
        <f t="shared" si="305"/>
        <v>3</v>
      </c>
      <c r="N1942" s="19">
        <v>5469</v>
      </c>
      <c r="O1942" s="4">
        <f>MATCH(N1942-1,'Supply Data'!$K$12:$K$17)+1</f>
        <v>5</v>
      </c>
      <c r="P1942">
        <f>INDEX('Supply Data'!$L$12:$L$17,'Demand Data'!O1942)</f>
        <v>75</v>
      </c>
      <c r="R1942" t="str">
        <f t="shared" si="306"/>
        <v>21-Mar-08 Friday 17</v>
      </c>
    </row>
    <row r="1943" spans="4:18" x14ac:dyDescent="0.35">
      <c r="D1943" s="21">
        <f t="shared" si="307"/>
        <v>39528.708333328635</v>
      </c>
      <c r="E1943" s="21" t="b">
        <f t="shared" si="300"/>
        <v>0</v>
      </c>
      <c r="F1943" s="21" t="b">
        <f t="shared" si="301"/>
        <v>0</v>
      </c>
      <c r="G1943" s="20">
        <f t="shared" si="302"/>
        <v>1</v>
      </c>
      <c r="H1943" s="20">
        <f t="shared" si="303"/>
        <v>24</v>
      </c>
      <c r="I1943" s="20">
        <f t="shared" si="308"/>
        <v>18</v>
      </c>
      <c r="J1943" s="21">
        <f t="shared" si="309"/>
        <v>39528</v>
      </c>
      <c r="K1943" s="21"/>
      <c r="L1943" s="21" t="str">
        <f t="shared" si="304"/>
        <v>Friday</v>
      </c>
      <c r="M1943" s="20">
        <f t="shared" si="305"/>
        <v>3</v>
      </c>
      <c r="N1943" s="19">
        <v>5385</v>
      </c>
      <c r="O1943" s="4">
        <f>MATCH(N1943-1,'Supply Data'!$K$12:$K$17)+1</f>
        <v>5</v>
      </c>
      <c r="P1943">
        <f>INDEX('Supply Data'!$L$12:$L$17,'Demand Data'!O1943)</f>
        <v>75</v>
      </c>
      <c r="R1943" t="str">
        <f t="shared" si="306"/>
        <v>21-Mar-08 Friday 18</v>
      </c>
    </row>
    <row r="1944" spans="4:18" x14ac:dyDescent="0.35">
      <c r="D1944" s="21">
        <f t="shared" si="307"/>
        <v>39528.7499999953</v>
      </c>
      <c r="E1944" s="21" t="b">
        <f t="shared" si="300"/>
        <v>0</v>
      </c>
      <c r="F1944" s="21" t="b">
        <f t="shared" si="301"/>
        <v>0</v>
      </c>
      <c r="G1944" s="20">
        <f t="shared" si="302"/>
        <v>1</v>
      </c>
      <c r="H1944" s="20">
        <f t="shared" si="303"/>
        <v>24</v>
      </c>
      <c r="I1944" s="20">
        <f t="shared" si="308"/>
        <v>19</v>
      </c>
      <c r="J1944" s="21">
        <f t="shared" si="309"/>
        <v>39528</v>
      </c>
      <c r="K1944" s="21"/>
      <c r="L1944" s="21" t="str">
        <f t="shared" si="304"/>
        <v>Friday</v>
      </c>
      <c r="M1944" s="20">
        <f t="shared" si="305"/>
        <v>3</v>
      </c>
      <c r="N1944" s="19">
        <v>5970</v>
      </c>
      <c r="O1944" s="4">
        <f>MATCH(N1944-1,'Supply Data'!$K$12:$K$17)+1</f>
        <v>5</v>
      </c>
      <c r="P1944">
        <f>INDEX('Supply Data'!$L$12:$L$17,'Demand Data'!O1944)</f>
        <v>75</v>
      </c>
      <c r="R1944" t="str">
        <f t="shared" si="306"/>
        <v>21-Mar-08 Friday 19</v>
      </c>
    </row>
    <row r="1945" spans="4:18" x14ac:dyDescent="0.35">
      <c r="D1945" s="21">
        <f t="shared" si="307"/>
        <v>39528.791666661964</v>
      </c>
      <c r="E1945" s="21" t="b">
        <f t="shared" si="300"/>
        <v>0</v>
      </c>
      <c r="F1945" s="21" t="b">
        <f t="shared" si="301"/>
        <v>0</v>
      </c>
      <c r="G1945" s="20">
        <f t="shared" si="302"/>
        <v>1</v>
      </c>
      <c r="H1945" s="20">
        <f t="shared" si="303"/>
        <v>24</v>
      </c>
      <c r="I1945" s="20">
        <f t="shared" si="308"/>
        <v>20</v>
      </c>
      <c r="J1945" s="21">
        <f t="shared" si="309"/>
        <v>39528</v>
      </c>
      <c r="K1945" s="21"/>
      <c r="L1945" s="21" t="str">
        <f t="shared" si="304"/>
        <v>Friday</v>
      </c>
      <c r="M1945" s="20">
        <f t="shared" si="305"/>
        <v>3</v>
      </c>
      <c r="N1945" s="19">
        <v>5769</v>
      </c>
      <c r="O1945" s="4">
        <f>MATCH(N1945-1,'Supply Data'!$K$12:$K$17)+1</f>
        <v>5</v>
      </c>
      <c r="P1945">
        <f>INDEX('Supply Data'!$L$12:$L$17,'Demand Data'!O1945)</f>
        <v>75</v>
      </c>
      <c r="R1945" t="str">
        <f t="shared" si="306"/>
        <v>21-Mar-08 Friday 20</v>
      </c>
    </row>
    <row r="1946" spans="4:18" x14ac:dyDescent="0.35">
      <c r="D1946" s="21">
        <f t="shared" si="307"/>
        <v>39528.833333328628</v>
      </c>
      <c r="E1946" s="21" t="b">
        <f t="shared" si="300"/>
        <v>0</v>
      </c>
      <c r="F1946" s="21" t="b">
        <f t="shared" si="301"/>
        <v>0</v>
      </c>
      <c r="G1946" s="20">
        <f t="shared" si="302"/>
        <v>1</v>
      </c>
      <c r="H1946" s="20">
        <f t="shared" si="303"/>
        <v>24</v>
      </c>
      <c r="I1946" s="20">
        <f t="shared" si="308"/>
        <v>21</v>
      </c>
      <c r="J1946" s="21">
        <f t="shared" si="309"/>
        <v>39528</v>
      </c>
      <c r="K1946" s="21"/>
      <c r="L1946" s="21" t="str">
        <f t="shared" si="304"/>
        <v>Friday</v>
      </c>
      <c r="M1946" s="20">
        <f t="shared" si="305"/>
        <v>3</v>
      </c>
      <c r="N1946" s="19">
        <v>5649</v>
      </c>
      <c r="O1946" s="4">
        <f>MATCH(N1946-1,'Supply Data'!$K$12:$K$17)+1</f>
        <v>5</v>
      </c>
      <c r="P1946">
        <f>INDEX('Supply Data'!$L$12:$L$17,'Demand Data'!O1946)</f>
        <v>75</v>
      </c>
      <c r="R1946" t="str">
        <f t="shared" si="306"/>
        <v>21-Mar-08 Friday 21</v>
      </c>
    </row>
    <row r="1947" spans="4:18" x14ac:dyDescent="0.35">
      <c r="D1947" s="21">
        <f t="shared" si="307"/>
        <v>39528.874999995292</v>
      </c>
      <c r="E1947" s="21" t="b">
        <f t="shared" si="300"/>
        <v>0</v>
      </c>
      <c r="F1947" s="21" t="b">
        <f t="shared" si="301"/>
        <v>0</v>
      </c>
      <c r="G1947" s="20">
        <f t="shared" si="302"/>
        <v>1</v>
      </c>
      <c r="H1947" s="20">
        <f t="shared" si="303"/>
        <v>24</v>
      </c>
      <c r="I1947" s="20">
        <f t="shared" si="308"/>
        <v>22</v>
      </c>
      <c r="J1947" s="21">
        <f t="shared" si="309"/>
        <v>39528</v>
      </c>
      <c r="K1947" s="21"/>
      <c r="L1947" s="21" t="str">
        <f t="shared" si="304"/>
        <v>Friday</v>
      </c>
      <c r="M1947" s="20">
        <f t="shared" si="305"/>
        <v>3</v>
      </c>
      <c r="N1947" s="19">
        <v>5296.5</v>
      </c>
      <c r="O1947" s="4">
        <f>MATCH(N1947-1,'Supply Data'!$K$12:$K$17)+1</f>
        <v>5</v>
      </c>
      <c r="P1947">
        <f>INDEX('Supply Data'!$L$12:$L$17,'Demand Data'!O1947)</f>
        <v>75</v>
      </c>
      <c r="R1947" t="str">
        <f t="shared" si="306"/>
        <v>21-Mar-08 Friday 22</v>
      </c>
    </row>
    <row r="1948" spans="4:18" x14ac:dyDescent="0.35">
      <c r="D1948" s="21">
        <f t="shared" si="307"/>
        <v>39528.916666661957</v>
      </c>
      <c r="E1948" s="21" t="b">
        <f t="shared" si="300"/>
        <v>0</v>
      </c>
      <c r="F1948" s="21" t="b">
        <f t="shared" si="301"/>
        <v>0</v>
      </c>
      <c r="G1948" s="20">
        <f t="shared" si="302"/>
        <v>1</v>
      </c>
      <c r="H1948" s="20">
        <f t="shared" si="303"/>
        <v>24</v>
      </c>
      <c r="I1948" s="20">
        <f t="shared" si="308"/>
        <v>23</v>
      </c>
      <c r="J1948" s="21">
        <f t="shared" si="309"/>
        <v>39528</v>
      </c>
      <c r="K1948" s="21"/>
      <c r="L1948" s="21" t="str">
        <f t="shared" si="304"/>
        <v>Friday</v>
      </c>
      <c r="M1948" s="20">
        <f t="shared" si="305"/>
        <v>3</v>
      </c>
      <c r="N1948" s="19">
        <v>4792.5</v>
      </c>
      <c r="O1948" s="4">
        <f>MATCH(N1948-1,'Supply Data'!$K$12:$K$17)+1</f>
        <v>4</v>
      </c>
      <c r="P1948">
        <f>INDEX('Supply Data'!$L$12:$L$17,'Demand Data'!O1948)</f>
        <v>50</v>
      </c>
      <c r="R1948" t="str">
        <f t="shared" si="306"/>
        <v>21-Mar-08 Friday 23</v>
      </c>
    </row>
    <row r="1949" spans="4:18" x14ac:dyDescent="0.35">
      <c r="D1949" s="21">
        <f t="shared" si="307"/>
        <v>39528.958333328621</v>
      </c>
      <c r="E1949" s="21" t="b">
        <f t="shared" si="300"/>
        <v>0</v>
      </c>
      <c r="F1949" s="21" t="b">
        <f t="shared" si="301"/>
        <v>0</v>
      </c>
      <c r="G1949" s="20">
        <f t="shared" si="302"/>
        <v>1</v>
      </c>
      <c r="H1949" s="20">
        <f t="shared" si="303"/>
        <v>24</v>
      </c>
      <c r="I1949" s="20">
        <f t="shared" si="308"/>
        <v>24</v>
      </c>
      <c r="J1949" s="21">
        <f t="shared" si="309"/>
        <v>39528</v>
      </c>
      <c r="K1949" s="21"/>
      <c r="L1949" s="21" t="str">
        <f t="shared" si="304"/>
        <v>Friday</v>
      </c>
      <c r="M1949" s="20">
        <f t="shared" si="305"/>
        <v>3</v>
      </c>
      <c r="N1949" s="19">
        <v>4468.5</v>
      </c>
      <c r="O1949" s="4">
        <f>MATCH(N1949-1,'Supply Data'!$K$12:$K$17)+1</f>
        <v>4</v>
      </c>
      <c r="P1949">
        <f>INDEX('Supply Data'!$L$12:$L$17,'Demand Data'!O1949)</f>
        <v>50</v>
      </c>
      <c r="R1949" t="str">
        <f t="shared" si="306"/>
        <v>21-Mar-08 Friday 24</v>
      </c>
    </row>
    <row r="1950" spans="4:18" x14ac:dyDescent="0.35">
      <c r="D1950" s="21">
        <f t="shared" si="307"/>
        <v>39528.999999995285</v>
      </c>
      <c r="E1950" s="21" t="b">
        <f t="shared" si="300"/>
        <v>0</v>
      </c>
      <c r="F1950" s="21" t="b">
        <f t="shared" si="301"/>
        <v>0</v>
      </c>
      <c r="G1950" s="20">
        <f t="shared" si="302"/>
        <v>1</v>
      </c>
      <c r="H1950" s="20">
        <f t="shared" si="303"/>
        <v>24</v>
      </c>
      <c r="I1950" s="20">
        <f t="shared" si="308"/>
        <v>1</v>
      </c>
      <c r="J1950" s="21">
        <f t="shared" si="309"/>
        <v>39529</v>
      </c>
      <c r="K1950" s="21"/>
      <c r="L1950" s="21" t="str">
        <f t="shared" si="304"/>
        <v>Saturday</v>
      </c>
      <c r="M1950" s="20">
        <f t="shared" si="305"/>
        <v>3</v>
      </c>
      <c r="N1950" s="19">
        <v>4216.5</v>
      </c>
      <c r="O1950" s="4">
        <f>MATCH(N1950-1,'Supply Data'!$K$12:$K$17)+1</f>
        <v>4</v>
      </c>
      <c r="P1950">
        <f>INDEX('Supply Data'!$L$12:$L$17,'Demand Data'!O1950)</f>
        <v>50</v>
      </c>
      <c r="R1950" t="str">
        <f t="shared" si="306"/>
        <v>22-Mar-08 Saturday 1</v>
      </c>
    </row>
    <row r="1951" spans="4:18" x14ac:dyDescent="0.35">
      <c r="D1951" s="21">
        <f t="shared" si="307"/>
        <v>39529.041666661949</v>
      </c>
      <c r="E1951" s="21" t="b">
        <f t="shared" si="300"/>
        <v>0</v>
      </c>
      <c r="F1951" s="21" t="b">
        <f t="shared" si="301"/>
        <v>0</v>
      </c>
      <c r="G1951" s="20">
        <f t="shared" si="302"/>
        <v>1</v>
      </c>
      <c r="H1951" s="20">
        <f t="shared" si="303"/>
        <v>24</v>
      </c>
      <c r="I1951" s="20">
        <f t="shared" si="308"/>
        <v>2</v>
      </c>
      <c r="J1951" s="21">
        <f t="shared" si="309"/>
        <v>39529</v>
      </c>
      <c r="K1951" s="21"/>
      <c r="L1951" s="21" t="str">
        <f t="shared" si="304"/>
        <v>Saturday</v>
      </c>
      <c r="M1951" s="20">
        <f t="shared" si="305"/>
        <v>3</v>
      </c>
      <c r="N1951" s="19">
        <v>4137</v>
      </c>
      <c r="O1951" s="4">
        <f>MATCH(N1951-1,'Supply Data'!$K$12:$K$17)+1</f>
        <v>4</v>
      </c>
      <c r="P1951">
        <f>INDEX('Supply Data'!$L$12:$L$17,'Demand Data'!O1951)</f>
        <v>50</v>
      </c>
      <c r="R1951" t="str">
        <f t="shared" si="306"/>
        <v>22-Mar-08 Saturday 2</v>
      </c>
    </row>
    <row r="1952" spans="4:18" x14ac:dyDescent="0.35">
      <c r="D1952" s="21">
        <f t="shared" si="307"/>
        <v>39529.083333328614</v>
      </c>
      <c r="E1952" s="21" t="b">
        <f t="shared" si="300"/>
        <v>0</v>
      </c>
      <c r="F1952" s="21" t="b">
        <f t="shared" si="301"/>
        <v>0</v>
      </c>
      <c r="G1952" s="20">
        <f t="shared" si="302"/>
        <v>1</v>
      </c>
      <c r="H1952" s="20">
        <f t="shared" si="303"/>
        <v>24</v>
      </c>
      <c r="I1952" s="20">
        <f t="shared" si="308"/>
        <v>3</v>
      </c>
      <c r="J1952" s="21">
        <f t="shared" si="309"/>
        <v>39529</v>
      </c>
      <c r="K1952" s="21"/>
      <c r="L1952" s="21" t="str">
        <f t="shared" si="304"/>
        <v>Saturday</v>
      </c>
      <c r="M1952" s="20">
        <f t="shared" si="305"/>
        <v>3</v>
      </c>
      <c r="N1952" s="19">
        <v>4045.5</v>
      </c>
      <c r="O1952" s="4">
        <f>MATCH(N1952-1,'Supply Data'!$K$12:$K$17)+1</f>
        <v>4</v>
      </c>
      <c r="P1952">
        <f>INDEX('Supply Data'!$L$12:$L$17,'Demand Data'!O1952)</f>
        <v>50</v>
      </c>
      <c r="R1952" t="str">
        <f t="shared" si="306"/>
        <v>22-Mar-08 Saturday 3</v>
      </c>
    </row>
    <row r="1953" spans="4:18" x14ac:dyDescent="0.35">
      <c r="D1953" s="21">
        <f t="shared" si="307"/>
        <v>39529.124999995278</v>
      </c>
      <c r="E1953" s="21" t="b">
        <f t="shared" si="300"/>
        <v>0</v>
      </c>
      <c r="F1953" s="21" t="b">
        <f t="shared" si="301"/>
        <v>0</v>
      </c>
      <c r="G1953" s="20">
        <f t="shared" si="302"/>
        <v>1</v>
      </c>
      <c r="H1953" s="20">
        <f t="shared" si="303"/>
        <v>24</v>
      </c>
      <c r="I1953" s="20">
        <f t="shared" si="308"/>
        <v>4</v>
      </c>
      <c r="J1953" s="21">
        <f t="shared" si="309"/>
        <v>39529</v>
      </c>
      <c r="K1953" s="21"/>
      <c r="L1953" s="21" t="str">
        <f t="shared" si="304"/>
        <v>Saturday</v>
      </c>
      <c r="M1953" s="20">
        <f t="shared" si="305"/>
        <v>3</v>
      </c>
      <c r="N1953" s="19">
        <v>3996</v>
      </c>
      <c r="O1953" s="4">
        <f>MATCH(N1953-1,'Supply Data'!$K$12:$K$17)+1</f>
        <v>4</v>
      </c>
      <c r="P1953">
        <f>INDEX('Supply Data'!$L$12:$L$17,'Demand Data'!O1953)</f>
        <v>50</v>
      </c>
      <c r="R1953" t="str">
        <f t="shared" si="306"/>
        <v>22-Mar-08 Saturday 4</v>
      </c>
    </row>
    <row r="1954" spans="4:18" x14ac:dyDescent="0.35">
      <c r="D1954" s="21">
        <f t="shared" si="307"/>
        <v>39529.166666661942</v>
      </c>
      <c r="E1954" s="21" t="b">
        <f t="shared" si="300"/>
        <v>0</v>
      </c>
      <c r="F1954" s="21" t="b">
        <f t="shared" si="301"/>
        <v>0</v>
      </c>
      <c r="G1954" s="20">
        <f t="shared" si="302"/>
        <v>1</v>
      </c>
      <c r="H1954" s="20">
        <f t="shared" si="303"/>
        <v>24</v>
      </c>
      <c r="I1954" s="20">
        <f t="shared" si="308"/>
        <v>5</v>
      </c>
      <c r="J1954" s="21">
        <f t="shared" si="309"/>
        <v>39529</v>
      </c>
      <c r="K1954" s="21"/>
      <c r="L1954" s="21" t="str">
        <f t="shared" si="304"/>
        <v>Saturday</v>
      </c>
      <c r="M1954" s="20">
        <f t="shared" si="305"/>
        <v>3</v>
      </c>
      <c r="N1954" s="19">
        <v>4138.5</v>
      </c>
      <c r="O1954" s="4">
        <f>MATCH(N1954-1,'Supply Data'!$K$12:$K$17)+1</f>
        <v>4</v>
      </c>
      <c r="P1954">
        <f>INDEX('Supply Data'!$L$12:$L$17,'Demand Data'!O1954)</f>
        <v>50</v>
      </c>
      <c r="R1954" t="str">
        <f t="shared" si="306"/>
        <v>22-Mar-08 Saturday 5</v>
      </c>
    </row>
    <row r="1955" spans="4:18" x14ac:dyDescent="0.35">
      <c r="D1955" s="21">
        <f t="shared" si="307"/>
        <v>39529.208333328606</v>
      </c>
      <c r="E1955" s="21" t="b">
        <f t="shared" si="300"/>
        <v>0</v>
      </c>
      <c r="F1955" s="21" t="b">
        <f t="shared" si="301"/>
        <v>0</v>
      </c>
      <c r="G1955" s="20">
        <f t="shared" si="302"/>
        <v>1</v>
      </c>
      <c r="H1955" s="20">
        <f t="shared" si="303"/>
        <v>24</v>
      </c>
      <c r="I1955" s="20">
        <f t="shared" si="308"/>
        <v>6</v>
      </c>
      <c r="J1955" s="21">
        <f t="shared" si="309"/>
        <v>39529</v>
      </c>
      <c r="K1955" s="21"/>
      <c r="L1955" s="21" t="str">
        <f t="shared" si="304"/>
        <v>Saturday</v>
      </c>
      <c r="M1955" s="20">
        <f t="shared" si="305"/>
        <v>3</v>
      </c>
      <c r="N1955" s="19">
        <v>4138.5</v>
      </c>
      <c r="O1955" s="4">
        <f>MATCH(N1955-1,'Supply Data'!$K$12:$K$17)+1</f>
        <v>4</v>
      </c>
      <c r="P1955">
        <f>INDEX('Supply Data'!$L$12:$L$17,'Demand Data'!O1955)</f>
        <v>50</v>
      </c>
      <c r="R1955" t="str">
        <f t="shared" si="306"/>
        <v>22-Mar-08 Saturday 6</v>
      </c>
    </row>
    <row r="1956" spans="4:18" x14ac:dyDescent="0.35">
      <c r="D1956" s="21">
        <f t="shared" si="307"/>
        <v>39529.249999995271</v>
      </c>
      <c r="E1956" s="21" t="b">
        <f t="shared" si="300"/>
        <v>0</v>
      </c>
      <c r="F1956" s="21" t="b">
        <f t="shared" si="301"/>
        <v>0</v>
      </c>
      <c r="G1956" s="20">
        <f t="shared" si="302"/>
        <v>1</v>
      </c>
      <c r="H1956" s="20">
        <f t="shared" si="303"/>
        <v>24</v>
      </c>
      <c r="I1956" s="20">
        <f t="shared" si="308"/>
        <v>7</v>
      </c>
      <c r="J1956" s="21">
        <f t="shared" si="309"/>
        <v>39529</v>
      </c>
      <c r="K1956" s="21"/>
      <c r="L1956" s="21" t="str">
        <f t="shared" si="304"/>
        <v>Saturday</v>
      </c>
      <c r="M1956" s="20">
        <f t="shared" si="305"/>
        <v>3</v>
      </c>
      <c r="N1956" s="19">
        <v>4213.5</v>
      </c>
      <c r="O1956" s="4">
        <f>MATCH(N1956-1,'Supply Data'!$K$12:$K$17)+1</f>
        <v>4</v>
      </c>
      <c r="P1956">
        <f>INDEX('Supply Data'!$L$12:$L$17,'Demand Data'!O1956)</f>
        <v>50</v>
      </c>
      <c r="R1956" t="str">
        <f t="shared" si="306"/>
        <v>22-Mar-08 Saturday 7</v>
      </c>
    </row>
    <row r="1957" spans="4:18" x14ac:dyDescent="0.35">
      <c r="D1957" s="21">
        <f t="shared" si="307"/>
        <v>39529.291666661935</v>
      </c>
      <c r="E1957" s="21" t="b">
        <f t="shared" si="300"/>
        <v>0</v>
      </c>
      <c r="F1957" s="21" t="b">
        <f t="shared" si="301"/>
        <v>0</v>
      </c>
      <c r="G1957" s="20">
        <f t="shared" si="302"/>
        <v>1</v>
      </c>
      <c r="H1957" s="20">
        <f t="shared" si="303"/>
        <v>24</v>
      </c>
      <c r="I1957" s="20">
        <f t="shared" si="308"/>
        <v>8</v>
      </c>
      <c r="J1957" s="21">
        <f t="shared" si="309"/>
        <v>39529</v>
      </c>
      <c r="K1957" s="21"/>
      <c r="L1957" s="21" t="str">
        <f t="shared" si="304"/>
        <v>Saturday</v>
      </c>
      <c r="M1957" s="20">
        <f t="shared" si="305"/>
        <v>3</v>
      </c>
      <c r="N1957" s="19">
        <v>4737</v>
      </c>
      <c r="O1957" s="4">
        <f>MATCH(N1957-1,'Supply Data'!$K$12:$K$17)+1</f>
        <v>4</v>
      </c>
      <c r="P1957">
        <f>INDEX('Supply Data'!$L$12:$L$17,'Demand Data'!O1957)</f>
        <v>50</v>
      </c>
      <c r="R1957" t="str">
        <f t="shared" si="306"/>
        <v>22-Mar-08 Saturday 8</v>
      </c>
    </row>
    <row r="1958" spans="4:18" x14ac:dyDescent="0.35">
      <c r="D1958" s="21">
        <f t="shared" si="307"/>
        <v>39529.333333328599</v>
      </c>
      <c r="E1958" s="21" t="b">
        <f t="shared" si="300"/>
        <v>0</v>
      </c>
      <c r="F1958" s="21" t="b">
        <f t="shared" si="301"/>
        <v>0</v>
      </c>
      <c r="G1958" s="20">
        <f t="shared" si="302"/>
        <v>1</v>
      </c>
      <c r="H1958" s="20">
        <f t="shared" si="303"/>
        <v>24</v>
      </c>
      <c r="I1958" s="20">
        <f t="shared" si="308"/>
        <v>9</v>
      </c>
      <c r="J1958" s="21">
        <f t="shared" si="309"/>
        <v>39529</v>
      </c>
      <c r="K1958" s="21"/>
      <c r="L1958" s="21" t="str">
        <f t="shared" si="304"/>
        <v>Saturday</v>
      </c>
      <c r="M1958" s="20">
        <f t="shared" si="305"/>
        <v>3</v>
      </c>
      <c r="N1958" s="19">
        <v>5317.5</v>
      </c>
      <c r="O1958" s="4">
        <f>MATCH(N1958-1,'Supply Data'!$K$12:$K$17)+1</f>
        <v>5</v>
      </c>
      <c r="P1958">
        <f>INDEX('Supply Data'!$L$12:$L$17,'Demand Data'!O1958)</f>
        <v>75</v>
      </c>
      <c r="R1958" t="str">
        <f t="shared" si="306"/>
        <v>22-Mar-08 Saturday 9</v>
      </c>
    </row>
    <row r="1959" spans="4:18" x14ac:dyDescent="0.35">
      <c r="D1959" s="21">
        <f t="shared" si="307"/>
        <v>39529.374999995263</v>
      </c>
      <c r="E1959" s="21" t="b">
        <f t="shared" si="300"/>
        <v>0</v>
      </c>
      <c r="F1959" s="21" t="b">
        <f t="shared" si="301"/>
        <v>0</v>
      </c>
      <c r="G1959" s="20">
        <f t="shared" si="302"/>
        <v>1</v>
      </c>
      <c r="H1959" s="20">
        <f t="shared" si="303"/>
        <v>24</v>
      </c>
      <c r="I1959" s="20">
        <f t="shared" si="308"/>
        <v>10</v>
      </c>
      <c r="J1959" s="21">
        <f t="shared" si="309"/>
        <v>39529</v>
      </c>
      <c r="K1959" s="21"/>
      <c r="L1959" s="21" t="str">
        <f t="shared" si="304"/>
        <v>Saturday</v>
      </c>
      <c r="M1959" s="20">
        <f t="shared" si="305"/>
        <v>3</v>
      </c>
      <c r="N1959" s="19">
        <v>5698.5</v>
      </c>
      <c r="O1959" s="4">
        <f>MATCH(N1959-1,'Supply Data'!$K$12:$K$17)+1</f>
        <v>5</v>
      </c>
      <c r="P1959">
        <f>INDEX('Supply Data'!$L$12:$L$17,'Demand Data'!O1959)</f>
        <v>75</v>
      </c>
      <c r="R1959" t="str">
        <f t="shared" si="306"/>
        <v>22-Mar-08 Saturday 10</v>
      </c>
    </row>
    <row r="1960" spans="4:18" x14ac:dyDescent="0.35">
      <c r="D1960" s="21">
        <f t="shared" si="307"/>
        <v>39529.416666661928</v>
      </c>
      <c r="E1960" s="21" t="b">
        <f t="shared" si="300"/>
        <v>0</v>
      </c>
      <c r="F1960" s="21" t="b">
        <f t="shared" si="301"/>
        <v>0</v>
      </c>
      <c r="G1960" s="20">
        <f t="shared" si="302"/>
        <v>1</v>
      </c>
      <c r="H1960" s="20">
        <f t="shared" si="303"/>
        <v>24</v>
      </c>
      <c r="I1960" s="20">
        <f t="shared" si="308"/>
        <v>11</v>
      </c>
      <c r="J1960" s="21">
        <f t="shared" si="309"/>
        <v>39529</v>
      </c>
      <c r="K1960" s="21"/>
      <c r="L1960" s="21" t="str">
        <f t="shared" si="304"/>
        <v>Saturday</v>
      </c>
      <c r="M1960" s="20">
        <f t="shared" si="305"/>
        <v>3</v>
      </c>
      <c r="N1960" s="19">
        <v>5844</v>
      </c>
      <c r="O1960" s="4">
        <f>MATCH(N1960-1,'Supply Data'!$K$12:$K$17)+1</f>
        <v>5</v>
      </c>
      <c r="P1960">
        <f>INDEX('Supply Data'!$L$12:$L$17,'Demand Data'!O1960)</f>
        <v>75</v>
      </c>
      <c r="R1960" t="str">
        <f t="shared" si="306"/>
        <v>22-Mar-08 Saturday 11</v>
      </c>
    </row>
    <row r="1961" spans="4:18" x14ac:dyDescent="0.35">
      <c r="D1961" s="21">
        <f t="shared" si="307"/>
        <v>39529.458333328592</v>
      </c>
      <c r="E1961" s="21" t="b">
        <f t="shared" si="300"/>
        <v>0</v>
      </c>
      <c r="F1961" s="21" t="b">
        <f t="shared" si="301"/>
        <v>0</v>
      </c>
      <c r="G1961" s="20">
        <f t="shared" si="302"/>
        <v>1</v>
      </c>
      <c r="H1961" s="20">
        <f t="shared" si="303"/>
        <v>24</v>
      </c>
      <c r="I1961" s="20">
        <f t="shared" si="308"/>
        <v>12</v>
      </c>
      <c r="J1961" s="21">
        <f t="shared" si="309"/>
        <v>39529</v>
      </c>
      <c r="K1961" s="21"/>
      <c r="L1961" s="21" t="str">
        <f t="shared" si="304"/>
        <v>Saturday</v>
      </c>
      <c r="M1961" s="20">
        <f t="shared" si="305"/>
        <v>3</v>
      </c>
      <c r="N1961" s="19">
        <v>5692.5</v>
      </c>
      <c r="O1961" s="4">
        <f>MATCH(N1961-1,'Supply Data'!$K$12:$K$17)+1</f>
        <v>5</v>
      </c>
      <c r="P1961">
        <f>INDEX('Supply Data'!$L$12:$L$17,'Demand Data'!O1961)</f>
        <v>75</v>
      </c>
      <c r="R1961" t="str">
        <f t="shared" si="306"/>
        <v>22-Mar-08 Saturday 12</v>
      </c>
    </row>
    <row r="1962" spans="4:18" x14ac:dyDescent="0.35">
      <c r="D1962" s="21">
        <f t="shared" si="307"/>
        <v>39529.499999995256</v>
      </c>
      <c r="E1962" s="21" t="b">
        <f t="shared" si="300"/>
        <v>0</v>
      </c>
      <c r="F1962" s="21" t="b">
        <f t="shared" si="301"/>
        <v>0</v>
      </c>
      <c r="G1962" s="20">
        <f t="shared" si="302"/>
        <v>1</v>
      </c>
      <c r="H1962" s="20">
        <f t="shared" si="303"/>
        <v>24</v>
      </c>
      <c r="I1962" s="20">
        <f t="shared" si="308"/>
        <v>13</v>
      </c>
      <c r="J1962" s="21">
        <f t="shared" si="309"/>
        <v>39529</v>
      </c>
      <c r="K1962" s="21"/>
      <c r="L1962" s="21" t="str">
        <f t="shared" si="304"/>
        <v>Saturday</v>
      </c>
      <c r="M1962" s="20">
        <f t="shared" si="305"/>
        <v>3</v>
      </c>
      <c r="N1962" s="19">
        <v>5766</v>
      </c>
      <c r="O1962" s="4">
        <f>MATCH(N1962-1,'Supply Data'!$K$12:$K$17)+1</f>
        <v>5</v>
      </c>
      <c r="P1962">
        <f>INDEX('Supply Data'!$L$12:$L$17,'Demand Data'!O1962)</f>
        <v>75</v>
      </c>
      <c r="R1962" t="str">
        <f t="shared" si="306"/>
        <v>22-Mar-08 Saturday 13</v>
      </c>
    </row>
    <row r="1963" spans="4:18" x14ac:dyDescent="0.35">
      <c r="D1963" s="21">
        <f t="shared" si="307"/>
        <v>39529.54166666192</v>
      </c>
      <c r="E1963" s="21" t="b">
        <f t="shared" si="300"/>
        <v>0</v>
      </c>
      <c r="F1963" s="21" t="b">
        <f t="shared" si="301"/>
        <v>0</v>
      </c>
      <c r="G1963" s="20">
        <f t="shared" si="302"/>
        <v>1</v>
      </c>
      <c r="H1963" s="20">
        <f t="shared" si="303"/>
        <v>24</v>
      </c>
      <c r="I1963" s="20">
        <f t="shared" si="308"/>
        <v>14</v>
      </c>
      <c r="J1963" s="21">
        <f t="shared" si="309"/>
        <v>39529</v>
      </c>
      <c r="K1963" s="21"/>
      <c r="L1963" s="21" t="str">
        <f t="shared" si="304"/>
        <v>Saturday</v>
      </c>
      <c r="M1963" s="20">
        <f t="shared" si="305"/>
        <v>3</v>
      </c>
      <c r="N1963" s="19">
        <v>5979</v>
      </c>
      <c r="O1963" s="4">
        <f>MATCH(N1963-1,'Supply Data'!$K$12:$K$17)+1</f>
        <v>5</v>
      </c>
      <c r="P1963">
        <f>INDEX('Supply Data'!$L$12:$L$17,'Demand Data'!O1963)</f>
        <v>75</v>
      </c>
      <c r="R1963" t="str">
        <f t="shared" si="306"/>
        <v>22-Mar-08 Saturday 14</v>
      </c>
    </row>
    <row r="1964" spans="4:18" x14ac:dyDescent="0.35">
      <c r="D1964" s="21">
        <f t="shared" si="307"/>
        <v>39529.583333328585</v>
      </c>
      <c r="E1964" s="21" t="b">
        <f t="shared" si="300"/>
        <v>0</v>
      </c>
      <c r="F1964" s="21" t="b">
        <f t="shared" si="301"/>
        <v>0</v>
      </c>
      <c r="G1964" s="20">
        <f t="shared" si="302"/>
        <v>1</v>
      </c>
      <c r="H1964" s="20">
        <f t="shared" si="303"/>
        <v>24</v>
      </c>
      <c r="I1964" s="20">
        <f t="shared" si="308"/>
        <v>15</v>
      </c>
      <c r="J1964" s="21">
        <f t="shared" si="309"/>
        <v>39529</v>
      </c>
      <c r="K1964" s="21"/>
      <c r="L1964" s="21" t="str">
        <f t="shared" si="304"/>
        <v>Saturday</v>
      </c>
      <c r="M1964" s="20">
        <f t="shared" si="305"/>
        <v>3</v>
      </c>
      <c r="N1964" s="19">
        <v>5719.5</v>
      </c>
      <c r="O1964" s="4">
        <f>MATCH(N1964-1,'Supply Data'!$K$12:$K$17)+1</f>
        <v>5</v>
      </c>
      <c r="P1964">
        <f>INDEX('Supply Data'!$L$12:$L$17,'Demand Data'!O1964)</f>
        <v>75</v>
      </c>
      <c r="R1964" t="str">
        <f t="shared" si="306"/>
        <v>22-Mar-08 Saturday 15</v>
      </c>
    </row>
    <row r="1965" spans="4:18" x14ac:dyDescent="0.35">
      <c r="D1965" s="21">
        <f t="shared" si="307"/>
        <v>39529.624999995249</v>
      </c>
      <c r="E1965" s="21" t="b">
        <f t="shared" si="300"/>
        <v>0</v>
      </c>
      <c r="F1965" s="21" t="b">
        <f t="shared" si="301"/>
        <v>0</v>
      </c>
      <c r="G1965" s="20">
        <f t="shared" si="302"/>
        <v>1</v>
      </c>
      <c r="H1965" s="20">
        <f t="shared" si="303"/>
        <v>24</v>
      </c>
      <c r="I1965" s="20">
        <f t="shared" si="308"/>
        <v>16</v>
      </c>
      <c r="J1965" s="21">
        <f t="shared" si="309"/>
        <v>39529</v>
      </c>
      <c r="K1965" s="21"/>
      <c r="L1965" s="21" t="str">
        <f t="shared" si="304"/>
        <v>Saturday</v>
      </c>
      <c r="M1965" s="20">
        <f t="shared" si="305"/>
        <v>3</v>
      </c>
      <c r="N1965" s="19">
        <v>5680.5</v>
      </c>
      <c r="O1965" s="4">
        <f>MATCH(N1965-1,'Supply Data'!$K$12:$K$17)+1</f>
        <v>5</v>
      </c>
      <c r="P1965">
        <f>INDEX('Supply Data'!$L$12:$L$17,'Demand Data'!O1965)</f>
        <v>75</v>
      </c>
      <c r="R1965" t="str">
        <f t="shared" si="306"/>
        <v>22-Mar-08 Saturday 16</v>
      </c>
    </row>
    <row r="1966" spans="4:18" x14ac:dyDescent="0.35">
      <c r="D1966" s="21">
        <f t="shared" si="307"/>
        <v>39529.666666661913</v>
      </c>
      <c r="E1966" s="21" t="b">
        <f t="shared" si="300"/>
        <v>0</v>
      </c>
      <c r="F1966" s="21" t="b">
        <f t="shared" si="301"/>
        <v>0</v>
      </c>
      <c r="G1966" s="20">
        <f t="shared" si="302"/>
        <v>1</v>
      </c>
      <c r="H1966" s="20">
        <f t="shared" si="303"/>
        <v>24</v>
      </c>
      <c r="I1966" s="20">
        <f t="shared" si="308"/>
        <v>17</v>
      </c>
      <c r="J1966" s="21">
        <f t="shared" si="309"/>
        <v>39529</v>
      </c>
      <c r="K1966" s="21"/>
      <c r="L1966" s="21" t="str">
        <f t="shared" si="304"/>
        <v>Saturday</v>
      </c>
      <c r="M1966" s="20">
        <f t="shared" si="305"/>
        <v>3</v>
      </c>
      <c r="N1966" s="19">
        <v>5452.5</v>
      </c>
      <c r="O1966" s="4">
        <f>MATCH(N1966-1,'Supply Data'!$K$12:$K$17)+1</f>
        <v>5</v>
      </c>
      <c r="P1966">
        <f>INDEX('Supply Data'!$L$12:$L$17,'Demand Data'!O1966)</f>
        <v>75</v>
      </c>
      <c r="R1966" t="str">
        <f t="shared" si="306"/>
        <v>22-Mar-08 Saturday 17</v>
      </c>
    </row>
    <row r="1967" spans="4:18" x14ac:dyDescent="0.35">
      <c r="D1967" s="21">
        <f t="shared" si="307"/>
        <v>39529.708333328577</v>
      </c>
      <c r="E1967" s="21" t="b">
        <f t="shared" si="300"/>
        <v>0</v>
      </c>
      <c r="F1967" s="21" t="b">
        <f t="shared" si="301"/>
        <v>0</v>
      </c>
      <c r="G1967" s="20">
        <f t="shared" si="302"/>
        <v>1</v>
      </c>
      <c r="H1967" s="20">
        <f t="shared" si="303"/>
        <v>24</v>
      </c>
      <c r="I1967" s="20">
        <f t="shared" si="308"/>
        <v>18</v>
      </c>
      <c r="J1967" s="21">
        <f t="shared" si="309"/>
        <v>39529</v>
      </c>
      <c r="K1967" s="21"/>
      <c r="L1967" s="21" t="str">
        <f t="shared" si="304"/>
        <v>Saturday</v>
      </c>
      <c r="M1967" s="20">
        <f t="shared" si="305"/>
        <v>3</v>
      </c>
      <c r="N1967" s="19">
        <v>5401.5</v>
      </c>
      <c r="O1967" s="4">
        <f>MATCH(N1967-1,'Supply Data'!$K$12:$K$17)+1</f>
        <v>5</v>
      </c>
      <c r="P1967">
        <f>INDEX('Supply Data'!$L$12:$L$17,'Demand Data'!O1967)</f>
        <v>75</v>
      </c>
      <c r="R1967" t="str">
        <f t="shared" si="306"/>
        <v>22-Mar-08 Saturday 18</v>
      </c>
    </row>
    <row r="1968" spans="4:18" x14ac:dyDescent="0.35">
      <c r="D1968" s="21">
        <f t="shared" si="307"/>
        <v>39529.749999995242</v>
      </c>
      <c r="E1968" s="21" t="b">
        <f t="shared" si="300"/>
        <v>0</v>
      </c>
      <c r="F1968" s="21" t="b">
        <f t="shared" si="301"/>
        <v>0</v>
      </c>
      <c r="G1968" s="20">
        <f t="shared" si="302"/>
        <v>1</v>
      </c>
      <c r="H1968" s="20">
        <f t="shared" si="303"/>
        <v>24</v>
      </c>
      <c r="I1968" s="20">
        <f t="shared" si="308"/>
        <v>19</v>
      </c>
      <c r="J1968" s="21">
        <f t="shared" si="309"/>
        <v>39529</v>
      </c>
      <c r="K1968" s="21"/>
      <c r="L1968" s="21" t="str">
        <f t="shared" si="304"/>
        <v>Saturday</v>
      </c>
      <c r="M1968" s="20">
        <f t="shared" si="305"/>
        <v>3</v>
      </c>
      <c r="N1968" s="19">
        <v>5944.5</v>
      </c>
      <c r="O1968" s="4">
        <f>MATCH(N1968-1,'Supply Data'!$K$12:$K$17)+1</f>
        <v>5</v>
      </c>
      <c r="P1968">
        <f>INDEX('Supply Data'!$L$12:$L$17,'Demand Data'!O1968)</f>
        <v>75</v>
      </c>
      <c r="R1968" t="str">
        <f t="shared" si="306"/>
        <v>22-Mar-08 Saturday 19</v>
      </c>
    </row>
    <row r="1969" spans="4:18" x14ac:dyDescent="0.35">
      <c r="D1969" s="21">
        <f t="shared" si="307"/>
        <v>39529.791666661906</v>
      </c>
      <c r="E1969" s="21" t="b">
        <f t="shared" si="300"/>
        <v>0</v>
      </c>
      <c r="F1969" s="21" t="b">
        <f t="shared" si="301"/>
        <v>0</v>
      </c>
      <c r="G1969" s="20">
        <f t="shared" si="302"/>
        <v>1</v>
      </c>
      <c r="H1969" s="20">
        <f t="shared" si="303"/>
        <v>24</v>
      </c>
      <c r="I1969" s="20">
        <f t="shared" si="308"/>
        <v>20</v>
      </c>
      <c r="J1969" s="21">
        <f t="shared" si="309"/>
        <v>39529</v>
      </c>
      <c r="K1969" s="21"/>
      <c r="L1969" s="21" t="str">
        <f t="shared" si="304"/>
        <v>Saturday</v>
      </c>
      <c r="M1969" s="20">
        <f t="shared" si="305"/>
        <v>3</v>
      </c>
      <c r="N1969" s="19">
        <v>5803.5</v>
      </c>
      <c r="O1969" s="4">
        <f>MATCH(N1969-1,'Supply Data'!$K$12:$K$17)+1</f>
        <v>5</v>
      </c>
      <c r="P1969">
        <f>INDEX('Supply Data'!$L$12:$L$17,'Demand Data'!O1969)</f>
        <v>75</v>
      </c>
      <c r="R1969" t="str">
        <f t="shared" si="306"/>
        <v>22-Mar-08 Saturday 20</v>
      </c>
    </row>
    <row r="1970" spans="4:18" x14ac:dyDescent="0.35">
      <c r="D1970" s="21">
        <f t="shared" si="307"/>
        <v>39529.83333332857</v>
      </c>
      <c r="E1970" s="21" t="b">
        <f t="shared" si="300"/>
        <v>0</v>
      </c>
      <c r="F1970" s="21" t="b">
        <f t="shared" si="301"/>
        <v>0</v>
      </c>
      <c r="G1970" s="20">
        <f t="shared" si="302"/>
        <v>1</v>
      </c>
      <c r="H1970" s="20">
        <f t="shared" si="303"/>
        <v>24</v>
      </c>
      <c r="I1970" s="20">
        <f t="shared" si="308"/>
        <v>21</v>
      </c>
      <c r="J1970" s="21">
        <f t="shared" si="309"/>
        <v>39529</v>
      </c>
      <c r="K1970" s="21"/>
      <c r="L1970" s="21" t="str">
        <f t="shared" si="304"/>
        <v>Saturday</v>
      </c>
      <c r="M1970" s="20">
        <f t="shared" si="305"/>
        <v>3</v>
      </c>
      <c r="N1970" s="19">
        <v>5584.5</v>
      </c>
      <c r="O1970" s="4">
        <f>MATCH(N1970-1,'Supply Data'!$K$12:$K$17)+1</f>
        <v>5</v>
      </c>
      <c r="P1970">
        <f>INDEX('Supply Data'!$L$12:$L$17,'Demand Data'!O1970)</f>
        <v>75</v>
      </c>
      <c r="R1970" t="str">
        <f t="shared" si="306"/>
        <v>22-Mar-08 Saturday 21</v>
      </c>
    </row>
    <row r="1971" spans="4:18" x14ac:dyDescent="0.35">
      <c r="D1971" s="21">
        <f t="shared" si="307"/>
        <v>39529.874999995234</v>
      </c>
      <c r="E1971" s="21" t="b">
        <f t="shared" si="300"/>
        <v>0</v>
      </c>
      <c r="F1971" s="21" t="b">
        <f t="shared" si="301"/>
        <v>0</v>
      </c>
      <c r="G1971" s="20">
        <f t="shared" si="302"/>
        <v>1</v>
      </c>
      <c r="H1971" s="20">
        <f t="shared" si="303"/>
        <v>24</v>
      </c>
      <c r="I1971" s="20">
        <f t="shared" si="308"/>
        <v>22</v>
      </c>
      <c r="J1971" s="21">
        <f t="shared" si="309"/>
        <v>39529</v>
      </c>
      <c r="K1971" s="21"/>
      <c r="L1971" s="21" t="str">
        <f t="shared" si="304"/>
        <v>Saturday</v>
      </c>
      <c r="M1971" s="20">
        <f t="shared" si="305"/>
        <v>3</v>
      </c>
      <c r="N1971" s="19">
        <v>4795.5</v>
      </c>
      <c r="O1971" s="4">
        <f>MATCH(N1971-1,'Supply Data'!$K$12:$K$17)+1</f>
        <v>4</v>
      </c>
      <c r="P1971">
        <f>INDEX('Supply Data'!$L$12:$L$17,'Demand Data'!O1971)</f>
        <v>50</v>
      </c>
      <c r="R1971" t="str">
        <f t="shared" si="306"/>
        <v>22-Mar-08 Saturday 22</v>
      </c>
    </row>
    <row r="1972" spans="4:18" x14ac:dyDescent="0.35">
      <c r="D1972" s="21">
        <f t="shared" si="307"/>
        <v>39529.916666661898</v>
      </c>
      <c r="E1972" s="21" t="b">
        <f t="shared" si="300"/>
        <v>0</v>
      </c>
      <c r="F1972" s="21" t="b">
        <f t="shared" si="301"/>
        <v>0</v>
      </c>
      <c r="G1972" s="20">
        <f t="shared" si="302"/>
        <v>1</v>
      </c>
      <c r="H1972" s="20">
        <f t="shared" si="303"/>
        <v>24</v>
      </c>
      <c r="I1972" s="20">
        <f t="shared" si="308"/>
        <v>23</v>
      </c>
      <c r="J1972" s="21">
        <f t="shared" si="309"/>
        <v>39529</v>
      </c>
      <c r="K1972" s="21"/>
      <c r="L1972" s="21" t="str">
        <f t="shared" si="304"/>
        <v>Saturday</v>
      </c>
      <c r="M1972" s="20">
        <f t="shared" si="305"/>
        <v>3</v>
      </c>
      <c r="N1972" s="19">
        <v>4740</v>
      </c>
      <c r="O1972" s="4">
        <f>MATCH(N1972-1,'Supply Data'!$K$12:$K$17)+1</f>
        <v>4</v>
      </c>
      <c r="P1972">
        <f>INDEX('Supply Data'!$L$12:$L$17,'Demand Data'!O1972)</f>
        <v>50</v>
      </c>
      <c r="R1972" t="str">
        <f t="shared" si="306"/>
        <v>22-Mar-08 Saturday 23</v>
      </c>
    </row>
    <row r="1973" spans="4:18" x14ac:dyDescent="0.35">
      <c r="D1973" s="21">
        <f t="shared" si="307"/>
        <v>39529.958333328563</v>
      </c>
      <c r="E1973" s="21" t="b">
        <f t="shared" si="300"/>
        <v>0</v>
      </c>
      <c r="F1973" s="21" t="b">
        <f t="shared" si="301"/>
        <v>0</v>
      </c>
      <c r="G1973" s="20">
        <f t="shared" si="302"/>
        <v>1</v>
      </c>
      <c r="H1973" s="20">
        <f t="shared" si="303"/>
        <v>24</v>
      </c>
      <c r="I1973" s="20">
        <f t="shared" si="308"/>
        <v>24</v>
      </c>
      <c r="J1973" s="21">
        <f t="shared" si="309"/>
        <v>39529</v>
      </c>
      <c r="K1973" s="21"/>
      <c r="L1973" s="21" t="str">
        <f t="shared" si="304"/>
        <v>Saturday</v>
      </c>
      <c r="M1973" s="20">
        <f t="shared" si="305"/>
        <v>3</v>
      </c>
      <c r="N1973" s="19">
        <v>4384.5</v>
      </c>
      <c r="O1973" s="4">
        <f>MATCH(N1973-1,'Supply Data'!$K$12:$K$17)+1</f>
        <v>4</v>
      </c>
      <c r="P1973">
        <f>INDEX('Supply Data'!$L$12:$L$17,'Demand Data'!O1973)</f>
        <v>50</v>
      </c>
      <c r="R1973" t="str">
        <f t="shared" si="306"/>
        <v>22-Mar-08 Saturday 24</v>
      </c>
    </row>
    <row r="1974" spans="4:18" x14ac:dyDescent="0.35">
      <c r="D1974" s="21">
        <f t="shared" si="307"/>
        <v>39529.999999995227</v>
      </c>
      <c r="E1974" s="21" t="b">
        <f t="shared" si="300"/>
        <v>0</v>
      </c>
      <c r="F1974" s="21" t="b">
        <f t="shared" si="301"/>
        <v>0</v>
      </c>
      <c r="G1974" s="20">
        <f t="shared" si="302"/>
        <v>1</v>
      </c>
      <c r="H1974" s="20">
        <f t="shared" si="303"/>
        <v>24</v>
      </c>
      <c r="I1974" s="20">
        <f t="shared" si="308"/>
        <v>1</v>
      </c>
      <c r="J1974" s="21">
        <f t="shared" si="309"/>
        <v>39530</v>
      </c>
      <c r="K1974" s="21"/>
      <c r="L1974" s="21" t="str">
        <f t="shared" si="304"/>
        <v>Sunday</v>
      </c>
      <c r="M1974" s="20">
        <f t="shared" si="305"/>
        <v>3</v>
      </c>
      <c r="N1974" s="19">
        <v>4212</v>
      </c>
      <c r="O1974" s="4">
        <f>MATCH(N1974-1,'Supply Data'!$K$12:$K$17)+1</f>
        <v>4</v>
      </c>
      <c r="P1974">
        <f>INDEX('Supply Data'!$L$12:$L$17,'Demand Data'!O1974)</f>
        <v>50</v>
      </c>
      <c r="R1974" t="str">
        <f t="shared" si="306"/>
        <v>23-Mar-08 Sunday 1</v>
      </c>
    </row>
    <row r="1975" spans="4:18" x14ac:dyDescent="0.35">
      <c r="D1975" s="21">
        <f t="shared" si="307"/>
        <v>39530.041666661891</v>
      </c>
      <c r="E1975" s="21" t="b">
        <f t="shared" si="300"/>
        <v>0</v>
      </c>
      <c r="F1975" s="21" t="b">
        <f t="shared" si="301"/>
        <v>0</v>
      </c>
      <c r="G1975" s="20">
        <f t="shared" si="302"/>
        <v>1</v>
      </c>
      <c r="H1975" s="20">
        <f t="shared" si="303"/>
        <v>24</v>
      </c>
      <c r="I1975" s="20">
        <f t="shared" si="308"/>
        <v>2</v>
      </c>
      <c r="J1975" s="21">
        <f t="shared" si="309"/>
        <v>39530</v>
      </c>
      <c r="K1975" s="21"/>
      <c r="L1975" s="21" t="str">
        <f t="shared" si="304"/>
        <v>Sunday</v>
      </c>
      <c r="M1975" s="20">
        <f t="shared" si="305"/>
        <v>3</v>
      </c>
      <c r="N1975" s="19">
        <v>4078.5</v>
      </c>
      <c r="O1975" s="4">
        <f>MATCH(N1975-1,'Supply Data'!$K$12:$K$17)+1</f>
        <v>4</v>
      </c>
      <c r="P1975">
        <f>INDEX('Supply Data'!$L$12:$L$17,'Demand Data'!O1975)</f>
        <v>50</v>
      </c>
      <c r="R1975" t="str">
        <f t="shared" si="306"/>
        <v>23-Mar-08 Sunday 2</v>
      </c>
    </row>
    <row r="1976" spans="4:18" x14ac:dyDescent="0.35">
      <c r="D1976" s="21">
        <f t="shared" si="307"/>
        <v>39530.083333328555</v>
      </c>
      <c r="E1976" s="21" t="b">
        <f t="shared" si="300"/>
        <v>0</v>
      </c>
      <c r="F1976" s="21" t="b">
        <f t="shared" si="301"/>
        <v>0</v>
      </c>
      <c r="G1976" s="20">
        <f t="shared" si="302"/>
        <v>1</v>
      </c>
      <c r="H1976" s="20">
        <f t="shared" si="303"/>
        <v>24</v>
      </c>
      <c r="I1976" s="20">
        <f t="shared" si="308"/>
        <v>3</v>
      </c>
      <c r="J1976" s="21">
        <f t="shared" si="309"/>
        <v>39530</v>
      </c>
      <c r="K1976" s="21"/>
      <c r="L1976" s="21" t="str">
        <f t="shared" si="304"/>
        <v>Sunday</v>
      </c>
      <c r="M1976" s="20">
        <f t="shared" si="305"/>
        <v>3</v>
      </c>
      <c r="N1976" s="19">
        <v>3883.5</v>
      </c>
      <c r="O1976" s="4">
        <f>MATCH(N1976-1,'Supply Data'!$K$12:$K$17)+1</f>
        <v>4</v>
      </c>
      <c r="P1976">
        <f>INDEX('Supply Data'!$L$12:$L$17,'Demand Data'!O1976)</f>
        <v>50</v>
      </c>
      <c r="R1976" t="str">
        <f t="shared" si="306"/>
        <v>23-Mar-08 Sunday 3</v>
      </c>
    </row>
    <row r="1977" spans="4:18" x14ac:dyDescent="0.35">
      <c r="D1977" s="21">
        <f t="shared" si="307"/>
        <v>39530.12499999522</v>
      </c>
      <c r="E1977" s="21" t="b">
        <f t="shared" si="300"/>
        <v>0</v>
      </c>
      <c r="F1977" s="21" t="b">
        <f t="shared" si="301"/>
        <v>0</v>
      </c>
      <c r="G1977" s="20">
        <f t="shared" si="302"/>
        <v>1</v>
      </c>
      <c r="H1977" s="20">
        <f t="shared" si="303"/>
        <v>24</v>
      </c>
      <c r="I1977" s="20">
        <f t="shared" si="308"/>
        <v>4</v>
      </c>
      <c r="J1977" s="21">
        <f t="shared" si="309"/>
        <v>39530</v>
      </c>
      <c r="K1977" s="21"/>
      <c r="L1977" s="21" t="str">
        <f t="shared" si="304"/>
        <v>Sunday</v>
      </c>
      <c r="M1977" s="20">
        <f t="shared" si="305"/>
        <v>3</v>
      </c>
      <c r="N1977" s="19">
        <v>3886.5</v>
      </c>
      <c r="O1977" s="4">
        <f>MATCH(N1977-1,'Supply Data'!$K$12:$K$17)+1</f>
        <v>4</v>
      </c>
      <c r="P1977">
        <f>INDEX('Supply Data'!$L$12:$L$17,'Demand Data'!O1977)</f>
        <v>50</v>
      </c>
      <c r="R1977" t="str">
        <f t="shared" si="306"/>
        <v>23-Mar-08 Sunday 4</v>
      </c>
    </row>
    <row r="1978" spans="4:18" x14ac:dyDescent="0.35">
      <c r="D1978" s="21">
        <f t="shared" si="307"/>
        <v>39530.166666661884</v>
      </c>
      <c r="E1978" s="21" t="b">
        <f t="shared" si="300"/>
        <v>0</v>
      </c>
      <c r="F1978" s="21" t="b">
        <f t="shared" si="301"/>
        <v>0</v>
      </c>
      <c r="G1978" s="20">
        <f t="shared" si="302"/>
        <v>1</v>
      </c>
      <c r="H1978" s="20">
        <f t="shared" si="303"/>
        <v>24</v>
      </c>
      <c r="I1978" s="20">
        <f t="shared" si="308"/>
        <v>5</v>
      </c>
      <c r="J1978" s="21">
        <f t="shared" si="309"/>
        <v>39530</v>
      </c>
      <c r="K1978" s="21"/>
      <c r="L1978" s="21" t="str">
        <f t="shared" si="304"/>
        <v>Sunday</v>
      </c>
      <c r="M1978" s="20">
        <f t="shared" si="305"/>
        <v>3</v>
      </c>
      <c r="N1978" s="19">
        <v>3942</v>
      </c>
      <c r="O1978" s="4">
        <f>MATCH(N1978-1,'Supply Data'!$K$12:$K$17)+1</f>
        <v>4</v>
      </c>
      <c r="P1978">
        <f>INDEX('Supply Data'!$L$12:$L$17,'Demand Data'!O1978)</f>
        <v>50</v>
      </c>
      <c r="R1978" t="str">
        <f t="shared" si="306"/>
        <v>23-Mar-08 Sunday 5</v>
      </c>
    </row>
    <row r="1979" spans="4:18" x14ac:dyDescent="0.35">
      <c r="D1979" s="21">
        <f t="shared" si="307"/>
        <v>39530.208333328548</v>
      </c>
      <c r="E1979" s="21" t="b">
        <f t="shared" si="300"/>
        <v>0</v>
      </c>
      <c r="F1979" s="21" t="b">
        <f t="shared" si="301"/>
        <v>0</v>
      </c>
      <c r="G1979" s="20">
        <f t="shared" si="302"/>
        <v>1</v>
      </c>
      <c r="H1979" s="20">
        <f t="shared" si="303"/>
        <v>24</v>
      </c>
      <c r="I1979" s="20">
        <f t="shared" si="308"/>
        <v>6</v>
      </c>
      <c r="J1979" s="21">
        <f t="shared" si="309"/>
        <v>39530</v>
      </c>
      <c r="K1979" s="21"/>
      <c r="L1979" s="21" t="str">
        <f t="shared" si="304"/>
        <v>Sunday</v>
      </c>
      <c r="M1979" s="20">
        <f t="shared" si="305"/>
        <v>3</v>
      </c>
      <c r="N1979" s="19">
        <v>3901.5</v>
      </c>
      <c r="O1979" s="4">
        <f>MATCH(N1979-1,'Supply Data'!$K$12:$K$17)+1</f>
        <v>4</v>
      </c>
      <c r="P1979">
        <f>INDEX('Supply Data'!$L$12:$L$17,'Demand Data'!O1979)</f>
        <v>50</v>
      </c>
      <c r="R1979" t="str">
        <f t="shared" si="306"/>
        <v>23-Mar-08 Sunday 6</v>
      </c>
    </row>
    <row r="1980" spans="4:18" x14ac:dyDescent="0.35">
      <c r="D1980" s="21">
        <f t="shared" si="307"/>
        <v>39530.249999995212</v>
      </c>
      <c r="E1980" s="21" t="b">
        <f t="shared" si="300"/>
        <v>0</v>
      </c>
      <c r="F1980" s="21" t="b">
        <f t="shared" si="301"/>
        <v>0</v>
      </c>
      <c r="G1980" s="20">
        <f t="shared" si="302"/>
        <v>1</v>
      </c>
      <c r="H1980" s="20">
        <f t="shared" si="303"/>
        <v>24</v>
      </c>
      <c r="I1980" s="20">
        <f t="shared" si="308"/>
        <v>7</v>
      </c>
      <c r="J1980" s="21">
        <f t="shared" si="309"/>
        <v>39530</v>
      </c>
      <c r="K1980" s="21"/>
      <c r="L1980" s="21" t="str">
        <f t="shared" si="304"/>
        <v>Sunday</v>
      </c>
      <c r="M1980" s="20">
        <f t="shared" si="305"/>
        <v>3</v>
      </c>
      <c r="N1980" s="19">
        <v>3841.5</v>
      </c>
      <c r="O1980" s="4">
        <f>MATCH(N1980-1,'Supply Data'!$K$12:$K$17)+1</f>
        <v>4</v>
      </c>
      <c r="P1980">
        <f>INDEX('Supply Data'!$L$12:$L$17,'Demand Data'!O1980)</f>
        <v>50</v>
      </c>
      <c r="R1980" t="str">
        <f t="shared" si="306"/>
        <v>23-Mar-08 Sunday 7</v>
      </c>
    </row>
    <row r="1981" spans="4:18" x14ac:dyDescent="0.35">
      <c r="D1981" s="21">
        <f t="shared" si="307"/>
        <v>39530.291666661877</v>
      </c>
      <c r="E1981" s="21" t="b">
        <f t="shared" si="300"/>
        <v>0</v>
      </c>
      <c r="F1981" s="21" t="b">
        <f t="shared" si="301"/>
        <v>0</v>
      </c>
      <c r="G1981" s="20">
        <f t="shared" si="302"/>
        <v>1</v>
      </c>
      <c r="H1981" s="20">
        <f t="shared" si="303"/>
        <v>24</v>
      </c>
      <c r="I1981" s="20">
        <f t="shared" si="308"/>
        <v>8</v>
      </c>
      <c r="J1981" s="21">
        <f t="shared" si="309"/>
        <v>39530</v>
      </c>
      <c r="K1981" s="21"/>
      <c r="L1981" s="21" t="str">
        <f t="shared" si="304"/>
        <v>Sunday</v>
      </c>
      <c r="M1981" s="20">
        <f t="shared" si="305"/>
        <v>3</v>
      </c>
      <c r="N1981" s="19">
        <v>4261.5</v>
      </c>
      <c r="O1981" s="4">
        <f>MATCH(N1981-1,'Supply Data'!$K$12:$K$17)+1</f>
        <v>4</v>
      </c>
      <c r="P1981">
        <f>INDEX('Supply Data'!$L$12:$L$17,'Demand Data'!O1981)</f>
        <v>50</v>
      </c>
      <c r="R1981" t="str">
        <f t="shared" si="306"/>
        <v>23-Mar-08 Sunday 8</v>
      </c>
    </row>
    <row r="1982" spans="4:18" x14ac:dyDescent="0.35">
      <c r="D1982" s="21">
        <f t="shared" si="307"/>
        <v>39530.333333328541</v>
      </c>
      <c r="E1982" s="21" t="b">
        <f t="shared" si="300"/>
        <v>0</v>
      </c>
      <c r="F1982" s="21" t="b">
        <f t="shared" si="301"/>
        <v>0</v>
      </c>
      <c r="G1982" s="20">
        <f t="shared" si="302"/>
        <v>1</v>
      </c>
      <c r="H1982" s="20">
        <f t="shared" si="303"/>
        <v>24</v>
      </c>
      <c r="I1982" s="20">
        <f t="shared" si="308"/>
        <v>9</v>
      </c>
      <c r="J1982" s="21">
        <f t="shared" si="309"/>
        <v>39530</v>
      </c>
      <c r="K1982" s="21"/>
      <c r="L1982" s="21" t="str">
        <f t="shared" si="304"/>
        <v>Sunday</v>
      </c>
      <c r="M1982" s="20">
        <f t="shared" si="305"/>
        <v>3</v>
      </c>
      <c r="N1982" s="19">
        <v>4716</v>
      </c>
      <c r="O1982" s="4">
        <f>MATCH(N1982-1,'Supply Data'!$K$12:$K$17)+1</f>
        <v>4</v>
      </c>
      <c r="P1982">
        <f>INDEX('Supply Data'!$L$12:$L$17,'Demand Data'!O1982)</f>
        <v>50</v>
      </c>
      <c r="R1982" t="str">
        <f t="shared" si="306"/>
        <v>23-Mar-08 Sunday 9</v>
      </c>
    </row>
    <row r="1983" spans="4:18" x14ac:dyDescent="0.35">
      <c r="D1983" s="21">
        <f t="shared" si="307"/>
        <v>39530.374999995205</v>
      </c>
      <c r="E1983" s="21" t="b">
        <f t="shared" si="300"/>
        <v>0</v>
      </c>
      <c r="F1983" s="21" t="b">
        <f t="shared" si="301"/>
        <v>0</v>
      </c>
      <c r="G1983" s="20">
        <f t="shared" si="302"/>
        <v>1</v>
      </c>
      <c r="H1983" s="20">
        <f t="shared" si="303"/>
        <v>24</v>
      </c>
      <c r="I1983" s="20">
        <f t="shared" si="308"/>
        <v>10</v>
      </c>
      <c r="J1983" s="21">
        <f t="shared" si="309"/>
        <v>39530</v>
      </c>
      <c r="K1983" s="21"/>
      <c r="L1983" s="21" t="str">
        <f t="shared" si="304"/>
        <v>Sunday</v>
      </c>
      <c r="M1983" s="20">
        <f t="shared" si="305"/>
        <v>3</v>
      </c>
      <c r="N1983" s="19">
        <v>5032.5</v>
      </c>
      <c r="O1983" s="4">
        <f>MATCH(N1983-1,'Supply Data'!$K$12:$K$17)+1</f>
        <v>5</v>
      </c>
      <c r="P1983">
        <f>INDEX('Supply Data'!$L$12:$L$17,'Demand Data'!O1983)</f>
        <v>75</v>
      </c>
      <c r="R1983" t="str">
        <f t="shared" si="306"/>
        <v>23-Mar-08 Sunday 10</v>
      </c>
    </row>
    <row r="1984" spans="4:18" x14ac:dyDescent="0.35">
      <c r="D1984" s="21">
        <f t="shared" si="307"/>
        <v>39530.416666661869</v>
      </c>
      <c r="E1984" s="21" t="b">
        <f t="shared" si="300"/>
        <v>0</v>
      </c>
      <c r="F1984" s="21" t="b">
        <f t="shared" si="301"/>
        <v>0</v>
      </c>
      <c r="G1984" s="20">
        <f t="shared" si="302"/>
        <v>1</v>
      </c>
      <c r="H1984" s="20">
        <f t="shared" si="303"/>
        <v>24</v>
      </c>
      <c r="I1984" s="20">
        <f t="shared" si="308"/>
        <v>11</v>
      </c>
      <c r="J1984" s="21">
        <f t="shared" si="309"/>
        <v>39530</v>
      </c>
      <c r="K1984" s="21"/>
      <c r="L1984" s="21" t="str">
        <f t="shared" si="304"/>
        <v>Sunday</v>
      </c>
      <c r="M1984" s="20">
        <f t="shared" si="305"/>
        <v>3</v>
      </c>
      <c r="N1984" s="19">
        <v>5371.5</v>
      </c>
      <c r="O1984" s="4">
        <f>MATCH(N1984-1,'Supply Data'!$K$12:$K$17)+1</f>
        <v>5</v>
      </c>
      <c r="P1984">
        <f>INDEX('Supply Data'!$L$12:$L$17,'Demand Data'!O1984)</f>
        <v>75</v>
      </c>
      <c r="R1984" t="str">
        <f t="shared" si="306"/>
        <v>23-Mar-08 Sunday 11</v>
      </c>
    </row>
    <row r="1985" spans="4:18" x14ac:dyDescent="0.35">
      <c r="D1985" s="21">
        <f t="shared" si="307"/>
        <v>39530.458333328534</v>
      </c>
      <c r="E1985" s="21" t="b">
        <f t="shared" si="300"/>
        <v>0</v>
      </c>
      <c r="F1985" s="21" t="b">
        <f t="shared" si="301"/>
        <v>0</v>
      </c>
      <c r="G1985" s="20">
        <f t="shared" si="302"/>
        <v>1</v>
      </c>
      <c r="H1985" s="20">
        <f t="shared" si="303"/>
        <v>24</v>
      </c>
      <c r="I1985" s="20">
        <f t="shared" si="308"/>
        <v>12</v>
      </c>
      <c r="J1985" s="21">
        <f t="shared" si="309"/>
        <v>39530</v>
      </c>
      <c r="K1985" s="21"/>
      <c r="L1985" s="21" t="str">
        <f t="shared" si="304"/>
        <v>Sunday</v>
      </c>
      <c r="M1985" s="20">
        <f t="shared" si="305"/>
        <v>3</v>
      </c>
      <c r="N1985" s="19">
        <v>5130</v>
      </c>
      <c r="O1985" s="4">
        <f>MATCH(N1985-1,'Supply Data'!$K$12:$K$17)+1</f>
        <v>5</v>
      </c>
      <c r="P1985">
        <f>INDEX('Supply Data'!$L$12:$L$17,'Demand Data'!O1985)</f>
        <v>75</v>
      </c>
      <c r="R1985" t="str">
        <f t="shared" si="306"/>
        <v>23-Mar-08 Sunday 12</v>
      </c>
    </row>
    <row r="1986" spans="4:18" x14ac:dyDescent="0.35">
      <c r="D1986" s="21">
        <f t="shared" si="307"/>
        <v>39530.499999995198</v>
      </c>
      <c r="E1986" s="21" t="b">
        <f t="shared" si="300"/>
        <v>0</v>
      </c>
      <c r="F1986" s="21" t="b">
        <f t="shared" si="301"/>
        <v>0</v>
      </c>
      <c r="G1986" s="20">
        <f t="shared" si="302"/>
        <v>1</v>
      </c>
      <c r="H1986" s="20">
        <f t="shared" si="303"/>
        <v>24</v>
      </c>
      <c r="I1986" s="20">
        <f t="shared" si="308"/>
        <v>13</v>
      </c>
      <c r="J1986" s="21">
        <f t="shared" si="309"/>
        <v>39530</v>
      </c>
      <c r="K1986" s="21"/>
      <c r="L1986" s="21" t="str">
        <f t="shared" si="304"/>
        <v>Sunday</v>
      </c>
      <c r="M1986" s="20">
        <f t="shared" si="305"/>
        <v>3</v>
      </c>
      <c r="N1986" s="19">
        <v>5226</v>
      </c>
      <c r="O1986" s="4">
        <f>MATCH(N1986-1,'Supply Data'!$K$12:$K$17)+1</f>
        <v>5</v>
      </c>
      <c r="P1986">
        <f>INDEX('Supply Data'!$L$12:$L$17,'Demand Data'!O1986)</f>
        <v>75</v>
      </c>
      <c r="R1986" t="str">
        <f t="shared" si="306"/>
        <v>23-Mar-08 Sunday 13</v>
      </c>
    </row>
    <row r="1987" spans="4:18" x14ac:dyDescent="0.35">
      <c r="D1987" s="21">
        <f t="shared" si="307"/>
        <v>39530.541666661862</v>
      </c>
      <c r="E1987" s="21" t="b">
        <f t="shared" si="300"/>
        <v>0</v>
      </c>
      <c r="F1987" s="21" t="b">
        <f t="shared" si="301"/>
        <v>0</v>
      </c>
      <c r="G1987" s="20">
        <f t="shared" si="302"/>
        <v>1</v>
      </c>
      <c r="H1987" s="20">
        <f t="shared" si="303"/>
        <v>24</v>
      </c>
      <c r="I1987" s="20">
        <f t="shared" si="308"/>
        <v>14</v>
      </c>
      <c r="J1987" s="21">
        <f t="shared" si="309"/>
        <v>39530</v>
      </c>
      <c r="K1987" s="21"/>
      <c r="L1987" s="21" t="str">
        <f t="shared" si="304"/>
        <v>Sunday</v>
      </c>
      <c r="M1987" s="20">
        <f t="shared" si="305"/>
        <v>3</v>
      </c>
      <c r="N1987" s="19">
        <v>5311.5</v>
      </c>
      <c r="O1987" s="4">
        <f>MATCH(N1987-1,'Supply Data'!$K$12:$K$17)+1</f>
        <v>5</v>
      </c>
      <c r="P1987">
        <f>INDEX('Supply Data'!$L$12:$L$17,'Demand Data'!O1987)</f>
        <v>75</v>
      </c>
      <c r="R1987" t="str">
        <f t="shared" si="306"/>
        <v>23-Mar-08 Sunday 14</v>
      </c>
    </row>
    <row r="1988" spans="4:18" x14ac:dyDescent="0.35">
      <c r="D1988" s="21">
        <f t="shared" si="307"/>
        <v>39530.583333328526</v>
      </c>
      <c r="E1988" s="21" t="b">
        <f t="shared" si="300"/>
        <v>0</v>
      </c>
      <c r="F1988" s="21" t="b">
        <f t="shared" si="301"/>
        <v>0</v>
      </c>
      <c r="G1988" s="20">
        <f t="shared" si="302"/>
        <v>1</v>
      </c>
      <c r="H1988" s="20">
        <f t="shared" si="303"/>
        <v>24</v>
      </c>
      <c r="I1988" s="20">
        <f t="shared" si="308"/>
        <v>15</v>
      </c>
      <c r="J1988" s="21">
        <f t="shared" si="309"/>
        <v>39530</v>
      </c>
      <c r="K1988" s="21"/>
      <c r="L1988" s="21" t="str">
        <f t="shared" si="304"/>
        <v>Sunday</v>
      </c>
      <c r="M1988" s="20">
        <f t="shared" si="305"/>
        <v>3</v>
      </c>
      <c r="N1988" s="19">
        <v>5142</v>
      </c>
      <c r="O1988" s="4">
        <f>MATCH(N1988-1,'Supply Data'!$K$12:$K$17)+1</f>
        <v>5</v>
      </c>
      <c r="P1988">
        <f>INDEX('Supply Data'!$L$12:$L$17,'Demand Data'!O1988)</f>
        <v>75</v>
      </c>
      <c r="R1988" t="str">
        <f t="shared" si="306"/>
        <v>23-Mar-08 Sunday 15</v>
      </c>
    </row>
    <row r="1989" spans="4:18" x14ac:dyDescent="0.35">
      <c r="D1989" s="21">
        <f t="shared" si="307"/>
        <v>39530.624999995191</v>
      </c>
      <c r="E1989" s="21" t="b">
        <f t="shared" si="300"/>
        <v>0</v>
      </c>
      <c r="F1989" s="21" t="b">
        <f t="shared" si="301"/>
        <v>0</v>
      </c>
      <c r="G1989" s="20">
        <f t="shared" si="302"/>
        <v>1</v>
      </c>
      <c r="H1989" s="20">
        <f t="shared" si="303"/>
        <v>24</v>
      </c>
      <c r="I1989" s="20">
        <f t="shared" si="308"/>
        <v>16</v>
      </c>
      <c r="J1989" s="21">
        <f t="shared" si="309"/>
        <v>39530</v>
      </c>
      <c r="K1989" s="21"/>
      <c r="L1989" s="21" t="str">
        <f t="shared" si="304"/>
        <v>Sunday</v>
      </c>
      <c r="M1989" s="20">
        <f t="shared" si="305"/>
        <v>3</v>
      </c>
      <c r="N1989" s="19">
        <v>4971</v>
      </c>
      <c r="O1989" s="4">
        <f>MATCH(N1989-1,'Supply Data'!$K$12:$K$17)+1</f>
        <v>5</v>
      </c>
      <c r="P1989">
        <f>INDEX('Supply Data'!$L$12:$L$17,'Demand Data'!O1989)</f>
        <v>75</v>
      </c>
      <c r="R1989" t="str">
        <f t="shared" si="306"/>
        <v>23-Mar-08 Sunday 16</v>
      </c>
    </row>
    <row r="1990" spans="4:18" x14ac:dyDescent="0.35">
      <c r="D1990" s="21">
        <f t="shared" si="307"/>
        <v>39530.666666661855</v>
      </c>
      <c r="E1990" s="21" t="b">
        <f t="shared" ref="E1990:E2053" si="310">D1990=$D$2</f>
        <v>0</v>
      </c>
      <c r="F1990" s="21" t="b">
        <f t="shared" ref="F1990:F2053" si="311">D1990=$E$2</f>
        <v>0</v>
      </c>
      <c r="G1990" s="20">
        <f t="shared" si="302"/>
        <v>1</v>
      </c>
      <c r="H1990" s="20">
        <f t="shared" si="303"/>
        <v>24</v>
      </c>
      <c r="I1990" s="20">
        <f t="shared" si="308"/>
        <v>17</v>
      </c>
      <c r="J1990" s="21">
        <f t="shared" si="309"/>
        <v>39530</v>
      </c>
      <c r="K1990" s="21"/>
      <c r="L1990" s="21" t="str">
        <f t="shared" si="304"/>
        <v>Sunday</v>
      </c>
      <c r="M1990" s="20">
        <f t="shared" si="305"/>
        <v>3</v>
      </c>
      <c r="N1990" s="19">
        <v>4779</v>
      </c>
      <c r="O1990" s="4">
        <f>MATCH(N1990-1,'Supply Data'!$K$12:$K$17)+1</f>
        <v>4</v>
      </c>
      <c r="P1990">
        <f>INDEX('Supply Data'!$L$12:$L$17,'Demand Data'!O1990)</f>
        <v>50</v>
      </c>
      <c r="R1990" t="str">
        <f t="shared" si="306"/>
        <v>23-Mar-08 Sunday 17</v>
      </c>
    </row>
    <row r="1991" spans="4:18" x14ac:dyDescent="0.35">
      <c r="D1991" s="21">
        <f t="shared" si="307"/>
        <v>39530.708333328519</v>
      </c>
      <c r="E1991" s="21" t="b">
        <f t="shared" si="310"/>
        <v>0</v>
      </c>
      <c r="F1991" s="21" t="b">
        <f t="shared" si="311"/>
        <v>0</v>
      </c>
      <c r="G1991" s="20">
        <f t="shared" ref="G1991:G2054" si="312">IF(E1991,2,IF(F1991,3,1))</f>
        <v>1</v>
      </c>
      <c r="H1991" s="20">
        <f t="shared" ref="H1991:H2054" si="313">CHOOSE(G1991,24,23,25)</f>
        <v>24</v>
      </c>
      <c r="I1991" s="20">
        <f t="shared" si="308"/>
        <v>18</v>
      </c>
      <c r="J1991" s="21">
        <f t="shared" si="309"/>
        <v>39530</v>
      </c>
      <c r="K1991" s="21"/>
      <c r="L1991" s="21" t="str">
        <f t="shared" ref="L1991:L2054" si="314">TEXT(J1991,"ddddd")</f>
        <v>Sunday</v>
      </c>
      <c r="M1991" s="20">
        <f t="shared" ref="M1991:M2054" si="315">MONTH(D1991)</f>
        <v>3</v>
      </c>
      <c r="N1991" s="19">
        <v>4894.5</v>
      </c>
      <c r="O1991" s="4">
        <f>MATCH(N1991-1,'Supply Data'!$K$12:$K$17)+1</f>
        <v>5</v>
      </c>
      <c r="P1991">
        <f>INDEX('Supply Data'!$L$12:$L$17,'Demand Data'!O1991)</f>
        <v>75</v>
      </c>
      <c r="R1991" t="str">
        <f t="shared" ref="R1991:R2054" si="316">TEXT(D1991,"dd-mmm-yy ddddd")&amp;" "&amp;I1991</f>
        <v>23-Mar-08 Sunday 18</v>
      </c>
    </row>
    <row r="1992" spans="4:18" x14ac:dyDescent="0.35">
      <c r="D1992" s="21">
        <f t="shared" ref="D1992:D2055" si="317">D1991+1/24</f>
        <v>39530.749999995183</v>
      </c>
      <c r="E1992" s="21" t="b">
        <f t="shared" si="310"/>
        <v>0</v>
      </c>
      <c r="F1992" s="21" t="b">
        <f t="shared" si="311"/>
        <v>0</v>
      </c>
      <c r="G1992" s="20">
        <f t="shared" si="312"/>
        <v>1</v>
      </c>
      <c r="H1992" s="20">
        <f t="shared" si="313"/>
        <v>24</v>
      </c>
      <c r="I1992" s="20">
        <f t="shared" ref="I1992:I2055" si="318">IF(I1991&gt;=H1992,1,I1991+1)</f>
        <v>19</v>
      </c>
      <c r="J1992" s="21">
        <f t="shared" ref="J1992:J2055" si="319">IF(I1992=1,J1991+1,J1991)</f>
        <v>39530</v>
      </c>
      <c r="K1992" s="21"/>
      <c r="L1992" s="21" t="str">
        <f t="shared" si="314"/>
        <v>Sunday</v>
      </c>
      <c r="M1992" s="20">
        <f t="shared" si="315"/>
        <v>3</v>
      </c>
      <c r="N1992" s="19">
        <v>5538</v>
      </c>
      <c r="O1992" s="4">
        <f>MATCH(N1992-1,'Supply Data'!$K$12:$K$17)+1</f>
        <v>5</v>
      </c>
      <c r="P1992">
        <f>INDEX('Supply Data'!$L$12:$L$17,'Demand Data'!O1992)</f>
        <v>75</v>
      </c>
      <c r="R1992" t="str">
        <f t="shared" si="316"/>
        <v>23-Mar-08 Sunday 19</v>
      </c>
    </row>
    <row r="1993" spans="4:18" x14ac:dyDescent="0.35">
      <c r="D1993" s="21">
        <f t="shared" si="317"/>
        <v>39530.791666661848</v>
      </c>
      <c r="E1993" s="21" t="b">
        <f t="shared" si="310"/>
        <v>0</v>
      </c>
      <c r="F1993" s="21" t="b">
        <f t="shared" si="311"/>
        <v>0</v>
      </c>
      <c r="G1993" s="20">
        <f t="shared" si="312"/>
        <v>1</v>
      </c>
      <c r="H1993" s="20">
        <f t="shared" si="313"/>
        <v>24</v>
      </c>
      <c r="I1993" s="20">
        <f t="shared" si="318"/>
        <v>20</v>
      </c>
      <c r="J1993" s="21">
        <f t="shared" si="319"/>
        <v>39530</v>
      </c>
      <c r="K1993" s="21"/>
      <c r="L1993" s="21" t="str">
        <f t="shared" si="314"/>
        <v>Sunday</v>
      </c>
      <c r="M1993" s="20">
        <f t="shared" si="315"/>
        <v>3</v>
      </c>
      <c r="N1993" s="19">
        <v>5437.5</v>
      </c>
      <c r="O1993" s="4">
        <f>MATCH(N1993-1,'Supply Data'!$K$12:$K$17)+1</f>
        <v>5</v>
      </c>
      <c r="P1993">
        <f>INDEX('Supply Data'!$L$12:$L$17,'Demand Data'!O1993)</f>
        <v>75</v>
      </c>
      <c r="R1993" t="str">
        <f t="shared" si="316"/>
        <v>23-Mar-08 Sunday 20</v>
      </c>
    </row>
    <row r="1994" spans="4:18" x14ac:dyDescent="0.35">
      <c r="D1994" s="21">
        <f t="shared" si="317"/>
        <v>39530.833333328512</v>
      </c>
      <c r="E1994" s="21" t="b">
        <f t="shared" si="310"/>
        <v>0</v>
      </c>
      <c r="F1994" s="21" t="b">
        <f t="shared" si="311"/>
        <v>0</v>
      </c>
      <c r="G1994" s="20">
        <f t="shared" si="312"/>
        <v>1</v>
      </c>
      <c r="H1994" s="20">
        <f t="shared" si="313"/>
        <v>24</v>
      </c>
      <c r="I1994" s="20">
        <f t="shared" si="318"/>
        <v>21</v>
      </c>
      <c r="J1994" s="21">
        <f t="shared" si="319"/>
        <v>39530</v>
      </c>
      <c r="K1994" s="21"/>
      <c r="L1994" s="21" t="str">
        <f t="shared" si="314"/>
        <v>Sunday</v>
      </c>
      <c r="M1994" s="20">
        <f t="shared" si="315"/>
        <v>3</v>
      </c>
      <c r="N1994" s="19">
        <v>5232</v>
      </c>
      <c r="O1994" s="4">
        <f>MATCH(N1994-1,'Supply Data'!$K$12:$K$17)+1</f>
        <v>5</v>
      </c>
      <c r="P1994">
        <f>INDEX('Supply Data'!$L$12:$L$17,'Demand Data'!O1994)</f>
        <v>75</v>
      </c>
      <c r="R1994" t="str">
        <f t="shared" si="316"/>
        <v>23-Mar-08 Sunday 21</v>
      </c>
    </row>
    <row r="1995" spans="4:18" x14ac:dyDescent="0.35">
      <c r="D1995" s="21">
        <f t="shared" si="317"/>
        <v>39530.874999995176</v>
      </c>
      <c r="E1995" s="21" t="b">
        <f t="shared" si="310"/>
        <v>0</v>
      </c>
      <c r="F1995" s="21" t="b">
        <f t="shared" si="311"/>
        <v>0</v>
      </c>
      <c r="G1995" s="20">
        <f t="shared" si="312"/>
        <v>1</v>
      </c>
      <c r="H1995" s="20">
        <f t="shared" si="313"/>
        <v>24</v>
      </c>
      <c r="I1995" s="20">
        <f t="shared" si="318"/>
        <v>22</v>
      </c>
      <c r="J1995" s="21">
        <f t="shared" si="319"/>
        <v>39530</v>
      </c>
      <c r="K1995" s="21"/>
      <c r="L1995" s="21" t="str">
        <f t="shared" si="314"/>
        <v>Sunday</v>
      </c>
      <c r="M1995" s="20">
        <f t="shared" si="315"/>
        <v>3</v>
      </c>
      <c r="N1995" s="19">
        <v>5001</v>
      </c>
      <c r="O1995" s="4">
        <f>MATCH(N1995-1,'Supply Data'!$K$12:$K$17)+1</f>
        <v>5</v>
      </c>
      <c r="P1995">
        <f>INDEX('Supply Data'!$L$12:$L$17,'Demand Data'!O1995)</f>
        <v>75</v>
      </c>
      <c r="R1995" t="str">
        <f t="shared" si="316"/>
        <v>23-Mar-08 Sunday 22</v>
      </c>
    </row>
    <row r="1996" spans="4:18" x14ac:dyDescent="0.35">
      <c r="D1996" s="21">
        <f t="shared" si="317"/>
        <v>39530.91666666184</v>
      </c>
      <c r="E1996" s="21" t="b">
        <f t="shared" si="310"/>
        <v>0</v>
      </c>
      <c r="F1996" s="21" t="b">
        <f t="shared" si="311"/>
        <v>0</v>
      </c>
      <c r="G1996" s="20">
        <f t="shared" si="312"/>
        <v>1</v>
      </c>
      <c r="H1996" s="20">
        <f t="shared" si="313"/>
        <v>24</v>
      </c>
      <c r="I1996" s="20">
        <f t="shared" si="318"/>
        <v>23</v>
      </c>
      <c r="J1996" s="21">
        <f t="shared" si="319"/>
        <v>39530</v>
      </c>
      <c r="K1996" s="21"/>
      <c r="L1996" s="21" t="str">
        <f t="shared" si="314"/>
        <v>Sunday</v>
      </c>
      <c r="M1996" s="20">
        <f t="shared" si="315"/>
        <v>3</v>
      </c>
      <c r="N1996" s="19">
        <v>4638</v>
      </c>
      <c r="O1996" s="4">
        <f>MATCH(N1996-1,'Supply Data'!$K$12:$K$17)+1</f>
        <v>4</v>
      </c>
      <c r="P1996">
        <f>INDEX('Supply Data'!$L$12:$L$17,'Demand Data'!O1996)</f>
        <v>50</v>
      </c>
      <c r="R1996" t="str">
        <f t="shared" si="316"/>
        <v>23-Mar-08 Sunday 23</v>
      </c>
    </row>
    <row r="1997" spans="4:18" x14ac:dyDescent="0.35">
      <c r="D1997" s="21">
        <f t="shared" si="317"/>
        <v>39530.958333328505</v>
      </c>
      <c r="E1997" s="21" t="b">
        <f t="shared" si="310"/>
        <v>0</v>
      </c>
      <c r="F1997" s="21" t="b">
        <f t="shared" si="311"/>
        <v>0</v>
      </c>
      <c r="G1997" s="20">
        <f t="shared" si="312"/>
        <v>1</v>
      </c>
      <c r="H1997" s="20">
        <f t="shared" si="313"/>
        <v>24</v>
      </c>
      <c r="I1997" s="20">
        <f t="shared" si="318"/>
        <v>24</v>
      </c>
      <c r="J1997" s="21">
        <f t="shared" si="319"/>
        <v>39530</v>
      </c>
      <c r="K1997" s="21"/>
      <c r="L1997" s="21" t="str">
        <f t="shared" si="314"/>
        <v>Sunday</v>
      </c>
      <c r="M1997" s="20">
        <f t="shared" si="315"/>
        <v>3</v>
      </c>
      <c r="N1997" s="19">
        <v>4257</v>
      </c>
      <c r="O1997" s="4">
        <f>MATCH(N1997-1,'Supply Data'!$K$12:$K$17)+1</f>
        <v>4</v>
      </c>
      <c r="P1997">
        <f>INDEX('Supply Data'!$L$12:$L$17,'Demand Data'!O1997)</f>
        <v>50</v>
      </c>
      <c r="R1997" t="str">
        <f t="shared" si="316"/>
        <v>23-Mar-08 Sunday 24</v>
      </c>
    </row>
    <row r="1998" spans="4:18" x14ac:dyDescent="0.35">
      <c r="D1998" s="21">
        <f t="shared" si="317"/>
        <v>39530.999999995169</v>
      </c>
      <c r="E1998" s="21" t="b">
        <f t="shared" si="310"/>
        <v>0</v>
      </c>
      <c r="F1998" s="21" t="b">
        <f t="shared" si="311"/>
        <v>0</v>
      </c>
      <c r="G1998" s="20">
        <f t="shared" si="312"/>
        <v>1</v>
      </c>
      <c r="H1998" s="20">
        <f t="shared" si="313"/>
        <v>24</v>
      </c>
      <c r="I1998" s="20">
        <f t="shared" si="318"/>
        <v>1</v>
      </c>
      <c r="J1998" s="21">
        <f t="shared" si="319"/>
        <v>39531</v>
      </c>
      <c r="K1998" s="21"/>
      <c r="L1998" s="21" t="str">
        <f t="shared" si="314"/>
        <v>Monday</v>
      </c>
      <c r="M1998" s="20">
        <f t="shared" si="315"/>
        <v>3</v>
      </c>
      <c r="N1998" s="19">
        <v>4080</v>
      </c>
      <c r="O1998" s="4">
        <f>MATCH(N1998-1,'Supply Data'!$K$12:$K$17)+1</f>
        <v>4</v>
      </c>
      <c r="P1998">
        <f>INDEX('Supply Data'!$L$12:$L$17,'Demand Data'!O1998)</f>
        <v>50</v>
      </c>
      <c r="R1998" t="str">
        <f t="shared" si="316"/>
        <v>24-Mar-08 Monday 1</v>
      </c>
    </row>
    <row r="1999" spans="4:18" x14ac:dyDescent="0.35">
      <c r="D1999" s="21">
        <f t="shared" si="317"/>
        <v>39531.041666661833</v>
      </c>
      <c r="E1999" s="21" t="b">
        <f t="shared" si="310"/>
        <v>0</v>
      </c>
      <c r="F1999" s="21" t="b">
        <f t="shared" si="311"/>
        <v>0</v>
      </c>
      <c r="G1999" s="20">
        <f t="shared" si="312"/>
        <v>1</v>
      </c>
      <c r="H1999" s="20">
        <f t="shared" si="313"/>
        <v>24</v>
      </c>
      <c r="I1999" s="20">
        <f t="shared" si="318"/>
        <v>2</v>
      </c>
      <c r="J1999" s="21">
        <f t="shared" si="319"/>
        <v>39531</v>
      </c>
      <c r="K1999" s="21"/>
      <c r="L1999" s="21" t="str">
        <f t="shared" si="314"/>
        <v>Monday</v>
      </c>
      <c r="M1999" s="20">
        <f t="shared" si="315"/>
        <v>3</v>
      </c>
      <c r="N1999" s="19">
        <v>4015.5</v>
      </c>
      <c r="O1999" s="4">
        <f>MATCH(N1999-1,'Supply Data'!$K$12:$K$17)+1</f>
        <v>4</v>
      </c>
      <c r="P1999">
        <f>INDEX('Supply Data'!$L$12:$L$17,'Demand Data'!O1999)</f>
        <v>50</v>
      </c>
      <c r="R1999" t="str">
        <f t="shared" si="316"/>
        <v>24-Mar-08 Monday 2</v>
      </c>
    </row>
    <row r="2000" spans="4:18" x14ac:dyDescent="0.35">
      <c r="D2000" s="21">
        <f t="shared" si="317"/>
        <v>39531.083333328497</v>
      </c>
      <c r="E2000" s="21" t="b">
        <f t="shared" si="310"/>
        <v>0</v>
      </c>
      <c r="F2000" s="21" t="b">
        <f t="shared" si="311"/>
        <v>0</v>
      </c>
      <c r="G2000" s="20">
        <f t="shared" si="312"/>
        <v>1</v>
      </c>
      <c r="H2000" s="20">
        <f t="shared" si="313"/>
        <v>24</v>
      </c>
      <c r="I2000" s="20">
        <f t="shared" si="318"/>
        <v>3</v>
      </c>
      <c r="J2000" s="21">
        <f t="shared" si="319"/>
        <v>39531</v>
      </c>
      <c r="K2000" s="21"/>
      <c r="L2000" s="21" t="str">
        <f t="shared" si="314"/>
        <v>Monday</v>
      </c>
      <c r="M2000" s="20">
        <f t="shared" si="315"/>
        <v>3</v>
      </c>
      <c r="N2000" s="19">
        <v>3958.5</v>
      </c>
      <c r="O2000" s="4">
        <f>MATCH(N2000-1,'Supply Data'!$K$12:$K$17)+1</f>
        <v>4</v>
      </c>
      <c r="P2000">
        <f>INDEX('Supply Data'!$L$12:$L$17,'Demand Data'!O2000)</f>
        <v>50</v>
      </c>
      <c r="R2000" t="str">
        <f t="shared" si="316"/>
        <v>24-Mar-08 Monday 3</v>
      </c>
    </row>
    <row r="2001" spans="4:18" x14ac:dyDescent="0.35">
      <c r="D2001" s="21">
        <f t="shared" si="317"/>
        <v>39531.124999995161</v>
      </c>
      <c r="E2001" s="21" t="b">
        <f t="shared" si="310"/>
        <v>0</v>
      </c>
      <c r="F2001" s="21" t="b">
        <f t="shared" si="311"/>
        <v>0</v>
      </c>
      <c r="G2001" s="20">
        <f t="shared" si="312"/>
        <v>1</v>
      </c>
      <c r="H2001" s="20">
        <f t="shared" si="313"/>
        <v>24</v>
      </c>
      <c r="I2001" s="20">
        <f t="shared" si="318"/>
        <v>4</v>
      </c>
      <c r="J2001" s="21">
        <f t="shared" si="319"/>
        <v>39531</v>
      </c>
      <c r="K2001" s="21"/>
      <c r="L2001" s="21" t="str">
        <f t="shared" si="314"/>
        <v>Monday</v>
      </c>
      <c r="M2001" s="20">
        <f t="shared" si="315"/>
        <v>3</v>
      </c>
      <c r="N2001" s="19">
        <v>3787.5</v>
      </c>
      <c r="O2001" s="4">
        <f>MATCH(N2001-1,'Supply Data'!$K$12:$K$17)+1</f>
        <v>4</v>
      </c>
      <c r="P2001">
        <f>INDEX('Supply Data'!$L$12:$L$17,'Demand Data'!O2001)</f>
        <v>50</v>
      </c>
      <c r="R2001" t="str">
        <f t="shared" si="316"/>
        <v>24-Mar-08 Monday 4</v>
      </c>
    </row>
    <row r="2002" spans="4:18" x14ac:dyDescent="0.35">
      <c r="D2002" s="21">
        <f t="shared" si="317"/>
        <v>39531.166666661826</v>
      </c>
      <c r="E2002" s="21" t="b">
        <f t="shared" si="310"/>
        <v>0</v>
      </c>
      <c r="F2002" s="21" t="b">
        <f t="shared" si="311"/>
        <v>0</v>
      </c>
      <c r="G2002" s="20">
        <f t="shared" si="312"/>
        <v>1</v>
      </c>
      <c r="H2002" s="20">
        <f t="shared" si="313"/>
        <v>24</v>
      </c>
      <c r="I2002" s="20">
        <f t="shared" si="318"/>
        <v>5</v>
      </c>
      <c r="J2002" s="21">
        <f t="shared" si="319"/>
        <v>39531</v>
      </c>
      <c r="K2002" s="21"/>
      <c r="L2002" s="21" t="str">
        <f t="shared" si="314"/>
        <v>Monday</v>
      </c>
      <c r="M2002" s="20">
        <f t="shared" si="315"/>
        <v>3</v>
      </c>
      <c r="N2002" s="19">
        <v>3807</v>
      </c>
      <c r="O2002" s="4">
        <f>MATCH(N2002-1,'Supply Data'!$K$12:$K$17)+1</f>
        <v>4</v>
      </c>
      <c r="P2002">
        <f>INDEX('Supply Data'!$L$12:$L$17,'Demand Data'!O2002)</f>
        <v>50</v>
      </c>
      <c r="R2002" t="str">
        <f t="shared" si="316"/>
        <v>24-Mar-08 Monday 5</v>
      </c>
    </row>
    <row r="2003" spans="4:18" x14ac:dyDescent="0.35">
      <c r="D2003" s="21">
        <f t="shared" si="317"/>
        <v>39531.20833332849</v>
      </c>
      <c r="E2003" s="21" t="b">
        <f t="shared" si="310"/>
        <v>0</v>
      </c>
      <c r="F2003" s="21" t="b">
        <f t="shared" si="311"/>
        <v>0</v>
      </c>
      <c r="G2003" s="20">
        <f t="shared" si="312"/>
        <v>1</v>
      </c>
      <c r="H2003" s="20">
        <f t="shared" si="313"/>
        <v>24</v>
      </c>
      <c r="I2003" s="20">
        <f t="shared" si="318"/>
        <v>6</v>
      </c>
      <c r="J2003" s="21">
        <f t="shared" si="319"/>
        <v>39531</v>
      </c>
      <c r="K2003" s="21"/>
      <c r="L2003" s="21" t="str">
        <f t="shared" si="314"/>
        <v>Monday</v>
      </c>
      <c r="M2003" s="20">
        <f t="shared" si="315"/>
        <v>3</v>
      </c>
      <c r="N2003" s="19">
        <v>3700.5</v>
      </c>
      <c r="O2003" s="4">
        <f>MATCH(N2003-1,'Supply Data'!$K$12:$K$17)+1</f>
        <v>4</v>
      </c>
      <c r="P2003">
        <f>INDEX('Supply Data'!$L$12:$L$17,'Demand Data'!O2003)</f>
        <v>50</v>
      </c>
      <c r="R2003" t="str">
        <f t="shared" si="316"/>
        <v>24-Mar-08 Monday 6</v>
      </c>
    </row>
    <row r="2004" spans="4:18" x14ac:dyDescent="0.35">
      <c r="D2004" s="21">
        <f t="shared" si="317"/>
        <v>39531.249999995154</v>
      </c>
      <c r="E2004" s="21" t="b">
        <f t="shared" si="310"/>
        <v>0</v>
      </c>
      <c r="F2004" s="21" t="b">
        <f t="shared" si="311"/>
        <v>0</v>
      </c>
      <c r="G2004" s="20">
        <f t="shared" si="312"/>
        <v>1</v>
      </c>
      <c r="H2004" s="20">
        <f t="shared" si="313"/>
        <v>24</v>
      </c>
      <c r="I2004" s="20">
        <f t="shared" si="318"/>
        <v>7</v>
      </c>
      <c r="J2004" s="21">
        <f t="shared" si="319"/>
        <v>39531</v>
      </c>
      <c r="K2004" s="21"/>
      <c r="L2004" s="21" t="str">
        <f t="shared" si="314"/>
        <v>Monday</v>
      </c>
      <c r="M2004" s="20">
        <f t="shared" si="315"/>
        <v>3</v>
      </c>
      <c r="N2004" s="19">
        <v>3423</v>
      </c>
      <c r="O2004" s="4">
        <f>MATCH(N2004-1,'Supply Data'!$K$12:$K$17)+1</f>
        <v>3</v>
      </c>
      <c r="P2004">
        <f>INDEX('Supply Data'!$L$12:$L$17,'Demand Data'!O2004)</f>
        <v>23</v>
      </c>
      <c r="R2004" t="str">
        <f t="shared" si="316"/>
        <v>24-Mar-08 Monday 7</v>
      </c>
    </row>
    <row r="2005" spans="4:18" x14ac:dyDescent="0.35">
      <c r="D2005" s="21">
        <f t="shared" si="317"/>
        <v>39531.291666661818</v>
      </c>
      <c r="E2005" s="21" t="b">
        <f t="shared" si="310"/>
        <v>0</v>
      </c>
      <c r="F2005" s="21" t="b">
        <f t="shared" si="311"/>
        <v>0</v>
      </c>
      <c r="G2005" s="20">
        <f t="shared" si="312"/>
        <v>1</v>
      </c>
      <c r="H2005" s="20">
        <f t="shared" si="313"/>
        <v>24</v>
      </c>
      <c r="I2005" s="20">
        <f t="shared" si="318"/>
        <v>8</v>
      </c>
      <c r="J2005" s="21">
        <f t="shared" si="319"/>
        <v>39531</v>
      </c>
      <c r="K2005" s="21"/>
      <c r="L2005" s="21" t="str">
        <f t="shared" si="314"/>
        <v>Monday</v>
      </c>
      <c r="M2005" s="20">
        <f t="shared" si="315"/>
        <v>3</v>
      </c>
      <c r="N2005" s="19">
        <v>3454.5</v>
      </c>
      <c r="O2005" s="4">
        <f>MATCH(N2005-1,'Supply Data'!$K$12:$K$17)+1</f>
        <v>3</v>
      </c>
      <c r="P2005">
        <f>INDEX('Supply Data'!$L$12:$L$17,'Demand Data'!O2005)</f>
        <v>23</v>
      </c>
      <c r="R2005" t="str">
        <f t="shared" si="316"/>
        <v>24-Mar-08 Monday 8</v>
      </c>
    </row>
    <row r="2006" spans="4:18" x14ac:dyDescent="0.35">
      <c r="D2006" s="21">
        <f t="shared" si="317"/>
        <v>39531.333333328483</v>
      </c>
      <c r="E2006" s="21" t="b">
        <f t="shared" si="310"/>
        <v>0</v>
      </c>
      <c r="F2006" s="21" t="b">
        <f t="shared" si="311"/>
        <v>0</v>
      </c>
      <c r="G2006" s="20">
        <f t="shared" si="312"/>
        <v>1</v>
      </c>
      <c r="H2006" s="20">
        <f t="shared" si="313"/>
        <v>24</v>
      </c>
      <c r="I2006" s="20">
        <f t="shared" si="318"/>
        <v>9</v>
      </c>
      <c r="J2006" s="21">
        <f t="shared" si="319"/>
        <v>39531</v>
      </c>
      <c r="K2006" s="21"/>
      <c r="L2006" s="21" t="str">
        <f t="shared" si="314"/>
        <v>Monday</v>
      </c>
      <c r="M2006" s="20">
        <f t="shared" si="315"/>
        <v>3</v>
      </c>
      <c r="N2006" s="19">
        <v>3535.5</v>
      </c>
      <c r="O2006" s="4">
        <f>MATCH(N2006-1,'Supply Data'!$K$12:$K$17)+1</f>
        <v>3</v>
      </c>
      <c r="P2006">
        <f>INDEX('Supply Data'!$L$12:$L$17,'Demand Data'!O2006)</f>
        <v>23</v>
      </c>
      <c r="R2006" t="str">
        <f t="shared" si="316"/>
        <v>24-Mar-08 Monday 9</v>
      </c>
    </row>
    <row r="2007" spans="4:18" x14ac:dyDescent="0.35">
      <c r="D2007" s="21">
        <f t="shared" si="317"/>
        <v>39531.374999995147</v>
      </c>
      <c r="E2007" s="21" t="b">
        <f t="shared" si="310"/>
        <v>0</v>
      </c>
      <c r="F2007" s="21" t="b">
        <f t="shared" si="311"/>
        <v>0</v>
      </c>
      <c r="G2007" s="20">
        <f t="shared" si="312"/>
        <v>1</v>
      </c>
      <c r="H2007" s="20">
        <f t="shared" si="313"/>
        <v>24</v>
      </c>
      <c r="I2007" s="20">
        <f t="shared" si="318"/>
        <v>10</v>
      </c>
      <c r="J2007" s="21">
        <f t="shared" si="319"/>
        <v>39531</v>
      </c>
      <c r="K2007" s="21"/>
      <c r="L2007" s="21" t="str">
        <f t="shared" si="314"/>
        <v>Monday</v>
      </c>
      <c r="M2007" s="20">
        <f t="shared" si="315"/>
        <v>3</v>
      </c>
      <c r="N2007" s="19">
        <v>3870</v>
      </c>
      <c r="O2007" s="4">
        <f>MATCH(N2007-1,'Supply Data'!$K$12:$K$17)+1</f>
        <v>4</v>
      </c>
      <c r="P2007">
        <f>INDEX('Supply Data'!$L$12:$L$17,'Demand Data'!O2007)</f>
        <v>50</v>
      </c>
      <c r="R2007" t="str">
        <f t="shared" si="316"/>
        <v>24-Mar-08 Monday 10</v>
      </c>
    </row>
    <row r="2008" spans="4:18" x14ac:dyDescent="0.35">
      <c r="D2008" s="21">
        <f t="shared" si="317"/>
        <v>39531.416666661811</v>
      </c>
      <c r="E2008" s="21" t="b">
        <f t="shared" si="310"/>
        <v>0</v>
      </c>
      <c r="F2008" s="21" t="b">
        <f t="shared" si="311"/>
        <v>0</v>
      </c>
      <c r="G2008" s="20">
        <f t="shared" si="312"/>
        <v>1</v>
      </c>
      <c r="H2008" s="20">
        <f t="shared" si="313"/>
        <v>24</v>
      </c>
      <c r="I2008" s="20">
        <f t="shared" si="318"/>
        <v>11</v>
      </c>
      <c r="J2008" s="21">
        <f t="shared" si="319"/>
        <v>39531</v>
      </c>
      <c r="K2008" s="21"/>
      <c r="L2008" s="21" t="str">
        <f t="shared" si="314"/>
        <v>Monday</v>
      </c>
      <c r="M2008" s="20">
        <f t="shared" si="315"/>
        <v>3</v>
      </c>
      <c r="N2008" s="19">
        <v>3994.5</v>
      </c>
      <c r="O2008" s="4">
        <f>MATCH(N2008-1,'Supply Data'!$K$12:$K$17)+1</f>
        <v>4</v>
      </c>
      <c r="P2008">
        <f>INDEX('Supply Data'!$L$12:$L$17,'Demand Data'!O2008)</f>
        <v>50</v>
      </c>
      <c r="R2008" t="str">
        <f t="shared" si="316"/>
        <v>24-Mar-08 Monday 11</v>
      </c>
    </row>
    <row r="2009" spans="4:18" x14ac:dyDescent="0.35">
      <c r="D2009" s="21">
        <f t="shared" si="317"/>
        <v>39531.458333328475</v>
      </c>
      <c r="E2009" s="21" t="b">
        <f t="shared" si="310"/>
        <v>0</v>
      </c>
      <c r="F2009" s="21" t="b">
        <f t="shared" si="311"/>
        <v>0</v>
      </c>
      <c r="G2009" s="20">
        <f t="shared" si="312"/>
        <v>1</v>
      </c>
      <c r="H2009" s="20">
        <f t="shared" si="313"/>
        <v>24</v>
      </c>
      <c r="I2009" s="20">
        <f t="shared" si="318"/>
        <v>12</v>
      </c>
      <c r="J2009" s="21">
        <f t="shared" si="319"/>
        <v>39531</v>
      </c>
      <c r="K2009" s="21"/>
      <c r="L2009" s="21" t="str">
        <f t="shared" si="314"/>
        <v>Monday</v>
      </c>
      <c r="M2009" s="20">
        <f t="shared" si="315"/>
        <v>3</v>
      </c>
      <c r="N2009" s="19">
        <v>3894</v>
      </c>
      <c r="O2009" s="4">
        <f>MATCH(N2009-1,'Supply Data'!$K$12:$K$17)+1</f>
        <v>4</v>
      </c>
      <c r="P2009">
        <f>INDEX('Supply Data'!$L$12:$L$17,'Demand Data'!O2009)</f>
        <v>50</v>
      </c>
      <c r="R2009" t="str">
        <f t="shared" si="316"/>
        <v>24-Mar-08 Monday 12</v>
      </c>
    </row>
    <row r="2010" spans="4:18" x14ac:dyDescent="0.35">
      <c r="D2010" s="21">
        <f t="shared" si="317"/>
        <v>39531.49999999514</v>
      </c>
      <c r="E2010" s="21" t="b">
        <f t="shared" si="310"/>
        <v>0</v>
      </c>
      <c r="F2010" s="21" t="b">
        <f t="shared" si="311"/>
        <v>0</v>
      </c>
      <c r="G2010" s="20">
        <f t="shared" si="312"/>
        <v>1</v>
      </c>
      <c r="H2010" s="20">
        <f t="shared" si="313"/>
        <v>24</v>
      </c>
      <c r="I2010" s="20">
        <f t="shared" si="318"/>
        <v>13</v>
      </c>
      <c r="J2010" s="21">
        <f t="shared" si="319"/>
        <v>39531</v>
      </c>
      <c r="K2010" s="21"/>
      <c r="L2010" s="21" t="str">
        <f t="shared" si="314"/>
        <v>Monday</v>
      </c>
      <c r="M2010" s="20">
        <f t="shared" si="315"/>
        <v>3</v>
      </c>
      <c r="N2010" s="19">
        <v>3924</v>
      </c>
      <c r="O2010" s="4">
        <f>MATCH(N2010-1,'Supply Data'!$K$12:$K$17)+1</f>
        <v>4</v>
      </c>
      <c r="P2010">
        <f>INDEX('Supply Data'!$L$12:$L$17,'Demand Data'!O2010)</f>
        <v>50</v>
      </c>
      <c r="R2010" t="str">
        <f t="shared" si="316"/>
        <v>24-Mar-08 Monday 13</v>
      </c>
    </row>
    <row r="2011" spans="4:18" x14ac:dyDescent="0.35">
      <c r="D2011" s="21">
        <f t="shared" si="317"/>
        <v>39531.541666661804</v>
      </c>
      <c r="E2011" s="21" t="b">
        <f t="shared" si="310"/>
        <v>0</v>
      </c>
      <c r="F2011" s="21" t="b">
        <f t="shared" si="311"/>
        <v>0</v>
      </c>
      <c r="G2011" s="20">
        <f t="shared" si="312"/>
        <v>1</v>
      </c>
      <c r="H2011" s="20">
        <f t="shared" si="313"/>
        <v>24</v>
      </c>
      <c r="I2011" s="20">
        <f t="shared" si="318"/>
        <v>14</v>
      </c>
      <c r="J2011" s="21">
        <f t="shared" si="319"/>
        <v>39531</v>
      </c>
      <c r="K2011" s="21"/>
      <c r="L2011" s="21" t="str">
        <f t="shared" si="314"/>
        <v>Monday</v>
      </c>
      <c r="M2011" s="20">
        <f t="shared" si="315"/>
        <v>3</v>
      </c>
      <c r="N2011" s="19">
        <v>3970.5</v>
      </c>
      <c r="O2011" s="4">
        <f>MATCH(N2011-1,'Supply Data'!$K$12:$K$17)+1</f>
        <v>4</v>
      </c>
      <c r="P2011">
        <f>INDEX('Supply Data'!$L$12:$L$17,'Demand Data'!O2011)</f>
        <v>50</v>
      </c>
      <c r="R2011" t="str">
        <f t="shared" si="316"/>
        <v>24-Mar-08 Monday 14</v>
      </c>
    </row>
    <row r="2012" spans="4:18" x14ac:dyDescent="0.35">
      <c r="D2012" s="21">
        <f t="shared" si="317"/>
        <v>39531.583333328468</v>
      </c>
      <c r="E2012" s="21" t="b">
        <f t="shared" si="310"/>
        <v>0</v>
      </c>
      <c r="F2012" s="21" t="b">
        <f t="shared" si="311"/>
        <v>0</v>
      </c>
      <c r="G2012" s="20">
        <f t="shared" si="312"/>
        <v>1</v>
      </c>
      <c r="H2012" s="20">
        <f t="shared" si="313"/>
        <v>24</v>
      </c>
      <c r="I2012" s="20">
        <f t="shared" si="318"/>
        <v>15</v>
      </c>
      <c r="J2012" s="21">
        <f t="shared" si="319"/>
        <v>39531</v>
      </c>
      <c r="K2012" s="21"/>
      <c r="L2012" s="21" t="str">
        <f t="shared" si="314"/>
        <v>Monday</v>
      </c>
      <c r="M2012" s="20">
        <f t="shared" si="315"/>
        <v>3</v>
      </c>
      <c r="N2012" s="19">
        <v>3898.5</v>
      </c>
      <c r="O2012" s="4">
        <f>MATCH(N2012-1,'Supply Data'!$K$12:$K$17)+1</f>
        <v>4</v>
      </c>
      <c r="P2012">
        <f>INDEX('Supply Data'!$L$12:$L$17,'Demand Data'!O2012)</f>
        <v>50</v>
      </c>
      <c r="R2012" t="str">
        <f t="shared" si="316"/>
        <v>24-Mar-08 Monday 15</v>
      </c>
    </row>
    <row r="2013" spans="4:18" x14ac:dyDescent="0.35">
      <c r="D2013" s="21">
        <f t="shared" si="317"/>
        <v>39531.624999995132</v>
      </c>
      <c r="E2013" s="21" t="b">
        <f t="shared" si="310"/>
        <v>0</v>
      </c>
      <c r="F2013" s="21" t="b">
        <f t="shared" si="311"/>
        <v>0</v>
      </c>
      <c r="G2013" s="20">
        <f t="shared" si="312"/>
        <v>1</v>
      </c>
      <c r="H2013" s="20">
        <f t="shared" si="313"/>
        <v>24</v>
      </c>
      <c r="I2013" s="20">
        <f t="shared" si="318"/>
        <v>16</v>
      </c>
      <c r="J2013" s="21">
        <f t="shared" si="319"/>
        <v>39531</v>
      </c>
      <c r="K2013" s="21"/>
      <c r="L2013" s="21" t="str">
        <f t="shared" si="314"/>
        <v>Monday</v>
      </c>
      <c r="M2013" s="20">
        <f t="shared" si="315"/>
        <v>3</v>
      </c>
      <c r="N2013" s="19">
        <v>3795</v>
      </c>
      <c r="O2013" s="4">
        <f>MATCH(N2013-1,'Supply Data'!$K$12:$K$17)+1</f>
        <v>4</v>
      </c>
      <c r="P2013">
        <f>INDEX('Supply Data'!$L$12:$L$17,'Demand Data'!O2013)</f>
        <v>50</v>
      </c>
      <c r="R2013" t="str">
        <f t="shared" si="316"/>
        <v>24-Mar-08 Monday 16</v>
      </c>
    </row>
    <row r="2014" spans="4:18" x14ac:dyDescent="0.35">
      <c r="D2014" s="21">
        <f t="shared" si="317"/>
        <v>39531.666666661797</v>
      </c>
      <c r="E2014" s="21" t="b">
        <f t="shared" si="310"/>
        <v>0</v>
      </c>
      <c r="F2014" s="21" t="b">
        <f t="shared" si="311"/>
        <v>0</v>
      </c>
      <c r="G2014" s="20">
        <f t="shared" si="312"/>
        <v>1</v>
      </c>
      <c r="H2014" s="20">
        <f t="shared" si="313"/>
        <v>24</v>
      </c>
      <c r="I2014" s="20">
        <f t="shared" si="318"/>
        <v>17</v>
      </c>
      <c r="J2014" s="21">
        <f t="shared" si="319"/>
        <v>39531</v>
      </c>
      <c r="K2014" s="21"/>
      <c r="L2014" s="21" t="str">
        <f t="shared" si="314"/>
        <v>Monday</v>
      </c>
      <c r="M2014" s="20">
        <f t="shared" si="315"/>
        <v>3</v>
      </c>
      <c r="N2014" s="19">
        <v>3726</v>
      </c>
      <c r="O2014" s="4">
        <f>MATCH(N2014-1,'Supply Data'!$K$12:$K$17)+1</f>
        <v>4</v>
      </c>
      <c r="P2014">
        <f>INDEX('Supply Data'!$L$12:$L$17,'Demand Data'!O2014)</f>
        <v>50</v>
      </c>
      <c r="R2014" t="str">
        <f t="shared" si="316"/>
        <v>24-Mar-08 Monday 17</v>
      </c>
    </row>
    <row r="2015" spans="4:18" x14ac:dyDescent="0.35">
      <c r="D2015" s="21">
        <f t="shared" si="317"/>
        <v>39531.708333328461</v>
      </c>
      <c r="E2015" s="21" t="b">
        <f t="shared" si="310"/>
        <v>0</v>
      </c>
      <c r="F2015" s="21" t="b">
        <f t="shared" si="311"/>
        <v>0</v>
      </c>
      <c r="G2015" s="20">
        <f t="shared" si="312"/>
        <v>1</v>
      </c>
      <c r="H2015" s="20">
        <f t="shared" si="313"/>
        <v>24</v>
      </c>
      <c r="I2015" s="20">
        <f t="shared" si="318"/>
        <v>18</v>
      </c>
      <c r="J2015" s="21">
        <f t="shared" si="319"/>
        <v>39531</v>
      </c>
      <c r="K2015" s="21"/>
      <c r="L2015" s="21" t="str">
        <f t="shared" si="314"/>
        <v>Monday</v>
      </c>
      <c r="M2015" s="20">
        <f t="shared" si="315"/>
        <v>3</v>
      </c>
      <c r="N2015" s="19">
        <v>3999</v>
      </c>
      <c r="O2015" s="4">
        <f>MATCH(N2015-1,'Supply Data'!$K$12:$K$17)+1</f>
        <v>4</v>
      </c>
      <c r="P2015">
        <f>INDEX('Supply Data'!$L$12:$L$17,'Demand Data'!O2015)</f>
        <v>50</v>
      </c>
      <c r="R2015" t="str">
        <f t="shared" si="316"/>
        <v>24-Mar-08 Monday 18</v>
      </c>
    </row>
    <row r="2016" spans="4:18" x14ac:dyDescent="0.35">
      <c r="D2016" s="21">
        <f t="shared" si="317"/>
        <v>39531.749999995125</v>
      </c>
      <c r="E2016" s="21" t="b">
        <f t="shared" si="310"/>
        <v>0</v>
      </c>
      <c r="F2016" s="21" t="b">
        <f t="shared" si="311"/>
        <v>0</v>
      </c>
      <c r="G2016" s="20">
        <f t="shared" si="312"/>
        <v>1</v>
      </c>
      <c r="H2016" s="20">
        <f t="shared" si="313"/>
        <v>24</v>
      </c>
      <c r="I2016" s="20">
        <f t="shared" si="318"/>
        <v>19</v>
      </c>
      <c r="J2016" s="21">
        <f t="shared" si="319"/>
        <v>39531</v>
      </c>
      <c r="K2016" s="21"/>
      <c r="L2016" s="21" t="str">
        <f t="shared" si="314"/>
        <v>Monday</v>
      </c>
      <c r="M2016" s="20">
        <f t="shared" si="315"/>
        <v>3</v>
      </c>
      <c r="N2016" s="19">
        <v>4929</v>
      </c>
      <c r="O2016" s="4">
        <f>MATCH(N2016-1,'Supply Data'!$K$12:$K$17)+1</f>
        <v>5</v>
      </c>
      <c r="P2016">
        <f>INDEX('Supply Data'!$L$12:$L$17,'Demand Data'!O2016)</f>
        <v>75</v>
      </c>
      <c r="R2016" t="str">
        <f t="shared" si="316"/>
        <v>24-Mar-08 Monday 19</v>
      </c>
    </row>
    <row r="2017" spans="4:18" x14ac:dyDescent="0.35">
      <c r="D2017" s="21">
        <f t="shared" si="317"/>
        <v>39531.791666661789</v>
      </c>
      <c r="E2017" s="21" t="b">
        <f t="shared" si="310"/>
        <v>0</v>
      </c>
      <c r="F2017" s="21" t="b">
        <f t="shared" si="311"/>
        <v>0</v>
      </c>
      <c r="G2017" s="20">
        <f t="shared" si="312"/>
        <v>1</v>
      </c>
      <c r="H2017" s="20">
        <f t="shared" si="313"/>
        <v>24</v>
      </c>
      <c r="I2017" s="20">
        <f t="shared" si="318"/>
        <v>20</v>
      </c>
      <c r="J2017" s="21">
        <f t="shared" si="319"/>
        <v>39531</v>
      </c>
      <c r="K2017" s="21"/>
      <c r="L2017" s="21" t="str">
        <f t="shared" si="314"/>
        <v>Monday</v>
      </c>
      <c r="M2017" s="20">
        <f t="shared" si="315"/>
        <v>3</v>
      </c>
      <c r="N2017" s="19">
        <v>4866</v>
      </c>
      <c r="O2017" s="4">
        <f>MATCH(N2017-1,'Supply Data'!$K$12:$K$17)+1</f>
        <v>5</v>
      </c>
      <c r="P2017">
        <f>INDEX('Supply Data'!$L$12:$L$17,'Demand Data'!O2017)</f>
        <v>75</v>
      </c>
      <c r="R2017" t="str">
        <f t="shared" si="316"/>
        <v>24-Mar-08 Monday 20</v>
      </c>
    </row>
    <row r="2018" spans="4:18" x14ac:dyDescent="0.35">
      <c r="D2018" s="21">
        <f t="shared" si="317"/>
        <v>39531.833333328454</v>
      </c>
      <c r="E2018" s="21" t="b">
        <f t="shared" si="310"/>
        <v>0</v>
      </c>
      <c r="F2018" s="21" t="b">
        <f t="shared" si="311"/>
        <v>0</v>
      </c>
      <c r="G2018" s="20">
        <f t="shared" si="312"/>
        <v>1</v>
      </c>
      <c r="H2018" s="20">
        <f t="shared" si="313"/>
        <v>24</v>
      </c>
      <c r="I2018" s="20">
        <f t="shared" si="318"/>
        <v>21</v>
      </c>
      <c r="J2018" s="21">
        <f t="shared" si="319"/>
        <v>39531</v>
      </c>
      <c r="K2018" s="21"/>
      <c r="L2018" s="21" t="str">
        <f t="shared" si="314"/>
        <v>Monday</v>
      </c>
      <c r="M2018" s="20">
        <f t="shared" si="315"/>
        <v>3</v>
      </c>
      <c r="N2018" s="19">
        <v>4656</v>
      </c>
      <c r="O2018" s="4">
        <f>MATCH(N2018-1,'Supply Data'!$K$12:$K$17)+1</f>
        <v>4</v>
      </c>
      <c r="P2018">
        <f>INDEX('Supply Data'!$L$12:$L$17,'Demand Data'!O2018)</f>
        <v>50</v>
      </c>
      <c r="R2018" t="str">
        <f t="shared" si="316"/>
        <v>24-Mar-08 Monday 21</v>
      </c>
    </row>
    <row r="2019" spans="4:18" x14ac:dyDescent="0.35">
      <c r="D2019" s="21">
        <f t="shared" si="317"/>
        <v>39531.874999995118</v>
      </c>
      <c r="E2019" s="21" t="b">
        <f t="shared" si="310"/>
        <v>0</v>
      </c>
      <c r="F2019" s="21" t="b">
        <f t="shared" si="311"/>
        <v>0</v>
      </c>
      <c r="G2019" s="20">
        <f t="shared" si="312"/>
        <v>1</v>
      </c>
      <c r="H2019" s="20">
        <f t="shared" si="313"/>
        <v>24</v>
      </c>
      <c r="I2019" s="20">
        <f t="shared" si="318"/>
        <v>22</v>
      </c>
      <c r="J2019" s="21">
        <f t="shared" si="319"/>
        <v>39531</v>
      </c>
      <c r="K2019" s="21"/>
      <c r="L2019" s="21" t="str">
        <f t="shared" si="314"/>
        <v>Monday</v>
      </c>
      <c r="M2019" s="20">
        <f t="shared" si="315"/>
        <v>3</v>
      </c>
      <c r="N2019" s="19">
        <v>4381.5</v>
      </c>
      <c r="O2019" s="4">
        <f>MATCH(N2019-1,'Supply Data'!$K$12:$K$17)+1</f>
        <v>4</v>
      </c>
      <c r="P2019">
        <f>INDEX('Supply Data'!$L$12:$L$17,'Demand Data'!O2019)</f>
        <v>50</v>
      </c>
      <c r="R2019" t="str">
        <f t="shared" si="316"/>
        <v>24-Mar-08 Monday 22</v>
      </c>
    </row>
    <row r="2020" spans="4:18" x14ac:dyDescent="0.35">
      <c r="D2020" s="21">
        <f t="shared" si="317"/>
        <v>39531.916666661782</v>
      </c>
      <c r="E2020" s="21" t="b">
        <f t="shared" si="310"/>
        <v>0</v>
      </c>
      <c r="F2020" s="21" t="b">
        <f t="shared" si="311"/>
        <v>0</v>
      </c>
      <c r="G2020" s="20">
        <f t="shared" si="312"/>
        <v>1</v>
      </c>
      <c r="H2020" s="20">
        <f t="shared" si="313"/>
        <v>24</v>
      </c>
      <c r="I2020" s="20">
        <f t="shared" si="318"/>
        <v>23</v>
      </c>
      <c r="J2020" s="21">
        <f t="shared" si="319"/>
        <v>39531</v>
      </c>
      <c r="K2020" s="21"/>
      <c r="L2020" s="21" t="str">
        <f t="shared" si="314"/>
        <v>Monday</v>
      </c>
      <c r="M2020" s="20">
        <f t="shared" si="315"/>
        <v>3</v>
      </c>
      <c r="N2020" s="19">
        <v>4087.5</v>
      </c>
      <c r="O2020" s="4">
        <f>MATCH(N2020-1,'Supply Data'!$K$12:$K$17)+1</f>
        <v>4</v>
      </c>
      <c r="P2020">
        <f>INDEX('Supply Data'!$L$12:$L$17,'Demand Data'!O2020)</f>
        <v>50</v>
      </c>
      <c r="R2020" t="str">
        <f t="shared" si="316"/>
        <v>24-Mar-08 Monday 23</v>
      </c>
    </row>
    <row r="2021" spans="4:18" x14ac:dyDescent="0.35">
      <c r="D2021" s="21">
        <f t="shared" si="317"/>
        <v>39531.958333328446</v>
      </c>
      <c r="E2021" s="21" t="b">
        <f t="shared" si="310"/>
        <v>0</v>
      </c>
      <c r="F2021" s="21" t="b">
        <f t="shared" si="311"/>
        <v>0</v>
      </c>
      <c r="G2021" s="20">
        <f t="shared" si="312"/>
        <v>1</v>
      </c>
      <c r="H2021" s="20">
        <f t="shared" si="313"/>
        <v>24</v>
      </c>
      <c r="I2021" s="20">
        <f t="shared" si="318"/>
        <v>24</v>
      </c>
      <c r="J2021" s="21">
        <f t="shared" si="319"/>
        <v>39531</v>
      </c>
      <c r="K2021" s="21"/>
      <c r="L2021" s="21" t="str">
        <f t="shared" si="314"/>
        <v>Monday</v>
      </c>
      <c r="M2021" s="20">
        <f t="shared" si="315"/>
        <v>3</v>
      </c>
      <c r="N2021" s="19">
        <v>4041</v>
      </c>
      <c r="O2021" s="4">
        <f>MATCH(N2021-1,'Supply Data'!$K$12:$K$17)+1</f>
        <v>4</v>
      </c>
      <c r="P2021">
        <f>INDEX('Supply Data'!$L$12:$L$17,'Demand Data'!O2021)</f>
        <v>50</v>
      </c>
      <c r="R2021" t="str">
        <f t="shared" si="316"/>
        <v>24-Mar-08 Monday 24</v>
      </c>
    </row>
    <row r="2022" spans="4:18" x14ac:dyDescent="0.35">
      <c r="D2022" s="21">
        <f t="shared" si="317"/>
        <v>39531.999999995111</v>
      </c>
      <c r="E2022" s="21" t="b">
        <f t="shared" si="310"/>
        <v>0</v>
      </c>
      <c r="F2022" s="21" t="b">
        <f t="shared" si="311"/>
        <v>0</v>
      </c>
      <c r="G2022" s="20">
        <f t="shared" si="312"/>
        <v>1</v>
      </c>
      <c r="H2022" s="20">
        <f t="shared" si="313"/>
        <v>24</v>
      </c>
      <c r="I2022" s="20">
        <f t="shared" si="318"/>
        <v>1</v>
      </c>
      <c r="J2022" s="21">
        <f t="shared" si="319"/>
        <v>39532</v>
      </c>
      <c r="K2022" s="21"/>
      <c r="L2022" s="21" t="str">
        <f t="shared" si="314"/>
        <v>Tuesday</v>
      </c>
      <c r="M2022" s="20">
        <f t="shared" si="315"/>
        <v>3</v>
      </c>
      <c r="N2022" s="19">
        <v>3928.5</v>
      </c>
      <c r="O2022" s="4">
        <f>MATCH(N2022-1,'Supply Data'!$K$12:$K$17)+1</f>
        <v>4</v>
      </c>
      <c r="P2022">
        <f>INDEX('Supply Data'!$L$12:$L$17,'Demand Data'!O2022)</f>
        <v>50</v>
      </c>
      <c r="R2022" t="str">
        <f t="shared" si="316"/>
        <v>25-Mar-08 Tuesday 1</v>
      </c>
    </row>
    <row r="2023" spans="4:18" x14ac:dyDescent="0.35">
      <c r="D2023" s="21">
        <f t="shared" si="317"/>
        <v>39532.041666661775</v>
      </c>
      <c r="E2023" s="21" t="b">
        <f t="shared" si="310"/>
        <v>0</v>
      </c>
      <c r="F2023" s="21" t="b">
        <f t="shared" si="311"/>
        <v>0</v>
      </c>
      <c r="G2023" s="20">
        <f t="shared" si="312"/>
        <v>1</v>
      </c>
      <c r="H2023" s="20">
        <f t="shared" si="313"/>
        <v>24</v>
      </c>
      <c r="I2023" s="20">
        <f t="shared" si="318"/>
        <v>2</v>
      </c>
      <c r="J2023" s="21">
        <f t="shared" si="319"/>
        <v>39532</v>
      </c>
      <c r="K2023" s="21"/>
      <c r="L2023" s="21" t="str">
        <f t="shared" si="314"/>
        <v>Tuesday</v>
      </c>
      <c r="M2023" s="20">
        <f t="shared" si="315"/>
        <v>3</v>
      </c>
      <c r="N2023" s="19">
        <v>3822</v>
      </c>
      <c r="O2023" s="4">
        <f>MATCH(N2023-1,'Supply Data'!$K$12:$K$17)+1</f>
        <v>4</v>
      </c>
      <c r="P2023">
        <f>INDEX('Supply Data'!$L$12:$L$17,'Demand Data'!O2023)</f>
        <v>50</v>
      </c>
      <c r="R2023" t="str">
        <f t="shared" si="316"/>
        <v>25-Mar-08 Tuesday 2</v>
      </c>
    </row>
    <row r="2024" spans="4:18" x14ac:dyDescent="0.35">
      <c r="D2024" s="21">
        <f t="shared" si="317"/>
        <v>39532.083333328439</v>
      </c>
      <c r="E2024" s="21" t="b">
        <f t="shared" si="310"/>
        <v>0</v>
      </c>
      <c r="F2024" s="21" t="b">
        <f t="shared" si="311"/>
        <v>0</v>
      </c>
      <c r="G2024" s="20">
        <f t="shared" si="312"/>
        <v>1</v>
      </c>
      <c r="H2024" s="20">
        <f t="shared" si="313"/>
        <v>24</v>
      </c>
      <c r="I2024" s="20">
        <f t="shared" si="318"/>
        <v>3</v>
      </c>
      <c r="J2024" s="21">
        <f t="shared" si="319"/>
        <v>39532</v>
      </c>
      <c r="K2024" s="21"/>
      <c r="L2024" s="21" t="str">
        <f t="shared" si="314"/>
        <v>Tuesday</v>
      </c>
      <c r="M2024" s="20">
        <f t="shared" si="315"/>
        <v>3</v>
      </c>
      <c r="N2024" s="19">
        <v>3742.5</v>
      </c>
      <c r="O2024" s="4">
        <f>MATCH(N2024-1,'Supply Data'!$K$12:$K$17)+1</f>
        <v>4</v>
      </c>
      <c r="P2024">
        <f>INDEX('Supply Data'!$L$12:$L$17,'Demand Data'!O2024)</f>
        <v>50</v>
      </c>
      <c r="R2024" t="str">
        <f t="shared" si="316"/>
        <v>25-Mar-08 Tuesday 3</v>
      </c>
    </row>
    <row r="2025" spans="4:18" x14ac:dyDescent="0.35">
      <c r="D2025" s="21">
        <f t="shared" si="317"/>
        <v>39532.124999995103</v>
      </c>
      <c r="E2025" s="21" t="b">
        <f t="shared" si="310"/>
        <v>0</v>
      </c>
      <c r="F2025" s="21" t="b">
        <f t="shared" si="311"/>
        <v>0</v>
      </c>
      <c r="G2025" s="20">
        <f t="shared" si="312"/>
        <v>1</v>
      </c>
      <c r="H2025" s="20">
        <f t="shared" si="313"/>
        <v>24</v>
      </c>
      <c r="I2025" s="20">
        <f t="shared" si="318"/>
        <v>4</v>
      </c>
      <c r="J2025" s="21">
        <f t="shared" si="319"/>
        <v>39532</v>
      </c>
      <c r="K2025" s="21"/>
      <c r="L2025" s="21" t="str">
        <f t="shared" si="314"/>
        <v>Tuesday</v>
      </c>
      <c r="M2025" s="20">
        <f t="shared" si="315"/>
        <v>3</v>
      </c>
      <c r="N2025" s="19">
        <v>3739.5</v>
      </c>
      <c r="O2025" s="4">
        <f>MATCH(N2025-1,'Supply Data'!$K$12:$K$17)+1</f>
        <v>4</v>
      </c>
      <c r="P2025">
        <f>INDEX('Supply Data'!$L$12:$L$17,'Demand Data'!O2025)</f>
        <v>50</v>
      </c>
      <c r="R2025" t="str">
        <f t="shared" si="316"/>
        <v>25-Mar-08 Tuesday 4</v>
      </c>
    </row>
    <row r="2026" spans="4:18" x14ac:dyDescent="0.35">
      <c r="D2026" s="21">
        <f t="shared" si="317"/>
        <v>39532.166666661768</v>
      </c>
      <c r="E2026" s="21" t="b">
        <f t="shared" si="310"/>
        <v>0</v>
      </c>
      <c r="F2026" s="21" t="b">
        <f t="shared" si="311"/>
        <v>0</v>
      </c>
      <c r="G2026" s="20">
        <f t="shared" si="312"/>
        <v>1</v>
      </c>
      <c r="H2026" s="20">
        <f t="shared" si="313"/>
        <v>24</v>
      </c>
      <c r="I2026" s="20">
        <f t="shared" si="318"/>
        <v>5</v>
      </c>
      <c r="J2026" s="21">
        <f t="shared" si="319"/>
        <v>39532</v>
      </c>
      <c r="K2026" s="21"/>
      <c r="L2026" s="21" t="str">
        <f t="shared" si="314"/>
        <v>Tuesday</v>
      </c>
      <c r="M2026" s="20">
        <f t="shared" si="315"/>
        <v>3</v>
      </c>
      <c r="N2026" s="19">
        <v>3861</v>
      </c>
      <c r="O2026" s="4">
        <f>MATCH(N2026-1,'Supply Data'!$K$12:$K$17)+1</f>
        <v>4</v>
      </c>
      <c r="P2026">
        <f>INDEX('Supply Data'!$L$12:$L$17,'Demand Data'!O2026)</f>
        <v>50</v>
      </c>
      <c r="R2026" t="str">
        <f t="shared" si="316"/>
        <v>25-Mar-08 Tuesday 5</v>
      </c>
    </row>
    <row r="2027" spans="4:18" x14ac:dyDescent="0.35">
      <c r="D2027" s="21">
        <f t="shared" si="317"/>
        <v>39532.208333328432</v>
      </c>
      <c r="E2027" s="21" t="b">
        <f t="shared" si="310"/>
        <v>0</v>
      </c>
      <c r="F2027" s="21" t="b">
        <f t="shared" si="311"/>
        <v>0</v>
      </c>
      <c r="G2027" s="20">
        <f t="shared" si="312"/>
        <v>1</v>
      </c>
      <c r="H2027" s="20">
        <f t="shared" si="313"/>
        <v>24</v>
      </c>
      <c r="I2027" s="20">
        <f t="shared" si="318"/>
        <v>6</v>
      </c>
      <c r="J2027" s="21">
        <f t="shared" si="319"/>
        <v>39532</v>
      </c>
      <c r="K2027" s="21"/>
      <c r="L2027" s="21" t="str">
        <f t="shared" si="314"/>
        <v>Tuesday</v>
      </c>
      <c r="M2027" s="20">
        <f t="shared" si="315"/>
        <v>3</v>
      </c>
      <c r="N2027" s="19">
        <v>3712.5</v>
      </c>
      <c r="O2027" s="4">
        <f>MATCH(N2027-1,'Supply Data'!$K$12:$K$17)+1</f>
        <v>4</v>
      </c>
      <c r="P2027">
        <f>INDEX('Supply Data'!$L$12:$L$17,'Demand Data'!O2027)</f>
        <v>50</v>
      </c>
      <c r="R2027" t="str">
        <f t="shared" si="316"/>
        <v>25-Mar-08 Tuesday 6</v>
      </c>
    </row>
    <row r="2028" spans="4:18" x14ac:dyDescent="0.35">
      <c r="D2028" s="21">
        <f t="shared" si="317"/>
        <v>39532.249999995096</v>
      </c>
      <c r="E2028" s="21" t="b">
        <f t="shared" si="310"/>
        <v>0</v>
      </c>
      <c r="F2028" s="21" t="b">
        <f t="shared" si="311"/>
        <v>0</v>
      </c>
      <c r="G2028" s="20">
        <f t="shared" si="312"/>
        <v>1</v>
      </c>
      <c r="H2028" s="20">
        <f t="shared" si="313"/>
        <v>24</v>
      </c>
      <c r="I2028" s="20">
        <f t="shared" si="318"/>
        <v>7</v>
      </c>
      <c r="J2028" s="21">
        <f t="shared" si="319"/>
        <v>39532</v>
      </c>
      <c r="K2028" s="21"/>
      <c r="L2028" s="21" t="str">
        <f t="shared" si="314"/>
        <v>Tuesday</v>
      </c>
      <c r="M2028" s="20">
        <f t="shared" si="315"/>
        <v>3</v>
      </c>
      <c r="N2028" s="19">
        <v>3922.5</v>
      </c>
      <c r="O2028" s="4">
        <f>MATCH(N2028-1,'Supply Data'!$K$12:$K$17)+1</f>
        <v>4</v>
      </c>
      <c r="P2028">
        <f>INDEX('Supply Data'!$L$12:$L$17,'Demand Data'!O2028)</f>
        <v>50</v>
      </c>
      <c r="R2028" t="str">
        <f t="shared" si="316"/>
        <v>25-Mar-08 Tuesday 7</v>
      </c>
    </row>
    <row r="2029" spans="4:18" x14ac:dyDescent="0.35">
      <c r="D2029" s="21">
        <f t="shared" si="317"/>
        <v>39532.29166666176</v>
      </c>
      <c r="E2029" s="21" t="b">
        <f t="shared" si="310"/>
        <v>0</v>
      </c>
      <c r="F2029" s="21" t="b">
        <f t="shared" si="311"/>
        <v>0</v>
      </c>
      <c r="G2029" s="20">
        <f t="shared" si="312"/>
        <v>1</v>
      </c>
      <c r="H2029" s="20">
        <f t="shared" si="313"/>
        <v>24</v>
      </c>
      <c r="I2029" s="20">
        <f t="shared" si="318"/>
        <v>8</v>
      </c>
      <c r="J2029" s="21">
        <f t="shared" si="319"/>
        <v>39532</v>
      </c>
      <c r="K2029" s="21"/>
      <c r="L2029" s="21" t="str">
        <f t="shared" si="314"/>
        <v>Tuesday</v>
      </c>
      <c r="M2029" s="20">
        <f t="shared" si="315"/>
        <v>3</v>
      </c>
      <c r="N2029" s="19">
        <v>4588.5</v>
      </c>
      <c r="O2029" s="4">
        <f>MATCH(N2029-1,'Supply Data'!$K$12:$K$17)+1</f>
        <v>4</v>
      </c>
      <c r="P2029">
        <f>INDEX('Supply Data'!$L$12:$L$17,'Demand Data'!O2029)</f>
        <v>50</v>
      </c>
      <c r="R2029" t="str">
        <f t="shared" si="316"/>
        <v>25-Mar-08 Tuesday 8</v>
      </c>
    </row>
    <row r="2030" spans="4:18" x14ac:dyDescent="0.35">
      <c r="D2030" s="21">
        <f t="shared" si="317"/>
        <v>39532.333333328424</v>
      </c>
      <c r="E2030" s="21" t="b">
        <f t="shared" si="310"/>
        <v>0</v>
      </c>
      <c r="F2030" s="21" t="b">
        <f t="shared" si="311"/>
        <v>0</v>
      </c>
      <c r="G2030" s="20">
        <f t="shared" si="312"/>
        <v>1</v>
      </c>
      <c r="H2030" s="20">
        <f t="shared" si="313"/>
        <v>24</v>
      </c>
      <c r="I2030" s="20">
        <f t="shared" si="318"/>
        <v>9</v>
      </c>
      <c r="J2030" s="21">
        <f t="shared" si="319"/>
        <v>39532</v>
      </c>
      <c r="K2030" s="21"/>
      <c r="L2030" s="21" t="str">
        <f t="shared" si="314"/>
        <v>Tuesday</v>
      </c>
      <c r="M2030" s="20">
        <f t="shared" si="315"/>
        <v>3</v>
      </c>
      <c r="N2030" s="19">
        <v>5056.5</v>
      </c>
      <c r="O2030" s="4">
        <f>MATCH(N2030-1,'Supply Data'!$K$12:$K$17)+1</f>
        <v>5</v>
      </c>
      <c r="P2030">
        <f>INDEX('Supply Data'!$L$12:$L$17,'Demand Data'!O2030)</f>
        <v>75</v>
      </c>
      <c r="R2030" t="str">
        <f t="shared" si="316"/>
        <v>25-Mar-08 Tuesday 9</v>
      </c>
    </row>
    <row r="2031" spans="4:18" x14ac:dyDescent="0.35">
      <c r="D2031" s="21">
        <f t="shared" si="317"/>
        <v>39532.374999995089</v>
      </c>
      <c r="E2031" s="21" t="b">
        <f t="shared" si="310"/>
        <v>0</v>
      </c>
      <c r="F2031" s="21" t="b">
        <f t="shared" si="311"/>
        <v>0</v>
      </c>
      <c r="G2031" s="20">
        <f t="shared" si="312"/>
        <v>1</v>
      </c>
      <c r="H2031" s="20">
        <f t="shared" si="313"/>
        <v>24</v>
      </c>
      <c r="I2031" s="20">
        <f t="shared" si="318"/>
        <v>10</v>
      </c>
      <c r="J2031" s="21">
        <f t="shared" si="319"/>
        <v>39532</v>
      </c>
      <c r="K2031" s="21"/>
      <c r="L2031" s="21" t="str">
        <f t="shared" si="314"/>
        <v>Tuesday</v>
      </c>
      <c r="M2031" s="20">
        <f t="shared" si="315"/>
        <v>3</v>
      </c>
      <c r="N2031" s="19">
        <v>5577</v>
      </c>
      <c r="O2031" s="4">
        <f>MATCH(N2031-1,'Supply Data'!$K$12:$K$17)+1</f>
        <v>5</v>
      </c>
      <c r="P2031">
        <f>INDEX('Supply Data'!$L$12:$L$17,'Demand Data'!O2031)</f>
        <v>75</v>
      </c>
      <c r="R2031" t="str">
        <f t="shared" si="316"/>
        <v>25-Mar-08 Tuesday 10</v>
      </c>
    </row>
    <row r="2032" spans="4:18" x14ac:dyDescent="0.35">
      <c r="D2032" s="21">
        <f t="shared" si="317"/>
        <v>39532.416666661753</v>
      </c>
      <c r="E2032" s="21" t="b">
        <f t="shared" si="310"/>
        <v>0</v>
      </c>
      <c r="F2032" s="21" t="b">
        <f t="shared" si="311"/>
        <v>0</v>
      </c>
      <c r="G2032" s="20">
        <f t="shared" si="312"/>
        <v>1</v>
      </c>
      <c r="H2032" s="20">
        <f t="shared" si="313"/>
        <v>24</v>
      </c>
      <c r="I2032" s="20">
        <f t="shared" si="318"/>
        <v>11</v>
      </c>
      <c r="J2032" s="21">
        <f t="shared" si="319"/>
        <v>39532</v>
      </c>
      <c r="K2032" s="21"/>
      <c r="L2032" s="21" t="str">
        <f t="shared" si="314"/>
        <v>Tuesday</v>
      </c>
      <c r="M2032" s="20">
        <f t="shared" si="315"/>
        <v>3</v>
      </c>
      <c r="N2032" s="19">
        <v>5716.5</v>
      </c>
      <c r="O2032" s="4">
        <f>MATCH(N2032-1,'Supply Data'!$K$12:$K$17)+1</f>
        <v>5</v>
      </c>
      <c r="P2032">
        <f>INDEX('Supply Data'!$L$12:$L$17,'Demand Data'!O2032)</f>
        <v>75</v>
      </c>
      <c r="R2032" t="str">
        <f t="shared" si="316"/>
        <v>25-Mar-08 Tuesday 11</v>
      </c>
    </row>
    <row r="2033" spans="4:18" x14ac:dyDescent="0.35">
      <c r="D2033" s="21">
        <f t="shared" si="317"/>
        <v>39532.458333328417</v>
      </c>
      <c r="E2033" s="21" t="b">
        <f t="shared" si="310"/>
        <v>0</v>
      </c>
      <c r="F2033" s="21" t="b">
        <f t="shared" si="311"/>
        <v>0</v>
      </c>
      <c r="G2033" s="20">
        <f t="shared" si="312"/>
        <v>1</v>
      </c>
      <c r="H2033" s="20">
        <f t="shared" si="313"/>
        <v>24</v>
      </c>
      <c r="I2033" s="20">
        <f t="shared" si="318"/>
        <v>12</v>
      </c>
      <c r="J2033" s="21">
        <f t="shared" si="319"/>
        <v>39532</v>
      </c>
      <c r="K2033" s="21"/>
      <c r="L2033" s="21" t="str">
        <f t="shared" si="314"/>
        <v>Tuesday</v>
      </c>
      <c r="M2033" s="20">
        <f t="shared" si="315"/>
        <v>3</v>
      </c>
      <c r="N2033" s="19">
        <v>5467.5</v>
      </c>
      <c r="O2033" s="4">
        <f>MATCH(N2033-1,'Supply Data'!$K$12:$K$17)+1</f>
        <v>5</v>
      </c>
      <c r="P2033">
        <f>INDEX('Supply Data'!$L$12:$L$17,'Demand Data'!O2033)</f>
        <v>75</v>
      </c>
      <c r="R2033" t="str">
        <f t="shared" si="316"/>
        <v>25-Mar-08 Tuesday 12</v>
      </c>
    </row>
    <row r="2034" spans="4:18" x14ac:dyDescent="0.35">
      <c r="D2034" s="21">
        <f t="shared" si="317"/>
        <v>39532.499999995081</v>
      </c>
      <c r="E2034" s="21" t="b">
        <f t="shared" si="310"/>
        <v>0</v>
      </c>
      <c r="F2034" s="21" t="b">
        <f t="shared" si="311"/>
        <v>0</v>
      </c>
      <c r="G2034" s="20">
        <f t="shared" si="312"/>
        <v>1</v>
      </c>
      <c r="H2034" s="20">
        <f t="shared" si="313"/>
        <v>24</v>
      </c>
      <c r="I2034" s="20">
        <f t="shared" si="318"/>
        <v>13</v>
      </c>
      <c r="J2034" s="21">
        <f t="shared" si="319"/>
        <v>39532</v>
      </c>
      <c r="K2034" s="21"/>
      <c r="L2034" s="21" t="str">
        <f t="shared" si="314"/>
        <v>Tuesday</v>
      </c>
      <c r="M2034" s="20">
        <f t="shared" si="315"/>
        <v>3</v>
      </c>
      <c r="N2034" s="19">
        <v>5671.5</v>
      </c>
      <c r="O2034" s="4">
        <f>MATCH(N2034-1,'Supply Data'!$K$12:$K$17)+1</f>
        <v>5</v>
      </c>
      <c r="P2034">
        <f>INDEX('Supply Data'!$L$12:$L$17,'Demand Data'!O2034)</f>
        <v>75</v>
      </c>
      <c r="R2034" t="str">
        <f t="shared" si="316"/>
        <v>25-Mar-08 Tuesday 13</v>
      </c>
    </row>
    <row r="2035" spans="4:18" x14ac:dyDescent="0.35">
      <c r="D2035" s="21">
        <f t="shared" si="317"/>
        <v>39532.541666661746</v>
      </c>
      <c r="E2035" s="21" t="b">
        <f t="shared" si="310"/>
        <v>0</v>
      </c>
      <c r="F2035" s="21" t="b">
        <f t="shared" si="311"/>
        <v>0</v>
      </c>
      <c r="G2035" s="20">
        <f t="shared" si="312"/>
        <v>1</v>
      </c>
      <c r="H2035" s="20">
        <f t="shared" si="313"/>
        <v>24</v>
      </c>
      <c r="I2035" s="20">
        <f t="shared" si="318"/>
        <v>14</v>
      </c>
      <c r="J2035" s="21">
        <f t="shared" si="319"/>
        <v>39532</v>
      </c>
      <c r="K2035" s="21"/>
      <c r="L2035" s="21" t="str">
        <f t="shared" si="314"/>
        <v>Tuesday</v>
      </c>
      <c r="M2035" s="20">
        <f t="shared" si="315"/>
        <v>3</v>
      </c>
      <c r="N2035" s="19">
        <v>5806.5</v>
      </c>
      <c r="O2035" s="4">
        <f>MATCH(N2035-1,'Supply Data'!$K$12:$K$17)+1</f>
        <v>5</v>
      </c>
      <c r="P2035">
        <f>INDEX('Supply Data'!$L$12:$L$17,'Demand Data'!O2035)</f>
        <v>75</v>
      </c>
      <c r="R2035" t="str">
        <f t="shared" si="316"/>
        <v>25-Mar-08 Tuesday 14</v>
      </c>
    </row>
    <row r="2036" spans="4:18" x14ac:dyDescent="0.35">
      <c r="D2036" s="21">
        <f t="shared" si="317"/>
        <v>39532.58333332841</v>
      </c>
      <c r="E2036" s="21" t="b">
        <f t="shared" si="310"/>
        <v>0</v>
      </c>
      <c r="F2036" s="21" t="b">
        <f t="shared" si="311"/>
        <v>0</v>
      </c>
      <c r="G2036" s="20">
        <f t="shared" si="312"/>
        <v>1</v>
      </c>
      <c r="H2036" s="20">
        <f t="shared" si="313"/>
        <v>24</v>
      </c>
      <c r="I2036" s="20">
        <f t="shared" si="318"/>
        <v>15</v>
      </c>
      <c r="J2036" s="21">
        <f t="shared" si="319"/>
        <v>39532</v>
      </c>
      <c r="K2036" s="21"/>
      <c r="L2036" s="21" t="str">
        <f t="shared" si="314"/>
        <v>Tuesday</v>
      </c>
      <c r="M2036" s="20">
        <f t="shared" si="315"/>
        <v>3</v>
      </c>
      <c r="N2036" s="19">
        <v>5668.5</v>
      </c>
      <c r="O2036" s="4">
        <f>MATCH(N2036-1,'Supply Data'!$K$12:$K$17)+1</f>
        <v>5</v>
      </c>
      <c r="P2036">
        <f>INDEX('Supply Data'!$L$12:$L$17,'Demand Data'!O2036)</f>
        <v>75</v>
      </c>
      <c r="R2036" t="str">
        <f t="shared" si="316"/>
        <v>25-Mar-08 Tuesday 15</v>
      </c>
    </row>
    <row r="2037" spans="4:18" x14ac:dyDescent="0.35">
      <c r="D2037" s="21">
        <f t="shared" si="317"/>
        <v>39532.624999995074</v>
      </c>
      <c r="E2037" s="21" t="b">
        <f t="shared" si="310"/>
        <v>0</v>
      </c>
      <c r="F2037" s="21" t="b">
        <f t="shared" si="311"/>
        <v>0</v>
      </c>
      <c r="G2037" s="20">
        <f t="shared" si="312"/>
        <v>1</v>
      </c>
      <c r="H2037" s="20">
        <f t="shared" si="313"/>
        <v>24</v>
      </c>
      <c r="I2037" s="20">
        <f t="shared" si="318"/>
        <v>16</v>
      </c>
      <c r="J2037" s="21">
        <f t="shared" si="319"/>
        <v>39532</v>
      </c>
      <c r="K2037" s="21"/>
      <c r="L2037" s="21" t="str">
        <f t="shared" si="314"/>
        <v>Tuesday</v>
      </c>
      <c r="M2037" s="20">
        <f t="shared" si="315"/>
        <v>3</v>
      </c>
      <c r="N2037" s="19">
        <v>5536.5</v>
      </c>
      <c r="O2037" s="4">
        <f>MATCH(N2037-1,'Supply Data'!$K$12:$K$17)+1</f>
        <v>5</v>
      </c>
      <c r="P2037">
        <f>INDEX('Supply Data'!$L$12:$L$17,'Demand Data'!O2037)</f>
        <v>75</v>
      </c>
      <c r="R2037" t="str">
        <f t="shared" si="316"/>
        <v>25-Mar-08 Tuesday 16</v>
      </c>
    </row>
    <row r="2038" spans="4:18" x14ac:dyDescent="0.35">
      <c r="D2038" s="21">
        <f t="shared" si="317"/>
        <v>39532.666666661738</v>
      </c>
      <c r="E2038" s="21" t="b">
        <f t="shared" si="310"/>
        <v>0</v>
      </c>
      <c r="F2038" s="21" t="b">
        <f t="shared" si="311"/>
        <v>0</v>
      </c>
      <c r="G2038" s="20">
        <f t="shared" si="312"/>
        <v>1</v>
      </c>
      <c r="H2038" s="20">
        <f t="shared" si="313"/>
        <v>24</v>
      </c>
      <c r="I2038" s="20">
        <f t="shared" si="318"/>
        <v>17</v>
      </c>
      <c r="J2038" s="21">
        <f t="shared" si="319"/>
        <v>39532</v>
      </c>
      <c r="K2038" s="21"/>
      <c r="L2038" s="21" t="str">
        <f t="shared" si="314"/>
        <v>Tuesday</v>
      </c>
      <c r="M2038" s="20">
        <f t="shared" si="315"/>
        <v>3</v>
      </c>
      <c r="N2038" s="19">
        <v>5262</v>
      </c>
      <c r="O2038" s="4">
        <f>MATCH(N2038-1,'Supply Data'!$K$12:$K$17)+1</f>
        <v>5</v>
      </c>
      <c r="P2038">
        <f>INDEX('Supply Data'!$L$12:$L$17,'Demand Data'!O2038)</f>
        <v>75</v>
      </c>
      <c r="R2038" t="str">
        <f t="shared" si="316"/>
        <v>25-Mar-08 Tuesday 17</v>
      </c>
    </row>
    <row r="2039" spans="4:18" x14ac:dyDescent="0.35">
      <c r="D2039" s="21">
        <f t="shared" si="317"/>
        <v>39532.708333328403</v>
      </c>
      <c r="E2039" s="21" t="b">
        <f t="shared" si="310"/>
        <v>0</v>
      </c>
      <c r="F2039" s="21" t="b">
        <f t="shared" si="311"/>
        <v>0</v>
      </c>
      <c r="G2039" s="20">
        <f t="shared" si="312"/>
        <v>1</v>
      </c>
      <c r="H2039" s="20">
        <f t="shared" si="313"/>
        <v>24</v>
      </c>
      <c r="I2039" s="20">
        <f t="shared" si="318"/>
        <v>18</v>
      </c>
      <c r="J2039" s="21">
        <f t="shared" si="319"/>
        <v>39532</v>
      </c>
      <c r="K2039" s="21"/>
      <c r="L2039" s="21" t="str">
        <f t="shared" si="314"/>
        <v>Tuesday</v>
      </c>
      <c r="M2039" s="20">
        <f t="shared" si="315"/>
        <v>3</v>
      </c>
      <c r="N2039" s="19">
        <v>5226</v>
      </c>
      <c r="O2039" s="4">
        <f>MATCH(N2039-1,'Supply Data'!$K$12:$K$17)+1</f>
        <v>5</v>
      </c>
      <c r="P2039">
        <f>INDEX('Supply Data'!$L$12:$L$17,'Demand Data'!O2039)</f>
        <v>75</v>
      </c>
      <c r="R2039" t="str">
        <f t="shared" si="316"/>
        <v>25-Mar-08 Tuesday 18</v>
      </c>
    </row>
    <row r="2040" spans="4:18" x14ac:dyDescent="0.35">
      <c r="D2040" s="21">
        <f t="shared" si="317"/>
        <v>39532.749999995067</v>
      </c>
      <c r="E2040" s="21" t="b">
        <f t="shared" si="310"/>
        <v>0</v>
      </c>
      <c r="F2040" s="21" t="b">
        <f t="shared" si="311"/>
        <v>0</v>
      </c>
      <c r="G2040" s="20">
        <f t="shared" si="312"/>
        <v>1</v>
      </c>
      <c r="H2040" s="20">
        <f t="shared" si="313"/>
        <v>24</v>
      </c>
      <c r="I2040" s="20">
        <f t="shared" si="318"/>
        <v>19</v>
      </c>
      <c r="J2040" s="21">
        <f t="shared" si="319"/>
        <v>39532</v>
      </c>
      <c r="K2040" s="21"/>
      <c r="L2040" s="21" t="str">
        <f t="shared" si="314"/>
        <v>Tuesday</v>
      </c>
      <c r="M2040" s="20">
        <f t="shared" si="315"/>
        <v>3</v>
      </c>
      <c r="N2040" s="19">
        <v>5911.5</v>
      </c>
      <c r="O2040" s="4">
        <f>MATCH(N2040-1,'Supply Data'!$K$12:$K$17)+1</f>
        <v>5</v>
      </c>
      <c r="P2040">
        <f>INDEX('Supply Data'!$L$12:$L$17,'Demand Data'!O2040)</f>
        <v>75</v>
      </c>
      <c r="R2040" t="str">
        <f t="shared" si="316"/>
        <v>25-Mar-08 Tuesday 19</v>
      </c>
    </row>
    <row r="2041" spans="4:18" x14ac:dyDescent="0.35">
      <c r="D2041" s="21">
        <f t="shared" si="317"/>
        <v>39532.791666661731</v>
      </c>
      <c r="E2041" s="21" t="b">
        <f t="shared" si="310"/>
        <v>0</v>
      </c>
      <c r="F2041" s="21" t="b">
        <f t="shared" si="311"/>
        <v>0</v>
      </c>
      <c r="G2041" s="20">
        <f t="shared" si="312"/>
        <v>1</v>
      </c>
      <c r="H2041" s="20">
        <f t="shared" si="313"/>
        <v>24</v>
      </c>
      <c r="I2041" s="20">
        <f t="shared" si="318"/>
        <v>20</v>
      </c>
      <c r="J2041" s="21">
        <f t="shared" si="319"/>
        <v>39532</v>
      </c>
      <c r="K2041" s="21"/>
      <c r="L2041" s="21" t="str">
        <f t="shared" si="314"/>
        <v>Tuesday</v>
      </c>
      <c r="M2041" s="20">
        <f t="shared" si="315"/>
        <v>3</v>
      </c>
      <c r="N2041" s="19">
        <v>5587.5</v>
      </c>
      <c r="O2041" s="4">
        <f>MATCH(N2041-1,'Supply Data'!$K$12:$K$17)+1</f>
        <v>5</v>
      </c>
      <c r="P2041">
        <f>INDEX('Supply Data'!$L$12:$L$17,'Demand Data'!O2041)</f>
        <v>75</v>
      </c>
      <c r="R2041" t="str">
        <f t="shared" si="316"/>
        <v>25-Mar-08 Tuesday 20</v>
      </c>
    </row>
    <row r="2042" spans="4:18" x14ac:dyDescent="0.35">
      <c r="D2042" s="21">
        <f t="shared" si="317"/>
        <v>39532.833333328395</v>
      </c>
      <c r="E2042" s="21" t="b">
        <f t="shared" si="310"/>
        <v>0</v>
      </c>
      <c r="F2042" s="21" t="b">
        <f t="shared" si="311"/>
        <v>0</v>
      </c>
      <c r="G2042" s="20">
        <f t="shared" si="312"/>
        <v>1</v>
      </c>
      <c r="H2042" s="20">
        <f t="shared" si="313"/>
        <v>24</v>
      </c>
      <c r="I2042" s="20">
        <f t="shared" si="318"/>
        <v>21</v>
      </c>
      <c r="J2042" s="21">
        <f t="shared" si="319"/>
        <v>39532</v>
      </c>
      <c r="K2042" s="21"/>
      <c r="L2042" s="21" t="str">
        <f t="shared" si="314"/>
        <v>Tuesday</v>
      </c>
      <c r="M2042" s="20">
        <f t="shared" si="315"/>
        <v>3</v>
      </c>
      <c r="N2042" s="19">
        <v>5425.5</v>
      </c>
      <c r="O2042" s="4">
        <f>MATCH(N2042-1,'Supply Data'!$K$12:$K$17)+1</f>
        <v>5</v>
      </c>
      <c r="P2042">
        <f>INDEX('Supply Data'!$L$12:$L$17,'Demand Data'!O2042)</f>
        <v>75</v>
      </c>
      <c r="R2042" t="str">
        <f t="shared" si="316"/>
        <v>25-Mar-08 Tuesday 21</v>
      </c>
    </row>
    <row r="2043" spans="4:18" x14ac:dyDescent="0.35">
      <c r="D2043" s="21">
        <f t="shared" si="317"/>
        <v>39532.87499999506</v>
      </c>
      <c r="E2043" s="21" t="b">
        <f t="shared" si="310"/>
        <v>0</v>
      </c>
      <c r="F2043" s="21" t="b">
        <f t="shared" si="311"/>
        <v>0</v>
      </c>
      <c r="G2043" s="20">
        <f t="shared" si="312"/>
        <v>1</v>
      </c>
      <c r="H2043" s="20">
        <f t="shared" si="313"/>
        <v>24</v>
      </c>
      <c r="I2043" s="20">
        <f t="shared" si="318"/>
        <v>22</v>
      </c>
      <c r="J2043" s="21">
        <f t="shared" si="319"/>
        <v>39532</v>
      </c>
      <c r="K2043" s="21"/>
      <c r="L2043" s="21" t="str">
        <f t="shared" si="314"/>
        <v>Tuesday</v>
      </c>
      <c r="M2043" s="20">
        <f t="shared" si="315"/>
        <v>3</v>
      </c>
      <c r="N2043" s="19">
        <v>4827</v>
      </c>
      <c r="O2043" s="4">
        <f>MATCH(N2043-1,'Supply Data'!$K$12:$K$17)+1</f>
        <v>5</v>
      </c>
      <c r="P2043">
        <f>INDEX('Supply Data'!$L$12:$L$17,'Demand Data'!O2043)</f>
        <v>75</v>
      </c>
      <c r="R2043" t="str">
        <f t="shared" si="316"/>
        <v>25-Mar-08 Tuesday 22</v>
      </c>
    </row>
    <row r="2044" spans="4:18" x14ac:dyDescent="0.35">
      <c r="D2044" s="21">
        <f t="shared" si="317"/>
        <v>39532.916666661724</v>
      </c>
      <c r="E2044" s="21" t="b">
        <f t="shared" si="310"/>
        <v>0</v>
      </c>
      <c r="F2044" s="21" t="b">
        <f t="shared" si="311"/>
        <v>0</v>
      </c>
      <c r="G2044" s="20">
        <f t="shared" si="312"/>
        <v>1</v>
      </c>
      <c r="H2044" s="20">
        <f t="shared" si="313"/>
        <v>24</v>
      </c>
      <c r="I2044" s="20">
        <f t="shared" si="318"/>
        <v>23</v>
      </c>
      <c r="J2044" s="21">
        <f t="shared" si="319"/>
        <v>39532</v>
      </c>
      <c r="K2044" s="21"/>
      <c r="L2044" s="21" t="str">
        <f t="shared" si="314"/>
        <v>Tuesday</v>
      </c>
      <c r="M2044" s="20">
        <f t="shared" si="315"/>
        <v>3</v>
      </c>
      <c r="N2044" s="19">
        <v>4449</v>
      </c>
      <c r="O2044" s="4">
        <f>MATCH(N2044-1,'Supply Data'!$K$12:$K$17)+1</f>
        <v>4</v>
      </c>
      <c r="P2044">
        <f>INDEX('Supply Data'!$L$12:$L$17,'Demand Data'!O2044)</f>
        <v>50</v>
      </c>
      <c r="R2044" t="str">
        <f t="shared" si="316"/>
        <v>25-Mar-08 Tuesday 23</v>
      </c>
    </row>
    <row r="2045" spans="4:18" x14ac:dyDescent="0.35">
      <c r="D2045" s="21">
        <f t="shared" si="317"/>
        <v>39532.958333328388</v>
      </c>
      <c r="E2045" s="21" t="b">
        <f t="shared" si="310"/>
        <v>0</v>
      </c>
      <c r="F2045" s="21" t="b">
        <f t="shared" si="311"/>
        <v>0</v>
      </c>
      <c r="G2045" s="20">
        <f t="shared" si="312"/>
        <v>1</v>
      </c>
      <c r="H2045" s="20">
        <f t="shared" si="313"/>
        <v>24</v>
      </c>
      <c r="I2045" s="20">
        <f t="shared" si="318"/>
        <v>24</v>
      </c>
      <c r="J2045" s="21">
        <f t="shared" si="319"/>
        <v>39532</v>
      </c>
      <c r="K2045" s="21"/>
      <c r="L2045" s="21" t="str">
        <f t="shared" si="314"/>
        <v>Tuesday</v>
      </c>
      <c r="M2045" s="20">
        <f t="shared" si="315"/>
        <v>3</v>
      </c>
      <c r="N2045" s="19">
        <v>4213.5</v>
      </c>
      <c r="O2045" s="4">
        <f>MATCH(N2045-1,'Supply Data'!$K$12:$K$17)+1</f>
        <v>4</v>
      </c>
      <c r="P2045">
        <f>INDEX('Supply Data'!$L$12:$L$17,'Demand Data'!O2045)</f>
        <v>50</v>
      </c>
      <c r="R2045" t="str">
        <f t="shared" si="316"/>
        <v>25-Mar-08 Tuesday 24</v>
      </c>
    </row>
    <row r="2046" spans="4:18" x14ac:dyDescent="0.35">
      <c r="D2046" s="21">
        <f t="shared" si="317"/>
        <v>39532.999999995052</v>
      </c>
      <c r="E2046" s="21" t="b">
        <f t="shared" si="310"/>
        <v>0</v>
      </c>
      <c r="F2046" s="21" t="b">
        <f t="shared" si="311"/>
        <v>0</v>
      </c>
      <c r="G2046" s="20">
        <f t="shared" si="312"/>
        <v>1</v>
      </c>
      <c r="H2046" s="20">
        <f t="shared" si="313"/>
        <v>24</v>
      </c>
      <c r="I2046" s="20">
        <f t="shared" si="318"/>
        <v>1</v>
      </c>
      <c r="J2046" s="21">
        <f t="shared" si="319"/>
        <v>39533</v>
      </c>
      <c r="K2046" s="21"/>
      <c r="L2046" s="21" t="str">
        <f t="shared" si="314"/>
        <v>Wednesday</v>
      </c>
      <c r="M2046" s="20">
        <f t="shared" si="315"/>
        <v>3</v>
      </c>
      <c r="N2046" s="19">
        <v>3928.5</v>
      </c>
      <c r="O2046" s="4">
        <f>MATCH(N2046-1,'Supply Data'!$K$12:$K$17)+1</f>
        <v>4</v>
      </c>
      <c r="P2046">
        <f>INDEX('Supply Data'!$L$12:$L$17,'Demand Data'!O2046)</f>
        <v>50</v>
      </c>
      <c r="R2046" t="str">
        <f t="shared" si="316"/>
        <v>26-Mar-08 Wednesday 1</v>
      </c>
    </row>
    <row r="2047" spans="4:18" x14ac:dyDescent="0.35">
      <c r="D2047" s="21">
        <f t="shared" si="317"/>
        <v>39533.041666661717</v>
      </c>
      <c r="E2047" s="21" t="b">
        <f t="shared" si="310"/>
        <v>0</v>
      </c>
      <c r="F2047" s="21" t="b">
        <f t="shared" si="311"/>
        <v>0</v>
      </c>
      <c r="G2047" s="20">
        <f t="shared" si="312"/>
        <v>1</v>
      </c>
      <c r="H2047" s="20">
        <f t="shared" si="313"/>
        <v>24</v>
      </c>
      <c r="I2047" s="20">
        <f t="shared" si="318"/>
        <v>2</v>
      </c>
      <c r="J2047" s="21">
        <f t="shared" si="319"/>
        <v>39533</v>
      </c>
      <c r="K2047" s="21"/>
      <c r="L2047" s="21" t="str">
        <f t="shared" si="314"/>
        <v>Wednesday</v>
      </c>
      <c r="M2047" s="20">
        <f t="shared" si="315"/>
        <v>3</v>
      </c>
      <c r="N2047" s="19">
        <v>3822</v>
      </c>
      <c r="O2047" s="4">
        <f>MATCH(N2047-1,'Supply Data'!$K$12:$K$17)+1</f>
        <v>4</v>
      </c>
      <c r="P2047">
        <f>INDEX('Supply Data'!$L$12:$L$17,'Demand Data'!O2047)</f>
        <v>50</v>
      </c>
      <c r="R2047" t="str">
        <f t="shared" si="316"/>
        <v>26-Mar-08 Wednesday 2</v>
      </c>
    </row>
    <row r="2048" spans="4:18" x14ac:dyDescent="0.35">
      <c r="D2048" s="21">
        <f t="shared" si="317"/>
        <v>39533.083333328381</v>
      </c>
      <c r="E2048" s="21" t="b">
        <f t="shared" si="310"/>
        <v>0</v>
      </c>
      <c r="F2048" s="21" t="b">
        <f t="shared" si="311"/>
        <v>0</v>
      </c>
      <c r="G2048" s="20">
        <f t="shared" si="312"/>
        <v>1</v>
      </c>
      <c r="H2048" s="20">
        <f t="shared" si="313"/>
        <v>24</v>
      </c>
      <c r="I2048" s="20">
        <f t="shared" si="318"/>
        <v>3</v>
      </c>
      <c r="J2048" s="21">
        <f t="shared" si="319"/>
        <v>39533</v>
      </c>
      <c r="K2048" s="21"/>
      <c r="L2048" s="21" t="str">
        <f t="shared" si="314"/>
        <v>Wednesday</v>
      </c>
      <c r="M2048" s="20">
        <f t="shared" si="315"/>
        <v>3</v>
      </c>
      <c r="N2048" s="19">
        <v>3742.5</v>
      </c>
      <c r="O2048" s="4">
        <f>MATCH(N2048-1,'Supply Data'!$K$12:$K$17)+1</f>
        <v>4</v>
      </c>
      <c r="P2048">
        <f>INDEX('Supply Data'!$L$12:$L$17,'Demand Data'!O2048)</f>
        <v>50</v>
      </c>
      <c r="R2048" t="str">
        <f t="shared" si="316"/>
        <v>26-Mar-08 Wednesday 3</v>
      </c>
    </row>
    <row r="2049" spans="4:18" x14ac:dyDescent="0.35">
      <c r="D2049" s="21">
        <f t="shared" si="317"/>
        <v>39533.124999995045</v>
      </c>
      <c r="E2049" s="21" t="b">
        <f t="shared" si="310"/>
        <v>0</v>
      </c>
      <c r="F2049" s="21" t="b">
        <f t="shared" si="311"/>
        <v>0</v>
      </c>
      <c r="G2049" s="20">
        <f t="shared" si="312"/>
        <v>1</v>
      </c>
      <c r="H2049" s="20">
        <f t="shared" si="313"/>
        <v>24</v>
      </c>
      <c r="I2049" s="20">
        <f t="shared" si="318"/>
        <v>4</v>
      </c>
      <c r="J2049" s="21">
        <f t="shared" si="319"/>
        <v>39533</v>
      </c>
      <c r="K2049" s="21"/>
      <c r="L2049" s="21" t="str">
        <f t="shared" si="314"/>
        <v>Wednesday</v>
      </c>
      <c r="M2049" s="20">
        <f t="shared" si="315"/>
        <v>3</v>
      </c>
      <c r="N2049" s="19">
        <v>3739.5</v>
      </c>
      <c r="O2049" s="4">
        <f>MATCH(N2049-1,'Supply Data'!$K$12:$K$17)+1</f>
        <v>4</v>
      </c>
      <c r="P2049">
        <f>INDEX('Supply Data'!$L$12:$L$17,'Demand Data'!O2049)</f>
        <v>50</v>
      </c>
      <c r="R2049" t="str">
        <f t="shared" si="316"/>
        <v>26-Mar-08 Wednesday 4</v>
      </c>
    </row>
    <row r="2050" spans="4:18" x14ac:dyDescent="0.35">
      <c r="D2050" s="21">
        <f t="shared" si="317"/>
        <v>39533.166666661709</v>
      </c>
      <c r="E2050" s="21" t="b">
        <f t="shared" si="310"/>
        <v>0</v>
      </c>
      <c r="F2050" s="21" t="b">
        <f t="shared" si="311"/>
        <v>0</v>
      </c>
      <c r="G2050" s="20">
        <f t="shared" si="312"/>
        <v>1</v>
      </c>
      <c r="H2050" s="20">
        <f t="shared" si="313"/>
        <v>24</v>
      </c>
      <c r="I2050" s="20">
        <f t="shared" si="318"/>
        <v>5</v>
      </c>
      <c r="J2050" s="21">
        <f t="shared" si="319"/>
        <v>39533</v>
      </c>
      <c r="K2050" s="21"/>
      <c r="L2050" s="21" t="str">
        <f t="shared" si="314"/>
        <v>Wednesday</v>
      </c>
      <c r="M2050" s="20">
        <f t="shared" si="315"/>
        <v>3</v>
      </c>
      <c r="N2050" s="19">
        <v>3861</v>
      </c>
      <c r="O2050" s="4">
        <f>MATCH(N2050-1,'Supply Data'!$K$12:$K$17)+1</f>
        <v>4</v>
      </c>
      <c r="P2050">
        <f>INDEX('Supply Data'!$L$12:$L$17,'Demand Data'!O2050)</f>
        <v>50</v>
      </c>
      <c r="R2050" t="str">
        <f t="shared" si="316"/>
        <v>26-Mar-08 Wednesday 5</v>
      </c>
    </row>
    <row r="2051" spans="4:18" x14ac:dyDescent="0.35">
      <c r="D2051" s="21">
        <f t="shared" si="317"/>
        <v>39533.208333328374</v>
      </c>
      <c r="E2051" s="21" t="b">
        <f t="shared" si="310"/>
        <v>0</v>
      </c>
      <c r="F2051" s="21" t="b">
        <f t="shared" si="311"/>
        <v>0</v>
      </c>
      <c r="G2051" s="20">
        <f t="shared" si="312"/>
        <v>1</v>
      </c>
      <c r="H2051" s="20">
        <f t="shared" si="313"/>
        <v>24</v>
      </c>
      <c r="I2051" s="20">
        <f t="shared" si="318"/>
        <v>6</v>
      </c>
      <c r="J2051" s="21">
        <f t="shared" si="319"/>
        <v>39533</v>
      </c>
      <c r="K2051" s="21"/>
      <c r="L2051" s="21" t="str">
        <f t="shared" si="314"/>
        <v>Wednesday</v>
      </c>
      <c r="M2051" s="20">
        <f t="shared" si="315"/>
        <v>3</v>
      </c>
      <c r="N2051" s="19">
        <v>3712.5</v>
      </c>
      <c r="O2051" s="4">
        <f>MATCH(N2051-1,'Supply Data'!$K$12:$K$17)+1</f>
        <v>4</v>
      </c>
      <c r="P2051">
        <f>INDEX('Supply Data'!$L$12:$L$17,'Demand Data'!O2051)</f>
        <v>50</v>
      </c>
      <c r="R2051" t="str">
        <f t="shared" si="316"/>
        <v>26-Mar-08 Wednesday 6</v>
      </c>
    </row>
    <row r="2052" spans="4:18" x14ac:dyDescent="0.35">
      <c r="D2052" s="21">
        <f t="shared" si="317"/>
        <v>39533.249999995038</v>
      </c>
      <c r="E2052" s="21" t="b">
        <f t="shared" si="310"/>
        <v>0</v>
      </c>
      <c r="F2052" s="21" t="b">
        <f t="shared" si="311"/>
        <v>0</v>
      </c>
      <c r="G2052" s="20">
        <f t="shared" si="312"/>
        <v>1</v>
      </c>
      <c r="H2052" s="20">
        <f t="shared" si="313"/>
        <v>24</v>
      </c>
      <c r="I2052" s="20">
        <f t="shared" si="318"/>
        <v>7</v>
      </c>
      <c r="J2052" s="21">
        <f t="shared" si="319"/>
        <v>39533</v>
      </c>
      <c r="K2052" s="21"/>
      <c r="L2052" s="21" t="str">
        <f t="shared" si="314"/>
        <v>Wednesday</v>
      </c>
      <c r="M2052" s="20">
        <f t="shared" si="315"/>
        <v>3</v>
      </c>
      <c r="N2052" s="19">
        <v>3922.5</v>
      </c>
      <c r="O2052" s="4">
        <f>MATCH(N2052-1,'Supply Data'!$K$12:$K$17)+1</f>
        <v>4</v>
      </c>
      <c r="P2052">
        <f>INDEX('Supply Data'!$L$12:$L$17,'Demand Data'!O2052)</f>
        <v>50</v>
      </c>
      <c r="R2052" t="str">
        <f t="shared" si="316"/>
        <v>26-Mar-08 Wednesday 7</v>
      </c>
    </row>
    <row r="2053" spans="4:18" x14ac:dyDescent="0.35">
      <c r="D2053" s="21">
        <f t="shared" si="317"/>
        <v>39533.291666661702</v>
      </c>
      <c r="E2053" s="21" t="b">
        <f t="shared" si="310"/>
        <v>0</v>
      </c>
      <c r="F2053" s="21" t="b">
        <f t="shared" si="311"/>
        <v>0</v>
      </c>
      <c r="G2053" s="20">
        <f t="shared" si="312"/>
        <v>1</v>
      </c>
      <c r="H2053" s="20">
        <f t="shared" si="313"/>
        <v>24</v>
      </c>
      <c r="I2053" s="20">
        <f t="shared" si="318"/>
        <v>8</v>
      </c>
      <c r="J2053" s="21">
        <f t="shared" si="319"/>
        <v>39533</v>
      </c>
      <c r="K2053" s="21"/>
      <c r="L2053" s="21" t="str">
        <f t="shared" si="314"/>
        <v>Wednesday</v>
      </c>
      <c r="M2053" s="20">
        <f t="shared" si="315"/>
        <v>3</v>
      </c>
      <c r="N2053" s="19">
        <v>4588.5</v>
      </c>
      <c r="O2053" s="4">
        <f>MATCH(N2053-1,'Supply Data'!$K$12:$K$17)+1</f>
        <v>4</v>
      </c>
      <c r="P2053">
        <f>INDEX('Supply Data'!$L$12:$L$17,'Demand Data'!O2053)</f>
        <v>50</v>
      </c>
      <c r="R2053" t="str">
        <f t="shared" si="316"/>
        <v>26-Mar-08 Wednesday 8</v>
      </c>
    </row>
    <row r="2054" spans="4:18" x14ac:dyDescent="0.35">
      <c r="D2054" s="21">
        <f t="shared" si="317"/>
        <v>39533.333333328366</v>
      </c>
      <c r="E2054" s="21" t="b">
        <f t="shared" ref="E2054:E2117" si="320">D2054=$D$2</f>
        <v>0</v>
      </c>
      <c r="F2054" s="21" t="b">
        <f t="shared" ref="F2054:F2117" si="321">D2054=$E$2</f>
        <v>0</v>
      </c>
      <c r="G2054" s="20">
        <f t="shared" si="312"/>
        <v>1</v>
      </c>
      <c r="H2054" s="20">
        <f t="shared" si="313"/>
        <v>24</v>
      </c>
      <c r="I2054" s="20">
        <f t="shared" si="318"/>
        <v>9</v>
      </c>
      <c r="J2054" s="21">
        <f t="shared" si="319"/>
        <v>39533</v>
      </c>
      <c r="K2054" s="21"/>
      <c r="L2054" s="21" t="str">
        <f t="shared" si="314"/>
        <v>Wednesday</v>
      </c>
      <c r="M2054" s="20">
        <f t="shared" si="315"/>
        <v>3</v>
      </c>
      <c r="N2054" s="19">
        <v>5157</v>
      </c>
      <c r="O2054" s="4">
        <f>MATCH(N2054-1,'Supply Data'!$K$12:$K$17)+1</f>
        <v>5</v>
      </c>
      <c r="P2054">
        <f>INDEX('Supply Data'!$L$12:$L$17,'Demand Data'!O2054)</f>
        <v>75</v>
      </c>
      <c r="R2054" t="str">
        <f t="shared" si="316"/>
        <v>26-Mar-08 Wednesday 9</v>
      </c>
    </row>
    <row r="2055" spans="4:18" x14ac:dyDescent="0.35">
      <c r="D2055" s="21">
        <f t="shared" si="317"/>
        <v>39533.374999995031</v>
      </c>
      <c r="E2055" s="21" t="b">
        <f t="shared" si="320"/>
        <v>0</v>
      </c>
      <c r="F2055" s="21" t="b">
        <f t="shared" si="321"/>
        <v>0</v>
      </c>
      <c r="G2055" s="20">
        <f t="shared" ref="G2055:G2118" si="322">IF(E2055,2,IF(F2055,3,1))</f>
        <v>1</v>
      </c>
      <c r="H2055" s="20">
        <f t="shared" ref="H2055:H2118" si="323">CHOOSE(G2055,24,23,25)</f>
        <v>24</v>
      </c>
      <c r="I2055" s="20">
        <f t="shared" si="318"/>
        <v>10</v>
      </c>
      <c r="J2055" s="21">
        <f t="shared" si="319"/>
        <v>39533</v>
      </c>
      <c r="K2055" s="21"/>
      <c r="L2055" s="21" t="str">
        <f t="shared" ref="L2055:L2118" si="324">TEXT(J2055,"ddddd")</f>
        <v>Wednesday</v>
      </c>
      <c r="M2055" s="20">
        <f t="shared" ref="M2055:M2118" si="325">MONTH(D2055)</f>
        <v>3</v>
      </c>
      <c r="N2055" s="19">
        <v>5488.5</v>
      </c>
      <c r="O2055" s="4">
        <f>MATCH(N2055-1,'Supply Data'!$K$12:$K$17)+1</f>
        <v>5</v>
      </c>
      <c r="P2055">
        <f>INDEX('Supply Data'!$L$12:$L$17,'Demand Data'!O2055)</f>
        <v>75</v>
      </c>
      <c r="R2055" t="str">
        <f t="shared" ref="R2055:R2118" si="326">TEXT(D2055,"dd-mmm-yy ddddd")&amp;" "&amp;I2055</f>
        <v>26-Mar-08 Wednesday 10</v>
      </c>
    </row>
    <row r="2056" spans="4:18" x14ac:dyDescent="0.35">
      <c r="D2056" s="21">
        <f t="shared" ref="D2056:D2119" si="327">D2055+1/24</f>
        <v>39533.416666661695</v>
      </c>
      <c r="E2056" s="21" t="b">
        <f t="shared" si="320"/>
        <v>0</v>
      </c>
      <c r="F2056" s="21" t="b">
        <f t="shared" si="321"/>
        <v>0</v>
      </c>
      <c r="G2056" s="20">
        <f t="shared" si="322"/>
        <v>1</v>
      </c>
      <c r="H2056" s="20">
        <f t="shared" si="323"/>
        <v>24</v>
      </c>
      <c r="I2056" s="20">
        <f t="shared" ref="I2056:I2119" si="328">IF(I2055&gt;=H2056,1,I2055+1)</f>
        <v>11</v>
      </c>
      <c r="J2056" s="21">
        <f t="shared" ref="J2056:J2119" si="329">IF(I2056=1,J2055+1,J2055)</f>
        <v>39533</v>
      </c>
      <c r="K2056" s="21"/>
      <c r="L2056" s="21" t="str">
        <f t="shared" si="324"/>
        <v>Wednesday</v>
      </c>
      <c r="M2056" s="20">
        <f t="shared" si="325"/>
        <v>3</v>
      </c>
      <c r="N2056" s="19">
        <v>5739</v>
      </c>
      <c r="O2056" s="4">
        <f>MATCH(N2056-1,'Supply Data'!$K$12:$K$17)+1</f>
        <v>5</v>
      </c>
      <c r="P2056">
        <f>INDEX('Supply Data'!$L$12:$L$17,'Demand Data'!O2056)</f>
        <v>75</v>
      </c>
      <c r="R2056" t="str">
        <f t="shared" si="326"/>
        <v>26-Mar-08 Wednesday 11</v>
      </c>
    </row>
    <row r="2057" spans="4:18" x14ac:dyDescent="0.35">
      <c r="D2057" s="21">
        <f t="shared" si="327"/>
        <v>39533.458333328359</v>
      </c>
      <c r="E2057" s="21" t="b">
        <f t="shared" si="320"/>
        <v>0</v>
      </c>
      <c r="F2057" s="21" t="b">
        <f t="shared" si="321"/>
        <v>0</v>
      </c>
      <c r="G2057" s="20">
        <f t="shared" si="322"/>
        <v>1</v>
      </c>
      <c r="H2057" s="20">
        <f t="shared" si="323"/>
        <v>24</v>
      </c>
      <c r="I2057" s="20">
        <f t="shared" si="328"/>
        <v>12</v>
      </c>
      <c r="J2057" s="21">
        <f t="shared" si="329"/>
        <v>39533</v>
      </c>
      <c r="K2057" s="21"/>
      <c r="L2057" s="21" t="str">
        <f t="shared" si="324"/>
        <v>Wednesday</v>
      </c>
      <c r="M2057" s="20">
        <f t="shared" si="325"/>
        <v>3</v>
      </c>
      <c r="N2057" s="19">
        <v>5445</v>
      </c>
      <c r="O2057" s="4">
        <f>MATCH(N2057-1,'Supply Data'!$K$12:$K$17)+1</f>
        <v>5</v>
      </c>
      <c r="P2057">
        <f>INDEX('Supply Data'!$L$12:$L$17,'Demand Data'!O2057)</f>
        <v>75</v>
      </c>
      <c r="R2057" t="str">
        <f t="shared" si="326"/>
        <v>26-Mar-08 Wednesday 12</v>
      </c>
    </row>
    <row r="2058" spans="4:18" x14ac:dyDescent="0.35">
      <c r="D2058" s="21">
        <f t="shared" si="327"/>
        <v>39533.499999995023</v>
      </c>
      <c r="E2058" s="21" t="b">
        <f t="shared" si="320"/>
        <v>0</v>
      </c>
      <c r="F2058" s="21" t="b">
        <f t="shared" si="321"/>
        <v>0</v>
      </c>
      <c r="G2058" s="20">
        <f t="shared" si="322"/>
        <v>1</v>
      </c>
      <c r="H2058" s="20">
        <f t="shared" si="323"/>
        <v>24</v>
      </c>
      <c r="I2058" s="20">
        <f t="shared" si="328"/>
        <v>13</v>
      </c>
      <c r="J2058" s="21">
        <f t="shared" si="329"/>
        <v>39533</v>
      </c>
      <c r="K2058" s="21"/>
      <c r="L2058" s="21" t="str">
        <f t="shared" si="324"/>
        <v>Wednesday</v>
      </c>
      <c r="M2058" s="20">
        <f t="shared" si="325"/>
        <v>3</v>
      </c>
      <c r="N2058" s="19">
        <v>5541</v>
      </c>
      <c r="O2058" s="4">
        <f>MATCH(N2058-1,'Supply Data'!$K$12:$K$17)+1</f>
        <v>5</v>
      </c>
      <c r="P2058">
        <f>INDEX('Supply Data'!$L$12:$L$17,'Demand Data'!O2058)</f>
        <v>75</v>
      </c>
      <c r="R2058" t="str">
        <f t="shared" si="326"/>
        <v>26-Mar-08 Wednesday 13</v>
      </c>
    </row>
    <row r="2059" spans="4:18" x14ac:dyDescent="0.35">
      <c r="D2059" s="21">
        <f t="shared" si="327"/>
        <v>39533.541666661687</v>
      </c>
      <c r="E2059" s="21" t="b">
        <f t="shared" si="320"/>
        <v>0</v>
      </c>
      <c r="F2059" s="21" t="b">
        <f t="shared" si="321"/>
        <v>0</v>
      </c>
      <c r="G2059" s="20">
        <f t="shared" si="322"/>
        <v>1</v>
      </c>
      <c r="H2059" s="20">
        <f t="shared" si="323"/>
        <v>24</v>
      </c>
      <c r="I2059" s="20">
        <f t="shared" si="328"/>
        <v>14</v>
      </c>
      <c r="J2059" s="21">
        <f t="shared" si="329"/>
        <v>39533</v>
      </c>
      <c r="K2059" s="21"/>
      <c r="L2059" s="21" t="str">
        <f t="shared" si="324"/>
        <v>Wednesday</v>
      </c>
      <c r="M2059" s="20">
        <f t="shared" si="325"/>
        <v>3</v>
      </c>
      <c r="N2059" s="19">
        <v>5641.5</v>
      </c>
      <c r="O2059" s="4">
        <f>MATCH(N2059-1,'Supply Data'!$K$12:$K$17)+1</f>
        <v>5</v>
      </c>
      <c r="P2059">
        <f>INDEX('Supply Data'!$L$12:$L$17,'Demand Data'!O2059)</f>
        <v>75</v>
      </c>
      <c r="R2059" t="str">
        <f t="shared" si="326"/>
        <v>26-Mar-08 Wednesday 14</v>
      </c>
    </row>
    <row r="2060" spans="4:18" x14ac:dyDescent="0.35">
      <c r="D2060" s="21">
        <f t="shared" si="327"/>
        <v>39533.583333328352</v>
      </c>
      <c r="E2060" s="21" t="b">
        <f t="shared" si="320"/>
        <v>0</v>
      </c>
      <c r="F2060" s="21" t="b">
        <f t="shared" si="321"/>
        <v>0</v>
      </c>
      <c r="G2060" s="20">
        <f t="shared" si="322"/>
        <v>1</v>
      </c>
      <c r="H2060" s="20">
        <f t="shared" si="323"/>
        <v>24</v>
      </c>
      <c r="I2060" s="20">
        <f t="shared" si="328"/>
        <v>15</v>
      </c>
      <c r="J2060" s="21">
        <f t="shared" si="329"/>
        <v>39533</v>
      </c>
      <c r="K2060" s="21"/>
      <c r="L2060" s="21" t="str">
        <f t="shared" si="324"/>
        <v>Wednesday</v>
      </c>
      <c r="M2060" s="20">
        <f t="shared" si="325"/>
        <v>3</v>
      </c>
      <c r="N2060" s="19">
        <v>5499</v>
      </c>
      <c r="O2060" s="4">
        <f>MATCH(N2060-1,'Supply Data'!$K$12:$K$17)+1</f>
        <v>5</v>
      </c>
      <c r="P2060">
        <f>INDEX('Supply Data'!$L$12:$L$17,'Demand Data'!O2060)</f>
        <v>75</v>
      </c>
      <c r="R2060" t="str">
        <f t="shared" si="326"/>
        <v>26-Mar-08 Wednesday 15</v>
      </c>
    </row>
    <row r="2061" spans="4:18" x14ac:dyDescent="0.35">
      <c r="D2061" s="21">
        <f t="shared" si="327"/>
        <v>39533.624999995016</v>
      </c>
      <c r="E2061" s="21" t="b">
        <f t="shared" si="320"/>
        <v>0</v>
      </c>
      <c r="F2061" s="21" t="b">
        <f t="shared" si="321"/>
        <v>0</v>
      </c>
      <c r="G2061" s="20">
        <f t="shared" si="322"/>
        <v>1</v>
      </c>
      <c r="H2061" s="20">
        <f t="shared" si="323"/>
        <v>24</v>
      </c>
      <c r="I2061" s="20">
        <f t="shared" si="328"/>
        <v>16</v>
      </c>
      <c r="J2061" s="21">
        <f t="shared" si="329"/>
        <v>39533</v>
      </c>
      <c r="K2061" s="21"/>
      <c r="L2061" s="21" t="str">
        <f t="shared" si="324"/>
        <v>Wednesday</v>
      </c>
      <c r="M2061" s="20">
        <f t="shared" si="325"/>
        <v>3</v>
      </c>
      <c r="N2061" s="19">
        <v>5335.5</v>
      </c>
      <c r="O2061" s="4">
        <f>MATCH(N2061-1,'Supply Data'!$K$12:$K$17)+1</f>
        <v>5</v>
      </c>
      <c r="P2061">
        <f>INDEX('Supply Data'!$L$12:$L$17,'Demand Data'!O2061)</f>
        <v>75</v>
      </c>
      <c r="R2061" t="str">
        <f t="shared" si="326"/>
        <v>26-Mar-08 Wednesday 16</v>
      </c>
    </row>
    <row r="2062" spans="4:18" x14ac:dyDescent="0.35">
      <c r="D2062" s="21">
        <f t="shared" si="327"/>
        <v>39533.66666666168</v>
      </c>
      <c r="E2062" s="21" t="b">
        <f t="shared" si="320"/>
        <v>0</v>
      </c>
      <c r="F2062" s="21" t="b">
        <f t="shared" si="321"/>
        <v>0</v>
      </c>
      <c r="G2062" s="20">
        <f t="shared" si="322"/>
        <v>1</v>
      </c>
      <c r="H2062" s="20">
        <f t="shared" si="323"/>
        <v>24</v>
      </c>
      <c r="I2062" s="20">
        <f t="shared" si="328"/>
        <v>17</v>
      </c>
      <c r="J2062" s="21">
        <f t="shared" si="329"/>
        <v>39533</v>
      </c>
      <c r="K2062" s="21"/>
      <c r="L2062" s="21" t="str">
        <f t="shared" si="324"/>
        <v>Wednesday</v>
      </c>
      <c r="M2062" s="20">
        <f t="shared" si="325"/>
        <v>3</v>
      </c>
      <c r="N2062" s="19">
        <v>5079</v>
      </c>
      <c r="O2062" s="4">
        <f>MATCH(N2062-1,'Supply Data'!$K$12:$K$17)+1</f>
        <v>5</v>
      </c>
      <c r="P2062">
        <f>INDEX('Supply Data'!$L$12:$L$17,'Demand Data'!O2062)</f>
        <v>75</v>
      </c>
      <c r="R2062" t="str">
        <f t="shared" si="326"/>
        <v>26-Mar-08 Wednesday 17</v>
      </c>
    </row>
    <row r="2063" spans="4:18" x14ac:dyDescent="0.35">
      <c r="D2063" s="21">
        <f t="shared" si="327"/>
        <v>39533.708333328344</v>
      </c>
      <c r="E2063" s="21" t="b">
        <f t="shared" si="320"/>
        <v>0</v>
      </c>
      <c r="F2063" s="21" t="b">
        <f t="shared" si="321"/>
        <v>0</v>
      </c>
      <c r="G2063" s="20">
        <f t="shared" si="322"/>
        <v>1</v>
      </c>
      <c r="H2063" s="20">
        <f t="shared" si="323"/>
        <v>24</v>
      </c>
      <c r="I2063" s="20">
        <f t="shared" si="328"/>
        <v>18</v>
      </c>
      <c r="J2063" s="21">
        <f t="shared" si="329"/>
        <v>39533</v>
      </c>
      <c r="K2063" s="21"/>
      <c r="L2063" s="21" t="str">
        <f t="shared" si="324"/>
        <v>Wednesday</v>
      </c>
      <c r="M2063" s="20">
        <f t="shared" si="325"/>
        <v>3</v>
      </c>
      <c r="N2063" s="19">
        <v>5109</v>
      </c>
      <c r="O2063" s="4">
        <f>MATCH(N2063-1,'Supply Data'!$K$12:$K$17)+1</f>
        <v>5</v>
      </c>
      <c r="P2063">
        <f>INDEX('Supply Data'!$L$12:$L$17,'Demand Data'!O2063)</f>
        <v>75</v>
      </c>
      <c r="R2063" t="str">
        <f t="shared" si="326"/>
        <v>26-Mar-08 Wednesday 18</v>
      </c>
    </row>
    <row r="2064" spans="4:18" x14ac:dyDescent="0.35">
      <c r="D2064" s="21">
        <f t="shared" si="327"/>
        <v>39533.749999995009</v>
      </c>
      <c r="E2064" s="21" t="b">
        <f t="shared" si="320"/>
        <v>0</v>
      </c>
      <c r="F2064" s="21" t="b">
        <f t="shared" si="321"/>
        <v>0</v>
      </c>
      <c r="G2064" s="20">
        <f t="shared" si="322"/>
        <v>1</v>
      </c>
      <c r="H2064" s="20">
        <f t="shared" si="323"/>
        <v>24</v>
      </c>
      <c r="I2064" s="20">
        <f t="shared" si="328"/>
        <v>19</v>
      </c>
      <c r="J2064" s="21">
        <f t="shared" si="329"/>
        <v>39533</v>
      </c>
      <c r="K2064" s="21"/>
      <c r="L2064" s="21" t="str">
        <f t="shared" si="324"/>
        <v>Wednesday</v>
      </c>
      <c r="M2064" s="20">
        <f t="shared" si="325"/>
        <v>3</v>
      </c>
      <c r="N2064" s="19">
        <v>5668.5</v>
      </c>
      <c r="O2064" s="4">
        <f>MATCH(N2064-1,'Supply Data'!$K$12:$K$17)+1</f>
        <v>5</v>
      </c>
      <c r="P2064">
        <f>INDEX('Supply Data'!$L$12:$L$17,'Demand Data'!O2064)</f>
        <v>75</v>
      </c>
      <c r="R2064" t="str">
        <f t="shared" si="326"/>
        <v>26-Mar-08 Wednesday 19</v>
      </c>
    </row>
    <row r="2065" spans="4:18" x14ac:dyDescent="0.35">
      <c r="D2065" s="21">
        <f t="shared" si="327"/>
        <v>39533.791666661673</v>
      </c>
      <c r="E2065" s="21" t="b">
        <f t="shared" si="320"/>
        <v>0</v>
      </c>
      <c r="F2065" s="21" t="b">
        <f t="shared" si="321"/>
        <v>0</v>
      </c>
      <c r="G2065" s="20">
        <f t="shared" si="322"/>
        <v>1</v>
      </c>
      <c r="H2065" s="20">
        <f t="shared" si="323"/>
        <v>24</v>
      </c>
      <c r="I2065" s="20">
        <f t="shared" si="328"/>
        <v>20</v>
      </c>
      <c r="J2065" s="21">
        <f t="shared" si="329"/>
        <v>39533</v>
      </c>
      <c r="K2065" s="21"/>
      <c r="L2065" s="21" t="str">
        <f t="shared" si="324"/>
        <v>Wednesday</v>
      </c>
      <c r="M2065" s="20">
        <f t="shared" si="325"/>
        <v>3</v>
      </c>
      <c r="N2065" s="19">
        <v>5506.5</v>
      </c>
      <c r="O2065" s="4">
        <f>MATCH(N2065-1,'Supply Data'!$K$12:$K$17)+1</f>
        <v>5</v>
      </c>
      <c r="P2065">
        <f>INDEX('Supply Data'!$L$12:$L$17,'Demand Data'!O2065)</f>
        <v>75</v>
      </c>
      <c r="R2065" t="str">
        <f t="shared" si="326"/>
        <v>26-Mar-08 Wednesday 20</v>
      </c>
    </row>
    <row r="2066" spans="4:18" x14ac:dyDescent="0.35">
      <c r="D2066" s="21">
        <f t="shared" si="327"/>
        <v>39533.833333328337</v>
      </c>
      <c r="E2066" s="21" t="b">
        <f t="shared" si="320"/>
        <v>0</v>
      </c>
      <c r="F2066" s="21" t="b">
        <f t="shared" si="321"/>
        <v>0</v>
      </c>
      <c r="G2066" s="20">
        <f t="shared" si="322"/>
        <v>1</v>
      </c>
      <c r="H2066" s="20">
        <f t="shared" si="323"/>
        <v>24</v>
      </c>
      <c r="I2066" s="20">
        <f t="shared" si="328"/>
        <v>21</v>
      </c>
      <c r="J2066" s="21">
        <f t="shared" si="329"/>
        <v>39533</v>
      </c>
      <c r="K2066" s="21"/>
      <c r="L2066" s="21" t="str">
        <f t="shared" si="324"/>
        <v>Wednesday</v>
      </c>
      <c r="M2066" s="20">
        <f t="shared" si="325"/>
        <v>3</v>
      </c>
      <c r="N2066" s="19">
        <v>5253</v>
      </c>
      <c r="O2066" s="4">
        <f>MATCH(N2066-1,'Supply Data'!$K$12:$K$17)+1</f>
        <v>5</v>
      </c>
      <c r="P2066">
        <f>INDEX('Supply Data'!$L$12:$L$17,'Demand Data'!O2066)</f>
        <v>75</v>
      </c>
      <c r="R2066" t="str">
        <f t="shared" si="326"/>
        <v>26-Mar-08 Wednesday 21</v>
      </c>
    </row>
    <row r="2067" spans="4:18" x14ac:dyDescent="0.35">
      <c r="D2067" s="21">
        <f t="shared" si="327"/>
        <v>39533.874999995001</v>
      </c>
      <c r="E2067" s="21" t="b">
        <f t="shared" si="320"/>
        <v>0</v>
      </c>
      <c r="F2067" s="21" t="b">
        <f t="shared" si="321"/>
        <v>0</v>
      </c>
      <c r="G2067" s="20">
        <f t="shared" si="322"/>
        <v>1</v>
      </c>
      <c r="H2067" s="20">
        <f t="shared" si="323"/>
        <v>24</v>
      </c>
      <c r="I2067" s="20">
        <f t="shared" si="328"/>
        <v>22</v>
      </c>
      <c r="J2067" s="21">
        <f t="shared" si="329"/>
        <v>39533</v>
      </c>
      <c r="K2067" s="21"/>
      <c r="L2067" s="21" t="str">
        <f t="shared" si="324"/>
        <v>Wednesday</v>
      </c>
      <c r="M2067" s="20">
        <f t="shared" si="325"/>
        <v>3</v>
      </c>
      <c r="N2067" s="19">
        <v>4896</v>
      </c>
      <c r="O2067" s="4">
        <f>MATCH(N2067-1,'Supply Data'!$K$12:$K$17)+1</f>
        <v>5</v>
      </c>
      <c r="P2067">
        <f>INDEX('Supply Data'!$L$12:$L$17,'Demand Data'!O2067)</f>
        <v>75</v>
      </c>
      <c r="R2067" t="str">
        <f t="shared" si="326"/>
        <v>26-Mar-08 Wednesday 22</v>
      </c>
    </row>
    <row r="2068" spans="4:18" x14ac:dyDescent="0.35">
      <c r="D2068" s="21">
        <f t="shared" si="327"/>
        <v>39533.916666661666</v>
      </c>
      <c r="E2068" s="21" t="b">
        <f t="shared" si="320"/>
        <v>0</v>
      </c>
      <c r="F2068" s="21" t="b">
        <f t="shared" si="321"/>
        <v>0</v>
      </c>
      <c r="G2068" s="20">
        <f t="shared" si="322"/>
        <v>1</v>
      </c>
      <c r="H2068" s="20">
        <f t="shared" si="323"/>
        <v>24</v>
      </c>
      <c r="I2068" s="20">
        <f t="shared" si="328"/>
        <v>23</v>
      </c>
      <c r="J2068" s="21">
        <f t="shared" si="329"/>
        <v>39533</v>
      </c>
      <c r="K2068" s="21"/>
      <c r="L2068" s="21" t="str">
        <f t="shared" si="324"/>
        <v>Wednesday</v>
      </c>
      <c r="M2068" s="20">
        <f t="shared" si="325"/>
        <v>3</v>
      </c>
      <c r="N2068" s="19">
        <v>4399.5</v>
      </c>
      <c r="O2068" s="4">
        <f>MATCH(N2068-1,'Supply Data'!$K$12:$K$17)+1</f>
        <v>4</v>
      </c>
      <c r="P2068">
        <f>INDEX('Supply Data'!$L$12:$L$17,'Demand Data'!O2068)</f>
        <v>50</v>
      </c>
      <c r="R2068" t="str">
        <f t="shared" si="326"/>
        <v>26-Mar-08 Wednesday 23</v>
      </c>
    </row>
    <row r="2069" spans="4:18" x14ac:dyDescent="0.35">
      <c r="D2069" s="21">
        <f t="shared" si="327"/>
        <v>39533.95833332833</v>
      </c>
      <c r="E2069" s="21" t="b">
        <f t="shared" si="320"/>
        <v>0</v>
      </c>
      <c r="F2069" s="21" t="b">
        <f t="shared" si="321"/>
        <v>0</v>
      </c>
      <c r="G2069" s="20">
        <f t="shared" si="322"/>
        <v>1</v>
      </c>
      <c r="H2069" s="20">
        <f t="shared" si="323"/>
        <v>24</v>
      </c>
      <c r="I2069" s="20">
        <f t="shared" si="328"/>
        <v>24</v>
      </c>
      <c r="J2069" s="21">
        <f t="shared" si="329"/>
        <v>39533</v>
      </c>
      <c r="K2069" s="21"/>
      <c r="L2069" s="21" t="str">
        <f t="shared" si="324"/>
        <v>Wednesday</v>
      </c>
      <c r="M2069" s="20">
        <f t="shared" si="325"/>
        <v>3</v>
      </c>
      <c r="N2069" s="19">
        <v>4146</v>
      </c>
      <c r="O2069" s="4">
        <f>MATCH(N2069-1,'Supply Data'!$K$12:$K$17)+1</f>
        <v>4</v>
      </c>
      <c r="P2069">
        <f>INDEX('Supply Data'!$L$12:$L$17,'Demand Data'!O2069)</f>
        <v>50</v>
      </c>
      <c r="R2069" t="str">
        <f t="shared" si="326"/>
        <v>26-Mar-08 Wednesday 24</v>
      </c>
    </row>
    <row r="2070" spans="4:18" x14ac:dyDescent="0.35">
      <c r="D2070" s="21">
        <f t="shared" si="327"/>
        <v>39533.999999994994</v>
      </c>
      <c r="E2070" s="21" t="b">
        <f t="shared" si="320"/>
        <v>0</v>
      </c>
      <c r="F2070" s="21" t="b">
        <f t="shared" si="321"/>
        <v>0</v>
      </c>
      <c r="G2070" s="20">
        <f t="shared" si="322"/>
        <v>1</v>
      </c>
      <c r="H2070" s="20">
        <f t="shared" si="323"/>
        <v>24</v>
      </c>
      <c r="I2070" s="20">
        <f t="shared" si="328"/>
        <v>1</v>
      </c>
      <c r="J2070" s="21">
        <f t="shared" si="329"/>
        <v>39534</v>
      </c>
      <c r="K2070" s="21"/>
      <c r="L2070" s="21" t="str">
        <f t="shared" si="324"/>
        <v>Thursday</v>
      </c>
      <c r="M2070" s="20">
        <f t="shared" si="325"/>
        <v>3</v>
      </c>
      <c r="N2070" s="19">
        <v>4050</v>
      </c>
      <c r="O2070" s="4">
        <f>MATCH(N2070-1,'Supply Data'!$K$12:$K$17)+1</f>
        <v>4</v>
      </c>
      <c r="P2070">
        <f>INDEX('Supply Data'!$L$12:$L$17,'Demand Data'!O2070)</f>
        <v>50</v>
      </c>
      <c r="R2070" t="str">
        <f t="shared" si="326"/>
        <v>27-Mar-08 Thursday 1</v>
      </c>
    </row>
    <row r="2071" spans="4:18" x14ac:dyDescent="0.35">
      <c r="D2071" s="21">
        <f t="shared" si="327"/>
        <v>39534.041666661658</v>
      </c>
      <c r="E2071" s="21" t="b">
        <f t="shared" si="320"/>
        <v>0</v>
      </c>
      <c r="F2071" s="21" t="b">
        <f t="shared" si="321"/>
        <v>0</v>
      </c>
      <c r="G2071" s="20">
        <f t="shared" si="322"/>
        <v>1</v>
      </c>
      <c r="H2071" s="20">
        <f t="shared" si="323"/>
        <v>24</v>
      </c>
      <c r="I2071" s="20">
        <f t="shared" si="328"/>
        <v>2</v>
      </c>
      <c r="J2071" s="21">
        <f t="shared" si="329"/>
        <v>39534</v>
      </c>
      <c r="K2071" s="21"/>
      <c r="L2071" s="21" t="str">
        <f t="shared" si="324"/>
        <v>Thursday</v>
      </c>
      <c r="M2071" s="20">
        <f t="shared" si="325"/>
        <v>3</v>
      </c>
      <c r="N2071" s="19">
        <v>3949.5</v>
      </c>
      <c r="O2071" s="4">
        <f>MATCH(N2071-1,'Supply Data'!$K$12:$K$17)+1</f>
        <v>4</v>
      </c>
      <c r="P2071">
        <f>INDEX('Supply Data'!$L$12:$L$17,'Demand Data'!O2071)</f>
        <v>50</v>
      </c>
      <c r="R2071" t="str">
        <f t="shared" si="326"/>
        <v>27-Mar-08 Thursday 2</v>
      </c>
    </row>
    <row r="2072" spans="4:18" x14ac:dyDescent="0.35">
      <c r="D2072" s="21">
        <f t="shared" si="327"/>
        <v>39534.083333328323</v>
      </c>
      <c r="E2072" s="21" t="b">
        <f t="shared" si="320"/>
        <v>0</v>
      </c>
      <c r="F2072" s="21" t="b">
        <f t="shared" si="321"/>
        <v>0</v>
      </c>
      <c r="G2072" s="20">
        <f t="shared" si="322"/>
        <v>1</v>
      </c>
      <c r="H2072" s="20">
        <f t="shared" si="323"/>
        <v>24</v>
      </c>
      <c r="I2072" s="20">
        <f t="shared" si="328"/>
        <v>3</v>
      </c>
      <c r="J2072" s="21">
        <f t="shared" si="329"/>
        <v>39534</v>
      </c>
      <c r="K2072" s="21"/>
      <c r="L2072" s="21" t="str">
        <f t="shared" si="324"/>
        <v>Thursday</v>
      </c>
      <c r="M2072" s="20">
        <f t="shared" si="325"/>
        <v>3</v>
      </c>
      <c r="N2072" s="19">
        <v>3904.5</v>
      </c>
      <c r="O2072" s="4">
        <f>MATCH(N2072-1,'Supply Data'!$K$12:$K$17)+1</f>
        <v>4</v>
      </c>
      <c r="P2072">
        <f>INDEX('Supply Data'!$L$12:$L$17,'Demand Data'!O2072)</f>
        <v>50</v>
      </c>
      <c r="R2072" t="str">
        <f t="shared" si="326"/>
        <v>27-Mar-08 Thursday 3</v>
      </c>
    </row>
    <row r="2073" spans="4:18" x14ac:dyDescent="0.35">
      <c r="D2073" s="21">
        <f t="shared" si="327"/>
        <v>39534.124999994987</v>
      </c>
      <c r="E2073" s="21" t="b">
        <f t="shared" si="320"/>
        <v>0</v>
      </c>
      <c r="F2073" s="21" t="b">
        <f t="shared" si="321"/>
        <v>0</v>
      </c>
      <c r="G2073" s="20">
        <f t="shared" si="322"/>
        <v>1</v>
      </c>
      <c r="H2073" s="20">
        <f t="shared" si="323"/>
        <v>24</v>
      </c>
      <c r="I2073" s="20">
        <f t="shared" si="328"/>
        <v>4</v>
      </c>
      <c r="J2073" s="21">
        <f t="shared" si="329"/>
        <v>39534</v>
      </c>
      <c r="K2073" s="21"/>
      <c r="L2073" s="21" t="str">
        <f t="shared" si="324"/>
        <v>Thursday</v>
      </c>
      <c r="M2073" s="20">
        <f t="shared" si="325"/>
        <v>3</v>
      </c>
      <c r="N2073" s="19">
        <v>3834</v>
      </c>
      <c r="O2073" s="4">
        <f>MATCH(N2073-1,'Supply Data'!$K$12:$K$17)+1</f>
        <v>4</v>
      </c>
      <c r="P2073">
        <f>INDEX('Supply Data'!$L$12:$L$17,'Demand Data'!O2073)</f>
        <v>50</v>
      </c>
      <c r="R2073" t="str">
        <f t="shared" si="326"/>
        <v>27-Mar-08 Thursday 4</v>
      </c>
    </row>
    <row r="2074" spans="4:18" x14ac:dyDescent="0.35">
      <c r="D2074" s="21">
        <f t="shared" si="327"/>
        <v>39534.166666661651</v>
      </c>
      <c r="E2074" s="21" t="b">
        <f t="shared" si="320"/>
        <v>0</v>
      </c>
      <c r="F2074" s="21" t="b">
        <f t="shared" si="321"/>
        <v>0</v>
      </c>
      <c r="G2074" s="20">
        <f t="shared" si="322"/>
        <v>1</v>
      </c>
      <c r="H2074" s="20">
        <f t="shared" si="323"/>
        <v>24</v>
      </c>
      <c r="I2074" s="20">
        <f t="shared" si="328"/>
        <v>5</v>
      </c>
      <c r="J2074" s="21">
        <f t="shared" si="329"/>
        <v>39534</v>
      </c>
      <c r="K2074" s="21"/>
      <c r="L2074" s="21" t="str">
        <f t="shared" si="324"/>
        <v>Thursday</v>
      </c>
      <c r="M2074" s="20">
        <f t="shared" si="325"/>
        <v>3</v>
      </c>
      <c r="N2074" s="19">
        <v>3862.5</v>
      </c>
      <c r="O2074" s="4">
        <f>MATCH(N2074-1,'Supply Data'!$K$12:$K$17)+1</f>
        <v>4</v>
      </c>
      <c r="P2074">
        <f>INDEX('Supply Data'!$L$12:$L$17,'Demand Data'!O2074)</f>
        <v>50</v>
      </c>
      <c r="R2074" t="str">
        <f t="shared" si="326"/>
        <v>27-Mar-08 Thursday 5</v>
      </c>
    </row>
    <row r="2075" spans="4:18" x14ac:dyDescent="0.35">
      <c r="D2075" s="21">
        <f t="shared" si="327"/>
        <v>39534.208333328315</v>
      </c>
      <c r="E2075" s="21" t="b">
        <f t="shared" si="320"/>
        <v>0</v>
      </c>
      <c r="F2075" s="21" t="b">
        <f t="shared" si="321"/>
        <v>0</v>
      </c>
      <c r="G2075" s="20">
        <f t="shared" si="322"/>
        <v>1</v>
      </c>
      <c r="H2075" s="20">
        <f t="shared" si="323"/>
        <v>24</v>
      </c>
      <c r="I2075" s="20">
        <f t="shared" si="328"/>
        <v>6</v>
      </c>
      <c r="J2075" s="21">
        <f t="shared" si="329"/>
        <v>39534</v>
      </c>
      <c r="K2075" s="21"/>
      <c r="L2075" s="21" t="str">
        <f t="shared" si="324"/>
        <v>Thursday</v>
      </c>
      <c r="M2075" s="20">
        <f t="shared" si="325"/>
        <v>3</v>
      </c>
      <c r="N2075" s="19">
        <v>3910.5</v>
      </c>
      <c r="O2075" s="4">
        <f>MATCH(N2075-1,'Supply Data'!$K$12:$K$17)+1</f>
        <v>4</v>
      </c>
      <c r="P2075">
        <f>INDEX('Supply Data'!$L$12:$L$17,'Demand Data'!O2075)</f>
        <v>50</v>
      </c>
      <c r="R2075" t="str">
        <f t="shared" si="326"/>
        <v>27-Mar-08 Thursday 6</v>
      </c>
    </row>
    <row r="2076" spans="4:18" x14ac:dyDescent="0.35">
      <c r="D2076" s="21">
        <f t="shared" si="327"/>
        <v>39534.24999999498</v>
      </c>
      <c r="E2076" s="21" t="b">
        <f t="shared" si="320"/>
        <v>0</v>
      </c>
      <c r="F2076" s="21" t="b">
        <f t="shared" si="321"/>
        <v>0</v>
      </c>
      <c r="G2076" s="20">
        <f t="shared" si="322"/>
        <v>1</v>
      </c>
      <c r="H2076" s="20">
        <f t="shared" si="323"/>
        <v>24</v>
      </c>
      <c r="I2076" s="20">
        <f t="shared" si="328"/>
        <v>7</v>
      </c>
      <c r="J2076" s="21">
        <f t="shared" si="329"/>
        <v>39534</v>
      </c>
      <c r="K2076" s="21"/>
      <c r="L2076" s="21" t="str">
        <f t="shared" si="324"/>
        <v>Thursday</v>
      </c>
      <c r="M2076" s="20">
        <f t="shared" si="325"/>
        <v>3</v>
      </c>
      <c r="N2076" s="19">
        <v>3897</v>
      </c>
      <c r="O2076" s="4">
        <f>MATCH(N2076-1,'Supply Data'!$K$12:$K$17)+1</f>
        <v>4</v>
      </c>
      <c r="P2076">
        <f>INDEX('Supply Data'!$L$12:$L$17,'Demand Data'!O2076)</f>
        <v>50</v>
      </c>
      <c r="R2076" t="str">
        <f t="shared" si="326"/>
        <v>27-Mar-08 Thursday 7</v>
      </c>
    </row>
    <row r="2077" spans="4:18" x14ac:dyDescent="0.35">
      <c r="D2077" s="21">
        <f t="shared" si="327"/>
        <v>39534.291666661644</v>
      </c>
      <c r="E2077" s="21" t="b">
        <f t="shared" si="320"/>
        <v>0</v>
      </c>
      <c r="F2077" s="21" t="b">
        <f t="shared" si="321"/>
        <v>0</v>
      </c>
      <c r="G2077" s="20">
        <f t="shared" si="322"/>
        <v>1</v>
      </c>
      <c r="H2077" s="20">
        <f t="shared" si="323"/>
        <v>24</v>
      </c>
      <c r="I2077" s="20">
        <f t="shared" si="328"/>
        <v>8</v>
      </c>
      <c r="J2077" s="21">
        <f t="shared" si="329"/>
        <v>39534</v>
      </c>
      <c r="K2077" s="21"/>
      <c r="L2077" s="21" t="str">
        <f t="shared" si="324"/>
        <v>Thursday</v>
      </c>
      <c r="M2077" s="20">
        <f t="shared" si="325"/>
        <v>3</v>
      </c>
      <c r="N2077" s="19">
        <v>4699.5</v>
      </c>
      <c r="O2077" s="4">
        <f>MATCH(N2077-1,'Supply Data'!$K$12:$K$17)+1</f>
        <v>4</v>
      </c>
      <c r="P2077">
        <f>INDEX('Supply Data'!$L$12:$L$17,'Demand Data'!O2077)</f>
        <v>50</v>
      </c>
      <c r="R2077" t="str">
        <f t="shared" si="326"/>
        <v>27-Mar-08 Thursday 8</v>
      </c>
    </row>
    <row r="2078" spans="4:18" x14ac:dyDescent="0.35">
      <c r="D2078" s="21">
        <f t="shared" si="327"/>
        <v>39534.333333328308</v>
      </c>
      <c r="E2078" s="21" t="b">
        <f t="shared" si="320"/>
        <v>0</v>
      </c>
      <c r="F2078" s="21" t="b">
        <f t="shared" si="321"/>
        <v>0</v>
      </c>
      <c r="G2078" s="20">
        <f t="shared" si="322"/>
        <v>1</v>
      </c>
      <c r="H2078" s="20">
        <f t="shared" si="323"/>
        <v>24</v>
      </c>
      <c r="I2078" s="20">
        <f t="shared" si="328"/>
        <v>9</v>
      </c>
      <c r="J2078" s="21">
        <f t="shared" si="329"/>
        <v>39534</v>
      </c>
      <c r="K2078" s="21"/>
      <c r="L2078" s="21" t="str">
        <f t="shared" si="324"/>
        <v>Thursday</v>
      </c>
      <c r="M2078" s="20">
        <f t="shared" si="325"/>
        <v>3</v>
      </c>
      <c r="N2078" s="19">
        <v>5191.5</v>
      </c>
      <c r="O2078" s="4">
        <f>MATCH(N2078-1,'Supply Data'!$K$12:$K$17)+1</f>
        <v>5</v>
      </c>
      <c r="P2078">
        <f>INDEX('Supply Data'!$L$12:$L$17,'Demand Data'!O2078)</f>
        <v>75</v>
      </c>
      <c r="R2078" t="str">
        <f t="shared" si="326"/>
        <v>27-Mar-08 Thursday 9</v>
      </c>
    </row>
    <row r="2079" spans="4:18" x14ac:dyDescent="0.35">
      <c r="D2079" s="21">
        <f t="shared" si="327"/>
        <v>39534.374999994972</v>
      </c>
      <c r="E2079" s="21" t="b">
        <f t="shared" si="320"/>
        <v>0</v>
      </c>
      <c r="F2079" s="21" t="b">
        <f t="shared" si="321"/>
        <v>0</v>
      </c>
      <c r="G2079" s="20">
        <f t="shared" si="322"/>
        <v>1</v>
      </c>
      <c r="H2079" s="20">
        <f t="shared" si="323"/>
        <v>24</v>
      </c>
      <c r="I2079" s="20">
        <f t="shared" si="328"/>
        <v>10</v>
      </c>
      <c r="J2079" s="21">
        <f t="shared" si="329"/>
        <v>39534</v>
      </c>
      <c r="K2079" s="21"/>
      <c r="L2079" s="21" t="str">
        <f t="shared" si="324"/>
        <v>Thursday</v>
      </c>
      <c r="M2079" s="20">
        <f t="shared" si="325"/>
        <v>3</v>
      </c>
      <c r="N2079" s="19">
        <v>5505</v>
      </c>
      <c r="O2079" s="4">
        <f>MATCH(N2079-1,'Supply Data'!$K$12:$K$17)+1</f>
        <v>5</v>
      </c>
      <c r="P2079">
        <f>INDEX('Supply Data'!$L$12:$L$17,'Demand Data'!O2079)</f>
        <v>75</v>
      </c>
      <c r="R2079" t="str">
        <f t="shared" si="326"/>
        <v>27-Mar-08 Thursday 10</v>
      </c>
    </row>
    <row r="2080" spans="4:18" x14ac:dyDescent="0.35">
      <c r="D2080" s="21">
        <f t="shared" si="327"/>
        <v>39534.416666661637</v>
      </c>
      <c r="E2080" s="21" t="b">
        <f t="shared" si="320"/>
        <v>0</v>
      </c>
      <c r="F2080" s="21" t="b">
        <f t="shared" si="321"/>
        <v>0</v>
      </c>
      <c r="G2080" s="20">
        <f t="shared" si="322"/>
        <v>1</v>
      </c>
      <c r="H2080" s="20">
        <f t="shared" si="323"/>
        <v>24</v>
      </c>
      <c r="I2080" s="20">
        <f t="shared" si="328"/>
        <v>11</v>
      </c>
      <c r="J2080" s="21">
        <f t="shared" si="329"/>
        <v>39534</v>
      </c>
      <c r="K2080" s="21"/>
      <c r="L2080" s="21" t="str">
        <f t="shared" si="324"/>
        <v>Thursday</v>
      </c>
      <c r="M2080" s="20">
        <f t="shared" si="325"/>
        <v>3</v>
      </c>
      <c r="N2080" s="19">
        <v>5760</v>
      </c>
      <c r="O2080" s="4">
        <f>MATCH(N2080-1,'Supply Data'!$K$12:$K$17)+1</f>
        <v>5</v>
      </c>
      <c r="P2080">
        <f>INDEX('Supply Data'!$L$12:$L$17,'Demand Data'!O2080)</f>
        <v>75</v>
      </c>
      <c r="R2080" t="str">
        <f t="shared" si="326"/>
        <v>27-Mar-08 Thursday 11</v>
      </c>
    </row>
    <row r="2081" spans="4:18" x14ac:dyDescent="0.35">
      <c r="D2081" s="21">
        <f t="shared" si="327"/>
        <v>39534.458333328301</v>
      </c>
      <c r="E2081" s="21" t="b">
        <f t="shared" si="320"/>
        <v>0</v>
      </c>
      <c r="F2081" s="21" t="b">
        <f t="shared" si="321"/>
        <v>0</v>
      </c>
      <c r="G2081" s="20">
        <f t="shared" si="322"/>
        <v>1</v>
      </c>
      <c r="H2081" s="20">
        <f t="shared" si="323"/>
        <v>24</v>
      </c>
      <c r="I2081" s="20">
        <f t="shared" si="328"/>
        <v>12</v>
      </c>
      <c r="J2081" s="21">
        <f t="shared" si="329"/>
        <v>39534</v>
      </c>
      <c r="K2081" s="21"/>
      <c r="L2081" s="21" t="str">
        <f t="shared" si="324"/>
        <v>Thursday</v>
      </c>
      <c r="M2081" s="20">
        <f t="shared" si="325"/>
        <v>3</v>
      </c>
      <c r="N2081" s="19">
        <v>5475</v>
      </c>
      <c r="O2081" s="4">
        <f>MATCH(N2081-1,'Supply Data'!$K$12:$K$17)+1</f>
        <v>5</v>
      </c>
      <c r="P2081">
        <f>INDEX('Supply Data'!$L$12:$L$17,'Demand Data'!O2081)</f>
        <v>75</v>
      </c>
      <c r="R2081" t="str">
        <f t="shared" si="326"/>
        <v>27-Mar-08 Thursday 12</v>
      </c>
    </row>
    <row r="2082" spans="4:18" x14ac:dyDescent="0.35">
      <c r="D2082" s="21">
        <f t="shared" si="327"/>
        <v>39534.499999994965</v>
      </c>
      <c r="E2082" s="21" t="b">
        <f t="shared" si="320"/>
        <v>0</v>
      </c>
      <c r="F2082" s="21" t="b">
        <f t="shared" si="321"/>
        <v>0</v>
      </c>
      <c r="G2082" s="20">
        <f t="shared" si="322"/>
        <v>1</v>
      </c>
      <c r="H2082" s="20">
        <f t="shared" si="323"/>
        <v>24</v>
      </c>
      <c r="I2082" s="20">
        <f t="shared" si="328"/>
        <v>13</v>
      </c>
      <c r="J2082" s="21">
        <f t="shared" si="329"/>
        <v>39534</v>
      </c>
      <c r="K2082" s="21"/>
      <c r="L2082" s="21" t="str">
        <f t="shared" si="324"/>
        <v>Thursday</v>
      </c>
      <c r="M2082" s="20">
        <f t="shared" si="325"/>
        <v>3</v>
      </c>
      <c r="N2082" s="19">
        <v>5578.5</v>
      </c>
      <c r="O2082" s="4">
        <f>MATCH(N2082-1,'Supply Data'!$K$12:$K$17)+1</f>
        <v>5</v>
      </c>
      <c r="P2082">
        <f>INDEX('Supply Data'!$L$12:$L$17,'Demand Data'!O2082)</f>
        <v>75</v>
      </c>
      <c r="R2082" t="str">
        <f t="shared" si="326"/>
        <v>27-Mar-08 Thursday 13</v>
      </c>
    </row>
    <row r="2083" spans="4:18" x14ac:dyDescent="0.35">
      <c r="D2083" s="21">
        <f t="shared" si="327"/>
        <v>39534.541666661629</v>
      </c>
      <c r="E2083" s="21" t="b">
        <f t="shared" si="320"/>
        <v>0</v>
      </c>
      <c r="F2083" s="21" t="b">
        <f t="shared" si="321"/>
        <v>0</v>
      </c>
      <c r="G2083" s="20">
        <f t="shared" si="322"/>
        <v>1</v>
      </c>
      <c r="H2083" s="20">
        <f t="shared" si="323"/>
        <v>24</v>
      </c>
      <c r="I2083" s="20">
        <f t="shared" si="328"/>
        <v>14</v>
      </c>
      <c r="J2083" s="21">
        <f t="shared" si="329"/>
        <v>39534</v>
      </c>
      <c r="K2083" s="21"/>
      <c r="L2083" s="21" t="str">
        <f t="shared" si="324"/>
        <v>Thursday</v>
      </c>
      <c r="M2083" s="20">
        <f t="shared" si="325"/>
        <v>3</v>
      </c>
      <c r="N2083" s="19">
        <v>5713.5</v>
      </c>
      <c r="O2083" s="4">
        <f>MATCH(N2083-1,'Supply Data'!$K$12:$K$17)+1</f>
        <v>5</v>
      </c>
      <c r="P2083">
        <f>INDEX('Supply Data'!$L$12:$L$17,'Demand Data'!O2083)</f>
        <v>75</v>
      </c>
      <c r="R2083" t="str">
        <f t="shared" si="326"/>
        <v>27-Mar-08 Thursday 14</v>
      </c>
    </row>
    <row r="2084" spans="4:18" x14ac:dyDescent="0.35">
      <c r="D2084" s="21">
        <f t="shared" si="327"/>
        <v>39534.583333328294</v>
      </c>
      <c r="E2084" s="21" t="b">
        <f t="shared" si="320"/>
        <v>0</v>
      </c>
      <c r="F2084" s="21" t="b">
        <f t="shared" si="321"/>
        <v>0</v>
      </c>
      <c r="G2084" s="20">
        <f t="shared" si="322"/>
        <v>1</v>
      </c>
      <c r="H2084" s="20">
        <f t="shared" si="323"/>
        <v>24</v>
      </c>
      <c r="I2084" s="20">
        <f t="shared" si="328"/>
        <v>15</v>
      </c>
      <c r="J2084" s="21">
        <f t="shared" si="329"/>
        <v>39534</v>
      </c>
      <c r="K2084" s="21"/>
      <c r="L2084" s="21" t="str">
        <f t="shared" si="324"/>
        <v>Thursday</v>
      </c>
      <c r="M2084" s="20">
        <f t="shared" si="325"/>
        <v>3</v>
      </c>
      <c r="N2084" s="19">
        <v>5587.5</v>
      </c>
      <c r="O2084" s="4">
        <f>MATCH(N2084-1,'Supply Data'!$K$12:$K$17)+1</f>
        <v>5</v>
      </c>
      <c r="P2084">
        <f>INDEX('Supply Data'!$L$12:$L$17,'Demand Data'!O2084)</f>
        <v>75</v>
      </c>
      <c r="R2084" t="str">
        <f t="shared" si="326"/>
        <v>27-Mar-08 Thursday 15</v>
      </c>
    </row>
    <row r="2085" spans="4:18" x14ac:dyDescent="0.35">
      <c r="D2085" s="21">
        <f t="shared" si="327"/>
        <v>39534.624999994958</v>
      </c>
      <c r="E2085" s="21" t="b">
        <f t="shared" si="320"/>
        <v>0</v>
      </c>
      <c r="F2085" s="21" t="b">
        <f t="shared" si="321"/>
        <v>0</v>
      </c>
      <c r="G2085" s="20">
        <f t="shared" si="322"/>
        <v>1</v>
      </c>
      <c r="H2085" s="20">
        <f t="shared" si="323"/>
        <v>24</v>
      </c>
      <c r="I2085" s="20">
        <f t="shared" si="328"/>
        <v>16</v>
      </c>
      <c r="J2085" s="21">
        <f t="shared" si="329"/>
        <v>39534</v>
      </c>
      <c r="K2085" s="21"/>
      <c r="L2085" s="21" t="str">
        <f t="shared" si="324"/>
        <v>Thursday</v>
      </c>
      <c r="M2085" s="20">
        <f t="shared" si="325"/>
        <v>3</v>
      </c>
      <c r="N2085" s="19">
        <v>5440.5</v>
      </c>
      <c r="O2085" s="4">
        <f>MATCH(N2085-1,'Supply Data'!$K$12:$K$17)+1</f>
        <v>5</v>
      </c>
      <c r="P2085">
        <f>INDEX('Supply Data'!$L$12:$L$17,'Demand Data'!O2085)</f>
        <v>75</v>
      </c>
      <c r="R2085" t="str">
        <f t="shared" si="326"/>
        <v>27-Mar-08 Thursday 16</v>
      </c>
    </row>
    <row r="2086" spans="4:18" x14ac:dyDescent="0.35">
      <c r="D2086" s="21">
        <f t="shared" si="327"/>
        <v>39534.666666661622</v>
      </c>
      <c r="E2086" s="21" t="b">
        <f t="shared" si="320"/>
        <v>0</v>
      </c>
      <c r="F2086" s="21" t="b">
        <f t="shared" si="321"/>
        <v>0</v>
      </c>
      <c r="G2086" s="20">
        <f t="shared" si="322"/>
        <v>1</v>
      </c>
      <c r="H2086" s="20">
        <f t="shared" si="323"/>
        <v>24</v>
      </c>
      <c r="I2086" s="20">
        <f t="shared" si="328"/>
        <v>17</v>
      </c>
      <c r="J2086" s="21">
        <f t="shared" si="329"/>
        <v>39534</v>
      </c>
      <c r="K2086" s="21"/>
      <c r="L2086" s="21" t="str">
        <f t="shared" si="324"/>
        <v>Thursday</v>
      </c>
      <c r="M2086" s="20">
        <f t="shared" si="325"/>
        <v>3</v>
      </c>
      <c r="N2086" s="19">
        <v>5181</v>
      </c>
      <c r="O2086" s="4">
        <f>MATCH(N2086-1,'Supply Data'!$K$12:$K$17)+1</f>
        <v>5</v>
      </c>
      <c r="P2086">
        <f>INDEX('Supply Data'!$L$12:$L$17,'Demand Data'!O2086)</f>
        <v>75</v>
      </c>
      <c r="R2086" t="str">
        <f t="shared" si="326"/>
        <v>27-Mar-08 Thursday 17</v>
      </c>
    </row>
    <row r="2087" spans="4:18" x14ac:dyDescent="0.35">
      <c r="D2087" s="21">
        <f t="shared" si="327"/>
        <v>39534.708333328286</v>
      </c>
      <c r="E2087" s="21" t="b">
        <f t="shared" si="320"/>
        <v>0</v>
      </c>
      <c r="F2087" s="21" t="b">
        <f t="shared" si="321"/>
        <v>0</v>
      </c>
      <c r="G2087" s="20">
        <f t="shared" si="322"/>
        <v>1</v>
      </c>
      <c r="H2087" s="20">
        <f t="shared" si="323"/>
        <v>24</v>
      </c>
      <c r="I2087" s="20">
        <f t="shared" si="328"/>
        <v>18</v>
      </c>
      <c r="J2087" s="21">
        <f t="shared" si="329"/>
        <v>39534</v>
      </c>
      <c r="K2087" s="21"/>
      <c r="L2087" s="21" t="str">
        <f t="shared" si="324"/>
        <v>Thursday</v>
      </c>
      <c r="M2087" s="20">
        <f t="shared" si="325"/>
        <v>3</v>
      </c>
      <c r="N2087" s="19">
        <v>5121</v>
      </c>
      <c r="O2087" s="4">
        <f>MATCH(N2087-1,'Supply Data'!$K$12:$K$17)+1</f>
        <v>5</v>
      </c>
      <c r="P2087">
        <f>INDEX('Supply Data'!$L$12:$L$17,'Demand Data'!O2087)</f>
        <v>75</v>
      </c>
      <c r="R2087" t="str">
        <f t="shared" si="326"/>
        <v>27-Mar-08 Thursday 18</v>
      </c>
    </row>
    <row r="2088" spans="4:18" x14ac:dyDescent="0.35">
      <c r="D2088" s="21">
        <f t="shared" si="327"/>
        <v>39534.74999999495</v>
      </c>
      <c r="E2088" s="21" t="b">
        <f t="shared" si="320"/>
        <v>0</v>
      </c>
      <c r="F2088" s="21" t="b">
        <f t="shared" si="321"/>
        <v>0</v>
      </c>
      <c r="G2088" s="20">
        <f t="shared" si="322"/>
        <v>1</v>
      </c>
      <c r="H2088" s="20">
        <f t="shared" si="323"/>
        <v>24</v>
      </c>
      <c r="I2088" s="20">
        <f t="shared" si="328"/>
        <v>19</v>
      </c>
      <c r="J2088" s="21">
        <f t="shared" si="329"/>
        <v>39534</v>
      </c>
      <c r="K2088" s="21"/>
      <c r="L2088" s="21" t="str">
        <f t="shared" si="324"/>
        <v>Thursday</v>
      </c>
      <c r="M2088" s="20">
        <f t="shared" si="325"/>
        <v>3</v>
      </c>
      <c r="N2088" s="19">
        <v>5751</v>
      </c>
      <c r="O2088" s="4">
        <f>MATCH(N2088-1,'Supply Data'!$K$12:$K$17)+1</f>
        <v>5</v>
      </c>
      <c r="P2088">
        <f>INDEX('Supply Data'!$L$12:$L$17,'Demand Data'!O2088)</f>
        <v>75</v>
      </c>
      <c r="R2088" t="str">
        <f t="shared" si="326"/>
        <v>27-Mar-08 Thursday 19</v>
      </c>
    </row>
    <row r="2089" spans="4:18" x14ac:dyDescent="0.35">
      <c r="D2089" s="21">
        <f t="shared" si="327"/>
        <v>39534.791666661615</v>
      </c>
      <c r="E2089" s="21" t="b">
        <f t="shared" si="320"/>
        <v>0</v>
      </c>
      <c r="F2089" s="21" t="b">
        <f t="shared" si="321"/>
        <v>0</v>
      </c>
      <c r="G2089" s="20">
        <f t="shared" si="322"/>
        <v>1</v>
      </c>
      <c r="H2089" s="20">
        <f t="shared" si="323"/>
        <v>24</v>
      </c>
      <c r="I2089" s="20">
        <f t="shared" si="328"/>
        <v>20</v>
      </c>
      <c r="J2089" s="21">
        <f t="shared" si="329"/>
        <v>39534</v>
      </c>
      <c r="K2089" s="21"/>
      <c r="L2089" s="21" t="str">
        <f t="shared" si="324"/>
        <v>Thursday</v>
      </c>
      <c r="M2089" s="20">
        <f t="shared" si="325"/>
        <v>3</v>
      </c>
      <c r="N2089" s="19">
        <v>5598</v>
      </c>
      <c r="O2089" s="4">
        <f>MATCH(N2089-1,'Supply Data'!$K$12:$K$17)+1</f>
        <v>5</v>
      </c>
      <c r="P2089">
        <f>INDEX('Supply Data'!$L$12:$L$17,'Demand Data'!O2089)</f>
        <v>75</v>
      </c>
      <c r="R2089" t="str">
        <f t="shared" si="326"/>
        <v>27-Mar-08 Thursday 20</v>
      </c>
    </row>
    <row r="2090" spans="4:18" x14ac:dyDescent="0.35">
      <c r="D2090" s="21">
        <f t="shared" si="327"/>
        <v>39534.833333328279</v>
      </c>
      <c r="E2090" s="21" t="b">
        <f t="shared" si="320"/>
        <v>0</v>
      </c>
      <c r="F2090" s="21" t="b">
        <f t="shared" si="321"/>
        <v>0</v>
      </c>
      <c r="G2090" s="20">
        <f t="shared" si="322"/>
        <v>1</v>
      </c>
      <c r="H2090" s="20">
        <f t="shared" si="323"/>
        <v>24</v>
      </c>
      <c r="I2090" s="20">
        <f t="shared" si="328"/>
        <v>21</v>
      </c>
      <c r="J2090" s="21">
        <f t="shared" si="329"/>
        <v>39534</v>
      </c>
      <c r="K2090" s="21"/>
      <c r="L2090" s="21" t="str">
        <f t="shared" si="324"/>
        <v>Thursday</v>
      </c>
      <c r="M2090" s="20">
        <f t="shared" si="325"/>
        <v>3</v>
      </c>
      <c r="N2090" s="19">
        <v>5454</v>
      </c>
      <c r="O2090" s="4">
        <f>MATCH(N2090-1,'Supply Data'!$K$12:$K$17)+1</f>
        <v>5</v>
      </c>
      <c r="P2090">
        <f>INDEX('Supply Data'!$L$12:$L$17,'Demand Data'!O2090)</f>
        <v>75</v>
      </c>
      <c r="R2090" t="str">
        <f t="shared" si="326"/>
        <v>27-Mar-08 Thursday 21</v>
      </c>
    </row>
    <row r="2091" spans="4:18" x14ac:dyDescent="0.35">
      <c r="D2091" s="21">
        <f t="shared" si="327"/>
        <v>39534.874999994943</v>
      </c>
      <c r="E2091" s="21" t="b">
        <f t="shared" si="320"/>
        <v>0</v>
      </c>
      <c r="F2091" s="21" t="b">
        <f t="shared" si="321"/>
        <v>0</v>
      </c>
      <c r="G2091" s="20">
        <f t="shared" si="322"/>
        <v>1</v>
      </c>
      <c r="H2091" s="20">
        <f t="shared" si="323"/>
        <v>24</v>
      </c>
      <c r="I2091" s="20">
        <f t="shared" si="328"/>
        <v>22</v>
      </c>
      <c r="J2091" s="21">
        <f t="shared" si="329"/>
        <v>39534</v>
      </c>
      <c r="K2091" s="21"/>
      <c r="L2091" s="21" t="str">
        <f t="shared" si="324"/>
        <v>Thursday</v>
      </c>
      <c r="M2091" s="20">
        <f t="shared" si="325"/>
        <v>3</v>
      </c>
      <c r="N2091" s="19">
        <v>5052</v>
      </c>
      <c r="O2091" s="4">
        <f>MATCH(N2091-1,'Supply Data'!$K$12:$K$17)+1</f>
        <v>5</v>
      </c>
      <c r="P2091">
        <f>INDEX('Supply Data'!$L$12:$L$17,'Demand Data'!O2091)</f>
        <v>75</v>
      </c>
      <c r="R2091" t="str">
        <f t="shared" si="326"/>
        <v>27-Mar-08 Thursday 22</v>
      </c>
    </row>
    <row r="2092" spans="4:18" x14ac:dyDescent="0.35">
      <c r="D2092" s="21">
        <f t="shared" si="327"/>
        <v>39534.916666661607</v>
      </c>
      <c r="E2092" s="21" t="b">
        <f t="shared" si="320"/>
        <v>0</v>
      </c>
      <c r="F2092" s="21" t="b">
        <f t="shared" si="321"/>
        <v>0</v>
      </c>
      <c r="G2092" s="20">
        <f t="shared" si="322"/>
        <v>1</v>
      </c>
      <c r="H2092" s="20">
        <f t="shared" si="323"/>
        <v>24</v>
      </c>
      <c r="I2092" s="20">
        <f t="shared" si="328"/>
        <v>23</v>
      </c>
      <c r="J2092" s="21">
        <f t="shared" si="329"/>
        <v>39534</v>
      </c>
      <c r="K2092" s="21"/>
      <c r="L2092" s="21" t="str">
        <f t="shared" si="324"/>
        <v>Thursday</v>
      </c>
      <c r="M2092" s="20">
        <f t="shared" si="325"/>
        <v>3</v>
      </c>
      <c r="N2092" s="19">
        <v>4630.5</v>
      </c>
      <c r="O2092" s="4">
        <f>MATCH(N2092-1,'Supply Data'!$K$12:$K$17)+1</f>
        <v>4</v>
      </c>
      <c r="P2092">
        <f>INDEX('Supply Data'!$L$12:$L$17,'Demand Data'!O2092)</f>
        <v>50</v>
      </c>
      <c r="R2092" t="str">
        <f t="shared" si="326"/>
        <v>27-Mar-08 Thursday 23</v>
      </c>
    </row>
    <row r="2093" spans="4:18" x14ac:dyDescent="0.35">
      <c r="D2093" s="21">
        <f t="shared" si="327"/>
        <v>39534.958333328272</v>
      </c>
      <c r="E2093" s="21" t="b">
        <f t="shared" si="320"/>
        <v>0</v>
      </c>
      <c r="F2093" s="21" t="b">
        <f t="shared" si="321"/>
        <v>0</v>
      </c>
      <c r="G2093" s="20">
        <f t="shared" si="322"/>
        <v>1</v>
      </c>
      <c r="H2093" s="20">
        <f t="shared" si="323"/>
        <v>24</v>
      </c>
      <c r="I2093" s="20">
        <f t="shared" si="328"/>
        <v>24</v>
      </c>
      <c r="J2093" s="21">
        <f t="shared" si="329"/>
        <v>39534</v>
      </c>
      <c r="K2093" s="21"/>
      <c r="L2093" s="21" t="str">
        <f t="shared" si="324"/>
        <v>Thursday</v>
      </c>
      <c r="M2093" s="20">
        <f t="shared" si="325"/>
        <v>3</v>
      </c>
      <c r="N2093" s="19">
        <v>4252.5</v>
      </c>
      <c r="O2093" s="4">
        <f>MATCH(N2093-1,'Supply Data'!$K$12:$K$17)+1</f>
        <v>4</v>
      </c>
      <c r="P2093">
        <f>INDEX('Supply Data'!$L$12:$L$17,'Demand Data'!O2093)</f>
        <v>50</v>
      </c>
      <c r="R2093" t="str">
        <f t="shared" si="326"/>
        <v>27-Mar-08 Thursday 24</v>
      </c>
    </row>
    <row r="2094" spans="4:18" x14ac:dyDescent="0.35">
      <c r="D2094" s="21">
        <f t="shared" si="327"/>
        <v>39534.999999994936</v>
      </c>
      <c r="E2094" s="21" t="b">
        <f t="shared" si="320"/>
        <v>0</v>
      </c>
      <c r="F2094" s="21" t="b">
        <f t="shared" si="321"/>
        <v>0</v>
      </c>
      <c r="G2094" s="20">
        <f t="shared" si="322"/>
        <v>1</v>
      </c>
      <c r="H2094" s="20">
        <f t="shared" si="323"/>
        <v>24</v>
      </c>
      <c r="I2094" s="20">
        <f t="shared" si="328"/>
        <v>1</v>
      </c>
      <c r="J2094" s="21">
        <f t="shared" si="329"/>
        <v>39535</v>
      </c>
      <c r="K2094" s="21"/>
      <c r="L2094" s="21" t="str">
        <f t="shared" si="324"/>
        <v>Friday</v>
      </c>
      <c r="M2094" s="20">
        <f t="shared" si="325"/>
        <v>3</v>
      </c>
      <c r="N2094" s="19">
        <v>4050</v>
      </c>
      <c r="O2094" s="4">
        <f>MATCH(N2094-1,'Supply Data'!$K$12:$K$17)+1</f>
        <v>4</v>
      </c>
      <c r="P2094">
        <f>INDEX('Supply Data'!$L$12:$L$17,'Demand Data'!O2094)</f>
        <v>50</v>
      </c>
      <c r="R2094" t="str">
        <f t="shared" si="326"/>
        <v>28-Mar-08 Friday 1</v>
      </c>
    </row>
    <row r="2095" spans="4:18" x14ac:dyDescent="0.35">
      <c r="D2095" s="21">
        <f t="shared" si="327"/>
        <v>39535.0416666616</v>
      </c>
      <c r="E2095" s="21" t="b">
        <f t="shared" si="320"/>
        <v>0</v>
      </c>
      <c r="F2095" s="21" t="b">
        <f t="shared" si="321"/>
        <v>0</v>
      </c>
      <c r="G2095" s="20">
        <f t="shared" si="322"/>
        <v>1</v>
      </c>
      <c r="H2095" s="20">
        <f t="shared" si="323"/>
        <v>24</v>
      </c>
      <c r="I2095" s="20">
        <f t="shared" si="328"/>
        <v>2</v>
      </c>
      <c r="J2095" s="21">
        <f t="shared" si="329"/>
        <v>39535</v>
      </c>
      <c r="K2095" s="21"/>
      <c r="L2095" s="21" t="str">
        <f t="shared" si="324"/>
        <v>Friday</v>
      </c>
      <c r="M2095" s="20">
        <f t="shared" si="325"/>
        <v>3</v>
      </c>
      <c r="N2095" s="19">
        <v>3949.5</v>
      </c>
      <c r="O2095" s="4">
        <f>MATCH(N2095-1,'Supply Data'!$K$12:$K$17)+1</f>
        <v>4</v>
      </c>
      <c r="P2095">
        <f>INDEX('Supply Data'!$L$12:$L$17,'Demand Data'!O2095)</f>
        <v>50</v>
      </c>
      <c r="R2095" t="str">
        <f t="shared" si="326"/>
        <v>28-Mar-08 Friday 2</v>
      </c>
    </row>
    <row r="2096" spans="4:18" x14ac:dyDescent="0.35">
      <c r="D2096" s="21">
        <f t="shared" si="327"/>
        <v>39535.083333328264</v>
      </c>
      <c r="E2096" s="21" t="b">
        <f t="shared" si="320"/>
        <v>0</v>
      </c>
      <c r="F2096" s="21" t="b">
        <f t="shared" si="321"/>
        <v>0</v>
      </c>
      <c r="G2096" s="20">
        <f t="shared" si="322"/>
        <v>1</v>
      </c>
      <c r="H2096" s="20">
        <f t="shared" si="323"/>
        <v>24</v>
      </c>
      <c r="I2096" s="20">
        <f t="shared" si="328"/>
        <v>3</v>
      </c>
      <c r="J2096" s="21">
        <f t="shared" si="329"/>
        <v>39535</v>
      </c>
      <c r="K2096" s="21"/>
      <c r="L2096" s="21" t="str">
        <f t="shared" si="324"/>
        <v>Friday</v>
      </c>
      <c r="M2096" s="20">
        <f t="shared" si="325"/>
        <v>3</v>
      </c>
      <c r="N2096" s="19">
        <v>3904.5</v>
      </c>
      <c r="O2096" s="4">
        <f>MATCH(N2096-1,'Supply Data'!$K$12:$K$17)+1</f>
        <v>4</v>
      </c>
      <c r="P2096">
        <f>INDEX('Supply Data'!$L$12:$L$17,'Demand Data'!O2096)</f>
        <v>50</v>
      </c>
      <c r="R2096" t="str">
        <f t="shared" si="326"/>
        <v>28-Mar-08 Friday 3</v>
      </c>
    </row>
    <row r="2097" spans="4:18" x14ac:dyDescent="0.35">
      <c r="D2097" s="21">
        <f t="shared" si="327"/>
        <v>39535.124999994929</v>
      </c>
      <c r="E2097" s="21" t="b">
        <f t="shared" si="320"/>
        <v>0</v>
      </c>
      <c r="F2097" s="21" t="b">
        <f t="shared" si="321"/>
        <v>0</v>
      </c>
      <c r="G2097" s="20">
        <f t="shared" si="322"/>
        <v>1</v>
      </c>
      <c r="H2097" s="20">
        <f t="shared" si="323"/>
        <v>24</v>
      </c>
      <c r="I2097" s="20">
        <f t="shared" si="328"/>
        <v>4</v>
      </c>
      <c r="J2097" s="21">
        <f t="shared" si="329"/>
        <v>39535</v>
      </c>
      <c r="K2097" s="21"/>
      <c r="L2097" s="21" t="str">
        <f t="shared" si="324"/>
        <v>Friday</v>
      </c>
      <c r="M2097" s="20">
        <f t="shared" si="325"/>
        <v>3</v>
      </c>
      <c r="N2097" s="19">
        <v>3834</v>
      </c>
      <c r="O2097" s="4">
        <f>MATCH(N2097-1,'Supply Data'!$K$12:$K$17)+1</f>
        <v>4</v>
      </c>
      <c r="P2097">
        <f>INDEX('Supply Data'!$L$12:$L$17,'Demand Data'!O2097)</f>
        <v>50</v>
      </c>
      <c r="R2097" t="str">
        <f t="shared" si="326"/>
        <v>28-Mar-08 Friday 4</v>
      </c>
    </row>
    <row r="2098" spans="4:18" x14ac:dyDescent="0.35">
      <c r="D2098" s="21">
        <f t="shared" si="327"/>
        <v>39535.166666661593</v>
      </c>
      <c r="E2098" s="21" t="b">
        <f t="shared" si="320"/>
        <v>0</v>
      </c>
      <c r="F2098" s="21" t="b">
        <f t="shared" si="321"/>
        <v>0</v>
      </c>
      <c r="G2098" s="20">
        <f t="shared" si="322"/>
        <v>1</v>
      </c>
      <c r="H2098" s="20">
        <f t="shared" si="323"/>
        <v>24</v>
      </c>
      <c r="I2098" s="20">
        <f t="shared" si="328"/>
        <v>5</v>
      </c>
      <c r="J2098" s="21">
        <f t="shared" si="329"/>
        <v>39535</v>
      </c>
      <c r="K2098" s="21"/>
      <c r="L2098" s="21" t="str">
        <f t="shared" si="324"/>
        <v>Friday</v>
      </c>
      <c r="M2098" s="20">
        <f t="shared" si="325"/>
        <v>3</v>
      </c>
      <c r="N2098" s="19">
        <v>3916.5</v>
      </c>
      <c r="O2098" s="4">
        <f>MATCH(N2098-1,'Supply Data'!$K$12:$K$17)+1</f>
        <v>4</v>
      </c>
      <c r="P2098">
        <f>INDEX('Supply Data'!$L$12:$L$17,'Demand Data'!O2098)</f>
        <v>50</v>
      </c>
      <c r="R2098" t="str">
        <f t="shared" si="326"/>
        <v>28-Mar-08 Friday 5</v>
      </c>
    </row>
    <row r="2099" spans="4:18" x14ac:dyDescent="0.35">
      <c r="D2099" s="21">
        <f t="shared" si="327"/>
        <v>39535.208333328257</v>
      </c>
      <c r="E2099" s="21" t="b">
        <f t="shared" si="320"/>
        <v>0</v>
      </c>
      <c r="F2099" s="21" t="b">
        <f t="shared" si="321"/>
        <v>0</v>
      </c>
      <c r="G2099" s="20">
        <f t="shared" si="322"/>
        <v>1</v>
      </c>
      <c r="H2099" s="20">
        <f t="shared" si="323"/>
        <v>24</v>
      </c>
      <c r="I2099" s="20">
        <f t="shared" si="328"/>
        <v>6</v>
      </c>
      <c r="J2099" s="21">
        <f t="shared" si="329"/>
        <v>39535</v>
      </c>
      <c r="K2099" s="21"/>
      <c r="L2099" s="21" t="str">
        <f t="shared" si="324"/>
        <v>Friday</v>
      </c>
      <c r="M2099" s="20">
        <f t="shared" si="325"/>
        <v>3</v>
      </c>
      <c r="N2099" s="19">
        <v>3921</v>
      </c>
      <c r="O2099" s="4">
        <f>MATCH(N2099-1,'Supply Data'!$K$12:$K$17)+1</f>
        <v>4</v>
      </c>
      <c r="P2099">
        <f>INDEX('Supply Data'!$L$12:$L$17,'Demand Data'!O2099)</f>
        <v>50</v>
      </c>
      <c r="R2099" t="str">
        <f t="shared" si="326"/>
        <v>28-Mar-08 Friday 6</v>
      </c>
    </row>
    <row r="2100" spans="4:18" x14ac:dyDescent="0.35">
      <c r="D2100" s="21">
        <f t="shared" si="327"/>
        <v>39535.249999994921</v>
      </c>
      <c r="E2100" s="21" t="b">
        <f t="shared" si="320"/>
        <v>0</v>
      </c>
      <c r="F2100" s="21" t="b">
        <f t="shared" si="321"/>
        <v>0</v>
      </c>
      <c r="G2100" s="20">
        <f t="shared" si="322"/>
        <v>1</v>
      </c>
      <c r="H2100" s="20">
        <f t="shared" si="323"/>
        <v>24</v>
      </c>
      <c r="I2100" s="20">
        <f t="shared" si="328"/>
        <v>7</v>
      </c>
      <c r="J2100" s="21">
        <f t="shared" si="329"/>
        <v>39535</v>
      </c>
      <c r="K2100" s="21"/>
      <c r="L2100" s="21" t="str">
        <f t="shared" si="324"/>
        <v>Friday</v>
      </c>
      <c r="M2100" s="20">
        <f t="shared" si="325"/>
        <v>3</v>
      </c>
      <c r="N2100" s="19">
        <v>4018.5</v>
      </c>
      <c r="O2100" s="4">
        <f>MATCH(N2100-1,'Supply Data'!$K$12:$K$17)+1</f>
        <v>4</v>
      </c>
      <c r="P2100">
        <f>INDEX('Supply Data'!$L$12:$L$17,'Demand Data'!O2100)</f>
        <v>50</v>
      </c>
      <c r="R2100" t="str">
        <f t="shared" si="326"/>
        <v>28-Mar-08 Friday 7</v>
      </c>
    </row>
    <row r="2101" spans="4:18" x14ac:dyDescent="0.35">
      <c r="D2101" s="21">
        <f t="shared" si="327"/>
        <v>39535.291666661586</v>
      </c>
      <c r="E2101" s="21" t="b">
        <f t="shared" si="320"/>
        <v>0</v>
      </c>
      <c r="F2101" s="21" t="b">
        <f t="shared" si="321"/>
        <v>0</v>
      </c>
      <c r="G2101" s="20">
        <f t="shared" si="322"/>
        <v>1</v>
      </c>
      <c r="H2101" s="20">
        <f t="shared" si="323"/>
        <v>24</v>
      </c>
      <c r="I2101" s="20">
        <f t="shared" si="328"/>
        <v>8</v>
      </c>
      <c r="J2101" s="21">
        <f t="shared" si="329"/>
        <v>39535</v>
      </c>
      <c r="K2101" s="21"/>
      <c r="L2101" s="21" t="str">
        <f t="shared" si="324"/>
        <v>Friday</v>
      </c>
      <c r="M2101" s="20">
        <f t="shared" si="325"/>
        <v>3</v>
      </c>
      <c r="N2101" s="19">
        <v>4579.5</v>
      </c>
      <c r="O2101" s="4">
        <f>MATCH(N2101-1,'Supply Data'!$K$12:$K$17)+1</f>
        <v>4</v>
      </c>
      <c r="P2101">
        <f>INDEX('Supply Data'!$L$12:$L$17,'Demand Data'!O2101)</f>
        <v>50</v>
      </c>
      <c r="R2101" t="str">
        <f t="shared" si="326"/>
        <v>28-Mar-08 Friday 8</v>
      </c>
    </row>
    <row r="2102" spans="4:18" x14ac:dyDescent="0.35">
      <c r="D2102" s="21">
        <f t="shared" si="327"/>
        <v>39535.33333332825</v>
      </c>
      <c r="E2102" s="21" t="b">
        <f t="shared" si="320"/>
        <v>0</v>
      </c>
      <c r="F2102" s="21" t="b">
        <f t="shared" si="321"/>
        <v>0</v>
      </c>
      <c r="G2102" s="20">
        <f t="shared" si="322"/>
        <v>1</v>
      </c>
      <c r="H2102" s="20">
        <f t="shared" si="323"/>
        <v>24</v>
      </c>
      <c r="I2102" s="20">
        <f t="shared" si="328"/>
        <v>9</v>
      </c>
      <c r="J2102" s="21">
        <f t="shared" si="329"/>
        <v>39535</v>
      </c>
      <c r="K2102" s="21"/>
      <c r="L2102" s="21" t="str">
        <f t="shared" si="324"/>
        <v>Friday</v>
      </c>
      <c r="M2102" s="20">
        <f t="shared" si="325"/>
        <v>3</v>
      </c>
      <c r="N2102" s="19">
        <v>5115</v>
      </c>
      <c r="O2102" s="4">
        <f>MATCH(N2102-1,'Supply Data'!$K$12:$K$17)+1</f>
        <v>5</v>
      </c>
      <c r="P2102">
        <f>INDEX('Supply Data'!$L$12:$L$17,'Demand Data'!O2102)</f>
        <v>75</v>
      </c>
      <c r="R2102" t="str">
        <f t="shared" si="326"/>
        <v>28-Mar-08 Friday 9</v>
      </c>
    </row>
    <row r="2103" spans="4:18" x14ac:dyDescent="0.35">
      <c r="D2103" s="21">
        <f t="shared" si="327"/>
        <v>39535.374999994914</v>
      </c>
      <c r="E2103" s="21" t="b">
        <f t="shared" si="320"/>
        <v>0</v>
      </c>
      <c r="F2103" s="21" t="b">
        <f t="shared" si="321"/>
        <v>0</v>
      </c>
      <c r="G2103" s="20">
        <f t="shared" si="322"/>
        <v>1</v>
      </c>
      <c r="H2103" s="20">
        <f t="shared" si="323"/>
        <v>24</v>
      </c>
      <c r="I2103" s="20">
        <f t="shared" si="328"/>
        <v>10</v>
      </c>
      <c r="J2103" s="21">
        <f t="shared" si="329"/>
        <v>39535</v>
      </c>
      <c r="K2103" s="21"/>
      <c r="L2103" s="21" t="str">
        <f t="shared" si="324"/>
        <v>Friday</v>
      </c>
      <c r="M2103" s="20">
        <f t="shared" si="325"/>
        <v>3</v>
      </c>
      <c r="N2103" s="19">
        <v>5508</v>
      </c>
      <c r="O2103" s="4">
        <f>MATCH(N2103-1,'Supply Data'!$K$12:$K$17)+1</f>
        <v>5</v>
      </c>
      <c r="P2103">
        <f>INDEX('Supply Data'!$L$12:$L$17,'Demand Data'!O2103)</f>
        <v>75</v>
      </c>
      <c r="R2103" t="str">
        <f t="shared" si="326"/>
        <v>28-Mar-08 Friday 10</v>
      </c>
    </row>
    <row r="2104" spans="4:18" x14ac:dyDescent="0.35">
      <c r="D2104" s="21">
        <f t="shared" si="327"/>
        <v>39535.416666661578</v>
      </c>
      <c r="E2104" s="21" t="b">
        <f t="shared" si="320"/>
        <v>0</v>
      </c>
      <c r="F2104" s="21" t="b">
        <f t="shared" si="321"/>
        <v>0</v>
      </c>
      <c r="G2104" s="20">
        <f t="shared" si="322"/>
        <v>1</v>
      </c>
      <c r="H2104" s="20">
        <f t="shared" si="323"/>
        <v>24</v>
      </c>
      <c r="I2104" s="20">
        <f t="shared" si="328"/>
        <v>11</v>
      </c>
      <c r="J2104" s="21">
        <f t="shared" si="329"/>
        <v>39535</v>
      </c>
      <c r="K2104" s="21"/>
      <c r="L2104" s="21" t="str">
        <f t="shared" si="324"/>
        <v>Friday</v>
      </c>
      <c r="M2104" s="20">
        <f t="shared" si="325"/>
        <v>3</v>
      </c>
      <c r="N2104" s="19">
        <v>5643</v>
      </c>
      <c r="O2104" s="4">
        <f>MATCH(N2104-1,'Supply Data'!$K$12:$K$17)+1</f>
        <v>5</v>
      </c>
      <c r="P2104">
        <f>INDEX('Supply Data'!$L$12:$L$17,'Demand Data'!O2104)</f>
        <v>75</v>
      </c>
      <c r="R2104" t="str">
        <f t="shared" si="326"/>
        <v>28-Mar-08 Friday 11</v>
      </c>
    </row>
    <row r="2105" spans="4:18" x14ac:dyDescent="0.35">
      <c r="D2105" s="21">
        <f t="shared" si="327"/>
        <v>39535.458333328243</v>
      </c>
      <c r="E2105" s="21" t="b">
        <f t="shared" si="320"/>
        <v>0</v>
      </c>
      <c r="F2105" s="21" t="b">
        <f t="shared" si="321"/>
        <v>0</v>
      </c>
      <c r="G2105" s="20">
        <f t="shared" si="322"/>
        <v>1</v>
      </c>
      <c r="H2105" s="20">
        <f t="shared" si="323"/>
        <v>24</v>
      </c>
      <c r="I2105" s="20">
        <f t="shared" si="328"/>
        <v>12</v>
      </c>
      <c r="J2105" s="21">
        <f t="shared" si="329"/>
        <v>39535</v>
      </c>
      <c r="K2105" s="21"/>
      <c r="L2105" s="21" t="str">
        <f t="shared" si="324"/>
        <v>Friday</v>
      </c>
      <c r="M2105" s="20">
        <f t="shared" si="325"/>
        <v>3</v>
      </c>
      <c r="N2105" s="19">
        <v>5287.5</v>
      </c>
      <c r="O2105" s="4">
        <f>MATCH(N2105-1,'Supply Data'!$K$12:$K$17)+1</f>
        <v>5</v>
      </c>
      <c r="P2105">
        <f>INDEX('Supply Data'!$L$12:$L$17,'Demand Data'!O2105)</f>
        <v>75</v>
      </c>
      <c r="R2105" t="str">
        <f t="shared" si="326"/>
        <v>28-Mar-08 Friday 12</v>
      </c>
    </row>
    <row r="2106" spans="4:18" x14ac:dyDescent="0.35">
      <c r="D2106" s="21">
        <f t="shared" si="327"/>
        <v>39535.499999994907</v>
      </c>
      <c r="E2106" s="21" t="b">
        <f t="shared" si="320"/>
        <v>0</v>
      </c>
      <c r="F2106" s="21" t="b">
        <f t="shared" si="321"/>
        <v>0</v>
      </c>
      <c r="G2106" s="20">
        <f t="shared" si="322"/>
        <v>1</v>
      </c>
      <c r="H2106" s="20">
        <f t="shared" si="323"/>
        <v>24</v>
      </c>
      <c r="I2106" s="20">
        <f t="shared" si="328"/>
        <v>13</v>
      </c>
      <c r="J2106" s="21">
        <f t="shared" si="329"/>
        <v>39535</v>
      </c>
      <c r="K2106" s="21"/>
      <c r="L2106" s="21" t="str">
        <f t="shared" si="324"/>
        <v>Friday</v>
      </c>
      <c r="M2106" s="20">
        <f t="shared" si="325"/>
        <v>3</v>
      </c>
      <c r="N2106" s="19">
        <v>5293.5</v>
      </c>
      <c r="O2106" s="4">
        <f>MATCH(N2106-1,'Supply Data'!$K$12:$K$17)+1</f>
        <v>5</v>
      </c>
      <c r="P2106">
        <f>INDEX('Supply Data'!$L$12:$L$17,'Demand Data'!O2106)</f>
        <v>75</v>
      </c>
      <c r="R2106" t="str">
        <f t="shared" si="326"/>
        <v>28-Mar-08 Friday 13</v>
      </c>
    </row>
    <row r="2107" spans="4:18" x14ac:dyDescent="0.35">
      <c r="D2107" s="21">
        <f t="shared" si="327"/>
        <v>39535.541666661571</v>
      </c>
      <c r="E2107" s="21" t="b">
        <f t="shared" si="320"/>
        <v>0</v>
      </c>
      <c r="F2107" s="21" t="b">
        <f t="shared" si="321"/>
        <v>0</v>
      </c>
      <c r="G2107" s="20">
        <f t="shared" si="322"/>
        <v>1</v>
      </c>
      <c r="H2107" s="20">
        <f t="shared" si="323"/>
        <v>24</v>
      </c>
      <c r="I2107" s="20">
        <f t="shared" si="328"/>
        <v>14</v>
      </c>
      <c r="J2107" s="21">
        <f t="shared" si="329"/>
        <v>39535</v>
      </c>
      <c r="K2107" s="21"/>
      <c r="L2107" s="21" t="str">
        <f t="shared" si="324"/>
        <v>Friday</v>
      </c>
      <c r="M2107" s="20">
        <f t="shared" si="325"/>
        <v>3</v>
      </c>
      <c r="N2107" s="19">
        <v>5670</v>
      </c>
      <c r="O2107" s="4">
        <f>MATCH(N2107-1,'Supply Data'!$K$12:$K$17)+1</f>
        <v>5</v>
      </c>
      <c r="P2107">
        <f>INDEX('Supply Data'!$L$12:$L$17,'Demand Data'!O2107)</f>
        <v>75</v>
      </c>
      <c r="R2107" t="str">
        <f t="shared" si="326"/>
        <v>28-Mar-08 Friday 14</v>
      </c>
    </row>
    <row r="2108" spans="4:18" x14ac:dyDescent="0.35">
      <c r="D2108" s="21">
        <f t="shared" si="327"/>
        <v>39535.583333328235</v>
      </c>
      <c r="E2108" s="21" t="b">
        <f t="shared" si="320"/>
        <v>0</v>
      </c>
      <c r="F2108" s="21" t="b">
        <f t="shared" si="321"/>
        <v>0</v>
      </c>
      <c r="G2108" s="20">
        <f t="shared" si="322"/>
        <v>1</v>
      </c>
      <c r="H2108" s="20">
        <f t="shared" si="323"/>
        <v>24</v>
      </c>
      <c r="I2108" s="20">
        <f t="shared" si="328"/>
        <v>15</v>
      </c>
      <c r="J2108" s="21">
        <f t="shared" si="329"/>
        <v>39535</v>
      </c>
      <c r="K2108" s="21"/>
      <c r="L2108" s="21" t="str">
        <f t="shared" si="324"/>
        <v>Friday</v>
      </c>
      <c r="M2108" s="20">
        <f t="shared" si="325"/>
        <v>3</v>
      </c>
      <c r="N2108" s="19">
        <v>5509.5</v>
      </c>
      <c r="O2108" s="4">
        <f>MATCH(N2108-1,'Supply Data'!$K$12:$K$17)+1</f>
        <v>5</v>
      </c>
      <c r="P2108">
        <f>INDEX('Supply Data'!$L$12:$L$17,'Demand Data'!O2108)</f>
        <v>75</v>
      </c>
      <c r="R2108" t="str">
        <f t="shared" si="326"/>
        <v>28-Mar-08 Friday 15</v>
      </c>
    </row>
    <row r="2109" spans="4:18" x14ac:dyDescent="0.35">
      <c r="D2109" s="21">
        <f t="shared" si="327"/>
        <v>39535.6249999949</v>
      </c>
      <c r="E2109" s="21" t="b">
        <f t="shared" si="320"/>
        <v>0</v>
      </c>
      <c r="F2109" s="21" t="b">
        <f t="shared" si="321"/>
        <v>0</v>
      </c>
      <c r="G2109" s="20">
        <f t="shared" si="322"/>
        <v>1</v>
      </c>
      <c r="H2109" s="20">
        <f t="shared" si="323"/>
        <v>24</v>
      </c>
      <c r="I2109" s="20">
        <f t="shared" si="328"/>
        <v>16</v>
      </c>
      <c r="J2109" s="21">
        <f t="shared" si="329"/>
        <v>39535</v>
      </c>
      <c r="K2109" s="21"/>
      <c r="L2109" s="21" t="str">
        <f t="shared" si="324"/>
        <v>Friday</v>
      </c>
      <c r="M2109" s="20">
        <f t="shared" si="325"/>
        <v>3</v>
      </c>
      <c r="N2109" s="19">
        <v>5457</v>
      </c>
      <c r="O2109" s="4">
        <f>MATCH(N2109-1,'Supply Data'!$K$12:$K$17)+1</f>
        <v>5</v>
      </c>
      <c r="P2109">
        <f>INDEX('Supply Data'!$L$12:$L$17,'Demand Data'!O2109)</f>
        <v>75</v>
      </c>
      <c r="R2109" t="str">
        <f t="shared" si="326"/>
        <v>28-Mar-08 Friday 16</v>
      </c>
    </row>
    <row r="2110" spans="4:18" x14ac:dyDescent="0.35">
      <c r="D2110" s="21">
        <f t="shared" si="327"/>
        <v>39535.666666661564</v>
      </c>
      <c r="E2110" s="21" t="b">
        <f t="shared" si="320"/>
        <v>0</v>
      </c>
      <c r="F2110" s="21" t="b">
        <f t="shared" si="321"/>
        <v>0</v>
      </c>
      <c r="G2110" s="20">
        <f t="shared" si="322"/>
        <v>1</v>
      </c>
      <c r="H2110" s="20">
        <f t="shared" si="323"/>
        <v>24</v>
      </c>
      <c r="I2110" s="20">
        <f t="shared" si="328"/>
        <v>17</v>
      </c>
      <c r="J2110" s="21">
        <f t="shared" si="329"/>
        <v>39535</v>
      </c>
      <c r="K2110" s="21"/>
      <c r="L2110" s="21" t="str">
        <f t="shared" si="324"/>
        <v>Friday</v>
      </c>
      <c r="M2110" s="20">
        <f t="shared" si="325"/>
        <v>3</v>
      </c>
      <c r="N2110" s="19">
        <v>5316</v>
      </c>
      <c r="O2110" s="4">
        <f>MATCH(N2110-1,'Supply Data'!$K$12:$K$17)+1</f>
        <v>5</v>
      </c>
      <c r="P2110">
        <f>INDEX('Supply Data'!$L$12:$L$17,'Demand Data'!O2110)</f>
        <v>75</v>
      </c>
      <c r="R2110" t="str">
        <f t="shared" si="326"/>
        <v>28-Mar-08 Friday 17</v>
      </c>
    </row>
    <row r="2111" spans="4:18" x14ac:dyDescent="0.35">
      <c r="D2111" s="21">
        <f t="shared" si="327"/>
        <v>39535.708333328228</v>
      </c>
      <c r="E2111" s="21" t="b">
        <f t="shared" si="320"/>
        <v>0</v>
      </c>
      <c r="F2111" s="21" t="b">
        <f t="shared" si="321"/>
        <v>0</v>
      </c>
      <c r="G2111" s="20">
        <f t="shared" si="322"/>
        <v>1</v>
      </c>
      <c r="H2111" s="20">
        <f t="shared" si="323"/>
        <v>24</v>
      </c>
      <c r="I2111" s="20">
        <f t="shared" si="328"/>
        <v>18</v>
      </c>
      <c r="J2111" s="21">
        <f t="shared" si="329"/>
        <v>39535</v>
      </c>
      <c r="K2111" s="21"/>
      <c r="L2111" s="21" t="str">
        <f t="shared" si="324"/>
        <v>Friday</v>
      </c>
      <c r="M2111" s="20">
        <f t="shared" si="325"/>
        <v>3</v>
      </c>
      <c r="N2111" s="19">
        <v>5365.5</v>
      </c>
      <c r="O2111" s="4">
        <f>MATCH(N2111-1,'Supply Data'!$K$12:$K$17)+1</f>
        <v>5</v>
      </c>
      <c r="P2111">
        <f>INDEX('Supply Data'!$L$12:$L$17,'Demand Data'!O2111)</f>
        <v>75</v>
      </c>
      <c r="R2111" t="str">
        <f t="shared" si="326"/>
        <v>28-Mar-08 Friday 18</v>
      </c>
    </row>
    <row r="2112" spans="4:18" x14ac:dyDescent="0.35">
      <c r="D2112" s="21">
        <f t="shared" si="327"/>
        <v>39535.749999994892</v>
      </c>
      <c r="E2112" s="21" t="b">
        <f t="shared" si="320"/>
        <v>0</v>
      </c>
      <c r="F2112" s="21" t="b">
        <f t="shared" si="321"/>
        <v>0</v>
      </c>
      <c r="G2112" s="20">
        <f t="shared" si="322"/>
        <v>1</v>
      </c>
      <c r="H2112" s="20">
        <f t="shared" si="323"/>
        <v>24</v>
      </c>
      <c r="I2112" s="20">
        <f t="shared" si="328"/>
        <v>19</v>
      </c>
      <c r="J2112" s="21">
        <f t="shared" si="329"/>
        <v>39535</v>
      </c>
      <c r="K2112" s="21"/>
      <c r="L2112" s="21" t="str">
        <f t="shared" si="324"/>
        <v>Friday</v>
      </c>
      <c r="M2112" s="20">
        <f t="shared" si="325"/>
        <v>3</v>
      </c>
      <c r="N2112" s="19">
        <v>5758.5</v>
      </c>
      <c r="O2112" s="4">
        <f>MATCH(N2112-1,'Supply Data'!$K$12:$K$17)+1</f>
        <v>5</v>
      </c>
      <c r="P2112">
        <f>INDEX('Supply Data'!$L$12:$L$17,'Demand Data'!O2112)</f>
        <v>75</v>
      </c>
      <c r="R2112" t="str">
        <f t="shared" si="326"/>
        <v>28-Mar-08 Friday 19</v>
      </c>
    </row>
    <row r="2113" spans="4:18" x14ac:dyDescent="0.35">
      <c r="D2113" s="21">
        <f t="shared" si="327"/>
        <v>39535.791666661557</v>
      </c>
      <c r="E2113" s="21" t="b">
        <f t="shared" si="320"/>
        <v>0</v>
      </c>
      <c r="F2113" s="21" t="b">
        <f t="shared" si="321"/>
        <v>0</v>
      </c>
      <c r="G2113" s="20">
        <f t="shared" si="322"/>
        <v>1</v>
      </c>
      <c r="H2113" s="20">
        <f t="shared" si="323"/>
        <v>24</v>
      </c>
      <c r="I2113" s="20">
        <f t="shared" si="328"/>
        <v>20</v>
      </c>
      <c r="J2113" s="21">
        <f t="shared" si="329"/>
        <v>39535</v>
      </c>
      <c r="K2113" s="21"/>
      <c r="L2113" s="21" t="str">
        <f t="shared" si="324"/>
        <v>Friday</v>
      </c>
      <c r="M2113" s="20">
        <f t="shared" si="325"/>
        <v>3</v>
      </c>
      <c r="N2113" s="19">
        <v>5614.5</v>
      </c>
      <c r="O2113" s="4">
        <f>MATCH(N2113-1,'Supply Data'!$K$12:$K$17)+1</f>
        <v>5</v>
      </c>
      <c r="P2113">
        <f>INDEX('Supply Data'!$L$12:$L$17,'Demand Data'!O2113)</f>
        <v>75</v>
      </c>
      <c r="R2113" t="str">
        <f t="shared" si="326"/>
        <v>28-Mar-08 Friday 20</v>
      </c>
    </row>
    <row r="2114" spans="4:18" x14ac:dyDescent="0.35">
      <c r="D2114" s="21">
        <f t="shared" si="327"/>
        <v>39535.833333328221</v>
      </c>
      <c r="E2114" s="21" t="b">
        <f t="shared" si="320"/>
        <v>0</v>
      </c>
      <c r="F2114" s="21" t="b">
        <f t="shared" si="321"/>
        <v>0</v>
      </c>
      <c r="G2114" s="20">
        <f t="shared" si="322"/>
        <v>1</v>
      </c>
      <c r="H2114" s="20">
        <f t="shared" si="323"/>
        <v>24</v>
      </c>
      <c r="I2114" s="20">
        <f t="shared" si="328"/>
        <v>21</v>
      </c>
      <c r="J2114" s="21">
        <f t="shared" si="329"/>
        <v>39535</v>
      </c>
      <c r="K2114" s="21"/>
      <c r="L2114" s="21" t="str">
        <f t="shared" si="324"/>
        <v>Friday</v>
      </c>
      <c r="M2114" s="20">
        <f t="shared" si="325"/>
        <v>3</v>
      </c>
      <c r="N2114" s="19">
        <v>5406</v>
      </c>
      <c r="O2114" s="4">
        <f>MATCH(N2114-1,'Supply Data'!$K$12:$K$17)+1</f>
        <v>5</v>
      </c>
      <c r="P2114">
        <f>INDEX('Supply Data'!$L$12:$L$17,'Demand Data'!O2114)</f>
        <v>75</v>
      </c>
      <c r="R2114" t="str">
        <f t="shared" si="326"/>
        <v>28-Mar-08 Friday 21</v>
      </c>
    </row>
    <row r="2115" spans="4:18" x14ac:dyDescent="0.35">
      <c r="D2115" s="21">
        <f t="shared" si="327"/>
        <v>39535.874999994885</v>
      </c>
      <c r="E2115" s="21" t="b">
        <f t="shared" si="320"/>
        <v>0</v>
      </c>
      <c r="F2115" s="21" t="b">
        <f t="shared" si="321"/>
        <v>0</v>
      </c>
      <c r="G2115" s="20">
        <f t="shared" si="322"/>
        <v>1</v>
      </c>
      <c r="H2115" s="20">
        <f t="shared" si="323"/>
        <v>24</v>
      </c>
      <c r="I2115" s="20">
        <f t="shared" si="328"/>
        <v>22</v>
      </c>
      <c r="J2115" s="21">
        <f t="shared" si="329"/>
        <v>39535</v>
      </c>
      <c r="K2115" s="21"/>
      <c r="L2115" s="21" t="str">
        <f t="shared" si="324"/>
        <v>Friday</v>
      </c>
      <c r="M2115" s="20">
        <f t="shared" si="325"/>
        <v>3</v>
      </c>
      <c r="N2115" s="19">
        <v>4864.5</v>
      </c>
      <c r="O2115" s="4">
        <f>MATCH(N2115-1,'Supply Data'!$K$12:$K$17)+1</f>
        <v>5</v>
      </c>
      <c r="P2115">
        <f>INDEX('Supply Data'!$L$12:$L$17,'Demand Data'!O2115)</f>
        <v>75</v>
      </c>
      <c r="R2115" t="str">
        <f t="shared" si="326"/>
        <v>28-Mar-08 Friday 22</v>
      </c>
    </row>
    <row r="2116" spans="4:18" x14ac:dyDescent="0.35">
      <c r="D2116" s="21">
        <f t="shared" si="327"/>
        <v>39535.916666661549</v>
      </c>
      <c r="E2116" s="21" t="b">
        <f t="shared" si="320"/>
        <v>0</v>
      </c>
      <c r="F2116" s="21" t="b">
        <f t="shared" si="321"/>
        <v>0</v>
      </c>
      <c r="G2116" s="20">
        <f t="shared" si="322"/>
        <v>1</v>
      </c>
      <c r="H2116" s="20">
        <f t="shared" si="323"/>
        <v>24</v>
      </c>
      <c r="I2116" s="20">
        <f t="shared" si="328"/>
        <v>23</v>
      </c>
      <c r="J2116" s="21">
        <f t="shared" si="329"/>
        <v>39535</v>
      </c>
      <c r="K2116" s="21"/>
      <c r="L2116" s="21" t="str">
        <f t="shared" si="324"/>
        <v>Friday</v>
      </c>
      <c r="M2116" s="20">
        <f t="shared" si="325"/>
        <v>3</v>
      </c>
      <c r="N2116" s="19">
        <v>4420.5</v>
      </c>
      <c r="O2116" s="4">
        <f>MATCH(N2116-1,'Supply Data'!$K$12:$K$17)+1</f>
        <v>4</v>
      </c>
      <c r="P2116">
        <f>INDEX('Supply Data'!$L$12:$L$17,'Demand Data'!O2116)</f>
        <v>50</v>
      </c>
      <c r="R2116" t="str">
        <f t="shared" si="326"/>
        <v>28-Mar-08 Friday 23</v>
      </c>
    </row>
    <row r="2117" spans="4:18" x14ac:dyDescent="0.35">
      <c r="D2117" s="21">
        <f t="shared" si="327"/>
        <v>39535.958333328213</v>
      </c>
      <c r="E2117" s="21" t="b">
        <f t="shared" si="320"/>
        <v>0</v>
      </c>
      <c r="F2117" s="21" t="b">
        <f t="shared" si="321"/>
        <v>0</v>
      </c>
      <c r="G2117" s="20">
        <f t="shared" si="322"/>
        <v>1</v>
      </c>
      <c r="H2117" s="20">
        <f t="shared" si="323"/>
        <v>24</v>
      </c>
      <c r="I2117" s="20">
        <f t="shared" si="328"/>
        <v>24</v>
      </c>
      <c r="J2117" s="21">
        <f t="shared" si="329"/>
        <v>39535</v>
      </c>
      <c r="K2117" s="21"/>
      <c r="L2117" s="21" t="str">
        <f t="shared" si="324"/>
        <v>Friday</v>
      </c>
      <c r="M2117" s="20">
        <f t="shared" si="325"/>
        <v>3</v>
      </c>
      <c r="N2117" s="19">
        <v>4128</v>
      </c>
      <c r="O2117" s="4">
        <f>MATCH(N2117-1,'Supply Data'!$K$12:$K$17)+1</f>
        <v>4</v>
      </c>
      <c r="P2117">
        <f>INDEX('Supply Data'!$L$12:$L$17,'Demand Data'!O2117)</f>
        <v>50</v>
      </c>
      <c r="R2117" t="str">
        <f t="shared" si="326"/>
        <v>28-Mar-08 Friday 24</v>
      </c>
    </row>
    <row r="2118" spans="4:18" x14ac:dyDescent="0.35">
      <c r="D2118" s="21">
        <f t="shared" si="327"/>
        <v>39535.999999994878</v>
      </c>
      <c r="E2118" s="21" t="b">
        <f t="shared" ref="E2118:E2181" si="330">D2118=$D$2</f>
        <v>0</v>
      </c>
      <c r="F2118" s="21" t="b">
        <f t="shared" ref="F2118:F2181" si="331">D2118=$E$2</f>
        <v>0</v>
      </c>
      <c r="G2118" s="20">
        <f t="shared" si="322"/>
        <v>1</v>
      </c>
      <c r="H2118" s="20">
        <f t="shared" si="323"/>
        <v>24</v>
      </c>
      <c r="I2118" s="20">
        <f t="shared" si="328"/>
        <v>1</v>
      </c>
      <c r="J2118" s="21">
        <f t="shared" si="329"/>
        <v>39536</v>
      </c>
      <c r="K2118" s="21"/>
      <c r="L2118" s="21" t="str">
        <f t="shared" si="324"/>
        <v>Saturday</v>
      </c>
      <c r="M2118" s="20">
        <f t="shared" si="325"/>
        <v>3</v>
      </c>
      <c r="N2118" s="19">
        <v>4050</v>
      </c>
      <c r="O2118" s="4">
        <f>MATCH(N2118-1,'Supply Data'!$K$12:$K$17)+1</f>
        <v>4</v>
      </c>
      <c r="P2118">
        <f>INDEX('Supply Data'!$L$12:$L$17,'Demand Data'!O2118)</f>
        <v>50</v>
      </c>
      <c r="R2118" t="str">
        <f t="shared" si="326"/>
        <v>29-Mar-08 Saturday 1</v>
      </c>
    </row>
    <row r="2119" spans="4:18" x14ac:dyDescent="0.35">
      <c r="D2119" s="21">
        <f t="shared" si="327"/>
        <v>39536.041666661542</v>
      </c>
      <c r="E2119" s="21" t="b">
        <f t="shared" si="330"/>
        <v>0</v>
      </c>
      <c r="F2119" s="21" t="b">
        <f t="shared" si="331"/>
        <v>0</v>
      </c>
      <c r="G2119" s="20">
        <f t="shared" ref="G2119:G2182" si="332">IF(E2119,2,IF(F2119,3,1))</f>
        <v>1</v>
      </c>
      <c r="H2119" s="20">
        <f t="shared" ref="H2119:H2182" si="333">CHOOSE(G2119,24,23,25)</f>
        <v>24</v>
      </c>
      <c r="I2119" s="20">
        <f t="shared" si="328"/>
        <v>2</v>
      </c>
      <c r="J2119" s="21">
        <f t="shared" si="329"/>
        <v>39536</v>
      </c>
      <c r="K2119" s="21"/>
      <c r="L2119" s="21" t="str">
        <f t="shared" ref="L2119:L2182" si="334">TEXT(J2119,"ddddd")</f>
        <v>Saturday</v>
      </c>
      <c r="M2119" s="20">
        <f t="shared" ref="M2119:M2182" si="335">MONTH(D2119)</f>
        <v>3</v>
      </c>
      <c r="N2119" s="19">
        <v>3949.5</v>
      </c>
      <c r="O2119" s="4">
        <f>MATCH(N2119-1,'Supply Data'!$K$12:$K$17)+1</f>
        <v>4</v>
      </c>
      <c r="P2119">
        <f>INDEX('Supply Data'!$L$12:$L$17,'Demand Data'!O2119)</f>
        <v>50</v>
      </c>
      <c r="R2119" t="str">
        <f t="shared" ref="R2119:R2182" si="336">TEXT(D2119,"dd-mmm-yy ddddd")&amp;" "&amp;I2119</f>
        <v>29-Mar-08 Saturday 2</v>
      </c>
    </row>
    <row r="2120" spans="4:18" x14ac:dyDescent="0.35">
      <c r="D2120" s="21">
        <f t="shared" ref="D2120:D2183" si="337">D2119+1/24</f>
        <v>39536.083333328206</v>
      </c>
      <c r="E2120" s="21" t="b">
        <f t="shared" si="330"/>
        <v>0</v>
      </c>
      <c r="F2120" s="21" t="b">
        <f t="shared" si="331"/>
        <v>0</v>
      </c>
      <c r="G2120" s="20">
        <f t="shared" si="332"/>
        <v>1</v>
      </c>
      <c r="H2120" s="20">
        <f t="shared" si="333"/>
        <v>24</v>
      </c>
      <c r="I2120" s="20">
        <f t="shared" ref="I2120:I2183" si="338">IF(I2119&gt;=H2120,1,I2119+1)</f>
        <v>3</v>
      </c>
      <c r="J2120" s="21">
        <f t="shared" ref="J2120:J2183" si="339">IF(I2120=1,J2119+1,J2119)</f>
        <v>39536</v>
      </c>
      <c r="K2120" s="21"/>
      <c r="L2120" s="21" t="str">
        <f t="shared" si="334"/>
        <v>Saturday</v>
      </c>
      <c r="M2120" s="20">
        <f t="shared" si="335"/>
        <v>3</v>
      </c>
      <c r="N2120" s="19">
        <v>3904.5</v>
      </c>
      <c r="O2120" s="4">
        <f>MATCH(N2120-1,'Supply Data'!$K$12:$K$17)+1</f>
        <v>4</v>
      </c>
      <c r="P2120">
        <f>INDEX('Supply Data'!$L$12:$L$17,'Demand Data'!O2120)</f>
        <v>50</v>
      </c>
      <c r="R2120" t="str">
        <f t="shared" si="336"/>
        <v>29-Mar-08 Saturday 3</v>
      </c>
    </row>
    <row r="2121" spans="4:18" x14ac:dyDescent="0.35">
      <c r="D2121" s="21">
        <f t="shared" si="337"/>
        <v>39536.12499999487</v>
      </c>
      <c r="E2121" s="21" t="b">
        <f t="shared" si="330"/>
        <v>0</v>
      </c>
      <c r="F2121" s="21" t="b">
        <f t="shared" si="331"/>
        <v>0</v>
      </c>
      <c r="G2121" s="20">
        <f t="shared" si="332"/>
        <v>1</v>
      </c>
      <c r="H2121" s="20">
        <f t="shared" si="333"/>
        <v>24</v>
      </c>
      <c r="I2121" s="20">
        <f t="shared" si="338"/>
        <v>4</v>
      </c>
      <c r="J2121" s="21">
        <f t="shared" si="339"/>
        <v>39536</v>
      </c>
      <c r="K2121" s="21"/>
      <c r="L2121" s="21" t="str">
        <f t="shared" si="334"/>
        <v>Saturday</v>
      </c>
      <c r="M2121" s="20">
        <f t="shared" si="335"/>
        <v>3</v>
      </c>
      <c r="N2121" s="19">
        <v>3834</v>
      </c>
      <c r="O2121" s="4">
        <f>MATCH(N2121-1,'Supply Data'!$K$12:$K$17)+1</f>
        <v>4</v>
      </c>
      <c r="P2121">
        <f>INDEX('Supply Data'!$L$12:$L$17,'Demand Data'!O2121)</f>
        <v>50</v>
      </c>
      <c r="R2121" t="str">
        <f t="shared" si="336"/>
        <v>29-Mar-08 Saturday 4</v>
      </c>
    </row>
    <row r="2122" spans="4:18" x14ac:dyDescent="0.35">
      <c r="D2122" s="21">
        <f t="shared" si="337"/>
        <v>39536.166666661535</v>
      </c>
      <c r="E2122" s="21" t="b">
        <f t="shared" si="330"/>
        <v>0</v>
      </c>
      <c r="F2122" s="21" t="b">
        <f t="shared" si="331"/>
        <v>0</v>
      </c>
      <c r="G2122" s="20">
        <f t="shared" si="332"/>
        <v>1</v>
      </c>
      <c r="H2122" s="20">
        <f t="shared" si="333"/>
        <v>24</v>
      </c>
      <c r="I2122" s="20">
        <f t="shared" si="338"/>
        <v>5</v>
      </c>
      <c r="J2122" s="21">
        <f t="shared" si="339"/>
        <v>39536</v>
      </c>
      <c r="K2122" s="21"/>
      <c r="L2122" s="21" t="str">
        <f t="shared" si="334"/>
        <v>Saturday</v>
      </c>
      <c r="M2122" s="20">
        <f t="shared" si="335"/>
        <v>3</v>
      </c>
      <c r="N2122" s="19">
        <v>3916.5</v>
      </c>
      <c r="O2122" s="4">
        <f>MATCH(N2122-1,'Supply Data'!$K$12:$K$17)+1</f>
        <v>4</v>
      </c>
      <c r="P2122">
        <f>INDEX('Supply Data'!$L$12:$L$17,'Demand Data'!O2122)</f>
        <v>50</v>
      </c>
      <c r="R2122" t="str">
        <f t="shared" si="336"/>
        <v>29-Mar-08 Saturday 5</v>
      </c>
    </row>
    <row r="2123" spans="4:18" x14ac:dyDescent="0.35">
      <c r="D2123" s="21">
        <f t="shared" si="337"/>
        <v>39536.208333328199</v>
      </c>
      <c r="E2123" s="21" t="b">
        <f t="shared" si="330"/>
        <v>0</v>
      </c>
      <c r="F2123" s="21" t="b">
        <f t="shared" si="331"/>
        <v>0</v>
      </c>
      <c r="G2123" s="20">
        <f t="shared" si="332"/>
        <v>1</v>
      </c>
      <c r="H2123" s="20">
        <f t="shared" si="333"/>
        <v>24</v>
      </c>
      <c r="I2123" s="20">
        <f t="shared" si="338"/>
        <v>6</v>
      </c>
      <c r="J2123" s="21">
        <f t="shared" si="339"/>
        <v>39536</v>
      </c>
      <c r="K2123" s="21"/>
      <c r="L2123" s="21" t="str">
        <f t="shared" si="334"/>
        <v>Saturday</v>
      </c>
      <c r="M2123" s="20">
        <f t="shared" si="335"/>
        <v>3</v>
      </c>
      <c r="N2123" s="19">
        <v>3844.5</v>
      </c>
      <c r="O2123" s="4">
        <f>MATCH(N2123-1,'Supply Data'!$K$12:$K$17)+1</f>
        <v>4</v>
      </c>
      <c r="P2123">
        <f>INDEX('Supply Data'!$L$12:$L$17,'Demand Data'!O2123)</f>
        <v>50</v>
      </c>
      <c r="R2123" t="str">
        <f t="shared" si="336"/>
        <v>29-Mar-08 Saturday 6</v>
      </c>
    </row>
    <row r="2124" spans="4:18" x14ac:dyDescent="0.35">
      <c r="D2124" s="21">
        <f t="shared" si="337"/>
        <v>39536.249999994863</v>
      </c>
      <c r="E2124" s="21" t="b">
        <f t="shared" si="330"/>
        <v>0</v>
      </c>
      <c r="F2124" s="21" t="b">
        <f t="shared" si="331"/>
        <v>0</v>
      </c>
      <c r="G2124" s="20">
        <f t="shared" si="332"/>
        <v>1</v>
      </c>
      <c r="H2124" s="20">
        <f t="shared" si="333"/>
        <v>24</v>
      </c>
      <c r="I2124" s="20">
        <f t="shared" si="338"/>
        <v>7</v>
      </c>
      <c r="J2124" s="21">
        <f t="shared" si="339"/>
        <v>39536</v>
      </c>
      <c r="K2124" s="21"/>
      <c r="L2124" s="21" t="str">
        <f t="shared" si="334"/>
        <v>Saturday</v>
      </c>
      <c r="M2124" s="20">
        <f t="shared" si="335"/>
        <v>3</v>
      </c>
      <c r="N2124" s="19">
        <v>3963</v>
      </c>
      <c r="O2124" s="4">
        <f>MATCH(N2124-1,'Supply Data'!$K$12:$K$17)+1</f>
        <v>4</v>
      </c>
      <c r="P2124">
        <f>INDEX('Supply Data'!$L$12:$L$17,'Demand Data'!O2124)</f>
        <v>50</v>
      </c>
      <c r="R2124" t="str">
        <f t="shared" si="336"/>
        <v>29-Mar-08 Saturday 7</v>
      </c>
    </row>
    <row r="2125" spans="4:18" x14ac:dyDescent="0.35">
      <c r="D2125" s="21">
        <f t="shared" si="337"/>
        <v>39536.291666661527</v>
      </c>
      <c r="E2125" s="21" t="b">
        <f t="shared" si="330"/>
        <v>0</v>
      </c>
      <c r="F2125" s="21" t="b">
        <f t="shared" si="331"/>
        <v>0</v>
      </c>
      <c r="G2125" s="20">
        <f t="shared" si="332"/>
        <v>1</v>
      </c>
      <c r="H2125" s="20">
        <f t="shared" si="333"/>
        <v>24</v>
      </c>
      <c r="I2125" s="20">
        <f t="shared" si="338"/>
        <v>8</v>
      </c>
      <c r="J2125" s="21">
        <f t="shared" si="339"/>
        <v>39536</v>
      </c>
      <c r="K2125" s="21"/>
      <c r="L2125" s="21" t="str">
        <f t="shared" si="334"/>
        <v>Saturday</v>
      </c>
      <c r="M2125" s="20">
        <f t="shared" si="335"/>
        <v>3</v>
      </c>
      <c r="N2125" s="19">
        <v>4488</v>
      </c>
      <c r="O2125" s="4">
        <f>MATCH(N2125-1,'Supply Data'!$K$12:$K$17)+1</f>
        <v>4</v>
      </c>
      <c r="P2125">
        <f>INDEX('Supply Data'!$L$12:$L$17,'Demand Data'!O2125)</f>
        <v>50</v>
      </c>
      <c r="R2125" t="str">
        <f t="shared" si="336"/>
        <v>29-Mar-08 Saturday 8</v>
      </c>
    </row>
    <row r="2126" spans="4:18" x14ac:dyDescent="0.35">
      <c r="D2126" s="21">
        <f t="shared" si="337"/>
        <v>39536.333333328192</v>
      </c>
      <c r="E2126" s="21" t="b">
        <f t="shared" si="330"/>
        <v>0</v>
      </c>
      <c r="F2126" s="21" t="b">
        <f t="shared" si="331"/>
        <v>0</v>
      </c>
      <c r="G2126" s="20">
        <f t="shared" si="332"/>
        <v>1</v>
      </c>
      <c r="H2126" s="20">
        <f t="shared" si="333"/>
        <v>24</v>
      </c>
      <c r="I2126" s="20">
        <f t="shared" si="338"/>
        <v>9</v>
      </c>
      <c r="J2126" s="21">
        <f t="shared" si="339"/>
        <v>39536</v>
      </c>
      <c r="K2126" s="21"/>
      <c r="L2126" s="21" t="str">
        <f t="shared" si="334"/>
        <v>Saturday</v>
      </c>
      <c r="M2126" s="20">
        <f t="shared" si="335"/>
        <v>3</v>
      </c>
      <c r="N2126" s="19">
        <v>4800</v>
      </c>
      <c r="O2126" s="4">
        <f>MATCH(N2126-1,'Supply Data'!$K$12:$K$17)+1</f>
        <v>4</v>
      </c>
      <c r="P2126">
        <f>INDEX('Supply Data'!$L$12:$L$17,'Demand Data'!O2126)</f>
        <v>50</v>
      </c>
      <c r="R2126" t="str">
        <f t="shared" si="336"/>
        <v>29-Mar-08 Saturday 9</v>
      </c>
    </row>
    <row r="2127" spans="4:18" x14ac:dyDescent="0.35">
      <c r="D2127" s="21">
        <f t="shared" si="337"/>
        <v>39536.374999994856</v>
      </c>
      <c r="E2127" s="21" t="b">
        <f t="shared" si="330"/>
        <v>0</v>
      </c>
      <c r="F2127" s="21" t="b">
        <f t="shared" si="331"/>
        <v>0</v>
      </c>
      <c r="G2127" s="20">
        <f t="shared" si="332"/>
        <v>1</v>
      </c>
      <c r="H2127" s="20">
        <f t="shared" si="333"/>
        <v>24</v>
      </c>
      <c r="I2127" s="20">
        <f t="shared" si="338"/>
        <v>10</v>
      </c>
      <c r="J2127" s="21">
        <f t="shared" si="339"/>
        <v>39536</v>
      </c>
      <c r="K2127" s="21"/>
      <c r="L2127" s="21" t="str">
        <f t="shared" si="334"/>
        <v>Saturday</v>
      </c>
      <c r="M2127" s="20">
        <f t="shared" si="335"/>
        <v>3</v>
      </c>
      <c r="N2127" s="19">
        <v>5032.5</v>
      </c>
      <c r="O2127" s="4">
        <f>MATCH(N2127-1,'Supply Data'!$K$12:$K$17)+1</f>
        <v>5</v>
      </c>
      <c r="P2127">
        <f>INDEX('Supply Data'!$L$12:$L$17,'Demand Data'!O2127)</f>
        <v>75</v>
      </c>
      <c r="R2127" t="str">
        <f t="shared" si="336"/>
        <v>29-Mar-08 Saturday 10</v>
      </c>
    </row>
    <row r="2128" spans="4:18" x14ac:dyDescent="0.35">
      <c r="D2128" s="21">
        <f t="shared" si="337"/>
        <v>39536.41666666152</v>
      </c>
      <c r="E2128" s="21" t="b">
        <f t="shared" si="330"/>
        <v>0</v>
      </c>
      <c r="F2128" s="21" t="b">
        <f t="shared" si="331"/>
        <v>0</v>
      </c>
      <c r="G2128" s="20">
        <f t="shared" si="332"/>
        <v>1</v>
      </c>
      <c r="H2128" s="20">
        <f t="shared" si="333"/>
        <v>24</v>
      </c>
      <c r="I2128" s="20">
        <f t="shared" si="338"/>
        <v>11</v>
      </c>
      <c r="J2128" s="21">
        <f t="shared" si="339"/>
        <v>39536</v>
      </c>
      <c r="K2128" s="21"/>
      <c r="L2128" s="21" t="str">
        <f t="shared" si="334"/>
        <v>Saturday</v>
      </c>
      <c r="M2128" s="20">
        <f t="shared" si="335"/>
        <v>3</v>
      </c>
      <c r="N2128" s="19">
        <v>4971</v>
      </c>
      <c r="O2128" s="4">
        <f>MATCH(N2128-1,'Supply Data'!$K$12:$K$17)+1</f>
        <v>5</v>
      </c>
      <c r="P2128">
        <f>INDEX('Supply Data'!$L$12:$L$17,'Demand Data'!O2128)</f>
        <v>75</v>
      </c>
      <c r="R2128" t="str">
        <f t="shared" si="336"/>
        <v>29-Mar-08 Saturday 11</v>
      </c>
    </row>
    <row r="2129" spans="4:18" x14ac:dyDescent="0.35">
      <c r="D2129" s="21">
        <f t="shared" si="337"/>
        <v>39536.458333328184</v>
      </c>
      <c r="E2129" s="21" t="b">
        <f t="shared" si="330"/>
        <v>0</v>
      </c>
      <c r="F2129" s="21" t="b">
        <f t="shared" si="331"/>
        <v>0</v>
      </c>
      <c r="G2129" s="20">
        <f t="shared" si="332"/>
        <v>1</v>
      </c>
      <c r="H2129" s="20">
        <f t="shared" si="333"/>
        <v>24</v>
      </c>
      <c r="I2129" s="20">
        <f t="shared" si="338"/>
        <v>12</v>
      </c>
      <c r="J2129" s="21">
        <f t="shared" si="339"/>
        <v>39536</v>
      </c>
      <c r="K2129" s="21"/>
      <c r="L2129" s="21" t="str">
        <f t="shared" si="334"/>
        <v>Saturday</v>
      </c>
      <c r="M2129" s="20">
        <f t="shared" si="335"/>
        <v>3</v>
      </c>
      <c r="N2129" s="19">
        <v>5481</v>
      </c>
      <c r="O2129" s="4">
        <f>MATCH(N2129-1,'Supply Data'!$K$12:$K$17)+1</f>
        <v>5</v>
      </c>
      <c r="P2129">
        <f>INDEX('Supply Data'!$L$12:$L$17,'Demand Data'!O2129)</f>
        <v>75</v>
      </c>
      <c r="R2129" t="str">
        <f t="shared" si="336"/>
        <v>29-Mar-08 Saturday 12</v>
      </c>
    </row>
    <row r="2130" spans="4:18" x14ac:dyDescent="0.35">
      <c r="D2130" s="21">
        <f t="shared" si="337"/>
        <v>39536.499999994849</v>
      </c>
      <c r="E2130" s="21" t="b">
        <f t="shared" si="330"/>
        <v>0</v>
      </c>
      <c r="F2130" s="21" t="b">
        <f t="shared" si="331"/>
        <v>0</v>
      </c>
      <c r="G2130" s="20">
        <f t="shared" si="332"/>
        <v>1</v>
      </c>
      <c r="H2130" s="20">
        <f t="shared" si="333"/>
        <v>24</v>
      </c>
      <c r="I2130" s="20">
        <f t="shared" si="338"/>
        <v>13</v>
      </c>
      <c r="J2130" s="21">
        <f t="shared" si="339"/>
        <v>39536</v>
      </c>
      <c r="K2130" s="21"/>
      <c r="L2130" s="21" t="str">
        <f t="shared" si="334"/>
        <v>Saturday</v>
      </c>
      <c r="M2130" s="20">
        <f t="shared" si="335"/>
        <v>3</v>
      </c>
      <c r="N2130" s="19">
        <v>5530.5</v>
      </c>
      <c r="O2130" s="4">
        <f>MATCH(N2130-1,'Supply Data'!$K$12:$K$17)+1</f>
        <v>5</v>
      </c>
      <c r="P2130">
        <f>INDEX('Supply Data'!$L$12:$L$17,'Demand Data'!O2130)</f>
        <v>75</v>
      </c>
      <c r="R2130" t="str">
        <f t="shared" si="336"/>
        <v>29-Mar-08 Saturday 13</v>
      </c>
    </row>
    <row r="2131" spans="4:18" x14ac:dyDescent="0.35">
      <c r="D2131" s="21">
        <f t="shared" si="337"/>
        <v>39536.541666661513</v>
      </c>
      <c r="E2131" s="21" t="b">
        <f t="shared" si="330"/>
        <v>0</v>
      </c>
      <c r="F2131" s="21" t="b">
        <f t="shared" si="331"/>
        <v>0</v>
      </c>
      <c r="G2131" s="20">
        <f t="shared" si="332"/>
        <v>1</v>
      </c>
      <c r="H2131" s="20">
        <f t="shared" si="333"/>
        <v>24</v>
      </c>
      <c r="I2131" s="20">
        <f t="shared" si="338"/>
        <v>14</v>
      </c>
      <c r="J2131" s="21">
        <f t="shared" si="339"/>
        <v>39536</v>
      </c>
      <c r="K2131" s="21"/>
      <c r="L2131" s="21" t="str">
        <f t="shared" si="334"/>
        <v>Saturday</v>
      </c>
      <c r="M2131" s="20">
        <f t="shared" si="335"/>
        <v>3</v>
      </c>
      <c r="N2131" s="19">
        <v>5529</v>
      </c>
      <c r="O2131" s="4">
        <f>MATCH(N2131-1,'Supply Data'!$K$12:$K$17)+1</f>
        <v>5</v>
      </c>
      <c r="P2131">
        <f>INDEX('Supply Data'!$L$12:$L$17,'Demand Data'!O2131)</f>
        <v>75</v>
      </c>
      <c r="R2131" t="str">
        <f t="shared" si="336"/>
        <v>29-Mar-08 Saturday 14</v>
      </c>
    </row>
    <row r="2132" spans="4:18" x14ac:dyDescent="0.35">
      <c r="D2132" s="21">
        <f t="shared" si="337"/>
        <v>39536.583333328177</v>
      </c>
      <c r="E2132" s="21" t="b">
        <f t="shared" si="330"/>
        <v>0</v>
      </c>
      <c r="F2132" s="21" t="b">
        <f t="shared" si="331"/>
        <v>0</v>
      </c>
      <c r="G2132" s="20">
        <f t="shared" si="332"/>
        <v>1</v>
      </c>
      <c r="H2132" s="20">
        <f t="shared" si="333"/>
        <v>24</v>
      </c>
      <c r="I2132" s="20">
        <f t="shared" si="338"/>
        <v>15</v>
      </c>
      <c r="J2132" s="21">
        <f t="shared" si="339"/>
        <v>39536</v>
      </c>
      <c r="K2132" s="21"/>
      <c r="L2132" s="21" t="str">
        <f t="shared" si="334"/>
        <v>Saturday</v>
      </c>
      <c r="M2132" s="20">
        <f t="shared" si="335"/>
        <v>3</v>
      </c>
      <c r="N2132" s="19">
        <v>5538</v>
      </c>
      <c r="O2132" s="4">
        <f>MATCH(N2132-1,'Supply Data'!$K$12:$K$17)+1</f>
        <v>5</v>
      </c>
      <c r="P2132">
        <f>INDEX('Supply Data'!$L$12:$L$17,'Demand Data'!O2132)</f>
        <v>75</v>
      </c>
      <c r="R2132" t="str">
        <f t="shared" si="336"/>
        <v>29-Mar-08 Saturday 15</v>
      </c>
    </row>
    <row r="2133" spans="4:18" x14ac:dyDescent="0.35">
      <c r="D2133" s="21">
        <f t="shared" si="337"/>
        <v>39536.624999994841</v>
      </c>
      <c r="E2133" s="21" t="b">
        <f t="shared" si="330"/>
        <v>0</v>
      </c>
      <c r="F2133" s="21" t="b">
        <f t="shared" si="331"/>
        <v>0</v>
      </c>
      <c r="G2133" s="20">
        <f t="shared" si="332"/>
        <v>1</v>
      </c>
      <c r="H2133" s="20">
        <f t="shared" si="333"/>
        <v>24</v>
      </c>
      <c r="I2133" s="20">
        <f t="shared" si="338"/>
        <v>16</v>
      </c>
      <c r="J2133" s="21">
        <f t="shared" si="339"/>
        <v>39536</v>
      </c>
      <c r="K2133" s="21"/>
      <c r="L2133" s="21" t="str">
        <f t="shared" si="334"/>
        <v>Saturday</v>
      </c>
      <c r="M2133" s="20">
        <f t="shared" si="335"/>
        <v>3</v>
      </c>
      <c r="N2133" s="19">
        <v>5457</v>
      </c>
      <c r="O2133" s="4">
        <f>MATCH(N2133-1,'Supply Data'!$K$12:$K$17)+1</f>
        <v>5</v>
      </c>
      <c r="P2133">
        <f>INDEX('Supply Data'!$L$12:$L$17,'Demand Data'!O2133)</f>
        <v>75</v>
      </c>
      <c r="R2133" t="str">
        <f t="shared" si="336"/>
        <v>29-Mar-08 Saturday 16</v>
      </c>
    </row>
    <row r="2134" spans="4:18" x14ac:dyDescent="0.35">
      <c r="D2134" s="21">
        <f t="shared" si="337"/>
        <v>39536.666666661506</v>
      </c>
      <c r="E2134" s="21" t="b">
        <f t="shared" si="330"/>
        <v>0</v>
      </c>
      <c r="F2134" s="21" t="b">
        <f t="shared" si="331"/>
        <v>0</v>
      </c>
      <c r="G2134" s="20">
        <f t="shared" si="332"/>
        <v>1</v>
      </c>
      <c r="H2134" s="20">
        <f t="shared" si="333"/>
        <v>24</v>
      </c>
      <c r="I2134" s="20">
        <f t="shared" si="338"/>
        <v>17</v>
      </c>
      <c r="J2134" s="21">
        <f t="shared" si="339"/>
        <v>39536</v>
      </c>
      <c r="K2134" s="21"/>
      <c r="L2134" s="21" t="str">
        <f t="shared" si="334"/>
        <v>Saturday</v>
      </c>
      <c r="M2134" s="20">
        <f t="shared" si="335"/>
        <v>3</v>
      </c>
      <c r="N2134" s="19">
        <v>5238</v>
      </c>
      <c r="O2134" s="4">
        <f>MATCH(N2134-1,'Supply Data'!$K$12:$K$17)+1</f>
        <v>5</v>
      </c>
      <c r="P2134">
        <f>INDEX('Supply Data'!$L$12:$L$17,'Demand Data'!O2134)</f>
        <v>75</v>
      </c>
      <c r="R2134" t="str">
        <f t="shared" si="336"/>
        <v>29-Mar-08 Saturday 17</v>
      </c>
    </row>
    <row r="2135" spans="4:18" x14ac:dyDescent="0.35">
      <c r="D2135" s="21">
        <f t="shared" si="337"/>
        <v>39536.70833332817</v>
      </c>
      <c r="E2135" s="21" t="b">
        <f t="shared" si="330"/>
        <v>0</v>
      </c>
      <c r="F2135" s="21" t="b">
        <f t="shared" si="331"/>
        <v>0</v>
      </c>
      <c r="G2135" s="20">
        <f t="shared" si="332"/>
        <v>1</v>
      </c>
      <c r="H2135" s="20">
        <f t="shared" si="333"/>
        <v>24</v>
      </c>
      <c r="I2135" s="20">
        <f t="shared" si="338"/>
        <v>18</v>
      </c>
      <c r="J2135" s="21">
        <f t="shared" si="339"/>
        <v>39536</v>
      </c>
      <c r="K2135" s="21"/>
      <c r="L2135" s="21" t="str">
        <f t="shared" si="334"/>
        <v>Saturday</v>
      </c>
      <c r="M2135" s="20">
        <f t="shared" si="335"/>
        <v>3</v>
      </c>
      <c r="N2135" s="19">
        <v>5230.5</v>
      </c>
      <c r="O2135" s="4">
        <f>MATCH(N2135-1,'Supply Data'!$K$12:$K$17)+1</f>
        <v>5</v>
      </c>
      <c r="P2135">
        <f>INDEX('Supply Data'!$L$12:$L$17,'Demand Data'!O2135)</f>
        <v>75</v>
      </c>
      <c r="R2135" t="str">
        <f t="shared" si="336"/>
        <v>29-Mar-08 Saturday 18</v>
      </c>
    </row>
    <row r="2136" spans="4:18" x14ac:dyDescent="0.35">
      <c r="D2136" s="21">
        <f t="shared" si="337"/>
        <v>39536.749999994834</v>
      </c>
      <c r="E2136" s="21" t="b">
        <f t="shared" si="330"/>
        <v>0</v>
      </c>
      <c r="F2136" s="21" t="b">
        <f t="shared" si="331"/>
        <v>0</v>
      </c>
      <c r="G2136" s="20">
        <f t="shared" si="332"/>
        <v>1</v>
      </c>
      <c r="H2136" s="20">
        <f t="shared" si="333"/>
        <v>24</v>
      </c>
      <c r="I2136" s="20">
        <f t="shared" si="338"/>
        <v>19</v>
      </c>
      <c r="J2136" s="21">
        <f t="shared" si="339"/>
        <v>39536</v>
      </c>
      <c r="K2136" s="21"/>
      <c r="L2136" s="21" t="str">
        <f t="shared" si="334"/>
        <v>Saturday</v>
      </c>
      <c r="M2136" s="20">
        <f t="shared" si="335"/>
        <v>3</v>
      </c>
      <c r="N2136" s="19">
        <v>5449.5</v>
      </c>
      <c r="O2136" s="4">
        <f>MATCH(N2136-1,'Supply Data'!$K$12:$K$17)+1</f>
        <v>5</v>
      </c>
      <c r="P2136">
        <f>INDEX('Supply Data'!$L$12:$L$17,'Demand Data'!O2136)</f>
        <v>75</v>
      </c>
      <c r="R2136" t="str">
        <f t="shared" si="336"/>
        <v>29-Mar-08 Saturday 19</v>
      </c>
    </row>
    <row r="2137" spans="4:18" x14ac:dyDescent="0.35">
      <c r="D2137" s="21">
        <f t="shared" si="337"/>
        <v>39536.791666661498</v>
      </c>
      <c r="E2137" s="21" t="b">
        <f t="shared" si="330"/>
        <v>0</v>
      </c>
      <c r="F2137" s="21" t="b">
        <f t="shared" si="331"/>
        <v>0</v>
      </c>
      <c r="G2137" s="20">
        <f t="shared" si="332"/>
        <v>1</v>
      </c>
      <c r="H2137" s="20">
        <f t="shared" si="333"/>
        <v>24</v>
      </c>
      <c r="I2137" s="20">
        <f t="shared" si="338"/>
        <v>20</v>
      </c>
      <c r="J2137" s="21">
        <f t="shared" si="339"/>
        <v>39536</v>
      </c>
      <c r="K2137" s="21"/>
      <c r="L2137" s="21" t="str">
        <f t="shared" si="334"/>
        <v>Saturday</v>
      </c>
      <c r="M2137" s="20">
        <f t="shared" si="335"/>
        <v>3</v>
      </c>
      <c r="N2137" s="19">
        <v>5676</v>
      </c>
      <c r="O2137" s="4">
        <f>MATCH(N2137-1,'Supply Data'!$K$12:$K$17)+1</f>
        <v>5</v>
      </c>
      <c r="P2137">
        <f>INDEX('Supply Data'!$L$12:$L$17,'Demand Data'!O2137)</f>
        <v>75</v>
      </c>
      <c r="R2137" t="str">
        <f t="shared" si="336"/>
        <v>29-Mar-08 Saturday 20</v>
      </c>
    </row>
    <row r="2138" spans="4:18" x14ac:dyDescent="0.35">
      <c r="D2138" s="21">
        <f t="shared" si="337"/>
        <v>39536.833333328163</v>
      </c>
      <c r="E2138" s="21" t="b">
        <f t="shared" si="330"/>
        <v>0</v>
      </c>
      <c r="F2138" s="21" t="b">
        <f t="shared" si="331"/>
        <v>0</v>
      </c>
      <c r="G2138" s="20">
        <f t="shared" si="332"/>
        <v>1</v>
      </c>
      <c r="H2138" s="20">
        <f t="shared" si="333"/>
        <v>24</v>
      </c>
      <c r="I2138" s="20">
        <f t="shared" si="338"/>
        <v>21</v>
      </c>
      <c r="J2138" s="21">
        <f t="shared" si="339"/>
        <v>39536</v>
      </c>
      <c r="K2138" s="21"/>
      <c r="L2138" s="21" t="str">
        <f t="shared" si="334"/>
        <v>Saturday</v>
      </c>
      <c r="M2138" s="20">
        <f t="shared" si="335"/>
        <v>3</v>
      </c>
      <c r="N2138" s="19">
        <v>5454</v>
      </c>
      <c r="O2138" s="4">
        <f>MATCH(N2138-1,'Supply Data'!$K$12:$K$17)+1</f>
        <v>5</v>
      </c>
      <c r="P2138">
        <f>INDEX('Supply Data'!$L$12:$L$17,'Demand Data'!O2138)</f>
        <v>75</v>
      </c>
      <c r="R2138" t="str">
        <f t="shared" si="336"/>
        <v>29-Mar-08 Saturday 21</v>
      </c>
    </row>
    <row r="2139" spans="4:18" x14ac:dyDescent="0.35">
      <c r="D2139" s="21">
        <f t="shared" si="337"/>
        <v>39536.874999994827</v>
      </c>
      <c r="E2139" s="21" t="b">
        <f t="shared" si="330"/>
        <v>0</v>
      </c>
      <c r="F2139" s="21" t="b">
        <f t="shared" si="331"/>
        <v>0</v>
      </c>
      <c r="G2139" s="20">
        <f t="shared" si="332"/>
        <v>1</v>
      </c>
      <c r="H2139" s="20">
        <f t="shared" si="333"/>
        <v>24</v>
      </c>
      <c r="I2139" s="20">
        <f t="shared" si="338"/>
        <v>22</v>
      </c>
      <c r="J2139" s="21">
        <f t="shared" si="339"/>
        <v>39536</v>
      </c>
      <c r="K2139" s="21"/>
      <c r="L2139" s="21" t="str">
        <f t="shared" si="334"/>
        <v>Saturday</v>
      </c>
      <c r="M2139" s="20">
        <f t="shared" si="335"/>
        <v>3</v>
      </c>
      <c r="N2139" s="19">
        <v>5082</v>
      </c>
      <c r="O2139" s="4">
        <f>MATCH(N2139-1,'Supply Data'!$K$12:$K$17)+1</f>
        <v>5</v>
      </c>
      <c r="P2139">
        <f>INDEX('Supply Data'!$L$12:$L$17,'Demand Data'!O2139)</f>
        <v>75</v>
      </c>
      <c r="R2139" t="str">
        <f t="shared" si="336"/>
        <v>29-Mar-08 Saturday 22</v>
      </c>
    </row>
    <row r="2140" spans="4:18" x14ac:dyDescent="0.35">
      <c r="D2140" s="21">
        <f t="shared" si="337"/>
        <v>39536.916666661491</v>
      </c>
      <c r="E2140" s="21" t="b">
        <f t="shared" si="330"/>
        <v>0</v>
      </c>
      <c r="F2140" s="21" t="b">
        <f t="shared" si="331"/>
        <v>0</v>
      </c>
      <c r="G2140" s="20">
        <f t="shared" si="332"/>
        <v>1</v>
      </c>
      <c r="H2140" s="20">
        <f t="shared" si="333"/>
        <v>24</v>
      </c>
      <c r="I2140" s="20">
        <f t="shared" si="338"/>
        <v>23</v>
      </c>
      <c r="J2140" s="21">
        <f t="shared" si="339"/>
        <v>39536</v>
      </c>
      <c r="K2140" s="21"/>
      <c r="L2140" s="21" t="str">
        <f t="shared" si="334"/>
        <v>Saturday</v>
      </c>
      <c r="M2140" s="20">
        <f t="shared" si="335"/>
        <v>3</v>
      </c>
      <c r="N2140" s="19">
        <v>4614</v>
      </c>
      <c r="O2140" s="4">
        <f>MATCH(N2140-1,'Supply Data'!$K$12:$K$17)+1</f>
        <v>4</v>
      </c>
      <c r="P2140">
        <f>INDEX('Supply Data'!$L$12:$L$17,'Demand Data'!O2140)</f>
        <v>50</v>
      </c>
      <c r="R2140" t="str">
        <f t="shared" si="336"/>
        <v>29-Mar-08 Saturday 23</v>
      </c>
    </row>
    <row r="2141" spans="4:18" x14ac:dyDescent="0.35">
      <c r="D2141" s="21">
        <f t="shared" si="337"/>
        <v>39536.958333328155</v>
      </c>
      <c r="E2141" s="21" t="b">
        <f t="shared" si="330"/>
        <v>0</v>
      </c>
      <c r="F2141" s="21" t="b">
        <f t="shared" si="331"/>
        <v>0</v>
      </c>
      <c r="G2141" s="20">
        <f t="shared" si="332"/>
        <v>1</v>
      </c>
      <c r="H2141" s="20">
        <f t="shared" si="333"/>
        <v>24</v>
      </c>
      <c r="I2141" s="20">
        <f t="shared" si="338"/>
        <v>24</v>
      </c>
      <c r="J2141" s="21">
        <f t="shared" si="339"/>
        <v>39536</v>
      </c>
      <c r="K2141" s="21"/>
      <c r="L2141" s="21" t="str">
        <f t="shared" si="334"/>
        <v>Saturday</v>
      </c>
      <c r="M2141" s="20">
        <f t="shared" si="335"/>
        <v>3</v>
      </c>
      <c r="N2141" s="19">
        <v>4200</v>
      </c>
      <c r="O2141" s="4">
        <f>MATCH(N2141-1,'Supply Data'!$K$12:$K$17)+1</f>
        <v>4</v>
      </c>
      <c r="P2141">
        <f>INDEX('Supply Data'!$L$12:$L$17,'Demand Data'!O2141)</f>
        <v>50</v>
      </c>
      <c r="R2141" t="str">
        <f t="shared" si="336"/>
        <v>29-Mar-08 Saturday 24</v>
      </c>
    </row>
    <row r="2142" spans="4:18" x14ac:dyDescent="0.35">
      <c r="D2142" s="21">
        <f t="shared" si="337"/>
        <v>39536.99999999482</v>
      </c>
      <c r="E2142" s="21" t="b">
        <f t="shared" si="330"/>
        <v>0</v>
      </c>
      <c r="F2142" s="21" t="b">
        <f t="shared" si="331"/>
        <v>0</v>
      </c>
      <c r="G2142" s="20">
        <f t="shared" si="332"/>
        <v>1</v>
      </c>
      <c r="H2142" s="20">
        <f t="shared" si="333"/>
        <v>24</v>
      </c>
      <c r="I2142" s="20">
        <f t="shared" si="338"/>
        <v>1</v>
      </c>
      <c r="J2142" s="21">
        <f t="shared" si="339"/>
        <v>39537</v>
      </c>
      <c r="K2142" s="21"/>
      <c r="L2142" s="21" t="str">
        <f t="shared" si="334"/>
        <v>Sunday</v>
      </c>
      <c r="M2142" s="20">
        <f t="shared" si="335"/>
        <v>3</v>
      </c>
      <c r="N2142" s="19">
        <v>4146</v>
      </c>
      <c r="O2142" s="4">
        <f>MATCH(N2142-1,'Supply Data'!$K$12:$K$17)+1</f>
        <v>4</v>
      </c>
      <c r="P2142">
        <f>INDEX('Supply Data'!$L$12:$L$17,'Demand Data'!O2142)</f>
        <v>50</v>
      </c>
      <c r="R2142" t="str">
        <f t="shared" si="336"/>
        <v>30-Mar-08 Sunday 1</v>
      </c>
    </row>
    <row r="2143" spans="4:18" x14ac:dyDescent="0.35">
      <c r="D2143" s="21">
        <f t="shared" si="337"/>
        <v>39537.041666661484</v>
      </c>
      <c r="E2143" s="21" t="b">
        <f t="shared" si="330"/>
        <v>0</v>
      </c>
      <c r="F2143" s="21" t="b">
        <f t="shared" si="331"/>
        <v>0</v>
      </c>
      <c r="G2143" s="20">
        <f t="shared" si="332"/>
        <v>1</v>
      </c>
      <c r="H2143" s="20">
        <f t="shared" si="333"/>
        <v>24</v>
      </c>
      <c r="I2143" s="20">
        <f t="shared" si="338"/>
        <v>2</v>
      </c>
      <c r="J2143" s="21">
        <f t="shared" si="339"/>
        <v>39537</v>
      </c>
      <c r="K2143" s="21"/>
      <c r="L2143" s="21" t="str">
        <f t="shared" si="334"/>
        <v>Sunday</v>
      </c>
      <c r="M2143" s="20">
        <f t="shared" si="335"/>
        <v>3</v>
      </c>
      <c r="N2143" s="19">
        <v>4035</v>
      </c>
      <c r="O2143" s="4">
        <f>MATCH(N2143-1,'Supply Data'!$K$12:$K$17)+1</f>
        <v>4</v>
      </c>
      <c r="P2143">
        <f>INDEX('Supply Data'!$L$12:$L$17,'Demand Data'!O2143)</f>
        <v>50</v>
      </c>
      <c r="R2143" t="str">
        <f t="shared" si="336"/>
        <v>30-Mar-08 Sunday 2</v>
      </c>
    </row>
    <row r="2144" spans="4:18" x14ac:dyDescent="0.35">
      <c r="D2144" s="21">
        <f t="shared" si="337"/>
        <v>39537.083333328148</v>
      </c>
      <c r="E2144" s="21" t="b">
        <f t="shared" si="330"/>
        <v>0</v>
      </c>
      <c r="F2144" s="21" t="b">
        <f t="shared" si="331"/>
        <v>0</v>
      </c>
      <c r="G2144" s="20">
        <f t="shared" si="332"/>
        <v>1</v>
      </c>
      <c r="H2144" s="20">
        <f t="shared" si="333"/>
        <v>24</v>
      </c>
      <c r="I2144" s="20">
        <f t="shared" si="338"/>
        <v>3</v>
      </c>
      <c r="J2144" s="21">
        <f t="shared" si="339"/>
        <v>39537</v>
      </c>
      <c r="K2144" s="21"/>
      <c r="L2144" s="21" t="str">
        <f t="shared" si="334"/>
        <v>Sunday</v>
      </c>
      <c r="M2144" s="20">
        <f t="shared" si="335"/>
        <v>3</v>
      </c>
      <c r="N2144" s="19">
        <v>3892.5</v>
      </c>
      <c r="O2144" s="4">
        <f>MATCH(N2144-1,'Supply Data'!$K$12:$K$17)+1</f>
        <v>4</v>
      </c>
      <c r="P2144">
        <f>INDEX('Supply Data'!$L$12:$L$17,'Demand Data'!O2144)</f>
        <v>50</v>
      </c>
      <c r="R2144" t="str">
        <f t="shared" si="336"/>
        <v>30-Mar-08 Sunday 3</v>
      </c>
    </row>
    <row r="2145" spans="4:18" x14ac:dyDescent="0.35">
      <c r="D2145" s="21">
        <f t="shared" si="337"/>
        <v>39537.124999994812</v>
      </c>
      <c r="E2145" s="21" t="b">
        <f t="shared" si="330"/>
        <v>0</v>
      </c>
      <c r="F2145" s="21" t="b">
        <f t="shared" si="331"/>
        <v>0</v>
      </c>
      <c r="G2145" s="20">
        <f t="shared" si="332"/>
        <v>1</v>
      </c>
      <c r="H2145" s="20">
        <f t="shared" si="333"/>
        <v>24</v>
      </c>
      <c r="I2145" s="20">
        <f t="shared" si="338"/>
        <v>4</v>
      </c>
      <c r="J2145" s="21">
        <f t="shared" si="339"/>
        <v>39537</v>
      </c>
      <c r="K2145" s="21"/>
      <c r="L2145" s="21" t="str">
        <f t="shared" si="334"/>
        <v>Sunday</v>
      </c>
      <c r="M2145" s="20">
        <f t="shared" si="335"/>
        <v>3</v>
      </c>
      <c r="N2145" s="19">
        <v>3900</v>
      </c>
      <c r="O2145" s="4">
        <f>MATCH(N2145-1,'Supply Data'!$K$12:$K$17)+1</f>
        <v>4</v>
      </c>
      <c r="P2145">
        <f>INDEX('Supply Data'!$L$12:$L$17,'Demand Data'!O2145)</f>
        <v>50</v>
      </c>
      <c r="R2145" t="str">
        <f t="shared" si="336"/>
        <v>30-Mar-08 Sunday 4</v>
      </c>
    </row>
    <row r="2146" spans="4:18" x14ac:dyDescent="0.35">
      <c r="D2146" s="21">
        <f t="shared" si="337"/>
        <v>39537.166666661476</v>
      </c>
      <c r="E2146" s="21" t="b">
        <f t="shared" si="330"/>
        <v>0</v>
      </c>
      <c r="F2146" s="21" t="b">
        <f t="shared" si="331"/>
        <v>0</v>
      </c>
      <c r="G2146" s="20">
        <f t="shared" si="332"/>
        <v>1</v>
      </c>
      <c r="H2146" s="20">
        <f t="shared" si="333"/>
        <v>24</v>
      </c>
      <c r="I2146" s="20">
        <f t="shared" si="338"/>
        <v>5</v>
      </c>
      <c r="J2146" s="21">
        <f t="shared" si="339"/>
        <v>39537</v>
      </c>
      <c r="K2146" s="21"/>
      <c r="L2146" s="21" t="str">
        <f t="shared" si="334"/>
        <v>Sunday</v>
      </c>
      <c r="M2146" s="20">
        <f t="shared" si="335"/>
        <v>3</v>
      </c>
      <c r="N2146" s="19">
        <v>3978</v>
      </c>
      <c r="O2146" s="4">
        <f>MATCH(N2146-1,'Supply Data'!$K$12:$K$17)+1</f>
        <v>4</v>
      </c>
      <c r="P2146">
        <f>INDEX('Supply Data'!$L$12:$L$17,'Demand Data'!O2146)</f>
        <v>50</v>
      </c>
      <c r="R2146" t="str">
        <f t="shared" si="336"/>
        <v>30-Mar-08 Sunday 5</v>
      </c>
    </row>
    <row r="2147" spans="4:18" x14ac:dyDescent="0.35">
      <c r="D2147" s="21">
        <f t="shared" si="337"/>
        <v>39537.208333328141</v>
      </c>
      <c r="E2147" s="21" t="b">
        <f t="shared" si="330"/>
        <v>0</v>
      </c>
      <c r="F2147" s="21" t="b">
        <f t="shared" si="331"/>
        <v>0</v>
      </c>
      <c r="G2147" s="20">
        <f t="shared" si="332"/>
        <v>1</v>
      </c>
      <c r="H2147" s="20">
        <f t="shared" si="333"/>
        <v>24</v>
      </c>
      <c r="I2147" s="20">
        <f t="shared" si="338"/>
        <v>6</v>
      </c>
      <c r="J2147" s="21">
        <f t="shared" si="339"/>
        <v>39537</v>
      </c>
      <c r="K2147" s="21"/>
      <c r="L2147" s="21" t="str">
        <f t="shared" si="334"/>
        <v>Sunday</v>
      </c>
      <c r="M2147" s="20">
        <f t="shared" si="335"/>
        <v>3</v>
      </c>
      <c r="N2147" s="19">
        <v>3934.5</v>
      </c>
      <c r="O2147" s="4">
        <f>MATCH(N2147-1,'Supply Data'!$K$12:$K$17)+1</f>
        <v>4</v>
      </c>
      <c r="P2147">
        <f>INDEX('Supply Data'!$L$12:$L$17,'Demand Data'!O2147)</f>
        <v>50</v>
      </c>
      <c r="R2147" t="str">
        <f t="shared" si="336"/>
        <v>30-Mar-08 Sunday 6</v>
      </c>
    </row>
    <row r="2148" spans="4:18" x14ac:dyDescent="0.35">
      <c r="D2148" s="21">
        <f t="shared" si="337"/>
        <v>39537.249999994805</v>
      </c>
      <c r="E2148" s="21" t="b">
        <f t="shared" si="330"/>
        <v>0</v>
      </c>
      <c r="F2148" s="21" t="b">
        <f t="shared" si="331"/>
        <v>0</v>
      </c>
      <c r="G2148" s="20">
        <f t="shared" si="332"/>
        <v>1</v>
      </c>
      <c r="H2148" s="20">
        <f t="shared" si="333"/>
        <v>24</v>
      </c>
      <c r="I2148" s="20">
        <f t="shared" si="338"/>
        <v>7</v>
      </c>
      <c r="J2148" s="21">
        <f t="shared" si="339"/>
        <v>39537</v>
      </c>
      <c r="K2148" s="21"/>
      <c r="L2148" s="21" t="str">
        <f t="shared" si="334"/>
        <v>Sunday</v>
      </c>
      <c r="M2148" s="20">
        <f t="shared" si="335"/>
        <v>3</v>
      </c>
      <c r="N2148" s="19">
        <v>3912</v>
      </c>
      <c r="O2148" s="4">
        <f>MATCH(N2148-1,'Supply Data'!$K$12:$K$17)+1</f>
        <v>4</v>
      </c>
      <c r="P2148">
        <f>INDEX('Supply Data'!$L$12:$L$17,'Demand Data'!O2148)</f>
        <v>50</v>
      </c>
      <c r="R2148" t="str">
        <f t="shared" si="336"/>
        <v>30-Mar-08 Sunday 7</v>
      </c>
    </row>
    <row r="2149" spans="4:18" x14ac:dyDescent="0.35">
      <c r="D2149" s="21">
        <f t="shared" si="337"/>
        <v>39537.291666661469</v>
      </c>
      <c r="E2149" s="21" t="b">
        <f t="shared" si="330"/>
        <v>0</v>
      </c>
      <c r="F2149" s="21" t="b">
        <f t="shared" si="331"/>
        <v>0</v>
      </c>
      <c r="G2149" s="20">
        <f t="shared" si="332"/>
        <v>1</v>
      </c>
      <c r="H2149" s="20">
        <f t="shared" si="333"/>
        <v>24</v>
      </c>
      <c r="I2149" s="20">
        <f t="shared" si="338"/>
        <v>8</v>
      </c>
      <c r="J2149" s="21">
        <f t="shared" si="339"/>
        <v>39537</v>
      </c>
      <c r="K2149" s="21"/>
      <c r="L2149" s="21" t="str">
        <f t="shared" si="334"/>
        <v>Sunday</v>
      </c>
      <c r="M2149" s="20">
        <f t="shared" si="335"/>
        <v>3</v>
      </c>
      <c r="N2149" s="19">
        <v>4284</v>
      </c>
      <c r="O2149" s="4">
        <f>MATCH(N2149-1,'Supply Data'!$K$12:$K$17)+1</f>
        <v>4</v>
      </c>
      <c r="P2149">
        <f>INDEX('Supply Data'!$L$12:$L$17,'Demand Data'!O2149)</f>
        <v>50</v>
      </c>
      <c r="R2149" t="str">
        <f t="shared" si="336"/>
        <v>30-Mar-08 Sunday 8</v>
      </c>
    </row>
    <row r="2150" spans="4:18" x14ac:dyDescent="0.35">
      <c r="D2150" s="21">
        <f t="shared" si="337"/>
        <v>39537.333333328133</v>
      </c>
      <c r="E2150" s="21" t="b">
        <f t="shared" si="330"/>
        <v>0</v>
      </c>
      <c r="F2150" s="21" t="b">
        <f t="shared" si="331"/>
        <v>0</v>
      </c>
      <c r="G2150" s="20">
        <f t="shared" si="332"/>
        <v>1</v>
      </c>
      <c r="H2150" s="20">
        <f t="shared" si="333"/>
        <v>24</v>
      </c>
      <c r="I2150" s="20">
        <f t="shared" si="338"/>
        <v>9</v>
      </c>
      <c r="J2150" s="21">
        <f t="shared" si="339"/>
        <v>39537</v>
      </c>
      <c r="K2150" s="21"/>
      <c r="L2150" s="21" t="str">
        <f t="shared" si="334"/>
        <v>Sunday</v>
      </c>
      <c r="M2150" s="20">
        <f t="shared" si="335"/>
        <v>3</v>
      </c>
      <c r="N2150" s="19">
        <v>4801.5</v>
      </c>
      <c r="O2150" s="4">
        <f>MATCH(N2150-1,'Supply Data'!$K$12:$K$17)+1</f>
        <v>5</v>
      </c>
      <c r="P2150">
        <f>INDEX('Supply Data'!$L$12:$L$17,'Demand Data'!O2150)</f>
        <v>75</v>
      </c>
      <c r="R2150" t="str">
        <f t="shared" si="336"/>
        <v>30-Mar-08 Sunday 9</v>
      </c>
    </row>
    <row r="2151" spans="4:18" x14ac:dyDescent="0.35">
      <c r="D2151" s="21">
        <f t="shared" si="337"/>
        <v>39537.374999994798</v>
      </c>
      <c r="E2151" s="21" t="b">
        <f t="shared" si="330"/>
        <v>0</v>
      </c>
      <c r="F2151" s="21" t="b">
        <f t="shared" si="331"/>
        <v>0</v>
      </c>
      <c r="G2151" s="20">
        <f t="shared" si="332"/>
        <v>1</v>
      </c>
      <c r="H2151" s="20">
        <f t="shared" si="333"/>
        <v>24</v>
      </c>
      <c r="I2151" s="20">
        <f t="shared" si="338"/>
        <v>10</v>
      </c>
      <c r="J2151" s="21">
        <f t="shared" si="339"/>
        <v>39537</v>
      </c>
      <c r="K2151" s="21"/>
      <c r="L2151" s="21" t="str">
        <f t="shared" si="334"/>
        <v>Sunday</v>
      </c>
      <c r="M2151" s="20">
        <f t="shared" si="335"/>
        <v>3</v>
      </c>
      <c r="N2151" s="19">
        <v>5119.5</v>
      </c>
      <c r="O2151" s="4">
        <f>MATCH(N2151-1,'Supply Data'!$K$12:$K$17)+1</f>
        <v>5</v>
      </c>
      <c r="P2151">
        <f>INDEX('Supply Data'!$L$12:$L$17,'Demand Data'!O2151)</f>
        <v>75</v>
      </c>
      <c r="R2151" t="str">
        <f t="shared" si="336"/>
        <v>30-Mar-08 Sunday 10</v>
      </c>
    </row>
    <row r="2152" spans="4:18" x14ac:dyDescent="0.35">
      <c r="D2152" s="21">
        <f t="shared" si="337"/>
        <v>39537.416666661462</v>
      </c>
      <c r="E2152" s="21" t="b">
        <f t="shared" si="330"/>
        <v>0</v>
      </c>
      <c r="F2152" s="21" t="b">
        <f t="shared" si="331"/>
        <v>0</v>
      </c>
      <c r="G2152" s="20">
        <f t="shared" si="332"/>
        <v>1</v>
      </c>
      <c r="H2152" s="20">
        <f t="shared" si="333"/>
        <v>24</v>
      </c>
      <c r="I2152" s="20">
        <f t="shared" si="338"/>
        <v>11</v>
      </c>
      <c r="J2152" s="21">
        <f t="shared" si="339"/>
        <v>39537</v>
      </c>
      <c r="K2152" s="21"/>
      <c r="L2152" s="21" t="str">
        <f t="shared" si="334"/>
        <v>Sunday</v>
      </c>
      <c r="M2152" s="20">
        <f t="shared" si="335"/>
        <v>3</v>
      </c>
      <c r="N2152" s="19">
        <v>5367</v>
      </c>
      <c r="O2152" s="4">
        <f>MATCH(N2152-1,'Supply Data'!$K$12:$K$17)+1</f>
        <v>5</v>
      </c>
      <c r="P2152">
        <f>INDEX('Supply Data'!$L$12:$L$17,'Demand Data'!O2152)</f>
        <v>75</v>
      </c>
      <c r="R2152" t="str">
        <f t="shared" si="336"/>
        <v>30-Mar-08 Sunday 11</v>
      </c>
    </row>
    <row r="2153" spans="4:18" x14ac:dyDescent="0.35">
      <c r="D2153" s="21">
        <f t="shared" si="337"/>
        <v>39537.458333328126</v>
      </c>
      <c r="E2153" s="21" t="b">
        <f t="shared" si="330"/>
        <v>0</v>
      </c>
      <c r="F2153" s="21" t="b">
        <f t="shared" si="331"/>
        <v>0</v>
      </c>
      <c r="G2153" s="20">
        <f t="shared" si="332"/>
        <v>1</v>
      </c>
      <c r="H2153" s="20">
        <f t="shared" si="333"/>
        <v>24</v>
      </c>
      <c r="I2153" s="20">
        <f t="shared" si="338"/>
        <v>12</v>
      </c>
      <c r="J2153" s="21">
        <f t="shared" si="339"/>
        <v>39537</v>
      </c>
      <c r="K2153" s="21"/>
      <c r="L2153" s="21" t="str">
        <f t="shared" si="334"/>
        <v>Sunday</v>
      </c>
      <c r="M2153" s="20">
        <f t="shared" si="335"/>
        <v>3</v>
      </c>
      <c r="N2153" s="19">
        <v>5142</v>
      </c>
      <c r="O2153" s="4">
        <f>MATCH(N2153-1,'Supply Data'!$K$12:$K$17)+1</f>
        <v>5</v>
      </c>
      <c r="P2153">
        <f>INDEX('Supply Data'!$L$12:$L$17,'Demand Data'!O2153)</f>
        <v>75</v>
      </c>
      <c r="R2153" t="str">
        <f t="shared" si="336"/>
        <v>30-Mar-08 Sunday 12</v>
      </c>
    </row>
    <row r="2154" spans="4:18" x14ac:dyDescent="0.35">
      <c r="D2154" s="21">
        <f t="shared" si="337"/>
        <v>39537.49999999479</v>
      </c>
      <c r="E2154" s="21" t="b">
        <f t="shared" si="330"/>
        <v>0</v>
      </c>
      <c r="F2154" s="21" t="b">
        <f t="shared" si="331"/>
        <v>0</v>
      </c>
      <c r="G2154" s="20">
        <f t="shared" si="332"/>
        <v>1</v>
      </c>
      <c r="H2154" s="20">
        <f t="shared" si="333"/>
        <v>24</v>
      </c>
      <c r="I2154" s="20">
        <f t="shared" si="338"/>
        <v>13</v>
      </c>
      <c r="J2154" s="21">
        <f t="shared" si="339"/>
        <v>39537</v>
      </c>
      <c r="K2154" s="21"/>
      <c r="L2154" s="21" t="str">
        <f t="shared" si="334"/>
        <v>Sunday</v>
      </c>
      <c r="M2154" s="20">
        <f t="shared" si="335"/>
        <v>3</v>
      </c>
      <c r="N2154" s="19">
        <v>5142</v>
      </c>
      <c r="O2154" s="4">
        <f>MATCH(N2154-1,'Supply Data'!$K$12:$K$17)+1</f>
        <v>5</v>
      </c>
      <c r="P2154">
        <f>INDEX('Supply Data'!$L$12:$L$17,'Demand Data'!O2154)</f>
        <v>75</v>
      </c>
      <c r="R2154" t="str">
        <f t="shared" si="336"/>
        <v>30-Mar-08 Sunday 13</v>
      </c>
    </row>
    <row r="2155" spans="4:18" x14ac:dyDescent="0.35">
      <c r="D2155" s="21">
        <f t="shared" si="337"/>
        <v>39537.541666661455</v>
      </c>
      <c r="E2155" s="21" t="b">
        <f t="shared" si="330"/>
        <v>0</v>
      </c>
      <c r="F2155" s="21" t="b">
        <f t="shared" si="331"/>
        <v>0</v>
      </c>
      <c r="G2155" s="20">
        <f t="shared" si="332"/>
        <v>1</v>
      </c>
      <c r="H2155" s="20">
        <f t="shared" si="333"/>
        <v>24</v>
      </c>
      <c r="I2155" s="20">
        <f t="shared" si="338"/>
        <v>14</v>
      </c>
      <c r="J2155" s="21">
        <f t="shared" si="339"/>
        <v>39537</v>
      </c>
      <c r="K2155" s="21"/>
      <c r="L2155" s="21" t="str">
        <f t="shared" si="334"/>
        <v>Sunday</v>
      </c>
      <c r="M2155" s="20">
        <f t="shared" si="335"/>
        <v>3</v>
      </c>
      <c r="N2155" s="19">
        <v>5214</v>
      </c>
      <c r="O2155" s="4">
        <f>MATCH(N2155-1,'Supply Data'!$K$12:$K$17)+1</f>
        <v>5</v>
      </c>
      <c r="P2155">
        <f>INDEX('Supply Data'!$L$12:$L$17,'Demand Data'!O2155)</f>
        <v>75</v>
      </c>
      <c r="R2155" t="str">
        <f t="shared" si="336"/>
        <v>30-Mar-08 Sunday 14</v>
      </c>
    </row>
    <row r="2156" spans="4:18" x14ac:dyDescent="0.35">
      <c r="D2156" s="21">
        <f t="shared" si="337"/>
        <v>39537.583333328119</v>
      </c>
      <c r="E2156" s="21" t="b">
        <f t="shared" si="330"/>
        <v>0</v>
      </c>
      <c r="F2156" s="21" t="b">
        <f t="shared" si="331"/>
        <v>0</v>
      </c>
      <c r="G2156" s="20">
        <f t="shared" si="332"/>
        <v>1</v>
      </c>
      <c r="H2156" s="20">
        <f t="shared" si="333"/>
        <v>24</v>
      </c>
      <c r="I2156" s="20">
        <f t="shared" si="338"/>
        <v>15</v>
      </c>
      <c r="J2156" s="21">
        <f t="shared" si="339"/>
        <v>39537</v>
      </c>
      <c r="K2156" s="21"/>
      <c r="L2156" s="21" t="str">
        <f t="shared" si="334"/>
        <v>Sunday</v>
      </c>
      <c r="M2156" s="20">
        <f t="shared" si="335"/>
        <v>3</v>
      </c>
      <c r="N2156" s="19">
        <v>5089.5</v>
      </c>
      <c r="O2156" s="4">
        <f>MATCH(N2156-1,'Supply Data'!$K$12:$K$17)+1</f>
        <v>5</v>
      </c>
      <c r="P2156">
        <f>INDEX('Supply Data'!$L$12:$L$17,'Demand Data'!O2156)</f>
        <v>75</v>
      </c>
      <c r="R2156" t="str">
        <f t="shared" si="336"/>
        <v>30-Mar-08 Sunday 15</v>
      </c>
    </row>
    <row r="2157" spans="4:18" x14ac:dyDescent="0.35">
      <c r="D2157" s="21">
        <f t="shared" si="337"/>
        <v>39537.624999994783</v>
      </c>
      <c r="E2157" s="21" t="b">
        <f t="shared" si="330"/>
        <v>0</v>
      </c>
      <c r="F2157" s="21" t="b">
        <f t="shared" si="331"/>
        <v>0</v>
      </c>
      <c r="G2157" s="20">
        <f t="shared" si="332"/>
        <v>1</v>
      </c>
      <c r="H2157" s="20">
        <f t="shared" si="333"/>
        <v>24</v>
      </c>
      <c r="I2157" s="20">
        <f t="shared" si="338"/>
        <v>16</v>
      </c>
      <c r="J2157" s="21">
        <f t="shared" si="339"/>
        <v>39537</v>
      </c>
      <c r="K2157" s="21"/>
      <c r="L2157" s="21" t="str">
        <f t="shared" si="334"/>
        <v>Sunday</v>
      </c>
      <c r="M2157" s="20">
        <f t="shared" si="335"/>
        <v>3</v>
      </c>
      <c r="N2157" s="19">
        <v>5058</v>
      </c>
      <c r="O2157" s="4">
        <f>MATCH(N2157-1,'Supply Data'!$K$12:$K$17)+1</f>
        <v>5</v>
      </c>
      <c r="P2157">
        <f>INDEX('Supply Data'!$L$12:$L$17,'Demand Data'!O2157)</f>
        <v>75</v>
      </c>
      <c r="R2157" t="str">
        <f t="shared" si="336"/>
        <v>30-Mar-08 Sunday 16</v>
      </c>
    </row>
    <row r="2158" spans="4:18" x14ac:dyDescent="0.35">
      <c r="D2158" s="21">
        <f t="shared" si="337"/>
        <v>39537.666666661447</v>
      </c>
      <c r="E2158" s="21" t="b">
        <f t="shared" si="330"/>
        <v>0</v>
      </c>
      <c r="F2158" s="21" t="b">
        <f t="shared" si="331"/>
        <v>0</v>
      </c>
      <c r="G2158" s="20">
        <f t="shared" si="332"/>
        <v>1</v>
      </c>
      <c r="H2158" s="20">
        <f t="shared" si="333"/>
        <v>24</v>
      </c>
      <c r="I2158" s="20">
        <f t="shared" si="338"/>
        <v>17</v>
      </c>
      <c r="J2158" s="21">
        <f t="shared" si="339"/>
        <v>39537</v>
      </c>
      <c r="K2158" s="21"/>
      <c r="L2158" s="21" t="str">
        <f t="shared" si="334"/>
        <v>Sunday</v>
      </c>
      <c r="M2158" s="20">
        <f t="shared" si="335"/>
        <v>3</v>
      </c>
      <c r="N2158" s="19">
        <v>4864.5</v>
      </c>
      <c r="O2158" s="4">
        <f>MATCH(N2158-1,'Supply Data'!$K$12:$K$17)+1</f>
        <v>5</v>
      </c>
      <c r="P2158">
        <f>INDEX('Supply Data'!$L$12:$L$17,'Demand Data'!O2158)</f>
        <v>75</v>
      </c>
      <c r="R2158" t="str">
        <f t="shared" si="336"/>
        <v>30-Mar-08 Sunday 17</v>
      </c>
    </row>
    <row r="2159" spans="4:18" x14ac:dyDescent="0.35">
      <c r="D2159" s="21">
        <f t="shared" si="337"/>
        <v>39537.708333328112</v>
      </c>
      <c r="E2159" s="21" t="b">
        <f t="shared" si="330"/>
        <v>0</v>
      </c>
      <c r="F2159" s="21" t="b">
        <f t="shared" si="331"/>
        <v>0</v>
      </c>
      <c r="G2159" s="20">
        <f t="shared" si="332"/>
        <v>1</v>
      </c>
      <c r="H2159" s="20">
        <f t="shared" si="333"/>
        <v>24</v>
      </c>
      <c r="I2159" s="20">
        <f t="shared" si="338"/>
        <v>18</v>
      </c>
      <c r="J2159" s="21">
        <f t="shared" si="339"/>
        <v>39537</v>
      </c>
      <c r="K2159" s="21"/>
      <c r="L2159" s="21" t="str">
        <f t="shared" si="334"/>
        <v>Sunday</v>
      </c>
      <c r="M2159" s="20">
        <f t="shared" si="335"/>
        <v>3</v>
      </c>
      <c r="N2159" s="19">
        <v>4975.5</v>
      </c>
      <c r="O2159" s="4">
        <f>MATCH(N2159-1,'Supply Data'!$K$12:$K$17)+1</f>
        <v>5</v>
      </c>
      <c r="P2159">
        <f>INDEX('Supply Data'!$L$12:$L$17,'Demand Data'!O2159)</f>
        <v>75</v>
      </c>
      <c r="R2159" t="str">
        <f t="shared" si="336"/>
        <v>30-Mar-08 Sunday 18</v>
      </c>
    </row>
    <row r="2160" spans="4:18" x14ac:dyDescent="0.35">
      <c r="D2160" s="21">
        <f t="shared" si="337"/>
        <v>39537.749999994776</v>
      </c>
      <c r="E2160" s="21" t="b">
        <f t="shared" si="330"/>
        <v>0</v>
      </c>
      <c r="F2160" s="21" t="b">
        <f t="shared" si="331"/>
        <v>0</v>
      </c>
      <c r="G2160" s="20">
        <f t="shared" si="332"/>
        <v>1</v>
      </c>
      <c r="H2160" s="20">
        <f t="shared" si="333"/>
        <v>24</v>
      </c>
      <c r="I2160" s="20">
        <f t="shared" si="338"/>
        <v>19</v>
      </c>
      <c r="J2160" s="21">
        <f t="shared" si="339"/>
        <v>39537</v>
      </c>
      <c r="K2160" s="21"/>
      <c r="L2160" s="21" t="str">
        <f t="shared" si="334"/>
        <v>Sunday</v>
      </c>
      <c r="M2160" s="20">
        <f t="shared" si="335"/>
        <v>3</v>
      </c>
      <c r="N2160" s="19">
        <v>5538</v>
      </c>
      <c r="O2160" s="4">
        <f>MATCH(N2160-1,'Supply Data'!$K$12:$K$17)+1</f>
        <v>5</v>
      </c>
      <c r="P2160">
        <f>INDEX('Supply Data'!$L$12:$L$17,'Demand Data'!O2160)</f>
        <v>75</v>
      </c>
      <c r="R2160" t="str">
        <f t="shared" si="336"/>
        <v>30-Mar-08 Sunday 19</v>
      </c>
    </row>
    <row r="2161" spans="4:18" x14ac:dyDescent="0.35">
      <c r="D2161" s="21">
        <f t="shared" si="337"/>
        <v>39537.79166666144</v>
      </c>
      <c r="E2161" s="21" t="b">
        <f t="shared" si="330"/>
        <v>0</v>
      </c>
      <c r="F2161" s="21" t="b">
        <f t="shared" si="331"/>
        <v>0</v>
      </c>
      <c r="G2161" s="20">
        <f t="shared" si="332"/>
        <v>1</v>
      </c>
      <c r="H2161" s="20">
        <f t="shared" si="333"/>
        <v>24</v>
      </c>
      <c r="I2161" s="20">
        <f t="shared" si="338"/>
        <v>20</v>
      </c>
      <c r="J2161" s="21">
        <f t="shared" si="339"/>
        <v>39537</v>
      </c>
      <c r="K2161" s="21"/>
      <c r="L2161" s="21" t="str">
        <f t="shared" si="334"/>
        <v>Sunday</v>
      </c>
      <c r="M2161" s="20">
        <f t="shared" si="335"/>
        <v>3</v>
      </c>
      <c r="N2161" s="19">
        <v>5508</v>
      </c>
      <c r="O2161" s="4">
        <f>MATCH(N2161-1,'Supply Data'!$K$12:$K$17)+1</f>
        <v>5</v>
      </c>
      <c r="P2161">
        <f>INDEX('Supply Data'!$L$12:$L$17,'Demand Data'!O2161)</f>
        <v>75</v>
      </c>
      <c r="R2161" t="str">
        <f t="shared" si="336"/>
        <v>30-Mar-08 Sunday 20</v>
      </c>
    </row>
    <row r="2162" spans="4:18" x14ac:dyDescent="0.35">
      <c r="D2162" s="21">
        <f t="shared" si="337"/>
        <v>39537.833333328104</v>
      </c>
      <c r="E2162" s="21" t="b">
        <f t="shared" si="330"/>
        <v>0</v>
      </c>
      <c r="F2162" s="21" t="b">
        <f t="shared" si="331"/>
        <v>0</v>
      </c>
      <c r="G2162" s="20">
        <f t="shared" si="332"/>
        <v>1</v>
      </c>
      <c r="H2162" s="20">
        <f t="shared" si="333"/>
        <v>24</v>
      </c>
      <c r="I2162" s="20">
        <f t="shared" si="338"/>
        <v>21</v>
      </c>
      <c r="J2162" s="21">
        <f t="shared" si="339"/>
        <v>39537</v>
      </c>
      <c r="K2162" s="21"/>
      <c r="L2162" s="21" t="str">
        <f t="shared" si="334"/>
        <v>Sunday</v>
      </c>
      <c r="M2162" s="20">
        <f t="shared" si="335"/>
        <v>3</v>
      </c>
      <c r="N2162" s="19">
        <v>5379</v>
      </c>
      <c r="O2162" s="4">
        <f>MATCH(N2162-1,'Supply Data'!$K$12:$K$17)+1</f>
        <v>5</v>
      </c>
      <c r="P2162">
        <f>INDEX('Supply Data'!$L$12:$L$17,'Demand Data'!O2162)</f>
        <v>75</v>
      </c>
      <c r="R2162" t="str">
        <f t="shared" si="336"/>
        <v>30-Mar-08 Sunday 21</v>
      </c>
    </row>
    <row r="2163" spans="4:18" x14ac:dyDescent="0.35">
      <c r="D2163" s="21">
        <f t="shared" si="337"/>
        <v>39537.874999994769</v>
      </c>
      <c r="E2163" s="21" t="b">
        <f t="shared" si="330"/>
        <v>0</v>
      </c>
      <c r="F2163" s="21" t="b">
        <f t="shared" si="331"/>
        <v>0</v>
      </c>
      <c r="G2163" s="20">
        <f t="shared" si="332"/>
        <v>1</v>
      </c>
      <c r="H2163" s="20">
        <f t="shared" si="333"/>
        <v>24</v>
      </c>
      <c r="I2163" s="20">
        <f t="shared" si="338"/>
        <v>22</v>
      </c>
      <c r="J2163" s="21">
        <f t="shared" si="339"/>
        <v>39537</v>
      </c>
      <c r="K2163" s="21"/>
      <c r="L2163" s="21" t="str">
        <f t="shared" si="334"/>
        <v>Sunday</v>
      </c>
      <c r="M2163" s="20">
        <f t="shared" si="335"/>
        <v>3</v>
      </c>
      <c r="N2163" s="19">
        <v>4908</v>
      </c>
      <c r="O2163" s="4">
        <f>MATCH(N2163-1,'Supply Data'!$K$12:$K$17)+1</f>
        <v>5</v>
      </c>
      <c r="P2163">
        <f>INDEX('Supply Data'!$L$12:$L$17,'Demand Data'!O2163)</f>
        <v>75</v>
      </c>
      <c r="R2163" t="str">
        <f t="shared" si="336"/>
        <v>30-Mar-08 Sunday 22</v>
      </c>
    </row>
    <row r="2164" spans="4:18" x14ac:dyDescent="0.35">
      <c r="D2164" s="21">
        <f t="shared" si="337"/>
        <v>39537.916666661433</v>
      </c>
      <c r="E2164" s="21" t="b">
        <f t="shared" si="330"/>
        <v>0</v>
      </c>
      <c r="F2164" s="21" t="b">
        <f t="shared" si="331"/>
        <v>0</v>
      </c>
      <c r="G2164" s="20">
        <f t="shared" si="332"/>
        <v>1</v>
      </c>
      <c r="H2164" s="20">
        <f t="shared" si="333"/>
        <v>24</v>
      </c>
      <c r="I2164" s="20">
        <f t="shared" si="338"/>
        <v>23</v>
      </c>
      <c r="J2164" s="21">
        <f t="shared" si="339"/>
        <v>39537</v>
      </c>
      <c r="K2164" s="21"/>
      <c r="L2164" s="21" t="str">
        <f t="shared" si="334"/>
        <v>Sunday</v>
      </c>
      <c r="M2164" s="20">
        <f t="shared" si="335"/>
        <v>3</v>
      </c>
      <c r="N2164" s="19">
        <v>4611</v>
      </c>
      <c r="O2164" s="4">
        <f>MATCH(N2164-1,'Supply Data'!$K$12:$K$17)+1</f>
        <v>4</v>
      </c>
      <c r="P2164">
        <f>INDEX('Supply Data'!$L$12:$L$17,'Demand Data'!O2164)</f>
        <v>50</v>
      </c>
      <c r="R2164" t="str">
        <f t="shared" si="336"/>
        <v>30-Mar-08 Sunday 23</v>
      </c>
    </row>
    <row r="2165" spans="4:18" x14ac:dyDescent="0.35">
      <c r="D2165" s="21">
        <f t="shared" si="337"/>
        <v>39537.958333328097</v>
      </c>
      <c r="E2165" s="21" t="b">
        <f t="shared" si="330"/>
        <v>0</v>
      </c>
      <c r="F2165" s="21" t="b">
        <f t="shared" si="331"/>
        <v>0</v>
      </c>
      <c r="G2165" s="20">
        <f t="shared" si="332"/>
        <v>1</v>
      </c>
      <c r="H2165" s="20">
        <f t="shared" si="333"/>
        <v>24</v>
      </c>
      <c r="I2165" s="20">
        <f t="shared" si="338"/>
        <v>24</v>
      </c>
      <c r="J2165" s="21">
        <f t="shared" si="339"/>
        <v>39537</v>
      </c>
      <c r="K2165" s="21"/>
      <c r="L2165" s="21" t="str">
        <f t="shared" si="334"/>
        <v>Sunday</v>
      </c>
      <c r="M2165" s="20">
        <f t="shared" si="335"/>
        <v>3</v>
      </c>
      <c r="N2165" s="19">
        <v>4237.5</v>
      </c>
      <c r="O2165" s="4">
        <f>MATCH(N2165-1,'Supply Data'!$K$12:$K$17)+1</f>
        <v>4</v>
      </c>
      <c r="P2165">
        <f>INDEX('Supply Data'!$L$12:$L$17,'Demand Data'!O2165)</f>
        <v>50</v>
      </c>
      <c r="R2165" t="str">
        <f t="shared" si="336"/>
        <v>30-Mar-08 Sunday 24</v>
      </c>
    </row>
    <row r="2166" spans="4:18" x14ac:dyDescent="0.35">
      <c r="D2166" s="21">
        <f t="shared" si="337"/>
        <v>39537.999999994761</v>
      </c>
      <c r="E2166" s="21" t="b">
        <f t="shared" si="330"/>
        <v>0</v>
      </c>
      <c r="F2166" s="21" t="b">
        <f t="shared" si="331"/>
        <v>0</v>
      </c>
      <c r="G2166" s="20">
        <f t="shared" si="332"/>
        <v>1</v>
      </c>
      <c r="H2166" s="20">
        <f t="shared" si="333"/>
        <v>24</v>
      </c>
      <c r="I2166" s="20">
        <f t="shared" si="338"/>
        <v>1</v>
      </c>
      <c r="J2166" s="21">
        <f t="shared" si="339"/>
        <v>39538</v>
      </c>
      <c r="K2166" s="21"/>
      <c r="L2166" s="21" t="str">
        <f t="shared" si="334"/>
        <v>Monday</v>
      </c>
      <c r="M2166" s="20">
        <f t="shared" si="335"/>
        <v>3</v>
      </c>
      <c r="N2166" s="19">
        <v>4048.5</v>
      </c>
      <c r="O2166" s="4">
        <f>MATCH(N2166-1,'Supply Data'!$K$12:$K$17)+1</f>
        <v>4</v>
      </c>
      <c r="P2166">
        <f>INDEX('Supply Data'!$L$12:$L$17,'Demand Data'!O2166)</f>
        <v>50</v>
      </c>
      <c r="R2166" t="str">
        <f t="shared" si="336"/>
        <v>31-Mar-08 Monday 1</v>
      </c>
    </row>
    <row r="2167" spans="4:18" x14ac:dyDescent="0.35">
      <c r="D2167" s="21">
        <f t="shared" si="337"/>
        <v>39538.041666661426</v>
      </c>
      <c r="E2167" s="21" t="b">
        <f t="shared" si="330"/>
        <v>0</v>
      </c>
      <c r="F2167" s="21" t="b">
        <f t="shared" si="331"/>
        <v>0</v>
      </c>
      <c r="G2167" s="20">
        <f t="shared" si="332"/>
        <v>1</v>
      </c>
      <c r="H2167" s="20">
        <f t="shared" si="333"/>
        <v>24</v>
      </c>
      <c r="I2167" s="20">
        <f t="shared" si="338"/>
        <v>2</v>
      </c>
      <c r="J2167" s="21">
        <f t="shared" si="339"/>
        <v>39538</v>
      </c>
      <c r="K2167" s="21"/>
      <c r="L2167" s="21" t="str">
        <f t="shared" si="334"/>
        <v>Monday</v>
      </c>
      <c r="M2167" s="20">
        <f t="shared" si="335"/>
        <v>3</v>
      </c>
      <c r="N2167" s="19">
        <v>3990</v>
      </c>
      <c r="O2167" s="4">
        <f>MATCH(N2167-1,'Supply Data'!$K$12:$K$17)+1</f>
        <v>4</v>
      </c>
      <c r="P2167">
        <f>INDEX('Supply Data'!$L$12:$L$17,'Demand Data'!O2167)</f>
        <v>50</v>
      </c>
      <c r="R2167" t="str">
        <f t="shared" si="336"/>
        <v>31-Mar-08 Monday 2</v>
      </c>
    </row>
    <row r="2168" spans="4:18" x14ac:dyDescent="0.35">
      <c r="D2168" s="21">
        <f t="shared" si="337"/>
        <v>39538.08333332809</v>
      </c>
      <c r="E2168" s="21" t="b">
        <f t="shared" si="330"/>
        <v>0</v>
      </c>
      <c r="F2168" s="21" t="b">
        <f t="shared" si="331"/>
        <v>0</v>
      </c>
      <c r="G2168" s="20">
        <f t="shared" si="332"/>
        <v>1</v>
      </c>
      <c r="H2168" s="20">
        <f t="shared" si="333"/>
        <v>24</v>
      </c>
      <c r="I2168" s="20">
        <f t="shared" si="338"/>
        <v>3</v>
      </c>
      <c r="J2168" s="21">
        <f t="shared" si="339"/>
        <v>39538</v>
      </c>
      <c r="K2168" s="21"/>
      <c r="L2168" s="21" t="str">
        <f t="shared" si="334"/>
        <v>Monday</v>
      </c>
      <c r="M2168" s="20">
        <f t="shared" si="335"/>
        <v>3</v>
      </c>
      <c r="N2168" s="19">
        <v>3882</v>
      </c>
      <c r="O2168" s="4">
        <f>MATCH(N2168-1,'Supply Data'!$K$12:$K$17)+1</f>
        <v>4</v>
      </c>
      <c r="P2168">
        <f>INDEX('Supply Data'!$L$12:$L$17,'Demand Data'!O2168)</f>
        <v>50</v>
      </c>
      <c r="R2168" t="str">
        <f t="shared" si="336"/>
        <v>31-Mar-08 Monday 3</v>
      </c>
    </row>
    <row r="2169" spans="4:18" x14ac:dyDescent="0.35">
      <c r="D2169" s="21">
        <f t="shared" si="337"/>
        <v>39538.124999994754</v>
      </c>
      <c r="E2169" s="21" t="b">
        <f t="shared" si="330"/>
        <v>0</v>
      </c>
      <c r="F2169" s="21" t="b">
        <f t="shared" si="331"/>
        <v>0</v>
      </c>
      <c r="G2169" s="20">
        <f t="shared" si="332"/>
        <v>1</v>
      </c>
      <c r="H2169" s="20">
        <f t="shared" si="333"/>
        <v>24</v>
      </c>
      <c r="I2169" s="20">
        <f t="shared" si="338"/>
        <v>4</v>
      </c>
      <c r="J2169" s="21">
        <f t="shared" si="339"/>
        <v>39538</v>
      </c>
      <c r="K2169" s="21"/>
      <c r="L2169" s="21" t="str">
        <f t="shared" si="334"/>
        <v>Monday</v>
      </c>
      <c r="M2169" s="20">
        <f t="shared" si="335"/>
        <v>3</v>
      </c>
      <c r="N2169" s="19">
        <v>3799.5</v>
      </c>
      <c r="O2169" s="4">
        <f>MATCH(N2169-1,'Supply Data'!$K$12:$K$17)+1</f>
        <v>4</v>
      </c>
      <c r="P2169">
        <f>INDEX('Supply Data'!$L$12:$L$17,'Demand Data'!O2169)</f>
        <v>50</v>
      </c>
      <c r="R2169" t="str">
        <f t="shared" si="336"/>
        <v>31-Mar-08 Monday 4</v>
      </c>
    </row>
    <row r="2170" spans="4:18" x14ac:dyDescent="0.35">
      <c r="D2170" s="21">
        <f t="shared" si="337"/>
        <v>39538.166666661418</v>
      </c>
      <c r="E2170" s="21" t="b">
        <f t="shared" si="330"/>
        <v>0</v>
      </c>
      <c r="F2170" s="21" t="b">
        <f t="shared" si="331"/>
        <v>0</v>
      </c>
      <c r="G2170" s="20">
        <f t="shared" si="332"/>
        <v>1</v>
      </c>
      <c r="H2170" s="20">
        <f t="shared" si="333"/>
        <v>24</v>
      </c>
      <c r="I2170" s="20">
        <f t="shared" si="338"/>
        <v>5</v>
      </c>
      <c r="J2170" s="21">
        <f t="shared" si="339"/>
        <v>39538</v>
      </c>
      <c r="K2170" s="21"/>
      <c r="L2170" s="21" t="str">
        <f t="shared" si="334"/>
        <v>Monday</v>
      </c>
      <c r="M2170" s="20">
        <f t="shared" si="335"/>
        <v>3</v>
      </c>
      <c r="N2170" s="19">
        <v>3861</v>
      </c>
      <c r="O2170" s="4">
        <f>MATCH(N2170-1,'Supply Data'!$K$12:$K$17)+1</f>
        <v>4</v>
      </c>
      <c r="P2170">
        <f>INDEX('Supply Data'!$L$12:$L$17,'Demand Data'!O2170)</f>
        <v>50</v>
      </c>
      <c r="R2170" t="str">
        <f t="shared" si="336"/>
        <v>31-Mar-08 Monday 5</v>
      </c>
    </row>
    <row r="2171" spans="4:18" x14ac:dyDescent="0.35">
      <c r="D2171" s="21">
        <f t="shared" si="337"/>
        <v>39538.208333328083</v>
      </c>
      <c r="E2171" s="21" t="b">
        <f t="shared" si="330"/>
        <v>0</v>
      </c>
      <c r="F2171" s="21" t="b">
        <f t="shared" si="331"/>
        <v>0</v>
      </c>
      <c r="G2171" s="20">
        <f t="shared" si="332"/>
        <v>1</v>
      </c>
      <c r="H2171" s="20">
        <f t="shared" si="333"/>
        <v>24</v>
      </c>
      <c r="I2171" s="20">
        <f t="shared" si="338"/>
        <v>6</v>
      </c>
      <c r="J2171" s="21">
        <f t="shared" si="339"/>
        <v>39538</v>
      </c>
      <c r="K2171" s="21"/>
      <c r="L2171" s="21" t="str">
        <f t="shared" si="334"/>
        <v>Monday</v>
      </c>
      <c r="M2171" s="20">
        <f t="shared" si="335"/>
        <v>3</v>
      </c>
      <c r="N2171" s="19">
        <v>3681</v>
      </c>
      <c r="O2171" s="4">
        <f>MATCH(N2171-1,'Supply Data'!$K$12:$K$17)+1</f>
        <v>4</v>
      </c>
      <c r="P2171">
        <f>INDEX('Supply Data'!$L$12:$L$17,'Demand Data'!O2171)</f>
        <v>50</v>
      </c>
      <c r="R2171" t="str">
        <f t="shared" si="336"/>
        <v>31-Mar-08 Monday 6</v>
      </c>
    </row>
    <row r="2172" spans="4:18" x14ac:dyDescent="0.35">
      <c r="D2172" s="21">
        <f t="shared" si="337"/>
        <v>39538.249999994747</v>
      </c>
      <c r="E2172" s="21" t="b">
        <f t="shared" si="330"/>
        <v>0</v>
      </c>
      <c r="F2172" s="21" t="b">
        <f t="shared" si="331"/>
        <v>0</v>
      </c>
      <c r="G2172" s="20">
        <f t="shared" si="332"/>
        <v>1</v>
      </c>
      <c r="H2172" s="20">
        <f t="shared" si="333"/>
        <v>24</v>
      </c>
      <c r="I2172" s="20">
        <f t="shared" si="338"/>
        <v>7</v>
      </c>
      <c r="J2172" s="21">
        <f t="shared" si="339"/>
        <v>39538</v>
      </c>
      <c r="K2172" s="21"/>
      <c r="L2172" s="21" t="str">
        <f t="shared" si="334"/>
        <v>Monday</v>
      </c>
      <c r="M2172" s="20">
        <f t="shared" si="335"/>
        <v>3</v>
      </c>
      <c r="N2172" s="19">
        <v>3411</v>
      </c>
      <c r="O2172" s="4">
        <f>MATCH(N2172-1,'Supply Data'!$K$12:$K$17)+1</f>
        <v>3</v>
      </c>
      <c r="P2172">
        <f>INDEX('Supply Data'!$L$12:$L$17,'Demand Data'!O2172)</f>
        <v>23</v>
      </c>
      <c r="R2172" t="str">
        <f t="shared" si="336"/>
        <v>31-Mar-08 Monday 7</v>
      </c>
    </row>
    <row r="2173" spans="4:18" x14ac:dyDescent="0.35">
      <c r="D2173" s="21">
        <f t="shared" si="337"/>
        <v>39538.291666661411</v>
      </c>
      <c r="E2173" s="21" t="b">
        <f t="shared" si="330"/>
        <v>0</v>
      </c>
      <c r="F2173" s="21" t="b">
        <f t="shared" si="331"/>
        <v>0</v>
      </c>
      <c r="G2173" s="20">
        <f t="shared" si="332"/>
        <v>1</v>
      </c>
      <c r="H2173" s="20">
        <f t="shared" si="333"/>
        <v>24</v>
      </c>
      <c r="I2173" s="20">
        <f t="shared" si="338"/>
        <v>8</v>
      </c>
      <c r="J2173" s="21">
        <f t="shared" si="339"/>
        <v>39538</v>
      </c>
      <c r="K2173" s="21"/>
      <c r="L2173" s="21" t="str">
        <f t="shared" si="334"/>
        <v>Monday</v>
      </c>
      <c r="M2173" s="20">
        <f t="shared" si="335"/>
        <v>3</v>
      </c>
      <c r="N2173" s="19">
        <v>3444</v>
      </c>
      <c r="O2173" s="4">
        <f>MATCH(N2173-1,'Supply Data'!$K$12:$K$17)+1</f>
        <v>3</v>
      </c>
      <c r="P2173">
        <f>INDEX('Supply Data'!$L$12:$L$17,'Demand Data'!O2173)</f>
        <v>23</v>
      </c>
      <c r="R2173" t="str">
        <f t="shared" si="336"/>
        <v>31-Mar-08 Monday 8</v>
      </c>
    </row>
    <row r="2174" spans="4:18" x14ac:dyDescent="0.35">
      <c r="D2174" s="21">
        <f t="shared" si="337"/>
        <v>39538.333333328075</v>
      </c>
      <c r="E2174" s="21" t="b">
        <f t="shared" si="330"/>
        <v>0</v>
      </c>
      <c r="F2174" s="21" t="b">
        <f t="shared" si="331"/>
        <v>0</v>
      </c>
      <c r="G2174" s="20">
        <f t="shared" si="332"/>
        <v>1</v>
      </c>
      <c r="H2174" s="20">
        <f t="shared" si="333"/>
        <v>24</v>
      </c>
      <c r="I2174" s="20">
        <f t="shared" si="338"/>
        <v>9</v>
      </c>
      <c r="J2174" s="21">
        <f t="shared" si="339"/>
        <v>39538</v>
      </c>
      <c r="K2174" s="21"/>
      <c r="L2174" s="21" t="str">
        <f t="shared" si="334"/>
        <v>Monday</v>
      </c>
      <c r="M2174" s="20">
        <f t="shared" si="335"/>
        <v>3</v>
      </c>
      <c r="N2174" s="19">
        <v>3612</v>
      </c>
      <c r="O2174" s="4">
        <f>MATCH(N2174-1,'Supply Data'!$K$12:$K$17)+1</f>
        <v>4</v>
      </c>
      <c r="P2174">
        <f>INDEX('Supply Data'!$L$12:$L$17,'Demand Data'!O2174)</f>
        <v>50</v>
      </c>
      <c r="R2174" t="str">
        <f t="shared" si="336"/>
        <v>31-Mar-08 Monday 9</v>
      </c>
    </row>
    <row r="2175" spans="4:18" x14ac:dyDescent="0.35">
      <c r="D2175" s="21">
        <f t="shared" si="337"/>
        <v>39538.374999994739</v>
      </c>
      <c r="E2175" s="21" t="b">
        <f t="shared" si="330"/>
        <v>0</v>
      </c>
      <c r="F2175" s="21" t="b">
        <f t="shared" si="331"/>
        <v>0</v>
      </c>
      <c r="G2175" s="20">
        <f t="shared" si="332"/>
        <v>1</v>
      </c>
      <c r="H2175" s="20">
        <f t="shared" si="333"/>
        <v>24</v>
      </c>
      <c r="I2175" s="20">
        <f t="shared" si="338"/>
        <v>10</v>
      </c>
      <c r="J2175" s="21">
        <f t="shared" si="339"/>
        <v>39538</v>
      </c>
      <c r="K2175" s="21"/>
      <c r="L2175" s="21" t="str">
        <f t="shared" si="334"/>
        <v>Monday</v>
      </c>
      <c r="M2175" s="20">
        <f t="shared" si="335"/>
        <v>3</v>
      </c>
      <c r="N2175" s="19">
        <v>3915</v>
      </c>
      <c r="O2175" s="4">
        <f>MATCH(N2175-1,'Supply Data'!$K$12:$K$17)+1</f>
        <v>4</v>
      </c>
      <c r="P2175">
        <f>INDEX('Supply Data'!$L$12:$L$17,'Demand Data'!O2175)</f>
        <v>50</v>
      </c>
      <c r="R2175" t="str">
        <f t="shared" si="336"/>
        <v>31-Mar-08 Monday 10</v>
      </c>
    </row>
    <row r="2176" spans="4:18" x14ac:dyDescent="0.35">
      <c r="D2176" s="21">
        <f t="shared" si="337"/>
        <v>39538.416666661404</v>
      </c>
      <c r="E2176" s="21" t="b">
        <f t="shared" si="330"/>
        <v>0</v>
      </c>
      <c r="F2176" s="21" t="b">
        <f t="shared" si="331"/>
        <v>0</v>
      </c>
      <c r="G2176" s="20">
        <f t="shared" si="332"/>
        <v>1</v>
      </c>
      <c r="H2176" s="20">
        <f t="shared" si="333"/>
        <v>24</v>
      </c>
      <c r="I2176" s="20">
        <f t="shared" si="338"/>
        <v>11</v>
      </c>
      <c r="J2176" s="21">
        <f t="shared" si="339"/>
        <v>39538</v>
      </c>
      <c r="K2176" s="21"/>
      <c r="L2176" s="21" t="str">
        <f t="shared" si="334"/>
        <v>Monday</v>
      </c>
      <c r="M2176" s="20">
        <f t="shared" si="335"/>
        <v>3</v>
      </c>
      <c r="N2176" s="19">
        <v>4128</v>
      </c>
      <c r="O2176" s="4">
        <f>MATCH(N2176-1,'Supply Data'!$K$12:$K$17)+1</f>
        <v>4</v>
      </c>
      <c r="P2176">
        <f>INDEX('Supply Data'!$L$12:$L$17,'Demand Data'!O2176)</f>
        <v>50</v>
      </c>
      <c r="R2176" t="str">
        <f t="shared" si="336"/>
        <v>31-Mar-08 Monday 11</v>
      </c>
    </row>
    <row r="2177" spans="4:18" x14ac:dyDescent="0.35">
      <c r="D2177" s="21">
        <f t="shared" si="337"/>
        <v>39538.458333328068</v>
      </c>
      <c r="E2177" s="21" t="b">
        <f t="shared" si="330"/>
        <v>0</v>
      </c>
      <c r="F2177" s="21" t="b">
        <f t="shared" si="331"/>
        <v>0</v>
      </c>
      <c r="G2177" s="20">
        <f t="shared" si="332"/>
        <v>1</v>
      </c>
      <c r="H2177" s="20">
        <f t="shared" si="333"/>
        <v>24</v>
      </c>
      <c r="I2177" s="20">
        <f t="shared" si="338"/>
        <v>12</v>
      </c>
      <c r="J2177" s="21">
        <f t="shared" si="339"/>
        <v>39538</v>
      </c>
      <c r="K2177" s="21"/>
      <c r="L2177" s="21" t="str">
        <f t="shared" si="334"/>
        <v>Monday</v>
      </c>
      <c r="M2177" s="20">
        <f t="shared" si="335"/>
        <v>3</v>
      </c>
      <c r="N2177" s="19">
        <v>4107</v>
      </c>
      <c r="O2177" s="4">
        <f>MATCH(N2177-1,'Supply Data'!$K$12:$K$17)+1</f>
        <v>4</v>
      </c>
      <c r="P2177">
        <f>INDEX('Supply Data'!$L$12:$L$17,'Demand Data'!O2177)</f>
        <v>50</v>
      </c>
      <c r="R2177" t="str">
        <f t="shared" si="336"/>
        <v>31-Mar-08 Monday 12</v>
      </c>
    </row>
    <row r="2178" spans="4:18" x14ac:dyDescent="0.35">
      <c r="D2178" s="21">
        <f t="shared" si="337"/>
        <v>39538.499999994732</v>
      </c>
      <c r="E2178" s="21" t="b">
        <f t="shared" si="330"/>
        <v>0</v>
      </c>
      <c r="F2178" s="21" t="b">
        <f t="shared" si="331"/>
        <v>0</v>
      </c>
      <c r="G2178" s="20">
        <f t="shared" si="332"/>
        <v>1</v>
      </c>
      <c r="H2178" s="20">
        <f t="shared" si="333"/>
        <v>24</v>
      </c>
      <c r="I2178" s="20">
        <f t="shared" si="338"/>
        <v>13</v>
      </c>
      <c r="J2178" s="21">
        <f t="shared" si="339"/>
        <v>39538</v>
      </c>
      <c r="K2178" s="21"/>
      <c r="L2178" s="21" t="str">
        <f t="shared" si="334"/>
        <v>Monday</v>
      </c>
      <c r="M2178" s="20">
        <f t="shared" si="335"/>
        <v>3</v>
      </c>
      <c r="N2178" s="19">
        <v>4095</v>
      </c>
      <c r="O2178" s="4">
        <f>MATCH(N2178-1,'Supply Data'!$K$12:$K$17)+1</f>
        <v>4</v>
      </c>
      <c r="P2178">
        <f>INDEX('Supply Data'!$L$12:$L$17,'Demand Data'!O2178)</f>
        <v>50</v>
      </c>
      <c r="R2178" t="str">
        <f t="shared" si="336"/>
        <v>31-Mar-08 Monday 13</v>
      </c>
    </row>
    <row r="2179" spans="4:18" x14ac:dyDescent="0.35">
      <c r="D2179" s="21">
        <f t="shared" si="337"/>
        <v>39538.541666661396</v>
      </c>
      <c r="E2179" s="21" t="b">
        <f t="shared" si="330"/>
        <v>0</v>
      </c>
      <c r="F2179" s="21" t="b">
        <f t="shared" si="331"/>
        <v>0</v>
      </c>
      <c r="G2179" s="20">
        <f t="shared" si="332"/>
        <v>1</v>
      </c>
      <c r="H2179" s="20">
        <f t="shared" si="333"/>
        <v>24</v>
      </c>
      <c r="I2179" s="20">
        <f t="shared" si="338"/>
        <v>14</v>
      </c>
      <c r="J2179" s="21">
        <f t="shared" si="339"/>
        <v>39538</v>
      </c>
      <c r="K2179" s="21"/>
      <c r="L2179" s="21" t="str">
        <f t="shared" si="334"/>
        <v>Monday</v>
      </c>
      <c r="M2179" s="20">
        <f t="shared" si="335"/>
        <v>3</v>
      </c>
      <c r="N2179" s="19">
        <v>4089</v>
      </c>
      <c r="O2179" s="4">
        <f>MATCH(N2179-1,'Supply Data'!$K$12:$K$17)+1</f>
        <v>4</v>
      </c>
      <c r="P2179">
        <f>INDEX('Supply Data'!$L$12:$L$17,'Demand Data'!O2179)</f>
        <v>50</v>
      </c>
      <c r="R2179" t="str">
        <f t="shared" si="336"/>
        <v>31-Mar-08 Monday 14</v>
      </c>
    </row>
    <row r="2180" spans="4:18" x14ac:dyDescent="0.35">
      <c r="D2180" s="21">
        <f t="shared" si="337"/>
        <v>39538.583333328061</v>
      </c>
      <c r="E2180" s="21" t="b">
        <f t="shared" si="330"/>
        <v>0</v>
      </c>
      <c r="F2180" s="21" t="b">
        <f t="shared" si="331"/>
        <v>0</v>
      </c>
      <c r="G2180" s="20">
        <f t="shared" si="332"/>
        <v>1</v>
      </c>
      <c r="H2180" s="20">
        <f t="shared" si="333"/>
        <v>24</v>
      </c>
      <c r="I2180" s="20">
        <f t="shared" si="338"/>
        <v>15</v>
      </c>
      <c r="J2180" s="21">
        <f t="shared" si="339"/>
        <v>39538</v>
      </c>
      <c r="K2180" s="21"/>
      <c r="L2180" s="21" t="str">
        <f t="shared" si="334"/>
        <v>Monday</v>
      </c>
      <c r="M2180" s="20">
        <f t="shared" si="335"/>
        <v>3</v>
      </c>
      <c r="N2180" s="19">
        <v>4018.5</v>
      </c>
      <c r="O2180" s="4">
        <f>MATCH(N2180-1,'Supply Data'!$K$12:$K$17)+1</f>
        <v>4</v>
      </c>
      <c r="P2180">
        <f>INDEX('Supply Data'!$L$12:$L$17,'Demand Data'!O2180)</f>
        <v>50</v>
      </c>
      <c r="R2180" t="str">
        <f t="shared" si="336"/>
        <v>31-Mar-08 Monday 15</v>
      </c>
    </row>
    <row r="2181" spans="4:18" x14ac:dyDescent="0.35">
      <c r="D2181" s="21">
        <f t="shared" si="337"/>
        <v>39538.624999994725</v>
      </c>
      <c r="E2181" s="21" t="b">
        <f t="shared" si="330"/>
        <v>0</v>
      </c>
      <c r="F2181" s="21" t="b">
        <f t="shared" si="331"/>
        <v>0</v>
      </c>
      <c r="G2181" s="20">
        <f t="shared" si="332"/>
        <v>1</v>
      </c>
      <c r="H2181" s="20">
        <f t="shared" si="333"/>
        <v>24</v>
      </c>
      <c r="I2181" s="20">
        <f t="shared" si="338"/>
        <v>16</v>
      </c>
      <c r="J2181" s="21">
        <f t="shared" si="339"/>
        <v>39538</v>
      </c>
      <c r="K2181" s="21"/>
      <c r="L2181" s="21" t="str">
        <f t="shared" si="334"/>
        <v>Monday</v>
      </c>
      <c r="M2181" s="20">
        <f t="shared" si="335"/>
        <v>3</v>
      </c>
      <c r="N2181" s="19">
        <v>3894</v>
      </c>
      <c r="O2181" s="4">
        <f>MATCH(N2181-1,'Supply Data'!$K$12:$K$17)+1</f>
        <v>4</v>
      </c>
      <c r="P2181">
        <f>INDEX('Supply Data'!$L$12:$L$17,'Demand Data'!O2181)</f>
        <v>50</v>
      </c>
      <c r="R2181" t="str">
        <f t="shared" si="336"/>
        <v>31-Mar-08 Monday 16</v>
      </c>
    </row>
    <row r="2182" spans="4:18" x14ac:dyDescent="0.35">
      <c r="D2182" s="21">
        <f t="shared" si="337"/>
        <v>39538.666666661389</v>
      </c>
      <c r="E2182" s="21" t="b">
        <f t="shared" ref="E2182:E2245" si="340">D2182=$D$2</f>
        <v>0</v>
      </c>
      <c r="F2182" s="21" t="b">
        <f t="shared" ref="F2182:F2245" si="341">D2182=$E$2</f>
        <v>0</v>
      </c>
      <c r="G2182" s="20">
        <f t="shared" si="332"/>
        <v>1</v>
      </c>
      <c r="H2182" s="20">
        <f t="shared" si="333"/>
        <v>24</v>
      </c>
      <c r="I2182" s="20">
        <f t="shared" si="338"/>
        <v>17</v>
      </c>
      <c r="J2182" s="21">
        <f t="shared" si="339"/>
        <v>39538</v>
      </c>
      <c r="K2182" s="21"/>
      <c r="L2182" s="21" t="str">
        <f t="shared" si="334"/>
        <v>Monday</v>
      </c>
      <c r="M2182" s="20">
        <f t="shared" si="335"/>
        <v>3</v>
      </c>
      <c r="N2182" s="19">
        <v>3871.5</v>
      </c>
      <c r="O2182" s="4">
        <f>MATCH(N2182-1,'Supply Data'!$K$12:$K$17)+1</f>
        <v>4</v>
      </c>
      <c r="P2182">
        <f>INDEX('Supply Data'!$L$12:$L$17,'Demand Data'!O2182)</f>
        <v>50</v>
      </c>
      <c r="R2182" t="str">
        <f t="shared" si="336"/>
        <v>31-Mar-08 Monday 17</v>
      </c>
    </row>
    <row r="2183" spans="4:18" x14ac:dyDescent="0.35">
      <c r="D2183" s="21">
        <f t="shared" si="337"/>
        <v>39538.708333328053</v>
      </c>
      <c r="E2183" s="21" t="b">
        <f t="shared" si="340"/>
        <v>0</v>
      </c>
      <c r="F2183" s="21" t="b">
        <f t="shared" si="341"/>
        <v>0</v>
      </c>
      <c r="G2183" s="20">
        <f t="shared" ref="G2183:G2246" si="342">IF(E2183,2,IF(F2183,3,1))</f>
        <v>1</v>
      </c>
      <c r="H2183" s="20">
        <f t="shared" ref="H2183:H2246" si="343">CHOOSE(G2183,24,23,25)</f>
        <v>24</v>
      </c>
      <c r="I2183" s="20">
        <f t="shared" si="338"/>
        <v>18</v>
      </c>
      <c r="J2183" s="21">
        <f t="shared" si="339"/>
        <v>39538</v>
      </c>
      <c r="K2183" s="21"/>
      <c r="L2183" s="21" t="str">
        <f t="shared" ref="L2183:L2246" si="344">TEXT(J2183,"ddddd")</f>
        <v>Monday</v>
      </c>
      <c r="M2183" s="20">
        <f t="shared" ref="M2183:M2246" si="345">MONTH(D2183)</f>
        <v>3</v>
      </c>
      <c r="N2183" s="19">
        <v>4183.5</v>
      </c>
      <c r="O2183" s="4">
        <f>MATCH(N2183-1,'Supply Data'!$K$12:$K$17)+1</f>
        <v>4</v>
      </c>
      <c r="P2183">
        <f>INDEX('Supply Data'!$L$12:$L$17,'Demand Data'!O2183)</f>
        <v>50</v>
      </c>
      <c r="R2183" t="str">
        <f t="shared" ref="R2183:R2246" si="346">TEXT(D2183,"dd-mmm-yy ddddd")&amp;" "&amp;I2183</f>
        <v>31-Mar-08 Monday 18</v>
      </c>
    </row>
    <row r="2184" spans="4:18" x14ac:dyDescent="0.35">
      <c r="D2184" s="21">
        <f t="shared" ref="D2184:D2247" si="347">D2183+1/24</f>
        <v>39538.749999994718</v>
      </c>
      <c r="E2184" s="21" t="b">
        <f t="shared" si="340"/>
        <v>0</v>
      </c>
      <c r="F2184" s="21" t="b">
        <f t="shared" si="341"/>
        <v>0</v>
      </c>
      <c r="G2184" s="20">
        <f t="shared" si="342"/>
        <v>1</v>
      </c>
      <c r="H2184" s="20">
        <f t="shared" si="343"/>
        <v>24</v>
      </c>
      <c r="I2184" s="20">
        <f t="shared" ref="I2184:I2247" si="348">IF(I2183&gt;=H2184,1,I2183+1)</f>
        <v>19</v>
      </c>
      <c r="J2184" s="21">
        <f t="shared" ref="J2184:J2247" si="349">IF(I2184=1,J2183+1,J2183)</f>
        <v>39538</v>
      </c>
      <c r="K2184" s="21"/>
      <c r="L2184" s="21" t="str">
        <f t="shared" si="344"/>
        <v>Monday</v>
      </c>
      <c r="M2184" s="20">
        <f t="shared" si="345"/>
        <v>3</v>
      </c>
      <c r="N2184" s="19">
        <v>5011.5</v>
      </c>
      <c r="O2184" s="4">
        <f>MATCH(N2184-1,'Supply Data'!$K$12:$K$17)+1</f>
        <v>5</v>
      </c>
      <c r="P2184">
        <f>INDEX('Supply Data'!$L$12:$L$17,'Demand Data'!O2184)</f>
        <v>75</v>
      </c>
      <c r="R2184" t="str">
        <f t="shared" si="346"/>
        <v>31-Mar-08 Monday 19</v>
      </c>
    </row>
    <row r="2185" spans="4:18" x14ac:dyDescent="0.35">
      <c r="D2185" s="21">
        <f t="shared" si="347"/>
        <v>39538.791666661382</v>
      </c>
      <c r="E2185" s="21" t="b">
        <f t="shared" si="340"/>
        <v>0</v>
      </c>
      <c r="F2185" s="21" t="b">
        <f t="shared" si="341"/>
        <v>0</v>
      </c>
      <c r="G2185" s="20">
        <f t="shared" si="342"/>
        <v>1</v>
      </c>
      <c r="H2185" s="20">
        <f t="shared" si="343"/>
        <v>24</v>
      </c>
      <c r="I2185" s="20">
        <f t="shared" si="348"/>
        <v>20</v>
      </c>
      <c r="J2185" s="21">
        <f t="shared" si="349"/>
        <v>39538</v>
      </c>
      <c r="K2185" s="21"/>
      <c r="L2185" s="21" t="str">
        <f t="shared" si="344"/>
        <v>Monday</v>
      </c>
      <c r="M2185" s="20">
        <f t="shared" si="345"/>
        <v>3</v>
      </c>
      <c r="N2185" s="19">
        <v>4936.5</v>
      </c>
      <c r="O2185" s="4">
        <f>MATCH(N2185-1,'Supply Data'!$K$12:$K$17)+1</f>
        <v>5</v>
      </c>
      <c r="P2185">
        <f>INDEX('Supply Data'!$L$12:$L$17,'Demand Data'!O2185)</f>
        <v>75</v>
      </c>
      <c r="R2185" t="str">
        <f t="shared" si="346"/>
        <v>31-Mar-08 Monday 20</v>
      </c>
    </row>
    <row r="2186" spans="4:18" x14ac:dyDescent="0.35">
      <c r="D2186" s="21">
        <f t="shared" si="347"/>
        <v>39538.833333328046</v>
      </c>
      <c r="E2186" s="21" t="b">
        <f t="shared" si="340"/>
        <v>0</v>
      </c>
      <c r="F2186" s="21" t="b">
        <f t="shared" si="341"/>
        <v>0</v>
      </c>
      <c r="G2186" s="20">
        <f t="shared" si="342"/>
        <v>1</v>
      </c>
      <c r="H2186" s="20">
        <f t="shared" si="343"/>
        <v>24</v>
      </c>
      <c r="I2186" s="20">
        <f t="shared" si="348"/>
        <v>21</v>
      </c>
      <c r="J2186" s="21">
        <f t="shared" si="349"/>
        <v>39538</v>
      </c>
      <c r="K2186" s="21"/>
      <c r="L2186" s="21" t="str">
        <f t="shared" si="344"/>
        <v>Monday</v>
      </c>
      <c r="M2186" s="20">
        <f t="shared" si="345"/>
        <v>3</v>
      </c>
      <c r="N2186" s="19">
        <v>4921.5</v>
      </c>
      <c r="O2186" s="4">
        <f>MATCH(N2186-1,'Supply Data'!$K$12:$K$17)+1</f>
        <v>5</v>
      </c>
      <c r="P2186">
        <f>INDEX('Supply Data'!$L$12:$L$17,'Demand Data'!O2186)</f>
        <v>75</v>
      </c>
      <c r="R2186" t="str">
        <f t="shared" si="346"/>
        <v>31-Mar-08 Monday 21</v>
      </c>
    </row>
    <row r="2187" spans="4:18" x14ac:dyDescent="0.35">
      <c r="D2187" s="21">
        <f t="shared" si="347"/>
        <v>39538.87499999471</v>
      </c>
      <c r="E2187" s="21" t="b">
        <f t="shared" si="340"/>
        <v>0</v>
      </c>
      <c r="F2187" s="21" t="b">
        <f t="shared" si="341"/>
        <v>0</v>
      </c>
      <c r="G2187" s="20">
        <f t="shared" si="342"/>
        <v>1</v>
      </c>
      <c r="H2187" s="20">
        <f t="shared" si="343"/>
        <v>24</v>
      </c>
      <c r="I2187" s="20">
        <f t="shared" si="348"/>
        <v>22</v>
      </c>
      <c r="J2187" s="21">
        <f t="shared" si="349"/>
        <v>39538</v>
      </c>
      <c r="K2187" s="21"/>
      <c r="L2187" s="21" t="str">
        <f t="shared" si="344"/>
        <v>Monday</v>
      </c>
      <c r="M2187" s="20">
        <f t="shared" si="345"/>
        <v>3</v>
      </c>
      <c r="N2187" s="19">
        <v>4593</v>
      </c>
      <c r="O2187" s="4">
        <f>MATCH(N2187-1,'Supply Data'!$K$12:$K$17)+1</f>
        <v>4</v>
      </c>
      <c r="P2187">
        <f>INDEX('Supply Data'!$L$12:$L$17,'Demand Data'!O2187)</f>
        <v>50</v>
      </c>
      <c r="R2187" t="str">
        <f t="shared" si="346"/>
        <v>31-Mar-08 Monday 22</v>
      </c>
    </row>
    <row r="2188" spans="4:18" x14ac:dyDescent="0.35">
      <c r="D2188" s="21">
        <f t="shared" si="347"/>
        <v>39538.916666661375</v>
      </c>
      <c r="E2188" s="21" t="b">
        <f t="shared" si="340"/>
        <v>0</v>
      </c>
      <c r="F2188" s="21" t="b">
        <f t="shared" si="341"/>
        <v>0</v>
      </c>
      <c r="G2188" s="20">
        <f t="shared" si="342"/>
        <v>1</v>
      </c>
      <c r="H2188" s="20">
        <f t="shared" si="343"/>
        <v>24</v>
      </c>
      <c r="I2188" s="20">
        <f t="shared" si="348"/>
        <v>23</v>
      </c>
      <c r="J2188" s="21">
        <f t="shared" si="349"/>
        <v>39538</v>
      </c>
      <c r="K2188" s="21"/>
      <c r="L2188" s="21" t="str">
        <f t="shared" si="344"/>
        <v>Monday</v>
      </c>
      <c r="M2188" s="20">
        <f t="shared" si="345"/>
        <v>3</v>
      </c>
      <c r="N2188" s="19">
        <v>4462.5</v>
      </c>
      <c r="O2188" s="4">
        <f>MATCH(N2188-1,'Supply Data'!$K$12:$K$17)+1</f>
        <v>4</v>
      </c>
      <c r="P2188">
        <f>INDEX('Supply Data'!$L$12:$L$17,'Demand Data'!O2188)</f>
        <v>50</v>
      </c>
      <c r="R2188" t="str">
        <f t="shared" si="346"/>
        <v>31-Mar-08 Monday 23</v>
      </c>
    </row>
    <row r="2189" spans="4:18" x14ac:dyDescent="0.35">
      <c r="D2189" s="21">
        <f t="shared" si="347"/>
        <v>39538.958333328039</v>
      </c>
      <c r="E2189" s="21" t="b">
        <f t="shared" si="340"/>
        <v>0</v>
      </c>
      <c r="F2189" s="21" t="b">
        <f t="shared" si="341"/>
        <v>0</v>
      </c>
      <c r="G2189" s="20">
        <f t="shared" si="342"/>
        <v>1</v>
      </c>
      <c r="H2189" s="20">
        <f t="shared" si="343"/>
        <v>24</v>
      </c>
      <c r="I2189" s="20">
        <f t="shared" si="348"/>
        <v>24</v>
      </c>
      <c r="J2189" s="21">
        <f t="shared" si="349"/>
        <v>39538</v>
      </c>
      <c r="K2189" s="21"/>
      <c r="L2189" s="21" t="str">
        <f t="shared" si="344"/>
        <v>Monday</v>
      </c>
      <c r="M2189" s="20">
        <f t="shared" si="345"/>
        <v>3</v>
      </c>
      <c r="N2189" s="19">
        <v>4269</v>
      </c>
      <c r="O2189" s="4">
        <f>MATCH(N2189-1,'Supply Data'!$K$12:$K$17)+1</f>
        <v>4</v>
      </c>
      <c r="P2189">
        <f>INDEX('Supply Data'!$L$12:$L$17,'Demand Data'!O2189)</f>
        <v>50</v>
      </c>
      <c r="R2189" t="str">
        <f t="shared" si="346"/>
        <v>31-Mar-08 Monday 24</v>
      </c>
    </row>
    <row r="2190" spans="4:18" x14ac:dyDescent="0.35">
      <c r="D2190" s="21">
        <f t="shared" si="347"/>
        <v>39538.999999994703</v>
      </c>
      <c r="E2190" s="21" t="b">
        <f t="shared" si="340"/>
        <v>0</v>
      </c>
      <c r="F2190" s="21" t="b">
        <f t="shared" si="341"/>
        <v>0</v>
      </c>
      <c r="G2190" s="20">
        <f t="shared" si="342"/>
        <v>1</v>
      </c>
      <c r="H2190" s="20">
        <f t="shared" si="343"/>
        <v>24</v>
      </c>
      <c r="I2190" s="20">
        <f t="shared" si="348"/>
        <v>1</v>
      </c>
      <c r="J2190" s="21">
        <f t="shared" si="349"/>
        <v>39539</v>
      </c>
      <c r="K2190" s="21"/>
      <c r="L2190" s="21" t="str">
        <f t="shared" si="344"/>
        <v>Tuesday</v>
      </c>
      <c r="M2190" s="20">
        <f t="shared" si="345"/>
        <v>4</v>
      </c>
      <c r="N2190" s="19">
        <v>4032</v>
      </c>
      <c r="O2190" s="4">
        <f>MATCH(N2190-1,'Supply Data'!$K$12:$K$17)+1</f>
        <v>4</v>
      </c>
      <c r="P2190">
        <f>INDEX('Supply Data'!$L$12:$L$17,'Demand Data'!O2190)</f>
        <v>50</v>
      </c>
      <c r="R2190" t="str">
        <f t="shared" si="346"/>
        <v>01-Apr-08 Tuesday 1</v>
      </c>
    </row>
    <row r="2191" spans="4:18" x14ac:dyDescent="0.35">
      <c r="D2191" s="21">
        <f t="shared" si="347"/>
        <v>39539.041666661367</v>
      </c>
      <c r="E2191" s="21" t="b">
        <f t="shared" si="340"/>
        <v>0</v>
      </c>
      <c r="F2191" s="21" t="b">
        <f t="shared" si="341"/>
        <v>0</v>
      </c>
      <c r="G2191" s="20">
        <f t="shared" si="342"/>
        <v>1</v>
      </c>
      <c r="H2191" s="20">
        <f t="shared" si="343"/>
        <v>24</v>
      </c>
      <c r="I2191" s="20">
        <f t="shared" si="348"/>
        <v>2</v>
      </c>
      <c r="J2191" s="21">
        <f t="shared" si="349"/>
        <v>39539</v>
      </c>
      <c r="K2191" s="21"/>
      <c r="L2191" s="21" t="str">
        <f t="shared" si="344"/>
        <v>Tuesday</v>
      </c>
      <c r="M2191" s="20">
        <f t="shared" si="345"/>
        <v>4</v>
      </c>
      <c r="N2191" s="19">
        <v>3943.5</v>
      </c>
      <c r="O2191" s="4">
        <f>MATCH(N2191-1,'Supply Data'!$K$12:$K$17)+1</f>
        <v>4</v>
      </c>
      <c r="P2191">
        <f>INDEX('Supply Data'!$L$12:$L$17,'Demand Data'!O2191)</f>
        <v>50</v>
      </c>
      <c r="R2191" t="str">
        <f t="shared" si="346"/>
        <v>01-Apr-08 Tuesday 2</v>
      </c>
    </row>
    <row r="2192" spans="4:18" x14ac:dyDescent="0.35">
      <c r="D2192" s="21">
        <f t="shared" si="347"/>
        <v>39539.083333328032</v>
      </c>
      <c r="E2192" s="21" t="b">
        <f t="shared" si="340"/>
        <v>0</v>
      </c>
      <c r="F2192" s="21" t="b">
        <f t="shared" si="341"/>
        <v>0</v>
      </c>
      <c r="G2192" s="20">
        <f t="shared" si="342"/>
        <v>1</v>
      </c>
      <c r="H2192" s="20">
        <f t="shared" si="343"/>
        <v>24</v>
      </c>
      <c r="I2192" s="20">
        <f t="shared" si="348"/>
        <v>3</v>
      </c>
      <c r="J2192" s="21">
        <f t="shared" si="349"/>
        <v>39539</v>
      </c>
      <c r="K2192" s="21"/>
      <c r="L2192" s="21" t="str">
        <f t="shared" si="344"/>
        <v>Tuesday</v>
      </c>
      <c r="M2192" s="20">
        <f t="shared" si="345"/>
        <v>4</v>
      </c>
      <c r="N2192" s="19">
        <v>3891</v>
      </c>
      <c r="O2192" s="4">
        <f>MATCH(N2192-1,'Supply Data'!$K$12:$K$17)+1</f>
        <v>4</v>
      </c>
      <c r="P2192">
        <f>INDEX('Supply Data'!$L$12:$L$17,'Demand Data'!O2192)</f>
        <v>50</v>
      </c>
      <c r="R2192" t="str">
        <f t="shared" si="346"/>
        <v>01-Apr-08 Tuesday 3</v>
      </c>
    </row>
    <row r="2193" spans="4:18" x14ac:dyDescent="0.35">
      <c r="D2193" s="21">
        <f t="shared" si="347"/>
        <v>39539.124999994696</v>
      </c>
      <c r="E2193" s="21" t="b">
        <f t="shared" si="340"/>
        <v>0</v>
      </c>
      <c r="F2193" s="21" t="b">
        <f t="shared" si="341"/>
        <v>0</v>
      </c>
      <c r="G2193" s="20">
        <f t="shared" si="342"/>
        <v>1</v>
      </c>
      <c r="H2193" s="20">
        <f t="shared" si="343"/>
        <v>24</v>
      </c>
      <c r="I2193" s="20">
        <f t="shared" si="348"/>
        <v>4</v>
      </c>
      <c r="J2193" s="21">
        <f t="shared" si="349"/>
        <v>39539</v>
      </c>
      <c r="K2193" s="21"/>
      <c r="L2193" s="21" t="str">
        <f t="shared" si="344"/>
        <v>Tuesday</v>
      </c>
      <c r="M2193" s="20">
        <f t="shared" si="345"/>
        <v>4</v>
      </c>
      <c r="N2193" s="19">
        <v>3790.5</v>
      </c>
      <c r="O2193" s="4">
        <f>MATCH(N2193-1,'Supply Data'!$K$12:$K$17)+1</f>
        <v>4</v>
      </c>
      <c r="P2193">
        <f>INDEX('Supply Data'!$L$12:$L$17,'Demand Data'!O2193)</f>
        <v>50</v>
      </c>
      <c r="R2193" t="str">
        <f t="shared" si="346"/>
        <v>01-Apr-08 Tuesday 4</v>
      </c>
    </row>
    <row r="2194" spans="4:18" x14ac:dyDescent="0.35">
      <c r="D2194" s="21">
        <f t="shared" si="347"/>
        <v>39539.16666666136</v>
      </c>
      <c r="E2194" s="21" t="b">
        <f t="shared" si="340"/>
        <v>0</v>
      </c>
      <c r="F2194" s="21" t="b">
        <f t="shared" si="341"/>
        <v>0</v>
      </c>
      <c r="G2194" s="20">
        <f t="shared" si="342"/>
        <v>1</v>
      </c>
      <c r="H2194" s="20">
        <f t="shared" si="343"/>
        <v>24</v>
      </c>
      <c r="I2194" s="20">
        <f t="shared" si="348"/>
        <v>5</v>
      </c>
      <c r="J2194" s="21">
        <f t="shared" si="349"/>
        <v>39539</v>
      </c>
      <c r="K2194" s="21"/>
      <c r="L2194" s="21" t="str">
        <f t="shared" si="344"/>
        <v>Tuesday</v>
      </c>
      <c r="M2194" s="20">
        <f t="shared" si="345"/>
        <v>4</v>
      </c>
      <c r="N2194" s="19">
        <v>3880.5</v>
      </c>
      <c r="O2194" s="4">
        <f>MATCH(N2194-1,'Supply Data'!$K$12:$K$17)+1</f>
        <v>4</v>
      </c>
      <c r="P2194">
        <f>INDEX('Supply Data'!$L$12:$L$17,'Demand Data'!O2194)</f>
        <v>50</v>
      </c>
      <c r="R2194" t="str">
        <f t="shared" si="346"/>
        <v>01-Apr-08 Tuesday 5</v>
      </c>
    </row>
    <row r="2195" spans="4:18" x14ac:dyDescent="0.35">
      <c r="D2195" s="21">
        <f t="shared" si="347"/>
        <v>39539.208333328024</v>
      </c>
      <c r="E2195" s="21" t="b">
        <f t="shared" si="340"/>
        <v>0</v>
      </c>
      <c r="F2195" s="21" t="b">
        <f t="shared" si="341"/>
        <v>0</v>
      </c>
      <c r="G2195" s="20">
        <f t="shared" si="342"/>
        <v>1</v>
      </c>
      <c r="H2195" s="20">
        <f t="shared" si="343"/>
        <v>24</v>
      </c>
      <c r="I2195" s="20">
        <f t="shared" si="348"/>
        <v>6</v>
      </c>
      <c r="J2195" s="21">
        <f t="shared" si="349"/>
        <v>39539</v>
      </c>
      <c r="K2195" s="21"/>
      <c r="L2195" s="21" t="str">
        <f t="shared" si="344"/>
        <v>Tuesday</v>
      </c>
      <c r="M2195" s="20">
        <f t="shared" si="345"/>
        <v>4</v>
      </c>
      <c r="N2195" s="19">
        <v>3951</v>
      </c>
      <c r="O2195" s="4">
        <f>MATCH(N2195-1,'Supply Data'!$K$12:$K$17)+1</f>
        <v>4</v>
      </c>
      <c r="P2195">
        <f>INDEX('Supply Data'!$L$12:$L$17,'Demand Data'!O2195)</f>
        <v>50</v>
      </c>
      <c r="R2195" t="str">
        <f t="shared" si="346"/>
        <v>01-Apr-08 Tuesday 6</v>
      </c>
    </row>
    <row r="2196" spans="4:18" x14ac:dyDescent="0.35">
      <c r="D2196" s="21">
        <f t="shared" si="347"/>
        <v>39539.249999994689</v>
      </c>
      <c r="E2196" s="21" t="b">
        <f t="shared" si="340"/>
        <v>0</v>
      </c>
      <c r="F2196" s="21" t="b">
        <f t="shared" si="341"/>
        <v>0</v>
      </c>
      <c r="G2196" s="20">
        <f t="shared" si="342"/>
        <v>1</v>
      </c>
      <c r="H2196" s="20">
        <f t="shared" si="343"/>
        <v>24</v>
      </c>
      <c r="I2196" s="20">
        <f t="shared" si="348"/>
        <v>7</v>
      </c>
      <c r="J2196" s="21">
        <f t="shared" si="349"/>
        <v>39539</v>
      </c>
      <c r="K2196" s="21"/>
      <c r="L2196" s="21" t="str">
        <f t="shared" si="344"/>
        <v>Tuesday</v>
      </c>
      <c r="M2196" s="20">
        <f t="shared" si="345"/>
        <v>4</v>
      </c>
      <c r="N2196" s="19">
        <v>4108.5</v>
      </c>
      <c r="O2196" s="4">
        <f>MATCH(N2196-1,'Supply Data'!$K$12:$K$17)+1</f>
        <v>4</v>
      </c>
      <c r="P2196">
        <f>INDEX('Supply Data'!$L$12:$L$17,'Demand Data'!O2196)</f>
        <v>50</v>
      </c>
      <c r="R2196" t="str">
        <f t="shared" si="346"/>
        <v>01-Apr-08 Tuesday 7</v>
      </c>
    </row>
    <row r="2197" spans="4:18" x14ac:dyDescent="0.35">
      <c r="D2197" s="21">
        <f t="shared" si="347"/>
        <v>39539.291666661353</v>
      </c>
      <c r="E2197" s="21" t="b">
        <f t="shared" si="340"/>
        <v>0</v>
      </c>
      <c r="F2197" s="21" t="b">
        <f t="shared" si="341"/>
        <v>0</v>
      </c>
      <c r="G2197" s="20">
        <f t="shared" si="342"/>
        <v>1</v>
      </c>
      <c r="H2197" s="20">
        <f t="shared" si="343"/>
        <v>24</v>
      </c>
      <c r="I2197" s="20">
        <f t="shared" si="348"/>
        <v>8</v>
      </c>
      <c r="J2197" s="21">
        <f t="shared" si="349"/>
        <v>39539</v>
      </c>
      <c r="K2197" s="21"/>
      <c r="L2197" s="21" t="str">
        <f t="shared" si="344"/>
        <v>Tuesday</v>
      </c>
      <c r="M2197" s="20">
        <f t="shared" si="345"/>
        <v>4</v>
      </c>
      <c r="N2197" s="19">
        <v>4732.5</v>
      </c>
      <c r="O2197" s="4">
        <f>MATCH(N2197-1,'Supply Data'!$K$12:$K$17)+1</f>
        <v>4</v>
      </c>
      <c r="P2197">
        <f>INDEX('Supply Data'!$L$12:$L$17,'Demand Data'!O2197)</f>
        <v>50</v>
      </c>
      <c r="R2197" t="str">
        <f t="shared" si="346"/>
        <v>01-Apr-08 Tuesday 8</v>
      </c>
    </row>
    <row r="2198" spans="4:18" x14ac:dyDescent="0.35">
      <c r="D2198" s="21">
        <f t="shared" si="347"/>
        <v>39539.333333328017</v>
      </c>
      <c r="E2198" s="21" t="b">
        <f t="shared" si="340"/>
        <v>0</v>
      </c>
      <c r="F2198" s="21" t="b">
        <f t="shared" si="341"/>
        <v>0</v>
      </c>
      <c r="G2198" s="20">
        <f t="shared" si="342"/>
        <v>1</v>
      </c>
      <c r="H2198" s="20">
        <f t="shared" si="343"/>
        <v>24</v>
      </c>
      <c r="I2198" s="20">
        <f t="shared" si="348"/>
        <v>9</v>
      </c>
      <c r="J2198" s="21">
        <f t="shared" si="349"/>
        <v>39539</v>
      </c>
      <c r="K2198" s="21"/>
      <c r="L2198" s="21" t="str">
        <f t="shared" si="344"/>
        <v>Tuesday</v>
      </c>
      <c r="M2198" s="20">
        <f t="shared" si="345"/>
        <v>4</v>
      </c>
      <c r="N2198" s="19">
        <v>5197.5</v>
      </c>
      <c r="O2198" s="4">
        <f>MATCH(N2198-1,'Supply Data'!$K$12:$K$17)+1</f>
        <v>5</v>
      </c>
      <c r="P2198">
        <f>INDEX('Supply Data'!$L$12:$L$17,'Demand Data'!O2198)</f>
        <v>75</v>
      </c>
      <c r="R2198" t="str">
        <f t="shared" si="346"/>
        <v>01-Apr-08 Tuesday 9</v>
      </c>
    </row>
    <row r="2199" spans="4:18" x14ac:dyDescent="0.35">
      <c r="D2199" s="21">
        <f t="shared" si="347"/>
        <v>39539.374999994681</v>
      </c>
      <c r="E2199" s="21" t="b">
        <f t="shared" si="340"/>
        <v>0</v>
      </c>
      <c r="F2199" s="21" t="b">
        <f t="shared" si="341"/>
        <v>0</v>
      </c>
      <c r="G2199" s="20">
        <f t="shared" si="342"/>
        <v>1</v>
      </c>
      <c r="H2199" s="20">
        <f t="shared" si="343"/>
        <v>24</v>
      </c>
      <c r="I2199" s="20">
        <f t="shared" si="348"/>
        <v>10</v>
      </c>
      <c r="J2199" s="21">
        <f t="shared" si="349"/>
        <v>39539</v>
      </c>
      <c r="K2199" s="21"/>
      <c r="L2199" s="21" t="str">
        <f t="shared" si="344"/>
        <v>Tuesday</v>
      </c>
      <c r="M2199" s="20">
        <f t="shared" si="345"/>
        <v>4</v>
      </c>
      <c r="N2199" s="19">
        <v>5551.5</v>
      </c>
      <c r="O2199" s="4">
        <f>MATCH(N2199-1,'Supply Data'!$K$12:$K$17)+1</f>
        <v>5</v>
      </c>
      <c r="P2199">
        <f>INDEX('Supply Data'!$L$12:$L$17,'Demand Data'!O2199)</f>
        <v>75</v>
      </c>
      <c r="R2199" t="str">
        <f t="shared" si="346"/>
        <v>01-Apr-08 Tuesday 10</v>
      </c>
    </row>
    <row r="2200" spans="4:18" x14ac:dyDescent="0.35">
      <c r="D2200" s="21">
        <f t="shared" si="347"/>
        <v>39539.416666661346</v>
      </c>
      <c r="E2200" s="21" t="b">
        <f t="shared" si="340"/>
        <v>0</v>
      </c>
      <c r="F2200" s="21" t="b">
        <f t="shared" si="341"/>
        <v>0</v>
      </c>
      <c r="G2200" s="20">
        <f t="shared" si="342"/>
        <v>1</v>
      </c>
      <c r="H2200" s="20">
        <f t="shared" si="343"/>
        <v>24</v>
      </c>
      <c r="I2200" s="20">
        <f t="shared" si="348"/>
        <v>11</v>
      </c>
      <c r="J2200" s="21">
        <f t="shared" si="349"/>
        <v>39539</v>
      </c>
      <c r="K2200" s="21"/>
      <c r="L2200" s="21" t="str">
        <f t="shared" si="344"/>
        <v>Tuesday</v>
      </c>
      <c r="M2200" s="20">
        <f t="shared" si="345"/>
        <v>4</v>
      </c>
      <c r="N2200" s="19">
        <v>5823</v>
      </c>
      <c r="O2200" s="4">
        <f>MATCH(N2200-1,'Supply Data'!$K$12:$K$17)+1</f>
        <v>5</v>
      </c>
      <c r="P2200">
        <f>INDEX('Supply Data'!$L$12:$L$17,'Demand Data'!O2200)</f>
        <v>75</v>
      </c>
      <c r="R2200" t="str">
        <f t="shared" si="346"/>
        <v>01-Apr-08 Tuesday 11</v>
      </c>
    </row>
    <row r="2201" spans="4:18" x14ac:dyDescent="0.35">
      <c r="D2201" s="21">
        <f t="shared" si="347"/>
        <v>39539.45833332801</v>
      </c>
      <c r="E2201" s="21" t="b">
        <f t="shared" si="340"/>
        <v>0</v>
      </c>
      <c r="F2201" s="21" t="b">
        <f t="shared" si="341"/>
        <v>0</v>
      </c>
      <c r="G2201" s="20">
        <f t="shared" si="342"/>
        <v>1</v>
      </c>
      <c r="H2201" s="20">
        <f t="shared" si="343"/>
        <v>24</v>
      </c>
      <c r="I2201" s="20">
        <f t="shared" si="348"/>
        <v>12</v>
      </c>
      <c r="J2201" s="21">
        <f t="shared" si="349"/>
        <v>39539</v>
      </c>
      <c r="K2201" s="21"/>
      <c r="L2201" s="21" t="str">
        <f t="shared" si="344"/>
        <v>Tuesday</v>
      </c>
      <c r="M2201" s="20">
        <f t="shared" si="345"/>
        <v>4</v>
      </c>
      <c r="N2201" s="19">
        <v>5611.5</v>
      </c>
      <c r="O2201" s="4">
        <f>MATCH(N2201-1,'Supply Data'!$K$12:$K$17)+1</f>
        <v>5</v>
      </c>
      <c r="P2201">
        <f>INDEX('Supply Data'!$L$12:$L$17,'Demand Data'!O2201)</f>
        <v>75</v>
      </c>
      <c r="R2201" t="str">
        <f t="shared" si="346"/>
        <v>01-Apr-08 Tuesday 12</v>
      </c>
    </row>
    <row r="2202" spans="4:18" x14ac:dyDescent="0.35">
      <c r="D2202" s="21">
        <f t="shared" si="347"/>
        <v>39539.499999994674</v>
      </c>
      <c r="E2202" s="21" t="b">
        <f t="shared" si="340"/>
        <v>0</v>
      </c>
      <c r="F2202" s="21" t="b">
        <f t="shared" si="341"/>
        <v>0</v>
      </c>
      <c r="G2202" s="20">
        <f t="shared" si="342"/>
        <v>1</v>
      </c>
      <c r="H2202" s="20">
        <f t="shared" si="343"/>
        <v>24</v>
      </c>
      <c r="I2202" s="20">
        <f t="shared" si="348"/>
        <v>13</v>
      </c>
      <c r="J2202" s="21">
        <f t="shared" si="349"/>
        <v>39539</v>
      </c>
      <c r="K2202" s="21"/>
      <c r="L2202" s="21" t="str">
        <f t="shared" si="344"/>
        <v>Tuesday</v>
      </c>
      <c r="M2202" s="20">
        <f t="shared" si="345"/>
        <v>4</v>
      </c>
      <c r="N2202" s="19">
        <v>5719.5</v>
      </c>
      <c r="O2202" s="4">
        <f>MATCH(N2202-1,'Supply Data'!$K$12:$K$17)+1</f>
        <v>5</v>
      </c>
      <c r="P2202">
        <f>INDEX('Supply Data'!$L$12:$L$17,'Demand Data'!O2202)</f>
        <v>75</v>
      </c>
      <c r="R2202" t="str">
        <f t="shared" si="346"/>
        <v>01-Apr-08 Tuesday 13</v>
      </c>
    </row>
    <row r="2203" spans="4:18" x14ac:dyDescent="0.35">
      <c r="D2203" s="21">
        <f t="shared" si="347"/>
        <v>39539.541666661338</v>
      </c>
      <c r="E2203" s="21" t="b">
        <f t="shared" si="340"/>
        <v>0</v>
      </c>
      <c r="F2203" s="21" t="b">
        <f t="shared" si="341"/>
        <v>0</v>
      </c>
      <c r="G2203" s="20">
        <f t="shared" si="342"/>
        <v>1</v>
      </c>
      <c r="H2203" s="20">
        <f t="shared" si="343"/>
        <v>24</v>
      </c>
      <c r="I2203" s="20">
        <f t="shared" si="348"/>
        <v>14</v>
      </c>
      <c r="J2203" s="21">
        <f t="shared" si="349"/>
        <v>39539</v>
      </c>
      <c r="K2203" s="21"/>
      <c r="L2203" s="21" t="str">
        <f t="shared" si="344"/>
        <v>Tuesday</v>
      </c>
      <c r="M2203" s="20">
        <f t="shared" si="345"/>
        <v>4</v>
      </c>
      <c r="N2203" s="19">
        <v>5863.5</v>
      </c>
      <c r="O2203" s="4">
        <f>MATCH(N2203-1,'Supply Data'!$K$12:$K$17)+1</f>
        <v>5</v>
      </c>
      <c r="P2203">
        <f>INDEX('Supply Data'!$L$12:$L$17,'Demand Data'!O2203)</f>
        <v>75</v>
      </c>
      <c r="R2203" t="str">
        <f t="shared" si="346"/>
        <v>01-Apr-08 Tuesday 14</v>
      </c>
    </row>
    <row r="2204" spans="4:18" x14ac:dyDescent="0.35">
      <c r="D2204" s="21">
        <f t="shared" si="347"/>
        <v>39539.583333328002</v>
      </c>
      <c r="E2204" s="21" t="b">
        <f t="shared" si="340"/>
        <v>0</v>
      </c>
      <c r="F2204" s="21" t="b">
        <f t="shared" si="341"/>
        <v>0</v>
      </c>
      <c r="G2204" s="20">
        <f t="shared" si="342"/>
        <v>1</v>
      </c>
      <c r="H2204" s="20">
        <f t="shared" si="343"/>
        <v>24</v>
      </c>
      <c r="I2204" s="20">
        <f t="shared" si="348"/>
        <v>15</v>
      </c>
      <c r="J2204" s="21">
        <f t="shared" si="349"/>
        <v>39539</v>
      </c>
      <c r="K2204" s="21"/>
      <c r="L2204" s="21" t="str">
        <f t="shared" si="344"/>
        <v>Tuesday</v>
      </c>
      <c r="M2204" s="20">
        <f t="shared" si="345"/>
        <v>4</v>
      </c>
      <c r="N2204" s="19">
        <v>5664</v>
      </c>
      <c r="O2204" s="4">
        <f>MATCH(N2204-1,'Supply Data'!$K$12:$K$17)+1</f>
        <v>5</v>
      </c>
      <c r="P2204">
        <f>INDEX('Supply Data'!$L$12:$L$17,'Demand Data'!O2204)</f>
        <v>75</v>
      </c>
      <c r="R2204" t="str">
        <f t="shared" si="346"/>
        <v>01-Apr-08 Tuesday 15</v>
      </c>
    </row>
    <row r="2205" spans="4:18" x14ac:dyDescent="0.35">
      <c r="D2205" s="21">
        <f t="shared" si="347"/>
        <v>39539.624999994667</v>
      </c>
      <c r="E2205" s="21" t="b">
        <f t="shared" si="340"/>
        <v>0</v>
      </c>
      <c r="F2205" s="21" t="b">
        <f t="shared" si="341"/>
        <v>0</v>
      </c>
      <c r="G2205" s="20">
        <f t="shared" si="342"/>
        <v>1</v>
      </c>
      <c r="H2205" s="20">
        <f t="shared" si="343"/>
        <v>24</v>
      </c>
      <c r="I2205" s="20">
        <f t="shared" si="348"/>
        <v>16</v>
      </c>
      <c r="J2205" s="21">
        <f t="shared" si="349"/>
        <v>39539</v>
      </c>
      <c r="K2205" s="21"/>
      <c r="L2205" s="21" t="str">
        <f t="shared" si="344"/>
        <v>Tuesday</v>
      </c>
      <c r="M2205" s="20">
        <f t="shared" si="345"/>
        <v>4</v>
      </c>
      <c r="N2205" s="19">
        <v>5427</v>
      </c>
      <c r="O2205" s="4">
        <f>MATCH(N2205-1,'Supply Data'!$K$12:$K$17)+1</f>
        <v>5</v>
      </c>
      <c r="P2205">
        <f>INDEX('Supply Data'!$L$12:$L$17,'Demand Data'!O2205)</f>
        <v>75</v>
      </c>
      <c r="R2205" t="str">
        <f t="shared" si="346"/>
        <v>01-Apr-08 Tuesday 16</v>
      </c>
    </row>
    <row r="2206" spans="4:18" x14ac:dyDescent="0.35">
      <c r="D2206" s="21">
        <f t="shared" si="347"/>
        <v>39539.666666661331</v>
      </c>
      <c r="E2206" s="21" t="b">
        <f t="shared" si="340"/>
        <v>0</v>
      </c>
      <c r="F2206" s="21" t="b">
        <f t="shared" si="341"/>
        <v>0</v>
      </c>
      <c r="G2206" s="20">
        <f t="shared" si="342"/>
        <v>1</v>
      </c>
      <c r="H2206" s="20">
        <f t="shared" si="343"/>
        <v>24</v>
      </c>
      <c r="I2206" s="20">
        <f t="shared" si="348"/>
        <v>17</v>
      </c>
      <c r="J2206" s="21">
        <f t="shared" si="349"/>
        <v>39539</v>
      </c>
      <c r="K2206" s="21"/>
      <c r="L2206" s="21" t="str">
        <f t="shared" si="344"/>
        <v>Tuesday</v>
      </c>
      <c r="M2206" s="20">
        <f t="shared" si="345"/>
        <v>4</v>
      </c>
      <c r="N2206" s="19">
        <v>5386.5</v>
      </c>
      <c r="O2206" s="4">
        <f>MATCH(N2206-1,'Supply Data'!$K$12:$K$17)+1</f>
        <v>5</v>
      </c>
      <c r="P2206">
        <f>INDEX('Supply Data'!$L$12:$L$17,'Demand Data'!O2206)</f>
        <v>75</v>
      </c>
      <c r="R2206" t="str">
        <f t="shared" si="346"/>
        <v>01-Apr-08 Tuesday 17</v>
      </c>
    </row>
    <row r="2207" spans="4:18" x14ac:dyDescent="0.35">
      <c r="D2207" s="21">
        <f t="shared" si="347"/>
        <v>39539.708333327995</v>
      </c>
      <c r="E2207" s="21" t="b">
        <f t="shared" si="340"/>
        <v>0</v>
      </c>
      <c r="F2207" s="21" t="b">
        <f t="shared" si="341"/>
        <v>0</v>
      </c>
      <c r="G2207" s="20">
        <f t="shared" si="342"/>
        <v>1</v>
      </c>
      <c r="H2207" s="20">
        <f t="shared" si="343"/>
        <v>24</v>
      </c>
      <c r="I2207" s="20">
        <f t="shared" si="348"/>
        <v>18</v>
      </c>
      <c r="J2207" s="21">
        <f t="shared" si="349"/>
        <v>39539</v>
      </c>
      <c r="K2207" s="21"/>
      <c r="L2207" s="21" t="str">
        <f t="shared" si="344"/>
        <v>Tuesday</v>
      </c>
      <c r="M2207" s="20">
        <f t="shared" si="345"/>
        <v>4</v>
      </c>
      <c r="N2207" s="19">
        <v>5322</v>
      </c>
      <c r="O2207" s="4">
        <f>MATCH(N2207-1,'Supply Data'!$K$12:$K$17)+1</f>
        <v>5</v>
      </c>
      <c r="P2207">
        <f>INDEX('Supply Data'!$L$12:$L$17,'Demand Data'!O2207)</f>
        <v>75</v>
      </c>
      <c r="R2207" t="str">
        <f t="shared" si="346"/>
        <v>01-Apr-08 Tuesday 18</v>
      </c>
    </row>
    <row r="2208" spans="4:18" x14ac:dyDescent="0.35">
      <c r="D2208" s="21">
        <f t="shared" si="347"/>
        <v>39539.749999994659</v>
      </c>
      <c r="E2208" s="21" t="b">
        <f t="shared" si="340"/>
        <v>0</v>
      </c>
      <c r="F2208" s="21" t="b">
        <f t="shared" si="341"/>
        <v>0</v>
      </c>
      <c r="G2208" s="20">
        <f t="shared" si="342"/>
        <v>1</v>
      </c>
      <c r="H2208" s="20">
        <f t="shared" si="343"/>
        <v>24</v>
      </c>
      <c r="I2208" s="20">
        <f t="shared" si="348"/>
        <v>19</v>
      </c>
      <c r="J2208" s="21">
        <f t="shared" si="349"/>
        <v>39539</v>
      </c>
      <c r="K2208" s="21"/>
      <c r="L2208" s="21" t="str">
        <f t="shared" si="344"/>
        <v>Tuesday</v>
      </c>
      <c r="M2208" s="20">
        <f t="shared" si="345"/>
        <v>4</v>
      </c>
      <c r="N2208" s="19">
        <v>5874</v>
      </c>
      <c r="O2208" s="4">
        <f>MATCH(N2208-1,'Supply Data'!$K$12:$K$17)+1</f>
        <v>5</v>
      </c>
      <c r="P2208">
        <f>INDEX('Supply Data'!$L$12:$L$17,'Demand Data'!O2208)</f>
        <v>75</v>
      </c>
      <c r="R2208" t="str">
        <f t="shared" si="346"/>
        <v>01-Apr-08 Tuesday 19</v>
      </c>
    </row>
    <row r="2209" spans="4:18" x14ac:dyDescent="0.35">
      <c r="D2209" s="21">
        <f t="shared" si="347"/>
        <v>39539.791666661324</v>
      </c>
      <c r="E2209" s="21" t="b">
        <f t="shared" si="340"/>
        <v>0</v>
      </c>
      <c r="F2209" s="21" t="b">
        <f t="shared" si="341"/>
        <v>0</v>
      </c>
      <c r="G2209" s="20">
        <f t="shared" si="342"/>
        <v>1</v>
      </c>
      <c r="H2209" s="20">
        <f t="shared" si="343"/>
        <v>24</v>
      </c>
      <c r="I2209" s="20">
        <f t="shared" si="348"/>
        <v>20</v>
      </c>
      <c r="J2209" s="21">
        <f t="shared" si="349"/>
        <v>39539</v>
      </c>
      <c r="K2209" s="21"/>
      <c r="L2209" s="21" t="str">
        <f t="shared" si="344"/>
        <v>Tuesday</v>
      </c>
      <c r="M2209" s="20">
        <f t="shared" si="345"/>
        <v>4</v>
      </c>
      <c r="N2209" s="19">
        <v>5785.5</v>
      </c>
      <c r="O2209" s="4">
        <f>MATCH(N2209-1,'Supply Data'!$K$12:$K$17)+1</f>
        <v>5</v>
      </c>
      <c r="P2209">
        <f>INDEX('Supply Data'!$L$12:$L$17,'Demand Data'!O2209)</f>
        <v>75</v>
      </c>
      <c r="R2209" t="str">
        <f t="shared" si="346"/>
        <v>01-Apr-08 Tuesday 20</v>
      </c>
    </row>
    <row r="2210" spans="4:18" x14ac:dyDescent="0.35">
      <c r="D2210" s="21">
        <f t="shared" si="347"/>
        <v>39539.833333327988</v>
      </c>
      <c r="E2210" s="21" t="b">
        <f t="shared" si="340"/>
        <v>0</v>
      </c>
      <c r="F2210" s="21" t="b">
        <f t="shared" si="341"/>
        <v>0</v>
      </c>
      <c r="G2210" s="20">
        <f t="shared" si="342"/>
        <v>1</v>
      </c>
      <c r="H2210" s="20">
        <f t="shared" si="343"/>
        <v>24</v>
      </c>
      <c r="I2210" s="20">
        <f t="shared" si="348"/>
        <v>21</v>
      </c>
      <c r="J2210" s="21">
        <f t="shared" si="349"/>
        <v>39539</v>
      </c>
      <c r="K2210" s="21"/>
      <c r="L2210" s="21" t="str">
        <f t="shared" si="344"/>
        <v>Tuesday</v>
      </c>
      <c r="M2210" s="20">
        <f t="shared" si="345"/>
        <v>4</v>
      </c>
      <c r="N2210" s="19">
        <v>5587.5</v>
      </c>
      <c r="O2210" s="4">
        <f>MATCH(N2210-1,'Supply Data'!$K$12:$K$17)+1</f>
        <v>5</v>
      </c>
      <c r="P2210">
        <f>INDEX('Supply Data'!$L$12:$L$17,'Demand Data'!O2210)</f>
        <v>75</v>
      </c>
      <c r="R2210" t="str">
        <f t="shared" si="346"/>
        <v>01-Apr-08 Tuesday 21</v>
      </c>
    </row>
    <row r="2211" spans="4:18" x14ac:dyDescent="0.35">
      <c r="D2211" s="21">
        <f t="shared" si="347"/>
        <v>39539.874999994652</v>
      </c>
      <c r="E2211" s="21" t="b">
        <f t="shared" si="340"/>
        <v>0</v>
      </c>
      <c r="F2211" s="21" t="b">
        <f t="shared" si="341"/>
        <v>0</v>
      </c>
      <c r="G2211" s="20">
        <f t="shared" si="342"/>
        <v>1</v>
      </c>
      <c r="H2211" s="20">
        <f t="shared" si="343"/>
        <v>24</v>
      </c>
      <c r="I2211" s="20">
        <f t="shared" si="348"/>
        <v>22</v>
      </c>
      <c r="J2211" s="21">
        <f t="shared" si="349"/>
        <v>39539</v>
      </c>
      <c r="K2211" s="21"/>
      <c r="L2211" s="21" t="str">
        <f t="shared" si="344"/>
        <v>Tuesday</v>
      </c>
      <c r="M2211" s="20">
        <f t="shared" si="345"/>
        <v>4</v>
      </c>
      <c r="N2211" s="19">
        <v>5190</v>
      </c>
      <c r="O2211" s="4">
        <f>MATCH(N2211-1,'Supply Data'!$K$12:$K$17)+1</f>
        <v>5</v>
      </c>
      <c r="P2211">
        <f>INDEX('Supply Data'!$L$12:$L$17,'Demand Data'!O2211)</f>
        <v>75</v>
      </c>
      <c r="R2211" t="str">
        <f t="shared" si="346"/>
        <v>01-Apr-08 Tuesday 22</v>
      </c>
    </row>
    <row r="2212" spans="4:18" x14ac:dyDescent="0.35">
      <c r="D2212" s="21">
        <f t="shared" si="347"/>
        <v>39539.916666661316</v>
      </c>
      <c r="E2212" s="21" t="b">
        <f t="shared" si="340"/>
        <v>0</v>
      </c>
      <c r="F2212" s="21" t="b">
        <f t="shared" si="341"/>
        <v>0</v>
      </c>
      <c r="G2212" s="20">
        <f t="shared" si="342"/>
        <v>1</v>
      </c>
      <c r="H2212" s="20">
        <f t="shared" si="343"/>
        <v>24</v>
      </c>
      <c r="I2212" s="20">
        <f t="shared" si="348"/>
        <v>23</v>
      </c>
      <c r="J2212" s="21">
        <f t="shared" si="349"/>
        <v>39539</v>
      </c>
      <c r="K2212" s="21"/>
      <c r="L2212" s="21" t="str">
        <f t="shared" si="344"/>
        <v>Tuesday</v>
      </c>
      <c r="M2212" s="20">
        <f t="shared" si="345"/>
        <v>4</v>
      </c>
      <c r="N2212" s="19">
        <v>4908</v>
      </c>
      <c r="O2212" s="4">
        <f>MATCH(N2212-1,'Supply Data'!$K$12:$K$17)+1</f>
        <v>5</v>
      </c>
      <c r="P2212">
        <f>INDEX('Supply Data'!$L$12:$L$17,'Demand Data'!O2212)</f>
        <v>75</v>
      </c>
      <c r="R2212" t="str">
        <f t="shared" si="346"/>
        <v>01-Apr-08 Tuesday 23</v>
      </c>
    </row>
    <row r="2213" spans="4:18" x14ac:dyDescent="0.35">
      <c r="D2213" s="21">
        <f t="shared" si="347"/>
        <v>39539.958333327981</v>
      </c>
      <c r="E2213" s="21" t="b">
        <f t="shared" si="340"/>
        <v>0</v>
      </c>
      <c r="F2213" s="21" t="b">
        <f t="shared" si="341"/>
        <v>0</v>
      </c>
      <c r="G2213" s="20">
        <f t="shared" si="342"/>
        <v>1</v>
      </c>
      <c r="H2213" s="20">
        <f t="shared" si="343"/>
        <v>24</v>
      </c>
      <c r="I2213" s="20">
        <f t="shared" si="348"/>
        <v>24</v>
      </c>
      <c r="J2213" s="21">
        <f t="shared" si="349"/>
        <v>39539</v>
      </c>
      <c r="K2213" s="21"/>
      <c r="L2213" s="21" t="str">
        <f t="shared" si="344"/>
        <v>Tuesday</v>
      </c>
      <c r="M2213" s="20">
        <f t="shared" si="345"/>
        <v>4</v>
      </c>
      <c r="N2213" s="19">
        <v>4530</v>
      </c>
      <c r="O2213" s="4">
        <f>MATCH(N2213-1,'Supply Data'!$K$12:$K$17)+1</f>
        <v>4</v>
      </c>
      <c r="P2213">
        <f>INDEX('Supply Data'!$L$12:$L$17,'Demand Data'!O2213)</f>
        <v>50</v>
      </c>
      <c r="R2213" t="str">
        <f t="shared" si="346"/>
        <v>01-Apr-08 Tuesday 24</v>
      </c>
    </row>
    <row r="2214" spans="4:18" x14ac:dyDescent="0.35">
      <c r="D2214" s="21">
        <f t="shared" si="347"/>
        <v>39539.999999994645</v>
      </c>
      <c r="E2214" s="21" t="b">
        <f t="shared" si="340"/>
        <v>0</v>
      </c>
      <c r="F2214" s="21" t="b">
        <f t="shared" si="341"/>
        <v>0</v>
      </c>
      <c r="G2214" s="20">
        <f t="shared" si="342"/>
        <v>1</v>
      </c>
      <c r="H2214" s="20">
        <f t="shared" si="343"/>
        <v>24</v>
      </c>
      <c r="I2214" s="20">
        <f t="shared" si="348"/>
        <v>1</v>
      </c>
      <c r="J2214" s="21">
        <f t="shared" si="349"/>
        <v>39540</v>
      </c>
      <c r="K2214" s="21"/>
      <c r="L2214" s="21" t="str">
        <f t="shared" si="344"/>
        <v>Wednesday</v>
      </c>
      <c r="M2214" s="20">
        <f t="shared" si="345"/>
        <v>4</v>
      </c>
      <c r="N2214" s="19">
        <v>4240.5</v>
      </c>
      <c r="O2214" s="4">
        <f>MATCH(N2214-1,'Supply Data'!$K$12:$K$17)+1</f>
        <v>4</v>
      </c>
      <c r="P2214">
        <f>INDEX('Supply Data'!$L$12:$L$17,'Demand Data'!O2214)</f>
        <v>50</v>
      </c>
      <c r="R2214" t="str">
        <f t="shared" si="346"/>
        <v>02-Apr-08 Wednesday 1</v>
      </c>
    </row>
    <row r="2215" spans="4:18" x14ac:dyDescent="0.35">
      <c r="D2215" s="21">
        <f t="shared" si="347"/>
        <v>39540.041666661309</v>
      </c>
      <c r="E2215" s="21" t="b">
        <f t="shared" si="340"/>
        <v>0</v>
      </c>
      <c r="F2215" s="21" t="b">
        <f t="shared" si="341"/>
        <v>0</v>
      </c>
      <c r="G2215" s="20">
        <f t="shared" si="342"/>
        <v>1</v>
      </c>
      <c r="H2215" s="20">
        <f t="shared" si="343"/>
        <v>24</v>
      </c>
      <c r="I2215" s="20">
        <f t="shared" si="348"/>
        <v>2</v>
      </c>
      <c r="J2215" s="21">
        <f t="shared" si="349"/>
        <v>39540</v>
      </c>
      <c r="K2215" s="21"/>
      <c r="L2215" s="21" t="str">
        <f t="shared" si="344"/>
        <v>Wednesday</v>
      </c>
      <c r="M2215" s="20">
        <f t="shared" si="345"/>
        <v>4</v>
      </c>
      <c r="N2215" s="19">
        <v>4221</v>
      </c>
      <c r="O2215" s="4">
        <f>MATCH(N2215-1,'Supply Data'!$K$12:$K$17)+1</f>
        <v>4</v>
      </c>
      <c r="P2215">
        <f>INDEX('Supply Data'!$L$12:$L$17,'Demand Data'!O2215)</f>
        <v>50</v>
      </c>
      <c r="R2215" t="str">
        <f t="shared" si="346"/>
        <v>02-Apr-08 Wednesday 2</v>
      </c>
    </row>
    <row r="2216" spans="4:18" x14ac:dyDescent="0.35">
      <c r="D2216" s="21">
        <f t="shared" si="347"/>
        <v>39540.083333327973</v>
      </c>
      <c r="E2216" s="21" t="b">
        <f t="shared" si="340"/>
        <v>0</v>
      </c>
      <c r="F2216" s="21" t="b">
        <f t="shared" si="341"/>
        <v>0</v>
      </c>
      <c r="G2216" s="20">
        <f t="shared" si="342"/>
        <v>1</v>
      </c>
      <c r="H2216" s="20">
        <f t="shared" si="343"/>
        <v>24</v>
      </c>
      <c r="I2216" s="20">
        <f t="shared" si="348"/>
        <v>3</v>
      </c>
      <c r="J2216" s="21">
        <f t="shared" si="349"/>
        <v>39540</v>
      </c>
      <c r="K2216" s="21"/>
      <c r="L2216" s="21" t="str">
        <f t="shared" si="344"/>
        <v>Wednesday</v>
      </c>
      <c r="M2216" s="20">
        <f t="shared" si="345"/>
        <v>4</v>
      </c>
      <c r="N2216" s="19">
        <v>4152</v>
      </c>
      <c r="O2216" s="4">
        <f>MATCH(N2216-1,'Supply Data'!$K$12:$K$17)+1</f>
        <v>4</v>
      </c>
      <c r="P2216">
        <f>INDEX('Supply Data'!$L$12:$L$17,'Demand Data'!O2216)</f>
        <v>50</v>
      </c>
      <c r="R2216" t="str">
        <f t="shared" si="346"/>
        <v>02-Apr-08 Wednesday 3</v>
      </c>
    </row>
    <row r="2217" spans="4:18" x14ac:dyDescent="0.35">
      <c r="D2217" s="21">
        <f t="shared" si="347"/>
        <v>39540.124999994638</v>
      </c>
      <c r="E2217" s="21" t="b">
        <f t="shared" si="340"/>
        <v>0</v>
      </c>
      <c r="F2217" s="21" t="b">
        <f t="shared" si="341"/>
        <v>0</v>
      </c>
      <c r="G2217" s="20">
        <f t="shared" si="342"/>
        <v>1</v>
      </c>
      <c r="H2217" s="20">
        <f t="shared" si="343"/>
        <v>24</v>
      </c>
      <c r="I2217" s="20">
        <f t="shared" si="348"/>
        <v>4</v>
      </c>
      <c r="J2217" s="21">
        <f t="shared" si="349"/>
        <v>39540</v>
      </c>
      <c r="K2217" s="21"/>
      <c r="L2217" s="21" t="str">
        <f t="shared" si="344"/>
        <v>Wednesday</v>
      </c>
      <c r="M2217" s="20">
        <f t="shared" si="345"/>
        <v>4</v>
      </c>
      <c r="N2217" s="19">
        <v>4131</v>
      </c>
      <c r="O2217" s="4">
        <f>MATCH(N2217-1,'Supply Data'!$K$12:$K$17)+1</f>
        <v>4</v>
      </c>
      <c r="P2217">
        <f>INDEX('Supply Data'!$L$12:$L$17,'Demand Data'!O2217)</f>
        <v>50</v>
      </c>
      <c r="R2217" t="str">
        <f t="shared" si="346"/>
        <v>02-Apr-08 Wednesday 4</v>
      </c>
    </row>
    <row r="2218" spans="4:18" x14ac:dyDescent="0.35">
      <c r="D2218" s="21">
        <f t="shared" si="347"/>
        <v>39540.166666661302</v>
      </c>
      <c r="E2218" s="21" t="b">
        <f t="shared" si="340"/>
        <v>0</v>
      </c>
      <c r="F2218" s="21" t="b">
        <f t="shared" si="341"/>
        <v>0</v>
      </c>
      <c r="G2218" s="20">
        <f t="shared" si="342"/>
        <v>1</v>
      </c>
      <c r="H2218" s="20">
        <f t="shared" si="343"/>
        <v>24</v>
      </c>
      <c r="I2218" s="20">
        <f t="shared" si="348"/>
        <v>5</v>
      </c>
      <c r="J2218" s="21">
        <f t="shared" si="349"/>
        <v>39540</v>
      </c>
      <c r="K2218" s="21"/>
      <c r="L2218" s="21" t="str">
        <f t="shared" si="344"/>
        <v>Wednesday</v>
      </c>
      <c r="M2218" s="20">
        <f t="shared" si="345"/>
        <v>4</v>
      </c>
      <c r="N2218" s="19">
        <v>4164</v>
      </c>
      <c r="O2218" s="4">
        <f>MATCH(N2218-1,'Supply Data'!$K$12:$K$17)+1</f>
        <v>4</v>
      </c>
      <c r="P2218">
        <f>INDEX('Supply Data'!$L$12:$L$17,'Demand Data'!O2218)</f>
        <v>50</v>
      </c>
      <c r="R2218" t="str">
        <f t="shared" si="346"/>
        <v>02-Apr-08 Wednesday 5</v>
      </c>
    </row>
    <row r="2219" spans="4:18" x14ac:dyDescent="0.35">
      <c r="D2219" s="21">
        <f t="shared" si="347"/>
        <v>39540.208333327966</v>
      </c>
      <c r="E2219" s="21" t="b">
        <f t="shared" si="340"/>
        <v>0</v>
      </c>
      <c r="F2219" s="21" t="b">
        <f t="shared" si="341"/>
        <v>0</v>
      </c>
      <c r="G2219" s="20">
        <f t="shared" si="342"/>
        <v>1</v>
      </c>
      <c r="H2219" s="20">
        <f t="shared" si="343"/>
        <v>24</v>
      </c>
      <c r="I2219" s="20">
        <f t="shared" si="348"/>
        <v>6</v>
      </c>
      <c r="J2219" s="21">
        <f t="shared" si="349"/>
        <v>39540</v>
      </c>
      <c r="K2219" s="21"/>
      <c r="L2219" s="21" t="str">
        <f t="shared" si="344"/>
        <v>Wednesday</v>
      </c>
      <c r="M2219" s="20">
        <f t="shared" si="345"/>
        <v>4</v>
      </c>
      <c r="N2219" s="19">
        <v>4171.5</v>
      </c>
      <c r="O2219" s="4">
        <f>MATCH(N2219-1,'Supply Data'!$K$12:$K$17)+1</f>
        <v>4</v>
      </c>
      <c r="P2219">
        <f>INDEX('Supply Data'!$L$12:$L$17,'Demand Data'!O2219)</f>
        <v>50</v>
      </c>
      <c r="R2219" t="str">
        <f t="shared" si="346"/>
        <v>02-Apr-08 Wednesday 6</v>
      </c>
    </row>
    <row r="2220" spans="4:18" x14ac:dyDescent="0.35">
      <c r="D2220" s="21">
        <f t="shared" si="347"/>
        <v>39540.24999999463</v>
      </c>
      <c r="E2220" s="21" t="b">
        <f t="shared" si="340"/>
        <v>0</v>
      </c>
      <c r="F2220" s="21" t="b">
        <f t="shared" si="341"/>
        <v>0</v>
      </c>
      <c r="G2220" s="20">
        <f t="shared" si="342"/>
        <v>1</v>
      </c>
      <c r="H2220" s="20">
        <f t="shared" si="343"/>
        <v>24</v>
      </c>
      <c r="I2220" s="20">
        <f t="shared" si="348"/>
        <v>7</v>
      </c>
      <c r="J2220" s="21">
        <f t="shared" si="349"/>
        <v>39540</v>
      </c>
      <c r="K2220" s="21"/>
      <c r="L2220" s="21" t="str">
        <f t="shared" si="344"/>
        <v>Wednesday</v>
      </c>
      <c r="M2220" s="20">
        <f t="shared" si="345"/>
        <v>4</v>
      </c>
      <c r="N2220" s="19">
        <v>4218</v>
      </c>
      <c r="O2220" s="4">
        <f>MATCH(N2220-1,'Supply Data'!$K$12:$K$17)+1</f>
        <v>4</v>
      </c>
      <c r="P2220">
        <f>INDEX('Supply Data'!$L$12:$L$17,'Demand Data'!O2220)</f>
        <v>50</v>
      </c>
      <c r="R2220" t="str">
        <f t="shared" si="346"/>
        <v>02-Apr-08 Wednesday 7</v>
      </c>
    </row>
    <row r="2221" spans="4:18" x14ac:dyDescent="0.35">
      <c r="D2221" s="21">
        <f t="shared" si="347"/>
        <v>39540.291666661295</v>
      </c>
      <c r="E2221" s="21" t="b">
        <f t="shared" si="340"/>
        <v>0</v>
      </c>
      <c r="F2221" s="21" t="b">
        <f t="shared" si="341"/>
        <v>0</v>
      </c>
      <c r="G2221" s="20">
        <f t="shared" si="342"/>
        <v>1</v>
      </c>
      <c r="H2221" s="20">
        <f t="shared" si="343"/>
        <v>24</v>
      </c>
      <c r="I2221" s="20">
        <f t="shared" si="348"/>
        <v>8</v>
      </c>
      <c r="J2221" s="21">
        <f t="shared" si="349"/>
        <v>39540</v>
      </c>
      <c r="K2221" s="21"/>
      <c r="L2221" s="21" t="str">
        <f t="shared" si="344"/>
        <v>Wednesday</v>
      </c>
      <c r="M2221" s="20">
        <f t="shared" si="345"/>
        <v>4</v>
      </c>
      <c r="N2221" s="19">
        <v>4825.5</v>
      </c>
      <c r="O2221" s="4">
        <f>MATCH(N2221-1,'Supply Data'!$K$12:$K$17)+1</f>
        <v>5</v>
      </c>
      <c r="P2221">
        <f>INDEX('Supply Data'!$L$12:$L$17,'Demand Data'!O2221)</f>
        <v>75</v>
      </c>
      <c r="R2221" t="str">
        <f t="shared" si="346"/>
        <v>02-Apr-08 Wednesday 8</v>
      </c>
    </row>
    <row r="2222" spans="4:18" x14ac:dyDescent="0.35">
      <c r="D2222" s="21">
        <f t="shared" si="347"/>
        <v>39540.333333327959</v>
      </c>
      <c r="E2222" s="21" t="b">
        <f t="shared" si="340"/>
        <v>0</v>
      </c>
      <c r="F2222" s="21" t="b">
        <f t="shared" si="341"/>
        <v>0</v>
      </c>
      <c r="G2222" s="20">
        <f t="shared" si="342"/>
        <v>1</v>
      </c>
      <c r="H2222" s="20">
        <f t="shared" si="343"/>
        <v>24</v>
      </c>
      <c r="I2222" s="20">
        <f t="shared" si="348"/>
        <v>9</v>
      </c>
      <c r="J2222" s="21">
        <f t="shared" si="349"/>
        <v>39540</v>
      </c>
      <c r="K2222" s="21"/>
      <c r="L2222" s="21" t="str">
        <f t="shared" si="344"/>
        <v>Wednesday</v>
      </c>
      <c r="M2222" s="20">
        <f t="shared" si="345"/>
        <v>4</v>
      </c>
      <c r="N2222" s="19">
        <v>5227.5</v>
      </c>
      <c r="O2222" s="4">
        <f>MATCH(N2222-1,'Supply Data'!$K$12:$K$17)+1</f>
        <v>5</v>
      </c>
      <c r="P2222">
        <f>INDEX('Supply Data'!$L$12:$L$17,'Demand Data'!O2222)</f>
        <v>75</v>
      </c>
      <c r="R2222" t="str">
        <f t="shared" si="346"/>
        <v>02-Apr-08 Wednesday 9</v>
      </c>
    </row>
    <row r="2223" spans="4:18" x14ac:dyDescent="0.35">
      <c r="D2223" s="21">
        <f t="shared" si="347"/>
        <v>39540.374999994623</v>
      </c>
      <c r="E2223" s="21" t="b">
        <f t="shared" si="340"/>
        <v>0</v>
      </c>
      <c r="F2223" s="21" t="b">
        <f t="shared" si="341"/>
        <v>0</v>
      </c>
      <c r="G2223" s="20">
        <f t="shared" si="342"/>
        <v>1</v>
      </c>
      <c r="H2223" s="20">
        <f t="shared" si="343"/>
        <v>24</v>
      </c>
      <c r="I2223" s="20">
        <f t="shared" si="348"/>
        <v>10</v>
      </c>
      <c r="J2223" s="21">
        <f t="shared" si="349"/>
        <v>39540</v>
      </c>
      <c r="K2223" s="21"/>
      <c r="L2223" s="21" t="str">
        <f t="shared" si="344"/>
        <v>Wednesday</v>
      </c>
      <c r="M2223" s="20">
        <f t="shared" si="345"/>
        <v>4</v>
      </c>
      <c r="N2223" s="19">
        <v>5607</v>
      </c>
      <c r="O2223" s="4">
        <f>MATCH(N2223-1,'Supply Data'!$K$12:$K$17)+1</f>
        <v>5</v>
      </c>
      <c r="P2223">
        <f>INDEX('Supply Data'!$L$12:$L$17,'Demand Data'!O2223)</f>
        <v>75</v>
      </c>
      <c r="R2223" t="str">
        <f t="shared" si="346"/>
        <v>02-Apr-08 Wednesday 10</v>
      </c>
    </row>
    <row r="2224" spans="4:18" x14ac:dyDescent="0.35">
      <c r="D2224" s="21">
        <f t="shared" si="347"/>
        <v>39540.416666661287</v>
      </c>
      <c r="E2224" s="21" t="b">
        <f t="shared" si="340"/>
        <v>0</v>
      </c>
      <c r="F2224" s="21" t="b">
        <f t="shared" si="341"/>
        <v>0</v>
      </c>
      <c r="G2224" s="20">
        <f t="shared" si="342"/>
        <v>1</v>
      </c>
      <c r="H2224" s="20">
        <f t="shared" si="343"/>
        <v>24</v>
      </c>
      <c r="I2224" s="20">
        <f t="shared" si="348"/>
        <v>11</v>
      </c>
      <c r="J2224" s="21">
        <f t="shared" si="349"/>
        <v>39540</v>
      </c>
      <c r="K2224" s="21"/>
      <c r="L2224" s="21" t="str">
        <f t="shared" si="344"/>
        <v>Wednesday</v>
      </c>
      <c r="M2224" s="20">
        <f t="shared" si="345"/>
        <v>4</v>
      </c>
      <c r="N2224" s="19">
        <v>5727</v>
      </c>
      <c r="O2224" s="4">
        <f>MATCH(N2224-1,'Supply Data'!$K$12:$K$17)+1</f>
        <v>5</v>
      </c>
      <c r="P2224">
        <f>INDEX('Supply Data'!$L$12:$L$17,'Demand Data'!O2224)</f>
        <v>75</v>
      </c>
      <c r="R2224" t="str">
        <f t="shared" si="346"/>
        <v>02-Apr-08 Wednesday 11</v>
      </c>
    </row>
    <row r="2225" spans="4:18" x14ac:dyDescent="0.35">
      <c r="D2225" s="21">
        <f t="shared" si="347"/>
        <v>39540.458333327952</v>
      </c>
      <c r="E2225" s="21" t="b">
        <f t="shared" si="340"/>
        <v>0</v>
      </c>
      <c r="F2225" s="21" t="b">
        <f t="shared" si="341"/>
        <v>0</v>
      </c>
      <c r="G2225" s="20">
        <f t="shared" si="342"/>
        <v>1</v>
      </c>
      <c r="H2225" s="20">
        <f t="shared" si="343"/>
        <v>24</v>
      </c>
      <c r="I2225" s="20">
        <f t="shared" si="348"/>
        <v>12</v>
      </c>
      <c r="J2225" s="21">
        <f t="shared" si="349"/>
        <v>39540</v>
      </c>
      <c r="K2225" s="21"/>
      <c r="L2225" s="21" t="str">
        <f t="shared" si="344"/>
        <v>Wednesday</v>
      </c>
      <c r="M2225" s="20">
        <f t="shared" si="345"/>
        <v>4</v>
      </c>
      <c r="N2225" s="19">
        <v>5254.5</v>
      </c>
      <c r="O2225" s="4">
        <f>MATCH(N2225-1,'Supply Data'!$K$12:$K$17)+1</f>
        <v>5</v>
      </c>
      <c r="P2225">
        <f>INDEX('Supply Data'!$L$12:$L$17,'Demand Data'!O2225)</f>
        <v>75</v>
      </c>
      <c r="R2225" t="str">
        <f t="shared" si="346"/>
        <v>02-Apr-08 Wednesday 12</v>
      </c>
    </row>
    <row r="2226" spans="4:18" x14ac:dyDescent="0.35">
      <c r="D2226" s="21">
        <f t="shared" si="347"/>
        <v>39540.499999994616</v>
      </c>
      <c r="E2226" s="21" t="b">
        <f t="shared" si="340"/>
        <v>0</v>
      </c>
      <c r="F2226" s="21" t="b">
        <f t="shared" si="341"/>
        <v>0</v>
      </c>
      <c r="G2226" s="20">
        <f t="shared" si="342"/>
        <v>1</v>
      </c>
      <c r="H2226" s="20">
        <f t="shared" si="343"/>
        <v>24</v>
      </c>
      <c r="I2226" s="20">
        <f t="shared" si="348"/>
        <v>13</v>
      </c>
      <c r="J2226" s="21">
        <f t="shared" si="349"/>
        <v>39540</v>
      </c>
      <c r="K2226" s="21"/>
      <c r="L2226" s="21" t="str">
        <f t="shared" si="344"/>
        <v>Wednesday</v>
      </c>
      <c r="M2226" s="20">
        <f t="shared" si="345"/>
        <v>4</v>
      </c>
      <c r="N2226" s="19">
        <v>5503.5</v>
      </c>
      <c r="O2226" s="4">
        <f>MATCH(N2226-1,'Supply Data'!$K$12:$K$17)+1</f>
        <v>5</v>
      </c>
      <c r="P2226">
        <f>INDEX('Supply Data'!$L$12:$L$17,'Demand Data'!O2226)</f>
        <v>75</v>
      </c>
      <c r="R2226" t="str">
        <f t="shared" si="346"/>
        <v>02-Apr-08 Wednesday 13</v>
      </c>
    </row>
    <row r="2227" spans="4:18" x14ac:dyDescent="0.35">
      <c r="D2227" s="21">
        <f t="shared" si="347"/>
        <v>39540.54166666128</v>
      </c>
      <c r="E2227" s="21" t="b">
        <f t="shared" si="340"/>
        <v>0</v>
      </c>
      <c r="F2227" s="21" t="b">
        <f t="shared" si="341"/>
        <v>0</v>
      </c>
      <c r="G2227" s="20">
        <f t="shared" si="342"/>
        <v>1</v>
      </c>
      <c r="H2227" s="20">
        <f t="shared" si="343"/>
        <v>24</v>
      </c>
      <c r="I2227" s="20">
        <f t="shared" si="348"/>
        <v>14</v>
      </c>
      <c r="J2227" s="21">
        <f t="shared" si="349"/>
        <v>39540</v>
      </c>
      <c r="K2227" s="21"/>
      <c r="L2227" s="21" t="str">
        <f t="shared" si="344"/>
        <v>Wednesday</v>
      </c>
      <c r="M2227" s="20">
        <f t="shared" si="345"/>
        <v>4</v>
      </c>
      <c r="N2227" s="19">
        <v>5460</v>
      </c>
      <c r="O2227" s="4">
        <f>MATCH(N2227-1,'Supply Data'!$K$12:$K$17)+1</f>
        <v>5</v>
      </c>
      <c r="P2227">
        <f>INDEX('Supply Data'!$L$12:$L$17,'Demand Data'!O2227)</f>
        <v>75</v>
      </c>
      <c r="R2227" t="str">
        <f t="shared" si="346"/>
        <v>02-Apr-08 Wednesday 14</v>
      </c>
    </row>
    <row r="2228" spans="4:18" x14ac:dyDescent="0.35">
      <c r="D2228" s="21">
        <f t="shared" si="347"/>
        <v>39540.583333327944</v>
      </c>
      <c r="E2228" s="21" t="b">
        <f t="shared" si="340"/>
        <v>0</v>
      </c>
      <c r="F2228" s="21" t="b">
        <f t="shared" si="341"/>
        <v>0</v>
      </c>
      <c r="G2228" s="20">
        <f t="shared" si="342"/>
        <v>1</v>
      </c>
      <c r="H2228" s="20">
        <f t="shared" si="343"/>
        <v>24</v>
      </c>
      <c r="I2228" s="20">
        <f t="shared" si="348"/>
        <v>15</v>
      </c>
      <c r="J2228" s="21">
        <f t="shared" si="349"/>
        <v>39540</v>
      </c>
      <c r="K2228" s="21"/>
      <c r="L2228" s="21" t="str">
        <f t="shared" si="344"/>
        <v>Wednesday</v>
      </c>
      <c r="M2228" s="20">
        <f t="shared" si="345"/>
        <v>4</v>
      </c>
      <c r="N2228" s="19">
        <v>5481</v>
      </c>
      <c r="O2228" s="4">
        <f>MATCH(N2228-1,'Supply Data'!$K$12:$K$17)+1</f>
        <v>5</v>
      </c>
      <c r="P2228">
        <f>INDEX('Supply Data'!$L$12:$L$17,'Demand Data'!O2228)</f>
        <v>75</v>
      </c>
      <c r="R2228" t="str">
        <f t="shared" si="346"/>
        <v>02-Apr-08 Wednesday 15</v>
      </c>
    </row>
    <row r="2229" spans="4:18" x14ac:dyDescent="0.35">
      <c r="D2229" s="21">
        <f t="shared" si="347"/>
        <v>39540.624999994609</v>
      </c>
      <c r="E2229" s="21" t="b">
        <f t="shared" si="340"/>
        <v>0</v>
      </c>
      <c r="F2229" s="21" t="b">
        <f t="shared" si="341"/>
        <v>0</v>
      </c>
      <c r="G2229" s="20">
        <f t="shared" si="342"/>
        <v>1</v>
      </c>
      <c r="H2229" s="20">
        <f t="shared" si="343"/>
        <v>24</v>
      </c>
      <c r="I2229" s="20">
        <f t="shared" si="348"/>
        <v>16</v>
      </c>
      <c r="J2229" s="21">
        <f t="shared" si="349"/>
        <v>39540</v>
      </c>
      <c r="K2229" s="21"/>
      <c r="L2229" s="21" t="str">
        <f t="shared" si="344"/>
        <v>Wednesday</v>
      </c>
      <c r="M2229" s="20">
        <f t="shared" si="345"/>
        <v>4</v>
      </c>
      <c r="N2229" s="19">
        <v>5451</v>
      </c>
      <c r="O2229" s="4">
        <f>MATCH(N2229-1,'Supply Data'!$K$12:$K$17)+1</f>
        <v>5</v>
      </c>
      <c r="P2229">
        <f>INDEX('Supply Data'!$L$12:$L$17,'Demand Data'!O2229)</f>
        <v>75</v>
      </c>
      <c r="R2229" t="str">
        <f t="shared" si="346"/>
        <v>02-Apr-08 Wednesday 16</v>
      </c>
    </row>
    <row r="2230" spans="4:18" x14ac:dyDescent="0.35">
      <c r="D2230" s="21">
        <f t="shared" si="347"/>
        <v>39540.666666661273</v>
      </c>
      <c r="E2230" s="21" t="b">
        <f t="shared" si="340"/>
        <v>0</v>
      </c>
      <c r="F2230" s="21" t="b">
        <f t="shared" si="341"/>
        <v>0</v>
      </c>
      <c r="G2230" s="20">
        <f t="shared" si="342"/>
        <v>1</v>
      </c>
      <c r="H2230" s="20">
        <f t="shared" si="343"/>
        <v>24</v>
      </c>
      <c r="I2230" s="20">
        <f t="shared" si="348"/>
        <v>17</v>
      </c>
      <c r="J2230" s="21">
        <f t="shared" si="349"/>
        <v>39540</v>
      </c>
      <c r="K2230" s="21"/>
      <c r="L2230" s="21" t="str">
        <f t="shared" si="344"/>
        <v>Wednesday</v>
      </c>
      <c r="M2230" s="20">
        <f t="shared" si="345"/>
        <v>4</v>
      </c>
      <c r="N2230" s="19">
        <v>5197.5</v>
      </c>
      <c r="O2230" s="4">
        <f>MATCH(N2230-1,'Supply Data'!$K$12:$K$17)+1</f>
        <v>5</v>
      </c>
      <c r="P2230">
        <f>INDEX('Supply Data'!$L$12:$L$17,'Demand Data'!O2230)</f>
        <v>75</v>
      </c>
      <c r="R2230" t="str">
        <f t="shared" si="346"/>
        <v>02-Apr-08 Wednesday 17</v>
      </c>
    </row>
    <row r="2231" spans="4:18" x14ac:dyDescent="0.35">
      <c r="D2231" s="21">
        <f t="shared" si="347"/>
        <v>39540.708333327937</v>
      </c>
      <c r="E2231" s="21" t="b">
        <f t="shared" si="340"/>
        <v>0</v>
      </c>
      <c r="F2231" s="21" t="b">
        <f t="shared" si="341"/>
        <v>0</v>
      </c>
      <c r="G2231" s="20">
        <f t="shared" si="342"/>
        <v>1</v>
      </c>
      <c r="H2231" s="20">
        <f t="shared" si="343"/>
        <v>24</v>
      </c>
      <c r="I2231" s="20">
        <f t="shared" si="348"/>
        <v>18</v>
      </c>
      <c r="J2231" s="21">
        <f t="shared" si="349"/>
        <v>39540</v>
      </c>
      <c r="K2231" s="21"/>
      <c r="L2231" s="21" t="str">
        <f t="shared" si="344"/>
        <v>Wednesday</v>
      </c>
      <c r="M2231" s="20">
        <f t="shared" si="345"/>
        <v>4</v>
      </c>
      <c r="N2231" s="19">
        <v>5203.5</v>
      </c>
      <c r="O2231" s="4">
        <f>MATCH(N2231-1,'Supply Data'!$K$12:$K$17)+1</f>
        <v>5</v>
      </c>
      <c r="P2231">
        <f>INDEX('Supply Data'!$L$12:$L$17,'Demand Data'!O2231)</f>
        <v>75</v>
      </c>
      <c r="R2231" t="str">
        <f t="shared" si="346"/>
        <v>02-Apr-08 Wednesday 18</v>
      </c>
    </row>
    <row r="2232" spans="4:18" x14ac:dyDescent="0.35">
      <c r="D2232" s="21">
        <f t="shared" si="347"/>
        <v>39540.749999994601</v>
      </c>
      <c r="E2232" s="21" t="b">
        <f t="shared" si="340"/>
        <v>0</v>
      </c>
      <c r="F2232" s="21" t="b">
        <f t="shared" si="341"/>
        <v>0</v>
      </c>
      <c r="G2232" s="20">
        <f t="shared" si="342"/>
        <v>1</v>
      </c>
      <c r="H2232" s="20">
        <f t="shared" si="343"/>
        <v>24</v>
      </c>
      <c r="I2232" s="20">
        <f t="shared" si="348"/>
        <v>19</v>
      </c>
      <c r="J2232" s="21">
        <f t="shared" si="349"/>
        <v>39540</v>
      </c>
      <c r="K2232" s="21"/>
      <c r="L2232" s="21" t="str">
        <f t="shared" si="344"/>
        <v>Wednesday</v>
      </c>
      <c r="M2232" s="20">
        <f t="shared" si="345"/>
        <v>4</v>
      </c>
      <c r="N2232" s="19">
        <v>5826</v>
      </c>
      <c r="O2232" s="4">
        <f>MATCH(N2232-1,'Supply Data'!$K$12:$K$17)+1</f>
        <v>5</v>
      </c>
      <c r="P2232">
        <f>INDEX('Supply Data'!$L$12:$L$17,'Demand Data'!O2232)</f>
        <v>75</v>
      </c>
      <c r="R2232" t="str">
        <f t="shared" si="346"/>
        <v>02-Apr-08 Wednesday 19</v>
      </c>
    </row>
    <row r="2233" spans="4:18" x14ac:dyDescent="0.35">
      <c r="D2233" s="21">
        <f t="shared" si="347"/>
        <v>39540.791666661265</v>
      </c>
      <c r="E2233" s="21" t="b">
        <f t="shared" si="340"/>
        <v>0</v>
      </c>
      <c r="F2233" s="21" t="b">
        <f t="shared" si="341"/>
        <v>0</v>
      </c>
      <c r="G2233" s="20">
        <f t="shared" si="342"/>
        <v>1</v>
      </c>
      <c r="H2233" s="20">
        <f t="shared" si="343"/>
        <v>24</v>
      </c>
      <c r="I2233" s="20">
        <f t="shared" si="348"/>
        <v>20</v>
      </c>
      <c r="J2233" s="21">
        <f t="shared" si="349"/>
        <v>39540</v>
      </c>
      <c r="K2233" s="21"/>
      <c r="L2233" s="21" t="str">
        <f t="shared" si="344"/>
        <v>Wednesday</v>
      </c>
      <c r="M2233" s="20">
        <f t="shared" si="345"/>
        <v>4</v>
      </c>
      <c r="N2233" s="19">
        <v>5589</v>
      </c>
      <c r="O2233" s="4">
        <f>MATCH(N2233-1,'Supply Data'!$K$12:$K$17)+1</f>
        <v>5</v>
      </c>
      <c r="P2233">
        <f>INDEX('Supply Data'!$L$12:$L$17,'Demand Data'!O2233)</f>
        <v>75</v>
      </c>
      <c r="R2233" t="str">
        <f t="shared" si="346"/>
        <v>02-Apr-08 Wednesday 20</v>
      </c>
    </row>
    <row r="2234" spans="4:18" x14ac:dyDescent="0.35">
      <c r="D2234" s="21">
        <f t="shared" si="347"/>
        <v>39540.83333332793</v>
      </c>
      <c r="E2234" s="21" t="b">
        <f t="shared" si="340"/>
        <v>0</v>
      </c>
      <c r="F2234" s="21" t="b">
        <f t="shared" si="341"/>
        <v>0</v>
      </c>
      <c r="G2234" s="20">
        <f t="shared" si="342"/>
        <v>1</v>
      </c>
      <c r="H2234" s="20">
        <f t="shared" si="343"/>
        <v>24</v>
      </c>
      <c r="I2234" s="20">
        <f t="shared" si="348"/>
        <v>21</v>
      </c>
      <c r="J2234" s="21">
        <f t="shared" si="349"/>
        <v>39540</v>
      </c>
      <c r="K2234" s="21"/>
      <c r="L2234" s="21" t="str">
        <f t="shared" si="344"/>
        <v>Wednesday</v>
      </c>
      <c r="M2234" s="20">
        <f t="shared" si="345"/>
        <v>4</v>
      </c>
      <c r="N2234" s="19">
        <v>5469</v>
      </c>
      <c r="O2234" s="4">
        <f>MATCH(N2234-1,'Supply Data'!$K$12:$K$17)+1</f>
        <v>5</v>
      </c>
      <c r="P2234">
        <f>INDEX('Supply Data'!$L$12:$L$17,'Demand Data'!O2234)</f>
        <v>75</v>
      </c>
      <c r="R2234" t="str">
        <f t="shared" si="346"/>
        <v>02-Apr-08 Wednesday 21</v>
      </c>
    </row>
    <row r="2235" spans="4:18" x14ac:dyDescent="0.35">
      <c r="D2235" s="21">
        <f t="shared" si="347"/>
        <v>39540.874999994594</v>
      </c>
      <c r="E2235" s="21" t="b">
        <f t="shared" si="340"/>
        <v>0</v>
      </c>
      <c r="F2235" s="21" t="b">
        <f t="shared" si="341"/>
        <v>0</v>
      </c>
      <c r="G2235" s="20">
        <f t="shared" si="342"/>
        <v>1</v>
      </c>
      <c r="H2235" s="20">
        <f t="shared" si="343"/>
        <v>24</v>
      </c>
      <c r="I2235" s="20">
        <f t="shared" si="348"/>
        <v>22</v>
      </c>
      <c r="J2235" s="21">
        <f t="shared" si="349"/>
        <v>39540</v>
      </c>
      <c r="K2235" s="21"/>
      <c r="L2235" s="21" t="str">
        <f t="shared" si="344"/>
        <v>Wednesday</v>
      </c>
      <c r="M2235" s="20">
        <f t="shared" si="345"/>
        <v>4</v>
      </c>
      <c r="N2235" s="19">
        <v>5113.5</v>
      </c>
      <c r="O2235" s="4">
        <f>MATCH(N2235-1,'Supply Data'!$K$12:$K$17)+1</f>
        <v>5</v>
      </c>
      <c r="P2235">
        <f>INDEX('Supply Data'!$L$12:$L$17,'Demand Data'!O2235)</f>
        <v>75</v>
      </c>
      <c r="R2235" t="str">
        <f t="shared" si="346"/>
        <v>02-Apr-08 Wednesday 22</v>
      </c>
    </row>
    <row r="2236" spans="4:18" x14ac:dyDescent="0.35">
      <c r="D2236" s="21">
        <f t="shared" si="347"/>
        <v>39540.916666661258</v>
      </c>
      <c r="E2236" s="21" t="b">
        <f t="shared" si="340"/>
        <v>0</v>
      </c>
      <c r="F2236" s="21" t="b">
        <f t="shared" si="341"/>
        <v>0</v>
      </c>
      <c r="G2236" s="20">
        <f t="shared" si="342"/>
        <v>1</v>
      </c>
      <c r="H2236" s="20">
        <f t="shared" si="343"/>
        <v>24</v>
      </c>
      <c r="I2236" s="20">
        <f t="shared" si="348"/>
        <v>23</v>
      </c>
      <c r="J2236" s="21">
        <f t="shared" si="349"/>
        <v>39540</v>
      </c>
      <c r="K2236" s="21"/>
      <c r="L2236" s="21" t="str">
        <f t="shared" si="344"/>
        <v>Wednesday</v>
      </c>
      <c r="M2236" s="20">
        <f t="shared" si="345"/>
        <v>4</v>
      </c>
      <c r="N2236" s="19">
        <v>4666.5</v>
      </c>
      <c r="O2236" s="4">
        <f>MATCH(N2236-1,'Supply Data'!$K$12:$K$17)+1</f>
        <v>4</v>
      </c>
      <c r="P2236">
        <f>INDEX('Supply Data'!$L$12:$L$17,'Demand Data'!O2236)</f>
        <v>50</v>
      </c>
      <c r="R2236" t="str">
        <f t="shared" si="346"/>
        <v>02-Apr-08 Wednesday 23</v>
      </c>
    </row>
    <row r="2237" spans="4:18" x14ac:dyDescent="0.35">
      <c r="D2237" s="21">
        <f t="shared" si="347"/>
        <v>39540.958333327922</v>
      </c>
      <c r="E2237" s="21" t="b">
        <f t="shared" si="340"/>
        <v>0</v>
      </c>
      <c r="F2237" s="21" t="b">
        <f t="shared" si="341"/>
        <v>0</v>
      </c>
      <c r="G2237" s="20">
        <f t="shared" si="342"/>
        <v>1</v>
      </c>
      <c r="H2237" s="20">
        <f t="shared" si="343"/>
        <v>24</v>
      </c>
      <c r="I2237" s="20">
        <f t="shared" si="348"/>
        <v>24</v>
      </c>
      <c r="J2237" s="21">
        <f t="shared" si="349"/>
        <v>39540</v>
      </c>
      <c r="K2237" s="21"/>
      <c r="L2237" s="21" t="str">
        <f t="shared" si="344"/>
        <v>Wednesday</v>
      </c>
      <c r="M2237" s="20">
        <f t="shared" si="345"/>
        <v>4</v>
      </c>
      <c r="N2237" s="19">
        <v>4378.5</v>
      </c>
      <c r="O2237" s="4">
        <f>MATCH(N2237-1,'Supply Data'!$K$12:$K$17)+1</f>
        <v>4</v>
      </c>
      <c r="P2237">
        <f>INDEX('Supply Data'!$L$12:$L$17,'Demand Data'!O2237)</f>
        <v>50</v>
      </c>
      <c r="R2237" t="str">
        <f t="shared" si="346"/>
        <v>02-Apr-08 Wednesday 24</v>
      </c>
    </row>
    <row r="2238" spans="4:18" x14ac:dyDescent="0.35">
      <c r="D2238" s="21">
        <f t="shared" si="347"/>
        <v>39540.999999994587</v>
      </c>
      <c r="E2238" s="21" t="b">
        <f t="shared" si="340"/>
        <v>0</v>
      </c>
      <c r="F2238" s="21" t="b">
        <f t="shared" si="341"/>
        <v>0</v>
      </c>
      <c r="G2238" s="20">
        <f t="shared" si="342"/>
        <v>1</v>
      </c>
      <c r="H2238" s="20">
        <f t="shared" si="343"/>
        <v>24</v>
      </c>
      <c r="I2238" s="20">
        <f t="shared" si="348"/>
        <v>1</v>
      </c>
      <c r="J2238" s="21">
        <f t="shared" si="349"/>
        <v>39541</v>
      </c>
      <c r="K2238" s="21"/>
      <c r="L2238" s="21" t="str">
        <f t="shared" si="344"/>
        <v>Thursday</v>
      </c>
      <c r="M2238" s="20">
        <f t="shared" si="345"/>
        <v>4</v>
      </c>
      <c r="N2238" s="19">
        <v>4240.5</v>
      </c>
      <c r="O2238" s="4">
        <f>MATCH(N2238-1,'Supply Data'!$K$12:$K$17)+1</f>
        <v>4</v>
      </c>
      <c r="P2238">
        <f>INDEX('Supply Data'!$L$12:$L$17,'Demand Data'!O2238)</f>
        <v>50</v>
      </c>
      <c r="R2238" t="str">
        <f t="shared" si="346"/>
        <v>03-Apr-08 Thursday 1</v>
      </c>
    </row>
    <row r="2239" spans="4:18" x14ac:dyDescent="0.35">
      <c r="D2239" s="21">
        <f t="shared" si="347"/>
        <v>39541.041666661251</v>
      </c>
      <c r="E2239" s="21" t="b">
        <f t="shared" si="340"/>
        <v>0</v>
      </c>
      <c r="F2239" s="21" t="b">
        <f t="shared" si="341"/>
        <v>0</v>
      </c>
      <c r="G2239" s="20">
        <f t="shared" si="342"/>
        <v>1</v>
      </c>
      <c r="H2239" s="20">
        <f t="shared" si="343"/>
        <v>24</v>
      </c>
      <c r="I2239" s="20">
        <f t="shared" si="348"/>
        <v>2</v>
      </c>
      <c r="J2239" s="21">
        <f t="shared" si="349"/>
        <v>39541</v>
      </c>
      <c r="K2239" s="21"/>
      <c r="L2239" s="21" t="str">
        <f t="shared" si="344"/>
        <v>Thursday</v>
      </c>
      <c r="M2239" s="20">
        <f t="shared" si="345"/>
        <v>4</v>
      </c>
      <c r="N2239" s="19">
        <v>3987</v>
      </c>
      <c r="O2239" s="4">
        <f>MATCH(N2239-1,'Supply Data'!$K$12:$K$17)+1</f>
        <v>4</v>
      </c>
      <c r="P2239">
        <f>INDEX('Supply Data'!$L$12:$L$17,'Demand Data'!O2239)</f>
        <v>50</v>
      </c>
      <c r="R2239" t="str">
        <f t="shared" si="346"/>
        <v>03-Apr-08 Thursday 2</v>
      </c>
    </row>
    <row r="2240" spans="4:18" x14ac:dyDescent="0.35">
      <c r="D2240" s="21">
        <f t="shared" si="347"/>
        <v>39541.083333327915</v>
      </c>
      <c r="E2240" s="21" t="b">
        <f t="shared" si="340"/>
        <v>0</v>
      </c>
      <c r="F2240" s="21" t="b">
        <f t="shared" si="341"/>
        <v>0</v>
      </c>
      <c r="G2240" s="20">
        <f t="shared" si="342"/>
        <v>1</v>
      </c>
      <c r="H2240" s="20">
        <f t="shared" si="343"/>
        <v>24</v>
      </c>
      <c r="I2240" s="20">
        <f t="shared" si="348"/>
        <v>3</v>
      </c>
      <c r="J2240" s="21">
        <f t="shared" si="349"/>
        <v>39541</v>
      </c>
      <c r="K2240" s="21"/>
      <c r="L2240" s="21" t="str">
        <f t="shared" si="344"/>
        <v>Thursday</v>
      </c>
      <c r="M2240" s="20">
        <f t="shared" si="345"/>
        <v>4</v>
      </c>
      <c r="N2240" s="19">
        <v>3910.5</v>
      </c>
      <c r="O2240" s="4">
        <f>MATCH(N2240-1,'Supply Data'!$K$12:$K$17)+1</f>
        <v>4</v>
      </c>
      <c r="P2240">
        <f>INDEX('Supply Data'!$L$12:$L$17,'Demand Data'!O2240)</f>
        <v>50</v>
      </c>
      <c r="R2240" t="str">
        <f t="shared" si="346"/>
        <v>03-Apr-08 Thursday 3</v>
      </c>
    </row>
    <row r="2241" spans="4:18" x14ac:dyDescent="0.35">
      <c r="D2241" s="21">
        <f t="shared" si="347"/>
        <v>39541.124999994579</v>
      </c>
      <c r="E2241" s="21" t="b">
        <f t="shared" si="340"/>
        <v>0</v>
      </c>
      <c r="F2241" s="21" t="b">
        <f t="shared" si="341"/>
        <v>0</v>
      </c>
      <c r="G2241" s="20">
        <f t="shared" si="342"/>
        <v>1</v>
      </c>
      <c r="H2241" s="20">
        <f t="shared" si="343"/>
        <v>24</v>
      </c>
      <c r="I2241" s="20">
        <f t="shared" si="348"/>
        <v>4</v>
      </c>
      <c r="J2241" s="21">
        <f t="shared" si="349"/>
        <v>39541</v>
      </c>
      <c r="K2241" s="21"/>
      <c r="L2241" s="21" t="str">
        <f t="shared" si="344"/>
        <v>Thursday</v>
      </c>
      <c r="M2241" s="20">
        <f t="shared" si="345"/>
        <v>4</v>
      </c>
      <c r="N2241" s="19">
        <v>3873</v>
      </c>
      <c r="O2241" s="4">
        <f>MATCH(N2241-1,'Supply Data'!$K$12:$K$17)+1</f>
        <v>4</v>
      </c>
      <c r="P2241">
        <f>INDEX('Supply Data'!$L$12:$L$17,'Demand Data'!O2241)</f>
        <v>50</v>
      </c>
      <c r="R2241" t="str">
        <f t="shared" si="346"/>
        <v>03-Apr-08 Thursday 4</v>
      </c>
    </row>
    <row r="2242" spans="4:18" x14ac:dyDescent="0.35">
      <c r="D2242" s="21">
        <f t="shared" si="347"/>
        <v>39541.166666661244</v>
      </c>
      <c r="E2242" s="21" t="b">
        <f t="shared" si="340"/>
        <v>0</v>
      </c>
      <c r="F2242" s="21" t="b">
        <f t="shared" si="341"/>
        <v>0</v>
      </c>
      <c r="G2242" s="20">
        <f t="shared" si="342"/>
        <v>1</v>
      </c>
      <c r="H2242" s="20">
        <f t="shared" si="343"/>
        <v>24</v>
      </c>
      <c r="I2242" s="20">
        <f t="shared" si="348"/>
        <v>5</v>
      </c>
      <c r="J2242" s="21">
        <f t="shared" si="349"/>
        <v>39541</v>
      </c>
      <c r="K2242" s="21"/>
      <c r="L2242" s="21" t="str">
        <f t="shared" si="344"/>
        <v>Thursday</v>
      </c>
      <c r="M2242" s="20">
        <f t="shared" si="345"/>
        <v>4</v>
      </c>
      <c r="N2242" s="19">
        <v>3886.5</v>
      </c>
      <c r="O2242" s="4">
        <f>MATCH(N2242-1,'Supply Data'!$K$12:$K$17)+1</f>
        <v>4</v>
      </c>
      <c r="P2242">
        <f>INDEX('Supply Data'!$L$12:$L$17,'Demand Data'!O2242)</f>
        <v>50</v>
      </c>
      <c r="R2242" t="str">
        <f t="shared" si="346"/>
        <v>03-Apr-08 Thursday 5</v>
      </c>
    </row>
    <row r="2243" spans="4:18" x14ac:dyDescent="0.35">
      <c r="D2243" s="21">
        <f t="shared" si="347"/>
        <v>39541.208333327908</v>
      </c>
      <c r="E2243" s="21" t="b">
        <f t="shared" si="340"/>
        <v>0</v>
      </c>
      <c r="F2243" s="21" t="b">
        <f t="shared" si="341"/>
        <v>0</v>
      </c>
      <c r="G2243" s="20">
        <f t="shared" si="342"/>
        <v>1</v>
      </c>
      <c r="H2243" s="20">
        <f t="shared" si="343"/>
        <v>24</v>
      </c>
      <c r="I2243" s="20">
        <f t="shared" si="348"/>
        <v>6</v>
      </c>
      <c r="J2243" s="21">
        <f t="shared" si="349"/>
        <v>39541</v>
      </c>
      <c r="K2243" s="21"/>
      <c r="L2243" s="21" t="str">
        <f t="shared" si="344"/>
        <v>Thursday</v>
      </c>
      <c r="M2243" s="20">
        <f t="shared" si="345"/>
        <v>4</v>
      </c>
      <c r="N2243" s="19">
        <v>3723</v>
      </c>
      <c r="O2243" s="4">
        <f>MATCH(N2243-1,'Supply Data'!$K$12:$K$17)+1</f>
        <v>4</v>
      </c>
      <c r="P2243">
        <f>INDEX('Supply Data'!$L$12:$L$17,'Demand Data'!O2243)</f>
        <v>50</v>
      </c>
      <c r="R2243" t="str">
        <f t="shared" si="346"/>
        <v>03-Apr-08 Thursday 6</v>
      </c>
    </row>
    <row r="2244" spans="4:18" x14ac:dyDescent="0.35">
      <c r="D2244" s="21">
        <f t="shared" si="347"/>
        <v>39541.249999994572</v>
      </c>
      <c r="E2244" s="21" t="b">
        <f t="shared" si="340"/>
        <v>0</v>
      </c>
      <c r="F2244" s="21" t="b">
        <f t="shared" si="341"/>
        <v>0</v>
      </c>
      <c r="G2244" s="20">
        <f t="shared" si="342"/>
        <v>1</v>
      </c>
      <c r="H2244" s="20">
        <f t="shared" si="343"/>
        <v>24</v>
      </c>
      <c r="I2244" s="20">
        <f t="shared" si="348"/>
        <v>7</v>
      </c>
      <c r="J2244" s="21">
        <f t="shared" si="349"/>
        <v>39541</v>
      </c>
      <c r="K2244" s="21"/>
      <c r="L2244" s="21" t="str">
        <f t="shared" si="344"/>
        <v>Thursday</v>
      </c>
      <c r="M2244" s="20">
        <f t="shared" si="345"/>
        <v>4</v>
      </c>
      <c r="N2244" s="19">
        <v>3691.5</v>
      </c>
      <c r="O2244" s="4">
        <f>MATCH(N2244-1,'Supply Data'!$K$12:$K$17)+1</f>
        <v>4</v>
      </c>
      <c r="P2244">
        <f>INDEX('Supply Data'!$L$12:$L$17,'Demand Data'!O2244)</f>
        <v>50</v>
      </c>
      <c r="R2244" t="str">
        <f t="shared" si="346"/>
        <v>03-Apr-08 Thursday 7</v>
      </c>
    </row>
    <row r="2245" spans="4:18" x14ac:dyDescent="0.35">
      <c r="D2245" s="21">
        <f t="shared" si="347"/>
        <v>39541.291666661236</v>
      </c>
      <c r="E2245" s="21" t="b">
        <f t="shared" si="340"/>
        <v>0</v>
      </c>
      <c r="F2245" s="21" t="b">
        <f t="shared" si="341"/>
        <v>0</v>
      </c>
      <c r="G2245" s="20">
        <f t="shared" si="342"/>
        <v>1</v>
      </c>
      <c r="H2245" s="20">
        <f t="shared" si="343"/>
        <v>24</v>
      </c>
      <c r="I2245" s="20">
        <f t="shared" si="348"/>
        <v>8</v>
      </c>
      <c r="J2245" s="21">
        <f t="shared" si="349"/>
        <v>39541</v>
      </c>
      <c r="K2245" s="21"/>
      <c r="L2245" s="21" t="str">
        <f t="shared" si="344"/>
        <v>Thursday</v>
      </c>
      <c r="M2245" s="20">
        <f t="shared" si="345"/>
        <v>4</v>
      </c>
      <c r="N2245" s="19">
        <v>4174.5</v>
      </c>
      <c r="O2245" s="4">
        <f>MATCH(N2245-1,'Supply Data'!$K$12:$K$17)+1</f>
        <v>4</v>
      </c>
      <c r="P2245">
        <f>INDEX('Supply Data'!$L$12:$L$17,'Demand Data'!O2245)</f>
        <v>50</v>
      </c>
      <c r="R2245" t="str">
        <f t="shared" si="346"/>
        <v>03-Apr-08 Thursday 8</v>
      </c>
    </row>
    <row r="2246" spans="4:18" x14ac:dyDescent="0.35">
      <c r="D2246" s="21">
        <f t="shared" si="347"/>
        <v>39541.333333327901</v>
      </c>
      <c r="E2246" s="21" t="b">
        <f t="shared" ref="E2246:E2309" si="350">D2246=$D$2</f>
        <v>0</v>
      </c>
      <c r="F2246" s="21" t="b">
        <f t="shared" ref="F2246:F2309" si="351">D2246=$E$2</f>
        <v>0</v>
      </c>
      <c r="G2246" s="20">
        <f t="shared" si="342"/>
        <v>1</v>
      </c>
      <c r="H2246" s="20">
        <f t="shared" si="343"/>
        <v>24</v>
      </c>
      <c r="I2246" s="20">
        <f t="shared" si="348"/>
        <v>9</v>
      </c>
      <c r="J2246" s="21">
        <f t="shared" si="349"/>
        <v>39541</v>
      </c>
      <c r="K2246" s="21"/>
      <c r="L2246" s="21" t="str">
        <f t="shared" si="344"/>
        <v>Thursday</v>
      </c>
      <c r="M2246" s="20">
        <f t="shared" si="345"/>
        <v>4</v>
      </c>
      <c r="N2246" s="19">
        <v>4612.5</v>
      </c>
      <c r="O2246" s="4">
        <f>MATCH(N2246-1,'Supply Data'!$K$12:$K$17)+1</f>
        <v>4</v>
      </c>
      <c r="P2246">
        <f>INDEX('Supply Data'!$L$12:$L$17,'Demand Data'!O2246)</f>
        <v>50</v>
      </c>
      <c r="R2246" t="str">
        <f t="shared" si="346"/>
        <v>03-Apr-08 Thursday 9</v>
      </c>
    </row>
    <row r="2247" spans="4:18" x14ac:dyDescent="0.35">
      <c r="D2247" s="21">
        <f t="shared" si="347"/>
        <v>39541.374999994565</v>
      </c>
      <c r="E2247" s="21" t="b">
        <f t="shared" si="350"/>
        <v>0</v>
      </c>
      <c r="F2247" s="21" t="b">
        <f t="shared" si="351"/>
        <v>0</v>
      </c>
      <c r="G2247" s="20">
        <f t="shared" ref="G2247:G2310" si="352">IF(E2247,2,IF(F2247,3,1))</f>
        <v>1</v>
      </c>
      <c r="H2247" s="20">
        <f t="shared" ref="H2247:H2310" si="353">CHOOSE(G2247,24,23,25)</f>
        <v>24</v>
      </c>
      <c r="I2247" s="20">
        <f t="shared" si="348"/>
        <v>10</v>
      </c>
      <c r="J2247" s="21">
        <f t="shared" si="349"/>
        <v>39541</v>
      </c>
      <c r="K2247" s="21"/>
      <c r="L2247" s="21" t="str">
        <f t="shared" ref="L2247:L2310" si="354">TEXT(J2247,"ddddd")</f>
        <v>Thursday</v>
      </c>
      <c r="M2247" s="20">
        <f t="shared" ref="M2247:M2310" si="355">MONTH(D2247)</f>
        <v>4</v>
      </c>
      <c r="N2247" s="19">
        <v>4776</v>
      </c>
      <c r="O2247" s="4">
        <f>MATCH(N2247-1,'Supply Data'!$K$12:$K$17)+1</f>
        <v>4</v>
      </c>
      <c r="P2247">
        <f>INDEX('Supply Data'!$L$12:$L$17,'Demand Data'!O2247)</f>
        <v>50</v>
      </c>
      <c r="R2247" t="str">
        <f t="shared" ref="R2247:R2310" si="356">TEXT(D2247,"dd-mmm-yy ddddd")&amp;" "&amp;I2247</f>
        <v>03-Apr-08 Thursday 10</v>
      </c>
    </row>
    <row r="2248" spans="4:18" x14ac:dyDescent="0.35">
      <c r="D2248" s="21">
        <f t="shared" ref="D2248:D2311" si="357">D2247+1/24</f>
        <v>39541.416666661229</v>
      </c>
      <c r="E2248" s="21" t="b">
        <f t="shared" si="350"/>
        <v>0</v>
      </c>
      <c r="F2248" s="21" t="b">
        <f t="shared" si="351"/>
        <v>0</v>
      </c>
      <c r="G2248" s="20">
        <f t="shared" si="352"/>
        <v>1</v>
      </c>
      <c r="H2248" s="20">
        <f t="shared" si="353"/>
        <v>24</v>
      </c>
      <c r="I2248" s="20">
        <f t="shared" ref="I2248:I2311" si="358">IF(I2247&gt;=H2248,1,I2247+1)</f>
        <v>11</v>
      </c>
      <c r="J2248" s="21">
        <f t="shared" ref="J2248:J2311" si="359">IF(I2248=1,J2247+1,J2247)</f>
        <v>39541</v>
      </c>
      <c r="K2248" s="21"/>
      <c r="L2248" s="21" t="str">
        <f t="shared" si="354"/>
        <v>Thursday</v>
      </c>
      <c r="M2248" s="20">
        <f t="shared" si="355"/>
        <v>4</v>
      </c>
      <c r="N2248" s="19">
        <v>4935</v>
      </c>
      <c r="O2248" s="4">
        <f>MATCH(N2248-1,'Supply Data'!$K$12:$K$17)+1</f>
        <v>5</v>
      </c>
      <c r="P2248">
        <f>INDEX('Supply Data'!$L$12:$L$17,'Demand Data'!O2248)</f>
        <v>75</v>
      </c>
      <c r="R2248" t="str">
        <f t="shared" si="356"/>
        <v>03-Apr-08 Thursday 11</v>
      </c>
    </row>
    <row r="2249" spans="4:18" x14ac:dyDescent="0.35">
      <c r="D2249" s="21">
        <f t="shared" si="357"/>
        <v>39541.458333327893</v>
      </c>
      <c r="E2249" s="21" t="b">
        <f t="shared" si="350"/>
        <v>0</v>
      </c>
      <c r="F2249" s="21" t="b">
        <f t="shared" si="351"/>
        <v>0</v>
      </c>
      <c r="G2249" s="20">
        <f t="shared" si="352"/>
        <v>1</v>
      </c>
      <c r="H2249" s="20">
        <f t="shared" si="353"/>
        <v>24</v>
      </c>
      <c r="I2249" s="20">
        <f t="shared" si="358"/>
        <v>12</v>
      </c>
      <c r="J2249" s="21">
        <f t="shared" si="359"/>
        <v>39541</v>
      </c>
      <c r="K2249" s="21"/>
      <c r="L2249" s="21" t="str">
        <f t="shared" si="354"/>
        <v>Thursday</v>
      </c>
      <c r="M2249" s="20">
        <f t="shared" si="355"/>
        <v>4</v>
      </c>
      <c r="N2249" s="19">
        <v>4756.5</v>
      </c>
      <c r="O2249" s="4">
        <f>MATCH(N2249-1,'Supply Data'!$K$12:$K$17)+1</f>
        <v>4</v>
      </c>
      <c r="P2249">
        <f>INDEX('Supply Data'!$L$12:$L$17,'Demand Data'!O2249)</f>
        <v>50</v>
      </c>
      <c r="R2249" t="str">
        <f t="shared" si="356"/>
        <v>03-Apr-08 Thursday 12</v>
      </c>
    </row>
    <row r="2250" spans="4:18" x14ac:dyDescent="0.35">
      <c r="D2250" s="21">
        <f t="shared" si="357"/>
        <v>39541.499999994558</v>
      </c>
      <c r="E2250" s="21" t="b">
        <f t="shared" si="350"/>
        <v>0</v>
      </c>
      <c r="F2250" s="21" t="b">
        <f t="shared" si="351"/>
        <v>0</v>
      </c>
      <c r="G2250" s="20">
        <f t="shared" si="352"/>
        <v>1</v>
      </c>
      <c r="H2250" s="20">
        <f t="shared" si="353"/>
        <v>24</v>
      </c>
      <c r="I2250" s="20">
        <f t="shared" si="358"/>
        <v>13</v>
      </c>
      <c r="J2250" s="21">
        <f t="shared" si="359"/>
        <v>39541</v>
      </c>
      <c r="K2250" s="21"/>
      <c r="L2250" s="21" t="str">
        <f t="shared" si="354"/>
        <v>Thursday</v>
      </c>
      <c r="M2250" s="20">
        <f t="shared" si="355"/>
        <v>4</v>
      </c>
      <c r="N2250" s="19">
        <v>4756.5</v>
      </c>
      <c r="O2250" s="4">
        <f>MATCH(N2250-1,'Supply Data'!$K$12:$K$17)+1</f>
        <v>4</v>
      </c>
      <c r="P2250">
        <f>INDEX('Supply Data'!$L$12:$L$17,'Demand Data'!O2250)</f>
        <v>50</v>
      </c>
      <c r="R2250" t="str">
        <f t="shared" si="356"/>
        <v>03-Apr-08 Thursday 13</v>
      </c>
    </row>
    <row r="2251" spans="4:18" x14ac:dyDescent="0.35">
      <c r="D2251" s="21">
        <f t="shared" si="357"/>
        <v>39541.541666661222</v>
      </c>
      <c r="E2251" s="21" t="b">
        <f t="shared" si="350"/>
        <v>0</v>
      </c>
      <c r="F2251" s="21" t="b">
        <f t="shared" si="351"/>
        <v>0</v>
      </c>
      <c r="G2251" s="20">
        <f t="shared" si="352"/>
        <v>1</v>
      </c>
      <c r="H2251" s="20">
        <f t="shared" si="353"/>
        <v>24</v>
      </c>
      <c r="I2251" s="20">
        <f t="shared" si="358"/>
        <v>14</v>
      </c>
      <c r="J2251" s="21">
        <f t="shared" si="359"/>
        <v>39541</v>
      </c>
      <c r="K2251" s="21"/>
      <c r="L2251" s="21" t="str">
        <f t="shared" si="354"/>
        <v>Thursday</v>
      </c>
      <c r="M2251" s="20">
        <f t="shared" si="355"/>
        <v>4</v>
      </c>
      <c r="N2251" s="19">
        <v>4941</v>
      </c>
      <c r="O2251" s="4">
        <f>MATCH(N2251-1,'Supply Data'!$K$12:$K$17)+1</f>
        <v>5</v>
      </c>
      <c r="P2251">
        <f>INDEX('Supply Data'!$L$12:$L$17,'Demand Data'!O2251)</f>
        <v>75</v>
      </c>
      <c r="R2251" t="str">
        <f t="shared" si="356"/>
        <v>03-Apr-08 Thursday 14</v>
      </c>
    </row>
    <row r="2252" spans="4:18" x14ac:dyDescent="0.35">
      <c r="D2252" s="21">
        <f t="shared" si="357"/>
        <v>39541.583333327886</v>
      </c>
      <c r="E2252" s="21" t="b">
        <f t="shared" si="350"/>
        <v>0</v>
      </c>
      <c r="F2252" s="21" t="b">
        <f t="shared" si="351"/>
        <v>0</v>
      </c>
      <c r="G2252" s="20">
        <f t="shared" si="352"/>
        <v>1</v>
      </c>
      <c r="H2252" s="20">
        <f t="shared" si="353"/>
        <v>24</v>
      </c>
      <c r="I2252" s="20">
        <f t="shared" si="358"/>
        <v>15</v>
      </c>
      <c r="J2252" s="21">
        <f t="shared" si="359"/>
        <v>39541</v>
      </c>
      <c r="K2252" s="21"/>
      <c r="L2252" s="21" t="str">
        <f t="shared" si="354"/>
        <v>Thursday</v>
      </c>
      <c r="M2252" s="20">
        <f t="shared" si="355"/>
        <v>4</v>
      </c>
      <c r="N2252" s="19">
        <v>4777.5</v>
      </c>
      <c r="O2252" s="4">
        <f>MATCH(N2252-1,'Supply Data'!$K$12:$K$17)+1</f>
        <v>4</v>
      </c>
      <c r="P2252">
        <f>INDEX('Supply Data'!$L$12:$L$17,'Demand Data'!O2252)</f>
        <v>50</v>
      </c>
      <c r="R2252" t="str">
        <f t="shared" si="356"/>
        <v>03-Apr-08 Thursday 15</v>
      </c>
    </row>
    <row r="2253" spans="4:18" x14ac:dyDescent="0.35">
      <c r="D2253" s="21">
        <f t="shared" si="357"/>
        <v>39541.62499999455</v>
      </c>
      <c r="E2253" s="21" t="b">
        <f t="shared" si="350"/>
        <v>0</v>
      </c>
      <c r="F2253" s="21" t="b">
        <f t="shared" si="351"/>
        <v>0</v>
      </c>
      <c r="G2253" s="20">
        <f t="shared" si="352"/>
        <v>1</v>
      </c>
      <c r="H2253" s="20">
        <f t="shared" si="353"/>
        <v>24</v>
      </c>
      <c r="I2253" s="20">
        <f t="shared" si="358"/>
        <v>16</v>
      </c>
      <c r="J2253" s="21">
        <f t="shared" si="359"/>
        <v>39541</v>
      </c>
      <c r="K2253" s="21"/>
      <c r="L2253" s="21" t="str">
        <f t="shared" si="354"/>
        <v>Thursday</v>
      </c>
      <c r="M2253" s="20">
        <f t="shared" si="355"/>
        <v>4</v>
      </c>
      <c r="N2253" s="19">
        <v>4689</v>
      </c>
      <c r="O2253" s="4">
        <f>MATCH(N2253-1,'Supply Data'!$K$12:$K$17)+1</f>
        <v>4</v>
      </c>
      <c r="P2253">
        <f>INDEX('Supply Data'!$L$12:$L$17,'Demand Data'!O2253)</f>
        <v>50</v>
      </c>
      <c r="R2253" t="str">
        <f t="shared" si="356"/>
        <v>03-Apr-08 Thursday 16</v>
      </c>
    </row>
    <row r="2254" spans="4:18" x14ac:dyDescent="0.35">
      <c r="D2254" s="21">
        <f t="shared" si="357"/>
        <v>39541.666666661215</v>
      </c>
      <c r="E2254" s="21" t="b">
        <f t="shared" si="350"/>
        <v>0</v>
      </c>
      <c r="F2254" s="21" t="b">
        <f t="shared" si="351"/>
        <v>0</v>
      </c>
      <c r="G2254" s="20">
        <f t="shared" si="352"/>
        <v>1</v>
      </c>
      <c r="H2254" s="20">
        <f t="shared" si="353"/>
        <v>24</v>
      </c>
      <c r="I2254" s="20">
        <f t="shared" si="358"/>
        <v>17</v>
      </c>
      <c r="J2254" s="21">
        <f t="shared" si="359"/>
        <v>39541</v>
      </c>
      <c r="K2254" s="21"/>
      <c r="L2254" s="21" t="str">
        <f t="shared" si="354"/>
        <v>Thursday</v>
      </c>
      <c r="M2254" s="20">
        <f t="shared" si="355"/>
        <v>4</v>
      </c>
      <c r="N2254" s="19">
        <v>4495.5</v>
      </c>
      <c r="O2254" s="4">
        <f>MATCH(N2254-1,'Supply Data'!$K$12:$K$17)+1</f>
        <v>4</v>
      </c>
      <c r="P2254">
        <f>INDEX('Supply Data'!$L$12:$L$17,'Demand Data'!O2254)</f>
        <v>50</v>
      </c>
      <c r="R2254" t="str">
        <f t="shared" si="356"/>
        <v>03-Apr-08 Thursday 17</v>
      </c>
    </row>
    <row r="2255" spans="4:18" x14ac:dyDescent="0.35">
      <c r="D2255" s="21">
        <f t="shared" si="357"/>
        <v>39541.708333327879</v>
      </c>
      <c r="E2255" s="21" t="b">
        <f t="shared" si="350"/>
        <v>0</v>
      </c>
      <c r="F2255" s="21" t="b">
        <f t="shared" si="351"/>
        <v>0</v>
      </c>
      <c r="G2255" s="20">
        <f t="shared" si="352"/>
        <v>1</v>
      </c>
      <c r="H2255" s="20">
        <f t="shared" si="353"/>
        <v>24</v>
      </c>
      <c r="I2255" s="20">
        <f t="shared" si="358"/>
        <v>18</v>
      </c>
      <c r="J2255" s="21">
        <f t="shared" si="359"/>
        <v>39541</v>
      </c>
      <c r="K2255" s="21"/>
      <c r="L2255" s="21" t="str">
        <f t="shared" si="354"/>
        <v>Thursday</v>
      </c>
      <c r="M2255" s="20">
        <f t="shared" si="355"/>
        <v>4</v>
      </c>
      <c r="N2255" s="19">
        <v>4578</v>
      </c>
      <c r="O2255" s="4">
        <f>MATCH(N2255-1,'Supply Data'!$K$12:$K$17)+1</f>
        <v>4</v>
      </c>
      <c r="P2255">
        <f>INDEX('Supply Data'!$L$12:$L$17,'Demand Data'!O2255)</f>
        <v>50</v>
      </c>
      <c r="R2255" t="str">
        <f t="shared" si="356"/>
        <v>03-Apr-08 Thursday 18</v>
      </c>
    </row>
    <row r="2256" spans="4:18" x14ac:dyDescent="0.35">
      <c r="D2256" s="21">
        <f t="shared" si="357"/>
        <v>39541.749999994543</v>
      </c>
      <c r="E2256" s="21" t="b">
        <f t="shared" si="350"/>
        <v>0</v>
      </c>
      <c r="F2256" s="21" t="b">
        <f t="shared" si="351"/>
        <v>0</v>
      </c>
      <c r="G2256" s="20">
        <f t="shared" si="352"/>
        <v>1</v>
      </c>
      <c r="H2256" s="20">
        <f t="shared" si="353"/>
        <v>24</v>
      </c>
      <c r="I2256" s="20">
        <f t="shared" si="358"/>
        <v>19</v>
      </c>
      <c r="J2256" s="21">
        <f t="shared" si="359"/>
        <v>39541</v>
      </c>
      <c r="K2256" s="21"/>
      <c r="L2256" s="21" t="str">
        <f t="shared" si="354"/>
        <v>Thursday</v>
      </c>
      <c r="M2256" s="20">
        <f t="shared" si="355"/>
        <v>4</v>
      </c>
      <c r="N2256" s="19">
        <v>5127</v>
      </c>
      <c r="O2256" s="4">
        <f>MATCH(N2256-1,'Supply Data'!$K$12:$K$17)+1</f>
        <v>5</v>
      </c>
      <c r="P2256">
        <f>INDEX('Supply Data'!$L$12:$L$17,'Demand Data'!O2256)</f>
        <v>75</v>
      </c>
      <c r="R2256" t="str">
        <f t="shared" si="356"/>
        <v>03-Apr-08 Thursday 19</v>
      </c>
    </row>
    <row r="2257" spans="4:18" x14ac:dyDescent="0.35">
      <c r="D2257" s="21">
        <f t="shared" si="357"/>
        <v>39541.791666661207</v>
      </c>
      <c r="E2257" s="21" t="b">
        <f t="shared" si="350"/>
        <v>0</v>
      </c>
      <c r="F2257" s="21" t="b">
        <f t="shared" si="351"/>
        <v>0</v>
      </c>
      <c r="G2257" s="20">
        <f t="shared" si="352"/>
        <v>1</v>
      </c>
      <c r="H2257" s="20">
        <f t="shared" si="353"/>
        <v>24</v>
      </c>
      <c r="I2257" s="20">
        <f t="shared" si="358"/>
        <v>20</v>
      </c>
      <c r="J2257" s="21">
        <f t="shared" si="359"/>
        <v>39541</v>
      </c>
      <c r="K2257" s="21"/>
      <c r="L2257" s="21" t="str">
        <f t="shared" si="354"/>
        <v>Thursday</v>
      </c>
      <c r="M2257" s="20">
        <f t="shared" si="355"/>
        <v>4</v>
      </c>
      <c r="N2257" s="19">
        <v>4959</v>
      </c>
      <c r="O2257" s="4">
        <f>MATCH(N2257-1,'Supply Data'!$K$12:$K$17)+1</f>
        <v>5</v>
      </c>
      <c r="P2257">
        <f>INDEX('Supply Data'!$L$12:$L$17,'Demand Data'!O2257)</f>
        <v>75</v>
      </c>
      <c r="R2257" t="str">
        <f t="shared" si="356"/>
        <v>03-Apr-08 Thursday 20</v>
      </c>
    </row>
    <row r="2258" spans="4:18" x14ac:dyDescent="0.35">
      <c r="D2258" s="21">
        <f t="shared" si="357"/>
        <v>39541.833333327872</v>
      </c>
      <c r="E2258" s="21" t="b">
        <f t="shared" si="350"/>
        <v>0</v>
      </c>
      <c r="F2258" s="21" t="b">
        <f t="shared" si="351"/>
        <v>0</v>
      </c>
      <c r="G2258" s="20">
        <f t="shared" si="352"/>
        <v>1</v>
      </c>
      <c r="H2258" s="20">
        <f t="shared" si="353"/>
        <v>24</v>
      </c>
      <c r="I2258" s="20">
        <f t="shared" si="358"/>
        <v>21</v>
      </c>
      <c r="J2258" s="21">
        <f t="shared" si="359"/>
        <v>39541</v>
      </c>
      <c r="K2258" s="21"/>
      <c r="L2258" s="21" t="str">
        <f t="shared" si="354"/>
        <v>Thursday</v>
      </c>
      <c r="M2258" s="20">
        <f t="shared" si="355"/>
        <v>4</v>
      </c>
      <c r="N2258" s="19">
        <v>4672.5</v>
      </c>
      <c r="O2258" s="4">
        <f>MATCH(N2258-1,'Supply Data'!$K$12:$K$17)+1</f>
        <v>4</v>
      </c>
      <c r="P2258">
        <f>INDEX('Supply Data'!$L$12:$L$17,'Demand Data'!O2258)</f>
        <v>50</v>
      </c>
      <c r="R2258" t="str">
        <f t="shared" si="356"/>
        <v>03-Apr-08 Thursday 21</v>
      </c>
    </row>
    <row r="2259" spans="4:18" x14ac:dyDescent="0.35">
      <c r="D2259" s="21">
        <f t="shared" si="357"/>
        <v>39541.874999994536</v>
      </c>
      <c r="E2259" s="21" t="b">
        <f t="shared" si="350"/>
        <v>0</v>
      </c>
      <c r="F2259" s="21" t="b">
        <f t="shared" si="351"/>
        <v>0</v>
      </c>
      <c r="G2259" s="20">
        <f t="shared" si="352"/>
        <v>1</v>
      </c>
      <c r="H2259" s="20">
        <f t="shared" si="353"/>
        <v>24</v>
      </c>
      <c r="I2259" s="20">
        <f t="shared" si="358"/>
        <v>22</v>
      </c>
      <c r="J2259" s="21">
        <f t="shared" si="359"/>
        <v>39541</v>
      </c>
      <c r="K2259" s="21"/>
      <c r="L2259" s="21" t="str">
        <f t="shared" si="354"/>
        <v>Thursday</v>
      </c>
      <c r="M2259" s="20">
        <f t="shared" si="355"/>
        <v>4</v>
      </c>
      <c r="N2259" s="19">
        <v>4356</v>
      </c>
      <c r="O2259" s="4">
        <f>MATCH(N2259-1,'Supply Data'!$K$12:$K$17)+1</f>
        <v>4</v>
      </c>
      <c r="P2259">
        <f>INDEX('Supply Data'!$L$12:$L$17,'Demand Data'!O2259)</f>
        <v>50</v>
      </c>
      <c r="R2259" t="str">
        <f t="shared" si="356"/>
        <v>03-Apr-08 Thursday 22</v>
      </c>
    </row>
    <row r="2260" spans="4:18" x14ac:dyDescent="0.35">
      <c r="D2260" s="21">
        <f t="shared" si="357"/>
        <v>39541.9166666612</v>
      </c>
      <c r="E2260" s="21" t="b">
        <f t="shared" si="350"/>
        <v>0</v>
      </c>
      <c r="F2260" s="21" t="b">
        <f t="shared" si="351"/>
        <v>0</v>
      </c>
      <c r="G2260" s="20">
        <f t="shared" si="352"/>
        <v>1</v>
      </c>
      <c r="H2260" s="20">
        <f t="shared" si="353"/>
        <v>24</v>
      </c>
      <c r="I2260" s="20">
        <f t="shared" si="358"/>
        <v>23</v>
      </c>
      <c r="J2260" s="21">
        <f t="shared" si="359"/>
        <v>39541</v>
      </c>
      <c r="K2260" s="21"/>
      <c r="L2260" s="21" t="str">
        <f t="shared" si="354"/>
        <v>Thursday</v>
      </c>
      <c r="M2260" s="20">
        <f t="shared" si="355"/>
        <v>4</v>
      </c>
      <c r="N2260" s="19">
        <v>4048.5</v>
      </c>
      <c r="O2260" s="4">
        <f>MATCH(N2260-1,'Supply Data'!$K$12:$K$17)+1</f>
        <v>4</v>
      </c>
      <c r="P2260">
        <f>INDEX('Supply Data'!$L$12:$L$17,'Demand Data'!O2260)</f>
        <v>50</v>
      </c>
      <c r="R2260" t="str">
        <f t="shared" si="356"/>
        <v>03-Apr-08 Thursday 23</v>
      </c>
    </row>
    <row r="2261" spans="4:18" x14ac:dyDescent="0.35">
      <c r="D2261" s="21">
        <f t="shared" si="357"/>
        <v>39541.958333327864</v>
      </c>
      <c r="E2261" s="21" t="b">
        <f t="shared" si="350"/>
        <v>0</v>
      </c>
      <c r="F2261" s="21" t="b">
        <f t="shared" si="351"/>
        <v>0</v>
      </c>
      <c r="G2261" s="20">
        <f t="shared" si="352"/>
        <v>1</v>
      </c>
      <c r="H2261" s="20">
        <f t="shared" si="353"/>
        <v>24</v>
      </c>
      <c r="I2261" s="20">
        <f t="shared" si="358"/>
        <v>24</v>
      </c>
      <c r="J2261" s="21">
        <f t="shared" si="359"/>
        <v>39541</v>
      </c>
      <c r="K2261" s="21"/>
      <c r="L2261" s="21" t="str">
        <f t="shared" si="354"/>
        <v>Thursday</v>
      </c>
      <c r="M2261" s="20">
        <f t="shared" si="355"/>
        <v>4</v>
      </c>
      <c r="N2261" s="19">
        <v>3810</v>
      </c>
      <c r="O2261" s="4">
        <f>MATCH(N2261-1,'Supply Data'!$K$12:$K$17)+1</f>
        <v>4</v>
      </c>
      <c r="P2261">
        <f>INDEX('Supply Data'!$L$12:$L$17,'Demand Data'!O2261)</f>
        <v>50</v>
      </c>
      <c r="R2261" t="str">
        <f t="shared" si="356"/>
        <v>03-Apr-08 Thursday 24</v>
      </c>
    </row>
    <row r="2262" spans="4:18" x14ac:dyDescent="0.35">
      <c r="D2262" s="21">
        <f t="shared" si="357"/>
        <v>39541.999999994528</v>
      </c>
      <c r="E2262" s="21" t="b">
        <f t="shared" si="350"/>
        <v>0</v>
      </c>
      <c r="F2262" s="21" t="b">
        <f t="shared" si="351"/>
        <v>0</v>
      </c>
      <c r="G2262" s="20">
        <f t="shared" si="352"/>
        <v>1</v>
      </c>
      <c r="H2262" s="20">
        <f t="shared" si="353"/>
        <v>24</v>
      </c>
      <c r="I2262" s="20">
        <f t="shared" si="358"/>
        <v>1</v>
      </c>
      <c r="J2262" s="21">
        <f t="shared" si="359"/>
        <v>39542</v>
      </c>
      <c r="K2262" s="21"/>
      <c r="L2262" s="21" t="str">
        <f t="shared" si="354"/>
        <v>Friday</v>
      </c>
      <c r="M2262" s="20">
        <f t="shared" si="355"/>
        <v>4</v>
      </c>
      <c r="N2262" s="19">
        <v>3823.5</v>
      </c>
      <c r="O2262" s="4">
        <f>MATCH(N2262-1,'Supply Data'!$K$12:$K$17)+1</f>
        <v>4</v>
      </c>
      <c r="P2262">
        <f>INDEX('Supply Data'!$L$12:$L$17,'Demand Data'!O2262)</f>
        <v>50</v>
      </c>
      <c r="R2262" t="str">
        <f t="shared" si="356"/>
        <v>04-Apr-08 Friday 1</v>
      </c>
    </row>
    <row r="2263" spans="4:18" x14ac:dyDescent="0.35">
      <c r="D2263" s="21">
        <f t="shared" si="357"/>
        <v>39542.041666661193</v>
      </c>
      <c r="E2263" s="21" t="b">
        <f t="shared" si="350"/>
        <v>0</v>
      </c>
      <c r="F2263" s="21" t="b">
        <f t="shared" si="351"/>
        <v>0</v>
      </c>
      <c r="G2263" s="20">
        <f t="shared" si="352"/>
        <v>1</v>
      </c>
      <c r="H2263" s="20">
        <f t="shared" si="353"/>
        <v>24</v>
      </c>
      <c r="I2263" s="20">
        <f t="shared" si="358"/>
        <v>2</v>
      </c>
      <c r="J2263" s="21">
        <f t="shared" si="359"/>
        <v>39542</v>
      </c>
      <c r="K2263" s="21"/>
      <c r="L2263" s="21" t="str">
        <f t="shared" si="354"/>
        <v>Friday</v>
      </c>
      <c r="M2263" s="20">
        <f t="shared" si="355"/>
        <v>4</v>
      </c>
      <c r="N2263" s="19">
        <v>3675</v>
      </c>
      <c r="O2263" s="4">
        <f>MATCH(N2263-1,'Supply Data'!$K$12:$K$17)+1</f>
        <v>4</v>
      </c>
      <c r="P2263">
        <f>INDEX('Supply Data'!$L$12:$L$17,'Demand Data'!O2263)</f>
        <v>50</v>
      </c>
      <c r="R2263" t="str">
        <f t="shared" si="356"/>
        <v>04-Apr-08 Friday 2</v>
      </c>
    </row>
    <row r="2264" spans="4:18" x14ac:dyDescent="0.35">
      <c r="D2264" s="21">
        <f t="shared" si="357"/>
        <v>39542.083333327857</v>
      </c>
      <c r="E2264" s="21" t="b">
        <f t="shared" si="350"/>
        <v>0</v>
      </c>
      <c r="F2264" s="21" t="b">
        <f t="shared" si="351"/>
        <v>0</v>
      </c>
      <c r="G2264" s="20">
        <f t="shared" si="352"/>
        <v>1</v>
      </c>
      <c r="H2264" s="20">
        <f t="shared" si="353"/>
        <v>24</v>
      </c>
      <c r="I2264" s="20">
        <f t="shared" si="358"/>
        <v>3</v>
      </c>
      <c r="J2264" s="21">
        <f t="shared" si="359"/>
        <v>39542</v>
      </c>
      <c r="K2264" s="21"/>
      <c r="L2264" s="21" t="str">
        <f t="shared" si="354"/>
        <v>Friday</v>
      </c>
      <c r="M2264" s="20">
        <f t="shared" si="355"/>
        <v>4</v>
      </c>
      <c r="N2264" s="19">
        <v>3550.5</v>
      </c>
      <c r="O2264" s="4">
        <f>MATCH(N2264-1,'Supply Data'!$K$12:$K$17)+1</f>
        <v>3</v>
      </c>
      <c r="P2264">
        <f>INDEX('Supply Data'!$L$12:$L$17,'Demand Data'!O2264)</f>
        <v>23</v>
      </c>
      <c r="R2264" t="str">
        <f t="shared" si="356"/>
        <v>04-Apr-08 Friday 3</v>
      </c>
    </row>
    <row r="2265" spans="4:18" x14ac:dyDescent="0.35">
      <c r="D2265" s="21">
        <f t="shared" si="357"/>
        <v>39542.124999994521</v>
      </c>
      <c r="E2265" s="21" t="b">
        <f t="shared" si="350"/>
        <v>0</v>
      </c>
      <c r="F2265" s="21" t="b">
        <f t="shared" si="351"/>
        <v>0</v>
      </c>
      <c r="G2265" s="20">
        <f t="shared" si="352"/>
        <v>1</v>
      </c>
      <c r="H2265" s="20">
        <f t="shared" si="353"/>
        <v>24</v>
      </c>
      <c r="I2265" s="20">
        <f t="shared" si="358"/>
        <v>4</v>
      </c>
      <c r="J2265" s="21">
        <f t="shared" si="359"/>
        <v>39542</v>
      </c>
      <c r="K2265" s="21"/>
      <c r="L2265" s="21" t="str">
        <f t="shared" si="354"/>
        <v>Friday</v>
      </c>
      <c r="M2265" s="20">
        <f t="shared" si="355"/>
        <v>4</v>
      </c>
      <c r="N2265" s="19">
        <v>3571.5</v>
      </c>
      <c r="O2265" s="4">
        <f>MATCH(N2265-1,'Supply Data'!$K$12:$K$17)+1</f>
        <v>3</v>
      </c>
      <c r="P2265">
        <f>INDEX('Supply Data'!$L$12:$L$17,'Demand Data'!O2265)</f>
        <v>23</v>
      </c>
      <c r="R2265" t="str">
        <f t="shared" si="356"/>
        <v>04-Apr-08 Friday 4</v>
      </c>
    </row>
    <row r="2266" spans="4:18" x14ac:dyDescent="0.35">
      <c r="D2266" s="21">
        <f t="shared" si="357"/>
        <v>39542.166666661185</v>
      </c>
      <c r="E2266" s="21" t="b">
        <f t="shared" si="350"/>
        <v>0</v>
      </c>
      <c r="F2266" s="21" t="b">
        <f t="shared" si="351"/>
        <v>0</v>
      </c>
      <c r="G2266" s="20">
        <f t="shared" si="352"/>
        <v>1</v>
      </c>
      <c r="H2266" s="20">
        <f t="shared" si="353"/>
        <v>24</v>
      </c>
      <c r="I2266" s="20">
        <f t="shared" si="358"/>
        <v>5</v>
      </c>
      <c r="J2266" s="21">
        <f t="shared" si="359"/>
        <v>39542</v>
      </c>
      <c r="K2266" s="21"/>
      <c r="L2266" s="21" t="str">
        <f t="shared" si="354"/>
        <v>Friday</v>
      </c>
      <c r="M2266" s="20">
        <f t="shared" si="355"/>
        <v>4</v>
      </c>
      <c r="N2266" s="19">
        <v>3699</v>
      </c>
      <c r="O2266" s="4">
        <f>MATCH(N2266-1,'Supply Data'!$K$12:$K$17)+1</f>
        <v>4</v>
      </c>
      <c r="P2266">
        <f>INDEX('Supply Data'!$L$12:$L$17,'Demand Data'!O2266)</f>
        <v>50</v>
      </c>
      <c r="R2266" t="str">
        <f t="shared" si="356"/>
        <v>04-Apr-08 Friday 5</v>
      </c>
    </row>
    <row r="2267" spans="4:18" x14ac:dyDescent="0.35">
      <c r="D2267" s="21">
        <f t="shared" si="357"/>
        <v>39542.20833332785</v>
      </c>
      <c r="E2267" s="21" t="b">
        <f t="shared" si="350"/>
        <v>0</v>
      </c>
      <c r="F2267" s="21" t="b">
        <f t="shared" si="351"/>
        <v>0</v>
      </c>
      <c r="G2267" s="20">
        <f t="shared" si="352"/>
        <v>1</v>
      </c>
      <c r="H2267" s="20">
        <f t="shared" si="353"/>
        <v>24</v>
      </c>
      <c r="I2267" s="20">
        <f t="shared" si="358"/>
        <v>6</v>
      </c>
      <c r="J2267" s="21">
        <f t="shared" si="359"/>
        <v>39542</v>
      </c>
      <c r="K2267" s="21"/>
      <c r="L2267" s="21" t="str">
        <f t="shared" si="354"/>
        <v>Friday</v>
      </c>
      <c r="M2267" s="20">
        <f t="shared" si="355"/>
        <v>4</v>
      </c>
      <c r="N2267" s="19">
        <v>3747</v>
      </c>
      <c r="O2267" s="4">
        <f>MATCH(N2267-1,'Supply Data'!$K$12:$K$17)+1</f>
        <v>4</v>
      </c>
      <c r="P2267">
        <f>INDEX('Supply Data'!$L$12:$L$17,'Demand Data'!O2267)</f>
        <v>50</v>
      </c>
      <c r="R2267" t="str">
        <f t="shared" si="356"/>
        <v>04-Apr-08 Friday 6</v>
      </c>
    </row>
    <row r="2268" spans="4:18" x14ac:dyDescent="0.35">
      <c r="D2268" s="21">
        <f t="shared" si="357"/>
        <v>39542.249999994514</v>
      </c>
      <c r="E2268" s="21" t="b">
        <f t="shared" si="350"/>
        <v>0</v>
      </c>
      <c r="F2268" s="21" t="b">
        <f t="shared" si="351"/>
        <v>0</v>
      </c>
      <c r="G2268" s="20">
        <f t="shared" si="352"/>
        <v>1</v>
      </c>
      <c r="H2268" s="20">
        <f t="shared" si="353"/>
        <v>24</v>
      </c>
      <c r="I2268" s="20">
        <f t="shared" si="358"/>
        <v>7</v>
      </c>
      <c r="J2268" s="21">
        <f t="shared" si="359"/>
        <v>39542</v>
      </c>
      <c r="K2268" s="21"/>
      <c r="L2268" s="21" t="str">
        <f t="shared" si="354"/>
        <v>Friday</v>
      </c>
      <c r="M2268" s="20">
        <f t="shared" si="355"/>
        <v>4</v>
      </c>
      <c r="N2268" s="19">
        <v>4081.5</v>
      </c>
      <c r="O2268" s="4">
        <f>MATCH(N2268-1,'Supply Data'!$K$12:$K$17)+1</f>
        <v>4</v>
      </c>
      <c r="P2268">
        <f>INDEX('Supply Data'!$L$12:$L$17,'Demand Data'!O2268)</f>
        <v>50</v>
      </c>
      <c r="R2268" t="str">
        <f t="shared" si="356"/>
        <v>04-Apr-08 Friday 7</v>
      </c>
    </row>
    <row r="2269" spans="4:18" x14ac:dyDescent="0.35">
      <c r="D2269" s="21">
        <f t="shared" si="357"/>
        <v>39542.291666661178</v>
      </c>
      <c r="E2269" s="21" t="b">
        <f t="shared" si="350"/>
        <v>0</v>
      </c>
      <c r="F2269" s="21" t="b">
        <f t="shared" si="351"/>
        <v>0</v>
      </c>
      <c r="G2269" s="20">
        <f t="shared" si="352"/>
        <v>1</v>
      </c>
      <c r="H2269" s="20">
        <f t="shared" si="353"/>
        <v>24</v>
      </c>
      <c r="I2269" s="20">
        <f t="shared" si="358"/>
        <v>8</v>
      </c>
      <c r="J2269" s="21">
        <f t="shared" si="359"/>
        <v>39542</v>
      </c>
      <c r="K2269" s="21"/>
      <c r="L2269" s="21" t="str">
        <f t="shared" si="354"/>
        <v>Friday</v>
      </c>
      <c r="M2269" s="20">
        <f t="shared" si="355"/>
        <v>4</v>
      </c>
      <c r="N2269" s="19">
        <v>4756.5</v>
      </c>
      <c r="O2269" s="4">
        <f>MATCH(N2269-1,'Supply Data'!$K$12:$K$17)+1</f>
        <v>4</v>
      </c>
      <c r="P2269">
        <f>INDEX('Supply Data'!$L$12:$L$17,'Demand Data'!O2269)</f>
        <v>50</v>
      </c>
      <c r="R2269" t="str">
        <f t="shared" si="356"/>
        <v>04-Apr-08 Friday 8</v>
      </c>
    </row>
    <row r="2270" spans="4:18" x14ac:dyDescent="0.35">
      <c r="D2270" s="21">
        <f t="shared" si="357"/>
        <v>39542.333333327842</v>
      </c>
      <c r="E2270" s="21" t="b">
        <f t="shared" si="350"/>
        <v>0</v>
      </c>
      <c r="F2270" s="21" t="b">
        <f t="shared" si="351"/>
        <v>0</v>
      </c>
      <c r="G2270" s="20">
        <f t="shared" si="352"/>
        <v>1</v>
      </c>
      <c r="H2270" s="20">
        <f t="shared" si="353"/>
        <v>24</v>
      </c>
      <c r="I2270" s="20">
        <f t="shared" si="358"/>
        <v>9</v>
      </c>
      <c r="J2270" s="21">
        <f t="shared" si="359"/>
        <v>39542</v>
      </c>
      <c r="K2270" s="21"/>
      <c r="L2270" s="21" t="str">
        <f t="shared" si="354"/>
        <v>Friday</v>
      </c>
      <c r="M2270" s="20">
        <f t="shared" si="355"/>
        <v>4</v>
      </c>
      <c r="N2270" s="19">
        <v>5263.5</v>
      </c>
      <c r="O2270" s="4">
        <f>MATCH(N2270-1,'Supply Data'!$K$12:$K$17)+1</f>
        <v>5</v>
      </c>
      <c r="P2270">
        <f>INDEX('Supply Data'!$L$12:$L$17,'Demand Data'!O2270)</f>
        <v>75</v>
      </c>
      <c r="R2270" t="str">
        <f t="shared" si="356"/>
        <v>04-Apr-08 Friday 9</v>
      </c>
    </row>
    <row r="2271" spans="4:18" x14ac:dyDescent="0.35">
      <c r="D2271" s="21">
        <f t="shared" si="357"/>
        <v>39542.374999994507</v>
      </c>
      <c r="E2271" s="21" t="b">
        <f t="shared" si="350"/>
        <v>0</v>
      </c>
      <c r="F2271" s="21" t="b">
        <f t="shared" si="351"/>
        <v>0</v>
      </c>
      <c r="G2271" s="20">
        <f t="shared" si="352"/>
        <v>1</v>
      </c>
      <c r="H2271" s="20">
        <f t="shared" si="353"/>
        <v>24</v>
      </c>
      <c r="I2271" s="20">
        <f t="shared" si="358"/>
        <v>10</v>
      </c>
      <c r="J2271" s="21">
        <f t="shared" si="359"/>
        <v>39542</v>
      </c>
      <c r="K2271" s="21"/>
      <c r="L2271" s="21" t="str">
        <f t="shared" si="354"/>
        <v>Friday</v>
      </c>
      <c r="M2271" s="20">
        <f t="shared" si="355"/>
        <v>4</v>
      </c>
      <c r="N2271" s="19">
        <v>5653.5</v>
      </c>
      <c r="O2271" s="4">
        <f>MATCH(N2271-1,'Supply Data'!$K$12:$K$17)+1</f>
        <v>5</v>
      </c>
      <c r="P2271">
        <f>INDEX('Supply Data'!$L$12:$L$17,'Demand Data'!O2271)</f>
        <v>75</v>
      </c>
      <c r="R2271" t="str">
        <f t="shared" si="356"/>
        <v>04-Apr-08 Friday 10</v>
      </c>
    </row>
    <row r="2272" spans="4:18" x14ac:dyDescent="0.35">
      <c r="D2272" s="21">
        <f t="shared" si="357"/>
        <v>39542.416666661171</v>
      </c>
      <c r="E2272" s="21" t="b">
        <f t="shared" si="350"/>
        <v>0</v>
      </c>
      <c r="F2272" s="21" t="b">
        <f t="shared" si="351"/>
        <v>0</v>
      </c>
      <c r="G2272" s="20">
        <f t="shared" si="352"/>
        <v>1</v>
      </c>
      <c r="H2272" s="20">
        <f t="shared" si="353"/>
        <v>24</v>
      </c>
      <c r="I2272" s="20">
        <f t="shared" si="358"/>
        <v>11</v>
      </c>
      <c r="J2272" s="21">
        <f t="shared" si="359"/>
        <v>39542</v>
      </c>
      <c r="K2272" s="21"/>
      <c r="L2272" s="21" t="str">
        <f t="shared" si="354"/>
        <v>Friday</v>
      </c>
      <c r="M2272" s="20">
        <f t="shared" si="355"/>
        <v>4</v>
      </c>
      <c r="N2272" s="19">
        <v>5776.5</v>
      </c>
      <c r="O2272" s="4">
        <f>MATCH(N2272-1,'Supply Data'!$K$12:$K$17)+1</f>
        <v>5</v>
      </c>
      <c r="P2272">
        <f>INDEX('Supply Data'!$L$12:$L$17,'Demand Data'!O2272)</f>
        <v>75</v>
      </c>
      <c r="R2272" t="str">
        <f t="shared" si="356"/>
        <v>04-Apr-08 Friday 11</v>
      </c>
    </row>
    <row r="2273" spans="4:18" x14ac:dyDescent="0.35">
      <c r="D2273" s="21">
        <f t="shared" si="357"/>
        <v>39542.458333327835</v>
      </c>
      <c r="E2273" s="21" t="b">
        <f t="shared" si="350"/>
        <v>0</v>
      </c>
      <c r="F2273" s="21" t="b">
        <f t="shared" si="351"/>
        <v>0</v>
      </c>
      <c r="G2273" s="20">
        <f t="shared" si="352"/>
        <v>1</v>
      </c>
      <c r="H2273" s="20">
        <f t="shared" si="353"/>
        <v>24</v>
      </c>
      <c r="I2273" s="20">
        <f t="shared" si="358"/>
        <v>12</v>
      </c>
      <c r="J2273" s="21">
        <f t="shared" si="359"/>
        <v>39542</v>
      </c>
      <c r="K2273" s="21"/>
      <c r="L2273" s="21" t="str">
        <f t="shared" si="354"/>
        <v>Friday</v>
      </c>
      <c r="M2273" s="20">
        <f t="shared" si="355"/>
        <v>4</v>
      </c>
      <c r="N2273" s="19">
        <v>5542.5</v>
      </c>
      <c r="O2273" s="4">
        <f>MATCH(N2273-1,'Supply Data'!$K$12:$K$17)+1</f>
        <v>5</v>
      </c>
      <c r="P2273">
        <f>INDEX('Supply Data'!$L$12:$L$17,'Demand Data'!O2273)</f>
        <v>75</v>
      </c>
      <c r="R2273" t="str">
        <f t="shared" si="356"/>
        <v>04-Apr-08 Friday 12</v>
      </c>
    </row>
    <row r="2274" spans="4:18" x14ac:dyDescent="0.35">
      <c r="D2274" s="21">
        <f t="shared" si="357"/>
        <v>39542.499999994499</v>
      </c>
      <c r="E2274" s="21" t="b">
        <f t="shared" si="350"/>
        <v>0</v>
      </c>
      <c r="F2274" s="21" t="b">
        <f t="shared" si="351"/>
        <v>0</v>
      </c>
      <c r="G2274" s="20">
        <f t="shared" si="352"/>
        <v>1</v>
      </c>
      <c r="H2274" s="20">
        <f t="shared" si="353"/>
        <v>24</v>
      </c>
      <c r="I2274" s="20">
        <f t="shared" si="358"/>
        <v>13</v>
      </c>
      <c r="J2274" s="21">
        <f t="shared" si="359"/>
        <v>39542</v>
      </c>
      <c r="K2274" s="21"/>
      <c r="L2274" s="21" t="str">
        <f t="shared" si="354"/>
        <v>Friday</v>
      </c>
      <c r="M2274" s="20">
        <f t="shared" si="355"/>
        <v>4</v>
      </c>
      <c r="N2274" s="19">
        <v>5628</v>
      </c>
      <c r="O2274" s="4">
        <f>MATCH(N2274-1,'Supply Data'!$K$12:$K$17)+1</f>
        <v>5</v>
      </c>
      <c r="P2274">
        <f>INDEX('Supply Data'!$L$12:$L$17,'Demand Data'!O2274)</f>
        <v>75</v>
      </c>
      <c r="R2274" t="str">
        <f t="shared" si="356"/>
        <v>04-Apr-08 Friday 13</v>
      </c>
    </row>
    <row r="2275" spans="4:18" x14ac:dyDescent="0.35">
      <c r="D2275" s="21">
        <f t="shared" si="357"/>
        <v>39542.541666661164</v>
      </c>
      <c r="E2275" s="21" t="b">
        <f t="shared" si="350"/>
        <v>0</v>
      </c>
      <c r="F2275" s="21" t="b">
        <f t="shared" si="351"/>
        <v>0</v>
      </c>
      <c r="G2275" s="20">
        <f t="shared" si="352"/>
        <v>1</v>
      </c>
      <c r="H2275" s="20">
        <f t="shared" si="353"/>
        <v>24</v>
      </c>
      <c r="I2275" s="20">
        <f t="shared" si="358"/>
        <v>14</v>
      </c>
      <c r="J2275" s="21">
        <f t="shared" si="359"/>
        <v>39542</v>
      </c>
      <c r="K2275" s="21"/>
      <c r="L2275" s="21" t="str">
        <f t="shared" si="354"/>
        <v>Friday</v>
      </c>
      <c r="M2275" s="20">
        <f t="shared" si="355"/>
        <v>4</v>
      </c>
      <c r="N2275" s="19">
        <v>5770.5</v>
      </c>
      <c r="O2275" s="4">
        <f>MATCH(N2275-1,'Supply Data'!$K$12:$K$17)+1</f>
        <v>5</v>
      </c>
      <c r="P2275">
        <f>INDEX('Supply Data'!$L$12:$L$17,'Demand Data'!O2275)</f>
        <v>75</v>
      </c>
      <c r="R2275" t="str">
        <f t="shared" si="356"/>
        <v>04-Apr-08 Friday 14</v>
      </c>
    </row>
    <row r="2276" spans="4:18" x14ac:dyDescent="0.35">
      <c r="D2276" s="21">
        <f t="shared" si="357"/>
        <v>39542.583333327828</v>
      </c>
      <c r="E2276" s="21" t="b">
        <f t="shared" si="350"/>
        <v>0</v>
      </c>
      <c r="F2276" s="21" t="b">
        <f t="shared" si="351"/>
        <v>0</v>
      </c>
      <c r="G2276" s="20">
        <f t="shared" si="352"/>
        <v>1</v>
      </c>
      <c r="H2276" s="20">
        <f t="shared" si="353"/>
        <v>24</v>
      </c>
      <c r="I2276" s="20">
        <f t="shared" si="358"/>
        <v>15</v>
      </c>
      <c r="J2276" s="21">
        <f t="shared" si="359"/>
        <v>39542</v>
      </c>
      <c r="K2276" s="21"/>
      <c r="L2276" s="21" t="str">
        <f t="shared" si="354"/>
        <v>Friday</v>
      </c>
      <c r="M2276" s="20">
        <f t="shared" si="355"/>
        <v>4</v>
      </c>
      <c r="N2276" s="19">
        <v>5598</v>
      </c>
      <c r="O2276" s="4">
        <f>MATCH(N2276-1,'Supply Data'!$K$12:$K$17)+1</f>
        <v>5</v>
      </c>
      <c r="P2276">
        <f>INDEX('Supply Data'!$L$12:$L$17,'Demand Data'!O2276)</f>
        <v>75</v>
      </c>
      <c r="R2276" t="str">
        <f t="shared" si="356"/>
        <v>04-Apr-08 Friday 15</v>
      </c>
    </row>
    <row r="2277" spans="4:18" x14ac:dyDescent="0.35">
      <c r="D2277" s="21">
        <f t="shared" si="357"/>
        <v>39542.624999994492</v>
      </c>
      <c r="E2277" s="21" t="b">
        <f t="shared" si="350"/>
        <v>0</v>
      </c>
      <c r="F2277" s="21" t="b">
        <f t="shared" si="351"/>
        <v>0</v>
      </c>
      <c r="G2277" s="20">
        <f t="shared" si="352"/>
        <v>1</v>
      </c>
      <c r="H2277" s="20">
        <f t="shared" si="353"/>
        <v>24</v>
      </c>
      <c r="I2277" s="20">
        <f t="shared" si="358"/>
        <v>16</v>
      </c>
      <c r="J2277" s="21">
        <f t="shared" si="359"/>
        <v>39542</v>
      </c>
      <c r="K2277" s="21"/>
      <c r="L2277" s="21" t="str">
        <f t="shared" si="354"/>
        <v>Friday</v>
      </c>
      <c r="M2277" s="20">
        <f t="shared" si="355"/>
        <v>4</v>
      </c>
      <c r="N2277" s="19">
        <v>5497.5</v>
      </c>
      <c r="O2277" s="4">
        <f>MATCH(N2277-1,'Supply Data'!$K$12:$K$17)+1</f>
        <v>5</v>
      </c>
      <c r="P2277">
        <f>INDEX('Supply Data'!$L$12:$L$17,'Demand Data'!O2277)</f>
        <v>75</v>
      </c>
      <c r="R2277" t="str">
        <f t="shared" si="356"/>
        <v>04-Apr-08 Friday 16</v>
      </c>
    </row>
    <row r="2278" spans="4:18" x14ac:dyDescent="0.35">
      <c r="D2278" s="21">
        <f t="shared" si="357"/>
        <v>39542.666666661156</v>
      </c>
      <c r="E2278" s="21" t="b">
        <f t="shared" si="350"/>
        <v>0</v>
      </c>
      <c r="F2278" s="21" t="b">
        <f t="shared" si="351"/>
        <v>0</v>
      </c>
      <c r="G2278" s="20">
        <f t="shared" si="352"/>
        <v>1</v>
      </c>
      <c r="H2278" s="20">
        <f t="shared" si="353"/>
        <v>24</v>
      </c>
      <c r="I2278" s="20">
        <f t="shared" si="358"/>
        <v>17</v>
      </c>
      <c r="J2278" s="21">
        <f t="shared" si="359"/>
        <v>39542</v>
      </c>
      <c r="K2278" s="21"/>
      <c r="L2278" s="21" t="str">
        <f t="shared" si="354"/>
        <v>Friday</v>
      </c>
      <c r="M2278" s="20">
        <f t="shared" si="355"/>
        <v>4</v>
      </c>
      <c r="N2278" s="19">
        <v>5361</v>
      </c>
      <c r="O2278" s="4">
        <f>MATCH(N2278-1,'Supply Data'!$K$12:$K$17)+1</f>
        <v>5</v>
      </c>
      <c r="P2278">
        <f>INDEX('Supply Data'!$L$12:$L$17,'Demand Data'!O2278)</f>
        <v>75</v>
      </c>
      <c r="R2278" t="str">
        <f t="shared" si="356"/>
        <v>04-Apr-08 Friday 17</v>
      </c>
    </row>
    <row r="2279" spans="4:18" x14ac:dyDescent="0.35">
      <c r="D2279" s="21">
        <f t="shared" si="357"/>
        <v>39542.708333327821</v>
      </c>
      <c r="E2279" s="21" t="b">
        <f t="shared" si="350"/>
        <v>0</v>
      </c>
      <c r="F2279" s="21" t="b">
        <f t="shared" si="351"/>
        <v>0</v>
      </c>
      <c r="G2279" s="20">
        <f t="shared" si="352"/>
        <v>1</v>
      </c>
      <c r="H2279" s="20">
        <f t="shared" si="353"/>
        <v>24</v>
      </c>
      <c r="I2279" s="20">
        <f t="shared" si="358"/>
        <v>18</v>
      </c>
      <c r="J2279" s="21">
        <f t="shared" si="359"/>
        <v>39542</v>
      </c>
      <c r="K2279" s="21"/>
      <c r="L2279" s="21" t="str">
        <f t="shared" si="354"/>
        <v>Friday</v>
      </c>
      <c r="M2279" s="20">
        <f t="shared" si="355"/>
        <v>4</v>
      </c>
      <c r="N2279" s="19">
        <v>5463</v>
      </c>
      <c r="O2279" s="4">
        <f>MATCH(N2279-1,'Supply Data'!$K$12:$K$17)+1</f>
        <v>5</v>
      </c>
      <c r="P2279">
        <f>INDEX('Supply Data'!$L$12:$L$17,'Demand Data'!O2279)</f>
        <v>75</v>
      </c>
      <c r="R2279" t="str">
        <f t="shared" si="356"/>
        <v>04-Apr-08 Friday 18</v>
      </c>
    </row>
    <row r="2280" spans="4:18" x14ac:dyDescent="0.35">
      <c r="D2280" s="21">
        <f t="shared" si="357"/>
        <v>39542.749999994485</v>
      </c>
      <c r="E2280" s="21" t="b">
        <f t="shared" si="350"/>
        <v>0</v>
      </c>
      <c r="F2280" s="21" t="b">
        <f t="shared" si="351"/>
        <v>0</v>
      </c>
      <c r="G2280" s="20">
        <f t="shared" si="352"/>
        <v>1</v>
      </c>
      <c r="H2280" s="20">
        <f t="shared" si="353"/>
        <v>24</v>
      </c>
      <c r="I2280" s="20">
        <f t="shared" si="358"/>
        <v>19</v>
      </c>
      <c r="J2280" s="21">
        <f t="shared" si="359"/>
        <v>39542</v>
      </c>
      <c r="K2280" s="21"/>
      <c r="L2280" s="21" t="str">
        <f t="shared" si="354"/>
        <v>Friday</v>
      </c>
      <c r="M2280" s="20">
        <f t="shared" si="355"/>
        <v>4</v>
      </c>
      <c r="N2280" s="19">
        <v>5848.5</v>
      </c>
      <c r="O2280" s="4">
        <f>MATCH(N2280-1,'Supply Data'!$K$12:$K$17)+1</f>
        <v>5</v>
      </c>
      <c r="P2280">
        <f>INDEX('Supply Data'!$L$12:$L$17,'Demand Data'!O2280)</f>
        <v>75</v>
      </c>
      <c r="R2280" t="str">
        <f t="shared" si="356"/>
        <v>04-Apr-08 Friday 19</v>
      </c>
    </row>
    <row r="2281" spans="4:18" x14ac:dyDescent="0.35">
      <c r="D2281" s="21">
        <f t="shared" si="357"/>
        <v>39542.791666661149</v>
      </c>
      <c r="E2281" s="21" t="b">
        <f t="shared" si="350"/>
        <v>0</v>
      </c>
      <c r="F2281" s="21" t="b">
        <f t="shared" si="351"/>
        <v>0</v>
      </c>
      <c r="G2281" s="20">
        <f t="shared" si="352"/>
        <v>1</v>
      </c>
      <c r="H2281" s="20">
        <f t="shared" si="353"/>
        <v>24</v>
      </c>
      <c r="I2281" s="20">
        <f t="shared" si="358"/>
        <v>20</v>
      </c>
      <c r="J2281" s="21">
        <f t="shared" si="359"/>
        <v>39542</v>
      </c>
      <c r="K2281" s="21"/>
      <c r="L2281" s="21" t="str">
        <f t="shared" si="354"/>
        <v>Friday</v>
      </c>
      <c r="M2281" s="20">
        <f t="shared" si="355"/>
        <v>4</v>
      </c>
      <c r="N2281" s="19">
        <v>5694</v>
      </c>
      <c r="O2281" s="4">
        <f>MATCH(N2281-1,'Supply Data'!$K$12:$K$17)+1</f>
        <v>5</v>
      </c>
      <c r="P2281">
        <f>INDEX('Supply Data'!$L$12:$L$17,'Demand Data'!O2281)</f>
        <v>75</v>
      </c>
      <c r="R2281" t="str">
        <f t="shared" si="356"/>
        <v>04-Apr-08 Friday 20</v>
      </c>
    </row>
    <row r="2282" spans="4:18" x14ac:dyDescent="0.35">
      <c r="D2282" s="21">
        <f t="shared" si="357"/>
        <v>39542.833333327813</v>
      </c>
      <c r="E2282" s="21" t="b">
        <f t="shared" si="350"/>
        <v>0</v>
      </c>
      <c r="F2282" s="21" t="b">
        <f t="shared" si="351"/>
        <v>0</v>
      </c>
      <c r="G2282" s="20">
        <f t="shared" si="352"/>
        <v>1</v>
      </c>
      <c r="H2282" s="20">
        <f t="shared" si="353"/>
        <v>24</v>
      </c>
      <c r="I2282" s="20">
        <f t="shared" si="358"/>
        <v>21</v>
      </c>
      <c r="J2282" s="21">
        <f t="shared" si="359"/>
        <v>39542</v>
      </c>
      <c r="K2282" s="21"/>
      <c r="L2282" s="21" t="str">
        <f t="shared" si="354"/>
        <v>Friday</v>
      </c>
      <c r="M2282" s="20">
        <f t="shared" si="355"/>
        <v>4</v>
      </c>
      <c r="N2282" s="19">
        <v>5455.5</v>
      </c>
      <c r="O2282" s="4">
        <f>MATCH(N2282-1,'Supply Data'!$K$12:$K$17)+1</f>
        <v>5</v>
      </c>
      <c r="P2282">
        <f>INDEX('Supply Data'!$L$12:$L$17,'Demand Data'!O2282)</f>
        <v>75</v>
      </c>
      <c r="R2282" t="str">
        <f t="shared" si="356"/>
        <v>04-Apr-08 Friday 21</v>
      </c>
    </row>
    <row r="2283" spans="4:18" x14ac:dyDescent="0.35">
      <c r="D2283" s="21">
        <f t="shared" si="357"/>
        <v>39542.874999994478</v>
      </c>
      <c r="E2283" s="21" t="b">
        <f t="shared" si="350"/>
        <v>0</v>
      </c>
      <c r="F2283" s="21" t="b">
        <f t="shared" si="351"/>
        <v>0</v>
      </c>
      <c r="G2283" s="20">
        <f t="shared" si="352"/>
        <v>1</v>
      </c>
      <c r="H2283" s="20">
        <f t="shared" si="353"/>
        <v>24</v>
      </c>
      <c r="I2283" s="20">
        <f t="shared" si="358"/>
        <v>22</v>
      </c>
      <c r="J2283" s="21">
        <f t="shared" si="359"/>
        <v>39542</v>
      </c>
      <c r="K2283" s="21"/>
      <c r="L2283" s="21" t="str">
        <f t="shared" si="354"/>
        <v>Friday</v>
      </c>
      <c r="M2283" s="20">
        <f t="shared" si="355"/>
        <v>4</v>
      </c>
      <c r="N2283" s="19">
        <v>5035.5</v>
      </c>
      <c r="O2283" s="4">
        <f>MATCH(N2283-1,'Supply Data'!$K$12:$K$17)+1</f>
        <v>5</v>
      </c>
      <c r="P2283">
        <f>INDEX('Supply Data'!$L$12:$L$17,'Demand Data'!O2283)</f>
        <v>75</v>
      </c>
      <c r="R2283" t="str">
        <f t="shared" si="356"/>
        <v>04-Apr-08 Friday 22</v>
      </c>
    </row>
    <row r="2284" spans="4:18" x14ac:dyDescent="0.35">
      <c r="D2284" s="21">
        <f t="shared" si="357"/>
        <v>39542.916666661142</v>
      </c>
      <c r="E2284" s="21" t="b">
        <f t="shared" si="350"/>
        <v>0</v>
      </c>
      <c r="F2284" s="21" t="b">
        <f t="shared" si="351"/>
        <v>0</v>
      </c>
      <c r="G2284" s="20">
        <f t="shared" si="352"/>
        <v>1</v>
      </c>
      <c r="H2284" s="20">
        <f t="shared" si="353"/>
        <v>24</v>
      </c>
      <c r="I2284" s="20">
        <f t="shared" si="358"/>
        <v>23</v>
      </c>
      <c r="J2284" s="21">
        <f t="shared" si="359"/>
        <v>39542</v>
      </c>
      <c r="K2284" s="21"/>
      <c r="L2284" s="21" t="str">
        <f t="shared" si="354"/>
        <v>Friday</v>
      </c>
      <c r="M2284" s="20">
        <f t="shared" si="355"/>
        <v>4</v>
      </c>
      <c r="N2284" s="19">
        <v>4600.5</v>
      </c>
      <c r="O2284" s="4">
        <f>MATCH(N2284-1,'Supply Data'!$K$12:$K$17)+1</f>
        <v>4</v>
      </c>
      <c r="P2284">
        <f>INDEX('Supply Data'!$L$12:$L$17,'Demand Data'!O2284)</f>
        <v>50</v>
      </c>
      <c r="R2284" t="str">
        <f t="shared" si="356"/>
        <v>04-Apr-08 Friday 23</v>
      </c>
    </row>
    <row r="2285" spans="4:18" x14ac:dyDescent="0.35">
      <c r="D2285" s="21">
        <f t="shared" si="357"/>
        <v>39542.958333327806</v>
      </c>
      <c r="E2285" s="21" t="b">
        <f t="shared" si="350"/>
        <v>0</v>
      </c>
      <c r="F2285" s="21" t="b">
        <f t="shared" si="351"/>
        <v>0</v>
      </c>
      <c r="G2285" s="20">
        <f t="shared" si="352"/>
        <v>1</v>
      </c>
      <c r="H2285" s="20">
        <f t="shared" si="353"/>
        <v>24</v>
      </c>
      <c r="I2285" s="20">
        <f t="shared" si="358"/>
        <v>24</v>
      </c>
      <c r="J2285" s="21">
        <f t="shared" si="359"/>
        <v>39542</v>
      </c>
      <c r="K2285" s="21"/>
      <c r="L2285" s="21" t="str">
        <f t="shared" si="354"/>
        <v>Friday</v>
      </c>
      <c r="M2285" s="20">
        <f t="shared" si="355"/>
        <v>4</v>
      </c>
      <c r="N2285" s="19">
        <v>4308</v>
      </c>
      <c r="O2285" s="4">
        <f>MATCH(N2285-1,'Supply Data'!$K$12:$K$17)+1</f>
        <v>4</v>
      </c>
      <c r="P2285">
        <f>INDEX('Supply Data'!$L$12:$L$17,'Demand Data'!O2285)</f>
        <v>50</v>
      </c>
      <c r="R2285" t="str">
        <f t="shared" si="356"/>
        <v>04-Apr-08 Friday 24</v>
      </c>
    </row>
    <row r="2286" spans="4:18" x14ac:dyDescent="0.35">
      <c r="D2286" s="21">
        <f t="shared" si="357"/>
        <v>39542.99999999447</v>
      </c>
      <c r="E2286" s="21" t="b">
        <f t="shared" si="350"/>
        <v>0</v>
      </c>
      <c r="F2286" s="21" t="b">
        <f t="shared" si="351"/>
        <v>0</v>
      </c>
      <c r="G2286" s="20">
        <f t="shared" si="352"/>
        <v>1</v>
      </c>
      <c r="H2286" s="20">
        <f t="shared" si="353"/>
        <v>24</v>
      </c>
      <c r="I2286" s="20">
        <f t="shared" si="358"/>
        <v>1</v>
      </c>
      <c r="J2286" s="21">
        <f t="shared" si="359"/>
        <v>39543</v>
      </c>
      <c r="K2286" s="21"/>
      <c r="L2286" s="21" t="str">
        <f t="shared" si="354"/>
        <v>Saturday</v>
      </c>
      <c r="M2286" s="20">
        <f t="shared" si="355"/>
        <v>4</v>
      </c>
      <c r="N2286" s="19">
        <v>3889.5</v>
      </c>
      <c r="O2286" s="4">
        <f>MATCH(N2286-1,'Supply Data'!$K$12:$K$17)+1</f>
        <v>4</v>
      </c>
      <c r="P2286">
        <f>INDEX('Supply Data'!$L$12:$L$17,'Demand Data'!O2286)</f>
        <v>50</v>
      </c>
      <c r="R2286" t="str">
        <f t="shared" si="356"/>
        <v>05-Apr-08 Saturday 1</v>
      </c>
    </row>
    <row r="2287" spans="4:18" x14ac:dyDescent="0.35">
      <c r="D2287" s="21">
        <f t="shared" si="357"/>
        <v>39543.041666661135</v>
      </c>
      <c r="E2287" s="21" t="b">
        <f t="shared" si="350"/>
        <v>0</v>
      </c>
      <c r="F2287" s="21" t="b">
        <f t="shared" si="351"/>
        <v>0</v>
      </c>
      <c r="G2287" s="20">
        <f t="shared" si="352"/>
        <v>1</v>
      </c>
      <c r="H2287" s="20">
        <f t="shared" si="353"/>
        <v>24</v>
      </c>
      <c r="I2287" s="20">
        <f t="shared" si="358"/>
        <v>2</v>
      </c>
      <c r="J2287" s="21">
        <f t="shared" si="359"/>
        <v>39543</v>
      </c>
      <c r="K2287" s="21"/>
      <c r="L2287" s="21" t="str">
        <f t="shared" si="354"/>
        <v>Saturday</v>
      </c>
      <c r="M2287" s="20">
        <f t="shared" si="355"/>
        <v>4</v>
      </c>
      <c r="N2287" s="19">
        <v>3643.5</v>
      </c>
      <c r="O2287" s="4">
        <f>MATCH(N2287-1,'Supply Data'!$K$12:$K$17)+1</f>
        <v>4</v>
      </c>
      <c r="P2287">
        <f>INDEX('Supply Data'!$L$12:$L$17,'Demand Data'!O2287)</f>
        <v>50</v>
      </c>
      <c r="R2287" t="str">
        <f t="shared" si="356"/>
        <v>05-Apr-08 Saturday 2</v>
      </c>
    </row>
    <row r="2288" spans="4:18" x14ac:dyDescent="0.35">
      <c r="D2288" s="21">
        <f t="shared" si="357"/>
        <v>39543.083333327799</v>
      </c>
      <c r="E2288" s="21" t="b">
        <f t="shared" si="350"/>
        <v>0</v>
      </c>
      <c r="F2288" s="21" t="b">
        <f t="shared" si="351"/>
        <v>0</v>
      </c>
      <c r="G2288" s="20">
        <f t="shared" si="352"/>
        <v>1</v>
      </c>
      <c r="H2288" s="20">
        <f t="shared" si="353"/>
        <v>24</v>
      </c>
      <c r="I2288" s="20">
        <f t="shared" si="358"/>
        <v>3</v>
      </c>
      <c r="J2288" s="21">
        <f t="shared" si="359"/>
        <v>39543</v>
      </c>
      <c r="K2288" s="21"/>
      <c r="L2288" s="21" t="str">
        <f t="shared" si="354"/>
        <v>Saturday</v>
      </c>
      <c r="M2288" s="20">
        <f t="shared" si="355"/>
        <v>4</v>
      </c>
      <c r="N2288" s="19">
        <v>3628.5</v>
      </c>
      <c r="O2288" s="4">
        <f>MATCH(N2288-1,'Supply Data'!$K$12:$K$17)+1</f>
        <v>4</v>
      </c>
      <c r="P2288">
        <f>INDEX('Supply Data'!$L$12:$L$17,'Demand Data'!O2288)</f>
        <v>50</v>
      </c>
      <c r="R2288" t="str">
        <f t="shared" si="356"/>
        <v>05-Apr-08 Saturday 3</v>
      </c>
    </row>
    <row r="2289" spans="4:18" x14ac:dyDescent="0.35">
      <c r="D2289" s="21">
        <f t="shared" si="357"/>
        <v>39543.124999994463</v>
      </c>
      <c r="E2289" s="21" t="b">
        <f t="shared" si="350"/>
        <v>0</v>
      </c>
      <c r="F2289" s="21" t="b">
        <f t="shared" si="351"/>
        <v>0</v>
      </c>
      <c r="G2289" s="20">
        <f t="shared" si="352"/>
        <v>1</v>
      </c>
      <c r="H2289" s="20">
        <f t="shared" si="353"/>
        <v>24</v>
      </c>
      <c r="I2289" s="20">
        <f t="shared" si="358"/>
        <v>4</v>
      </c>
      <c r="J2289" s="21">
        <f t="shared" si="359"/>
        <v>39543</v>
      </c>
      <c r="K2289" s="21"/>
      <c r="L2289" s="21" t="str">
        <f t="shared" si="354"/>
        <v>Saturday</v>
      </c>
      <c r="M2289" s="20">
        <f t="shared" si="355"/>
        <v>4</v>
      </c>
      <c r="N2289" s="19">
        <v>3622.5</v>
      </c>
      <c r="O2289" s="4">
        <f>MATCH(N2289-1,'Supply Data'!$K$12:$K$17)+1</f>
        <v>4</v>
      </c>
      <c r="P2289">
        <f>INDEX('Supply Data'!$L$12:$L$17,'Demand Data'!O2289)</f>
        <v>50</v>
      </c>
      <c r="R2289" t="str">
        <f t="shared" si="356"/>
        <v>05-Apr-08 Saturday 4</v>
      </c>
    </row>
    <row r="2290" spans="4:18" x14ac:dyDescent="0.35">
      <c r="D2290" s="21">
        <f t="shared" si="357"/>
        <v>39543.166666661127</v>
      </c>
      <c r="E2290" s="21" t="b">
        <f t="shared" si="350"/>
        <v>0</v>
      </c>
      <c r="F2290" s="21" t="b">
        <f t="shared" si="351"/>
        <v>0</v>
      </c>
      <c r="G2290" s="20">
        <f t="shared" si="352"/>
        <v>1</v>
      </c>
      <c r="H2290" s="20">
        <f t="shared" si="353"/>
        <v>24</v>
      </c>
      <c r="I2290" s="20">
        <f t="shared" si="358"/>
        <v>5</v>
      </c>
      <c r="J2290" s="21">
        <f t="shared" si="359"/>
        <v>39543</v>
      </c>
      <c r="K2290" s="21"/>
      <c r="L2290" s="21" t="str">
        <f t="shared" si="354"/>
        <v>Saturday</v>
      </c>
      <c r="M2290" s="20">
        <f t="shared" si="355"/>
        <v>4</v>
      </c>
      <c r="N2290" s="19">
        <v>3699</v>
      </c>
      <c r="O2290" s="4">
        <f>MATCH(N2290-1,'Supply Data'!$K$12:$K$17)+1</f>
        <v>4</v>
      </c>
      <c r="P2290">
        <f>INDEX('Supply Data'!$L$12:$L$17,'Demand Data'!O2290)</f>
        <v>50</v>
      </c>
      <c r="R2290" t="str">
        <f t="shared" si="356"/>
        <v>05-Apr-08 Saturday 5</v>
      </c>
    </row>
    <row r="2291" spans="4:18" x14ac:dyDescent="0.35">
      <c r="D2291" s="21">
        <f t="shared" si="357"/>
        <v>39543.208333327791</v>
      </c>
      <c r="E2291" s="21" t="b">
        <f t="shared" si="350"/>
        <v>0</v>
      </c>
      <c r="F2291" s="21" t="b">
        <f t="shared" si="351"/>
        <v>0</v>
      </c>
      <c r="G2291" s="20">
        <f t="shared" si="352"/>
        <v>1</v>
      </c>
      <c r="H2291" s="20">
        <f t="shared" si="353"/>
        <v>24</v>
      </c>
      <c r="I2291" s="20">
        <f t="shared" si="358"/>
        <v>6</v>
      </c>
      <c r="J2291" s="21">
        <f t="shared" si="359"/>
        <v>39543</v>
      </c>
      <c r="K2291" s="21"/>
      <c r="L2291" s="21" t="str">
        <f t="shared" si="354"/>
        <v>Saturday</v>
      </c>
      <c r="M2291" s="20">
        <f t="shared" si="355"/>
        <v>4</v>
      </c>
      <c r="N2291" s="19">
        <v>3874.5</v>
      </c>
      <c r="O2291" s="4">
        <f>MATCH(N2291-1,'Supply Data'!$K$12:$K$17)+1</f>
        <v>4</v>
      </c>
      <c r="P2291">
        <f>INDEX('Supply Data'!$L$12:$L$17,'Demand Data'!O2291)</f>
        <v>50</v>
      </c>
      <c r="R2291" t="str">
        <f t="shared" si="356"/>
        <v>05-Apr-08 Saturday 6</v>
      </c>
    </row>
    <row r="2292" spans="4:18" x14ac:dyDescent="0.35">
      <c r="D2292" s="21">
        <f t="shared" si="357"/>
        <v>39543.249999994456</v>
      </c>
      <c r="E2292" s="21" t="b">
        <f t="shared" si="350"/>
        <v>0</v>
      </c>
      <c r="F2292" s="21" t="b">
        <f t="shared" si="351"/>
        <v>0</v>
      </c>
      <c r="G2292" s="20">
        <f t="shared" si="352"/>
        <v>1</v>
      </c>
      <c r="H2292" s="20">
        <f t="shared" si="353"/>
        <v>24</v>
      </c>
      <c r="I2292" s="20">
        <f t="shared" si="358"/>
        <v>7</v>
      </c>
      <c r="J2292" s="21">
        <f t="shared" si="359"/>
        <v>39543</v>
      </c>
      <c r="K2292" s="21"/>
      <c r="L2292" s="21" t="str">
        <f t="shared" si="354"/>
        <v>Saturday</v>
      </c>
      <c r="M2292" s="20">
        <f t="shared" si="355"/>
        <v>4</v>
      </c>
      <c r="N2292" s="19">
        <v>4036.5</v>
      </c>
      <c r="O2292" s="4">
        <f>MATCH(N2292-1,'Supply Data'!$K$12:$K$17)+1</f>
        <v>4</v>
      </c>
      <c r="P2292">
        <f>INDEX('Supply Data'!$L$12:$L$17,'Demand Data'!O2292)</f>
        <v>50</v>
      </c>
      <c r="R2292" t="str">
        <f t="shared" si="356"/>
        <v>05-Apr-08 Saturday 7</v>
      </c>
    </row>
    <row r="2293" spans="4:18" x14ac:dyDescent="0.35">
      <c r="D2293" s="21">
        <f t="shared" si="357"/>
        <v>39543.29166666112</v>
      </c>
      <c r="E2293" s="21" t="b">
        <f t="shared" si="350"/>
        <v>0</v>
      </c>
      <c r="F2293" s="21" t="b">
        <f t="shared" si="351"/>
        <v>0</v>
      </c>
      <c r="G2293" s="20">
        <f t="shared" si="352"/>
        <v>1</v>
      </c>
      <c r="H2293" s="20">
        <f t="shared" si="353"/>
        <v>24</v>
      </c>
      <c r="I2293" s="20">
        <f t="shared" si="358"/>
        <v>8</v>
      </c>
      <c r="J2293" s="21">
        <f t="shared" si="359"/>
        <v>39543</v>
      </c>
      <c r="K2293" s="21"/>
      <c r="L2293" s="21" t="str">
        <f t="shared" si="354"/>
        <v>Saturday</v>
      </c>
      <c r="M2293" s="20">
        <f t="shared" si="355"/>
        <v>4</v>
      </c>
      <c r="N2293" s="19">
        <v>4629</v>
      </c>
      <c r="O2293" s="4">
        <f>MATCH(N2293-1,'Supply Data'!$K$12:$K$17)+1</f>
        <v>4</v>
      </c>
      <c r="P2293">
        <f>INDEX('Supply Data'!$L$12:$L$17,'Demand Data'!O2293)</f>
        <v>50</v>
      </c>
      <c r="R2293" t="str">
        <f t="shared" si="356"/>
        <v>05-Apr-08 Saturday 8</v>
      </c>
    </row>
    <row r="2294" spans="4:18" x14ac:dyDescent="0.35">
      <c r="D2294" s="21">
        <f t="shared" si="357"/>
        <v>39543.333333327784</v>
      </c>
      <c r="E2294" s="21" t="b">
        <f t="shared" si="350"/>
        <v>0</v>
      </c>
      <c r="F2294" s="21" t="b">
        <f t="shared" si="351"/>
        <v>0</v>
      </c>
      <c r="G2294" s="20">
        <f t="shared" si="352"/>
        <v>1</v>
      </c>
      <c r="H2294" s="20">
        <f t="shared" si="353"/>
        <v>24</v>
      </c>
      <c r="I2294" s="20">
        <f t="shared" si="358"/>
        <v>9</v>
      </c>
      <c r="J2294" s="21">
        <f t="shared" si="359"/>
        <v>39543</v>
      </c>
      <c r="K2294" s="21"/>
      <c r="L2294" s="21" t="str">
        <f t="shared" si="354"/>
        <v>Saturday</v>
      </c>
      <c r="M2294" s="20">
        <f t="shared" si="355"/>
        <v>4</v>
      </c>
      <c r="N2294" s="19">
        <v>5080.5</v>
      </c>
      <c r="O2294" s="4">
        <f>MATCH(N2294-1,'Supply Data'!$K$12:$K$17)+1</f>
        <v>5</v>
      </c>
      <c r="P2294">
        <f>INDEX('Supply Data'!$L$12:$L$17,'Demand Data'!O2294)</f>
        <v>75</v>
      </c>
      <c r="R2294" t="str">
        <f t="shared" si="356"/>
        <v>05-Apr-08 Saturday 9</v>
      </c>
    </row>
    <row r="2295" spans="4:18" x14ac:dyDescent="0.35">
      <c r="D2295" s="21">
        <f t="shared" si="357"/>
        <v>39543.374999994448</v>
      </c>
      <c r="E2295" s="21" t="b">
        <f t="shared" si="350"/>
        <v>0</v>
      </c>
      <c r="F2295" s="21" t="b">
        <f t="shared" si="351"/>
        <v>0</v>
      </c>
      <c r="G2295" s="20">
        <f t="shared" si="352"/>
        <v>1</v>
      </c>
      <c r="H2295" s="20">
        <f t="shared" si="353"/>
        <v>24</v>
      </c>
      <c r="I2295" s="20">
        <f t="shared" si="358"/>
        <v>10</v>
      </c>
      <c r="J2295" s="21">
        <f t="shared" si="359"/>
        <v>39543</v>
      </c>
      <c r="K2295" s="21"/>
      <c r="L2295" s="21" t="str">
        <f t="shared" si="354"/>
        <v>Saturday</v>
      </c>
      <c r="M2295" s="20">
        <f t="shared" si="355"/>
        <v>4</v>
      </c>
      <c r="N2295" s="19">
        <v>5562</v>
      </c>
      <c r="O2295" s="4">
        <f>MATCH(N2295-1,'Supply Data'!$K$12:$K$17)+1</f>
        <v>5</v>
      </c>
      <c r="P2295">
        <f>INDEX('Supply Data'!$L$12:$L$17,'Demand Data'!O2295)</f>
        <v>75</v>
      </c>
      <c r="R2295" t="str">
        <f t="shared" si="356"/>
        <v>05-Apr-08 Saturday 10</v>
      </c>
    </row>
    <row r="2296" spans="4:18" x14ac:dyDescent="0.35">
      <c r="D2296" s="21">
        <f t="shared" si="357"/>
        <v>39543.416666661113</v>
      </c>
      <c r="E2296" s="21" t="b">
        <f t="shared" si="350"/>
        <v>0</v>
      </c>
      <c r="F2296" s="21" t="b">
        <f t="shared" si="351"/>
        <v>0</v>
      </c>
      <c r="G2296" s="20">
        <f t="shared" si="352"/>
        <v>1</v>
      </c>
      <c r="H2296" s="20">
        <f t="shared" si="353"/>
        <v>24</v>
      </c>
      <c r="I2296" s="20">
        <f t="shared" si="358"/>
        <v>11</v>
      </c>
      <c r="J2296" s="21">
        <f t="shared" si="359"/>
        <v>39543</v>
      </c>
      <c r="K2296" s="21"/>
      <c r="L2296" s="21" t="str">
        <f t="shared" si="354"/>
        <v>Saturday</v>
      </c>
      <c r="M2296" s="20">
        <f t="shared" si="355"/>
        <v>4</v>
      </c>
      <c r="N2296" s="19">
        <v>5835</v>
      </c>
      <c r="O2296" s="4">
        <f>MATCH(N2296-1,'Supply Data'!$K$12:$K$17)+1</f>
        <v>5</v>
      </c>
      <c r="P2296">
        <f>INDEX('Supply Data'!$L$12:$L$17,'Demand Data'!O2296)</f>
        <v>75</v>
      </c>
      <c r="R2296" t="str">
        <f t="shared" si="356"/>
        <v>05-Apr-08 Saturday 11</v>
      </c>
    </row>
    <row r="2297" spans="4:18" x14ac:dyDescent="0.35">
      <c r="D2297" s="21">
        <f t="shared" si="357"/>
        <v>39543.458333327777</v>
      </c>
      <c r="E2297" s="21" t="b">
        <f t="shared" si="350"/>
        <v>0</v>
      </c>
      <c r="F2297" s="21" t="b">
        <f t="shared" si="351"/>
        <v>0</v>
      </c>
      <c r="G2297" s="20">
        <f t="shared" si="352"/>
        <v>1</v>
      </c>
      <c r="H2297" s="20">
        <f t="shared" si="353"/>
        <v>24</v>
      </c>
      <c r="I2297" s="20">
        <f t="shared" si="358"/>
        <v>12</v>
      </c>
      <c r="J2297" s="21">
        <f t="shared" si="359"/>
        <v>39543</v>
      </c>
      <c r="K2297" s="21"/>
      <c r="L2297" s="21" t="str">
        <f t="shared" si="354"/>
        <v>Saturday</v>
      </c>
      <c r="M2297" s="20">
        <f t="shared" si="355"/>
        <v>4</v>
      </c>
      <c r="N2297" s="19">
        <v>5265</v>
      </c>
      <c r="O2297" s="4">
        <f>MATCH(N2297-1,'Supply Data'!$K$12:$K$17)+1</f>
        <v>5</v>
      </c>
      <c r="P2297">
        <f>INDEX('Supply Data'!$L$12:$L$17,'Demand Data'!O2297)</f>
        <v>75</v>
      </c>
      <c r="R2297" t="str">
        <f t="shared" si="356"/>
        <v>05-Apr-08 Saturday 12</v>
      </c>
    </row>
    <row r="2298" spans="4:18" x14ac:dyDescent="0.35">
      <c r="D2298" s="21">
        <f t="shared" si="357"/>
        <v>39543.499999994441</v>
      </c>
      <c r="E2298" s="21" t="b">
        <f t="shared" si="350"/>
        <v>0</v>
      </c>
      <c r="F2298" s="21" t="b">
        <f t="shared" si="351"/>
        <v>0</v>
      </c>
      <c r="G2298" s="20">
        <f t="shared" si="352"/>
        <v>1</v>
      </c>
      <c r="H2298" s="20">
        <f t="shared" si="353"/>
        <v>24</v>
      </c>
      <c r="I2298" s="20">
        <f t="shared" si="358"/>
        <v>13</v>
      </c>
      <c r="J2298" s="21">
        <f t="shared" si="359"/>
        <v>39543</v>
      </c>
      <c r="K2298" s="21"/>
      <c r="L2298" s="21" t="str">
        <f t="shared" si="354"/>
        <v>Saturday</v>
      </c>
      <c r="M2298" s="20">
        <f t="shared" si="355"/>
        <v>4</v>
      </c>
      <c r="N2298" s="19">
        <v>5367</v>
      </c>
      <c r="O2298" s="4">
        <f>MATCH(N2298-1,'Supply Data'!$K$12:$K$17)+1</f>
        <v>5</v>
      </c>
      <c r="P2298">
        <f>INDEX('Supply Data'!$L$12:$L$17,'Demand Data'!O2298)</f>
        <v>75</v>
      </c>
      <c r="R2298" t="str">
        <f t="shared" si="356"/>
        <v>05-Apr-08 Saturday 13</v>
      </c>
    </row>
    <row r="2299" spans="4:18" x14ac:dyDescent="0.35">
      <c r="D2299" s="21">
        <f t="shared" si="357"/>
        <v>39543.541666661105</v>
      </c>
      <c r="E2299" s="21" t="b">
        <f t="shared" si="350"/>
        <v>0</v>
      </c>
      <c r="F2299" s="21" t="b">
        <f t="shared" si="351"/>
        <v>0</v>
      </c>
      <c r="G2299" s="20">
        <f t="shared" si="352"/>
        <v>1</v>
      </c>
      <c r="H2299" s="20">
        <f t="shared" si="353"/>
        <v>24</v>
      </c>
      <c r="I2299" s="20">
        <f t="shared" si="358"/>
        <v>14</v>
      </c>
      <c r="J2299" s="21">
        <f t="shared" si="359"/>
        <v>39543</v>
      </c>
      <c r="K2299" s="21"/>
      <c r="L2299" s="21" t="str">
        <f t="shared" si="354"/>
        <v>Saturday</v>
      </c>
      <c r="M2299" s="20">
        <f t="shared" si="355"/>
        <v>4</v>
      </c>
      <c r="N2299" s="19">
        <v>5511</v>
      </c>
      <c r="O2299" s="4">
        <f>MATCH(N2299-1,'Supply Data'!$K$12:$K$17)+1</f>
        <v>5</v>
      </c>
      <c r="P2299">
        <f>INDEX('Supply Data'!$L$12:$L$17,'Demand Data'!O2299)</f>
        <v>75</v>
      </c>
      <c r="R2299" t="str">
        <f t="shared" si="356"/>
        <v>05-Apr-08 Saturday 14</v>
      </c>
    </row>
    <row r="2300" spans="4:18" x14ac:dyDescent="0.35">
      <c r="D2300" s="21">
        <f t="shared" si="357"/>
        <v>39543.58333332777</v>
      </c>
      <c r="E2300" s="21" t="b">
        <f t="shared" si="350"/>
        <v>0</v>
      </c>
      <c r="F2300" s="21" t="b">
        <f t="shared" si="351"/>
        <v>0</v>
      </c>
      <c r="G2300" s="20">
        <f t="shared" si="352"/>
        <v>1</v>
      </c>
      <c r="H2300" s="20">
        <f t="shared" si="353"/>
        <v>24</v>
      </c>
      <c r="I2300" s="20">
        <f t="shared" si="358"/>
        <v>15</v>
      </c>
      <c r="J2300" s="21">
        <f t="shared" si="359"/>
        <v>39543</v>
      </c>
      <c r="K2300" s="21"/>
      <c r="L2300" s="21" t="str">
        <f t="shared" si="354"/>
        <v>Saturday</v>
      </c>
      <c r="M2300" s="20">
        <f t="shared" si="355"/>
        <v>4</v>
      </c>
      <c r="N2300" s="19">
        <v>5382</v>
      </c>
      <c r="O2300" s="4">
        <f>MATCH(N2300-1,'Supply Data'!$K$12:$K$17)+1</f>
        <v>5</v>
      </c>
      <c r="P2300">
        <f>INDEX('Supply Data'!$L$12:$L$17,'Demand Data'!O2300)</f>
        <v>75</v>
      </c>
      <c r="R2300" t="str">
        <f t="shared" si="356"/>
        <v>05-Apr-08 Saturday 15</v>
      </c>
    </row>
    <row r="2301" spans="4:18" x14ac:dyDescent="0.35">
      <c r="D2301" s="21">
        <f t="shared" si="357"/>
        <v>39543.624999994434</v>
      </c>
      <c r="E2301" s="21" t="b">
        <f t="shared" si="350"/>
        <v>0</v>
      </c>
      <c r="F2301" s="21" t="b">
        <f t="shared" si="351"/>
        <v>0</v>
      </c>
      <c r="G2301" s="20">
        <f t="shared" si="352"/>
        <v>1</v>
      </c>
      <c r="H2301" s="20">
        <f t="shared" si="353"/>
        <v>24</v>
      </c>
      <c r="I2301" s="20">
        <f t="shared" si="358"/>
        <v>16</v>
      </c>
      <c r="J2301" s="21">
        <f t="shared" si="359"/>
        <v>39543</v>
      </c>
      <c r="K2301" s="21"/>
      <c r="L2301" s="21" t="str">
        <f t="shared" si="354"/>
        <v>Saturday</v>
      </c>
      <c r="M2301" s="20">
        <f t="shared" si="355"/>
        <v>4</v>
      </c>
      <c r="N2301" s="19">
        <v>5334</v>
      </c>
      <c r="O2301" s="4">
        <f>MATCH(N2301-1,'Supply Data'!$K$12:$K$17)+1</f>
        <v>5</v>
      </c>
      <c r="P2301">
        <f>INDEX('Supply Data'!$L$12:$L$17,'Demand Data'!O2301)</f>
        <v>75</v>
      </c>
      <c r="R2301" t="str">
        <f t="shared" si="356"/>
        <v>05-Apr-08 Saturday 16</v>
      </c>
    </row>
    <row r="2302" spans="4:18" x14ac:dyDescent="0.35">
      <c r="D2302" s="21">
        <f t="shared" si="357"/>
        <v>39543.666666661098</v>
      </c>
      <c r="E2302" s="21" t="b">
        <f t="shared" si="350"/>
        <v>0</v>
      </c>
      <c r="F2302" s="21" t="b">
        <f t="shared" si="351"/>
        <v>0</v>
      </c>
      <c r="G2302" s="20">
        <f t="shared" si="352"/>
        <v>1</v>
      </c>
      <c r="H2302" s="20">
        <f t="shared" si="353"/>
        <v>24</v>
      </c>
      <c r="I2302" s="20">
        <f t="shared" si="358"/>
        <v>17</v>
      </c>
      <c r="J2302" s="21">
        <f t="shared" si="359"/>
        <v>39543</v>
      </c>
      <c r="K2302" s="21"/>
      <c r="L2302" s="21" t="str">
        <f t="shared" si="354"/>
        <v>Saturday</v>
      </c>
      <c r="M2302" s="20">
        <f t="shared" si="355"/>
        <v>4</v>
      </c>
      <c r="N2302" s="19">
        <v>5145</v>
      </c>
      <c r="O2302" s="4">
        <f>MATCH(N2302-1,'Supply Data'!$K$12:$K$17)+1</f>
        <v>5</v>
      </c>
      <c r="P2302">
        <f>INDEX('Supply Data'!$L$12:$L$17,'Demand Data'!O2302)</f>
        <v>75</v>
      </c>
      <c r="R2302" t="str">
        <f t="shared" si="356"/>
        <v>05-Apr-08 Saturday 17</v>
      </c>
    </row>
    <row r="2303" spans="4:18" x14ac:dyDescent="0.35">
      <c r="D2303" s="21">
        <f t="shared" si="357"/>
        <v>39543.708333327762</v>
      </c>
      <c r="E2303" s="21" t="b">
        <f t="shared" si="350"/>
        <v>0</v>
      </c>
      <c r="F2303" s="21" t="b">
        <f t="shared" si="351"/>
        <v>0</v>
      </c>
      <c r="G2303" s="20">
        <f t="shared" si="352"/>
        <v>1</v>
      </c>
      <c r="H2303" s="20">
        <f t="shared" si="353"/>
        <v>24</v>
      </c>
      <c r="I2303" s="20">
        <f t="shared" si="358"/>
        <v>18</v>
      </c>
      <c r="J2303" s="21">
        <f t="shared" si="359"/>
        <v>39543</v>
      </c>
      <c r="K2303" s="21"/>
      <c r="L2303" s="21" t="str">
        <f t="shared" si="354"/>
        <v>Saturday</v>
      </c>
      <c r="M2303" s="20">
        <f t="shared" si="355"/>
        <v>4</v>
      </c>
      <c r="N2303" s="19">
        <v>5212.5</v>
      </c>
      <c r="O2303" s="4">
        <f>MATCH(N2303-1,'Supply Data'!$K$12:$K$17)+1</f>
        <v>5</v>
      </c>
      <c r="P2303">
        <f>INDEX('Supply Data'!$L$12:$L$17,'Demand Data'!O2303)</f>
        <v>75</v>
      </c>
      <c r="R2303" t="str">
        <f t="shared" si="356"/>
        <v>05-Apr-08 Saturday 18</v>
      </c>
    </row>
    <row r="2304" spans="4:18" x14ac:dyDescent="0.35">
      <c r="D2304" s="21">
        <f t="shared" si="357"/>
        <v>39543.749999994427</v>
      </c>
      <c r="E2304" s="21" t="b">
        <f t="shared" si="350"/>
        <v>0</v>
      </c>
      <c r="F2304" s="21" t="b">
        <f t="shared" si="351"/>
        <v>0</v>
      </c>
      <c r="G2304" s="20">
        <f t="shared" si="352"/>
        <v>1</v>
      </c>
      <c r="H2304" s="20">
        <f t="shared" si="353"/>
        <v>24</v>
      </c>
      <c r="I2304" s="20">
        <f t="shared" si="358"/>
        <v>19</v>
      </c>
      <c r="J2304" s="21">
        <f t="shared" si="359"/>
        <v>39543</v>
      </c>
      <c r="K2304" s="21"/>
      <c r="L2304" s="21" t="str">
        <f t="shared" si="354"/>
        <v>Saturday</v>
      </c>
      <c r="M2304" s="20">
        <f t="shared" si="355"/>
        <v>4</v>
      </c>
      <c r="N2304" s="19">
        <v>5550</v>
      </c>
      <c r="O2304" s="4">
        <f>MATCH(N2304-1,'Supply Data'!$K$12:$K$17)+1</f>
        <v>5</v>
      </c>
      <c r="P2304">
        <f>INDEX('Supply Data'!$L$12:$L$17,'Demand Data'!O2304)</f>
        <v>75</v>
      </c>
      <c r="R2304" t="str">
        <f t="shared" si="356"/>
        <v>05-Apr-08 Saturday 19</v>
      </c>
    </row>
    <row r="2305" spans="4:18" x14ac:dyDescent="0.35">
      <c r="D2305" s="21">
        <f t="shared" si="357"/>
        <v>39543.791666661091</v>
      </c>
      <c r="E2305" s="21" t="b">
        <f t="shared" si="350"/>
        <v>0</v>
      </c>
      <c r="F2305" s="21" t="b">
        <f t="shared" si="351"/>
        <v>0</v>
      </c>
      <c r="G2305" s="20">
        <f t="shared" si="352"/>
        <v>1</v>
      </c>
      <c r="H2305" s="20">
        <f t="shared" si="353"/>
        <v>24</v>
      </c>
      <c r="I2305" s="20">
        <f t="shared" si="358"/>
        <v>20</v>
      </c>
      <c r="J2305" s="21">
        <f t="shared" si="359"/>
        <v>39543</v>
      </c>
      <c r="K2305" s="21"/>
      <c r="L2305" s="21" t="str">
        <f t="shared" si="354"/>
        <v>Saturday</v>
      </c>
      <c r="M2305" s="20">
        <f t="shared" si="355"/>
        <v>4</v>
      </c>
      <c r="N2305" s="19">
        <v>5395.5</v>
      </c>
      <c r="O2305" s="4">
        <f>MATCH(N2305-1,'Supply Data'!$K$12:$K$17)+1</f>
        <v>5</v>
      </c>
      <c r="P2305">
        <f>INDEX('Supply Data'!$L$12:$L$17,'Demand Data'!O2305)</f>
        <v>75</v>
      </c>
      <c r="R2305" t="str">
        <f t="shared" si="356"/>
        <v>05-Apr-08 Saturday 20</v>
      </c>
    </row>
    <row r="2306" spans="4:18" x14ac:dyDescent="0.35">
      <c r="D2306" s="21">
        <f t="shared" si="357"/>
        <v>39543.833333327755</v>
      </c>
      <c r="E2306" s="21" t="b">
        <f t="shared" si="350"/>
        <v>0</v>
      </c>
      <c r="F2306" s="21" t="b">
        <f t="shared" si="351"/>
        <v>0</v>
      </c>
      <c r="G2306" s="20">
        <f t="shared" si="352"/>
        <v>1</v>
      </c>
      <c r="H2306" s="20">
        <f t="shared" si="353"/>
        <v>24</v>
      </c>
      <c r="I2306" s="20">
        <f t="shared" si="358"/>
        <v>21</v>
      </c>
      <c r="J2306" s="21">
        <f t="shared" si="359"/>
        <v>39543</v>
      </c>
      <c r="K2306" s="21"/>
      <c r="L2306" s="21" t="str">
        <f t="shared" si="354"/>
        <v>Saturday</v>
      </c>
      <c r="M2306" s="20">
        <f t="shared" si="355"/>
        <v>4</v>
      </c>
      <c r="N2306" s="19">
        <v>5212.5</v>
      </c>
      <c r="O2306" s="4">
        <f>MATCH(N2306-1,'Supply Data'!$K$12:$K$17)+1</f>
        <v>5</v>
      </c>
      <c r="P2306">
        <f>INDEX('Supply Data'!$L$12:$L$17,'Demand Data'!O2306)</f>
        <v>75</v>
      </c>
      <c r="R2306" t="str">
        <f t="shared" si="356"/>
        <v>05-Apr-08 Saturday 21</v>
      </c>
    </row>
    <row r="2307" spans="4:18" x14ac:dyDescent="0.35">
      <c r="D2307" s="21">
        <f t="shared" si="357"/>
        <v>39543.874999994419</v>
      </c>
      <c r="E2307" s="21" t="b">
        <f t="shared" si="350"/>
        <v>0</v>
      </c>
      <c r="F2307" s="21" t="b">
        <f t="shared" si="351"/>
        <v>0</v>
      </c>
      <c r="G2307" s="20">
        <f t="shared" si="352"/>
        <v>1</v>
      </c>
      <c r="H2307" s="20">
        <f t="shared" si="353"/>
        <v>24</v>
      </c>
      <c r="I2307" s="20">
        <f t="shared" si="358"/>
        <v>22</v>
      </c>
      <c r="J2307" s="21">
        <f t="shared" si="359"/>
        <v>39543</v>
      </c>
      <c r="K2307" s="21"/>
      <c r="L2307" s="21" t="str">
        <f t="shared" si="354"/>
        <v>Saturday</v>
      </c>
      <c r="M2307" s="20">
        <f t="shared" si="355"/>
        <v>4</v>
      </c>
      <c r="N2307" s="19">
        <v>4929</v>
      </c>
      <c r="O2307" s="4">
        <f>MATCH(N2307-1,'Supply Data'!$K$12:$K$17)+1</f>
        <v>5</v>
      </c>
      <c r="P2307">
        <f>INDEX('Supply Data'!$L$12:$L$17,'Demand Data'!O2307)</f>
        <v>75</v>
      </c>
      <c r="R2307" t="str">
        <f t="shared" si="356"/>
        <v>05-Apr-08 Saturday 22</v>
      </c>
    </row>
    <row r="2308" spans="4:18" x14ac:dyDescent="0.35">
      <c r="D2308" s="21">
        <f t="shared" si="357"/>
        <v>39543.916666661084</v>
      </c>
      <c r="E2308" s="21" t="b">
        <f t="shared" si="350"/>
        <v>0</v>
      </c>
      <c r="F2308" s="21" t="b">
        <f t="shared" si="351"/>
        <v>0</v>
      </c>
      <c r="G2308" s="20">
        <f t="shared" si="352"/>
        <v>1</v>
      </c>
      <c r="H2308" s="20">
        <f t="shared" si="353"/>
        <v>24</v>
      </c>
      <c r="I2308" s="20">
        <f t="shared" si="358"/>
        <v>23</v>
      </c>
      <c r="J2308" s="21">
        <f t="shared" si="359"/>
        <v>39543</v>
      </c>
      <c r="K2308" s="21"/>
      <c r="L2308" s="21" t="str">
        <f t="shared" si="354"/>
        <v>Saturday</v>
      </c>
      <c r="M2308" s="20">
        <f t="shared" si="355"/>
        <v>4</v>
      </c>
      <c r="N2308" s="19">
        <v>4494</v>
      </c>
      <c r="O2308" s="4">
        <f>MATCH(N2308-1,'Supply Data'!$K$12:$K$17)+1</f>
        <v>4</v>
      </c>
      <c r="P2308">
        <f>INDEX('Supply Data'!$L$12:$L$17,'Demand Data'!O2308)</f>
        <v>50</v>
      </c>
      <c r="R2308" t="str">
        <f t="shared" si="356"/>
        <v>05-Apr-08 Saturday 23</v>
      </c>
    </row>
    <row r="2309" spans="4:18" x14ac:dyDescent="0.35">
      <c r="D2309" s="21">
        <f t="shared" si="357"/>
        <v>39543.958333327748</v>
      </c>
      <c r="E2309" s="21" t="b">
        <f t="shared" si="350"/>
        <v>0</v>
      </c>
      <c r="F2309" s="21" t="b">
        <f t="shared" si="351"/>
        <v>0</v>
      </c>
      <c r="G2309" s="20">
        <f t="shared" si="352"/>
        <v>1</v>
      </c>
      <c r="H2309" s="20">
        <f t="shared" si="353"/>
        <v>24</v>
      </c>
      <c r="I2309" s="20">
        <f t="shared" si="358"/>
        <v>24</v>
      </c>
      <c r="J2309" s="21">
        <f t="shared" si="359"/>
        <v>39543</v>
      </c>
      <c r="K2309" s="21"/>
      <c r="L2309" s="21" t="str">
        <f t="shared" si="354"/>
        <v>Saturday</v>
      </c>
      <c r="M2309" s="20">
        <f t="shared" si="355"/>
        <v>4</v>
      </c>
      <c r="N2309" s="19">
        <v>4144.5</v>
      </c>
      <c r="O2309" s="4">
        <f>MATCH(N2309-1,'Supply Data'!$K$12:$K$17)+1</f>
        <v>4</v>
      </c>
      <c r="P2309">
        <f>INDEX('Supply Data'!$L$12:$L$17,'Demand Data'!O2309)</f>
        <v>50</v>
      </c>
      <c r="R2309" t="str">
        <f t="shared" si="356"/>
        <v>05-Apr-08 Saturday 24</v>
      </c>
    </row>
    <row r="2310" spans="4:18" x14ac:dyDescent="0.35">
      <c r="D2310" s="21">
        <f t="shared" si="357"/>
        <v>39543.999999994412</v>
      </c>
      <c r="E2310" s="21" t="b">
        <f t="shared" ref="E2310:E2373" si="360">D2310=$D$2</f>
        <v>0</v>
      </c>
      <c r="F2310" s="21" t="b">
        <f t="shared" ref="F2310:F2373" si="361">D2310=$E$2</f>
        <v>0</v>
      </c>
      <c r="G2310" s="20">
        <f t="shared" si="352"/>
        <v>1</v>
      </c>
      <c r="H2310" s="20">
        <f t="shared" si="353"/>
        <v>24</v>
      </c>
      <c r="I2310" s="20">
        <f t="shared" si="358"/>
        <v>1</v>
      </c>
      <c r="J2310" s="21">
        <f t="shared" si="359"/>
        <v>39544</v>
      </c>
      <c r="K2310" s="21"/>
      <c r="L2310" s="21" t="str">
        <f t="shared" si="354"/>
        <v>Sunday</v>
      </c>
      <c r="M2310" s="20">
        <f t="shared" si="355"/>
        <v>4</v>
      </c>
      <c r="N2310" s="19">
        <v>3940.5</v>
      </c>
      <c r="O2310" s="4">
        <f>MATCH(N2310-1,'Supply Data'!$K$12:$K$17)+1</f>
        <v>4</v>
      </c>
      <c r="P2310">
        <f>INDEX('Supply Data'!$L$12:$L$17,'Demand Data'!O2310)</f>
        <v>50</v>
      </c>
      <c r="R2310" t="str">
        <f t="shared" si="356"/>
        <v>06-Apr-08 Sunday 1</v>
      </c>
    </row>
    <row r="2311" spans="4:18" x14ac:dyDescent="0.35">
      <c r="D2311" s="21">
        <f t="shared" si="357"/>
        <v>39544.041666661076</v>
      </c>
      <c r="E2311" s="21" t="b">
        <f t="shared" si="360"/>
        <v>0</v>
      </c>
      <c r="F2311" s="21" t="b">
        <f t="shared" si="361"/>
        <v>0</v>
      </c>
      <c r="G2311" s="20">
        <f t="shared" ref="G2311:G2374" si="362">IF(E2311,2,IF(F2311,3,1))</f>
        <v>1</v>
      </c>
      <c r="H2311" s="20">
        <f t="shared" ref="H2311:H2374" si="363">CHOOSE(G2311,24,23,25)</f>
        <v>24</v>
      </c>
      <c r="I2311" s="20">
        <f t="shared" si="358"/>
        <v>2</v>
      </c>
      <c r="J2311" s="21">
        <f t="shared" si="359"/>
        <v>39544</v>
      </c>
      <c r="K2311" s="21"/>
      <c r="L2311" s="21" t="str">
        <f t="shared" ref="L2311:L2374" si="364">TEXT(J2311,"ddddd")</f>
        <v>Sunday</v>
      </c>
      <c r="M2311" s="20">
        <f t="shared" ref="M2311:M2374" si="365">MONTH(D2311)</f>
        <v>4</v>
      </c>
      <c r="N2311" s="19">
        <v>3856.5</v>
      </c>
      <c r="O2311" s="4">
        <f>MATCH(N2311-1,'Supply Data'!$K$12:$K$17)+1</f>
        <v>4</v>
      </c>
      <c r="P2311">
        <f>INDEX('Supply Data'!$L$12:$L$17,'Demand Data'!O2311)</f>
        <v>50</v>
      </c>
      <c r="R2311" t="str">
        <f t="shared" ref="R2311:R2374" si="366">TEXT(D2311,"dd-mmm-yy ddddd")&amp;" "&amp;I2311</f>
        <v>06-Apr-08 Sunday 2</v>
      </c>
    </row>
    <row r="2312" spans="4:18" x14ac:dyDescent="0.35">
      <c r="D2312" s="21">
        <f t="shared" ref="D2312:D2375" si="367">D2311+1/24</f>
        <v>39544.083333327741</v>
      </c>
      <c r="E2312" s="21" t="b">
        <f t="shared" si="360"/>
        <v>0</v>
      </c>
      <c r="F2312" s="21" t="b">
        <f t="shared" si="361"/>
        <v>0</v>
      </c>
      <c r="G2312" s="20">
        <f t="shared" si="362"/>
        <v>1</v>
      </c>
      <c r="H2312" s="20">
        <f t="shared" si="363"/>
        <v>24</v>
      </c>
      <c r="I2312" s="20">
        <f t="shared" ref="I2312:I2375" si="368">IF(I2311&gt;=H2312,1,I2311+1)</f>
        <v>3</v>
      </c>
      <c r="J2312" s="21">
        <f t="shared" ref="J2312:J2375" si="369">IF(I2312=1,J2311+1,J2311)</f>
        <v>39544</v>
      </c>
      <c r="K2312" s="21"/>
      <c r="L2312" s="21" t="str">
        <f t="shared" si="364"/>
        <v>Sunday</v>
      </c>
      <c r="M2312" s="20">
        <f t="shared" si="365"/>
        <v>4</v>
      </c>
      <c r="N2312" s="19">
        <v>3763.5</v>
      </c>
      <c r="O2312" s="4">
        <f>MATCH(N2312-1,'Supply Data'!$K$12:$K$17)+1</f>
        <v>4</v>
      </c>
      <c r="P2312">
        <f>INDEX('Supply Data'!$L$12:$L$17,'Demand Data'!O2312)</f>
        <v>50</v>
      </c>
      <c r="R2312" t="str">
        <f t="shared" si="366"/>
        <v>06-Apr-08 Sunday 3</v>
      </c>
    </row>
    <row r="2313" spans="4:18" x14ac:dyDescent="0.35">
      <c r="D2313" s="21">
        <f t="shared" si="367"/>
        <v>39544.124999994405</v>
      </c>
      <c r="E2313" s="21" t="b">
        <f t="shared" si="360"/>
        <v>0</v>
      </c>
      <c r="F2313" s="21" t="b">
        <f t="shared" si="361"/>
        <v>0</v>
      </c>
      <c r="G2313" s="20">
        <f t="shared" si="362"/>
        <v>1</v>
      </c>
      <c r="H2313" s="20">
        <f t="shared" si="363"/>
        <v>24</v>
      </c>
      <c r="I2313" s="20">
        <f t="shared" si="368"/>
        <v>4</v>
      </c>
      <c r="J2313" s="21">
        <f t="shared" si="369"/>
        <v>39544</v>
      </c>
      <c r="K2313" s="21"/>
      <c r="L2313" s="21" t="str">
        <f t="shared" si="364"/>
        <v>Sunday</v>
      </c>
      <c r="M2313" s="20">
        <f t="shared" si="365"/>
        <v>4</v>
      </c>
      <c r="N2313" s="19">
        <v>3721.5</v>
      </c>
      <c r="O2313" s="4">
        <f>MATCH(N2313-1,'Supply Data'!$K$12:$K$17)+1</f>
        <v>4</v>
      </c>
      <c r="P2313">
        <f>INDEX('Supply Data'!$L$12:$L$17,'Demand Data'!O2313)</f>
        <v>50</v>
      </c>
      <c r="R2313" t="str">
        <f t="shared" si="366"/>
        <v>06-Apr-08 Sunday 4</v>
      </c>
    </row>
    <row r="2314" spans="4:18" x14ac:dyDescent="0.35">
      <c r="D2314" s="21">
        <f t="shared" si="367"/>
        <v>39544.166666661069</v>
      </c>
      <c r="E2314" s="21" t="b">
        <f t="shared" si="360"/>
        <v>0</v>
      </c>
      <c r="F2314" s="21" t="b">
        <f t="shared" si="361"/>
        <v>0</v>
      </c>
      <c r="G2314" s="20">
        <f t="shared" si="362"/>
        <v>1</v>
      </c>
      <c r="H2314" s="20">
        <f t="shared" si="363"/>
        <v>24</v>
      </c>
      <c r="I2314" s="20">
        <f t="shared" si="368"/>
        <v>5</v>
      </c>
      <c r="J2314" s="21">
        <f t="shared" si="369"/>
        <v>39544</v>
      </c>
      <c r="K2314" s="21"/>
      <c r="L2314" s="21" t="str">
        <f t="shared" si="364"/>
        <v>Sunday</v>
      </c>
      <c r="M2314" s="20">
        <f t="shared" si="365"/>
        <v>4</v>
      </c>
      <c r="N2314" s="19">
        <v>3744</v>
      </c>
      <c r="O2314" s="4">
        <f>MATCH(N2314-1,'Supply Data'!$K$12:$K$17)+1</f>
        <v>4</v>
      </c>
      <c r="P2314">
        <f>INDEX('Supply Data'!$L$12:$L$17,'Demand Data'!O2314)</f>
        <v>50</v>
      </c>
      <c r="R2314" t="str">
        <f t="shared" si="366"/>
        <v>06-Apr-08 Sunday 5</v>
      </c>
    </row>
    <row r="2315" spans="4:18" x14ac:dyDescent="0.35">
      <c r="D2315" s="21">
        <f t="shared" si="367"/>
        <v>39544.208333327733</v>
      </c>
      <c r="E2315" s="21" t="b">
        <f t="shared" si="360"/>
        <v>0</v>
      </c>
      <c r="F2315" s="21" t="b">
        <f t="shared" si="361"/>
        <v>0</v>
      </c>
      <c r="G2315" s="20">
        <f t="shared" si="362"/>
        <v>1</v>
      </c>
      <c r="H2315" s="20">
        <f t="shared" si="363"/>
        <v>24</v>
      </c>
      <c r="I2315" s="20">
        <f t="shared" si="368"/>
        <v>6</v>
      </c>
      <c r="J2315" s="21">
        <f t="shared" si="369"/>
        <v>39544</v>
      </c>
      <c r="K2315" s="21"/>
      <c r="L2315" s="21" t="str">
        <f t="shared" si="364"/>
        <v>Sunday</v>
      </c>
      <c r="M2315" s="20">
        <f t="shared" si="365"/>
        <v>4</v>
      </c>
      <c r="N2315" s="19">
        <v>3742.5</v>
      </c>
      <c r="O2315" s="4">
        <f>MATCH(N2315-1,'Supply Data'!$K$12:$K$17)+1</f>
        <v>4</v>
      </c>
      <c r="P2315">
        <f>INDEX('Supply Data'!$L$12:$L$17,'Demand Data'!O2315)</f>
        <v>50</v>
      </c>
      <c r="R2315" t="str">
        <f t="shared" si="366"/>
        <v>06-Apr-08 Sunday 6</v>
      </c>
    </row>
    <row r="2316" spans="4:18" x14ac:dyDescent="0.35">
      <c r="D2316" s="21">
        <f t="shared" si="367"/>
        <v>39544.249999994398</v>
      </c>
      <c r="E2316" s="21" t="b">
        <f t="shared" si="360"/>
        <v>0</v>
      </c>
      <c r="F2316" s="21" t="b">
        <f t="shared" si="361"/>
        <v>0</v>
      </c>
      <c r="G2316" s="20">
        <f t="shared" si="362"/>
        <v>1</v>
      </c>
      <c r="H2316" s="20">
        <f t="shared" si="363"/>
        <v>24</v>
      </c>
      <c r="I2316" s="20">
        <f t="shared" si="368"/>
        <v>7</v>
      </c>
      <c r="J2316" s="21">
        <f t="shared" si="369"/>
        <v>39544</v>
      </c>
      <c r="K2316" s="21"/>
      <c r="L2316" s="21" t="str">
        <f t="shared" si="364"/>
        <v>Sunday</v>
      </c>
      <c r="M2316" s="20">
        <f t="shared" si="365"/>
        <v>4</v>
      </c>
      <c r="N2316" s="19">
        <v>3774</v>
      </c>
      <c r="O2316" s="4">
        <f>MATCH(N2316-1,'Supply Data'!$K$12:$K$17)+1</f>
        <v>4</v>
      </c>
      <c r="P2316">
        <f>INDEX('Supply Data'!$L$12:$L$17,'Demand Data'!O2316)</f>
        <v>50</v>
      </c>
      <c r="R2316" t="str">
        <f t="shared" si="366"/>
        <v>06-Apr-08 Sunday 7</v>
      </c>
    </row>
    <row r="2317" spans="4:18" x14ac:dyDescent="0.35">
      <c r="D2317" s="21">
        <f t="shared" si="367"/>
        <v>39544.291666661062</v>
      </c>
      <c r="E2317" s="21" t="b">
        <f t="shared" si="360"/>
        <v>0</v>
      </c>
      <c r="F2317" s="21" t="b">
        <f t="shared" si="361"/>
        <v>0</v>
      </c>
      <c r="G2317" s="20">
        <f t="shared" si="362"/>
        <v>1</v>
      </c>
      <c r="H2317" s="20">
        <f t="shared" si="363"/>
        <v>24</v>
      </c>
      <c r="I2317" s="20">
        <f t="shared" si="368"/>
        <v>8</v>
      </c>
      <c r="J2317" s="21">
        <f t="shared" si="369"/>
        <v>39544</v>
      </c>
      <c r="K2317" s="21"/>
      <c r="L2317" s="21" t="str">
        <f t="shared" si="364"/>
        <v>Sunday</v>
      </c>
      <c r="M2317" s="20">
        <f t="shared" si="365"/>
        <v>4</v>
      </c>
      <c r="N2317" s="19">
        <v>4144.5</v>
      </c>
      <c r="O2317" s="4">
        <f>MATCH(N2317-1,'Supply Data'!$K$12:$K$17)+1</f>
        <v>4</v>
      </c>
      <c r="P2317">
        <f>INDEX('Supply Data'!$L$12:$L$17,'Demand Data'!O2317)</f>
        <v>50</v>
      </c>
      <c r="R2317" t="str">
        <f t="shared" si="366"/>
        <v>06-Apr-08 Sunday 8</v>
      </c>
    </row>
    <row r="2318" spans="4:18" x14ac:dyDescent="0.35">
      <c r="D2318" s="21">
        <f t="shared" si="367"/>
        <v>39544.333333327726</v>
      </c>
      <c r="E2318" s="21" t="b">
        <f t="shared" si="360"/>
        <v>0</v>
      </c>
      <c r="F2318" s="21" t="b">
        <f t="shared" si="361"/>
        <v>0</v>
      </c>
      <c r="G2318" s="20">
        <f t="shared" si="362"/>
        <v>1</v>
      </c>
      <c r="H2318" s="20">
        <f t="shared" si="363"/>
        <v>24</v>
      </c>
      <c r="I2318" s="20">
        <f t="shared" si="368"/>
        <v>9</v>
      </c>
      <c r="J2318" s="21">
        <f t="shared" si="369"/>
        <v>39544</v>
      </c>
      <c r="K2318" s="21"/>
      <c r="L2318" s="21" t="str">
        <f t="shared" si="364"/>
        <v>Sunday</v>
      </c>
      <c r="M2318" s="20">
        <f t="shared" si="365"/>
        <v>4</v>
      </c>
      <c r="N2318" s="19">
        <v>4705.5</v>
      </c>
      <c r="O2318" s="4">
        <f>MATCH(N2318-1,'Supply Data'!$K$12:$K$17)+1</f>
        <v>4</v>
      </c>
      <c r="P2318">
        <f>INDEX('Supply Data'!$L$12:$L$17,'Demand Data'!O2318)</f>
        <v>50</v>
      </c>
      <c r="R2318" t="str">
        <f t="shared" si="366"/>
        <v>06-Apr-08 Sunday 9</v>
      </c>
    </row>
    <row r="2319" spans="4:18" x14ac:dyDescent="0.35">
      <c r="D2319" s="21">
        <f t="shared" si="367"/>
        <v>39544.37499999439</v>
      </c>
      <c r="E2319" s="21" t="b">
        <f t="shared" si="360"/>
        <v>0</v>
      </c>
      <c r="F2319" s="21" t="b">
        <f t="shared" si="361"/>
        <v>0</v>
      </c>
      <c r="G2319" s="20">
        <f t="shared" si="362"/>
        <v>1</v>
      </c>
      <c r="H2319" s="20">
        <f t="shared" si="363"/>
        <v>24</v>
      </c>
      <c r="I2319" s="20">
        <f t="shared" si="368"/>
        <v>10</v>
      </c>
      <c r="J2319" s="21">
        <f t="shared" si="369"/>
        <v>39544</v>
      </c>
      <c r="K2319" s="21"/>
      <c r="L2319" s="21" t="str">
        <f t="shared" si="364"/>
        <v>Sunday</v>
      </c>
      <c r="M2319" s="20">
        <f t="shared" si="365"/>
        <v>4</v>
      </c>
      <c r="N2319" s="19">
        <v>4984.5</v>
      </c>
      <c r="O2319" s="4">
        <f>MATCH(N2319-1,'Supply Data'!$K$12:$K$17)+1</f>
        <v>5</v>
      </c>
      <c r="P2319">
        <f>INDEX('Supply Data'!$L$12:$L$17,'Demand Data'!O2319)</f>
        <v>75</v>
      </c>
      <c r="R2319" t="str">
        <f t="shared" si="366"/>
        <v>06-Apr-08 Sunday 10</v>
      </c>
    </row>
    <row r="2320" spans="4:18" x14ac:dyDescent="0.35">
      <c r="D2320" s="21">
        <f t="shared" si="367"/>
        <v>39544.416666661054</v>
      </c>
      <c r="E2320" s="21" t="b">
        <f t="shared" si="360"/>
        <v>0</v>
      </c>
      <c r="F2320" s="21" t="b">
        <f t="shared" si="361"/>
        <v>0</v>
      </c>
      <c r="G2320" s="20">
        <f t="shared" si="362"/>
        <v>1</v>
      </c>
      <c r="H2320" s="20">
        <f t="shared" si="363"/>
        <v>24</v>
      </c>
      <c r="I2320" s="20">
        <f t="shared" si="368"/>
        <v>11</v>
      </c>
      <c r="J2320" s="21">
        <f t="shared" si="369"/>
        <v>39544</v>
      </c>
      <c r="K2320" s="21"/>
      <c r="L2320" s="21" t="str">
        <f t="shared" si="364"/>
        <v>Sunday</v>
      </c>
      <c r="M2320" s="20">
        <f t="shared" si="365"/>
        <v>4</v>
      </c>
      <c r="N2320" s="19">
        <v>5179.5</v>
      </c>
      <c r="O2320" s="4">
        <f>MATCH(N2320-1,'Supply Data'!$K$12:$K$17)+1</f>
        <v>5</v>
      </c>
      <c r="P2320">
        <f>INDEX('Supply Data'!$L$12:$L$17,'Demand Data'!O2320)</f>
        <v>75</v>
      </c>
      <c r="R2320" t="str">
        <f t="shared" si="366"/>
        <v>06-Apr-08 Sunday 11</v>
      </c>
    </row>
    <row r="2321" spans="4:18" x14ac:dyDescent="0.35">
      <c r="D2321" s="21">
        <f t="shared" si="367"/>
        <v>39544.458333327719</v>
      </c>
      <c r="E2321" s="21" t="b">
        <f t="shared" si="360"/>
        <v>0</v>
      </c>
      <c r="F2321" s="21" t="b">
        <f t="shared" si="361"/>
        <v>0</v>
      </c>
      <c r="G2321" s="20">
        <f t="shared" si="362"/>
        <v>1</v>
      </c>
      <c r="H2321" s="20">
        <f t="shared" si="363"/>
        <v>24</v>
      </c>
      <c r="I2321" s="20">
        <f t="shared" si="368"/>
        <v>12</v>
      </c>
      <c r="J2321" s="21">
        <f t="shared" si="369"/>
        <v>39544</v>
      </c>
      <c r="K2321" s="21"/>
      <c r="L2321" s="21" t="str">
        <f t="shared" si="364"/>
        <v>Sunday</v>
      </c>
      <c r="M2321" s="20">
        <f t="shared" si="365"/>
        <v>4</v>
      </c>
      <c r="N2321" s="19">
        <v>4888.5</v>
      </c>
      <c r="O2321" s="4">
        <f>MATCH(N2321-1,'Supply Data'!$K$12:$K$17)+1</f>
        <v>5</v>
      </c>
      <c r="P2321">
        <f>INDEX('Supply Data'!$L$12:$L$17,'Demand Data'!O2321)</f>
        <v>75</v>
      </c>
      <c r="R2321" t="str">
        <f t="shared" si="366"/>
        <v>06-Apr-08 Sunday 12</v>
      </c>
    </row>
    <row r="2322" spans="4:18" x14ac:dyDescent="0.35">
      <c r="D2322" s="21">
        <f t="shared" si="367"/>
        <v>39544.499999994383</v>
      </c>
      <c r="E2322" s="21" t="b">
        <f t="shared" si="360"/>
        <v>0</v>
      </c>
      <c r="F2322" s="21" t="b">
        <f t="shared" si="361"/>
        <v>0</v>
      </c>
      <c r="G2322" s="20">
        <f t="shared" si="362"/>
        <v>1</v>
      </c>
      <c r="H2322" s="20">
        <f t="shared" si="363"/>
        <v>24</v>
      </c>
      <c r="I2322" s="20">
        <f t="shared" si="368"/>
        <v>13</v>
      </c>
      <c r="J2322" s="21">
        <f t="shared" si="369"/>
        <v>39544</v>
      </c>
      <c r="K2322" s="21"/>
      <c r="L2322" s="21" t="str">
        <f t="shared" si="364"/>
        <v>Sunday</v>
      </c>
      <c r="M2322" s="20">
        <f t="shared" si="365"/>
        <v>4</v>
      </c>
      <c r="N2322" s="19">
        <v>4914</v>
      </c>
      <c r="O2322" s="4">
        <f>MATCH(N2322-1,'Supply Data'!$K$12:$K$17)+1</f>
        <v>5</v>
      </c>
      <c r="P2322">
        <f>INDEX('Supply Data'!$L$12:$L$17,'Demand Data'!O2322)</f>
        <v>75</v>
      </c>
      <c r="R2322" t="str">
        <f t="shared" si="366"/>
        <v>06-Apr-08 Sunday 13</v>
      </c>
    </row>
    <row r="2323" spans="4:18" x14ac:dyDescent="0.35">
      <c r="D2323" s="21">
        <f t="shared" si="367"/>
        <v>39544.541666661047</v>
      </c>
      <c r="E2323" s="21" t="b">
        <f t="shared" si="360"/>
        <v>0</v>
      </c>
      <c r="F2323" s="21" t="b">
        <f t="shared" si="361"/>
        <v>0</v>
      </c>
      <c r="G2323" s="20">
        <f t="shared" si="362"/>
        <v>1</v>
      </c>
      <c r="H2323" s="20">
        <f t="shared" si="363"/>
        <v>24</v>
      </c>
      <c r="I2323" s="20">
        <f t="shared" si="368"/>
        <v>14</v>
      </c>
      <c r="J2323" s="21">
        <f t="shared" si="369"/>
        <v>39544</v>
      </c>
      <c r="K2323" s="21"/>
      <c r="L2323" s="21" t="str">
        <f t="shared" si="364"/>
        <v>Sunday</v>
      </c>
      <c r="M2323" s="20">
        <f t="shared" si="365"/>
        <v>4</v>
      </c>
      <c r="N2323" s="19">
        <v>4984.5</v>
      </c>
      <c r="O2323" s="4">
        <f>MATCH(N2323-1,'Supply Data'!$K$12:$K$17)+1</f>
        <v>5</v>
      </c>
      <c r="P2323">
        <f>INDEX('Supply Data'!$L$12:$L$17,'Demand Data'!O2323)</f>
        <v>75</v>
      </c>
      <c r="R2323" t="str">
        <f t="shared" si="366"/>
        <v>06-Apr-08 Sunday 14</v>
      </c>
    </row>
    <row r="2324" spans="4:18" x14ac:dyDescent="0.35">
      <c r="D2324" s="21">
        <f t="shared" si="367"/>
        <v>39544.583333327711</v>
      </c>
      <c r="E2324" s="21" t="b">
        <f t="shared" si="360"/>
        <v>0</v>
      </c>
      <c r="F2324" s="21" t="b">
        <f t="shared" si="361"/>
        <v>0</v>
      </c>
      <c r="G2324" s="20">
        <f t="shared" si="362"/>
        <v>1</v>
      </c>
      <c r="H2324" s="20">
        <f t="shared" si="363"/>
        <v>24</v>
      </c>
      <c r="I2324" s="20">
        <f t="shared" si="368"/>
        <v>15</v>
      </c>
      <c r="J2324" s="21">
        <f t="shared" si="369"/>
        <v>39544</v>
      </c>
      <c r="K2324" s="21"/>
      <c r="L2324" s="21" t="str">
        <f t="shared" si="364"/>
        <v>Sunday</v>
      </c>
      <c r="M2324" s="20">
        <f t="shared" si="365"/>
        <v>4</v>
      </c>
      <c r="N2324" s="19">
        <v>4813.5</v>
      </c>
      <c r="O2324" s="4">
        <f>MATCH(N2324-1,'Supply Data'!$K$12:$K$17)+1</f>
        <v>5</v>
      </c>
      <c r="P2324">
        <f>INDEX('Supply Data'!$L$12:$L$17,'Demand Data'!O2324)</f>
        <v>75</v>
      </c>
      <c r="R2324" t="str">
        <f t="shared" si="366"/>
        <v>06-Apr-08 Sunday 15</v>
      </c>
    </row>
    <row r="2325" spans="4:18" x14ac:dyDescent="0.35">
      <c r="D2325" s="21">
        <f t="shared" si="367"/>
        <v>39544.624999994376</v>
      </c>
      <c r="E2325" s="21" t="b">
        <f t="shared" si="360"/>
        <v>0</v>
      </c>
      <c r="F2325" s="21" t="b">
        <f t="shared" si="361"/>
        <v>0</v>
      </c>
      <c r="G2325" s="20">
        <f t="shared" si="362"/>
        <v>1</v>
      </c>
      <c r="H2325" s="20">
        <f t="shared" si="363"/>
        <v>24</v>
      </c>
      <c r="I2325" s="20">
        <f t="shared" si="368"/>
        <v>16</v>
      </c>
      <c r="J2325" s="21">
        <f t="shared" si="369"/>
        <v>39544</v>
      </c>
      <c r="K2325" s="21"/>
      <c r="L2325" s="21" t="str">
        <f t="shared" si="364"/>
        <v>Sunday</v>
      </c>
      <c r="M2325" s="20">
        <f t="shared" si="365"/>
        <v>4</v>
      </c>
      <c r="N2325" s="19">
        <v>4692</v>
      </c>
      <c r="O2325" s="4">
        <f>MATCH(N2325-1,'Supply Data'!$K$12:$K$17)+1</f>
        <v>4</v>
      </c>
      <c r="P2325">
        <f>INDEX('Supply Data'!$L$12:$L$17,'Demand Data'!O2325)</f>
        <v>50</v>
      </c>
      <c r="R2325" t="str">
        <f t="shared" si="366"/>
        <v>06-Apr-08 Sunday 16</v>
      </c>
    </row>
    <row r="2326" spans="4:18" x14ac:dyDescent="0.35">
      <c r="D2326" s="21">
        <f t="shared" si="367"/>
        <v>39544.66666666104</v>
      </c>
      <c r="E2326" s="21" t="b">
        <f t="shared" si="360"/>
        <v>0</v>
      </c>
      <c r="F2326" s="21" t="b">
        <f t="shared" si="361"/>
        <v>0</v>
      </c>
      <c r="G2326" s="20">
        <f t="shared" si="362"/>
        <v>1</v>
      </c>
      <c r="H2326" s="20">
        <f t="shared" si="363"/>
        <v>24</v>
      </c>
      <c r="I2326" s="20">
        <f t="shared" si="368"/>
        <v>17</v>
      </c>
      <c r="J2326" s="21">
        <f t="shared" si="369"/>
        <v>39544</v>
      </c>
      <c r="K2326" s="21"/>
      <c r="L2326" s="21" t="str">
        <f t="shared" si="364"/>
        <v>Sunday</v>
      </c>
      <c r="M2326" s="20">
        <f t="shared" si="365"/>
        <v>4</v>
      </c>
      <c r="N2326" s="19">
        <v>4602</v>
      </c>
      <c r="O2326" s="4">
        <f>MATCH(N2326-1,'Supply Data'!$K$12:$K$17)+1</f>
        <v>4</v>
      </c>
      <c r="P2326">
        <f>INDEX('Supply Data'!$L$12:$L$17,'Demand Data'!O2326)</f>
        <v>50</v>
      </c>
      <c r="R2326" t="str">
        <f t="shared" si="366"/>
        <v>06-Apr-08 Sunday 17</v>
      </c>
    </row>
    <row r="2327" spans="4:18" x14ac:dyDescent="0.35">
      <c r="D2327" s="21">
        <f t="shared" si="367"/>
        <v>39544.708333327704</v>
      </c>
      <c r="E2327" s="21" t="b">
        <f t="shared" si="360"/>
        <v>0</v>
      </c>
      <c r="F2327" s="21" t="b">
        <f t="shared" si="361"/>
        <v>0</v>
      </c>
      <c r="G2327" s="20">
        <f t="shared" si="362"/>
        <v>1</v>
      </c>
      <c r="H2327" s="20">
        <f t="shared" si="363"/>
        <v>24</v>
      </c>
      <c r="I2327" s="20">
        <f t="shared" si="368"/>
        <v>18</v>
      </c>
      <c r="J2327" s="21">
        <f t="shared" si="369"/>
        <v>39544</v>
      </c>
      <c r="K2327" s="21"/>
      <c r="L2327" s="21" t="str">
        <f t="shared" si="364"/>
        <v>Sunday</v>
      </c>
      <c r="M2327" s="20">
        <f t="shared" si="365"/>
        <v>4</v>
      </c>
      <c r="N2327" s="19">
        <v>4704</v>
      </c>
      <c r="O2327" s="4">
        <f>MATCH(N2327-1,'Supply Data'!$K$12:$K$17)+1</f>
        <v>4</v>
      </c>
      <c r="P2327">
        <f>INDEX('Supply Data'!$L$12:$L$17,'Demand Data'!O2327)</f>
        <v>50</v>
      </c>
      <c r="R2327" t="str">
        <f t="shared" si="366"/>
        <v>06-Apr-08 Sunday 18</v>
      </c>
    </row>
    <row r="2328" spans="4:18" x14ac:dyDescent="0.35">
      <c r="D2328" s="21">
        <f t="shared" si="367"/>
        <v>39544.749999994368</v>
      </c>
      <c r="E2328" s="21" t="b">
        <f t="shared" si="360"/>
        <v>0</v>
      </c>
      <c r="F2328" s="21" t="b">
        <f t="shared" si="361"/>
        <v>0</v>
      </c>
      <c r="G2328" s="20">
        <f t="shared" si="362"/>
        <v>1</v>
      </c>
      <c r="H2328" s="20">
        <f t="shared" si="363"/>
        <v>24</v>
      </c>
      <c r="I2328" s="20">
        <f t="shared" si="368"/>
        <v>19</v>
      </c>
      <c r="J2328" s="21">
        <f t="shared" si="369"/>
        <v>39544</v>
      </c>
      <c r="K2328" s="21"/>
      <c r="L2328" s="21" t="str">
        <f t="shared" si="364"/>
        <v>Sunday</v>
      </c>
      <c r="M2328" s="20">
        <f t="shared" si="365"/>
        <v>4</v>
      </c>
      <c r="N2328" s="19">
        <v>5356.5</v>
      </c>
      <c r="O2328" s="4">
        <f>MATCH(N2328-1,'Supply Data'!$K$12:$K$17)+1</f>
        <v>5</v>
      </c>
      <c r="P2328">
        <f>INDEX('Supply Data'!$L$12:$L$17,'Demand Data'!O2328)</f>
        <v>75</v>
      </c>
      <c r="R2328" t="str">
        <f t="shared" si="366"/>
        <v>06-Apr-08 Sunday 19</v>
      </c>
    </row>
    <row r="2329" spans="4:18" x14ac:dyDescent="0.35">
      <c r="D2329" s="21">
        <f t="shared" si="367"/>
        <v>39544.791666661033</v>
      </c>
      <c r="E2329" s="21" t="b">
        <f t="shared" si="360"/>
        <v>0</v>
      </c>
      <c r="F2329" s="21" t="b">
        <f t="shared" si="361"/>
        <v>0</v>
      </c>
      <c r="G2329" s="20">
        <f t="shared" si="362"/>
        <v>1</v>
      </c>
      <c r="H2329" s="20">
        <f t="shared" si="363"/>
        <v>24</v>
      </c>
      <c r="I2329" s="20">
        <f t="shared" si="368"/>
        <v>20</v>
      </c>
      <c r="J2329" s="21">
        <f t="shared" si="369"/>
        <v>39544</v>
      </c>
      <c r="K2329" s="21"/>
      <c r="L2329" s="21" t="str">
        <f t="shared" si="364"/>
        <v>Sunday</v>
      </c>
      <c r="M2329" s="20">
        <f t="shared" si="365"/>
        <v>4</v>
      </c>
      <c r="N2329" s="19">
        <v>5182.5</v>
      </c>
      <c r="O2329" s="4">
        <f>MATCH(N2329-1,'Supply Data'!$K$12:$K$17)+1</f>
        <v>5</v>
      </c>
      <c r="P2329">
        <f>INDEX('Supply Data'!$L$12:$L$17,'Demand Data'!O2329)</f>
        <v>75</v>
      </c>
      <c r="R2329" t="str">
        <f t="shared" si="366"/>
        <v>06-Apr-08 Sunday 20</v>
      </c>
    </row>
    <row r="2330" spans="4:18" x14ac:dyDescent="0.35">
      <c r="D2330" s="21">
        <f t="shared" si="367"/>
        <v>39544.833333327697</v>
      </c>
      <c r="E2330" s="21" t="b">
        <f t="shared" si="360"/>
        <v>0</v>
      </c>
      <c r="F2330" s="21" t="b">
        <f t="shared" si="361"/>
        <v>0</v>
      </c>
      <c r="G2330" s="20">
        <f t="shared" si="362"/>
        <v>1</v>
      </c>
      <c r="H2330" s="20">
        <f t="shared" si="363"/>
        <v>24</v>
      </c>
      <c r="I2330" s="20">
        <f t="shared" si="368"/>
        <v>21</v>
      </c>
      <c r="J2330" s="21">
        <f t="shared" si="369"/>
        <v>39544</v>
      </c>
      <c r="K2330" s="21"/>
      <c r="L2330" s="21" t="str">
        <f t="shared" si="364"/>
        <v>Sunday</v>
      </c>
      <c r="M2330" s="20">
        <f t="shared" si="365"/>
        <v>4</v>
      </c>
      <c r="N2330" s="19">
        <v>4905</v>
      </c>
      <c r="O2330" s="4">
        <f>MATCH(N2330-1,'Supply Data'!$K$12:$K$17)+1</f>
        <v>5</v>
      </c>
      <c r="P2330">
        <f>INDEX('Supply Data'!$L$12:$L$17,'Demand Data'!O2330)</f>
        <v>75</v>
      </c>
      <c r="R2330" t="str">
        <f t="shared" si="366"/>
        <v>06-Apr-08 Sunday 21</v>
      </c>
    </row>
    <row r="2331" spans="4:18" x14ac:dyDescent="0.35">
      <c r="D2331" s="21">
        <f t="shared" si="367"/>
        <v>39544.874999994361</v>
      </c>
      <c r="E2331" s="21" t="b">
        <f t="shared" si="360"/>
        <v>0</v>
      </c>
      <c r="F2331" s="21" t="b">
        <f t="shared" si="361"/>
        <v>0</v>
      </c>
      <c r="G2331" s="20">
        <f t="shared" si="362"/>
        <v>1</v>
      </c>
      <c r="H2331" s="20">
        <f t="shared" si="363"/>
        <v>24</v>
      </c>
      <c r="I2331" s="20">
        <f t="shared" si="368"/>
        <v>22</v>
      </c>
      <c r="J2331" s="21">
        <f t="shared" si="369"/>
        <v>39544</v>
      </c>
      <c r="K2331" s="21"/>
      <c r="L2331" s="21" t="str">
        <f t="shared" si="364"/>
        <v>Sunday</v>
      </c>
      <c r="M2331" s="20">
        <f t="shared" si="365"/>
        <v>4</v>
      </c>
      <c r="N2331" s="19">
        <v>4593</v>
      </c>
      <c r="O2331" s="4">
        <f>MATCH(N2331-1,'Supply Data'!$K$12:$K$17)+1</f>
        <v>4</v>
      </c>
      <c r="P2331">
        <f>INDEX('Supply Data'!$L$12:$L$17,'Demand Data'!O2331)</f>
        <v>50</v>
      </c>
      <c r="R2331" t="str">
        <f t="shared" si="366"/>
        <v>06-Apr-08 Sunday 22</v>
      </c>
    </row>
    <row r="2332" spans="4:18" x14ac:dyDescent="0.35">
      <c r="D2332" s="21">
        <f t="shared" si="367"/>
        <v>39544.916666661025</v>
      </c>
      <c r="E2332" s="21" t="b">
        <f t="shared" si="360"/>
        <v>0</v>
      </c>
      <c r="F2332" s="21" t="b">
        <f t="shared" si="361"/>
        <v>0</v>
      </c>
      <c r="G2332" s="20">
        <f t="shared" si="362"/>
        <v>1</v>
      </c>
      <c r="H2332" s="20">
        <f t="shared" si="363"/>
        <v>24</v>
      </c>
      <c r="I2332" s="20">
        <f t="shared" si="368"/>
        <v>23</v>
      </c>
      <c r="J2332" s="21">
        <f t="shared" si="369"/>
        <v>39544</v>
      </c>
      <c r="K2332" s="21"/>
      <c r="L2332" s="21" t="str">
        <f t="shared" si="364"/>
        <v>Sunday</v>
      </c>
      <c r="M2332" s="20">
        <f t="shared" si="365"/>
        <v>4</v>
      </c>
      <c r="N2332" s="19">
        <v>4242</v>
      </c>
      <c r="O2332" s="4">
        <f>MATCH(N2332-1,'Supply Data'!$K$12:$K$17)+1</f>
        <v>4</v>
      </c>
      <c r="P2332">
        <f>INDEX('Supply Data'!$L$12:$L$17,'Demand Data'!O2332)</f>
        <v>50</v>
      </c>
      <c r="R2332" t="str">
        <f t="shared" si="366"/>
        <v>06-Apr-08 Sunday 23</v>
      </c>
    </row>
    <row r="2333" spans="4:18" x14ac:dyDescent="0.35">
      <c r="D2333" s="21">
        <f t="shared" si="367"/>
        <v>39544.95833332769</v>
      </c>
      <c r="E2333" s="21" t="b">
        <f t="shared" si="360"/>
        <v>0</v>
      </c>
      <c r="F2333" s="21" t="b">
        <f t="shared" si="361"/>
        <v>0</v>
      </c>
      <c r="G2333" s="20">
        <f t="shared" si="362"/>
        <v>1</v>
      </c>
      <c r="H2333" s="20">
        <f t="shared" si="363"/>
        <v>24</v>
      </c>
      <c r="I2333" s="20">
        <f t="shared" si="368"/>
        <v>24</v>
      </c>
      <c r="J2333" s="21">
        <f t="shared" si="369"/>
        <v>39544</v>
      </c>
      <c r="K2333" s="21"/>
      <c r="L2333" s="21" t="str">
        <f t="shared" si="364"/>
        <v>Sunday</v>
      </c>
      <c r="M2333" s="20">
        <f t="shared" si="365"/>
        <v>4</v>
      </c>
      <c r="N2333" s="19">
        <v>3978</v>
      </c>
      <c r="O2333" s="4">
        <f>MATCH(N2333-1,'Supply Data'!$K$12:$K$17)+1</f>
        <v>4</v>
      </c>
      <c r="P2333">
        <f>INDEX('Supply Data'!$L$12:$L$17,'Demand Data'!O2333)</f>
        <v>50</v>
      </c>
      <c r="R2333" t="str">
        <f t="shared" si="366"/>
        <v>06-Apr-08 Sunday 24</v>
      </c>
    </row>
    <row r="2334" spans="4:18" x14ac:dyDescent="0.35">
      <c r="D2334" s="21">
        <f t="shared" si="367"/>
        <v>39544.999999994354</v>
      </c>
      <c r="E2334" s="21" t="b">
        <f t="shared" si="360"/>
        <v>0</v>
      </c>
      <c r="F2334" s="21" t="b">
        <f t="shared" si="361"/>
        <v>0</v>
      </c>
      <c r="G2334" s="20">
        <f t="shared" si="362"/>
        <v>1</v>
      </c>
      <c r="H2334" s="20">
        <f t="shared" si="363"/>
        <v>24</v>
      </c>
      <c r="I2334" s="20">
        <f t="shared" si="368"/>
        <v>1</v>
      </c>
      <c r="J2334" s="21">
        <f t="shared" si="369"/>
        <v>39545</v>
      </c>
      <c r="K2334" s="21"/>
      <c r="L2334" s="21" t="str">
        <f t="shared" si="364"/>
        <v>Monday</v>
      </c>
      <c r="M2334" s="20">
        <f t="shared" si="365"/>
        <v>4</v>
      </c>
      <c r="N2334" s="19">
        <v>3835.5</v>
      </c>
      <c r="O2334" s="4">
        <f>MATCH(N2334-1,'Supply Data'!$K$12:$K$17)+1</f>
        <v>4</v>
      </c>
      <c r="P2334">
        <f>INDEX('Supply Data'!$L$12:$L$17,'Demand Data'!O2334)</f>
        <v>50</v>
      </c>
      <c r="R2334" t="str">
        <f t="shared" si="366"/>
        <v>07-Apr-08 Monday 1</v>
      </c>
    </row>
    <row r="2335" spans="4:18" x14ac:dyDescent="0.35">
      <c r="D2335" s="21">
        <f t="shared" si="367"/>
        <v>39545.041666661018</v>
      </c>
      <c r="E2335" s="21" t="b">
        <f t="shared" si="360"/>
        <v>0</v>
      </c>
      <c r="F2335" s="21" t="b">
        <f t="shared" si="361"/>
        <v>0</v>
      </c>
      <c r="G2335" s="20">
        <f t="shared" si="362"/>
        <v>1</v>
      </c>
      <c r="H2335" s="20">
        <f t="shared" si="363"/>
        <v>24</v>
      </c>
      <c r="I2335" s="20">
        <f t="shared" si="368"/>
        <v>2</v>
      </c>
      <c r="J2335" s="21">
        <f t="shared" si="369"/>
        <v>39545</v>
      </c>
      <c r="K2335" s="21"/>
      <c r="L2335" s="21" t="str">
        <f t="shared" si="364"/>
        <v>Monday</v>
      </c>
      <c r="M2335" s="20">
        <f t="shared" si="365"/>
        <v>4</v>
      </c>
      <c r="N2335" s="19">
        <v>3754.5</v>
      </c>
      <c r="O2335" s="4">
        <f>MATCH(N2335-1,'Supply Data'!$K$12:$K$17)+1</f>
        <v>4</v>
      </c>
      <c r="P2335">
        <f>INDEX('Supply Data'!$L$12:$L$17,'Demand Data'!O2335)</f>
        <v>50</v>
      </c>
      <c r="R2335" t="str">
        <f t="shared" si="366"/>
        <v>07-Apr-08 Monday 2</v>
      </c>
    </row>
    <row r="2336" spans="4:18" x14ac:dyDescent="0.35">
      <c r="D2336" s="21">
        <f t="shared" si="367"/>
        <v>39545.083333327682</v>
      </c>
      <c r="E2336" s="21" t="b">
        <f t="shared" si="360"/>
        <v>0</v>
      </c>
      <c r="F2336" s="21" t="b">
        <f t="shared" si="361"/>
        <v>0</v>
      </c>
      <c r="G2336" s="20">
        <f t="shared" si="362"/>
        <v>1</v>
      </c>
      <c r="H2336" s="20">
        <f t="shared" si="363"/>
        <v>24</v>
      </c>
      <c r="I2336" s="20">
        <f t="shared" si="368"/>
        <v>3</v>
      </c>
      <c r="J2336" s="21">
        <f t="shared" si="369"/>
        <v>39545</v>
      </c>
      <c r="K2336" s="21"/>
      <c r="L2336" s="21" t="str">
        <f t="shared" si="364"/>
        <v>Monday</v>
      </c>
      <c r="M2336" s="20">
        <f t="shared" si="365"/>
        <v>4</v>
      </c>
      <c r="N2336" s="19">
        <v>3682.5</v>
      </c>
      <c r="O2336" s="4">
        <f>MATCH(N2336-1,'Supply Data'!$K$12:$K$17)+1</f>
        <v>4</v>
      </c>
      <c r="P2336">
        <f>INDEX('Supply Data'!$L$12:$L$17,'Demand Data'!O2336)</f>
        <v>50</v>
      </c>
      <c r="R2336" t="str">
        <f t="shared" si="366"/>
        <v>07-Apr-08 Monday 3</v>
      </c>
    </row>
    <row r="2337" spans="4:18" x14ac:dyDescent="0.35">
      <c r="D2337" s="21">
        <f t="shared" si="367"/>
        <v>39545.124999994347</v>
      </c>
      <c r="E2337" s="21" t="b">
        <f t="shared" si="360"/>
        <v>0</v>
      </c>
      <c r="F2337" s="21" t="b">
        <f t="shared" si="361"/>
        <v>0</v>
      </c>
      <c r="G2337" s="20">
        <f t="shared" si="362"/>
        <v>1</v>
      </c>
      <c r="H2337" s="20">
        <f t="shared" si="363"/>
        <v>24</v>
      </c>
      <c r="I2337" s="20">
        <f t="shared" si="368"/>
        <v>4</v>
      </c>
      <c r="J2337" s="21">
        <f t="shared" si="369"/>
        <v>39545</v>
      </c>
      <c r="K2337" s="21"/>
      <c r="L2337" s="21" t="str">
        <f t="shared" si="364"/>
        <v>Monday</v>
      </c>
      <c r="M2337" s="20">
        <f t="shared" si="365"/>
        <v>4</v>
      </c>
      <c r="N2337" s="19">
        <v>3642</v>
      </c>
      <c r="O2337" s="4">
        <f>MATCH(N2337-1,'Supply Data'!$K$12:$K$17)+1</f>
        <v>4</v>
      </c>
      <c r="P2337">
        <f>INDEX('Supply Data'!$L$12:$L$17,'Demand Data'!O2337)</f>
        <v>50</v>
      </c>
      <c r="R2337" t="str">
        <f t="shared" si="366"/>
        <v>07-Apr-08 Monday 4</v>
      </c>
    </row>
    <row r="2338" spans="4:18" x14ac:dyDescent="0.35">
      <c r="D2338" s="21">
        <f t="shared" si="367"/>
        <v>39545.166666661011</v>
      </c>
      <c r="E2338" s="21" t="b">
        <f t="shared" si="360"/>
        <v>0</v>
      </c>
      <c r="F2338" s="21" t="b">
        <f t="shared" si="361"/>
        <v>0</v>
      </c>
      <c r="G2338" s="20">
        <f t="shared" si="362"/>
        <v>1</v>
      </c>
      <c r="H2338" s="20">
        <f t="shared" si="363"/>
        <v>24</v>
      </c>
      <c r="I2338" s="20">
        <f t="shared" si="368"/>
        <v>5</v>
      </c>
      <c r="J2338" s="21">
        <f t="shared" si="369"/>
        <v>39545</v>
      </c>
      <c r="K2338" s="21"/>
      <c r="L2338" s="21" t="str">
        <f t="shared" si="364"/>
        <v>Monday</v>
      </c>
      <c r="M2338" s="20">
        <f t="shared" si="365"/>
        <v>4</v>
      </c>
      <c r="N2338" s="19">
        <v>3606</v>
      </c>
      <c r="O2338" s="4">
        <f>MATCH(N2338-1,'Supply Data'!$K$12:$K$17)+1</f>
        <v>4</v>
      </c>
      <c r="P2338">
        <f>INDEX('Supply Data'!$L$12:$L$17,'Demand Data'!O2338)</f>
        <v>50</v>
      </c>
      <c r="R2338" t="str">
        <f t="shared" si="366"/>
        <v>07-Apr-08 Monday 5</v>
      </c>
    </row>
    <row r="2339" spans="4:18" x14ac:dyDescent="0.35">
      <c r="D2339" s="21">
        <f t="shared" si="367"/>
        <v>39545.208333327675</v>
      </c>
      <c r="E2339" s="21" t="b">
        <f t="shared" si="360"/>
        <v>0</v>
      </c>
      <c r="F2339" s="21" t="b">
        <f t="shared" si="361"/>
        <v>0</v>
      </c>
      <c r="G2339" s="20">
        <f t="shared" si="362"/>
        <v>1</v>
      </c>
      <c r="H2339" s="20">
        <f t="shared" si="363"/>
        <v>24</v>
      </c>
      <c r="I2339" s="20">
        <f t="shared" si="368"/>
        <v>6</v>
      </c>
      <c r="J2339" s="21">
        <f t="shared" si="369"/>
        <v>39545</v>
      </c>
      <c r="K2339" s="21"/>
      <c r="L2339" s="21" t="str">
        <f t="shared" si="364"/>
        <v>Monday</v>
      </c>
      <c r="M2339" s="20">
        <f t="shared" si="365"/>
        <v>4</v>
      </c>
      <c r="N2339" s="19">
        <v>3448.5</v>
      </c>
      <c r="O2339" s="4">
        <f>MATCH(N2339-1,'Supply Data'!$K$12:$K$17)+1</f>
        <v>3</v>
      </c>
      <c r="P2339">
        <f>INDEX('Supply Data'!$L$12:$L$17,'Demand Data'!O2339)</f>
        <v>23</v>
      </c>
      <c r="R2339" t="str">
        <f t="shared" si="366"/>
        <v>07-Apr-08 Monday 6</v>
      </c>
    </row>
    <row r="2340" spans="4:18" x14ac:dyDescent="0.35">
      <c r="D2340" s="21">
        <f t="shared" si="367"/>
        <v>39545.249999994339</v>
      </c>
      <c r="E2340" s="21" t="b">
        <f t="shared" si="360"/>
        <v>0</v>
      </c>
      <c r="F2340" s="21" t="b">
        <f t="shared" si="361"/>
        <v>0</v>
      </c>
      <c r="G2340" s="20">
        <f t="shared" si="362"/>
        <v>1</v>
      </c>
      <c r="H2340" s="20">
        <f t="shared" si="363"/>
        <v>24</v>
      </c>
      <c r="I2340" s="20">
        <f t="shared" si="368"/>
        <v>7</v>
      </c>
      <c r="J2340" s="21">
        <f t="shared" si="369"/>
        <v>39545</v>
      </c>
      <c r="K2340" s="21"/>
      <c r="L2340" s="21" t="str">
        <f t="shared" si="364"/>
        <v>Monday</v>
      </c>
      <c r="M2340" s="20">
        <f t="shared" si="365"/>
        <v>4</v>
      </c>
      <c r="N2340" s="19">
        <v>3268.5</v>
      </c>
      <c r="O2340" s="4">
        <f>MATCH(N2340-1,'Supply Data'!$K$12:$K$17)+1</f>
        <v>3</v>
      </c>
      <c r="P2340">
        <f>INDEX('Supply Data'!$L$12:$L$17,'Demand Data'!O2340)</f>
        <v>23</v>
      </c>
      <c r="R2340" t="str">
        <f t="shared" si="366"/>
        <v>07-Apr-08 Monday 7</v>
      </c>
    </row>
    <row r="2341" spans="4:18" x14ac:dyDescent="0.35">
      <c r="D2341" s="21">
        <f t="shared" si="367"/>
        <v>39545.291666661004</v>
      </c>
      <c r="E2341" s="21" t="b">
        <f t="shared" si="360"/>
        <v>0</v>
      </c>
      <c r="F2341" s="21" t="b">
        <f t="shared" si="361"/>
        <v>0</v>
      </c>
      <c r="G2341" s="20">
        <f t="shared" si="362"/>
        <v>1</v>
      </c>
      <c r="H2341" s="20">
        <f t="shared" si="363"/>
        <v>24</v>
      </c>
      <c r="I2341" s="20">
        <f t="shared" si="368"/>
        <v>8</v>
      </c>
      <c r="J2341" s="21">
        <f t="shared" si="369"/>
        <v>39545</v>
      </c>
      <c r="K2341" s="21"/>
      <c r="L2341" s="21" t="str">
        <f t="shared" si="364"/>
        <v>Monday</v>
      </c>
      <c r="M2341" s="20">
        <f t="shared" si="365"/>
        <v>4</v>
      </c>
      <c r="N2341" s="19">
        <v>3336</v>
      </c>
      <c r="O2341" s="4">
        <f>MATCH(N2341-1,'Supply Data'!$K$12:$K$17)+1</f>
        <v>3</v>
      </c>
      <c r="P2341">
        <f>INDEX('Supply Data'!$L$12:$L$17,'Demand Data'!O2341)</f>
        <v>23</v>
      </c>
      <c r="R2341" t="str">
        <f t="shared" si="366"/>
        <v>07-Apr-08 Monday 8</v>
      </c>
    </row>
    <row r="2342" spans="4:18" x14ac:dyDescent="0.35">
      <c r="D2342" s="21">
        <f t="shared" si="367"/>
        <v>39545.333333327668</v>
      </c>
      <c r="E2342" s="21" t="b">
        <f t="shared" si="360"/>
        <v>0</v>
      </c>
      <c r="F2342" s="21" t="b">
        <f t="shared" si="361"/>
        <v>0</v>
      </c>
      <c r="G2342" s="20">
        <f t="shared" si="362"/>
        <v>1</v>
      </c>
      <c r="H2342" s="20">
        <f t="shared" si="363"/>
        <v>24</v>
      </c>
      <c r="I2342" s="20">
        <f t="shared" si="368"/>
        <v>9</v>
      </c>
      <c r="J2342" s="21">
        <f t="shared" si="369"/>
        <v>39545</v>
      </c>
      <c r="K2342" s="21"/>
      <c r="L2342" s="21" t="str">
        <f t="shared" si="364"/>
        <v>Monday</v>
      </c>
      <c r="M2342" s="20">
        <f t="shared" si="365"/>
        <v>4</v>
      </c>
      <c r="N2342" s="19">
        <v>3439.5</v>
      </c>
      <c r="O2342" s="4">
        <f>MATCH(N2342-1,'Supply Data'!$K$12:$K$17)+1</f>
        <v>3</v>
      </c>
      <c r="P2342">
        <f>INDEX('Supply Data'!$L$12:$L$17,'Demand Data'!O2342)</f>
        <v>23</v>
      </c>
      <c r="R2342" t="str">
        <f t="shared" si="366"/>
        <v>07-Apr-08 Monday 9</v>
      </c>
    </row>
    <row r="2343" spans="4:18" x14ac:dyDescent="0.35">
      <c r="D2343" s="21">
        <f t="shared" si="367"/>
        <v>39545.374999994332</v>
      </c>
      <c r="E2343" s="21" t="b">
        <f t="shared" si="360"/>
        <v>0</v>
      </c>
      <c r="F2343" s="21" t="b">
        <f t="shared" si="361"/>
        <v>0</v>
      </c>
      <c r="G2343" s="20">
        <f t="shared" si="362"/>
        <v>1</v>
      </c>
      <c r="H2343" s="20">
        <f t="shared" si="363"/>
        <v>24</v>
      </c>
      <c r="I2343" s="20">
        <f t="shared" si="368"/>
        <v>10</v>
      </c>
      <c r="J2343" s="21">
        <f t="shared" si="369"/>
        <v>39545</v>
      </c>
      <c r="K2343" s="21"/>
      <c r="L2343" s="21" t="str">
        <f t="shared" si="364"/>
        <v>Monday</v>
      </c>
      <c r="M2343" s="20">
        <f t="shared" si="365"/>
        <v>4</v>
      </c>
      <c r="N2343" s="19">
        <v>3696</v>
      </c>
      <c r="O2343" s="4">
        <f>MATCH(N2343-1,'Supply Data'!$K$12:$K$17)+1</f>
        <v>4</v>
      </c>
      <c r="P2343">
        <f>INDEX('Supply Data'!$L$12:$L$17,'Demand Data'!O2343)</f>
        <v>50</v>
      </c>
      <c r="R2343" t="str">
        <f t="shared" si="366"/>
        <v>07-Apr-08 Monday 10</v>
      </c>
    </row>
    <row r="2344" spans="4:18" x14ac:dyDescent="0.35">
      <c r="D2344" s="21">
        <f t="shared" si="367"/>
        <v>39545.416666660996</v>
      </c>
      <c r="E2344" s="21" t="b">
        <f t="shared" si="360"/>
        <v>0</v>
      </c>
      <c r="F2344" s="21" t="b">
        <f t="shared" si="361"/>
        <v>0</v>
      </c>
      <c r="G2344" s="20">
        <f t="shared" si="362"/>
        <v>1</v>
      </c>
      <c r="H2344" s="20">
        <f t="shared" si="363"/>
        <v>24</v>
      </c>
      <c r="I2344" s="20">
        <f t="shared" si="368"/>
        <v>11</v>
      </c>
      <c r="J2344" s="21">
        <f t="shared" si="369"/>
        <v>39545</v>
      </c>
      <c r="K2344" s="21"/>
      <c r="L2344" s="21" t="str">
        <f t="shared" si="364"/>
        <v>Monday</v>
      </c>
      <c r="M2344" s="20">
        <f t="shared" si="365"/>
        <v>4</v>
      </c>
      <c r="N2344" s="19">
        <v>3817.5</v>
      </c>
      <c r="O2344" s="4">
        <f>MATCH(N2344-1,'Supply Data'!$K$12:$K$17)+1</f>
        <v>4</v>
      </c>
      <c r="P2344">
        <f>INDEX('Supply Data'!$L$12:$L$17,'Demand Data'!O2344)</f>
        <v>50</v>
      </c>
      <c r="R2344" t="str">
        <f t="shared" si="366"/>
        <v>07-Apr-08 Monday 11</v>
      </c>
    </row>
    <row r="2345" spans="4:18" x14ac:dyDescent="0.35">
      <c r="D2345" s="21">
        <f t="shared" si="367"/>
        <v>39545.458333327661</v>
      </c>
      <c r="E2345" s="21" t="b">
        <f t="shared" si="360"/>
        <v>0</v>
      </c>
      <c r="F2345" s="21" t="b">
        <f t="shared" si="361"/>
        <v>0</v>
      </c>
      <c r="G2345" s="20">
        <f t="shared" si="362"/>
        <v>1</v>
      </c>
      <c r="H2345" s="20">
        <f t="shared" si="363"/>
        <v>24</v>
      </c>
      <c r="I2345" s="20">
        <f t="shared" si="368"/>
        <v>12</v>
      </c>
      <c r="J2345" s="21">
        <f t="shared" si="369"/>
        <v>39545</v>
      </c>
      <c r="K2345" s="21"/>
      <c r="L2345" s="21" t="str">
        <f t="shared" si="364"/>
        <v>Monday</v>
      </c>
      <c r="M2345" s="20">
        <f t="shared" si="365"/>
        <v>4</v>
      </c>
      <c r="N2345" s="19">
        <v>3690</v>
      </c>
      <c r="O2345" s="4">
        <f>MATCH(N2345-1,'Supply Data'!$K$12:$K$17)+1</f>
        <v>4</v>
      </c>
      <c r="P2345">
        <f>INDEX('Supply Data'!$L$12:$L$17,'Demand Data'!O2345)</f>
        <v>50</v>
      </c>
      <c r="R2345" t="str">
        <f t="shared" si="366"/>
        <v>07-Apr-08 Monday 12</v>
      </c>
    </row>
    <row r="2346" spans="4:18" x14ac:dyDescent="0.35">
      <c r="D2346" s="21">
        <f t="shared" si="367"/>
        <v>39545.499999994325</v>
      </c>
      <c r="E2346" s="21" t="b">
        <f t="shared" si="360"/>
        <v>0</v>
      </c>
      <c r="F2346" s="21" t="b">
        <f t="shared" si="361"/>
        <v>0</v>
      </c>
      <c r="G2346" s="20">
        <f t="shared" si="362"/>
        <v>1</v>
      </c>
      <c r="H2346" s="20">
        <f t="shared" si="363"/>
        <v>24</v>
      </c>
      <c r="I2346" s="20">
        <f t="shared" si="368"/>
        <v>13</v>
      </c>
      <c r="J2346" s="21">
        <f t="shared" si="369"/>
        <v>39545</v>
      </c>
      <c r="K2346" s="21"/>
      <c r="L2346" s="21" t="str">
        <f t="shared" si="364"/>
        <v>Monday</v>
      </c>
      <c r="M2346" s="20">
        <f t="shared" si="365"/>
        <v>4</v>
      </c>
      <c r="N2346" s="19">
        <v>3726</v>
      </c>
      <c r="O2346" s="4">
        <f>MATCH(N2346-1,'Supply Data'!$K$12:$K$17)+1</f>
        <v>4</v>
      </c>
      <c r="P2346">
        <f>INDEX('Supply Data'!$L$12:$L$17,'Demand Data'!O2346)</f>
        <v>50</v>
      </c>
      <c r="R2346" t="str">
        <f t="shared" si="366"/>
        <v>07-Apr-08 Monday 13</v>
      </c>
    </row>
    <row r="2347" spans="4:18" x14ac:dyDescent="0.35">
      <c r="D2347" s="21">
        <f t="shared" si="367"/>
        <v>39545.541666660989</v>
      </c>
      <c r="E2347" s="21" t="b">
        <f t="shared" si="360"/>
        <v>0</v>
      </c>
      <c r="F2347" s="21" t="b">
        <f t="shared" si="361"/>
        <v>0</v>
      </c>
      <c r="G2347" s="20">
        <f t="shared" si="362"/>
        <v>1</v>
      </c>
      <c r="H2347" s="20">
        <f t="shared" si="363"/>
        <v>24</v>
      </c>
      <c r="I2347" s="20">
        <f t="shared" si="368"/>
        <v>14</v>
      </c>
      <c r="J2347" s="21">
        <f t="shared" si="369"/>
        <v>39545</v>
      </c>
      <c r="K2347" s="21"/>
      <c r="L2347" s="21" t="str">
        <f t="shared" si="364"/>
        <v>Monday</v>
      </c>
      <c r="M2347" s="20">
        <f t="shared" si="365"/>
        <v>4</v>
      </c>
      <c r="N2347" s="19">
        <v>3703.5</v>
      </c>
      <c r="O2347" s="4">
        <f>MATCH(N2347-1,'Supply Data'!$K$12:$K$17)+1</f>
        <v>4</v>
      </c>
      <c r="P2347">
        <f>INDEX('Supply Data'!$L$12:$L$17,'Demand Data'!O2347)</f>
        <v>50</v>
      </c>
      <c r="R2347" t="str">
        <f t="shared" si="366"/>
        <v>07-Apr-08 Monday 14</v>
      </c>
    </row>
    <row r="2348" spans="4:18" x14ac:dyDescent="0.35">
      <c r="D2348" s="21">
        <f t="shared" si="367"/>
        <v>39545.583333327653</v>
      </c>
      <c r="E2348" s="21" t="b">
        <f t="shared" si="360"/>
        <v>0</v>
      </c>
      <c r="F2348" s="21" t="b">
        <f t="shared" si="361"/>
        <v>0</v>
      </c>
      <c r="G2348" s="20">
        <f t="shared" si="362"/>
        <v>1</v>
      </c>
      <c r="H2348" s="20">
        <f t="shared" si="363"/>
        <v>24</v>
      </c>
      <c r="I2348" s="20">
        <f t="shared" si="368"/>
        <v>15</v>
      </c>
      <c r="J2348" s="21">
        <f t="shared" si="369"/>
        <v>39545</v>
      </c>
      <c r="K2348" s="21"/>
      <c r="L2348" s="21" t="str">
        <f t="shared" si="364"/>
        <v>Monday</v>
      </c>
      <c r="M2348" s="20">
        <f t="shared" si="365"/>
        <v>4</v>
      </c>
      <c r="N2348" s="19">
        <v>3597</v>
      </c>
      <c r="O2348" s="4">
        <f>MATCH(N2348-1,'Supply Data'!$K$12:$K$17)+1</f>
        <v>3</v>
      </c>
      <c r="P2348">
        <f>INDEX('Supply Data'!$L$12:$L$17,'Demand Data'!O2348)</f>
        <v>23</v>
      </c>
      <c r="R2348" t="str">
        <f t="shared" si="366"/>
        <v>07-Apr-08 Monday 15</v>
      </c>
    </row>
    <row r="2349" spans="4:18" x14ac:dyDescent="0.35">
      <c r="D2349" s="21">
        <f t="shared" si="367"/>
        <v>39545.624999994317</v>
      </c>
      <c r="E2349" s="21" t="b">
        <f t="shared" si="360"/>
        <v>0</v>
      </c>
      <c r="F2349" s="21" t="b">
        <f t="shared" si="361"/>
        <v>0</v>
      </c>
      <c r="G2349" s="20">
        <f t="shared" si="362"/>
        <v>1</v>
      </c>
      <c r="H2349" s="20">
        <f t="shared" si="363"/>
        <v>24</v>
      </c>
      <c r="I2349" s="20">
        <f t="shared" si="368"/>
        <v>16</v>
      </c>
      <c r="J2349" s="21">
        <f t="shared" si="369"/>
        <v>39545</v>
      </c>
      <c r="K2349" s="21"/>
      <c r="L2349" s="21" t="str">
        <f t="shared" si="364"/>
        <v>Monday</v>
      </c>
      <c r="M2349" s="20">
        <f t="shared" si="365"/>
        <v>4</v>
      </c>
      <c r="N2349" s="19">
        <v>3603</v>
      </c>
      <c r="O2349" s="4">
        <f>MATCH(N2349-1,'Supply Data'!$K$12:$K$17)+1</f>
        <v>4</v>
      </c>
      <c r="P2349">
        <f>INDEX('Supply Data'!$L$12:$L$17,'Demand Data'!O2349)</f>
        <v>50</v>
      </c>
      <c r="R2349" t="str">
        <f t="shared" si="366"/>
        <v>07-Apr-08 Monday 16</v>
      </c>
    </row>
    <row r="2350" spans="4:18" x14ac:dyDescent="0.35">
      <c r="D2350" s="21">
        <f t="shared" si="367"/>
        <v>39545.666666660982</v>
      </c>
      <c r="E2350" s="21" t="b">
        <f t="shared" si="360"/>
        <v>0</v>
      </c>
      <c r="F2350" s="21" t="b">
        <f t="shared" si="361"/>
        <v>0</v>
      </c>
      <c r="G2350" s="20">
        <f t="shared" si="362"/>
        <v>1</v>
      </c>
      <c r="H2350" s="20">
        <f t="shared" si="363"/>
        <v>24</v>
      </c>
      <c r="I2350" s="20">
        <f t="shared" si="368"/>
        <v>17</v>
      </c>
      <c r="J2350" s="21">
        <f t="shared" si="369"/>
        <v>39545</v>
      </c>
      <c r="K2350" s="21"/>
      <c r="L2350" s="21" t="str">
        <f t="shared" si="364"/>
        <v>Monday</v>
      </c>
      <c r="M2350" s="20">
        <f t="shared" si="365"/>
        <v>4</v>
      </c>
      <c r="N2350" s="19">
        <v>3697.5</v>
      </c>
      <c r="O2350" s="4">
        <f>MATCH(N2350-1,'Supply Data'!$K$12:$K$17)+1</f>
        <v>4</v>
      </c>
      <c r="P2350">
        <f>INDEX('Supply Data'!$L$12:$L$17,'Demand Data'!O2350)</f>
        <v>50</v>
      </c>
      <c r="R2350" t="str">
        <f t="shared" si="366"/>
        <v>07-Apr-08 Monday 17</v>
      </c>
    </row>
    <row r="2351" spans="4:18" x14ac:dyDescent="0.35">
      <c r="D2351" s="21">
        <f t="shared" si="367"/>
        <v>39545.708333327646</v>
      </c>
      <c r="E2351" s="21" t="b">
        <f t="shared" si="360"/>
        <v>0</v>
      </c>
      <c r="F2351" s="21" t="b">
        <f t="shared" si="361"/>
        <v>0</v>
      </c>
      <c r="G2351" s="20">
        <f t="shared" si="362"/>
        <v>1</v>
      </c>
      <c r="H2351" s="20">
        <f t="shared" si="363"/>
        <v>24</v>
      </c>
      <c r="I2351" s="20">
        <f t="shared" si="368"/>
        <v>18</v>
      </c>
      <c r="J2351" s="21">
        <f t="shared" si="369"/>
        <v>39545</v>
      </c>
      <c r="K2351" s="21"/>
      <c r="L2351" s="21" t="str">
        <f t="shared" si="364"/>
        <v>Monday</v>
      </c>
      <c r="M2351" s="20">
        <f t="shared" si="365"/>
        <v>4</v>
      </c>
      <c r="N2351" s="19">
        <v>4071</v>
      </c>
      <c r="O2351" s="4">
        <f>MATCH(N2351-1,'Supply Data'!$K$12:$K$17)+1</f>
        <v>4</v>
      </c>
      <c r="P2351">
        <f>INDEX('Supply Data'!$L$12:$L$17,'Demand Data'!O2351)</f>
        <v>50</v>
      </c>
      <c r="R2351" t="str">
        <f t="shared" si="366"/>
        <v>07-Apr-08 Monday 18</v>
      </c>
    </row>
    <row r="2352" spans="4:18" x14ac:dyDescent="0.35">
      <c r="D2352" s="21">
        <f t="shared" si="367"/>
        <v>39545.74999999431</v>
      </c>
      <c r="E2352" s="21" t="b">
        <f t="shared" si="360"/>
        <v>0</v>
      </c>
      <c r="F2352" s="21" t="b">
        <f t="shared" si="361"/>
        <v>0</v>
      </c>
      <c r="G2352" s="20">
        <f t="shared" si="362"/>
        <v>1</v>
      </c>
      <c r="H2352" s="20">
        <f t="shared" si="363"/>
        <v>24</v>
      </c>
      <c r="I2352" s="20">
        <f t="shared" si="368"/>
        <v>19</v>
      </c>
      <c r="J2352" s="21">
        <f t="shared" si="369"/>
        <v>39545</v>
      </c>
      <c r="K2352" s="21"/>
      <c r="L2352" s="21" t="str">
        <f t="shared" si="364"/>
        <v>Monday</v>
      </c>
      <c r="M2352" s="20">
        <f t="shared" si="365"/>
        <v>4</v>
      </c>
      <c r="N2352" s="19">
        <v>4606.5</v>
      </c>
      <c r="O2352" s="4">
        <f>MATCH(N2352-1,'Supply Data'!$K$12:$K$17)+1</f>
        <v>4</v>
      </c>
      <c r="P2352">
        <f>INDEX('Supply Data'!$L$12:$L$17,'Demand Data'!O2352)</f>
        <v>50</v>
      </c>
      <c r="R2352" t="str">
        <f t="shared" si="366"/>
        <v>07-Apr-08 Monday 19</v>
      </c>
    </row>
    <row r="2353" spans="4:18" x14ac:dyDescent="0.35">
      <c r="D2353" s="21">
        <f t="shared" si="367"/>
        <v>39545.791666660974</v>
      </c>
      <c r="E2353" s="21" t="b">
        <f t="shared" si="360"/>
        <v>0</v>
      </c>
      <c r="F2353" s="21" t="b">
        <f t="shared" si="361"/>
        <v>0</v>
      </c>
      <c r="G2353" s="20">
        <f t="shared" si="362"/>
        <v>1</v>
      </c>
      <c r="H2353" s="20">
        <f t="shared" si="363"/>
        <v>24</v>
      </c>
      <c r="I2353" s="20">
        <f t="shared" si="368"/>
        <v>20</v>
      </c>
      <c r="J2353" s="21">
        <f t="shared" si="369"/>
        <v>39545</v>
      </c>
      <c r="K2353" s="21"/>
      <c r="L2353" s="21" t="str">
        <f t="shared" si="364"/>
        <v>Monday</v>
      </c>
      <c r="M2353" s="20">
        <f t="shared" si="365"/>
        <v>4</v>
      </c>
      <c r="N2353" s="19">
        <v>4515</v>
      </c>
      <c r="O2353" s="4">
        <f>MATCH(N2353-1,'Supply Data'!$K$12:$K$17)+1</f>
        <v>4</v>
      </c>
      <c r="P2353">
        <f>INDEX('Supply Data'!$L$12:$L$17,'Demand Data'!O2353)</f>
        <v>50</v>
      </c>
      <c r="R2353" t="str">
        <f t="shared" si="366"/>
        <v>07-Apr-08 Monday 20</v>
      </c>
    </row>
    <row r="2354" spans="4:18" x14ac:dyDescent="0.35">
      <c r="D2354" s="21">
        <f t="shared" si="367"/>
        <v>39545.833333327639</v>
      </c>
      <c r="E2354" s="21" t="b">
        <f t="shared" si="360"/>
        <v>0</v>
      </c>
      <c r="F2354" s="21" t="b">
        <f t="shared" si="361"/>
        <v>0</v>
      </c>
      <c r="G2354" s="20">
        <f t="shared" si="362"/>
        <v>1</v>
      </c>
      <c r="H2354" s="20">
        <f t="shared" si="363"/>
        <v>24</v>
      </c>
      <c r="I2354" s="20">
        <f t="shared" si="368"/>
        <v>21</v>
      </c>
      <c r="J2354" s="21">
        <f t="shared" si="369"/>
        <v>39545</v>
      </c>
      <c r="K2354" s="21"/>
      <c r="L2354" s="21" t="str">
        <f t="shared" si="364"/>
        <v>Monday</v>
      </c>
      <c r="M2354" s="20">
        <f t="shared" si="365"/>
        <v>4</v>
      </c>
      <c r="N2354" s="19">
        <v>4431</v>
      </c>
      <c r="O2354" s="4">
        <f>MATCH(N2354-1,'Supply Data'!$K$12:$K$17)+1</f>
        <v>4</v>
      </c>
      <c r="P2354">
        <f>INDEX('Supply Data'!$L$12:$L$17,'Demand Data'!O2354)</f>
        <v>50</v>
      </c>
      <c r="R2354" t="str">
        <f t="shared" si="366"/>
        <v>07-Apr-08 Monday 21</v>
      </c>
    </row>
    <row r="2355" spans="4:18" x14ac:dyDescent="0.35">
      <c r="D2355" s="21">
        <f t="shared" si="367"/>
        <v>39545.874999994303</v>
      </c>
      <c r="E2355" s="21" t="b">
        <f t="shared" si="360"/>
        <v>0</v>
      </c>
      <c r="F2355" s="21" t="b">
        <f t="shared" si="361"/>
        <v>0</v>
      </c>
      <c r="G2355" s="20">
        <f t="shared" si="362"/>
        <v>1</v>
      </c>
      <c r="H2355" s="20">
        <f t="shared" si="363"/>
        <v>24</v>
      </c>
      <c r="I2355" s="20">
        <f t="shared" si="368"/>
        <v>22</v>
      </c>
      <c r="J2355" s="21">
        <f t="shared" si="369"/>
        <v>39545</v>
      </c>
      <c r="K2355" s="21"/>
      <c r="L2355" s="21" t="str">
        <f t="shared" si="364"/>
        <v>Monday</v>
      </c>
      <c r="M2355" s="20">
        <f t="shared" si="365"/>
        <v>4</v>
      </c>
      <c r="N2355" s="19">
        <v>4134</v>
      </c>
      <c r="O2355" s="4">
        <f>MATCH(N2355-1,'Supply Data'!$K$12:$K$17)+1</f>
        <v>4</v>
      </c>
      <c r="P2355">
        <f>INDEX('Supply Data'!$L$12:$L$17,'Demand Data'!O2355)</f>
        <v>50</v>
      </c>
      <c r="R2355" t="str">
        <f t="shared" si="366"/>
        <v>07-Apr-08 Monday 22</v>
      </c>
    </row>
    <row r="2356" spans="4:18" x14ac:dyDescent="0.35">
      <c r="D2356" s="21">
        <f t="shared" si="367"/>
        <v>39545.916666660967</v>
      </c>
      <c r="E2356" s="21" t="b">
        <f t="shared" si="360"/>
        <v>0</v>
      </c>
      <c r="F2356" s="21" t="b">
        <f t="shared" si="361"/>
        <v>0</v>
      </c>
      <c r="G2356" s="20">
        <f t="shared" si="362"/>
        <v>1</v>
      </c>
      <c r="H2356" s="20">
        <f t="shared" si="363"/>
        <v>24</v>
      </c>
      <c r="I2356" s="20">
        <f t="shared" si="368"/>
        <v>23</v>
      </c>
      <c r="J2356" s="21">
        <f t="shared" si="369"/>
        <v>39545</v>
      </c>
      <c r="K2356" s="21"/>
      <c r="L2356" s="21" t="str">
        <f t="shared" si="364"/>
        <v>Monday</v>
      </c>
      <c r="M2356" s="20">
        <f t="shared" si="365"/>
        <v>4</v>
      </c>
      <c r="N2356" s="19">
        <v>3930</v>
      </c>
      <c r="O2356" s="4">
        <f>MATCH(N2356-1,'Supply Data'!$K$12:$K$17)+1</f>
        <v>4</v>
      </c>
      <c r="P2356">
        <f>INDEX('Supply Data'!$L$12:$L$17,'Demand Data'!O2356)</f>
        <v>50</v>
      </c>
      <c r="R2356" t="str">
        <f t="shared" si="366"/>
        <v>07-Apr-08 Monday 23</v>
      </c>
    </row>
    <row r="2357" spans="4:18" x14ac:dyDescent="0.35">
      <c r="D2357" s="21">
        <f t="shared" si="367"/>
        <v>39545.958333327631</v>
      </c>
      <c r="E2357" s="21" t="b">
        <f t="shared" si="360"/>
        <v>0</v>
      </c>
      <c r="F2357" s="21" t="b">
        <f t="shared" si="361"/>
        <v>0</v>
      </c>
      <c r="G2357" s="20">
        <f t="shared" si="362"/>
        <v>1</v>
      </c>
      <c r="H2357" s="20">
        <f t="shared" si="363"/>
        <v>24</v>
      </c>
      <c r="I2357" s="20">
        <f t="shared" si="368"/>
        <v>24</v>
      </c>
      <c r="J2357" s="21">
        <f t="shared" si="369"/>
        <v>39545</v>
      </c>
      <c r="K2357" s="21"/>
      <c r="L2357" s="21" t="str">
        <f t="shared" si="364"/>
        <v>Monday</v>
      </c>
      <c r="M2357" s="20">
        <f t="shared" si="365"/>
        <v>4</v>
      </c>
      <c r="N2357" s="19">
        <v>3661.5</v>
      </c>
      <c r="O2357" s="4">
        <f>MATCH(N2357-1,'Supply Data'!$K$12:$K$17)+1</f>
        <v>4</v>
      </c>
      <c r="P2357">
        <f>INDEX('Supply Data'!$L$12:$L$17,'Demand Data'!O2357)</f>
        <v>50</v>
      </c>
      <c r="R2357" t="str">
        <f t="shared" si="366"/>
        <v>07-Apr-08 Monday 24</v>
      </c>
    </row>
    <row r="2358" spans="4:18" x14ac:dyDescent="0.35">
      <c r="D2358" s="21">
        <f t="shared" si="367"/>
        <v>39545.999999994296</v>
      </c>
      <c r="E2358" s="21" t="b">
        <f t="shared" si="360"/>
        <v>0</v>
      </c>
      <c r="F2358" s="21" t="b">
        <f t="shared" si="361"/>
        <v>0</v>
      </c>
      <c r="G2358" s="20">
        <f t="shared" si="362"/>
        <v>1</v>
      </c>
      <c r="H2358" s="20">
        <f t="shared" si="363"/>
        <v>24</v>
      </c>
      <c r="I2358" s="20">
        <f t="shared" si="368"/>
        <v>1</v>
      </c>
      <c r="J2358" s="21">
        <f t="shared" si="369"/>
        <v>39546</v>
      </c>
      <c r="K2358" s="21"/>
      <c r="L2358" s="21" t="str">
        <f t="shared" si="364"/>
        <v>Tuesday</v>
      </c>
      <c r="M2358" s="20">
        <f t="shared" si="365"/>
        <v>4</v>
      </c>
      <c r="N2358" s="19">
        <v>3408</v>
      </c>
      <c r="O2358" s="4">
        <f>MATCH(N2358-1,'Supply Data'!$K$12:$K$17)+1</f>
        <v>3</v>
      </c>
      <c r="P2358">
        <f>INDEX('Supply Data'!$L$12:$L$17,'Demand Data'!O2358)</f>
        <v>23</v>
      </c>
      <c r="R2358" t="str">
        <f t="shared" si="366"/>
        <v>08-Apr-08 Tuesday 1</v>
      </c>
    </row>
    <row r="2359" spans="4:18" x14ac:dyDescent="0.35">
      <c r="D2359" s="21">
        <f t="shared" si="367"/>
        <v>39546.04166666096</v>
      </c>
      <c r="E2359" s="21" t="b">
        <f t="shared" si="360"/>
        <v>0</v>
      </c>
      <c r="F2359" s="21" t="b">
        <f t="shared" si="361"/>
        <v>0</v>
      </c>
      <c r="G2359" s="20">
        <f t="shared" si="362"/>
        <v>1</v>
      </c>
      <c r="H2359" s="20">
        <f t="shared" si="363"/>
        <v>24</v>
      </c>
      <c r="I2359" s="20">
        <f t="shared" si="368"/>
        <v>2</v>
      </c>
      <c r="J2359" s="21">
        <f t="shared" si="369"/>
        <v>39546</v>
      </c>
      <c r="K2359" s="21"/>
      <c r="L2359" s="21" t="str">
        <f t="shared" si="364"/>
        <v>Tuesday</v>
      </c>
      <c r="M2359" s="20">
        <f t="shared" si="365"/>
        <v>4</v>
      </c>
      <c r="N2359" s="19">
        <v>3291</v>
      </c>
      <c r="O2359" s="4">
        <f>MATCH(N2359-1,'Supply Data'!$K$12:$K$17)+1</f>
        <v>3</v>
      </c>
      <c r="P2359">
        <f>INDEX('Supply Data'!$L$12:$L$17,'Demand Data'!O2359)</f>
        <v>23</v>
      </c>
      <c r="R2359" t="str">
        <f t="shared" si="366"/>
        <v>08-Apr-08 Tuesday 2</v>
      </c>
    </row>
    <row r="2360" spans="4:18" x14ac:dyDescent="0.35">
      <c r="D2360" s="21">
        <f t="shared" si="367"/>
        <v>39546.083333327624</v>
      </c>
      <c r="E2360" s="21" t="b">
        <f t="shared" si="360"/>
        <v>0</v>
      </c>
      <c r="F2360" s="21" t="b">
        <f t="shared" si="361"/>
        <v>0</v>
      </c>
      <c r="G2360" s="20">
        <f t="shared" si="362"/>
        <v>1</v>
      </c>
      <c r="H2360" s="20">
        <f t="shared" si="363"/>
        <v>24</v>
      </c>
      <c r="I2360" s="20">
        <f t="shared" si="368"/>
        <v>3</v>
      </c>
      <c r="J2360" s="21">
        <f t="shared" si="369"/>
        <v>39546</v>
      </c>
      <c r="K2360" s="21"/>
      <c r="L2360" s="21" t="str">
        <f t="shared" si="364"/>
        <v>Tuesday</v>
      </c>
      <c r="M2360" s="20">
        <f t="shared" si="365"/>
        <v>4</v>
      </c>
      <c r="N2360" s="19">
        <v>3231</v>
      </c>
      <c r="O2360" s="4">
        <f>MATCH(N2360-1,'Supply Data'!$K$12:$K$17)+1</f>
        <v>3</v>
      </c>
      <c r="P2360">
        <f>INDEX('Supply Data'!$L$12:$L$17,'Demand Data'!O2360)</f>
        <v>23</v>
      </c>
      <c r="R2360" t="str">
        <f t="shared" si="366"/>
        <v>08-Apr-08 Tuesday 3</v>
      </c>
    </row>
    <row r="2361" spans="4:18" x14ac:dyDescent="0.35">
      <c r="D2361" s="21">
        <f t="shared" si="367"/>
        <v>39546.124999994288</v>
      </c>
      <c r="E2361" s="21" t="b">
        <f t="shared" si="360"/>
        <v>0</v>
      </c>
      <c r="F2361" s="21" t="b">
        <f t="shared" si="361"/>
        <v>0</v>
      </c>
      <c r="G2361" s="20">
        <f t="shared" si="362"/>
        <v>1</v>
      </c>
      <c r="H2361" s="20">
        <f t="shared" si="363"/>
        <v>24</v>
      </c>
      <c r="I2361" s="20">
        <f t="shared" si="368"/>
        <v>4</v>
      </c>
      <c r="J2361" s="21">
        <f t="shared" si="369"/>
        <v>39546</v>
      </c>
      <c r="K2361" s="21"/>
      <c r="L2361" s="21" t="str">
        <f t="shared" si="364"/>
        <v>Tuesday</v>
      </c>
      <c r="M2361" s="20">
        <f t="shared" si="365"/>
        <v>4</v>
      </c>
      <c r="N2361" s="19">
        <v>3160.5</v>
      </c>
      <c r="O2361" s="4">
        <f>MATCH(N2361-1,'Supply Data'!$K$12:$K$17)+1</f>
        <v>3</v>
      </c>
      <c r="P2361">
        <f>INDEX('Supply Data'!$L$12:$L$17,'Demand Data'!O2361)</f>
        <v>23</v>
      </c>
      <c r="R2361" t="str">
        <f t="shared" si="366"/>
        <v>08-Apr-08 Tuesday 4</v>
      </c>
    </row>
    <row r="2362" spans="4:18" x14ac:dyDescent="0.35">
      <c r="D2362" s="21">
        <f t="shared" si="367"/>
        <v>39546.166666660953</v>
      </c>
      <c r="E2362" s="21" t="b">
        <f t="shared" si="360"/>
        <v>0</v>
      </c>
      <c r="F2362" s="21" t="b">
        <f t="shared" si="361"/>
        <v>0</v>
      </c>
      <c r="G2362" s="20">
        <f t="shared" si="362"/>
        <v>1</v>
      </c>
      <c r="H2362" s="20">
        <f t="shared" si="363"/>
        <v>24</v>
      </c>
      <c r="I2362" s="20">
        <f t="shared" si="368"/>
        <v>5</v>
      </c>
      <c r="J2362" s="21">
        <f t="shared" si="369"/>
        <v>39546</v>
      </c>
      <c r="K2362" s="21"/>
      <c r="L2362" s="21" t="str">
        <f t="shared" si="364"/>
        <v>Tuesday</v>
      </c>
      <c r="M2362" s="20">
        <f t="shared" si="365"/>
        <v>4</v>
      </c>
      <c r="N2362" s="19">
        <v>3301.5</v>
      </c>
      <c r="O2362" s="4">
        <f>MATCH(N2362-1,'Supply Data'!$K$12:$K$17)+1</f>
        <v>3</v>
      </c>
      <c r="P2362">
        <f>INDEX('Supply Data'!$L$12:$L$17,'Demand Data'!O2362)</f>
        <v>23</v>
      </c>
      <c r="R2362" t="str">
        <f t="shared" si="366"/>
        <v>08-Apr-08 Tuesday 5</v>
      </c>
    </row>
    <row r="2363" spans="4:18" x14ac:dyDescent="0.35">
      <c r="D2363" s="21">
        <f t="shared" si="367"/>
        <v>39546.208333327617</v>
      </c>
      <c r="E2363" s="21" t="b">
        <f t="shared" si="360"/>
        <v>0</v>
      </c>
      <c r="F2363" s="21" t="b">
        <f t="shared" si="361"/>
        <v>0</v>
      </c>
      <c r="G2363" s="20">
        <f t="shared" si="362"/>
        <v>1</v>
      </c>
      <c r="H2363" s="20">
        <f t="shared" si="363"/>
        <v>24</v>
      </c>
      <c r="I2363" s="20">
        <f t="shared" si="368"/>
        <v>6</v>
      </c>
      <c r="J2363" s="21">
        <f t="shared" si="369"/>
        <v>39546</v>
      </c>
      <c r="K2363" s="21"/>
      <c r="L2363" s="21" t="str">
        <f t="shared" si="364"/>
        <v>Tuesday</v>
      </c>
      <c r="M2363" s="20">
        <f t="shared" si="365"/>
        <v>4</v>
      </c>
      <c r="N2363" s="19">
        <v>3297</v>
      </c>
      <c r="O2363" s="4">
        <f>MATCH(N2363-1,'Supply Data'!$K$12:$K$17)+1</f>
        <v>3</v>
      </c>
      <c r="P2363">
        <f>INDEX('Supply Data'!$L$12:$L$17,'Demand Data'!O2363)</f>
        <v>23</v>
      </c>
      <c r="R2363" t="str">
        <f t="shared" si="366"/>
        <v>08-Apr-08 Tuesday 6</v>
      </c>
    </row>
    <row r="2364" spans="4:18" x14ac:dyDescent="0.35">
      <c r="D2364" s="21">
        <f t="shared" si="367"/>
        <v>39546.249999994281</v>
      </c>
      <c r="E2364" s="21" t="b">
        <f t="shared" si="360"/>
        <v>0</v>
      </c>
      <c r="F2364" s="21" t="b">
        <f t="shared" si="361"/>
        <v>0</v>
      </c>
      <c r="G2364" s="20">
        <f t="shared" si="362"/>
        <v>1</v>
      </c>
      <c r="H2364" s="20">
        <f t="shared" si="363"/>
        <v>24</v>
      </c>
      <c r="I2364" s="20">
        <f t="shared" si="368"/>
        <v>7</v>
      </c>
      <c r="J2364" s="21">
        <f t="shared" si="369"/>
        <v>39546</v>
      </c>
      <c r="K2364" s="21"/>
      <c r="L2364" s="21" t="str">
        <f t="shared" si="364"/>
        <v>Tuesday</v>
      </c>
      <c r="M2364" s="20">
        <f t="shared" si="365"/>
        <v>4</v>
      </c>
      <c r="N2364" s="19">
        <v>3411</v>
      </c>
      <c r="O2364" s="4">
        <f>MATCH(N2364-1,'Supply Data'!$K$12:$K$17)+1</f>
        <v>3</v>
      </c>
      <c r="P2364">
        <f>INDEX('Supply Data'!$L$12:$L$17,'Demand Data'!O2364)</f>
        <v>23</v>
      </c>
      <c r="R2364" t="str">
        <f t="shared" si="366"/>
        <v>08-Apr-08 Tuesday 7</v>
      </c>
    </row>
    <row r="2365" spans="4:18" x14ac:dyDescent="0.35">
      <c r="D2365" s="21">
        <f t="shared" si="367"/>
        <v>39546.291666660945</v>
      </c>
      <c r="E2365" s="21" t="b">
        <f t="shared" si="360"/>
        <v>0</v>
      </c>
      <c r="F2365" s="21" t="b">
        <f t="shared" si="361"/>
        <v>0</v>
      </c>
      <c r="G2365" s="20">
        <f t="shared" si="362"/>
        <v>1</v>
      </c>
      <c r="H2365" s="20">
        <f t="shared" si="363"/>
        <v>24</v>
      </c>
      <c r="I2365" s="20">
        <f t="shared" si="368"/>
        <v>8</v>
      </c>
      <c r="J2365" s="21">
        <f t="shared" si="369"/>
        <v>39546</v>
      </c>
      <c r="K2365" s="21"/>
      <c r="L2365" s="21" t="str">
        <f t="shared" si="364"/>
        <v>Tuesday</v>
      </c>
      <c r="M2365" s="20">
        <f t="shared" si="365"/>
        <v>4</v>
      </c>
      <c r="N2365" s="19">
        <v>3934.5</v>
      </c>
      <c r="O2365" s="4">
        <f>MATCH(N2365-1,'Supply Data'!$K$12:$K$17)+1</f>
        <v>4</v>
      </c>
      <c r="P2365">
        <f>INDEX('Supply Data'!$L$12:$L$17,'Demand Data'!O2365)</f>
        <v>50</v>
      </c>
      <c r="R2365" t="str">
        <f t="shared" si="366"/>
        <v>08-Apr-08 Tuesday 8</v>
      </c>
    </row>
    <row r="2366" spans="4:18" x14ac:dyDescent="0.35">
      <c r="D2366" s="21">
        <f t="shared" si="367"/>
        <v>39546.33333332761</v>
      </c>
      <c r="E2366" s="21" t="b">
        <f t="shared" si="360"/>
        <v>0</v>
      </c>
      <c r="F2366" s="21" t="b">
        <f t="shared" si="361"/>
        <v>0</v>
      </c>
      <c r="G2366" s="20">
        <f t="shared" si="362"/>
        <v>1</v>
      </c>
      <c r="H2366" s="20">
        <f t="shared" si="363"/>
        <v>24</v>
      </c>
      <c r="I2366" s="20">
        <f t="shared" si="368"/>
        <v>9</v>
      </c>
      <c r="J2366" s="21">
        <f t="shared" si="369"/>
        <v>39546</v>
      </c>
      <c r="K2366" s="21"/>
      <c r="L2366" s="21" t="str">
        <f t="shared" si="364"/>
        <v>Tuesday</v>
      </c>
      <c r="M2366" s="20">
        <f t="shared" si="365"/>
        <v>4</v>
      </c>
      <c r="N2366" s="19">
        <v>4518</v>
      </c>
      <c r="O2366" s="4">
        <f>MATCH(N2366-1,'Supply Data'!$K$12:$K$17)+1</f>
        <v>4</v>
      </c>
      <c r="P2366">
        <f>INDEX('Supply Data'!$L$12:$L$17,'Demand Data'!O2366)</f>
        <v>50</v>
      </c>
      <c r="R2366" t="str">
        <f t="shared" si="366"/>
        <v>08-Apr-08 Tuesday 9</v>
      </c>
    </row>
    <row r="2367" spans="4:18" x14ac:dyDescent="0.35">
      <c r="D2367" s="21">
        <f t="shared" si="367"/>
        <v>39546.374999994274</v>
      </c>
      <c r="E2367" s="21" t="b">
        <f t="shared" si="360"/>
        <v>0</v>
      </c>
      <c r="F2367" s="21" t="b">
        <f t="shared" si="361"/>
        <v>0</v>
      </c>
      <c r="G2367" s="20">
        <f t="shared" si="362"/>
        <v>1</v>
      </c>
      <c r="H2367" s="20">
        <f t="shared" si="363"/>
        <v>24</v>
      </c>
      <c r="I2367" s="20">
        <f t="shared" si="368"/>
        <v>10</v>
      </c>
      <c r="J2367" s="21">
        <f t="shared" si="369"/>
        <v>39546</v>
      </c>
      <c r="K2367" s="21"/>
      <c r="L2367" s="21" t="str">
        <f t="shared" si="364"/>
        <v>Tuesday</v>
      </c>
      <c r="M2367" s="20">
        <f t="shared" si="365"/>
        <v>4</v>
      </c>
      <c r="N2367" s="19">
        <v>4879.5</v>
      </c>
      <c r="O2367" s="4">
        <f>MATCH(N2367-1,'Supply Data'!$K$12:$K$17)+1</f>
        <v>5</v>
      </c>
      <c r="P2367">
        <f>INDEX('Supply Data'!$L$12:$L$17,'Demand Data'!O2367)</f>
        <v>75</v>
      </c>
      <c r="R2367" t="str">
        <f t="shared" si="366"/>
        <v>08-Apr-08 Tuesday 10</v>
      </c>
    </row>
    <row r="2368" spans="4:18" x14ac:dyDescent="0.35">
      <c r="D2368" s="21">
        <f t="shared" si="367"/>
        <v>39546.416666660938</v>
      </c>
      <c r="E2368" s="21" t="b">
        <f t="shared" si="360"/>
        <v>0</v>
      </c>
      <c r="F2368" s="21" t="b">
        <f t="shared" si="361"/>
        <v>0</v>
      </c>
      <c r="G2368" s="20">
        <f t="shared" si="362"/>
        <v>1</v>
      </c>
      <c r="H2368" s="20">
        <f t="shared" si="363"/>
        <v>24</v>
      </c>
      <c r="I2368" s="20">
        <f t="shared" si="368"/>
        <v>11</v>
      </c>
      <c r="J2368" s="21">
        <f t="shared" si="369"/>
        <v>39546</v>
      </c>
      <c r="K2368" s="21"/>
      <c r="L2368" s="21" t="str">
        <f t="shared" si="364"/>
        <v>Tuesday</v>
      </c>
      <c r="M2368" s="20">
        <f t="shared" si="365"/>
        <v>4</v>
      </c>
      <c r="N2368" s="19">
        <v>5061</v>
      </c>
      <c r="O2368" s="4">
        <f>MATCH(N2368-1,'Supply Data'!$K$12:$K$17)+1</f>
        <v>5</v>
      </c>
      <c r="P2368">
        <f>INDEX('Supply Data'!$L$12:$L$17,'Demand Data'!O2368)</f>
        <v>75</v>
      </c>
      <c r="R2368" t="str">
        <f t="shared" si="366"/>
        <v>08-Apr-08 Tuesday 11</v>
      </c>
    </row>
    <row r="2369" spans="4:18" x14ac:dyDescent="0.35">
      <c r="D2369" s="21">
        <f t="shared" si="367"/>
        <v>39546.458333327602</v>
      </c>
      <c r="E2369" s="21" t="b">
        <f t="shared" si="360"/>
        <v>0</v>
      </c>
      <c r="F2369" s="21" t="b">
        <f t="shared" si="361"/>
        <v>0</v>
      </c>
      <c r="G2369" s="20">
        <f t="shared" si="362"/>
        <v>1</v>
      </c>
      <c r="H2369" s="20">
        <f t="shared" si="363"/>
        <v>24</v>
      </c>
      <c r="I2369" s="20">
        <f t="shared" si="368"/>
        <v>12</v>
      </c>
      <c r="J2369" s="21">
        <f t="shared" si="369"/>
        <v>39546</v>
      </c>
      <c r="K2369" s="21"/>
      <c r="L2369" s="21" t="str">
        <f t="shared" si="364"/>
        <v>Tuesday</v>
      </c>
      <c r="M2369" s="20">
        <f t="shared" si="365"/>
        <v>4</v>
      </c>
      <c r="N2369" s="19">
        <v>4857</v>
      </c>
      <c r="O2369" s="4">
        <f>MATCH(N2369-1,'Supply Data'!$K$12:$K$17)+1</f>
        <v>5</v>
      </c>
      <c r="P2369">
        <f>INDEX('Supply Data'!$L$12:$L$17,'Demand Data'!O2369)</f>
        <v>75</v>
      </c>
      <c r="R2369" t="str">
        <f t="shared" si="366"/>
        <v>08-Apr-08 Tuesday 12</v>
      </c>
    </row>
    <row r="2370" spans="4:18" x14ac:dyDescent="0.35">
      <c r="D2370" s="21">
        <f t="shared" si="367"/>
        <v>39546.499999994267</v>
      </c>
      <c r="E2370" s="21" t="b">
        <f t="shared" si="360"/>
        <v>0</v>
      </c>
      <c r="F2370" s="21" t="b">
        <f t="shared" si="361"/>
        <v>0</v>
      </c>
      <c r="G2370" s="20">
        <f t="shared" si="362"/>
        <v>1</v>
      </c>
      <c r="H2370" s="20">
        <f t="shared" si="363"/>
        <v>24</v>
      </c>
      <c r="I2370" s="20">
        <f t="shared" si="368"/>
        <v>13</v>
      </c>
      <c r="J2370" s="21">
        <f t="shared" si="369"/>
        <v>39546</v>
      </c>
      <c r="K2370" s="21"/>
      <c r="L2370" s="21" t="str">
        <f t="shared" si="364"/>
        <v>Tuesday</v>
      </c>
      <c r="M2370" s="20">
        <f t="shared" si="365"/>
        <v>4</v>
      </c>
      <c r="N2370" s="19">
        <v>4908</v>
      </c>
      <c r="O2370" s="4">
        <f>MATCH(N2370-1,'Supply Data'!$K$12:$K$17)+1</f>
        <v>5</v>
      </c>
      <c r="P2370">
        <f>INDEX('Supply Data'!$L$12:$L$17,'Demand Data'!O2370)</f>
        <v>75</v>
      </c>
      <c r="R2370" t="str">
        <f t="shared" si="366"/>
        <v>08-Apr-08 Tuesday 13</v>
      </c>
    </row>
    <row r="2371" spans="4:18" x14ac:dyDescent="0.35">
      <c r="D2371" s="21">
        <f t="shared" si="367"/>
        <v>39546.541666660931</v>
      </c>
      <c r="E2371" s="21" t="b">
        <f t="shared" si="360"/>
        <v>0</v>
      </c>
      <c r="F2371" s="21" t="b">
        <f t="shared" si="361"/>
        <v>0</v>
      </c>
      <c r="G2371" s="20">
        <f t="shared" si="362"/>
        <v>1</v>
      </c>
      <c r="H2371" s="20">
        <f t="shared" si="363"/>
        <v>24</v>
      </c>
      <c r="I2371" s="20">
        <f t="shared" si="368"/>
        <v>14</v>
      </c>
      <c r="J2371" s="21">
        <f t="shared" si="369"/>
        <v>39546</v>
      </c>
      <c r="K2371" s="21"/>
      <c r="L2371" s="21" t="str">
        <f t="shared" si="364"/>
        <v>Tuesday</v>
      </c>
      <c r="M2371" s="20">
        <f t="shared" si="365"/>
        <v>4</v>
      </c>
      <c r="N2371" s="19">
        <v>4945.5</v>
      </c>
      <c r="O2371" s="4">
        <f>MATCH(N2371-1,'Supply Data'!$K$12:$K$17)+1</f>
        <v>5</v>
      </c>
      <c r="P2371">
        <f>INDEX('Supply Data'!$L$12:$L$17,'Demand Data'!O2371)</f>
        <v>75</v>
      </c>
      <c r="R2371" t="str">
        <f t="shared" si="366"/>
        <v>08-Apr-08 Tuesday 14</v>
      </c>
    </row>
    <row r="2372" spans="4:18" x14ac:dyDescent="0.35">
      <c r="D2372" s="21">
        <f t="shared" si="367"/>
        <v>39546.583333327595</v>
      </c>
      <c r="E2372" s="21" t="b">
        <f t="shared" si="360"/>
        <v>0</v>
      </c>
      <c r="F2372" s="21" t="b">
        <f t="shared" si="361"/>
        <v>0</v>
      </c>
      <c r="G2372" s="20">
        <f t="shared" si="362"/>
        <v>1</v>
      </c>
      <c r="H2372" s="20">
        <f t="shared" si="363"/>
        <v>24</v>
      </c>
      <c r="I2372" s="20">
        <f t="shared" si="368"/>
        <v>15</v>
      </c>
      <c r="J2372" s="21">
        <f t="shared" si="369"/>
        <v>39546</v>
      </c>
      <c r="K2372" s="21"/>
      <c r="L2372" s="21" t="str">
        <f t="shared" si="364"/>
        <v>Tuesday</v>
      </c>
      <c r="M2372" s="20">
        <f t="shared" si="365"/>
        <v>4</v>
      </c>
      <c r="N2372" s="19">
        <v>4864.5</v>
      </c>
      <c r="O2372" s="4">
        <f>MATCH(N2372-1,'Supply Data'!$K$12:$K$17)+1</f>
        <v>5</v>
      </c>
      <c r="P2372">
        <f>INDEX('Supply Data'!$L$12:$L$17,'Demand Data'!O2372)</f>
        <v>75</v>
      </c>
      <c r="R2372" t="str">
        <f t="shared" si="366"/>
        <v>08-Apr-08 Tuesday 15</v>
      </c>
    </row>
    <row r="2373" spans="4:18" x14ac:dyDescent="0.35">
      <c r="D2373" s="21">
        <f t="shared" si="367"/>
        <v>39546.624999994259</v>
      </c>
      <c r="E2373" s="21" t="b">
        <f t="shared" si="360"/>
        <v>0</v>
      </c>
      <c r="F2373" s="21" t="b">
        <f t="shared" si="361"/>
        <v>0</v>
      </c>
      <c r="G2373" s="20">
        <f t="shared" si="362"/>
        <v>1</v>
      </c>
      <c r="H2373" s="20">
        <f t="shared" si="363"/>
        <v>24</v>
      </c>
      <c r="I2373" s="20">
        <f t="shared" si="368"/>
        <v>16</v>
      </c>
      <c r="J2373" s="21">
        <f t="shared" si="369"/>
        <v>39546</v>
      </c>
      <c r="K2373" s="21"/>
      <c r="L2373" s="21" t="str">
        <f t="shared" si="364"/>
        <v>Tuesday</v>
      </c>
      <c r="M2373" s="20">
        <f t="shared" si="365"/>
        <v>4</v>
      </c>
      <c r="N2373" s="19">
        <v>4756.5</v>
      </c>
      <c r="O2373" s="4">
        <f>MATCH(N2373-1,'Supply Data'!$K$12:$K$17)+1</f>
        <v>4</v>
      </c>
      <c r="P2373">
        <f>INDEX('Supply Data'!$L$12:$L$17,'Demand Data'!O2373)</f>
        <v>50</v>
      </c>
      <c r="R2373" t="str">
        <f t="shared" si="366"/>
        <v>08-Apr-08 Tuesday 16</v>
      </c>
    </row>
    <row r="2374" spans="4:18" x14ac:dyDescent="0.35">
      <c r="D2374" s="21">
        <f t="shared" si="367"/>
        <v>39546.666666660924</v>
      </c>
      <c r="E2374" s="21" t="b">
        <f t="shared" ref="E2374:E2437" si="370">D2374=$D$2</f>
        <v>0</v>
      </c>
      <c r="F2374" s="21" t="b">
        <f t="shared" ref="F2374:F2437" si="371">D2374=$E$2</f>
        <v>0</v>
      </c>
      <c r="G2374" s="20">
        <f t="shared" si="362"/>
        <v>1</v>
      </c>
      <c r="H2374" s="20">
        <f t="shared" si="363"/>
        <v>24</v>
      </c>
      <c r="I2374" s="20">
        <f t="shared" si="368"/>
        <v>17</v>
      </c>
      <c r="J2374" s="21">
        <f t="shared" si="369"/>
        <v>39546</v>
      </c>
      <c r="K2374" s="21"/>
      <c r="L2374" s="21" t="str">
        <f t="shared" si="364"/>
        <v>Tuesday</v>
      </c>
      <c r="M2374" s="20">
        <f t="shared" si="365"/>
        <v>4</v>
      </c>
      <c r="N2374" s="19">
        <v>4582.5</v>
      </c>
      <c r="O2374" s="4">
        <f>MATCH(N2374-1,'Supply Data'!$K$12:$K$17)+1</f>
        <v>4</v>
      </c>
      <c r="P2374">
        <f>INDEX('Supply Data'!$L$12:$L$17,'Demand Data'!O2374)</f>
        <v>50</v>
      </c>
      <c r="R2374" t="str">
        <f t="shared" si="366"/>
        <v>08-Apr-08 Tuesday 17</v>
      </c>
    </row>
    <row r="2375" spans="4:18" x14ac:dyDescent="0.35">
      <c r="D2375" s="21">
        <f t="shared" si="367"/>
        <v>39546.708333327588</v>
      </c>
      <c r="E2375" s="21" t="b">
        <f t="shared" si="370"/>
        <v>0</v>
      </c>
      <c r="F2375" s="21" t="b">
        <f t="shared" si="371"/>
        <v>0</v>
      </c>
      <c r="G2375" s="20">
        <f t="shared" ref="G2375:G2438" si="372">IF(E2375,2,IF(F2375,3,1))</f>
        <v>1</v>
      </c>
      <c r="H2375" s="20">
        <f t="shared" ref="H2375:H2438" si="373">CHOOSE(G2375,24,23,25)</f>
        <v>24</v>
      </c>
      <c r="I2375" s="20">
        <f t="shared" si="368"/>
        <v>18</v>
      </c>
      <c r="J2375" s="21">
        <f t="shared" si="369"/>
        <v>39546</v>
      </c>
      <c r="K2375" s="21"/>
      <c r="L2375" s="21" t="str">
        <f t="shared" ref="L2375:L2438" si="374">TEXT(J2375,"ddddd")</f>
        <v>Tuesday</v>
      </c>
      <c r="M2375" s="20">
        <f t="shared" ref="M2375:M2438" si="375">MONTH(D2375)</f>
        <v>4</v>
      </c>
      <c r="N2375" s="19">
        <v>4537.5</v>
      </c>
      <c r="O2375" s="4">
        <f>MATCH(N2375-1,'Supply Data'!$K$12:$K$17)+1</f>
        <v>4</v>
      </c>
      <c r="P2375">
        <f>INDEX('Supply Data'!$L$12:$L$17,'Demand Data'!O2375)</f>
        <v>50</v>
      </c>
      <c r="R2375" t="str">
        <f t="shared" ref="R2375:R2438" si="376">TEXT(D2375,"dd-mmm-yy ddddd")&amp;" "&amp;I2375</f>
        <v>08-Apr-08 Tuesday 18</v>
      </c>
    </row>
    <row r="2376" spans="4:18" x14ac:dyDescent="0.35">
      <c r="D2376" s="21">
        <f t="shared" ref="D2376:D2439" si="377">D2375+1/24</f>
        <v>39546.749999994252</v>
      </c>
      <c r="E2376" s="21" t="b">
        <f t="shared" si="370"/>
        <v>0</v>
      </c>
      <c r="F2376" s="21" t="b">
        <f t="shared" si="371"/>
        <v>0</v>
      </c>
      <c r="G2376" s="20">
        <f t="shared" si="372"/>
        <v>1</v>
      </c>
      <c r="H2376" s="20">
        <f t="shared" si="373"/>
        <v>24</v>
      </c>
      <c r="I2376" s="20">
        <f t="shared" ref="I2376:I2439" si="378">IF(I2375&gt;=H2376,1,I2375+1)</f>
        <v>19</v>
      </c>
      <c r="J2376" s="21">
        <f t="shared" ref="J2376:J2439" si="379">IF(I2376=1,J2375+1,J2375)</f>
        <v>39546</v>
      </c>
      <c r="K2376" s="21"/>
      <c r="L2376" s="21" t="str">
        <f t="shared" si="374"/>
        <v>Tuesday</v>
      </c>
      <c r="M2376" s="20">
        <f t="shared" si="375"/>
        <v>4</v>
      </c>
      <c r="N2376" s="19">
        <v>5227.5</v>
      </c>
      <c r="O2376" s="4">
        <f>MATCH(N2376-1,'Supply Data'!$K$12:$K$17)+1</f>
        <v>5</v>
      </c>
      <c r="P2376">
        <f>INDEX('Supply Data'!$L$12:$L$17,'Demand Data'!O2376)</f>
        <v>75</v>
      </c>
      <c r="R2376" t="str">
        <f t="shared" si="376"/>
        <v>08-Apr-08 Tuesday 19</v>
      </c>
    </row>
    <row r="2377" spans="4:18" x14ac:dyDescent="0.35">
      <c r="D2377" s="21">
        <f t="shared" si="377"/>
        <v>39546.791666660916</v>
      </c>
      <c r="E2377" s="21" t="b">
        <f t="shared" si="370"/>
        <v>0</v>
      </c>
      <c r="F2377" s="21" t="b">
        <f t="shared" si="371"/>
        <v>0</v>
      </c>
      <c r="G2377" s="20">
        <f t="shared" si="372"/>
        <v>1</v>
      </c>
      <c r="H2377" s="20">
        <f t="shared" si="373"/>
        <v>24</v>
      </c>
      <c r="I2377" s="20">
        <f t="shared" si="378"/>
        <v>20</v>
      </c>
      <c r="J2377" s="21">
        <f t="shared" si="379"/>
        <v>39546</v>
      </c>
      <c r="K2377" s="21"/>
      <c r="L2377" s="21" t="str">
        <f t="shared" si="374"/>
        <v>Tuesday</v>
      </c>
      <c r="M2377" s="20">
        <f t="shared" si="375"/>
        <v>4</v>
      </c>
      <c r="N2377" s="19">
        <v>5043</v>
      </c>
      <c r="O2377" s="4">
        <f>MATCH(N2377-1,'Supply Data'!$K$12:$K$17)+1</f>
        <v>5</v>
      </c>
      <c r="P2377">
        <f>INDEX('Supply Data'!$L$12:$L$17,'Demand Data'!O2377)</f>
        <v>75</v>
      </c>
      <c r="R2377" t="str">
        <f t="shared" si="376"/>
        <v>08-Apr-08 Tuesday 20</v>
      </c>
    </row>
    <row r="2378" spans="4:18" x14ac:dyDescent="0.35">
      <c r="D2378" s="21">
        <f t="shared" si="377"/>
        <v>39546.83333332758</v>
      </c>
      <c r="E2378" s="21" t="b">
        <f t="shared" si="370"/>
        <v>0</v>
      </c>
      <c r="F2378" s="21" t="b">
        <f t="shared" si="371"/>
        <v>0</v>
      </c>
      <c r="G2378" s="20">
        <f t="shared" si="372"/>
        <v>1</v>
      </c>
      <c r="H2378" s="20">
        <f t="shared" si="373"/>
        <v>24</v>
      </c>
      <c r="I2378" s="20">
        <f t="shared" si="378"/>
        <v>21</v>
      </c>
      <c r="J2378" s="21">
        <f t="shared" si="379"/>
        <v>39546</v>
      </c>
      <c r="K2378" s="21"/>
      <c r="L2378" s="21" t="str">
        <f t="shared" si="374"/>
        <v>Tuesday</v>
      </c>
      <c r="M2378" s="20">
        <f t="shared" si="375"/>
        <v>4</v>
      </c>
      <c r="N2378" s="19">
        <v>4804.5</v>
      </c>
      <c r="O2378" s="4">
        <f>MATCH(N2378-1,'Supply Data'!$K$12:$K$17)+1</f>
        <v>5</v>
      </c>
      <c r="P2378">
        <f>INDEX('Supply Data'!$L$12:$L$17,'Demand Data'!O2378)</f>
        <v>75</v>
      </c>
      <c r="R2378" t="str">
        <f t="shared" si="376"/>
        <v>08-Apr-08 Tuesday 21</v>
      </c>
    </row>
    <row r="2379" spans="4:18" x14ac:dyDescent="0.35">
      <c r="D2379" s="21">
        <f t="shared" si="377"/>
        <v>39546.874999994245</v>
      </c>
      <c r="E2379" s="21" t="b">
        <f t="shared" si="370"/>
        <v>0</v>
      </c>
      <c r="F2379" s="21" t="b">
        <f t="shared" si="371"/>
        <v>0</v>
      </c>
      <c r="G2379" s="20">
        <f t="shared" si="372"/>
        <v>1</v>
      </c>
      <c r="H2379" s="20">
        <f t="shared" si="373"/>
        <v>24</v>
      </c>
      <c r="I2379" s="20">
        <f t="shared" si="378"/>
        <v>22</v>
      </c>
      <c r="J2379" s="21">
        <f t="shared" si="379"/>
        <v>39546</v>
      </c>
      <c r="K2379" s="21"/>
      <c r="L2379" s="21" t="str">
        <f t="shared" si="374"/>
        <v>Tuesday</v>
      </c>
      <c r="M2379" s="20">
        <f t="shared" si="375"/>
        <v>4</v>
      </c>
      <c r="N2379" s="19">
        <v>4392</v>
      </c>
      <c r="O2379" s="4">
        <f>MATCH(N2379-1,'Supply Data'!$K$12:$K$17)+1</f>
        <v>4</v>
      </c>
      <c r="P2379">
        <f>INDEX('Supply Data'!$L$12:$L$17,'Demand Data'!O2379)</f>
        <v>50</v>
      </c>
      <c r="R2379" t="str">
        <f t="shared" si="376"/>
        <v>08-Apr-08 Tuesday 22</v>
      </c>
    </row>
    <row r="2380" spans="4:18" x14ac:dyDescent="0.35">
      <c r="D2380" s="21">
        <f t="shared" si="377"/>
        <v>39546.916666660909</v>
      </c>
      <c r="E2380" s="21" t="b">
        <f t="shared" si="370"/>
        <v>0</v>
      </c>
      <c r="F2380" s="21" t="b">
        <f t="shared" si="371"/>
        <v>0</v>
      </c>
      <c r="G2380" s="20">
        <f t="shared" si="372"/>
        <v>1</v>
      </c>
      <c r="H2380" s="20">
        <f t="shared" si="373"/>
        <v>24</v>
      </c>
      <c r="I2380" s="20">
        <f t="shared" si="378"/>
        <v>23</v>
      </c>
      <c r="J2380" s="21">
        <f t="shared" si="379"/>
        <v>39546</v>
      </c>
      <c r="K2380" s="21"/>
      <c r="L2380" s="21" t="str">
        <f t="shared" si="374"/>
        <v>Tuesday</v>
      </c>
      <c r="M2380" s="20">
        <f t="shared" si="375"/>
        <v>4</v>
      </c>
      <c r="N2380" s="19">
        <v>4101</v>
      </c>
      <c r="O2380" s="4">
        <f>MATCH(N2380-1,'Supply Data'!$K$12:$K$17)+1</f>
        <v>4</v>
      </c>
      <c r="P2380">
        <f>INDEX('Supply Data'!$L$12:$L$17,'Demand Data'!O2380)</f>
        <v>50</v>
      </c>
      <c r="R2380" t="str">
        <f t="shared" si="376"/>
        <v>08-Apr-08 Tuesday 23</v>
      </c>
    </row>
    <row r="2381" spans="4:18" x14ac:dyDescent="0.35">
      <c r="D2381" s="21">
        <f t="shared" si="377"/>
        <v>39546.958333327573</v>
      </c>
      <c r="E2381" s="21" t="b">
        <f t="shared" si="370"/>
        <v>0</v>
      </c>
      <c r="F2381" s="21" t="b">
        <f t="shared" si="371"/>
        <v>0</v>
      </c>
      <c r="G2381" s="20">
        <f t="shared" si="372"/>
        <v>1</v>
      </c>
      <c r="H2381" s="20">
        <f t="shared" si="373"/>
        <v>24</v>
      </c>
      <c r="I2381" s="20">
        <f t="shared" si="378"/>
        <v>24</v>
      </c>
      <c r="J2381" s="21">
        <f t="shared" si="379"/>
        <v>39546</v>
      </c>
      <c r="K2381" s="21"/>
      <c r="L2381" s="21" t="str">
        <f t="shared" si="374"/>
        <v>Tuesday</v>
      </c>
      <c r="M2381" s="20">
        <f t="shared" si="375"/>
        <v>4</v>
      </c>
      <c r="N2381" s="19">
        <v>3883.5</v>
      </c>
      <c r="O2381" s="4">
        <f>MATCH(N2381-1,'Supply Data'!$K$12:$K$17)+1</f>
        <v>4</v>
      </c>
      <c r="P2381">
        <f>INDEX('Supply Data'!$L$12:$L$17,'Demand Data'!O2381)</f>
        <v>50</v>
      </c>
      <c r="R2381" t="str">
        <f t="shared" si="376"/>
        <v>08-Apr-08 Tuesday 24</v>
      </c>
    </row>
    <row r="2382" spans="4:18" x14ac:dyDescent="0.35">
      <c r="D2382" s="21">
        <f t="shared" si="377"/>
        <v>39546.999999994237</v>
      </c>
      <c r="E2382" s="21" t="b">
        <f t="shared" si="370"/>
        <v>0</v>
      </c>
      <c r="F2382" s="21" t="b">
        <f t="shared" si="371"/>
        <v>0</v>
      </c>
      <c r="G2382" s="20">
        <f t="shared" si="372"/>
        <v>1</v>
      </c>
      <c r="H2382" s="20">
        <f t="shared" si="373"/>
        <v>24</v>
      </c>
      <c r="I2382" s="20">
        <f t="shared" si="378"/>
        <v>1</v>
      </c>
      <c r="J2382" s="21">
        <f t="shared" si="379"/>
        <v>39547</v>
      </c>
      <c r="K2382" s="21"/>
      <c r="L2382" s="21" t="str">
        <f t="shared" si="374"/>
        <v>Wednesday</v>
      </c>
      <c r="M2382" s="20">
        <f t="shared" si="375"/>
        <v>4</v>
      </c>
      <c r="N2382" s="19">
        <v>3723</v>
      </c>
      <c r="O2382" s="4">
        <f>MATCH(N2382-1,'Supply Data'!$K$12:$K$17)+1</f>
        <v>4</v>
      </c>
      <c r="P2382">
        <f>INDEX('Supply Data'!$L$12:$L$17,'Demand Data'!O2382)</f>
        <v>50</v>
      </c>
      <c r="R2382" t="str">
        <f t="shared" si="376"/>
        <v>09-Apr-08 Wednesday 1</v>
      </c>
    </row>
    <row r="2383" spans="4:18" x14ac:dyDescent="0.35">
      <c r="D2383" s="21">
        <f t="shared" si="377"/>
        <v>39547.041666660902</v>
      </c>
      <c r="E2383" s="21" t="b">
        <f t="shared" si="370"/>
        <v>0</v>
      </c>
      <c r="F2383" s="21" t="b">
        <f t="shared" si="371"/>
        <v>0</v>
      </c>
      <c r="G2383" s="20">
        <f t="shared" si="372"/>
        <v>1</v>
      </c>
      <c r="H2383" s="20">
        <f t="shared" si="373"/>
        <v>24</v>
      </c>
      <c r="I2383" s="20">
        <f t="shared" si="378"/>
        <v>2</v>
      </c>
      <c r="J2383" s="21">
        <f t="shared" si="379"/>
        <v>39547</v>
      </c>
      <c r="K2383" s="21"/>
      <c r="L2383" s="21" t="str">
        <f t="shared" si="374"/>
        <v>Wednesday</v>
      </c>
      <c r="M2383" s="20">
        <f t="shared" si="375"/>
        <v>4</v>
      </c>
      <c r="N2383" s="19">
        <v>3643.5</v>
      </c>
      <c r="O2383" s="4">
        <f>MATCH(N2383-1,'Supply Data'!$K$12:$K$17)+1</f>
        <v>4</v>
      </c>
      <c r="P2383">
        <f>INDEX('Supply Data'!$L$12:$L$17,'Demand Data'!O2383)</f>
        <v>50</v>
      </c>
      <c r="R2383" t="str">
        <f t="shared" si="376"/>
        <v>09-Apr-08 Wednesday 2</v>
      </c>
    </row>
    <row r="2384" spans="4:18" x14ac:dyDescent="0.35">
      <c r="D2384" s="21">
        <f t="shared" si="377"/>
        <v>39547.083333327566</v>
      </c>
      <c r="E2384" s="21" t="b">
        <f t="shared" si="370"/>
        <v>0</v>
      </c>
      <c r="F2384" s="21" t="b">
        <f t="shared" si="371"/>
        <v>0</v>
      </c>
      <c r="G2384" s="20">
        <f t="shared" si="372"/>
        <v>1</v>
      </c>
      <c r="H2384" s="20">
        <f t="shared" si="373"/>
        <v>24</v>
      </c>
      <c r="I2384" s="20">
        <f t="shared" si="378"/>
        <v>3</v>
      </c>
      <c r="J2384" s="21">
        <f t="shared" si="379"/>
        <v>39547</v>
      </c>
      <c r="K2384" s="21"/>
      <c r="L2384" s="21" t="str">
        <f t="shared" si="374"/>
        <v>Wednesday</v>
      </c>
      <c r="M2384" s="20">
        <f t="shared" si="375"/>
        <v>4</v>
      </c>
      <c r="N2384" s="19">
        <v>3957</v>
      </c>
      <c r="O2384" s="4">
        <f>MATCH(N2384-1,'Supply Data'!$K$12:$K$17)+1</f>
        <v>4</v>
      </c>
      <c r="P2384">
        <f>INDEX('Supply Data'!$L$12:$L$17,'Demand Data'!O2384)</f>
        <v>50</v>
      </c>
      <c r="R2384" t="str">
        <f t="shared" si="376"/>
        <v>09-Apr-08 Wednesday 3</v>
      </c>
    </row>
    <row r="2385" spans="4:18" x14ac:dyDescent="0.35">
      <c r="D2385" s="21">
        <f t="shared" si="377"/>
        <v>39547.12499999423</v>
      </c>
      <c r="E2385" s="21" t="b">
        <f t="shared" si="370"/>
        <v>0</v>
      </c>
      <c r="F2385" s="21" t="b">
        <f t="shared" si="371"/>
        <v>0</v>
      </c>
      <c r="G2385" s="20">
        <f t="shared" si="372"/>
        <v>1</v>
      </c>
      <c r="H2385" s="20">
        <f t="shared" si="373"/>
        <v>24</v>
      </c>
      <c r="I2385" s="20">
        <f t="shared" si="378"/>
        <v>4</v>
      </c>
      <c r="J2385" s="21">
        <f t="shared" si="379"/>
        <v>39547</v>
      </c>
      <c r="K2385" s="21"/>
      <c r="L2385" s="21" t="str">
        <f t="shared" si="374"/>
        <v>Wednesday</v>
      </c>
      <c r="M2385" s="20">
        <f t="shared" si="375"/>
        <v>4</v>
      </c>
      <c r="N2385" s="19">
        <v>3513</v>
      </c>
      <c r="O2385" s="4">
        <f>MATCH(N2385-1,'Supply Data'!$K$12:$K$17)+1</f>
        <v>3</v>
      </c>
      <c r="P2385">
        <f>INDEX('Supply Data'!$L$12:$L$17,'Demand Data'!O2385)</f>
        <v>23</v>
      </c>
      <c r="R2385" t="str">
        <f t="shared" si="376"/>
        <v>09-Apr-08 Wednesday 4</v>
      </c>
    </row>
    <row r="2386" spans="4:18" x14ac:dyDescent="0.35">
      <c r="D2386" s="21">
        <f t="shared" si="377"/>
        <v>39547.166666660894</v>
      </c>
      <c r="E2386" s="21" t="b">
        <f t="shared" si="370"/>
        <v>0</v>
      </c>
      <c r="F2386" s="21" t="b">
        <f t="shared" si="371"/>
        <v>0</v>
      </c>
      <c r="G2386" s="20">
        <f t="shared" si="372"/>
        <v>1</v>
      </c>
      <c r="H2386" s="20">
        <f t="shared" si="373"/>
        <v>24</v>
      </c>
      <c r="I2386" s="20">
        <f t="shared" si="378"/>
        <v>5</v>
      </c>
      <c r="J2386" s="21">
        <f t="shared" si="379"/>
        <v>39547</v>
      </c>
      <c r="K2386" s="21"/>
      <c r="L2386" s="21" t="str">
        <f t="shared" si="374"/>
        <v>Wednesday</v>
      </c>
      <c r="M2386" s="20">
        <f t="shared" si="375"/>
        <v>4</v>
      </c>
      <c r="N2386" s="19">
        <v>3528</v>
      </c>
      <c r="O2386" s="4">
        <f>MATCH(N2386-1,'Supply Data'!$K$12:$K$17)+1</f>
        <v>3</v>
      </c>
      <c r="P2386">
        <f>INDEX('Supply Data'!$L$12:$L$17,'Demand Data'!O2386)</f>
        <v>23</v>
      </c>
      <c r="R2386" t="str">
        <f t="shared" si="376"/>
        <v>09-Apr-08 Wednesday 5</v>
      </c>
    </row>
    <row r="2387" spans="4:18" x14ac:dyDescent="0.35">
      <c r="D2387" s="21">
        <f t="shared" si="377"/>
        <v>39547.208333327559</v>
      </c>
      <c r="E2387" s="21" t="b">
        <f t="shared" si="370"/>
        <v>0</v>
      </c>
      <c r="F2387" s="21" t="b">
        <f t="shared" si="371"/>
        <v>0</v>
      </c>
      <c r="G2387" s="20">
        <f t="shared" si="372"/>
        <v>1</v>
      </c>
      <c r="H2387" s="20">
        <f t="shared" si="373"/>
        <v>24</v>
      </c>
      <c r="I2387" s="20">
        <f t="shared" si="378"/>
        <v>6</v>
      </c>
      <c r="J2387" s="21">
        <f t="shared" si="379"/>
        <v>39547</v>
      </c>
      <c r="K2387" s="21"/>
      <c r="L2387" s="21" t="str">
        <f t="shared" si="374"/>
        <v>Wednesday</v>
      </c>
      <c r="M2387" s="20">
        <f t="shared" si="375"/>
        <v>4</v>
      </c>
      <c r="N2387" s="19">
        <v>3439.5</v>
      </c>
      <c r="O2387" s="4">
        <f>MATCH(N2387-1,'Supply Data'!$K$12:$K$17)+1</f>
        <v>3</v>
      </c>
      <c r="P2387">
        <f>INDEX('Supply Data'!$L$12:$L$17,'Demand Data'!O2387)</f>
        <v>23</v>
      </c>
      <c r="R2387" t="str">
        <f t="shared" si="376"/>
        <v>09-Apr-08 Wednesday 6</v>
      </c>
    </row>
    <row r="2388" spans="4:18" x14ac:dyDescent="0.35">
      <c r="D2388" s="21">
        <f t="shared" si="377"/>
        <v>39547.249999994223</v>
      </c>
      <c r="E2388" s="21" t="b">
        <f t="shared" si="370"/>
        <v>0</v>
      </c>
      <c r="F2388" s="21" t="b">
        <f t="shared" si="371"/>
        <v>0</v>
      </c>
      <c r="G2388" s="20">
        <f t="shared" si="372"/>
        <v>1</v>
      </c>
      <c r="H2388" s="20">
        <f t="shared" si="373"/>
        <v>24</v>
      </c>
      <c r="I2388" s="20">
        <f t="shared" si="378"/>
        <v>7</v>
      </c>
      <c r="J2388" s="21">
        <f t="shared" si="379"/>
        <v>39547</v>
      </c>
      <c r="K2388" s="21"/>
      <c r="L2388" s="21" t="str">
        <f t="shared" si="374"/>
        <v>Wednesday</v>
      </c>
      <c r="M2388" s="20">
        <f t="shared" si="375"/>
        <v>4</v>
      </c>
      <c r="N2388" s="19">
        <v>3364.5</v>
      </c>
      <c r="O2388" s="4">
        <f>MATCH(N2388-1,'Supply Data'!$K$12:$K$17)+1</f>
        <v>3</v>
      </c>
      <c r="P2388">
        <f>INDEX('Supply Data'!$L$12:$L$17,'Demand Data'!O2388)</f>
        <v>23</v>
      </c>
      <c r="R2388" t="str">
        <f t="shared" si="376"/>
        <v>09-Apr-08 Wednesday 7</v>
      </c>
    </row>
    <row r="2389" spans="4:18" x14ac:dyDescent="0.35">
      <c r="D2389" s="21">
        <f t="shared" si="377"/>
        <v>39547.291666660887</v>
      </c>
      <c r="E2389" s="21" t="b">
        <f t="shared" si="370"/>
        <v>0</v>
      </c>
      <c r="F2389" s="21" t="b">
        <f t="shared" si="371"/>
        <v>0</v>
      </c>
      <c r="G2389" s="20">
        <f t="shared" si="372"/>
        <v>1</v>
      </c>
      <c r="H2389" s="20">
        <f t="shared" si="373"/>
        <v>24</v>
      </c>
      <c r="I2389" s="20">
        <f t="shared" si="378"/>
        <v>8</v>
      </c>
      <c r="J2389" s="21">
        <f t="shared" si="379"/>
        <v>39547</v>
      </c>
      <c r="K2389" s="21"/>
      <c r="L2389" s="21" t="str">
        <f t="shared" si="374"/>
        <v>Wednesday</v>
      </c>
      <c r="M2389" s="20">
        <f t="shared" si="375"/>
        <v>4</v>
      </c>
      <c r="N2389" s="19">
        <v>3588</v>
      </c>
      <c r="O2389" s="4">
        <f>MATCH(N2389-1,'Supply Data'!$K$12:$K$17)+1</f>
        <v>3</v>
      </c>
      <c r="P2389">
        <f>INDEX('Supply Data'!$L$12:$L$17,'Demand Data'!O2389)</f>
        <v>23</v>
      </c>
      <c r="R2389" t="str">
        <f t="shared" si="376"/>
        <v>09-Apr-08 Wednesday 8</v>
      </c>
    </row>
    <row r="2390" spans="4:18" x14ac:dyDescent="0.35">
      <c r="D2390" s="21">
        <f t="shared" si="377"/>
        <v>39547.333333327551</v>
      </c>
      <c r="E2390" s="21" t="b">
        <f t="shared" si="370"/>
        <v>0</v>
      </c>
      <c r="F2390" s="21" t="b">
        <f t="shared" si="371"/>
        <v>0</v>
      </c>
      <c r="G2390" s="20">
        <f t="shared" si="372"/>
        <v>1</v>
      </c>
      <c r="H2390" s="20">
        <f t="shared" si="373"/>
        <v>24</v>
      </c>
      <c r="I2390" s="20">
        <f t="shared" si="378"/>
        <v>9</v>
      </c>
      <c r="J2390" s="21">
        <f t="shared" si="379"/>
        <v>39547</v>
      </c>
      <c r="K2390" s="21"/>
      <c r="L2390" s="21" t="str">
        <f t="shared" si="374"/>
        <v>Wednesday</v>
      </c>
      <c r="M2390" s="20">
        <f t="shared" si="375"/>
        <v>4</v>
      </c>
      <c r="N2390" s="19">
        <v>3846</v>
      </c>
      <c r="O2390" s="4">
        <f>MATCH(N2390-1,'Supply Data'!$K$12:$K$17)+1</f>
        <v>4</v>
      </c>
      <c r="P2390">
        <f>INDEX('Supply Data'!$L$12:$L$17,'Demand Data'!O2390)</f>
        <v>50</v>
      </c>
      <c r="R2390" t="str">
        <f t="shared" si="376"/>
        <v>09-Apr-08 Wednesday 9</v>
      </c>
    </row>
    <row r="2391" spans="4:18" x14ac:dyDescent="0.35">
      <c r="D2391" s="21">
        <f t="shared" si="377"/>
        <v>39547.374999994216</v>
      </c>
      <c r="E2391" s="21" t="b">
        <f t="shared" si="370"/>
        <v>0</v>
      </c>
      <c r="F2391" s="21" t="b">
        <f t="shared" si="371"/>
        <v>0</v>
      </c>
      <c r="G2391" s="20">
        <f t="shared" si="372"/>
        <v>1</v>
      </c>
      <c r="H2391" s="20">
        <f t="shared" si="373"/>
        <v>24</v>
      </c>
      <c r="I2391" s="20">
        <f t="shared" si="378"/>
        <v>10</v>
      </c>
      <c r="J2391" s="21">
        <f t="shared" si="379"/>
        <v>39547</v>
      </c>
      <c r="K2391" s="21"/>
      <c r="L2391" s="21" t="str">
        <f t="shared" si="374"/>
        <v>Wednesday</v>
      </c>
      <c r="M2391" s="20">
        <f t="shared" si="375"/>
        <v>4</v>
      </c>
      <c r="N2391" s="19">
        <v>4336.5</v>
      </c>
      <c r="O2391" s="4">
        <f>MATCH(N2391-1,'Supply Data'!$K$12:$K$17)+1</f>
        <v>4</v>
      </c>
      <c r="P2391">
        <f>INDEX('Supply Data'!$L$12:$L$17,'Demand Data'!O2391)</f>
        <v>50</v>
      </c>
      <c r="R2391" t="str">
        <f t="shared" si="376"/>
        <v>09-Apr-08 Wednesday 10</v>
      </c>
    </row>
    <row r="2392" spans="4:18" x14ac:dyDescent="0.35">
      <c r="D2392" s="21">
        <f t="shared" si="377"/>
        <v>39547.41666666088</v>
      </c>
      <c r="E2392" s="21" t="b">
        <f t="shared" si="370"/>
        <v>0</v>
      </c>
      <c r="F2392" s="21" t="b">
        <f t="shared" si="371"/>
        <v>0</v>
      </c>
      <c r="G2392" s="20">
        <f t="shared" si="372"/>
        <v>1</v>
      </c>
      <c r="H2392" s="20">
        <f t="shared" si="373"/>
        <v>24</v>
      </c>
      <c r="I2392" s="20">
        <f t="shared" si="378"/>
        <v>11</v>
      </c>
      <c r="J2392" s="21">
        <f t="shared" si="379"/>
        <v>39547</v>
      </c>
      <c r="K2392" s="21"/>
      <c r="L2392" s="21" t="str">
        <f t="shared" si="374"/>
        <v>Wednesday</v>
      </c>
      <c r="M2392" s="20">
        <f t="shared" si="375"/>
        <v>4</v>
      </c>
      <c r="N2392" s="19">
        <v>4560</v>
      </c>
      <c r="O2392" s="4">
        <f>MATCH(N2392-1,'Supply Data'!$K$12:$K$17)+1</f>
        <v>4</v>
      </c>
      <c r="P2392">
        <f>INDEX('Supply Data'!$L$12:$L$17,'Demand Data'!O2392)</f>
        <v>50</v>
      </c>
      <c r="R2392" t="str">
        <f t="shared" si="376"/>
        <v>09-Apr-08 Wednesday 11</v>
      </c>
    </row>
    <row r="2393" spans="4:18" x14ac:dyDescent="0.35">
      <c r="D2393" s="21">
        <f t="shared" si="377"/>
        <v>39547.458333327544</v>
      </c>
      <c r="E2393" s="21" t="b">
        <f t="shared" si="370"/>
        <v>0</v>
      </c>
      <c r="F2393" s="21" t="b">
        <f t="shared" si="371"/>
        <v>0</v>
      </c>
      <c r="G2393" s="20">
        <f t="shared" si="372"/>
        <v>1</v>
      </c>
      <c r="H2393" s="20">
        <f t="shared" si="373"/>
        <v>24</v>
      </c>
      <c r="I2393" s="20">
        <f t="shared" si="378"/>
        <v>12</v>
      </c>
      <c r="J2393" s="21">
        <f t="shared" si="379"/>
        <v>39547</v>
      </c>
      <c r="K2393" s="21"/>
      <c r="L2393" s="21" t="str">
        <f t="shared" si="374"/>
        <v>Wednesday</v>
      </c>
      <c r="M2393" s="20">
        <f t="shared" si="375"/>
        <v>4</v>
      </c>
      <c r="N2393" s="19">
        <v>4335</v>
      </c>
      <c r="O2393" s="4">
        <f>MATCH(N2393-1,'Supply Data'!$K$12:$K$17)+1</f>
        <v>4</v>
      </c>
      <c r="P2393">
        <f>INDEX('Supply Data'!$L$12:$L$17,'Demand Data'!O2393)</f>
        <v>50</v>
      </c>
      <c r="R2393" t="str">
        <f t="shared" si="376"/>
        <v>09-Apr-08 Wednesday 12</v>
      </c>
    </row>
    <row r="2394" spans="4:18" x14ac:dyDescent="0.35">
      <c r="D2394" s="21">
        <f t="shared" si="377"/>
        <v>39547.499999994208</v>
      </c>
      <c r="E2394" s="21" t="b">
        <f t="shared" si="370"/>
        <v>0</v>
      </c>
      <c r="F2394" s="21" t="b">
        <f t="shared" si="371"/>
        <v>0</v>
      </c>
      <c r="G2394" s="20">
        <f t="shared" si="372"/>
        <v>1</v>
      </c>
      <c r="H2394" s="20">
        <f t="shared" si="373"/>
        <v>24</v>
      </c>
      <c r="I2394" s="20">
        <f t="shared" si="378"/>
        <v>13</v>
      </c>
      <c r="J2394" s="21">
        <f t="shared" si="379"/>
        <v>39547</v>
      </c>
      <c r="K2394" s="21"/>
      <c r="L2394" s="21" t="str">
        <f t="shared" si="374"/>
        <v>Wednesday</v>
      </c>
      <c r="M2394" s="20">
        <f t="shared" si="375"/>
        <v>4</v>
      </c>
      <c r="N2394" s="19">
        <v>4357.5</v>
      </c>
      <c r="O2394" s="4">
        <f>MATCH(N2394-1,'Supply Data'!$K$12:$K$17)+1</f>
        <v>4</v>
      </c>
      <c r="P2394">
        <f>INDEX('Supply Data'!$L$12:$L$17,'Demand Data'!O2394)</f>
        <v>50</v>
      </c>
      <c r="R2394" t="str">
        <f t="shared" si="376"/>
        <v>09-Apr-08 Wednesday 13</v>
      </c>
    </row>
    <row r="2395" spans="4:18" x14ac:dyDescent="0.35">
      <c r="D2395" s="21">
        <f t="shared" si="377"/>
        <v>39547.541666660873</v>
      </c>
      <c r="E2395" s="21" t="b">
        <f t="shared" si="370"/>
        <v>0</v>
      </c>
      <c r="F2395" s="21" t="b">
        <f t="shared" si="371"/>
        <v>0</v>
      </c>
      <c r="G2395" s="20">
        <f t="shared" si="372"/>
        <v>1</v>
      </c>
      <c r="H2395" s="20">
        <f t="shared" si="373"/>
        <v>24</v>
      </c>
      <c r="I2395" s="20">
        <f t="shared" si="378"/>
        <v>14</v>
      </c>
      <c r="J2395" s="21">
        <f t="shared" si="379"/>
        <v>39547</v>
      </c>
      <c r="K2395" s="21"/>
      <c r="L2395" s="21" t="str">
        <f t="shared" si="374"/>
        <v>Wednesday</v>
      </c>
      <c r="M2395" s="20">
        <f t="shared" si="375"/>
        <v>4</v>
      </c>
      <c r="N2395" s="19">
        <v>4416</v>
      </c>
      <c r="O2395" s="4">
        <f>MATCH(N2395-1,'Supply Data'!$K$12:$K$17)+1</f>
        <v>4</v>
      </c>
      <c r="P2395">
        <f>INDEX('Supply Data'!$L$12:$L$17,'Demand Data'!O2395)</f>
        <v>50</v>
      </c>
      <c r="R2395" t="str">
        <f t="shared" si="376"/>
        <v>09-Apr-08 Wednesday 14</v>
      </c>
    </row>
    <row r="2396" spans="4:18" x14ac:dyDescent="0.35">
      <c r="D2396" s="21">
        <f t="shared" si="377"/>
        <v>39547.583333327537</v>
      </c>
      <c r="E2396" s="21" t="b">
        <f t="shared" si="370"/>
        <v>0</v>
      </c>
      <c r="F2396" s="21" t="b">
        <f t="shared" si="371"/>
        <v>0</v>
      </c>
      <c r="G2396" s="20">
        <f t="shared" si="372"/>
        <v>1</v>
      </c>
      <c r="H2396" s="20">
        <f t="shared" si="373"/>
        <v>24</v>
      </c>
      <c r="I2396" s="20">
        <f t="shared" si="378"/>
        <v>15</v>
      </c>
      <c r="J2396" s="21">
        <f t="shared" si="379"/>
        <v>39547</v>
      </c>
      <c r="K2396" s="21"/>
      <c r="L2396" s="21" t="str">
        <f t="shared" si="374"/>
        <v>Wednesday</v>
      </c>
      <c r="M2396" s="20">
        <f t="shared" si="375"/>
        <v>4</v>
      </c>
      <c r="N2396" s="19">
        <v>4324.5</v>
      </c>
      <c r="O2396" s="4">
        <f>MATCH(N2396-1,'Supply Data'!$K$12:$K$17)+1</f>
        <v>4</v>
      </c>
      <c r="P2396">
        <f>INDEX('Supply Data'!$L$12:$L$17,'Demand Data'!O2396)</f>
        <v>50</v>
      </c>
      <c r="R2396" t="str">
        <f t="shared" si="376"/>
        <v>09-Apr-08 Wednesday 15</v>
      </c>
    </row>
    <row r="2397" spans="4:18" x14ac:dyDescent="0.35">
      <c r="D2397" s="21">
        <f t="shared" si="377"/>
        <v>39547.624999994201</v>
      </c>
      <c r="E2397" s="21" t="b">
        <f t="shared" si="370"/>
        <v>0</v>
      </c>
      <c r="F2397" s="21" t="b">
        <f t="shared" si="371"/>
        <v>0</v>
      </c>
      <c r="G2397" s="20">
        <f t="shared" si="372"/>
        <v>1</v>
      </c>
      <c r="H2397" s="20">
        <f t="shared" si="373"/>
        <v>24</v>
      </c>
      <c r="I2397" s="20">
        <f t="shared" si="378"/>
        <v>16</v>
      </c>
      <c r="J2397" s="21">
        <f t="shared" si="379"/>
        <v>39547</v>
      </c>
      <c r="K2397" s="21"/>
      <c r="L2397" s="21" t="str">
        <f t="shared" si="374"/>
        <v>Wednesday</v>
      </c>
      <c r="M2397" s="20">
        <f t="shared" si="375"/>
        <v>4</v>
      </c>
      <c r="N2397" s="19">
        <v>4123.5</v>
      </c>
      <c r="O2397" s="4">
        <f>MATCH(N2397-1,'Supply Data'!$K$12:$K$17)+1</f>
        <v>4</v>
      </c>
      <c r="P2397">
        <f>INDEX('Supply Data'!$L$12:$L$17,'Demand Data'!O2397)</f>
        <v>50</v>
      </c>
      <c r="R2397" t="str">
        <f t="shared" si="376"/>
        <v>09-Apr-08 Wednesday 16</v>
      </c>
    </row>
    <row r="2398" spans="4:18" x14ac:dyDescent="0.35">
      <c r="D2398" s="21">
        <f t="shared" si="377"/>
        <v>39547.666666660865</v>
      </c>
      <c r="E2398" s="21" t="b">
        <f t="shared" si="370"/>
        <v>0</v>
      </c>
      <c r="F2398" s="21" t="b">
        <f t="shared" si="371"/>
        <v>0</v>
      </c>
      <c r="G2398" s="20">
        <f t="shared" si="372"/>
        <v>1</v>
      </c>
      <c r="H2398" s="20">
        <f t="shared" si="373"/>
        <v>24</v>
      </c>
      <c r="I2398" s="20">
        <f t="shared" si="378"/>
        <v>17</v>
      </c>
      <c r="J2398" s="21">
        <f t="shared" si="379"/>
        <v>39547</v>
      </c>
      <c r="K2398" s="21"/>
      <c r="L2398" s="21" t="str">
        <f t="shared" si="374"/>
        <v>Wednesday</v>
      </c>
      <c r="M2398" s="20">
        <f t="shared" si="375"/>
        <v>4</v>
      </c>
      <c r="N2398" s="19">
        <v>4024.5</v>
      </c>
      <c r="O2398" s="4">
        <f>MATCH(N2398-1,'Supply Data'!$K$12:$K$17)+1</f>
        <v>4</v>
      </c>
      <c r="P2398">
        <f>INDEX('Supply Data'!$L$12:$L$17,'Demand Data'!O2398)</f>
        <v>50</v>
      </c>
      <c r="R2398" t="str">
        <f t="shared" si="376"/>
        <v>09-Apr-08 Wednesday 17</v>
      </c>
    </row>
    <row r="2399" spans="4:18" x14ac:dyDescent="0.35">
      <c r="D2399" s="21">
        <f t="shared" si="377"/>
        <v>39547.70833332753</v>
      </c>
      <c r="E2399" s="21" t="b">
        <f t="shared" si="370"/>
        <v>0</v>
      </c>
      <c r="F2399" s="21" t="b">
        <f t="shared" si="371"/>
        <v>0</v>
      </c>
      <c r="G2399" s="20">
        <f t="shared" si="372"/>
        <v>1</v>
      </c>
      <c r="H2399" s="20">
        <f t="shared" si="373"/>
        <v>24</v>
      </c>
      <c r="I2399" s="20">
        <f t="shared" si="378"/>
        <v>18</v>
      </c>
      <c r="J2399" s="21">
        <f t="shared" si="379"/>
        <v>39547</v>
      </c>
      <c r="K2399" s="21"/>
      <c r="L2399" s="21" t="str">
        <f t="shared" si="374"/>
        <v>Wednesday</v>
      </c>
      <c r="M2399" s="20">
        <f t="shared" si="375"/>
        <v>4</v>
      </c>
      <c r="N2399" s="19">
        <v>4453.5</v>
      </c>
      <c r="O2399" s="4">
        <f>MATCH(N2399-1,'Supply Data'!$K$12:$K$17)+1</f>
        <v>4</v>
      </c>
      <c r="P2399">
        <f>INDEX('Supply Data'!$L$12:$L$17,'Demand Data'!O2399)</f>
        <v>50</v>
      </c>
      <c r="R2399" t="str">
        <f t="shared" si="376"/>
        <v>09-Apr-08 Wednesday 18</v>
      </c>
    </row>
    <row r="2400" spans="4:18" x14ac:dyDescent="0.35">
      <c r="D2400" s="21">
        <f t="shared" si="377"/>
        <v>39547.749999994194</v>
      </c>
      <c r="E2400" s="21" t="b">
        <f t="shared" si="370"/>
        <v>0</v>
      </c>
      <c r="F2400" s="21" t="b">
        <f t="shared" si="371"/>
        <v>0</v>
      </c>
      <c r="G2400" s="20">
        <f t="shared" si="372"/>
        <v>1</v>
      </c>
      <c r="H2400" s="20">
        <f t="shared" si="373"/>
        <v>24</v>
      </c>
      <c r="I2400" s="20">
        <f t="shared" si="378"/>
        <v>19</v>
      </c>
      <c r="J2400" s="21">
        <f t="shared" si="379"/>
        <v>39547</v>
      </c>
      <c r="K2400" s="21"/>
      <c r="L2400" s="21" t="str">
        <f t="shared" si="374"/>
        <v>Wednesday</v>
      </c>
      <c r="M2400" s="20">
        <f t="shared" si="375"/>
        <v>4</v>
      </c>
      <c r="N2400" s="19">
        <v>5109</v>
      </c>
      <c r="O2400" s="4">
        <f>MATCH(N2400-1,'Supply Data'!$K$12:$K$17)+1</f>
        <v>5</v>
      </c>
      <c r="P2400">
        <f>INDEX('Supply Data'!$L$12:$L$17,'Demand Data'!O2400)</f>
        <v>75</v>
      </c>
      <c r="R2400" t="str">
        <f t="shared" si="376"/>
        <v>09-Apr-08 Wednesday 19</v>
      </c>
    </row>
    <row r="2401" spans="4:18" x14ac:dyDescent="0.35">
      <c r="D2401" s="21">
        <f t="shared" si="377"/>
        <v>39547.791666660858</v>
      </c>
      <c r="E2401" s="21" t="b">
        <f t="shared" si="370"/>
        <v>0</v>
      </c>
      <c r="F2401" s="21" t="b">
        <f t="shared" si="371"/>
        <v>0</v>
      </c>
      <c r="G2401" s="20">
        <f t="shared" si="372"/>
        <v>1</v>
      </c>
      <c r="H2401" s="20">
        <f t="shared" si="373"/>
        <v>24</v>
      </c>
      <c r="I2401" s="20">
        <f t="shared" si="378"/>
        <v>20</v>
      </c>
      <c r="J2401" s="21">
        <f t="shared" si="379"/>
        <v>39547</v>
      </c>
      <c r="K2401" s="21"/>
      <c r="L2401" s="21" t="str">
        <f t="shared" si="374"/>
        <v>Wednesday</v>
      </c>
      <c r="M2401" s="20">
        <f t="shared" si="375"/>
        <v>4</v>
      </c>
      <c r="N2401" s="19">
        <v>5085</v>
      </c>
      <c r="O2401" s="4">
        <f>MATCH(N2401-1,'Supply Data'!$K$12:$K$17)+1</f>
        <v>5</v>
      </c>
      <c r="P2401">
        <f>INDEX('Supply Data'!$L$12:$L$17,'Demand Data'!O2401)</f>
        <v>75</v>
      </c>
      <c r="R2401" t="str">
        <f t="shared" si="376"/>
        <v>09-Apr-08 Wednesday 20</v>
      </c>
    </row>
    <row r="2402" spans="4:18" x14ac:dyDescent="0.35">
      <c r="D2402" s="21">
        <f t="shared" si="377"/>
        <v>39547.833333327522</v>
      </c>
      <c r="E2402" s="21" t="b">
        <f t="shared" si="370"/>
        <v>0</v>
      </c>
      <c r="F2402" s="21" t="b">
        <f t="shared" si="371"/>
        <v>0</v>
      </c>
      <c r="G2402" s="20">
        <f t="shared" si="372"/>
        <v>1</v>
      </c>
      <c r="H2402" s="20">
        <f t="shared" si="373"/>
        <v>24</v>
      </c>
      <c r="I2402" s="20">
        <f t="shared" si="378"/>
        <v>21</v>
      </c>
      <c r="J2402" s="21">
        <f t="shared" si="379"/>
        <v>39547</v>
      </c>
      <c r="K2402" s="21"/>
      <c r="L2402" s="21" t="str">
        <f t="shared" si="374"/>
        <v>Wednesday</v>
      </c>
      <c r="M2402" s="20">
        <f t="shared" si="375"/>
        <v>4</v>
      </c>
      <c r="N2402" s="19">
        <v>4932</v>
      </c>
      <c r="O2402" s="4">
        <f>MATCH(N2402-1,'Supply Data'!$K$12:$K$17)+1</f>
        <v>5</v>
      </c>
      <c r="P2402">
        <f>INDEX('Supply Data'!$L$12:$L$17,'Demand Data'!O2402)</f>
        <v>75</v>
      </c>
      <c r="R2402" t="str">
        <f t="shared" si="376"/>
        <v>09-Apr-08 Wednesday 21</v>
      </c>
    </row>
    <row r="2403" spans="4:18" x14ac:dyDescent="0.35">
      <c r="D2403" s="21">
        <f t="shared" si="377"/>
        <v>39547.874999994187</v>
      </c>
      <c r="E2403" s="21" t="b">
        <f t="shared" si="370"/>
        <v>0</v>
      </c>
      <c r="F2403" s="21" t="b">
        <f t="shared" si="371"/>
        <v>0</v>
      </c>
      <c r="G2403" s="20">
        <f t="shared" si="372"/>
        <v>1</v>
      </c>
      <c r="H2403" s="20">
        <f t="shared" si="373"/>
        <v>24</v>
      </c>
      <c r="I2403" s="20">
        <f t="shared" si="378"/>
        <v>22</v>
      </c>
      <c r="J2403" s="21">
        <f t="shared" si="379"/>
        <v>39547</v>
      </c>
      <c r="K2403" s="21"/>
      <c r="L2403" s="21" t="str">
        <f t="shared" si="374"/>
        <v>Wednesday</v>
      </c>
      <c r="M2403" s="20">
        <f t="shared" si="375"/>
        <v>4</v>
      </c>
      <c r="N2403" s="19">
        <v>4636.5</v>
      </c>
      <c r="O2403" s="4">
        <f>MATCH(N2403-1,'Supply Data'!$K$12:$K$17)+1</f>
        <v>4</v>
      </c>
      <c r="P2403">
        <f>INDEX('Supply Data'!$L$12:$L$17,'Demand Data'!O2403)</f>
        <v>50</v>
      </c>
      <c r="R2403" t="str">
        <f t="shared" si="376"/>
        <v>09-Apr-08 Wednesday 22</v>
      </c>
    </row>
    <row r="2404" spans="4:18" x14ac:dyDescent="0.35">
      <c r="D2404" s="21">
        <f t="shared" si="377"/>
        <v>39547.916666660851</v>
      </c>
      <c r="E2404" s="21" t="b">
        <f t="shared" si="370"/>
        <v>0</v>
      </c>
      <c r="F2404" s="21" t="b">
        <f t="shared" si="371"/>
        <v>0</v>
      </c>
      <c r="G2404" s="20">
        <f t="shared" si="372"/>
        <v>1</v>
      </c>
      <c r="H2404" s="20">
        <f t="shared" si="373"/>
        <v>24</v>
      </c>
      <c r="I2404" s="20">
        <f t="shared" si="378"/>
        <v>23</v>
      </c>
      <c r="J2404" s="21">
        <f t="shared" si="379"/>
        <v>39547</v>
      </c>
      <c r="K2404" s="21"/>
      <c r="L2404" s="21" t="str">
        <f t="shared" si="374"/>
        <v>Wednesday</v>
      </c>
      <c r="M2404" s="20">
        <f t="shared" si="375"/>
        <v>4</v>
      </c>
      <c r="N2404" s="19">
        <v>4158</v>
      </c>
      <c r="O2404" s="4">
        <f>MATCH(N2404-1,'Supply Data'!$K$12:$K$17)+1</f>
        <v>4</v>
      </c>
      <c r="P2404">
        <f>INDEX('Supply Data'!$L$12:$L$17,'Demand Data'!O2404)</f>
        <v>50</v>
      </c>
      <c r="R2404" t="str">
        <f t="shared" si="376"/>
        <v>09-Apr-08 Wednesday 23</v>
      </c>
    </row>
    <row r="2405" spans="4:18" x14ac:dyDescent="0.35">
      <c r="D2405" s="21">
        <f t="shared" si="377"/>
        <v>39547.958333327515</v>
      </c>
      <c r="E2405" s="21" t="b">
        <f t="shared" si="370"/>
        <v>0</v>
      </c>
      <c r="F2405" s="21" t="b">
        <f t="shared" si="371"/>
        <v>0</v>
      </c>
      <c r="G2405" s="20">
        <f t="shared" si="372"/>
        <v>1</v>
      </c>
      <c r="H2405" s="20">
        <f t="shared" si="373"/>
        <v>24</v>
      </c>
      <c r="I2405" s="20">
        <f t="shared" si="378"/>
        <v>24</v>
      </c>
      <c r="J2405" s="21">
        <f t="shared" si="379"/>
        <v>39547</v>
      </c>
      <c r="K2405" s="21"/>
      <c r="L2405" s="21" t="str">
        <f t="shared" si="374"/>
        <v>Wednesday</v>
      </c>
      <c r="M2405" s="20">
        <f t="shared" si="375"/>
        <v>4</v>
      </c>
      <c r="N2405" s="19">
        <v>3922.5</v>
      </c>
      <c r="O2405" s="4">
        <f>MATCH(N2405-1,'Supply Data'!$K$12:$K$17)+1</f>
        <v>4</v>
      </c>
      <c r="P2405">
        <f>INDEX('Supply Data'!$L$12:$L$17,'Demand Data'!O2405)</f>
        <v>50</v>
      </c>
      <c r="R2405" t="str">
        <f t="shared" si="376"/>
        <v>09-Apr-08 Wednesday 24</v>
      </c>
    </row>
    <row r="2406" spans="4:18" x14ac:dyDescent="0.35">
      <c r="D2406" s="21">
        <f t="shared" si="377"/>
        <v>39547.999999994179</v>
      </c>
      <c r="E2406" s="21" t="b">
        <f t="shared" si="370"/>
        <v>0</v>
      </c>
      <c r="F2406" s="21" t="b">
        <f t="shared" si="371"/>
        <v>0</v>
      </c>
      <c r="G2406" s="20">
        <f t="shared" si="372"/>
        <v>1</v>
      </c>
      <c r="H2406" s="20">
        <f t="shared" si="373"/>
        <v>24</v>
      </c>
      <c r="I2406" s="20">
        <f t="shared" si="378"/>
        <v>1</v>
      </c>
      <c r="J2406" s="21">
        <f t="shared" si="379"/>
        <v>39548</v>
      </c>
      <c r="K2406" s="21"/>
      <c r="L2406" s="21" t="str">
        <f t="shared" si="374"/>
        <v>Thursday</v>
      </c>
      <c r="M2406" s="20">
        <f t="shared" si="375"/>
        <v>4</v>
      </c>
      <c r="N2406" s="19">
        <v>3823.5</v>
      </c>
      <c r="O2406" s="4">
        <f>MATCH(N2406-1,'Supply Data'!$K$12:$K$17)+1</f>
        <v>4</v>
      </c>
      <c r="P2406">
        <f>INDEX('Supply Data'!$L$12:$L$17,'Demand Data'!O2406)</f>
        <v>50</v>
      </c>
      <c r="R2406" t="str">
        <f t="shared" si="376"/>
        <v>10-Apr-08 Thursday 1</v>
      </c>
    </row>
    <row r="2407" spans="4:18" x14ac:dyDescent="0.35">
      <c r="D2407" s="21">
        <f t="shared" si="377"/>
        <v>39548.041666660843</v>
      </c>
      <c r="E2407" s="21" t="b">
        <f t="shared" si="370"/>
        <v>0</v>
      </c>
      <c r="F2407" s="21" t="b">
        <f t="shared" si="371"/>
        <v>0</v>
      </c>
      <c r="G2407" s="20">
        <f t="shared" si="372"/>
        <v>1</v>
      </c>
      <c r="H2407" s="20">
        <f t="shared" si="373"/>
        <v>24</v>
      </c>
      <c r="I2407" s="20">
        <f t="shared" si="378"/>
        <v>2</v>
      </c>
      <c r="J2407" s="21">
        <f t="shared" si="379"/>
        <v>39548</v>
      </c>
      <c r="K2407" s="21"/>
      <c r="L2407" s="21" t="str">
        <f t="shared" si="374"/>
        <v>Thursday</v>
      </c>
      <c r="M2407" s="20">
        <f t="shared" si="375"/>
        <v>4</v>
      </c>
      <c r="N2407" s="19">
        <v>3675</v>
      </c>
      <c r="O2407" s="4">
        <f>MATCH(N2407-1,'Supply Data'!$K$12:$K$17)+1</f>
        <v>4</v>
      </c>
      <c r="P2407">
        <f>INDEX('Supply Data'!$L$12:$L$17,'Demand Data'!O2407)</f>
        <v>50</v>
      </c>
      <c r="R2407" t="str">
        <f t="shared" si="376"/>
        <v>10-Apr-08 Thursday 2</v>
      </c>
    </row>
    <row r="2408" spans="4:18" x14ac:dyDescent="0.35">
      <c r="D2408" s="21">
        <f t="shared" si="377"/>
        <v>39548.083333327508</v>
      </c>
      <c r="E2408" s="21" t="b">
        <f t="shared" si="370"/>
        <v>0</v>
      </c>
      <c r="F2408" s="21" t="b">
        <f t="shared" si="371"/>
        <v>0</v>
      </c>
      <c r="G2408" s="20">
        <f t="shared" si="372"/>
        <v>1</v>
      </c>
      <c r="H2408" s="20">
        <f t="shared" si="373"/>
        <v>24</v>
      </c>
      <c r="I2408" s="20">
        <f t="shared" si="378"/>
        <v>3</v>
      </c>
      <c r="J2408" s="21">
        <f t="shared" si="379"/>
        <v>39548</v>
      </c>
      <c r="K2408" s="21"/>
      <c r="L2408" s="21" t="str">
        <f t="shared" si="374"/>
        <v>Thursday</v>
      </c>
      <c r="M2408" s="20">
        <f t="shared" si="375"/>
        <v>4</v>
      </c>
      <c r="N2408" s="19">
        <v>3550.5</v>
      </c>
      <c r="O2408" s="4">
        <f>MATCH(N2408-1,'Supply Data'!$K$12:$K$17)+1</f>
        <v>3</v>
      </c>
      <c r="P2408">
        <f>INDEX('Supply Data'!$L$12:$L$17,'Demand Data'!O2408)</f>
        <v>23</v>
      </c>
      <c r="R2408" t="str">
        <f t="shared" si="376"/>
        <v>10-Apr-08 Thursday 3</v>
      </c>
    </row>
    <row r="2409" spans="4:18" x14ac:dyDescent="0.35">
      <c r="D2409" s="21">
        <f t="shared" si="377"/>
        <v>39548.124999994172</v>
      </c>
      <c r="E2409" s="21" t="b">
        <f t="shared" si="370"/>
        <v>0</v>
      </c>
      <c r="F2409" s="21" t="b">
        <f t="shared" si="371"/>
        <v>0</v>
      </c>
      <c r="G2409" s="20">
        <f t="shared" si="372"/>
        <v>1</v>
      </c>
      <c r="H2409" s="20">
        <f t="shared" si="373"/>
        <v>24</v>
      </c>
      <c r="I2409" s="20">
        <f t="shared" si="378"/>
        <v>4</v>
      </c>
      <c r="J2409" s="21">
        <f t="shared" si="379"/>
        <v>39548</v>
      </c>
      <c r="K2409" s="21"/>
      <c r="L2409" s="21" t="str">
        <f t="shared" si="374"/>
        <v>Thursday</v>
      </c>
      <c r="M2409" s="20">
        <f t="shared" si="375"/>
        <v>4</v>
      </c>
      <c r="N2409" s="19">
        <v>3571.5</v>
      </c>
      <c r="O2409" s="4">
        <f>MATCH(N2409-1,'Supply Data'!$K$12:$K$17)+1</f>
        <v>3</v>
      </c>
      <c r="P2409">
        <f>INDEX('Supply Data'!$L$12:$L$17,'Demand Data'!O2409)</f>
        <v>23</v>
      </c>
      <c r="R2409" t="str">
        <f t="shared" si="376"/>
        <v>10-Apr-08 Thursday 4</v>
      </c>
    </row>
    <row r="2410" spans="4:18" x14ac:dyDescent="0.35">
      <c r="D2410" s="21">
        <f t="shared" si="377"/>
        <v>39548.166666660836</v>
      </c>
      <c r="E2410" s="21" t="b">
        <f t="shared" si="370"/>
        <v>0</v>
      </c>
      <c r="F2410" s="21" t="b">
        <f t="shared" si="371"/>
        <v>0</v>
      </c>
      <c r="G2410" s="20">
        <f t="shared" si="372"/>
        <v>1</v>
      </c>
      <c r="H2410" s="20">
        <f t="shared" si="373"/>
        <v>24</v>
      </c>
      <c r="I2410" s="20">
        <f t="shared" si="378"/>
        <v>5</v>
      </c>
      <c r="J2410" s="21">
        <f t="shared" si="379"/>
        <v>39548</v>
      </c>
      <c r="K2410" s="21"/>
      <c r="L2410" s="21" t="str">
        <f t="shared" si="374"/>
        <v>Thursday</v>
      </c>
      <c r="M2410" s="20">
        <f t="shared" si="375"/>
        <v>4</v>
      </c>
      <c r="N2410" s="19">
        <v>3699</v>
      </c>
      <c r="O2410" s="4">
        <f>MATCH(N2410-1,'Supply Data'!$K$12:$K$17)+1</f>
        <v>4</v>
      </c>
      <c r="P2410">
        <f>INDEX('Supply Data'!$L$12:$L$17,'Demand Data'!O2410)</f>
        <v>50</v>
      </c>
      <c r="R2410" t="str">
        <f t="shared" si="376"/>
        <v>10-Apr-08 Thursday 5</v>
      </c>
    </row>
    <row r="2411" spans="4:18" x14ac:dyDescent="0.35">
      <c r="D2411" s="21">
        <f t="shared" si="377"/>
        <v>39548.2083333275</v>
      </c>
      <c r="E2411" s="21" t="b">
        <f t="shared" si="370"/>
        <v>0</v>
      </c>
      <c r="F2411" s="21" t="b">
        <f t="shared" si="371"/>
        <v>0</v>
      </c>
      <c r="G2411" s="20">
        <f t="shared" si="372"/>
        <v>1</v>
      </c>
      <c r="H2411" s="20">
        <f t="shared" si="373"/>
        <v>24</v>
      </c>
      <c r="I2411" s="20">
        <f t="shared" si="378"/>
        <v>6</v>
      </c>
      <c r="J2411" s="21">
        <f t="shared" si="379"/>
        <v>39548</v>
      </c>
      <c r="K2411" s="21"/>
      <c r="L2411" s="21" t="str">
        <f t="shared" si="374"/>
        <v>Thursday</v>
      </c>
      <c r="M2411" s="20">
        <f t="shared" si="375"/>
        <v>4</v>
      </c>
      <c r="N2411" s="19">
        <v>3747</v>
      </c>
      <c r="O2411" s="4">
        <f>MATCH(N2411-1,'Supply Data'!$K$12:$K$17)+1</f>
        <v>4</v>
      </c>
      <c r="P2411">
        <f>INDEX('Supply Data'!$L$12:$L$17,'Demand Data'!O2411)</f>
        <v>50</v>
      </c>
      <c r="R2411" t="str">
        <f t="shared" si="376"/>
        <v>10-Apr-08 Thursday 6</v>
      </c>
    </row>
    <row r="2412" spans="4:18" x14ac:dyDescent="0.35">
      <c r="D2412" s="21">
        <f t="shared" si="377"/>
        <v>39548.249999994165</v>
      </c>
      <c r="E2412" s="21" t="b">
        <f t="shared" si="370"/>
        <v>0</v>
      </c>
      <c r="F2412" s="21" t="b">
        <f t="shared" si="371"/>
        <v>0</v>
      </c>
      <c r="G2412" s="20">
        <f t="shared" si="372"/>
        <v>1</v>
      </c>
      <c r="H2412" s="20">
        <f t="shared" si="373"/>
        <v>24</v>
      </c>
      <c r="I2412" s="20">
        <f t="shared" si="378"/>
        <v>7</v>
      </c>
      <c r="J2412" s="21">
        <f t="shared" si="379"/>
        <v>39548</v>
      </c>
      <c r="K2412" s="21"/>
      <c r="L2412" s="21" t="str">
        <f t="shared" si="374"/>
        <v>Thursday</v>
      </c>
      <c r="M2412" s="20">
        <f t="shared" si="375"/>
        <v>4</v>
      </c>
      <c r="N2412" s="19">
        <v>4081.5</v>
      </c>
      <c r="O2412" s="4">
        <f>MATCH(N2412-1,'Supply Data'!$K$12:$K$17)+1</f>
        <v>4</v>
      </c>
      <c r="P2412">
        <f>INDEX('Supply Data'!$L$12:$L$17,'Demand Data'!O2412)</f>
        <v>50</v>
      </c>
      <c r="R2412" t="str">
        <f t="shared" si="376"/>
        <v>10-Apr-08 Thursday 7</v>
      </c>
    </row>
    <row r="2413" spans="4:18" x14ac:dyDescent="0.35">
      <c r="D2413" s="21">
        <f t="shared" si="377"/>
        <v>39548.291666660829</v>
      </c>
      <c r="E2413" s="21" t="b">
        <f t="shared" si="370"/>
        <v>0</v>
      </c>
      <c r="F2413" s="21" t="b">
        <f t="shared" si="371"/>
        <v>0</v>
      </c>
      <c r="G2413" s="20">
        <f t="shared" si="372"/>
        <v>1</v>
      </c>
      <c r="H2413" s="20">
        <f t="shared" si="373"/>
        <v>24</v>
      </c>
      <c r="I2413" s="20">
        <f t="shared" si="378"/>
        <v>8</v>
      </c>
      <c r="J2413" s="21">
        <f t="shared" si="379"/>
        <v>39548</v>
      </c>
      <c r="K2413" s="21"/>
      <c r="L2413" s="21" t="str">
        <f t="shared" si="374"/>
        <v>Thursday</v>
      </c>
      <c r="M2413" s="20">
        <f t="shared" si="375"/>
        <v>4</v>
      </c>
      <c r="N2413" s="19">
        <v>4756.5</v>
      </c>
      <c r="O2413" s="4">
        <f>MATCH(N2413-1,'Supply Data'!$K$12:$K$17)+1</f>
        <v>4</v>
      </c>
      <c r="P2413">
        <f>INDEX('Supply Data'!$L$12:$L$17,'Demand Data'!O2413)</f>
        <v>50</v>
      </c>
      <c r="R2413" t="str">
        <f t="shared" si="376"/>
        <v>10-Apr-08 Thursday 8</v>
      </c>
    </row>
    <row r="2414" spans="4:18" x14ac:dyDescent="0.35">
      <c r="D2414" s="21">
        <f t="shared" si="377"/>
        <v>39548.333333327493</v>
      </c>
      <c r="E2414" s="21" t="b">
        <f t="shared" si="370"/>
        <v>0</v>
      </c>
      <c r="F2414" s="21" t="b">
        <f t="shared" si="371"/>
        <v>0</v>
      </c>
      <c r="G2414" s="20">
        <f t="shared" si="372"/>
        <v>1</v>
      </c>
      <c r="H2414" s="20">
        <f t="shared" si="373"/>
        <v>24</v>
      </c>
      <c r="I2414" s="20">
        <f t="shared" si="378"/>
        <v>9</v>
      </c>
      <c r="J2414" s="21">
        <f t="shared" si="379"/>
        <v>39548</v>
      </c>
      <c r="K2414" s="21"/>
      <c r="L2414" s="21" t="str">
        <f t="shared" si="374"/>
        <v>Thursday</v>
      </c>
      <c r="M2414" s="20">
        <f t="shared" si="375"/>
        <v>4</v>
      </c>
      <c r="N2414" s="19">
        <v>5263.5</v>
      </c>
      <c r="O2414" s="4">
        <f>MATCH(N2414-1,'Supply Data'!$K$12:$K$17)+1</f>
        <v>5</v>
      </c>
      <c r="P2414">
        <f>INDEX('Supply Data'!$L$12:$L$17,'Demand Data'!O2414)</f>
        <v>75</v>
      </c>
      <c r="R2414" t="str">
        <f t="shared" si="376"/>
        <v>10-Apr-08 Thursday 9</v>
      </c>
    </row>
    <row r="2415" spans="4:18" x14ac:dyDescent="0.35">
      <c r="D2415" s="21">
        <f t="shared" si="377"/>
        <v>39548.374999994157</v>
      </c>
      <c r="E2415" s="21" t="b">
        <f t="shared" si="370"/>
        <v>0</v>
      </c>
      <c r="F2415" s="21" t="b">
        <f t="shared" si="371"/>
        <v>0</v>
      </c>
      <c r="G2415" s="20">
        <f t="shared" si="372"/>
        <v>1</v>
      </c>
      <c r="H2415" s="20">
        <f t="shared" si="373"/>
        <v>24</v>
      </c>
      <c r="I2415" s="20">
        <f t="shared" si="378"/>
        <v>10</v>
      </c>
      <c r="J2415" s="21">
        <f t="shared" si="379"/>
        <v>39548</v>
      </c>
      <c r="K2415" s="21"/>
      <c r="L2415" s="21" t="str">
        <f t="shared" si="374"/>
        <v>Thursday</v>
      </c>
      <c r="M2415" s="20">
        <f t="shared" si="375"/>
        <v>4</v>
      </c>
      <c r="N2415" s="19">
        <v>5653.5</v>
      </c>
      <c r="O2415" s="4">
        <f>MATCH(N2415-1,'Supply Data'!$K$12:$K$17)+1</f>
        <v>5</v>
      </c>
      <c r="P2415">
        <f>INDEX('Supply Data'!$L$12:$L$17,'Demand Data'!O2415)</f>
        <v>75</v>
      </c>
      <c r="R2415" t="str">
        <f t="shared" si="376"/>
        <v>10-Apr-08 Thursday 10</v>
      </c>
    </row>
    <row r="2416" spans="4:18" x14ac:dyDescent="0.35">
      <c r="D2416" s="21">
        <f t="shared" si="377"/>
        <v>39548.416666660822</v>
      </c>
      <c r="E2416" s="21" t="b">
        <f t="shared" si="370"/>
        <v>0</v>
      </c>
      <c r="F2416" s="21" t="b">
        <f t="shared" si="371"/>
        <v>0</v>
      </c>
      <c r="G2416" s="20">
        <f t="shared" si="372"/>
        <v>1</v>
      </c>
      <c r="H2416" s="20">
        <f t="shared" si="373"/>
        <v>24</v>
      </c>
      <c r="I2416" s="20">
        <f t="shared" si="378"/>
        <v>11</v>
      </c>
      <c r="J2416" s="21">
        <f t="shared" si="379"/>
        <v>39548</v>
      </c>
      <c r="K2416" s="21"/>
      <c r="L2416" s="21" t="str">
        <f t="shared" si="374"/>
        <v>Thursday</v>
      </c>
      <c r="M2416" s="20">
        <f t="shared" si="375"/>
        <v>4</v>
      </c>
      <c r="N2416" s="19">
        <v>5776.5</v>
      </c>
      <c r="O2416" s="4">
        <f>MATCH(N2416-1,'Supply Data'!$K$12:$K$17)+1</f>
        <v>5</v>
      </c>
      <c r="P2416">
        <f>INDEX('Supply Data'!$L$12:$L$17,'Demand Data'!O2416)</f>
        <v>75</v>
      </c>
      <c r="R2416" t="str">
        <f t="shared" si="376"/>
        <v>10-Apr-08 Thursday 11</v>
      </c>
    </row>
    <row r="2417" spans="4:18" x14ac:dyDescent="0.35">
      <c r="D2417" s="21">
        <f t="shared" si="377"/>
        <v>39548.458333327486</v>
      </c>
      <c r="E2417" s="21" t="b">
        <f t="shared" si="370"/>
        <v>0</v>
      </c>
      <c r="F2417" s="21" t="b">
        <f t="shared" si="371"/>
        <v>0</v>
      </c>
      <c r="G2417" s="20">
        <f t="shared" si="372"/>
        <v>1</v>
      </c>
      <c r="H2417" s="20">
        <f t="shared" si="373"/>
        <v>24</v>
      </c>
      <c r="I2417" s="20">
        <f t="shared" si="378"/>
        <v>12</v>
      </c>
      <c r="J2417" s="21">
        <f t="shared" si="379"/>
        <v>39548</v>
      </c>
      <c r="K2417" s="21"/>
      <c r="L2417" s="21" t="str">
        <f t="shared" si="374"/>
        <v>Thursday</v>
      </c>
      <c r="M2417" s="20">
        <f t="shared" si="375"/>
        <v>4</v>
      </c>
      <c r="N2417" s="19">
        <v>5542.5</v>
      </c>
      <c r="O2417" s="4">
        <f>MATCH(N2417-1,'Supply Data'!$K$12:$K$17)+1</f>
        <v>5</v>
      </c>
      <c r="P2417">
        <f>INDEX('Supply Data'!$L$12:$L$17,'Demand Data'!O2417)</f>
        <v>75</v>
      </c>
      <c r="R2417" t="str">
        <f t="shared" si="376"/>
        <v>10-Apr-08 Thursday 12</v>
      </c>
    </row>
    <row r="2418" spans="4:18" x14ac:dyDescent="0.35">
      <c r="D2418" s="21">
        <f t="shared" si="377"/>
        <v>39548.49999999415</v>
      </c>
      <c r="E2418" s="21" t="b">
        <f t="shared" si="370"/>
        <v>0</v>
      </c>
      <c r="F2418" s="21" t="b">
        <f t="shared" si="371"/>
        <v>0</v>
      </c>
      <c r="G2418" s="20">
        <f t="shared" si="372"/>
        <v>1</v>
      </c>
      <c r="H2418" s="20">
        <f t="shared" si="373"/>
        <v>24</v>
      </c>
      <c r="I2418" s="20">
        <f t="shared" si="378"/>
        <v>13</v>
      </c>
      <c r="J2418" s="21">
        <f t="shared" si="379"/>
        <v>39548</v>
      </c>
      <c r="K2418" s="21"/>
      <c r="L2418" s="21" t="str">
        <f t="shared" si="374"/>
        <v>Thursday</v>
      </c>
      <c r="M2418" s="20">
        <f t="shared" si="375"/>
        <v>4</v>
      </c>
      <c r="N2418" s="19">
        <v>5628</v>
      </c>
      <c r="O2418" s="4">
        <f>MATCH(N2418-1,'Supply Data'!$K$12:$K$17)+1</f>
        <v>5</v>
      </c>
      <c r="P2418">
        <f>INDEX('Supply Data'!$L$12:$L$17,'Demand Data'!O2418)</f>
        <v>75</v>
      </c>
      <c r="R2418" t="str">
        <f t="shared" si="376"/>
        <v>10-Apr-08 Thursday 13</v>
      </c>
    </row>
    <row r="2419" spans="4:18" x14ac:dyDescent="0.35">
      <c r="D2419" s="21">
        <f t="shared" si="377"/>
        <v>39548.541666660814</v>
      </c>
      <c r="E2419" s="21" t="b">
        <f t="shared" si="370"/>
        <v>0</v>
      </c>
      <c r="F2419" s="21" t="b">
        <f t="shared" si="371"/>
        <v>0</v>
      </c>
      <c r="G2419" s="20">
        <f t="shared" si="372"/>
        <v>1</v>
      </c>
      <c r="H2419" s="20">
        <f t="shared" si="373"/>
        <v>24</v>
      </c>
      <c r="I2419" s="20">
        <f t="shared" si="378"/>
        <v>14</v>
      </c>
      <c r="J2419" s="21">
        <f t="shared" si="379"/>
        <v>39548</v>
      </c>
      <c r="K2419" s="21"/>
      <c r="L2419" s="21" t="str">
        <f t="shared" si="374"/>
        <v>Thursday</v>
      </c>
      <c r="M2419" s="20">
        <f t="shared" si="375"/>
        <v>4</v>
      </c>
      <c r="N2419" s="19">
        <v>5770.5</v>
      </c>
      <c r="O2419" s="4">
        <f>MATCH(N2419-1,'Supply Data'!$K$12:$K$17)+1</f>
        <v>5</v>
      </c>
      <c r="P2419">
        <f>INDEX('Supply Data'!$L$12:$L$17,'Demand Data'!O2419)</f>
        <v>75</v>
      </c>
      <c r="R2419" t="str">
        <f t="shared" si="376"/>
        <v>10-Apr-08 Thursday 14</v>
      </c>
    </row>
    <row r="2420" spans="4:18" x14ac:dyDescent="0.35">
      <c r="D2420" s="21">
        <f t="shared" si="377"/>
        <v>39548.583333327479</v>
      </c>
      <c r="E2420" s="21" t="b">
        <f t="shared" si="370"/>
        <v>0</v>
      </c>
      <c r="F2420" s="21" t="b">
        <f t="shared" si="371"/>
        <v>0</v>
      </c>
      <c r="G2420" s="20">
        <f t="shared" si="372"/>
        <v>1</v>
      </c>
      <c r="H2420" s="20">
        <f t="shared" si="373"/>
        <v>24</v>
      </c>
      <c r="I2420" s="20">
        <f t="shared" si="378"/>
        <v>15</v>
      </c>
      <c r="J2420" s="21">
        <f t="shared" si="379"/>
        <v>39548</v>
      </c>
      <c r="K2420" s="21"/>
      <c r="L2420" s="21" t="str">
        <f t="shared" si="374"/>
        <v>Thursday</v>
      </c>
      <c r="M2420" s="20">
        <f t="shared" si="375"/>
        <v>4</v>
      </c>
      <c r="N2420" s="19">
        <v>5598</v>
      </c>
      <c r="O2420" s="4">
        <f>MATCH(N2420-1,'Supply Data'!$K$12:$K$17)+1</f>
        <v>5</v>
      </c>
      <c r="P2420">
        <f>INDEX('Supply Data'!$L$12:$L$17,'Demand Data'!O2420)</f>
        <v>75</v>
      </c>
      <c r="R2420" t="str">
        <f t="shared" si="376"/>
        <v>10-Apr-08 Thursday 15</v>
      </c>
    </row>
    <row r="2421" spans="4:18" x14ac:dyDescent="0.35">
      <c r="D2421" s="21">
        <f t="shared" si="377"/>
        <v>39548.624999994143</v>
      </c>
      <c r="E2421" s="21" t="b">
        <f t="shared" si="370"/>
        <v>0</v>
      </c>
      <c r="F2421" s="21" t="b">
        <f t="shared" si="371"/>
        <v>0</v>
      </c>
      <c r="G2421" s="20">
        <f t="shared" si="372"/>
        <v>1</v>
      </c>
      <c r="H2421" s="20">
        <f t="shared" si="373"/>
        <v>24</v>
      </c>
      <c r="I2421" s="20">
        <f t="shared" si="378"/>
        <v>16</v>
      </c>
      <c r="J2421" s="21">
        <f t="shared" si="379"/>
        <v>39548</v>
      </c>
      <c r="K2421" s="21"/>
      <c r="L2421" s="21" t="str">
        <f t="shared" si="374"/>
        <v>Thursday</v>
      </c>
      <c r="M2421" s="20">
        <f t="shared" si="375"/>
        <v>4</v>
      </c>
      <c r="N2421" s="19">
        <v>5497.5</v>
      </c>
      <c r="O2421" s="4">
        <f>MATCH(N2421-1,'Supply Data'!$K$12:$K$17)+1</f>
        <v>5</v>
      </c>
      <c r="P2421">
        <f>INDEX('Supply Data'!$L$12:$L$17,'Demand Data'!O2421)</f>
        <v>75</v>
      </c>
      <c r="R2421" t="str">
        <f t="shared" si="376"/>
        <v>10-Apr-08 Thursday 16</v>
      </c>
    </row>
    <row r="2422" spans="4:18" x14ac:dyDescent="0.35">
      <c r="D2422" s="21">
        <f t="shared" si="377"/>
        <v>39548.666666660807</v>
      </c>
      <c r="E2422" s="21" t="b">
        <f t="shared" si="370"/>
        <v>0</v>
      </c>
      <c r="F2422" s="21" t="b">
        <f t="shared" si="371"/>
        <v>0</v>
      </c>
      <c r="G2422" s="20">
        <f t="shared" si="372"/>
        <v>1</v>
      </c>
      <c r="H2422" s="20">
        <f t="shared" si="373"/>
        <v>24</v>
      </c>
      <c r="I2422" s="20">
        <f t="shared" si="378"/>
        <v>17</v>
      </c>
      <c r="J2422" s="21">
        <f t="shared" si="379"/>
        <v>39548</v>
      </c>
      <c r="K2422" s="21"/>
      <c r="L2422" s="21" t="str">
        <f t="shared" si="374"/>
        <v>Thursday</v>
      </c>
      <c r="M2422" s="20">
        <f t="shared" si="375"/>
        <v>4</v>
      </c>
      <c r="N2422" s="19">
        <v>5361</v>
      </c>
      <c r="O2422" s="4">
        <f>MATCH(N2422-1,'Supply Data'!$K$12:$K$17)+1</f>
        <v>5</v>
      </c>
      <c r="P2422">
        <f>INDEX('Supply Data'!$L$12:$L$17,'Demand Data'!O2422)</f>
        <v>75</v>
      </c>
      <c r="R2422" t="str">
        <f t="shared" si="376"/>
        <v>10-Apr-08 Thursday 17</v>
      </c>
    </row>
    <row r="2423" spans="4:18" x14ac:dyDescent="0.35">
      <c r="D2423" s="21">
        <f t="shared" si="377"/>
        <v>39548.708333327471</v>
      </c>
      <c r="E2423" s="21" t="b">
        <f t="shared" si="370"/>
        <v>0</v>
      </c>
      <c r="F2423" s="21" t="b">
        <f t="shared" si="371"/>
        <v>0</v>
      </c>
      <c r="G2423" s="20">
        <f t="shared" si="372"/>
        <v>1</v>
      </c>
      <c r="H2423" s="20">
        <f t="shared" si="373"/>
        <v>24</v>
      </c>
      <c r="I2423" s="20">
        <f t="shared" si="378"/>
        <v>18</v>
      </c>
      <c r="J2423" s="21">
        <f t="shared" si="379"/>
        <v>39548</v>
      </c>
      <c r="K2423" s="21"/>
      <c r="L2423" s="21" t="str">
        <f t="shared" si="374"/>
        <v>Thursday</v>
      </c>
      <c r="M2423" s="20">
        <f t="shared" si="375"/>
        <v>4</v>
      </c>
      <c r="N2423" s="19">
        <v>5463</v>
      </c>
      <c r="O2423" s="4">
        <f>MATCH(N2423-1,'Supply Data'!$K$12:$K$17)+1</f>
        <v>5</v>
      </c>
      <c r="P2423">
        <f>INDEX('Supply Data'!$L$12:$L$17,'Demand Data'!O2423)</f>
        <v>75</v>
      </c>
      <c r="R2423" t="str">
        <f t="shared" si="376"/>
        <v>10-Apr-08 Thursday 18</v>
      </c>
    </row>
    <row r="2424" spans="4:18" x14ac:dyDescent="0.35">
      <c r="D2424" s="21">
        <f t="shared" si="377"/>
        <v>39548.749999994136</v>
      </c>
      <c r="E2424" s="21" t="b">
        <f t="shared" si="370"/>
        <v>0</v>
      </c>
      <c r="F2424" s="21" t="b">
        <f t="shared" si="371"/>
        <v>0</v>
      </c>
      <c r="G2424" s="20">
        <f t="shared" si="372"/>
        <v>1</v>
      </c>
      <c r="H2424" s="20">
        <f t="shared" si="373"/>
        <v>24</v>
      </c>
      <c r="I2424" s="20">
        <f t="shared" si="378"/>
        <v>19</v>
      </c>
      <c r="J2424" s="21">
        <f t="shared" si="379"/>
        <v>39548</v>
      </c>
      <c r="K2424" s="21"/>
      <c r="L2424" s="21" t="str">
        <f t="shared" si="374"/>
        <v>Thursday</v>
      </c>
      <c r="M2424" s="20">
        <f t="shared" si="375"/>
        <v>4</v>
      </c>
      <c r="N2424" s="19">
        <v>5848.5</v>
      </c>
      <c r="O2424" s="4">
        <f>MATCH(N2424-1,'Supply Data'!$K$12:$K$17)+1</f>
        <v>5</v>
      </c>
      <c r="P2424">
        <f>INDEX('Supply Data'!$L$12:$L$17,'Demand Data'!O2424)</f>
        <v>75</v>
      </c>
      <c r="R2424" t="str">
        <f t="shared" si="376"/>
        <v>10-Apr-08 Thursday 19</v>
      </c>
    </row>
    <row r="2425" spans="4:18" x14ac:dyDescent="0.35">
      <c r="D2425" s="21">
        <f t="shared" si="377"/>
        <v>39548.7916666608</v>
      </c>
      <c r="E2425" s="21" t="b">
        <f t="shared" si="370"/>
        <v>0</v>
      </c>
      <c r="F2425" s="21" t="b">
        <f t="shared" si="371"/>
        <v>0</v>
      </c>
      <c r="G2425" s="20">
        <f t="shared" si="372"/>
        <v>1</v>
      </c>
      <c r="H2425" s="20">
        <f t="shared" si="373"/>
        <v>24</v>
      </c>
      <c r="I2425" s="20">
        <f t="shared" si="378"/>
        <v>20</v>
      </c>
      <c r="J2425" s="21">
        <f t="shared" si="379"/>
        <v>39548</v>
      </c>
      <c r="K2425" s="21"/>
      <c r="L2425" s="21" t="str">
        <f t="shared" si="374"/>
        <v>Thursday</v>
      </c>
      <c r="M2425" s="20">
        <f t="shared" si="375"/>
        <v>4</v>
      </c>
      <c r="N2425" s="19">
        <v>5694</v>
      </c>
      <c r="O2425" s="4">
        <f>MATCH(N2425-1,'Supply Data'!$K$12:$K$17)+1</f>
        <v>5</v>
      </c>
      <c r="P2425">
        <f>INDEX('Supply Data'!$L$12:$L$17,'Demand Data'!O2425)</f>
        <v>75</v>
      </c>
      <c r="R2425" t="str">
        <f t="shared" si="376"/>
        <v>10-Apr-08 Thursday 20</v>
      </c>
    </row>
    <row r="2426" spans="4:18" x14ac:dyDescent="0.35">
      <c r="D2426" s="21">
        <f t="shared" si="377"/>
        <v>39548.833333327464</v>
      </c>
      <c r="E2426" s="21" t="b">
        <f t="shared" si="370"/>
        <v>0</v>
      </c>
      <c r="F2426" s="21" t="b">
        <f t="shared" si="371"/>
        <v>0</v>
      </c>
      <c r="G2426" s="20">
        <f t="shared" si="372"/>
        <v>1</v>
      </c>
      <c r="H2426" s="20">
        <f t="shared" si="373"/>
        <v>24</v>
      </c>
      <c r="I2426" s="20">
        <f t="shared" si="378"/>
        <v>21</v>
      </c>
      <c r="J2426" s="21">
        <f t="shared" si="379"/>
        <v>39548</v>
      </c>
      <c r="K2426" s="21"/>
      <c r="L2426" s="21" t="str">
        <f t="shared" si="374"/>
        <v>Thursday</v>
      </c>
      <c r="M2426" s="20">
        <f t="shared" si="375"/>
        <v>4</v>
      </c>
      <c r="N2426" s="19">
        <v>5455.5</v>
      </c>
      <c r="O2426" s="4">
        <f>MATCH(N2426-1,'Supply Data'!$K$12:$K$17)+1</f>
        <v>5</v>
      </c>
      <c r="P2426">
        <f>INDEX('Supply Data'!$L$12:$L$17,'Demand Data'!O2426)</f>
        <v>75</v>
      </c>
      <c r="R2426" t="str">
        <f t="shared" si="376"/>
        <v>10-Apr-08 Thursday 21</v>
      </c>
    </row>
    <row r="2427" spans="4:18" x14ac:dyDescent="0.35">
      <c r="D2427" s="21">
        <f t="shared" si="377"/>
        <v>39548.874999994128</v>
      </c>
      <c r="E2427" s="21" t="b">
        <f t="shared" si="370"/>
        <v>0</v>
      </c>
      <c r="F2427" s="21" t="b">
        <f t="shared" si="371"/>
        <v>0</v>
      </c>
      <c r="G2427" s="20">
        <f t="shared" si="372"/>
        <v>1</v>
      </c>
      <c r="H2427" s="20">
        <f t="shared" si="373"/>
        <v>24</v>
      </c>
      <c r="I2427" s="20">
        <f t="shared" si="378"/>
        <v>22</v>
      </c>
      <c r="J2427" s="21">
        <f t="shared" si="379"/>
        <v>39548</v>
      </c>
      <c r="K2427" s="21"/>
      <c r="L2427" s="21" t="str">
        <f t="shared" si="374"/>
        <v>Thursday</v>
      </c>
      <c r="M2427" s="20">
        <f t="shared" si="375"/>
        <v>4</v>
      </c>
      <c r="N2427" s="19">
        <v>5035.5</v>
      </c>
      <c r="O2427" s="4">
        <f>MATCH(N2427-1,'Supply Data'!$K$12:$K$17)+1</f>
        <v>5</v>
      </c>
      <c r="P2427">
        <f>INDEX('Supply Data'!$L$12:$L$17,'Demand Data'!O2427)</f>
        <v>75</v>
      </c>
      <c r="R2427" t="str">
        <f t="shared" si="376"/>
        <v>10-Apr-08 Thursday 22</v>
      </c>
    </row>
    <row r="2428" spans="4:18" x14ac:dyDescent="0.35">
      <c r="D2428" s="21">
        <f t="shared" si="377"/>
        <v>39548.916666660793</v>
      </c>
      <c r="E2428" s="21" t="b">
        <f t="shared" si="370"/>
        <v>0</v>
      </c>
      <c r="F2428" s="21" t="b">
        <f t="shared" si="371"/>
        <v>0</v>
      </c>
      <c r="G2428" s="20">
        <f t="shared" si="372"/>
        <v>1</v>
      </c>
      <c r="H2428" s="20">
        <f t="shared" si="373"/>
        <v>24</v>
      </c>
      <c r="I2428" s="20">
        <f t="shared" si="378"/>
        <v>23</v>
      </c>
      <c r="J2428" s="21">
        <f t="shared" si="379"/>
        <v>39548</v>
      </c>
      <c r="K2428" s="21"/>
      <c r="L2428" s="21" t="str">
        <f t="shared" si="374"/>
        <v>Thursday</v>
      </c>
      <c r="M2428" s="20">
        <f t="shared" si="375"/>
        <v>4</v>
      </c>
      <c r="N2428" s="19">
        <v>4600.5</v>
      </c>
      <c r="O2428" s="4">
        <f>MATCH(N2428-1,'Supply Data'!$K$12:$K$17)+1</f>
        <v>4</v>
      </c>
      <c r="P2428">
        <f>INDEX('Supply Data'!$L$12:$L$17,'Demand Data'!O2428)</f>
        <v>50</v>
      </c>
      <c r="R2428" t="str">
        <f t="shared" si="376"/>
        <v>10-Apr-08 Thursday 23</v>
      </c>
    </row>
    <row r="2429" spans="4:18" x14ac:dyDescent="0.35">
      <c r="D2429" s="21">
        <f t="shared" si="377"/>
        <v>39548.958333327457</v>
      </c>
      <c r="E2429" s="21" t="b">
        <f t="shared" si="370"/>
        <v>0</v>
      </c>
      <c r="F2429" s="21" t="b">
        <f t="shared" si="371"/>
        <v>0</v>
      </c>
      <c r="G2429" s="20">
        <f t="shared" si="372"/>
        <v>1</v>
      </c>
      <c r="H2429" s="20">
        <f t="shared" si="373"/>
        <v>24</v>
      </c>
      <c r="I2429" s="20">
        <f t="shared" si="378"/>
        <v>24</v>
      </c>
      <c r="J2429" s="21">
        <f t="shared" si="379"/>
        <v>39548</v>
      </c>
      <c r="K2429" s="21"/>
      <c r="L2429" s="21" t="str">
        <f t="shared" si="374"/>
        <v>Thursday</v>
      </c>
      <c r="M2429" s="20">
        <f t="shared" si="375"/>
        <v>4</v>
      </c>
      <c r="N2429" s="19">
        <v>4308</v>
      </c>
      <c r="O2429" s="4">
        <f>MATCH(N2429-1,'Supply Data'!$K$12:$K$17)+1</f>
        <v>4</v>
      </c>
      <c r="P2429">
        <f>INDEX('Supply Data'!$L$12:$L$17,'Demand Data'!O2429)</f>
        <v>50</v>
      </c>
      <c r="R2429" t="str">
        <f t="shared" si="376"/>
        <v>10-Apr-08 Thursday 24</v>
      </c>
    </row>
    <row r="2430" spans="4:18" x14ac:dyDescent="0.35">
      <c r="D2430" s="21">
        <f t="shared" si="377"/>
        <v>39548.999999994121</v>
      </c>
      <c r="E2430" s="21" t="b">
        <f t="shared" si="370"/>
        <v>0</v>
      </c>
      <c r="F2430" s="21" t="b">
        <f t="shared" si="371"/>
        <v>0</v>
      </c>
      <c r="G2430" s="20">
        <f t="shared" si="372"/>
        <v>1</v>
      </c>
      <c r="H2430" s="20">
        <f t="shared" si="373"/>
        <v>24</v>
      </c>
      <c r="I2430" s="20">
        <f t="shared" si="378"/>
        <v>1</v>
      </c>
      <c r="J2430" s="21">
        <f t="shared" si="379"/>
        <v>39549</v>
      </c>
      <c r="K2430" s="21"/>
      <c r="L2430" s="21" t="str">
        <f t="shared" si="374"/>
        <v>Friday</v>
      </c>
      <c r="M2430" s="20">
        <f t="shared" si="375"/>
        <v>4</v>
      </c>
      <c r="N2430" s="19">
        <v>3823.5</v>
      </c>
      <c r="O2430" s="4">
        <f>MATCH(N2430-1,'Supply Data'!$K$12:$K$17)+1</f>
        <v>4</v>
      </c>
      <c r="P2430">
        <f>INDEX('Supply Data'!$L$12:$L$17,'Demand Data'!O2430)</f>
        <v>50</v>
      </c>
      <c r="R2430" t="str">
        <f t="shared" si="376"/>
        <v>11-Apr-08 Friday 1</v>
      </c>
    </row>
    <row r="2431" spans="4:18" x14ac:dyDescent="0.35">
      <c r="D2431" s="21">
        <f t="shared" si="377"/>
        <v>39549.041666660785</v>
      </c>
      <c r="E2431" s="21" t="b">
        <f t="shared" si="370"/>
        <v>0</v>
      </c>
      <c r="F2431" s="21" t="b">
        <f t="shared" si="371"/>
        <v>0</v>
      </c>
      <c r="G2431" s="20">
        <f t="shared" si="372"/>
        <v>1</v>
      </c>
      <c r="H2431" s="20">
        <f t="shared" si="373"/>
        <v>24</v>
      </c>
      <c r="I2431" s="20">
        <f t="shared" si="378"/>
        <v>2</v>
      </c>
      <c r="J2431" s="21">
        <f t="shared" si="379"/>
        <v>39549</v>
      </c>
      <c r="K2431" s="21"/>
      <c r="L2431" s="21" t="str">
        <f t="shared" si="374"/>
        <v>Friday</v>
      </c>
      <c r="M2431" s="20">
        <f t="shared" si="375"/>
        <v>4</v>
      </c>
      <c r="N2431" s="19">
        <v>3675</v>
      </c>
      <c r="O2431" s="4">
        <f>MATCH(N2431-1,'Supply Data'!$K$12:$K$17)+1</f>
        <v>4</v>
      </c>
      <c r="P2431">
        <f>INDEX('Supply Data'!$L$12:$L$17,'Demand Data'!O2431)</f>
        <v>50</v>
      </c>
      <c r="R2431" t="str">
        <f t="shared" si="376"/>
        <v>11-Apr-08 Friday 2</v>
      </c>
    </row>
    <row r="2432" spans="4:18" x14ac:dyDescent="0.35">
      <c r="D2432" s="21">
        <f t="shared" si="377"/>
        <v>39549.08333332745</v>
      </c>
      <c r="E2432" s="21" t="b">
        <f t="shared" si="370"/>
        <v>0</v>
      </c>
      <c r="F2432" s="21" t="b">
        <f t="shared" si="371"/>
        <v>0</v>
      </c>
      <c r="G2432" s="20">
        <f t="shared" si="372"/>
        <v>1</v>
      </c>
      <c r="H2432" s="20">
        <f t="shared" si="373"/>
        <v>24</v>
      </c>
      <c r="I2432" s="20">
        <f t="shared" si="378"/>
        <v>3</v>
      </c>
      <c r="J2432" s="21">
        <f t="shared" si="379"/>
        <v>39549</v>
      </c>
      <c r="K2432" s="21"/>
      <c r="L2432" s="21" t="str">
        <f t="shared" si="374"/>
        <v>Friday</v>
      </c>
      <c r="M2432" s="20">
        <f t="shared" si="375"/>
        <v>4</v>
      </c>
      <c r="N2432" s="19">
        <v>3550.5</v>
      </c>
      <c r="O2432" s="4">
        <f>MATCH(N2432-1,'Supply Data'!$K$12:$K$17)+1</f>
        <v>3</v>
      </c>
      <c r="P2432">
        <f>INDEX('Supply Data'!$L$12:$L$17,'Demand Data'!O2432)</f>
        <v>23</v>
      </c>
      <c r="R2432" t="str">
        <f t="shared" si="376"/>
        <v>11-Apr-08 Friday 3</v>
      </c>
    </row>
    <row r="2433" spans="4:18" x14ac:dyDescent="0.35">
      <c r="D2433" s="21">
        <f t="shared" si="377"/>
        <v>39549.124999994114</v>
      </c>
      <c r="E2433" s="21" t="b">
        <f t="shared" si="370"/>
        <v>0</v>
      </c>
      <c r="F2433" s="21" t="b">
        <f t="shared" si="371"/>
        <v>0</v>
      </c>
      <c r="G2433" s="20">
        <f t="shared" si="372"/>
        <v>1</v>
      </c>
      <c r="H2433" s="20">
        <f t="shared" si="373"/>
        <v>24</v>
      </c>
      <c r="I2433" s="20">
        <f t="shared" si="378"/>
        <v>4</v>
      </c>
      <c r="J2433" s="21">
        <f t="shared" si="379"/>
        <v>39549</v>
      </c>
      <c r="K2433" s="21"/>
      <c r="L2433" s="21" t="str">
        <f t="shared" si="374"/>
        <v>Friday</v>
      </c>
      <c r="M2433" s="20">
        <f t="shared" si="375"/>
        <v>4</v>
      </c>
      <c r="N2433" s="19">
        <v>3571.5</v>
      </c>
      <c r="O2433" s="4">
        <f>MATCH(N2433-1,'Supply Data'!$K$12:$K$17)+1</f>
        <v>3</v>
      </c>
      <c r="P2433">
        <f>INDEX('Supply Data'!$L$12:$L$17,'Demand Data'!O2433)</f>
        <v>23</v>
      </c>
      <c r="R2433" t="str">
        <f t="shared" si="376"/>
        <v>11-Apr-08 Friday 4</v>
      </c>
    </row>
    <row r="2434" spans="4:18" x14ac:dyDescent="0.35">
      <c r="D2434" s="21">
        <f t="shared" si="377"/>
        <v>39549.166666660778</v>
      </c>
      <c r="E2434" s="21" t="b">
        <f t="shared" si="370"/>
        <v>0</v>
      </c>
      <c r="F2434" s="21" t="b">
        <f t="shared" si="371"/>
        <v>0</v>
      </c>
      <c r="G2434" s="20">
        <f t="shared" si="372"/>
        <v>1</v>
      </c>
      <c r="H2434" s="20">
        <f t="shared" si="373"/>
        <v>24</v>
      </c>
      <c r="I2434" s="20">
        <f t="shared" si="378"/>
        <v>5</v>
      </c>
      <c r="J2434" s="21">
        <f t="shared" si="379"/>
        <v>39549</v>
      </c>
      <c r="K2434" s="21"/>
      <c r="L2434" s="21" t="str">
        <f t="shared" si="374"/>
        <v>Friday</v>
      </c>
      <c r="M2434" s="20">
        <f t="shared" si="375"/>
        <v>4</v>
      </c>
      <c r="N2434" s="19">
        <v>3699</v>
      </c>
      <c r="O2434" s="4">
        <f>MATCH(N2434-1,'Supply Data'!$K$12:$K$17)+1</f>
        <v>4</v>
      </c>
      <c r="P2434">
        <f>INDEX('Supply Data'!$L$12:$L$17,'Demand Data'!O2434)</f>
        <v>50</v>
      </c>
      <c r="R2434" t="str">
        <f t="shared" si="376"/>
        <v>11-Apr-08 Friday 5</v>
      </c>
    </row>
    <row r="2435" spans="4:18" x14ac:dyDescent="0.35">
      <c r="D2435" s="21">
        <f t="shared" si="377"/>
        <v>39549.208333327442</v>
      </c>
      <c r="E2435" s="21" t="b">
        <f t="shared" si="370"/>
        <v>0</v>
      </c>
      <c r="F2435" s="21" t="b">
        <f t="shared" si="371"/>
        <v>0</v>
      </c>
      <c r="G2435" s="20">
        <f t="shared" si="372"/>
        <v>1</v>
      </c>
      <c r="H2435" s="20">
        <f t="shared" si="373"/>
        <v>24</v>
      </c>
      <c r="I2435" s="20">
        <f t="shared" si="378"/>
        <v>6</v>
      </c>
      <c r="J2435" s="21">
        <f t="shared" si="379"/>
        <v>39549</v>
      </c>
      <c r="K2435" s="21"/>
      <c r="L2435" s="21" t="str">
        <f t="shared" si="374"/>
        <v>Friday</v>
      </c>
      <c r="M2435" s="20">
        <f t="shared" si="375"/>
        <v>4</v>
      </c>
      <c r="N2435" s="19">
        <v>3747</v>
      </c>
      <c r="O2435" s="4">
        <f>MATCH(N2435-1,'Supply Data'!$K$12:$K$17)+1</f>
        <v>4</v>
      </c>
      <c r="P2435">
        <f>INDEX('Supply Data'!$L$12:$L$17,'Demand Data'!O2435)</f>
        <v>50</v>
      </c>
      <c r="R2435" t="str">
        <f t="shared" si="376"/>
        <v>11-Apr-08 Friday 6</v>
      </c>
    </row>
    <row r="2436" spans="4:18" x14ac:dyDescent="0.35">
      <c r="D2436" s="21">
        <f t="shared" si="377"/>
        <v>39549.249999994106</v>
      </c>
      <c r="E2436" s="21" t="b">
        <f t="shared" si="370"/>
        <v>0</v>
      </c>
      <c r="F2436" s="21" t="b">
        <f t="shared" si="371"/>
        <v>0</v>
      </c>
      <c r="G2436" s="20">
        <f t="shared" si="372"/>
        <v>1</v>
      </c>
      <c r="H2436" s="20">
        <f t="shared" si="373"/>
        <v>24</v>
      </c>
      <c r="I2436" s="20">
        <f t="shared" si="378"/>
        <v>7</v>
      </c>
      <c r="J2436" s="21">
        <f t="shared" si="379"/>
        <v>39549</v>
      </c>
      <c r="K2436" s="21"/>
      <c r="L2436" s="21" t="str">
        <f t="shared" si="374"/>
        <v>Friday</v>
      </c>
      <c r="M2436" s="20">
        <f t="shared" si="375"/>
        <v>4</v>
      </c>
      <c r="N2436" s="19">
        <v>4081.5</v>
      </c>
      <c r="O2436" s="4">
        <f>MATCH(N2436-1,'Supply Data'!$K$12:$K$17)+1</f>
        <v>4</v>
      </c>
      <c r="P2436">
        <f>INDEX('Supply Data'!$L$12:$L$17,'Demand Data'!O2436)</f>
        <v>50</v>
      </c>
      <c r="R2436" t="str">
        <f t="shared" si="376"/>
        <v>11-Apr-08 Friday 7</v>
      </c>
    </row>
    <row r="2437" spans="4:18" x14ac:dyDescent="0.35">
      <c r="D2437" s="21">
        <f t="shared" si="377"/>
        <v>39549.291666660771</v>
      </c>
      <c r="E2437" s="21" t="b">
        <f t="shared" si="370"/>
        <v>0</v>
      </c>
      <c r="F2437" s="21" t="b">
        <f t="shared" si="371"/>
        <v>0</v>
      </c>
      <c r="G2437" s="20">
        <f t="shared" si="372"/>
        <v>1</v>
      </c>
      <c r="H2437" s="20">
        <f t="shared" si="373"/>
        <v>24</v>
      </c>
      <c r="I2437" s="20">
        <f t="shared" si="378"/>
        <v>8</v>
      </c>
      <c r="J2437" s="21">
        <f t="shared" si="379"/>
        <v>39549</v>
      </c>
      <c r="K2437" s="21"/>
      <c r="L2437" s="21" t="str">
        <f t="shared" si="374"/>
        <v>Friday</v>
      </c>
      <c r="M2437" s="20">
        <f t="shared" si="375"/>
        <v>4</v>
      </c>
      <c r="N2437" s="19">
        <v>4756.5</v>
      </c>
      <c r="O2437" s="4">
        <f>MATCH(N2437-1,'Supply Data'!$K$12:$K$17)+1</f>
        <v>4</v>
      </c>
      <c r="P2437">
        <f>INDEX('Supply Data'!$L$12:$L$17,'Demand Data'!O2437)</f>
        <v>50</v>
      </c>
      <c r="R2437" t="str">
        <f t="shared" si="376"/>
        <v>11-Apr-08 Friday 8</v>
      </c>
    </row>
    <row r="2438" spans="4:18" x14ac:dyDescent="0.35">
      <c r="D2438" s="21">
        <f t="shared" si="377"/>
        <v>39549.333333327435</v>
      </c>
      <c r="E2438" s="21" t="b">
        <f t="shared" ref="E2438:E2501" si="380">D2438=$D$2</f>
        <v>0</v>
      </c>
      <c r="F2438" s="21" t="b">
        <f t="shared" ref="F2438:F2501" si="381">D2438=$E$2</f>
        <v>0</v>
      </c>
      <c r="G2438" s="20">
        <f t="shared" si="372"/>
        <v>1</v>
      </c>
      <c r="H2438" s="20">
        <f t="shared" si="373"/>
        <v>24</v>
      </c>
      <c r="I2438" s="20">
        <f t="shared" si="378"/>
        <v>9</v>
      </c>
      <c r="J2438" s="21">
        <f t="shared" si="379"/>
        <v>39549</v>
      </c>
      <c r="K2438" s="21"/>
      <c r="L2438" s="21" t="str">
        <f t="shared" si="374"/>
        <v>Friday</v>
      </c>
      <c r="M2438" s="20">
        <f t="shared" si="375"/>
        <v>4</v>
      </c>
      <c r="N2438" s="19">
        <v>5263.5</v>
      </c>
      <c r="O2438" s="4">
        <f>MATCH(N2438-1,'Supply Data'!$K$12:$K$17)+1</f>
        <v>5</v>
      </c>
      <c r="P2438">
        <f>INDEX('Supply Data'!$L$12:$L$17,'Demand Data'!O2438)</f>
        <v>75</v>
      </c>
      <c r="R2438" t="str">
        <f t="shared" si="376"/>
        <v>11-Apr-08 Friday 9</v>
      </c>
    </row>
    <row r="2439" spans="4:18" x14ac:dyDescent="0.35">
      <c r="D2439" s="21">
        <f t="shared" si="377"/>
        <v>39549.374999994099</v>
      </c>
      <c r="E2439" s="21" t="b">
        <f t="shared" si="380"/>
        <v>0</v>
      </c>
      <c r="F2439" s="21" t="b">
        <f t="shared" si="381"/>
        <v>0</v>
      </c>
      <c r="G2439" s="20">
        <f t="shared" ref="G2439:G2502" si="382">IF(E2439,2,IF(F2439,3,1))</f>
        <v>1</v>
      </c>
      <c r="H2439" s="20">
        <f t="shared" ref="H2439:H2502" si="383">CHOOSE(G2439,24,23,25)</f>
        <v>24</v>
      </c>
      <c r="I2439" s="20">
        <f t="shared" si="378"/>
        <v>10</v>
      </c>
      <c r="J2439" s="21">
        <f t="shared" si="379"/>
        <v>39549</v>
      </c>
      <c r="K2439" s="21"/>
      <c r="L2439" s="21" t="str">
        <f t="shared" ref="L2439:L2502" si="384">TEXT(J2439,"ddddd")</f>
        <v>Friday</v>
      </c>
      <c r="M2439" s="20">
        <f t="shared" ref="M2439:M2502" si="385">MONTH(D2439)</f>
        <v>4</v>
      </c>
      <c r="N2439" s="19">
        <v>5653.5</v>
      </c>
      <c r="O2439" s="4">
        <f>MATCH(N2439-1,'Supply Data'!$K$12:$K$17)+1</f>
        <v>5</v>
      </c>
      <c r="P2439">
        <f>INDEX('Supply Data'!$L$12:$L$17,'Demand Data'!O2439)</f>
        <v>75</v>
      </c>
      <c r="R2439" t="str">
        <f t="shared" ref="R2439:R2502" si="386">TEXT(D2439,"dd-mmm-yy ddddd")&amp;" "&amp;I2439</f>
        <v>11-Apr-08 Friday 10</v>
      </c>
    </row>
    <row r="2440" spans="4:18" x14ac:dyDescent="0.35">
      <c r="D2440" s="21">
        <f t="shared" ref="D2440:D2503" si="387">D2439+1/24</f>
        <v>39549.416666660763</v>
      </c>
      <c r="E2440" s="21" t="b">
        <f t="shared" si="380"/>
        <v>0</v>
      </c>
      <c r="F2440" s="21" t="b">
        <f t="shared" si="381"/>
        <v>0</v>
      </c>
      <c r="G2440" s="20">
        <f t="shared" si="382"/>
        <v>1</v>
      </c>
      <c r="H2440" s="20">
        <f t="shared" si="383"/>
        <v>24</v>
      </c>
      <c r="I2440" s="20">
        <f t="shared" ref="I2440:I2503" si="388">IF(I2439&gt;=H2440,1,I2439+1)</f>
        <v>11</v>
      </c>
      <c r="J2440" s="21">
        <f t="shared" ref="J2440:J2503" si="389">IF(I2440=1,J2439+1,J2439)</f>
        <v>39549</v>
      </c>
      <c r="K2440" s="21"/>
      <c r="L2440" s="21" t="str">
        <f t="shared" si="384"/>
        <v>Friday</v>
      </c>
      <c r="M2440" s="20">
        <f t="shared" si="385"/>
        <v>4</v>
      </c>
      <c r="N2440" s="19">
        <v>5776.5</v>
      </c>
      <c r="O2440" s="4">
        <f>MATCH(N2440-1,'Supply Data'!$K$12:$K$17)+1</f>
        <v>5</v>
      </c>
      <c r="P2440">
        <f>INDEX('Supply Data'!$L$12:$L$17,'Demand Data'!O2440)</f>
        <v>75</v>
      </c>
      <c r="R2440" t="str">
        <f t="shared" si="386"/>
        <v>11-Apr-08 Friday 11</v>
      </c>
    </row>
    <row r="2441" spans="4:18" x14ac:dyDescent="0.35">
      <c r="D2441" s="21">
        <f t="shared" si="387"/>
        <v>39549.458333327428</v>
      </c>
      <c r="E2441" s="21" t="b">
        <f t="shared" si="380"/>
        <v>0</v>
      </c>
      <c r="F2441" s="21" t="b">
        <f t="shared" si="381"/>
        <v>0</v>
      </c>
      <c r="G2441" s="20">
        <f t="shared" si="382"/>
        <v>1</v>
      </c>
      <c r="H2441" s="20">
        <f t="shared" si="383"/>
        <v>24</v>
      </c>
      <c r="I2441" s="20">
        <f t="shared" si="388"/>
        <v>12</v>
      </c>
      <c r="J2441" s="21">
        <f t="shared" si="389"/>
        <v>39549</v>
      </c>
      <c r="K2441" s="21"/>
      <c r="L2441" s="21" t="str">
        <f t="shared" si="384"/>
        <v>Friday</v>
      </c>
      <c r="M2441" s="20">
        <f t="shared" si="385"/>
        <v>4</v>
      </c>
      <c r="N2441" s="19">
        <v>5542.5</v>
      </c>
      <c r="O2441" s="4">
        <f>MATCH(N2441-1,'Supply Data'!$K$12:$K$17)+1</f>
        <v>5</v>
      </c>
      <c r="P2441">
        <f>INDEX('Supply Data'!$L$12:$L$17,'Demand Data'!O2441)</f>
        <v>75</v>
      </c>
      <c r="R2441" t="str">
        <f t="shared" si="386"/>
        <v>11-Apr-08 Friday 12</v>
      </c>
    </row>
    <row r="2442" spans="4:18" x14ac:dyDescent="0.35">
      <c r="D2442" s="21">
        <f t="shared" si="387"/>
        <v>39549.499999994092</v>
      </c>
      <c r="E2442" s="21" t="b">
        <f t="shared" si="380"/>
        <v>0</v>
      </c>
      <c r="F2442" s="21" t="b">
        <f t="shared" si="381"/>
        <v>0</v>
      </c>
      <c r="G2442" s="20">
        <f t="shared" si="382"/>
        <v>1</v>
      </c>
      <c r="H2442" s="20">
        <f t="shared" si="383"/>
        <v>24</v>
      </c>
      <c r="I2442" s="20">
        <f t="shared" si="388"/>
        <v>13</v>
      </c>
      <c r="J2442" s="21">
        <f t="shared" si="389"/>
        <v>39549</v>
      </c>
      <c r="K2442" s="21"/>
      <c r="L2442" s="21" t="str">
        <f t="shared" si="384"/>
        <v>Friday</v>
      </c>
      <c r="M2442" s="20">
        <f t="shared" si="385"/>
        <v>4</v>
      </c>
      <c r="N2442" s="19">
        <v>5628</v>
      </c>
      <c r="O2442" s="4">
        <f>MATCH(N2442-1,'Supply Data'!$K$12:$K$17)+1</f>
        <v>5</v>
      </c>
      <c r="P2442">
        <f>INDEX('Supply Data'!$L$12:$L$17,'Demand Data'!O2442)</f>
        <v>75</v>
      </c>
      <c r="R2442" t="str">
        <f t="shared" si="386"/>
        <v>11-Apr-08 Friday 13</v>
      </c>
    </row>
    <row r="2443" spans="4:18" x14ac:dyDescent="0.35">
      <c r="D2443" s="21">
        <f t="shared" si="387"/>
        <v>39549.541666660756</v>
      </c>
      <c r="E2443" s="21" t="b">
        <f t="shared" si="380"/>
        <v>0</v>
      </c>
      <c r="F2443" s="21" t="b">
        <f t="shared" si="381"/>
        <v>0</v>
      </c>
      <c r="G2443" s="20">
        <f t="shared" si="382"/>
        <v>1</v>
      </c>
      <c r="H2443" s="20">
        <f t="shared" si="383"/>
        <v>24</v>
      </c>
      <c r="I2443" s="20">
        <f t="shared" si="388"/>
        <v>14</v>
      </c>
      <c r="J2443" s="21">
        <f t="shared" si="389"/>
        <v>39549</v>
      </c>
      <c r="K2443" s="21"/>
      <c r="L2443" s="21" t="str">
        <f t="shared" si="384"/>
        <v>Friday</v>
      </c>
      <c r="M2443" s="20">
        <f t="shared" si="385"/>
        <v>4</v>
      </c>
      <c r="N2443" s="19">
        <v>5770.5</v>
      </c>
      <c r="O2443" s="4">
        <f>MATCH(N2443-1,'Supply Data'!$K$12:$K$17)+1</f>
        <v>5</v>
      </c>
      <c r="P2443">
        <f>INDEX('Supply Data'!$L$12:$L$17,'Demand Data'!O2443)</f>
        <v>75</v>
      </c>
      <c r="R2443" t="str">
        <f t="shared" si="386"/>
        <v>11-Apr-08 Friday 14</v>
      </c>
    </row>
    <row r="2444" spans="4:18" x14ac:dyDescent="0.35">
      <c r="D2444" s="21">
        <f t="shared" si="387"/>
        <v>39549.58333332742</v>
      </c>
      <c r="E2444" s="21" t="b">
        <f t="shared" si="380"/>
        <v>0</v>
      </c>
      <c r="F2444" s="21" t="b">
        <f t="shared" si="381"/>
        <v>0</v>
      </c>
      <c r="G2444" s="20">
        <f t="shared" si="382"/>
        <v>1</v>
      </c>
      <c r="H2444" s="20">
        <f t="shared" si="383"/>
        <v>24</v>
      </c>
      <c r="I2444" s="20">
        <f t="shared" si="388"/>
        <v>15</v>
      </c>
      <c r="J2444" s="21">
        <f t="shared" si="389"/>
        <v>39549</v>
      </c>
      <c r="K2444" s="21"/>
      <c r="L2444" s="21" t="str">
        <f t="shared" si="384"/>
        <v>Friday</v>
      </c>
      <c r="M2444" s="20">
        <f t="shared" si="385"/>
        <v>4</v>
      </c>
      <c r="N2444" s="19">
        <v>5598</v>
      </c>
      <c r="O2444" s="4">
        <f>MATCH(N2444-1,'Supply Data'!$K$12:$K$17)+1</f>
        <v>5</v>
      </c>
      <c r="P2444">
        <f>INDEX('Supply Data'!$L$12:$L$17,'Demand Data'!O2444)</f>
        <v>75</v>
      </c>
      <c r="R2444" t="str">
        <f t="shared" si="386"/>
        <v>11-Apr-08 Friday 15</v>
      </c>
    </row>
    <row r="2445" spans="4:18" x14ac:dyDescent="0.35">
      <c r="D2445" s="21">
        <f t="shared" si="387"/>
        <v>39549.624999994085</v>
      </c>
      <c r="E2445" s="21" t="b">
        <f t="shared" si="380"/>
        <v>0</v>
      </c>
      <c r="F2445" s="21" t="b">
        <f t="shared" si="381"/>
        <v>0</v>
      </c>
      <c r="G2445" s="20">
        <f t="shared" si="382"/>
        <v>1</v>
      </c>
      <c r="H2445" s="20">
        <f t="shared" si="383"/>
        <v>24</v>
      </c>
      <c r="I2445" s="20">
        <f t="shared" si="388"/>
        <v>16</v>
      </c>
      <c r="J2445" s="21">
        <f t="shared" si="389"/>
        <v>39549</v>
      </c>
      <c r="K2445" s="21"/>
      <c r="L2445" s="21" t="str">
        <f t="shared" si="384"/>
        <v>Friday</v>
      </c>
      <c r="M2445" s="20">
        <f t="shared" si="385"/>
        <v>4</v>
      </c>
      <c r="N2445" s="19">
        <v>5497.5</v>
      </c>
      <c r="O2445" s="4">
        <f>MATCH(N2445-1,'Supply Data'!$K$12:$K$17)+1</f>
        <v>5</v>
      </c>
      <c r="P2445">
        <f>INDEX('Supply Data'!$L$12:$L$17,'Demand Data'!O2445)</f>
        <v>75</v>
      </c>
      <c r="R2445" t="str">
        <f t="shared" si="386"/>
        <v>11-Apr-08 Friday 16</v>
      </c>
    </row>
    <row r="2446" spans="4:18" x14ac:dyDescent="0.35">
      <c r="D2446" s="21">
        <f t="shared" si="387"/>
        <v>39549.666666660749</v>
      </c>
      <c r="E2446" s="21" t="b">
        <f t="shared" si="380"/>
        <v>0</v>
      </c>
      <c r="F2446" s="21" t="b">
        <f t="shared" si="381"/>
        <v>0</v>
      </c>
      <c r="G2446" s="20">
        <f t="shared" si="382"/>
        <v>1</v>
      </c>
      <c r="H2446" s="20">
        <f t="shared" si="383"/>
        <v>24</v>
      </c>
      <c r="I2446" s="20">
        <f t="shared" si="388"/>
        <v>17</v>
      </c>
      <c r="J2446" s="21">
        <f t="shared" si="389"/>
        <v>39549</v>
      </c>
      <c r="K2446" s="21"/>
      <c r="L2446" s="21" t="str">
        <f t="shared" si="384"/>
        <v>Friday</v>
      </c>
      <c r="M2446" s="20">
        <f t="shared" si="385"/>
        <v>4</v>
      </c>
      <c r="N2446" s="19">
        <v>5361</v>
      </c>
      <c r="O2446" s="4">
        <f>MATCH(N2446-1,'Supply Data'!$K$12:$K$17)+1</f>
        <v>5</v>
      </c>
      <c r="P2446">
        <f>INDEX('Supply Data'!$L$12:$L$17,'Demand Data'!O2446)</f>
        <v>75</v>
      </c>
      <c r="R2446" t="str">
        <f t="shared" si="386"/>
        <v>11-Apr-08 Friday 17</v>
      </c>
    </row>
    <row r="2447" spans="4:18" x14ac:dyDescent="0.35">
      <c r="D2447" s="21">
        <f t="shared" si="387"/>
        <v>39549.708333327413</v>
      </c>
      <c r="E2447" s="21" t="b">
        <f t="shared" si="380"/>
        <v>0</v>
      </c>
      <c r="F2447" s="21" t="b">
        <f t="shared" si="381"/>
        <v>0</v>
      </c>
      <c r="G2447" s="20">
        <f t="shared" si="382"/>
        <v>1</v>
      </c>
      <c r="H2447" s="20">
        <f t="shared" si="383"/>
        <v>24</v>
      </c>
      <c r="I2447" s="20">
        <f t="shared" si="388"/>
        <v>18</v>
      </c>
      <c r="J2447" s="21">
        <f t="shared" si="389"/>
        <v>39549</v>
      </c>
      <c r="K2447" s="21"/>
      <c r="L2447" s="21" t="str">
        <f t="shared" si="384"/>
        <v>Friday</v>
      </c>
      <c r="M2447" s="20">
        <f t="shared" si="385"/>
        <v>4</v>
      </c>
      <c r="N2447" s="19">
        <v>5463</v>
      </c>
      <c r="O2447" s="4">
        <f>MATCH(N2447-1,'Supply Data'!$K$12:$K$17)+1</f>
        <v>5</v>
      </c>
      <c r="P2447">
        <f>INDEX('Supply Data'!$L$12:$L$17,'Demand Data'!O2447)</f>
        <v>75</v>
      </c>
      <c r="R2447" t="str">
        <f t="shared" si="386"/>
        <v>11-Apr-08 Friday 18</v>
      </c>
    </row>
    <row r="2448" spans="4:18" x14ac:dyDescent="0.35">
      <c r="D2448" s="21">
        <f t="shared" si="387"/>
        <v>39549.749999994077</v>
      </c>
      <c r="E2448" s="21" t="b">
        <f t="shared" si="380"/>
        <v>0</v>
      </c>
      <c r="F2448" s="21" t="b">
        <f t="shared" si="381"/>
        <v>0</v>
      </c>
      <c r="G2448" s="20">
        <f t="shared" si="382"/>
        <v>1</v>
      </c>
      <c r="H2448" s="20">
        <f t="shared" si="383"/>
        <v>24</v>
      </c>
      <c r="I2448" s="20">
        <f t="shared" si="388"/>
        <v>19</v>
      </c>
      <c r="J2448" s="21">
        <f t="shared" si="389"/>
        <v>39549</v>
      </c>
      <c r="K2448" s="21"/>
      <c r="L2448" s="21" t="str">
        <f t="shared" si="384"/>
        <v>Friday</v>
      </c>
      <c r="M2448" s="20">
        <f t="shared" si="385"/>
        <v>4</v>
      </c>
      <c r="N2448" s="19">
        <v>5848.5</v>
      </c>
      <c r="O2448" s="4">
        <f>MATCH(N2448-1,'Supply Data'!$K$12:$K$17)+1</f>
        <v>5</v>
      </c>
      <c r="P2448">
        <f>INDEX('Supply Data'!$L$12:$L$17,'Demand Data'!O2448)</f>
        <v>75</v>
      </c>
      <c r="R2448" t="str">
        <f t="shared" si="386"/>
        <v>11-Apr-08 Friday 19</v>
      </c>
    </row>
    <row r="2449" spans="4:18" x14ac:dyDescent="0.35">
      <c r="D2449" s="21">
        <f t="shared" si="387"/>
        <v>39549.791666660742</v>
      </c>
      <c r="E2449" s="21" t="b">
        <f t="shared" si="380"/>
        <v>0</v>
      </c>
      <c r="F2449" s="21" t="b">
        <f t="shared" si="381"/>
        <v>0</v>
      </c>
      <c r="G2449" s="20">
        <f t="shared" si="382"/>
        <v>1</v>
      </c>
      <c r="H2449" s="20">
        <f t="shared" si="383"/>
        <v>24</v>
      </c>
      <c r="I2449" s="20">
        <f t="shared" si="388"/>
        <v>20</v>
      </c>
      <c r="J2449" s="21">
        <f t="shared" si="389"/>
        <v>39549</v>
      </c>
      <c r="K2449" s="21"/>
      <c r="L2449" s="21" t="str">
        <f t="shared" si="384"/>
        <v>Friday</v>
      </c>
      <c r="M2449" s="20">
        <f t="shared" si="385"/>
        <v>4</v>
      </c>
      <c r="N2449" s="19">
        <v>5694</v>
      </c>
      <c r="O2449" s="4">
        <f>MATCH(N2449-1,'Supply Data'!$K$12:$K$17)+1</f>
        <v>5</v>
      </c>
      <c r="P2449">
        <f>INDEX('Supply Data'!$L$12:$L$17,'Demand Data'!O2449)</f>
        <v>75</v>
      </c>
      <c r="R2449" t="str">
        <f t="shared" si="386"/>
        <v>11-Apr-08 Friday 20</v>
      </c>
    </row>
    <row r="2450" spans="4:18" x14ac:dyDescent="0.35">
      <c r="D2450" s="21">
        <f t="shared" si="387"/>
        <v>39549.833333327406</v>
      </c>
      <c r="E2450" s="21" t="b">
        <f t="shared" si="380"/>
        <v>0</v>
      </c>
      <c r="F2450" s="21" t="b">
        <f t="shared" si="381"/>
        <v>0</v>
      </c>
      <c r="G2450" s="20">
        <f t="shared" si="382"/>
        <v>1</v>
      </c>
      <c r="H2450" s="20">
        <f t="shared" si="383"/>
        <v>24</v>
      </c>
      <c r="I2450" s="20">
        <f t="shared" si="388"/>
        <v>21</v>
      </c>
      <c r="J2450" s="21">
        <f t="shared" si="389"/>
        <v>39549</v>
      </c>
      <c r="K2450" s="21"/>
      <c r="L2450" s="21" t="str">
        <f t="shared" si="384"/>
        <v>Friday</v>
      </c>
      <c r="M2450" s="20">
        <f t="shared" si="385"/>
        <v>4</v>
      </c>
      <c r="N2450" s="19">
        <v>5455.5</v>
      </c>
      <c r="O2450" s="4">
        <f>MATCH(N2450-1,'Supply Data'!$K$12:$K$17)+1</f>
        <v>5</v>
      </c>
      <c r="P2450">
        <f>INDEX('Supply Data'!$L$12:$L$17,'Demand Data'!O2450)</f>
        <v>75</v>
      </c>
      <c r="R2450" t="str">
        <f t="shared" si="386"/>
        <v>11-Apr-08 Friday 21</v>
      </c>
    </row>
    <row r="2451" spans="4:18" x14ac:dyDescent="0.35">
      <c r="D2451" s="21">
        <f t="shared" si="387"/>
        <v>39549.87499999407</v>
      </c>
      <c r="E2451" s="21" t="b">
        <f t="shared" si="380"/>
        <v>0</v>
      </c>
      <c r="F2451" s="21" t="b">
        <f t="shared" si="381"/>
        <v>0</v>
      </c>
      <c r="G2451" s="20">
        <f t="shared" si="382"/>
        <v>1</v>
      </c>
      <c r="H2451" s="20">
        <f t="shared" si="383"/>
        <v>24</v>
      </c>
      <c r="I2451" s="20">
        <f t="shared" si="388"/>
        <v>22</v>
      </c>
      <c r="J2451" s="21">
        <f t="shared" si="389"/>
        <v>39549</v>
      </c>
      <c r="K2451" s="21"/>
      <c r="L2451" s="21" t="str">
        <f t="shared" si="384"/>
        <v>Friday</v>
      </c>
      <c r="M2451" s="20">
        <f t="shared" si="385"/>
        <v>4</v>
      </c>
      <c r="N2451" s="19">
        <v>5035.5</v>
      </c>
      <c r="O2451" s="4">
        <f>MATCH(N2451-1,'Supply Data'!$K$12:$K$17)+1</f>
        <v>5</v>
      </c>
      <c r="P2451">
        <f>INDEX('Supply Data'!$L$12:$L$17,'Demand Data'!O2451)</f>
        <v>75</v>
      </c>
      <c r="R2451" t="str">
        <f t="shared" si="386"/>
        <v>11-Apr-08 Friday 22</v>
      </c>
    </row>
    <row r="2452" spans="4:18" x14ac:dyDescent="0.35">
      <c r="D2452" s="21">
        <f t="shared" si="387"/>
        <v>39549.916666660734</v>
      </c>
      <c r="E2452" s="21" t="b">
        <f t="shared" si="380"/>
        <v>0</v>
      </c>
      <c r="F2452" s="21" t="b">
        <f t="shared" si="381"/>
        <v>0</v>
      </c>
      <c r="G2452" s="20">
        <f t="shared" si="382"/>
        <v>1</v>
      </c>
      <c r="H2452" s="20">
        <f t="shared" si="383"/>
        <v>24</v>
      </c>
      <c r="I2452" s="20">
        <f t="shared" si="388"/>
        <v>23</v>
      </c>
      <c r="J2452" s="21">
        <f t="shared" si="389"/>
        <v>39549</v>
      </c>
      <c r="K2452" s="21"/>
      <c r="L2452" s="21" t="str">
        <f t="shared" si="384"/>
        <v>Friday</v>
      </c>
      <c r="M2452" s="20">
        <f t="shared" si="385"/>
        <v>4</v>
      </c>
      <c r="N2452" s="19">
        <v>4600.5</v>
      </c>
      <c r="O2452" s="4">
        <f>MATCH(N2452-1,'Supply Data'!$K$12:$K$17)+1</f>
        <v>4</v>
      </c>
      <c r="P2452">
        <f>INDEX('Supply Data'!$L$12:$L$17,'Demand Data'!O2452)</f>
        <v>50</v>
      </c>
      <c r="R2452" t="str">
        <f t="shared" si="386"/>
        <v>11-Apr-08 Friday 23</v>
      </c>
    </row>
    <row r="2453" spans="4:18" x14ac:dyDescent="0.35">
      <c r="D2453" s="21">
        <f t="shared" si="387"/>
        <v>39549.958333327399</v>
      </c>
      <c r="E2453" s="21" t="b">
        <f t="shared" si="380"/>
        <v>0</v>
      </c>
      <c r="F2453" s="21" t="b">
        <f t="shared" si="381"/>
        <v>0</v>
      </c>
      <c r="G2453" s="20">
        <f t="shared" si="382"/>
        <v>1</v>
      </c>
      <c r="H2453" s="20">
        <f t="shared" si="383"/>
        <v>24</v>
      </c>
      <c r="I2453" s="20">
        <f t="shared" si="388"/>
        <v>24</v>
      </c>
      <c r="J2453" s="21">
        <f t="shared" si="389"/>
        <v>39549</v>
      </c>
      <c r="K2453" s="21"/>
      <c r="L2453" s="21" t="str">
        <f t="shared" si="384"/>
        <v>Friday</v>
      </c>
      <c r="M2453" s="20">
        <f t="shared" si="385"/>
        <v>4</v>
      </c>
      <c r="N2453" s="19">
        <v>4308</v>
      </c>
      <c r="O2453" s="4">
        <f>MATCH(N2453-1,'Supply Data'!$K$12:$K$17)+1</f>
        <v>4</v>
      </c>
      <c r="P2453">
        <f>INDEX('Supply Data'!$L$12:$L$17,'Demand Data'!O2453)</f>
        <v>50</v>
      </c>
      <c r="R2453" t="str">
        <f t="shared" si="386"/>
        <v>11-Apr-08 Friday 24</v>
      </c>
    </row>
    <row r="2454" spans="4:18" x14ac:dyDescent="0.35">
      <c r="D2454" s="21">
        <f t="shared" si="387"/>
        <v>39549.999999994063</v>
      </c>
      <c r="E2454" s="21" t="b">
        <f t="shared" si="380"/>
        <v>0</v>
      </c>
      <c r="F2454" s="21" t="b">
        <f t="shared" si="381"/>
        <v>0</v>
      </c>
      <c r="G2454" s="20">
        <f t="shared" si="382"/>
        <v>1</v>
      </c>
      <c r="H2454" s="20">
        <f t="shared" si="383"/>
        <v>24</v>
      </c>
      <c r="I2454" s="20">
        <f t="shared" si="388"/>
        <v>1</v>
      </c>
      <c r="J2454" s="21">
        <f t="shared" si="389"/>
        <v>39550</v>
      </c>
      <c r="K2454" s="21"/>
      <c r="L2454" s="21" t="str">
        <f t="shared" si="384"/>
        <v>Saturday</v>
      </c>
      <c r="M2454" s="20">
        <f t="shared" si="385"/>
        <v>4</v>
      </c>
      <c r="N2454" s="19">
        <v>3889.5</v>
      </c>
      <c r="O2454" s="4">
        <f>MATCH(N2454-1,'Supply Data'!$K$12:$K$17)+1</f>
        <v>4</v>
      </c>
      <c r="P2454">
        <f>INDEX('Supply Data'!$L$12:$L$17,'Demand Data'!O2454)</f>
        <v>50</v>
      </c>
      <c r="R2454" t="str">
        <f t="shared" si="386"/>
        <v>12-Apr-08 Saturday 1</v>
      </c>
    </row>
    <row r="2455" spans="4:18" x14ac:dyDescent="0.35">
      <c r="D2455" s="21">
        <f t="shared" si="387"/>
        <v>39550.041666660727</v>
      </c>
      <c r="E2455" s="21" t="b">
        <f t="shared" si="380"/>
        <v>0</v>
      </c>
      <c r="F2455" s="21" t="b">
        <f t="shared" si="381"/>
        <v>0</v>
      </c>
      <c r="G2455" s="20">
        <f t="shared" si="382"/>
        <v>1</v>
      </c>
      <c r="H2455" s="20">
        <f t="shared" si="383"/>
        <v>24</v>
      </c>
      <c r="I2455" s="20">
        <f t="shared" si="388"/>
        <v>2</v>
      </c>
      <c r="J2455" s="21">
        <f t="shared" si="389"/>
        <v>39550</v>
      </c>
      <c r="K2455" s="21"/>
      <c r="L2455" s="21" t="str">
        <f t="shared" si="384"/>
        <v>Saturday</v>
      </c>
      <c r="M2455" s="20">
        <f t="shared" si="385"/>
        <v>4</v>
      </c>
      <c r="N2455" s="19">
        <v>3643.5</v>
      </c>
      <c r="O2455" s="4">
        <f>MATCH(N2455-1,'Supply Data'!$K$12:$K$17)+1</f>
        <v>4</v>
      </c>
      <c r="P2455">
        <f>INDEX('Supply Data'!$L$12:$L$17,'Demand Data'!O2455)</f>
        <v>50</v>
      </c>
      <c r="R2455" t="str">
        <f t="shared" si="386"/>
        <v>12-Apr-08 Saturday 2</v>
      </c>
    </row>
    <row r="2456" spans="4:18" x14ac:dyDescent="0.35">
      <c r="D2456" s="21">
        <f t="shared" si="387"/>
        <v>39550.083333327391</v>
      </c>
      <c r="E2456" s="21" t="b">
        <f t="shared" si="380"/>
        <v>0</v>
      </c>
      <c r="F2456" s="21" t="b">
        <f t="shared" si="381"/>
        <v>0</v>
      </c>
      <c r="G2456" s="20">
        <f t="shared" si="382"/>
        <v>1</v>
      </c>
      <c r="H2456" s="20">
        <f t="shared" si="383"/>
        <v>24</v>
      </c>
      <c r="I2456" s="20">
        <f t="shared" si="388"/>
        <v>3</v>
      </c>
      <c r="J2456" s="21">
        <f t="shared" si="389"/>
        <v>39550</v>
      </c>
      <c r="K2456" s="21"/>
      <c r="L2456" s="21" t="str">
        <f t="shared" si="384"/>
        <v>Saturday</v>
      </c>
      <c r="M2456" s="20">
        <f t="shared" si="385"/>
        <v>4</v>
      </c>
      <c r="N2456" s="19">
        <v>3628.5</v>
      </c>
      <c r="O2456" s="4">
        <f>MATCH(N2456-1,'Supply Data'!$K$12:$K$17)+1</f>
        <v>4</v>
      </c>
      <c r="P2456">
        <f>INDEX('Supply Data'!$L$12:$L$17,'Demand Data'!O2456)</f>
        <v>50</v>
      </c>
      <c r="R2456" t="str">
        <f t="shared" si="386"/>
        <v>12-Apr-08 Saturday 3</v>
      </c>
    </row>
    <row r="2457" spans="4:18" x14ac:dyDescent="0.35">
      <c r="D2457" s="21">
        <f t="shared" si="387"/>
        <v>39550.124999994056</v>
      </c>
      <c r="E2457" s="21" t="b">
        <f t="shared" si="380"/>
        <v>0</v>
      </c>
      <c r="F2457" s="21" t="b">
        <f t="shared" si="381"/>
        <v>0</v>
      </c>
      <c r="G2457" s="20">
        <f t="shared" si="382"/>
        <v>1</v>
      </c>
      <c r="H2457" s="20">
        <f t="shared" si="383"/>
        <v>24</v>
      </c>
      <c r="I2457" s="20">
        <f t="shared" si="388"/>
        <v>4</v>
      </c>
      <c r="J2457" s="21">
        <f t="shared" si="389"/>
        <v>39550</v>
      </c>
      <c r="K2457" s="21"/>
      <c r="L2457" s="21" t="str">
        <f t="shared" si="384"/>
        <v>Saturday</v>
      </c>
      <c r="M2457" s="20">
        <f t="shared" si="385"/>
        <v>4</v>
      </c>
      <c r="N2457" s="19">
        <v>3622.5</v>
      </c>
      <c r="O2457" s="4">
        <f>MATCH(N2457-1,'Supply Data'!$K$12:$K$17)+1</f>
        <v>4</v>
      </c>
      <c r="P2457">
        <f>INDEX('Supply Data'!$L$12:$L$17,'Demand Data'!O2457)</f>
        <v>50</v>
      </c>
      <c r="R2457" t="str">
        <f t="shared" si="386"/>
        <v>12-Apr-08 Saturday 4</v>
      </c>
    </row>
    <row r="2458" spans="4:18" x14ac:dyDescent="0.35">
      <c r="D2458" s="21">
        <f t="shared" si="387"/>
        <v>39550.16666666072</v>
      </c>
      <c r="E2458" s="21" t="b">
        <f t="shared" si="380"/>
        <v>0</v>
      </c>
      <c r="F2458" s="21" t="b">
        <f t="shared" si="381"/>
        <v>0</v>
      </c>
      <c r="G2458" s="20">
        <f t="shared" si="382"/>
        <v>1</v>
      </c>
      <c r="H2458" s="20">
        <f t="shared" si="383"/>
        <v>24</v>
      </c>
      <c r="I2458" s="20">
        <f t="shared" si="388"/>
        <v>5</v>
      </c>
      <c r="J2458" s="21">
        <f t="shared" si="389"/>
        <v>39550</v>
      </c>
      <c r="K2458" s="21"/>
      <c r="L2458" s="21" t="str">
        <f t="shared" si="384"/>
        <v>Saturday</v>
      </c>
      <c r="M2458" s="20">
        <f t="shared" si="385"/>
        <v>4</v>
      </c>
      <c r="N2458" s="19">
        <v>3699</v>
      </c>
      <c r="O2458" s="4">
        <f>MATCH(N2458-1,'Supply Data'!$K$12:$K$17)+1</f>
        <v>4</v>
      </c>
      <c r="P2458">
        <f>INDEX('Supply Data'!$L$12:$L$17,'Demand Data'!O2458)</f>
        <v>50</v>
      </c>
      <c r="R2458" t="str">
        <f t="shared" si="386"/>
        <v>12-Apr-08 Saturday 5</v>
      </c>
    </row>
    <row r="2459" spans="4:18" x14ac:dyDescent="0.35">
      <c r="D2459" s="21">
        <f t="shared" si="387"/>
        <v>39550.208333327384</v>
      </c>
      <c r="E2459" s="21" t="b">
        <f t="shared" si="380"/>
        <v>0</v>
      </c>
      <c r="F2459" s="21" t="b">
        <f t="shared" si="381"/>
        <v>0</v>
      </c>
      <c r="G2459" s="20">
        <f t="shared" si="382"/>
        <v>1</v>
      </c>
      <c r="H2459" s="20">
        <f t="shared" si="383"/>
        <v>24</v>
      </c>
      <c r="I2459" s="20">
        <f t="shared" si="388"/>
        <v>6</v>
      </c>
      <c r="J2459" s="21">
        <f t="shared" si="389"/>
        <v>39550</v>
      </c>
      <c r="K2459" s="21"/>
      <c r="L2459" s="21" t="str">
        <f t="shared" si="384"/>
        <v>Saturday</v>
      </c>
      <c r="M2459" s="20">
        <f t="shared" si="385"/>
        <v>4</v>
      </c>
      <c r="N2459" s="19">
        <v>3874.5</v>
      </c>
      <c r="O2459" s="4">
        <f>MATCH(N2459-1,'Supply Data'!$K$12:$K$17)+1</f>
        <v>4</v>
      </c>
      <c r="P2459">
        <f>INDEX('Supply Data'!$L$12:$L$17,'Demand Data'!O2459)</f>
        <v>50</v>
      </c>
      <c r="R2459" t="str">
        <f t="shared" si="386"/>
        <v>12-Apr-08 Saturday 6</v>
      </c>
    </row>
    <row r="2460" spans="4:18" x14ac:dyDescent="0.35">
      <c r="D2460" s="21">
        <f t="shared" si="387"/>
        <v>39550.249999994048</v>
      </c>
      <c r="E2460" s="21" t="b">
        <f t="shared" si="380"/>
        <v>0</v>
      </c>
      <c r="F2460" s="21" t="b">
        <f t="shared" si="381"/>
        <v>0</v>
      </c>
      <c r="G2460" s="20">
        <f t="shared" si="382"/>
        <v>1</v>
      </c>
      <c r="H2460" s="20">
        <f t="shared" si="383"/>
        <v>24</v>
      </c>
      <c r="I2460" s="20">
        <f t="shared" si="388"/>
        <v>7</v>
      </c>
      <c r="J2460" s="21">
        <f t="shared" si="389"/>
        <v>39550</v>
      </c>
      <c r="K2460" s="21"/>
      <c r="L2460" s="21" t="str">
        <f t="shared" si="384"/>
        <v>Saturday</v>
      </c>
      <c r="M2460" s="20">
        <f t="shared" si="385"/>
        <v>4</v>
      </c>
      <c r="N2460" s="19">
        <v>4036.5</v>
      </c>
      <c r="O2460" s="4">
        <f>MATCH(N2460-1,'Supply Data'!$K$12:$K$17)+1</f>
        <v>4</v>
      </c>
      <c r="P2460">
        <f>INDEX('Supply Data'!$L$12:$L$17,'Demand Data'!O2460)</f>
        <v>50</v>
      </c>
      <c r="R2460" t="str">
        <f t="shared" si="386"/>
        <v>12-Apr-08 Saturday 7</v>
      </c>
    </row>
    <row r="2461" spans="4:18" x14ac:dyDescent="0.35">
      <c r="D2461" s="21">
        <f t="shared" si="387"/>
        <v>39550.291666660713</v>
      </c>
      <c r="E2461" s="21" t="b">
        <f t="shared" si="380"/>
        <v>0</v>
      </c>
      <c r="F2461" s="21" t="b">
        <f t="shared" si="381"/>
        <v>0</v>
      </c>
      <c r="G2461" s="20">
        <f t="shared" si="382"/>
        <v>1</v>
      </c>
      <c r="H2461" s="20">
        <f t="shared" si="383"/>
        <v>24</v>
      </c>
      <c r="I2461" s="20">
        <f t="shared" si="388"/>
        <v>8</v>
      </c>
      <c r="J2461" s="21">
        <f t="shared" si="389"/>
        <v>39550</v>
      </c>
      <c r="K2461" s="21"/>
      <c r="L2461" s="21" t="str">
        <f t="shared" si="384"/>
        <v>Saturday</v>
      </c>
      <c r="M2461" s="20">
        <f t="shared" si="385"/>
        <v>4</v>
      </c>
      <c r="N2461" s="19">
        <v>4629</v>
      </c>
      <c r="O2461" s="4">
        <f>MATCH(N2461-1,'Supply Data'!$K$12:$K$17)+1</f>
        <v>4</v>
      </c>
      <c r="P2461">
        <f>INDEX('Supply Data'!$L$12:$L$17,'Demand Data'!O2461)</f>
        <v>50</v>
      </c>
      <c r="R2461" t="str">
        <f t="shared" si="386"/>
        <v>12-Apr-08 Saturday 8</v>
      </c>
    </row>
    <row r="2462" spans="4:18" x14ac:dyDescent="0.35">
      <c r="D2462" s="21">
        <f t="shared" si="387"/>
        <v>39550.333333327377</v>
      </c>
      <c r="E2462" s="21" t="b">
        <f t="shared" si="380"/>
        <v>0</v>
      </c>
      <c r="F2462" s="21" t="b">
        <f t="shared" si="381"/>
        <v>0</v>
      </c>
      <c r="G2462" s="20">
        <f t="shared" si="382"/>
        <v>1</v>
      </c>
      <c r="H2462" s="20">
        <f t="shared" si="383"/>
        <v>24</v>
      </c>
      <c r="I2462" s="20">
        <f t="shared" si="388"/>
        <v>9</v>
      </c>
      <c r="J2462" s="21">
        <f t="shared" si="389"/>
        <v>39550</v>
      </c>
      <c r="K2462" s="21"/>
      <c r="L2462" s="21" t="str">
        <f t="shared" si="384"/>
        <v>Saturday</v>
      </c>
      <c r="M2462" s="20">
        <f t="shared" si="385"/>
        <v>4</v>
      </c>
      <c r="N2462" s="19">
        <v>5080.5</v>
      </c>
      <c r="O2462" s="4">
        <f>MATCH(N2462-1,'Supply Data'!$K$12:$K$17)+1</f>
        <v>5</v>
      </c>
      <c r="P2462">
        <f>INDEX('Supply Data'!$L$12:$L$17,'Demand Data'!O2462)</f>
        <v>75</v>
      </c>
      <c r="R2462" t="str">
        <f t="shared" si="386"/>
        <v>12-Apr-08 Saturday 9</v>
      </c>
    </row>
    <row r="2463" spans="4:18" x14ac:dyDescent="0.35">
      <c r="D2463" s="21">
        <f t="shared" si="387"/>
        <v>39550.374999994041</v>
      </c>
      <c r="E2463" s="21" t="b">
        <f t="shared" si="380"/>
        <v>0</v>
      </c>
      <c r="F2463" s="21" t="b">
        <f t="shared" si="381"/>
        <v>0</v>
      </c>
      <c r="G2463" s="20">
        <f t="shared" si="382"/>
        <v>1</v>
      </c>
      <c r="H2463" s="20">
        <f t="shared" si="383"/>
        <v>24</v>
      </c>
      <c r="I2463" s="20">
        <f t="shared" si="388"/>
        <v>10</v>
      </c>
      <c r="J2463" s="21">
        <f t="shared" si="389"/>
        <v>39550</v>
      </c>
      <c r="K2463" s="21"/>
      <c r="L2463" s="21" t="str">
        <f t="shared" si="384"/>
        <v>Saturday</v>
      </c>
      <c r="M2463" s="20">
        <f t="shared" si="385"/>
        <v>4</v>
      </c>
      <c r="N2463" s="19">
        <v>5562</v>
      </c>
      <c r="O2463" s="4">
        <f>MATCH(N2463-1,'Supply Data'!$K$12:$K$17)+1</f>
        <v>5</v>
      </c>
      <c r="P2463">
        <f>INDEX('Supply Data'!$L$12:$L$17,'Demand Data'!O2463)</f>
        <v>75</v>
      </c>
      <c r="R2463" t="str">
        <f t="shared" si="386"/>
        <v>12-Apr-08 Saturday 10</v>
      </c>
    </row>
    <row r="2464" spans="4:18" x14ac:dyDescent="0.35">
      <c r="D2464" s="21">
        <f t="shared" si="387"/>
        <v>39550.416666660705</v>
      </c>
      <c r="E2464" s="21" t="b">
        <f t="shared" si="380"/>
        <v>0</v>
      </c>
      <c r="F2464" s="21" t="b">
        <f t="shared" si="381"/>
        <v>0</v>
      </c>
      <c r="G2464" s="20">
        <f t="shared" si="382"/>
        <v>1</v>
      </c>
      <c r="H2464" s="20">
        <f t="shared" si="383"/>
        <v>24</v>
      </c>
      <c r="I2464" s="20">
        <f t="shared" si="388"/>
        <v>11</v>
      </c>
      <c r="J2464" s="21">
        <f t="shared" si="389"/>
        <v>39550</v>
      </c>
      <c r="K2464" s="21"/>
      <c r="L2464" s="21" t="str">
        <f t="shared" si="384"/>
        <v>Saturday</v>
      </c>
      <c r="M2464" s="20">
        <f t="shared" si="385"/>
        <v>4</v>
      </c>
      <c r="N2464" s="19">
        <v>5835</v>
      </c>
      <c r="O2464" s="4">
        <f>MATCH(N2464-1,'Supply Data'!$K$12:$K$17)+1</f>
        <v>5</v>
      </c>
      <c r="P2464">
        <f>INDEX('Supply Data'!$L$12:$L$17,'Demand Data'!O2464)</f>
        <v>75</v>
      </c>
      <c r="R2464" t="str">
        <f t="shared" si="386"/>
        <v>12-Apr-08 Saturday 11</v>
      </c>
    </row>
    <row r="2465" spans="4:18" x14ac:dyDescent="0.35">
      <c r="D2465" s="21">
        <f t="shared" si="387"/>
        <v>39550.458333327369</v>
      </c>
      <c r="E2465" s="21" t="b">
        <f t="shared" si="380"/>
        <v>0</v>
      </c>
      <c r="F2465" s="21" t="b">
        <f t="shared" si="381"/>
        <v>0</v>
      </c>
      <c r="G2465" s="20">
        <f t="shared" si="382"/>
        <v>1</v>
      </c>
      <c r="H2465" s="20">
        <f t="shared" si="383"/>
        <v>24</v>
      </c>
      <c r="I2465" s="20">
        <f t="shared" si="388"/>
        <v>12</v>
      </c>
      <c r="J2465" s="21">
        <f t="shared" si="389"/>
        <v>39550</v>
      </c>
      <c r="K2465" s="21"/>
      <c r="L2465" s="21" t="str">
        <f t="shared" si="384"/>
        <v>Saturday</v>
      </c>
      <c r="M2465" s="20">
        <f t="shared" si="385"/>
        <v>4</v>
      </c>
      <c r="N2465" s="19">
        <v>5265</v>
      </c>
      <c r="O2465" s="4">
        <f>MATCH(N2465-1,'Supply Data'!$K$12:$K$17)+1</f>
        <v>5</v>
      </c>
      <c r="P2465">
        <f>INDEX('Supply Data'!$L$12:$L$17,'Demand Data'!O2465)</f>
        <v>75</v>
      </c>
      <c r="R2465" t="str">
        <f t="shared" si="386"/>
        <v>12-Apr-08 Saturday 12</v>
      </c>
    </row>
    <row r="2466" spans="4:18" x14ac:dyDescent="0.35">
      <c r="D2466" s="21">
        <f t="shared" si="387"/>
        <v>39550.499999994034</v>
      </c>
      <c r="E2466" s="21" t="b">
        <f t="shared" si="380"/>
        <v>0</v>
      </c>
      <c r="F2466" s="21" t="b">
        <f t="shared" si="381"/>
        <v>0</v>
      </c>
      <c r="G2466" s="20">
        <f t="shared" si="382"/>
        <v>1</v>
      </c>
      <c r="H2466" s="20">
        <f t="shared" si="383"/>
        <v>24</v>
      </c>
      <c r="I2466" s="20">
        <f t="shared" si="388"/>
        <v>13</v>
      </c>
      <c r="J2466" s="21">
        <f t="shared" si="389"/>
        <v>39550</v>
      </c>
      <c r="K2466" s="21"/>
      <c r="L2466" s="21" t="str">
        <f t="shared" si="384"/>
        <v>Saturday</v>
      </c>
      <c r="M2466" s="20">
        <f t="shared" si="385"/>
        <v>4</v>
      </c>
      <c r="N2466" s="19">
        <v>5367</v>
      </c>
      <c r="O2466" s="4">
        <f>MATCH(N2466-1,'Supply Data'!$K$12:$K$17)+1</f>
        <v>5</v>
      </c>
      <c r="P2466">
        <f>INDEX('Supply Data'!$L$12:$L$17,'Demand Data'!O2466)</f>
        <v>75</v>
      </c>
      <c r="R2466" t="str">
        <f t="shared" si="386"/>
        <v>12-Apr-08 Saturday 13</v>
      </c>
    </row>
    <row r="2467" spans="4:18" x14ac:dyDescent="0.35">
      <c r="D2467" s="21">
        <f t="shared" si="387"/>
        <v>39550.541666660698</v>
      </c>
      <c r="E2467" s="21" t="b">
        <f t="shared" si="380"/>
        <v>0</v>
      </c>
      <c r="F2467" s="21" t="b">
        <f t="shared" si="381"/>
        <v>0</v>
      </c>
      <c r="G2467" s="20">
        <f t="shared" si="382"/>
        <v>1</v>
      </c>
      <c r="H2467" s="20">
        <f t="shared" si="383"/>
        <v>24</v>
      </c>
      <c r="I2467" s="20">
        <f t="shared" si="388"/>
        <v>14</v>
      </c>
      <c r="J2467" s="21">
        <f t="shared" si="389"/>
        <v>39550</v>
      </c>
      <c r="K2467" s="21"/>
      <c r="L2467" s="21" t="str">
        <f t="shared" si="384"/>
        <v>Saturday</v>
      </c>
      <c r="M2467" s="20">
        <f t="shared" si="385"/>
        <v>4</v>
      </c>
      <c r="N2467" s="19">
        <v>5511</v>
      </c>
      <c r="O2467" s="4">
        <f>MATCH(N2467-1,'Supply Data'!$K$12:$K$17)+1</f>
        <v>5</v>
      </c>
      <c r="P2467">
        <f>INDEX('Supply Data'!$L$12:$L$17,'Demand Data'!O2467)</f>
        <v>75</v>
      </c>
      <c r="R2467" t="str">
        <f t="shared" si="386"/>
        <v>12-Apr-08 Saturday 14</v>
      </c>
    </row>
    <row r="2468" spans="4:18" x14ac:dyDescent="0.35">
      <c r="D2468" s="21">
        <f t="shared" si="387"/>
        <v>39550.583333327362</v>
      </c>
      <c r="E2468" s="21" t="b">
        <f t="shared" si="380"/>
        <v>0</v>
      </c>
      <c r="F2468" s="21" t="b">
        <f t="shared" si="381"/>
        <v>0</v>
      </c>
      <c r="G2468" s="20">
        <f t="shared" si="382"/>
        <v>1</v>
      </c>
      <c r="H2468" s="20">
        <f t="shared" si="383"/>
        <v>24</v>
      </c>
      <c r="I2468" s="20">
        <f t="shared" si="388"/>
        <v>15</v>
      </c>
      <c r="J2468" s="21">
        <f t="shared" si="389"/>
        <v>39550</v>
      </c>
      <c r="K2468" s="21"/>
      <c r="L2468" s="21" t="str">
        <f t="shared" si="384"/>
        <v>Saturday</v>
      </c>
      <c r="M2468" s="20">
        <f t="shared" si="385"/>
        <v>4</v>
      </c>
      <c r="N2468" s="19">
        <v>5382</v>
      </c>
      <c r="O2468" s="4">
        <f>MATCH(N2468-1,'Supply Data'!$K$12:$K$17)+1</f>
        <v>5</v>
      </c>
      <c r="P2468">
        <f>INDEX('Supply Data'!$L$12:$L$17,'Demand Data'!O2468)</f>
        <v>75</v>
      </c>
      <c r="R2468" t="str">
        <f t="shared" si="386"/>
        <v>12-Apr-08 Saturday 15</v>
      </c>
    </row>
    <row r="2469" spans="4:18" x14ac:dyDescent="0.35">
      <c r="D2469" s="21">
        <f t="shared" si="387"/>
        <v>39550.624999994026</v>
      </c>
      <c r="E2469" s="21" t="b">
        <f t="shared" si="380"/>
        <v>0</v>
      </c>
      <c r="F2469" s="21" t="b">
        <f t="shared" si="381"/>
        <v>0</v>
      </c>
      <c r="G2469" s="20">
        <f t="shared" si="382"/>
        <v>1</v>
      </c>
      <c r="H2469" s="20">
        <f t="shared" si="383"/>
        <v>24</v>
      </c>
      <c r="I2469" s="20">
        <f t="shared" si="388"/>
        <v>16</v>
      </c>
      <c r="J2469" s="21">
        <f t="shared" si="389"/>
        <v>39550</v>
      </c>
      <c r="K2469" s="21"/>
      <c r="L2469" s="21" t="str">
        <f t="shared" si="384"/>
        <v>Saturday</v>
      </c>
      <c r="M2469" s="20">
        <f t="shared" si="385"/>
        <v>4</v>
      </c>
      <c r="N2469" s="19">
        <v>5334</v>
      </c>
      <c r="O2469" s="4">
        <f>MATCH(N2469-1,'Supply Data'!$K$12:$K$17)+1</f>
        <v>5</v>
      </c>
      <c r="P2469">
        <f>INDEX('Supply Data'!$L$12:$L$17,'Demand Data'!O2469)</f>
        <v>75</v>
      </c>
      <c r="R2469" t="str">
        <f t="shared" si="386"/>
        <v>12-Apr-08 Saturday 16</v>
      </c>
    </row>
    <row r="2470" spans="4:18" x14ac:dyDescent="0.35">
      <c r="D2470" s="21">
        <f t="shared" si="387"/>
        <v>39550.666666660691</v>
      </c>
      <c r="E2470" s="21" t="b">
        <f t="shared" si="380"/>
        <v>0</v>
      </c>
      <c r="F2470" s="21" t="b">
        <f t="shared" si="381"/>
        <v>0</v>
      </c>
      <c r="G2470" s="20">
        <f t="shared" si="382"/>
        <v>1</v>
      </c>
      <c r="H2470" s="20">
        <f t="shared" si="383"/>
        <v>24</v>
      </c>
      <c r="I2470" s="20">
        <f t="shared" si="388"/>
        <v>17</v>
      </c>
      <c r="J2470" s="21">
        <f t="shared" si="389"/>
        <v>39550</v>
      </c>
      <c r="K2470" s="21"/>
      <c r="L2470" s="21" t="str">
        <f t="shared" si="384"/>
        <v>Saturday</v>
      </c>
      <c r="M2470" s="20">
        <f t="shared" si="385"/>
        <v>4</v>
      </c>
      <c r="N2470" s="19">
        <v>5145</v>
      </c>
      <c r="O2470" s="4">
        <f>MATCH(N2470-1,'Supply Data'!$K$12:$K$17)+1</f>
        <v>5</v>
      </c>
      <c r="P2470">
        <f>INDEX('Supply Data'!$L$12:$L$17,'Demand Data'!O2470)</f>
        <v>75</v>
      </c>
      <c r="R2470" t="str">
        <f t="shared" si="386"/>
        <v>12-Apr-08 Saturday 17</v>
      </c>
    </row>
    <row r="2471" spans="4:18" x14ac:dyDescent="0.35">
      <c r="D2471" s="21">
        <f t="shared" si="387"/>
        <v>39550.708333327355</v>
      </c>
      <c r="E2471" s="21" t="b">
        <f t="shared" si="380"/>
        <v>0</v>
      </c>
      <c r="F2471" s="21" t="b">
        <f t="shared" si="381"/>
        <v>0</v>
      </c>
      <c r="G2471" s="20">
        <f t="shared" si="382"/>
        <v>1</v>
      </c>
      <c r="H2471" s="20">
        <f t="shared" si="383"/>
        <v>24</v>
      </c>
      <c r="I2471" s="20">
        <f t="shared" si="388"/>
        <v>18</v>
      </c>
      <c r="J2471" s="21">
        <f t="shared" si="389"/>
        <v>39550</v>
      </c>
      <c r="K2471" s="21"/>
      <c r="L2471" s="21" t="str">
        <f t="shared" si="384"/>
        <v>Saturday</v>
      </c>
      <c r="M2471" s="20">
        <f t="shared" si="385"/>
        <v>4</v>
      </c>
      <c r="N2471" s="19">
        <v>5212.5</v>
      </c>
      <c r="O2471" s="4">
        <f>MATCH(N2471-1,'Supply Data'!$K$12:$K$17)+1</f>
        <v>5</v>
      </c>
      <c r="P2471">
        <f>INDEX('Supply Data'!$L$12:$L$17,'Demand Data'!O2471)</f>
        <v>75</v>
      </c>
      <c r="R2471" t="str">
        <f t="shared" si="386"/>
        <v>12-Apr-08 Saturday 18</v>
      </c>
    </row>
    <row r="2472" spans="4:18" x14ac:dyDescent="0.35">
      <c r="D2472" s="21">
        <f t="shared" si="387"/>
        <v>39550.749999994019</v>
      </c>
      <c r="E2472" s="21" t="b">
        <f t="shared" si="380"/>
        <v>0</v>
      </c>
      <c r="F2472" s="21" t="b">
        <f t="shared" si="381"/>
        <v>0</v>
      </c>
      <c r="G2472" s="20">
        <f t="shared" si="382"/>
        <v>1</v>
      </c>
      <c r="H2472" s="20">
        <f t="shared" si="383"/>
        <v>24</v>
      </c>
      <c r="I2472" s="20">
        <f t="shared" si="388"/>
        <v>19</v>
      </c>
      <c r="J2472" s="21">
        <f t="shared" si="389"/>
        <v>39550</v>
      </c>
      <c r="K2472" s="21"/>
      <c r="L2472" s="21" t="str">
        <f t="shared" si="384"/>
        <v>Saturday</v>
      </c>
      <c r="M2472" s="20">
        <f t="shared" si="385"/>
        <v>4</v>
      </c>
      <c r="N2472" s="19">
        <v>5550</v>
      </c>
      <c r="O2472" s="4">
        <f>MATCH(N2472-1,'Supply Data'!$K$12:$K$17)+1</f>
        <v>5</v>
      </c>
      <c r="P2472">
        <f>INDEX('Supply Data'!$L$12:$L$17,'Demand Data'!O2472)</f>
        <v>75</v>
      </c>
      <c r="R2472" t="str">
        <f t="shared" si="386"/>
        <v>12-Apr-08 Saturday 19</v>
      </c>
    </row>
    <row r="2473" spans="4:18" x14ac:dyDescent="0.35">
      <c r="D2473" s="21">
        <f t="shared" si="387"/>
        <v>39550.791666660683</v>
      </c>
      <c r="E2473" s="21" t="b">
        <f t="shared" si="380"/>
        <v>0</v>
      </c>
      <c r="F2473" s="21" t="b">
        <f t="shared" si="381"/>
        <v>0</v>
      </c>
      <c r="G2473" s="20">
        <f t="shared" si="382"/>
        <v>1</v>
      </c>
      <c r="H2473" s="20">
        <f t="shared" si="383"/>
        <v>24</v>
      </c>
      <c r="I2473" s="20">
        <f t="shared" si="388"/>
        <v>20</v>
      </c>
      <c r="J2473" s="21">
        <f t="shared" si="389"/>
        <v>39550</v>
      </c>
      <c r="K2473" s="21"/>
      <c r="L2473" s="21" t="str">
        <f t="shared" si="384"/>
        <v>Saturday</v>
      </c>
      <c r="M2473" s="20">
        <f t="shared" si="385"/>
        <v>4</v>
      </c>
      <c r="N2473" s="19">
        <v>5395.5</v>
      </c>
      <c r="O2473" s="4">
        <f>MATCH(N2473-1,'Supply Data'!$K$12:$K$17)+1</f>
        <v>5</v>
      </c>
      <c r="P2473">
        <f>INDEX('Supply Data'!$L$12:$L$17,'Demand Data'!O2473)</f>
        <v>75</v>
      </c>
      <c r="R2473" t="str">
        <f t="shared" si="386"/>
        <v>12-Apr-08 Saturday 20</v>
      </c>
    </row>
    <row r="2474" spans="4:18" x14ac:dyDescent="0.35">
      <c r="D2474" s="21">
        <f t="shared" si="387"/>
        <v>39550.833333327348</v>
      </c>
      <c r="E2474" s="21" t="b">
        <f t="shared" si="380"/>
        <v>0</v>
      </c>
      <c r="F2474" s="21" t="b">
        <f t="shared" si="381"/>
        <v>0</v>
      </c>
      <c r="G2474" s="20">
        <f t="shared" si="382"/>
        <v>1</v>
      </c>
      <c r="H2474" s="20">
        <f t="shared" si="383"/>
        <v>24</v>
      </c>
      <c r="I2474" s="20">
        <f t="shared" si="388"/>
        <v>21</v>
      </c>
      <c r="J2474" s="21">
        <f t="shared" si="389"/>
        <v>39550</v>
      </c>
      <c r="K2474" s="21"/>
      <c r="L2474" s="21" t="str">
        <f t="shared" si="384"/>
        <v>Saturday</v>
      </c>
      <c r="M2474" s="20">
        <f t="shared" si="385"/>
        <v>4</v>
      </c>
      <c r="N2474" s="19">
        <v>5212.5</v>
      </c>
      <c r="O2474" s="4">
        <f>MATCH(N2474-1,'Supply Data'!$K$12:$K$17)+1</f>
        <v>5</v>
      </c>
      <c r="P2474">
        <f>INDEX('Supply Data'!$L$12:$L$17,'Demand Data'!O2474)</f>
        <v>75</v>
      </c>
      <c r="R2474" t="str">
        <f t="shared" si="386"/>
        <v>12-Apr-08 Saturday 21</v>
      </c>
    </row>
    <row r="2475" spans="4:18" x14ac:dyDescent="0.35">
      <c r="D2475" s="21">
        <f t="shared" si="387"/>
        <v>39550.874999994012</v>
      </c>
      <c r="E2475" s="21" t="b">
        <f t="shared" si="380"/>
        <v>0</v>
      </c>
      <c r="F2475" s="21" t="b">
        <f t="shared" si="381"/>
        <v>0</v>
      </c>
      <c r="G2475" s="20">
        <f t="shared" si="382"/>
        <v>1</v>
      </c>
      <c r="H2475" s="20">
        <f t="shared" si="383"/>
        <v>24</v>
      </c>
      <c r="I2475" s="20">
        <f t="shared" si="388"/>
        <v>22</v>
      </c>
      <c r="J2475" s="21">
        <f t="shared" si="389"/>
        <v>39550</v>
      </c>
      <c r="K2475" s="21"/>
      <c r="L2475" s="21" t="str">
        <f t="shared" si="384"/>
        <v>Saturday</v>
      </c>
      <c r="M2475" s="20">
        <f t="shared" si="385"/>
        <v>4</v>
      </c>
      <c r="N2475" s="19">
        <v>4929</v>
      </c>
      <c r="O2475" s="4">
        <f>MATCH(N2475-1,'Supply Data'!$K$12:$K$17)+1</f>
        <v>5</v>
      </c>
      <c r="P2475">
        <f>INDEX('Supply Data'!$L$12:$L$17,'Demand Data'!O2475)</f>
        <v>75</v>
      </c>
      <c r="R2475" t="str">
        <f t="shared" si="386"/>
        <v>12-Apr-08 Saturday 22</v>
      </c>
    </row>
    <row r="2476" spans="4:18" x14ac:dyDescent="0.35">
      <c r="D2476" s="21">
        <f t="shared" si="387"/>
        <v>39550.916666660676</v>
      </c>
      <c r="E2476" s="21" t="b">
        <f t="shared" si="380"/>
        <v>0</v>
      </c>
      <c r="F2476" s="21" t="b">
        <f t="shared" si="381"/>
        <v>0</v>
      </c>
      <c r="G2476" s="20">
        <f t="shared" si="382"/>
        <v>1</v>
      </c>
      <c r="H2476" s="20">
        <f t="shared" si="383"/>
        <v>24</v>
      </c>
      <c r="I2476" s="20">
        <f t="shared" si="388"/>
        <v>23</v>
      </c>
      <c r="J2476" s="21">
        <f t="shared" si="389"/>
        <v>39550</v>
      </c>
      <c r="K2476" s="21"/>
      <c r="L2476" s="21" t="str">
        <f t="shared" si="384"/>
        <v>Saturday</v>
      </c>
      <c r="M2476" s="20">
        <f t="shared" si="385"/>
        <v>4</v>
      </c>
      <c r="N2476" s="19">
        <v>4494</v>
      </c>
      <c r="O2476" s="4">
        <f>MATCH(N2476-1,'Supply Data'!$K$12:$K$17)+1</f>
        <v>4</v>
      </c>
      <c r="P2476">
        <f>INDEX('Supply Data'!$L$12:$L$17,'Demand Data'!O2476)</f>
        <v>50</v>
      </c>
      <c r="R2476" t="str">
        <f t="shared" si="386"/>
        <v>12-Apr-08 Saturday 23</v>
      </c>
    </row>
    <row r="2477" spans="4:18" x14ac:dyDescent="0.35">
      <c r="D2477" s="21">
        <f t="shared" si="387"/>
        <v>39550.95833332734</v>
      </c>
      <c r="E2477" s="21" t="b">
        <f t="shared" si="380"/>
        <v>0</v>
      </c>
      <c r="F2477" s="21" t="b">
        <f t="shared" si="381"/>
        <v>0</v>
      </c>
      <c r="G2477" s="20">
        <f t="shared" si="382"/>
        <v>1</v>
      </c>
      <c r="H2477" s="20">
        <f t="shared" si="383"/>
        <v>24</v>
      </c>
      <c r="I2477" s="20">
        <f t="shared" si="388"/>
        <v>24</v>
      </c>
      <c r="J2477" s="21">
        <f t="shared" si="389"/>
        <v>39550</v>
      </c>
      <c r="K2477" s="21"/>
      <c r="L2477" s="21" t="str">
        <f t="shared" si="384"/>
        <v>Saturday</v>
      </c>
      <c r="M2477" s="20">
        <f t="shared" si="385"/>
        <v>4</v>
      </c>
      <c r="N2477" s="19">
        <v>4144.5</v>
      </c>
      <c r="O2477" s="4">
        <f>MATCH(N2477-1,'Supply Data'!$K$12:$K$17)+1</f>
        <v>4</v>
      </c>
      <c r="P2477">
        <f>INDEX('Supply Data'!$L$12:$L$17,'Demand Data'!O2477)</f>
        <v>50</v>
      </c>
      <c r="R2477" t="str">
        <f t="shared" si="386"/>
        <v>12-Apr-08 Saturday 24</v>
      </c>
    </row>
    <row r="2478" spans="4:18" x14ac:dyDescent="0.35">
      <c r="D2478" s="21">
        <f t="shared" si="387"/>
        <v>39550.999999994005</v>
      </c>
      <c r="E2478" s="21" t="b">
        <f t="shared" si="380"/>
        <v>0</v>
      </c>
      <c r="F2478" s="21" t="b">
        <f t="shared" si="381"/>
        <v>0</v>
      </c>
      <c r="G2478" s="20">
        <f t="shared" si="382"/>
        <v>1</v>
      </c>
      <c r="H2478" s="20">
        <f t="shared" si="383"/>
        <v>24</v>
      </c>
      <c r="I2478" s="20">
        <f t="shared" si="388"/>
        <v>1</v>
      </c>
      <c r="J2478" s="21">
        <f t="shared" si="389"/>
        <v>39551</v>
      </c>
      <c r="K2478" s="21"/>
      <c r="L2478" s="21" t="str">
        <f t="shared" si="384"/>
        <v>Sunday</v>
      </c>
      <c r="M2478" s="20">
        <f t="shared" si="385"/>
        <v>4</v>
      </c>
      <c r="N2478" s="19">
        <v>3940.5</v>
      </c>
      <c r="O2478" s="4">
        <f>MATCH(N2478-1,'Supply Data'!$K$12:$K$17)+1</f>
        <v>4</v>
      </c>
      <c r="P2478">
        <f>INDEX('Supply Data'!$L$12:$L$17,'Demand Data'!O2478)</f>
        <v>50</v>
      </c>
      <c r="R2478" t="str">
        <f t="shared" si="386"/>
        <v>13-Apr-08 Sunday 1</v>
      </c>
    </row>
    <row r="2479" spans="4:18" x14ac:dyDescent="0.35">
      <c r="D2479" s="21">
        <f t="shared" si="387"/>
        <v>39551.041666660669</v>
      </c>
      <c r="E2479" s="21" t="b">
        <f t="shared" si="380"/>
        <v>0</v>
      </c>
      <c r="F2479" s="21" t="b">
        <f t="shared" si="381"/>
        <v>0</v>
      </c>
      <c r="G2479" s="20">
        <f t="shared" si="382"/>
        <v>1</v>
      </c>
      <c r="H2479" s="20">
        <f t="shared" si="383"/>
        <v>24</v>
      </c>
      <c r="I2479" s="20">
        <f t="shared" si="388"/>
        <v>2</v>
      </c>
      <c r="J2479" s="21">
        <f t="shared" si="389"/>
        <v>39551</v>
      </c>
      <c r="K2479" s="21"/>
      <c r="L2479" s="21" t="str">
        <f t="shared" si="384"/>
        <v>Sunday</v>
      </c>
      <c r="M2479" s="20">
        <f t="shared" si="385"/>
        <v>4</v>
      </c>
      <c r="N2479" s="19">
        <v>3856.5</v>
      </c>
      <c r="O2479" s="4">
        <f>MATCH(N2479-1,'Supply Data'!$K$12:$K$17)+1</f>
        <v>4</v>
      </c>
      <c r="P2479">
        <f>INDEX('Supply Data'!$L$12:$L$17,'Demand Data'!O2479)</f>
        <v>50</v>
      </c>
      <c r="R2479" t="str">
        <f t="shared" si="386"/>
        <v>13-Apr-08 Sunday 2</v>
      </c>
    </row>
    <row r="2480" spans="4:18" x14ac:dyDescent="0.35">
      <c r="D2480" s="21">
        <f t="shared" si="387"/>
        <v>39551.083333327333</v>
      </c>
      <c r="E2480" s="21" t="b">
        <f t="shared" si="380"/>
        <v>0</v>
      </c>
      <c r="F2480" s="21" t="b">
        <f t="shared" si="381"/>
        <v>0</v>
      </c>
      <c r="G2480" s="20">
        <f t="shared" si="382"/>
        <v>1</v>
      </c>
      <c r="H2480" s="20">
        <f t="shared" si="383"/>
        <v>24</v>
      </c>
      <c r="I2480" s="20">
        <f t="shared" si="388"/>
        <v>3</v>
      </c>
      <c r="J2480" s="21">
        <f t="shared" si="389"/>
        <v>39551</v>
      </c>
      <c r="K2480" s="21"/>
      <c r="L2480" s="21" t="str">
        <f t="shared" si="384"/>
        <v>Sunday</v>
      </c>
      <c r="M2480" s="20">
        <f t="shared" si="385"/>
        <v>4</v>
      </c>
      <c r="N2480" s="19">
        <v>3763.5</v>
      </c>
      <c r="O2480" s="4">
        <f>MATCH(N2480-1,'Supply Data'!$K$12:$K$17)+1</f>
        <v>4</v>
      </c>
      <c r="P2480">
        <f>INDEX('Supply Data'!$L$12:$L$17,'Demand Data'!O2480)</f>
        <v>50</v>
      </c>
      <c r="R2480" t="str">
        <f t="shared" si="386"/>
        <v>13-Apr-08 Sunday 3</v>
      </c>
    </row>
    <row r="2481" spans="4:18" x14ac:dyDescent="0.35">
      <c r="D2481" s="21">
        <f t="shared" si="387"/>
        <v>39551.124999993997</v>
      </c>
      <c r="E2481" s="21" t="b">
        <f t="shared" si="380"/>
        <v>0</v>
      </c>
      <c r="F2481" s="21" t="b">
        <f t="shared" si="381"/>
        <v>0</v>
      </c>
      <c r="G2481" s="20">
        <f t="shared" si="382"/>
        <v>1</v>
      </c>
      <c r="H2481" s="20">
        <f t="shared" si="383"/>
        <v>24</v>
      </c>
      <c r="I2481" s="20">
        <f t="shared" si="388"/>
        <v>4</v>
      </c>
      <c r="J2481" s="21">
        <f t="shared" si="389"/>
        <v>39551</v>
      </c>
      <c r="K2481" s="21"/>
      <c r="L2481" s="21" t="str">
        <f t="shared" si="384"/>
        <v>Sunday</v>
      </c>
      <c r="M2481" s="20">
        <f t="shared" si="385"/>
        <v>4</v>
      </c>
      <c r="N2481" s="19">
        <v>3721.5</v>
      </c>
      <c r="O2481" s="4">
        <f>MATCH(N2481-1,'Supply Data'!$K$12:$K$17)+1</f>
        <v>4</v>
      </c>
      <c r="P2481">
        <f>INDEX('Supply Data'!$L$12:$L$17,'Demand Data'!O2481)</f>
        <v>50</v>
      </c>
      <c r="R2481" t="str">
        <f t="shared" si="386"/>
        <v>13-Apr-08 Sunday 4</v>
      </c>
    </row>
    <row r="2482" spans="4:18" x14ac:dyDescent="0.35">
      <c r="D2482" s="21">
        <f t="shared" si="387"/>
        <v>39551.166666660662</v>
      </c>
      <c r="E2482" s="21" t="b">
        <f t="shared" si="380"/>
        <v>0</v>
      </c>
      <c r="F2482" s="21" t="b">
        <f t="shared" si="381"/>
        <v>0</v>
      </c>
      <c r="G2482" s="20">
        <f t="shared" si="382"/>
        <v>1</v>
      </c>
      <c r="H2482" s="20">
        <f t="shared" si="383"/>
        <v>24</v>
      </c>
      <c r="I2482" s="20">
        <f t="shared" si="388"/>
        <v>5</v>
      </c>
      <c r="J2482" s="21">
        <f t="shared" si="389"/>
        <v>39551</v>
      </c>
      <c r="K2482" s="21"/>
      <c r="L2482" s="21" t="str">
        <f t="shared" si="384"/>
        <v>Sunday</v>
      </c>
      <c r="M2482" s="20">
        <f t="shared" si="385"/>
        <v>4</v>
      </c>
      <c r="N2482" s="19">
        <v>3744</v>
      </c>
      <c r="O2482" s="4">
        <f>MATCH(N2482-1,'Supply Data'!$K$12:$K$17)+1</f>
        <v>4</v>
      </c>
      <c r="P2482">
        <f>INDEX('Supply Data'!$L$12:$L$17,'Demand Data'!O2482)</f>
        <v>50</v>
      </c>
      <c r="R2482" t="str">
        <f t="shared" si="386"/>
        <v>13-Apr-08 Sunday 5</v>
      </c>
    </row>
    <row r="2483" spans="4:18" x14ac:dyDescent="0.35">
      <c r="D2483" s="21">
        <f t="shared" si="387"/>
        <v>39551.208333327326</v>
      </c>
      <c r="E2483" s="21" t="b">
        <f t="shared" si="380"/>
        <v>0</v>
      </c>
      <c r="F2483" s="21" t="b">
        <f t="shared" si="381"/>
        <v>0</v>
      </c>
      <c r="G2483" s="20">
        <f t="shared" si="382"/>
        <v>1</v>
      </c>
      <c r="H2483" s="20">
        <f t="shared" si="383"/>
        <v>24</v>
      </c>
      <c r="I2483" s="20">
        <f t="shared" si="388"/>
        <v>6</v>
      </c>
      <c r="J2483" s="21">
        <f t="shared" si="389"/>
        <v>39551</v>
      </c>
      <c r="K2483" s="21"/>
      <c r="L2483" s="21" t="str">
        <f t="shared" si="384"/>
        <v>Sunday</v>
      </c>
      <c r="M2483" s="20">
        <f t="shared" si="385"/>
        <v>4</v>
      </c>
      <c r="N2483" s="19">
        <v>3742.5</v>
      </c>
      <c r="O2483" s="4">
        <f>MATCH(N2483-1,'Supply Data'!$K$12:$K$17)+1</f>
        <v>4</v>
      </c>
      <c r="P2483">
        <f>INDEX('Supply Data'!$L$12:$L$17,'Demand Data'!O2483)</f>
        <v>50</v>
      </c>
      <c r="R2483" t="str">
        <f t="shared" si="386"/>
        <v>13-Apr-08 Sunday 6</v>
      </c>
    </row>
    <row r="2484" spans="4:18" x14ac:dyDescent="0.35">
      <c r="D2484" s="21">
        <f t="shared" si="387"/>
        <v>39551.24999999399</v>
      </c>
      <c r="E2484" s="21" t="b">
        <f t="shared" si="380"/>
        <v>0</v>
      </c>
      <c r="F2484" s="21" t="b">
        <f t="shared" si="381"/>
        <v>0</v>
      </c>
      <c r="G2484" s="20">
        <f t="shared" si="382"/>
        <v>1</v>
      </c>
      <c r="H2484" s="20">
        <f t="shared" si="383"/>
        <v>24</v>
      </c>
      <c r="I2484" s="20">
        <f t="shared" si="388"/>
        <v>7</v>
      </c>
      <c r="J2484" s="21">
        <f t="shared" si="389"/>
        <v>39551</v>
      </c>
      <c r="K2484" s="21"/>
      <c r="L2484" s="21" t="str">
        <f t="shared" si="384"/>
        <v>Sunday</v>
      </c>
      <c r="M2484" s="20">
        <f t="shared" si="385"/>
        <v>4</v>
      </c>
      <c r="N2484" s="19">
        <v>3774</v>
      </c>
      <c r="O2484" s="4">
        <f>MATCH(N2484-1,'Supply Data'!$K$12:$K$17)+1</f>
        <v>4</v>
      </c>
      <c r="P2484">
        <f>INDEX('Supply Data'!$L$12:$L$17,'Demand Data'!O2484)</f>
        <v>50</v>
      </c>
      <c r="R2484" t="str">
        <f t="shared" si="386"/>
        <v>13-Apr-08 Sunday 7</v>
      </c>
    </row>
    <row r="2485" spans="4:18" x14ac:dyDescent="0.35">
      <c r="D2485" s="21">
        <f t="shared" si="387"/>
        <v>39551.291666660654</v>
      </c>
      <c r="E2485" s="21" t="b">
        <f t="shared" si="380"/>
        <v>0</v>
      </c>
      <c r="F2485" s="21" t="b">
        <f t="shared" si="381"/>
        <v>0</v>
      </c>
      <c r="G2485" s="20">
        <f t="shared" si="382"/>
        <v>1</v>
      </c>
      <c r="H2485" s="20">
        <f t="shared" si="383"/>
        <v>24</v>
      </c>
      <c r="I2485" s="20">
        <f t="shared" si="388"/>
        <v>8</v>
      </c>
      <c r="J2485" s="21">
        <f t="shared" si="389"/>
        <v>39551</v>
      </c>
      <c r="K2485" s="21"/>
      <c r="L2485" s="21" t="str">
        <f t="shared" si="384"/>
        <v>Sunday</v>
      </c>
      <c r="M2485" s="20">
        <f t="shared" si="385"/>
        <v>4</v>
      </c>
      <c r="N2485" s="19">
        <v>4144.5</v>
      </c>
      <c r="O2485" s="4">
        <f>MATCH(N2485-1,'Supply Data'!$K$12:$K$17)+1</f>
        <v>4</v>
      </c>
      <c r="P2485">
        <f>INDEX('Supply Data'!$L$12:$L$17,'Demand Data'!O2485)</f>
        <v>50</v>
      </c>
      <c r="R2485" t="str">
        <f t="shared" si="386"/>
        <v>13-Apr-08 Sunday 8</v>
      </c>
    </row>
    <row r="2486" spans="4:18" x14ac:dyDescent="0.35">
      <c r="D2486" s="21">
        <f t="shared" si="387"/>
        <v>39551.333333327319</v>
      </c>
      <c r="E2486" s="21" t="b">
        <f t="shared" si="380"/>
        <v>0</v>
      </c>
      <c r="F2486" s="21" t="b">
        <f t="shared" si="381"/>
        <v>0</v>
      </c>
      <c r="G2486" s="20">
        <f t="shared" si="382"/>
        <v>1</v>
      </c>
      <c r="H2486" s="20">
        <f t="shared" si="383"/>
        <v>24</v>
      </c>
      <c r="I2486" s="20">
        <f t="shared" si="388"/>
        <v>9</v>
      </c>
      <c r="J2486" s="21">
        <f t="shared" si="389"/>
        <v>39551</v>
      </c>
      <c r="K2486" s="21"/>
      <c r="L2486" s="21" t="str">
        <f t="shared" si="384"/>
        <v>Sunday</v>
      </c>
      <c r="M2486" s="20">
        <f t="shared" si="385"/>
        <v>4</v>
      </c>
      <c r="N2486" s="19">
        <v>4705.5</v>
      </c>
      <c r="O2486" s="4">
        <f>MATCH(N2486-1,'Supply Data'!$K$12:$K$17)+1</f>
        <v>4</v>
      </c>
      <c r="P2486">
        <f>INDEX('Supply Data'!$L$12:$L$17,'Demand Data'!O2486)</f>
        <v>50</v>
      </c>
      <c r="R2486" t="str">
        <f t="shared" si="386"/>
        <v>13-Apr-08 Sunday 9</v>
      </c>
    </row>
    <row r="2487" spans="4:18" x14ac:dyDescent="0.35">
      <c r="D2487" s="21">
        <f t="shared" si="387"/>
        <v>39551.374999993983</v>
      </c>
      <c r="E2487" s="21" t="b">
        <f t="shared" si="380"/>
        <v>0</v>
      </c>
      <c r="F2487" s="21" t="b">
        <f t="shared" si="381"/>
        <v>0</v>
      </c>
      <c r="G2487" s="20">
        <f t="shared" si="382"/>
        <v>1</v>
      </c>
      <c r="H2487" s="20">
        <f t="shared" si="383"/>
        <v>24</v>
      </c>
      <c r="I2487" s="20">
        <f t="shared" si="388"/>
        <v>10</v>
      </c>
      <c r="J2487" s="21">
        <f t="shared" si="389"/>
        <v>39551</v>
      </c>
      <c r="K2487" s="21"/>
      <c r="L2487" s="21" t="str">
        <f t="shared" si="384"/>
        <v>Sunday</v>
      </c>
      <c r="M2487" s="20">
        <f t="shared" si="385"/>
        <v>4</v>
      </c>
      <c r="N2487" s="19">
        <v>4984.5</v>
      </c>
      <c r="O2487" s="4">
        <f>MATCH(N2487-1,'Supply Data'!$K$12:$K$17)+1</f>
        <v>5</v>
      </c>
      <c r="P2487">
        <f>INDEX('Supply Data'!$L$12:$L$17,'Demand Data'!O2487)</f>
        <v>75</v>
      </c>
      <c r="R2487" t="str">
        <f t="shared" si="386"/>
        <v>13-Apr-08 Sunday 10</v>
      </c>
    </row>
    <row r="2488" spans="4:18" x14ac:dyDescent="0.35">
      <c r="D2488" s="21">
        <f t="shared" si="387"/>
        <v>39551.416666660647</v>
      </c>
      <c r="E2488" s="21" t="b">
        <f t="shared" si="380"/>
        <v>0</v>
      </c>
      <c r="F2488" s="21" t="b">
        <f t="shared" si="381"/>
        <v>0</v>
      </c>
      <c r="G2488" s="20">
        <f t="shared" si="382"/>
        <v>1</v>
      </c>
      <c r="H2488" s="20">
        <f t="shared" si="383"/>
        <v>24</v>
      </c>
      <c r="I2488" s="20">
        <f t="shared" si="388"/>
        <v>11</v>
      </c>
      <c r="J2488" s="21">
        <f t="shared" si="389"/>
        <v>39551</v>
      </c>
      <c r="K2488" s="21"/>
      <c r="L2488" s="21" t="str">
        <f t="shared" si="384"/>
        <v>Sunday</v>
      </c>
      <c r="M2488" s="20">
        <f t="shared" si="385"/>
        <v>4</v>
      </c>
      <c r="N2488" s="19">
        <v>5179.5</v>
      </c>
      <c r="O2488" s="4">
        <f>MATCH(N2488-1,'Supply Data'!$K$12:$K$17)+1</f>
        <v>5</v>
      </c>
      <c r="P2488">
        <f>INDEX('Supply Data'!$L$12:$L$17,'Demand Data'!O2488)</f>
        <v>75</v>
      </c>
      <c r="R2488" t="str">
        <f t="shared" si="386"/>
        <v>13-Apr-08 Sunday 11</v>
      </c>
    </row>
    <row r="2489" spans="4:18" x14ac:dyDescent="0.35">
      <c r="D2489" s="21">
        <f t="shared" si="387"/>
        <v>39551.458333327311</v>
      </c>
      <c r="E2489" s="21" t="b">
        <f t="shared" si="380"/>
        <v>0</v>
      </c>
      <c r="F2489" s="21" t="b">
        <f t="shared" si="381"/>
        <v>0</v>
      </c>
      <c r="G2489" s="20">
        <f t="shared" si="382"/>
        <v>1</v>
      </c>
      <c r="H2489" s="20">
        <f t="shared" si="383"/>
        <v>24</v>
      </c>
      <c r="I2489" s="20">
        <f t="shared" si="388"/>
        <v>12</v>
      </c>
      <c r="J2489" s="21">
        <f t="shared" si="389"/>
        <v>39551</v>
      </c>
      <c r="K2489" s="21"/>
      <c r="L2489" s="21" t="str">
        <f t="shared" si="384"/>
        <v>Sunday</v>
      </c>
      <c r="M2489" s="20">
        <f t="shared" si="385"/>
        <v>4</v>
      </c>
      <c r="N2489" s="19">
        <v>4888.5</v>
      </c>
      <c r="O2489" s="4">
        <f>MATCH(N2489-1,'Supply Data'!$K$12:$K$17)+1</f>
        <v>5</v>
      </c>
      <c r="P2489">
        <f>INDEX('Supply Data'!$L$12:$L$17,'Demand Data'!O2489)</f>
        <v>75</v>
      </c>
      <c r="R2489" t="str">
        <f t="shared" si="386"/>
        <v>13-Apr-08 Sunday 12</v>
      </c>
    </row>
    <row r="2490" spans="4:18" x14ac:dyDescent="0.35">
      <c r="D2490" s="21">
        <f t="shared" si="387"/>
        <v>39551.499999993976</v>
      </c>
      <c r="E2490" s="21" t="b">
        <f t="shared" si="380"/>
        <v>0</v>
      </c>
      <c r="F2490" s="21" t="b">
        <f t="shared" si="381"/>
        <v>0</v>
      </c>
      <c r="G2490" s="20">
        <f t="shared" si="382"/>
        <v>1</v>
      </c>
      <c r="H2490" s="20">
        <f t="shared" si="383"/>
        <v>24</v>
      </c>
      <c r="I2490" s="20">
        <f t="shared" si="388"/>
        <v>13</v>
      </c>
      <c r="J2490" s="21">
        <f t="shared" si="389"/>
        <v>39551</v>
      </c>
      <c r="K2490" s="21"/>
      <c r="L2490" s="21" t="str">
        <f t="shared" si="384"/>
        <v>Sunday</v>
      </c>
      <c r="M2490" s="20">
        <f t="shared" si="385"/>
        <v>4</v>
      </c>
      <c r="N2490" s="19">
        <v>4914</v>
      </c>
      <c r="O2490" s="4">
        <f>MATCH(N2490-1,'Supply Data'!$K$12:$K$17)+1</f>
        <v>5</v>
      </c>
      <c r="P2490">
        <f>INDEX('Supply Data'!$L$12:$L$17,'Demand Data'!O2490)</f>
        <v>75</v>
      </c>
      <c r="R2490" t="str">
        <f t="shared" si="386"/>
        <v>13-Apr-08 Sunday 13</v>
      </c>
    </row>
    <row r="2491" spans="4:18" x14ac:dyDescent="0.35">
      <c r="D2491" s="21">
        <f t="shared" si="387"/>
        <v>39551.54166666064</v>
      </c>
      <c r="E2491" s="21" t="b">
        <f t="shared" si="380"/>
        <v>0</v>
      </c>
      <c r="F2491" s="21" t="b">
        <f t="shared" si="381"/>
        <v>0</v>
      </c>
      <c r="G2491" s="20">
        <f t="shared" si="382"/>
        <v>1</v>
      </c>
      <c r="H2491" s="20">
        <f t="shared" si="383"/>
        <v>24</v>
      </c>
      <c r="I2491" s="20">
        <f t="shared" si="388"/>
        <v>14</v>
      </c>
      <c r="J2491" s="21">
        <f t="shared" si="389"/>
        <v>39551</v>
      </c>
      <c r="K2491" s="21"/>
      <c r="L2491" s="21" t="str">
        <f t="shared" si="384"/>
        <v>Sunday</v>
      </c>
      <c r="M2491" s="20">
        <f t="shared" si="385"/>
        <v>4</v>
      </c>
      <c r="N2491" s="19">
        <v>4984.5</v>
      </c>
      <c r="O2491" s="4">
        <f>MATCH(N2491-1,'Supply Data'!$K$12:$K$17)+1</f>
        <v>5</v>
      </c>
      <c r="P2491">
        <f>INDEX('Supply Data'!$L$12:$L$17,'Demand Data'!O2491)</f>
        <v>75</v>
      </c>
      <c r="R2491" t="str">
        <f t="shared" si="386"/>
        <v>13-Apr-08 Sunday 14</v>
      </c>
    </row>
    <row r="2492" spans="4:18" x14ac:dyDescent="0.35">
      <c r="D2492" s="21">
        <f t="shared" si="387"/>
        <v>39551.583333327304</v>
      </c>
      <c r="E2492" s="21" t="b">
        <f t="shared" si="380"/>
        <v>0</v>
      </c>
      <c r="F2492" s="21" t="b">
        <f t="shared" si="381"/>
        <v>0</v>
      </c>
      <c r="G2492" s="20">
        <f t="shared" si="382"/>
        <v>1</v>
      </c>
      <c r="H2492" s="20">
        <f t="shared" si="383"/>
        <v>24</v>
      </c>
      <c r="I2492" s="20">
        <f t="shared" si="388"/>
        <v>15</v>
      </c>
      <c r="J2492" s="21">
        <f t="shared" si="389"/>
        <v>39551</v>
      </c>
      <c r="K2492" s="21"/>
      <c r="L2492" s="21" t="str">
        <f t="shared" si="384"/>
        <v>Sunday</v>
      </c>
      <c r="M2492" s="20">
        <f t="shared" si="385"/>
        <v>4</v>
      </c>
      <c r="N2492" s="19">
        <v>4813.5</v>
      </c>
      <c r="O2492" s="4">
        <f>MATCH(N2492-1,'Supply Data'!$K$12:$K$17)+1</f>
        <v>5</v>
      </c>
      <c r="P2492">
        <f>INDEX('Supply Data'!$L$12:$L$17,'Demand Data'!O2492)</f>
        <v>75</v>
      </c>
      <c r="R2492" t="str">
        <f t="shared" si="386"/>
        <v>13-Apr-08 Sunday 15</v>
      </c>
    </row>
    <row r="2493" spans="4:18" x14ac:dyDescent="0.35">
      <c r="D2493" s="21">
        <f t="shared" si="387"/>
        <v>39551.624999993968</v>
      </c>
      <c r="E2493" s="21" t="b">
        <f t="shared" si="380"/>
        <v>0</v>
      </c>
      <c r="F2493" s="21" t="b">
        <f t="shared" si="381"/>
        <v>0</v>
      </c>
      <c r="G2493" s="20">
        <f t="shared" si="382"/>
        <v>1</v>
      </c>
      <c r="H2493" s="20">
        <f t="shared" si="383"/>
        <v>24</v>
      </c>
      <c r="I2493" s="20">
        <f t="shared" si="388"/>
        <v>16</v>
      </c>
      <c r="J2493" s="21">
        <f t="shared" si="389"/>
        <v>39551</v>
      </c>
      <c r="K2493" s="21"/>
      <c r="L2493" s="21" t="str">
        <f t="shared" si="384"/>
        <v>Sunday</v>
      </c>
      <c r="M2493" s="20">
        <f t="shared" si="385"/>
        <v>4</v>
      </c>
      <c r="N2493" s="19">
        <v>4692</v>
      </c>
      <c r="O2493" s="4">
        <f>MATCH(N2493-1,'Supply Data'!$K$12:$K$17)+1</f>
        <v>4</v>
      </c>
      <c r="P2493">
        <f>INDEX('Supply Data'!$L$12:$L$17,'Demand Data'!O2493)</f>
        <v>50</v>
      </c>
      <c r="R2493" t="str">
        <f t="shared" si="386"/>
        <v>13-Apr-08 Sunday 16</v>
      </c>
    </row>
    <row r="2494" spans="4:18" x14ac:dyDescent="0.35">
      <c r="D2494" s="21">
        <f t="shared" si="387"/>
        <v>39551.666666660632</v>
      </c>
      <c r="E2494" s="21" t="b">
        <f t="shared" si="380"/>
        <v>0</v>
      </c>
      <c r="F2494" s="21" t="b">
        <f t="shared" si="381"/>
        <v>0</v>
      </c>
      <c r="G2494" s="20">
        <f t="shared" si="382"/>
        <v>1</v>
      </c>
      <c r="H2494" s="20">
        <f t="shared" si="383"/>
        <v>24</v>
      </c>
      <c r="I2494" s="20">
        <f t="shared" si="388"/>
        <v>17</v>
      </c>
      <c r="J2494" s="21">
        <f t="shared" si="389"/>
        <v>39551</v>
      </c>
      <c r="K2494" s="21"/>
      <c r="L2494" s="21" t="str">
        <f t="shared" si="384"/>
        <v>Sunday</v>
      </c>
      <c r="M2494" s="20">
        <f t="shared" si="385"/>
        <v>4</v>
      </c>
      <c r="N2494" s="19">
        <v>4602</v>
      </c>
      <c r="O2494" s="4">
        <f>MATCH(N2494-1,'Supply Data'!$K$12:$K$17)+1</f>
        <v>4</v>
      </c>
      <c r="P2494">
        <f>INDEX('Supply Data'!$L$12:$L$17,'Demand Data'!O2494)</f>
        <v>50</v>
      </c>
      <c r="R2494" t="str">
        <f t="shared" si="386"/>
        <v>13-Apr-08 Sunday 17</v>
      </c>
    </row>
    <row r="2495" spans="4:18" x14ac:dyDescent="0.35">
      <c r="D2495" s="21">
        <f t="shared" si="387"/>
        <v>39551.708333327297</v>
      </c>
      <c r="E2495" s="21" t="b">
        <f t="shared" si="380"/>
        <v>0</v>
      </c>
      <c r="F2495" s="21" t="b">
        <f t="shared" si="381"/>
        <v>0</v>
      </c>
      <c r="G2495" s="20">
        <f t="shared" si="382"/>
        <v>1</v>
      </c>
      <c r="H2495" s="20">
        <f t="shared" si="383"/>
        <v>24</v>
      </c>
      <c r="I2495" s="20">
        <f t="shared" si="388"/>
        <v>18</v>
      </c>
      <c r="J2495" s="21">
        <f t="shared" si="389"/>
        <v>39551</v>
      </c>
      <c r="K2495" s="21"/>
      <c r="L2495" s="21" t="str">
        <f t="shared" si="384"/>
        <v>Sunday</v>
      </c>
      <c r="M2495" s="20">
        <f t="shared" si="385"/>
        <v>4</v>
      </c>
      <c r="N2495" s="19">
        <v>4704</v>
      </c>
      <c r="O2495" s="4">
        <f>MATCH(N2495-1,'Supply Data'!$K$12:$K$17)+1</f>
        <v>4</v>
      </c>
      <c r="P2495">
        <f>INDEX('Supply Data'!$L$12:$L$17,'Demand Data'!O2495)</f>
        <v>50</v>
      </c>
      <c r="R2495" t="str">
        <f t="shared" si="386"/>
        <v>13-Apr-08 Sunday 18</v>
      </c>
    </row>
    <row r="2496" spans="4:18" x14ac:dyDescent="0.35">
      <c r="D2496" s="21">
        <f t="shared" si="387"/>
        <v>39551.749999993961</v>
      </c>
      <c r="E2496" s="21" t="b">
        <f t="shared" si="380"/>
        <v>0</v>
      </c>
      <c r="F2496" s="21" t="b">
        <f t="shared" si="381"/>
        <v>0</v>
      </c>
      <c r="G2496" s="20">
        <f t="shared" si="382"/>
        <v>1</v>
      </c>
      <c r="H2496" s="20">
        <f t="shared" si="383"/>
        <v>24</v>
      </c>
      <c r="I2496" s="20">
        <f t="shared" si="388"/>
        <v>19</v>
      </c>
      <c r="J2496" s="21">
        <f t="shared" si="389"/>
        <v>39551</v>
      </c>
      <c r="K2496" s="21"/>
      <c r="L2496" s="21" t="str">
        <f t="shared" si="384"/>
        <v>Sunday</v>
      </c>
      <c r="M2496" s="20">
        <f t="shared" si="385"/>
        <v>4</v>
      </c>
      <c r="N2496" s="19">
        <v>5356.5</v>
      </c>
      <c r="O2496" s="4">
        <f>MATCH(N2496-1,'Supply Data'!$K$12:$K$17)+1</f>
        <v>5</v>
      </c>
      <c r="P2496">
        <f>INDEX('Supply Data'!$L$12:$L$17,'Demand Data'!O2496)</f>
        <v>75</v>
      </c>
      <c r="R2496" t="str">
        <f t="shared" si="386"/>
        <v>13-Apr-08 Sunday 19</v>
      </c>
    </row>
    <row r="2497" spans="4:18" x14ac:dyDescent="0.35">
      <c r="D2497" s="21">
        <f t="shared" si="387"/>
        <v>39551.791666660625</v>
      </c>
      <c r="E2497" s="21" t="b">
        <f t="shared" si="380"/>
        <v>0</v>
      </c>
      <c r="F2497" s="21" t="b">
        <f t="shared" si="381"/>
        <v>0</v>
      </c>
      <c r="G2497" s="20">
        <f t="shared" si="382"/>
        <v>1</v>
      </c>
      <c r="H2497" s="20">
        <f t="shared" si="383"/>
        <v>24</v>
      </c>
      <c r="I2497" s="20">
        <f t="shared" si="388"/>
        <v>20</v>
      </c>
      <c r="J2497" s="21">
        <f t="shared" si="389"/>
        <v>39551</v>
      </c>
      <c r="K2497" s="21"/>
      <c r="L2497" s="21" t="str">
        <f t="shared" si="384"/>
        <v>Sunday</v>
      </c>
      <c r="M2497" s="20">
        <f t="shared" si="385"/>
        <v>4</v>
      </c>
      <c r="N2497" s="19">
        <v>5182.5</v>
      </c>
      <c r="O2497" s="4">
        <f>MATCH(N2497-1,'Supply Data'!$K$12:$K$17)+1</f>
        <v>5</v>
      </c>
      <c r="P2497">
        <f>INDEX('Supply Data'!$L$12:$L$17,'Demand Data'!O2497)</f>
        <v>75</v>
      </c>
      <c r="R2497" t="str">
        <f t="shared" si="386"/>
        <v>13-Apr-08 Sunday 20</v>
      </c>
    </row>
    <row r="2498" spans="4:18" x14ac:dyDescent="0.35">
      <c r="D2498" s="21">
        <f t="shared" si="387"/>
        <v>39551.833333327289</v>
      </c>
      <c r="E2498" s="21" t="b">
        <f t="shared" si="380"/>
        <v>0</v>
      </c>
      <c r="F2498" s="21" t="b">
        <f t="shared" si="381"/>
        <v>0</v>
      </c>
      <c r="G2498" s="20">
        <f t="shared" si="382"/>
        <v>1</v>
      </c>
      <c r="H2498" s="20">
        <f t="shared" si="383"/>
        <v>24</v>
      </c>
      <c r="I2498" s="20">
        <f t="shared" si="388"/>
        <v>21</v>
      </c>
      <c r="J2498" s="21">
        <f t="shared" si="389"/>
        <v>39551</v>
      </c>
      <c r="K2498" s="21"/>
      <c r="L2498" s="21" t="str">
        <f t="shared" si="384"/>
        <v>Sunday</v>
      </c>
      <c r="M2498" s="20">
        <f t="shared" si="385"/>
        <v>4</v>
      </c>
      <c r="N2498" s="19">
        <v>4905</v>
      </c>
      <c r="O2498" s="4">
        <f>MATCH(N2498-1,'Supply Data'!$K$12:$K$17)+1</f>
        <v>5</v>
      </c>
      <c r="P2498">
        <f>INDEX('Supply Data'!$L$12:$L$17,'Demand Data'!O2498)</f>
        <v>75</v>
      </c>
      <c r="R2498" t="str">
        <f t="shared" si="386"/>
        <v>13-Apr-08 Sunday 21</v>
      </c>
    </row>
    <row r="2499" spans="4:18" x14ac:dyDescent="0.35">
      <c r="D2499" s="21">
        <f t="shared" si="387"/>
        <v>39551.874999993954</v>
      </c>
      <c r="E2499" s="21" t="b">
        <f t="shared" si="380"/>
        <v>0</v>
      </c>
      <c r="F2499" s="21" t="b">
        <f t="shared" si="381"/>
        <v>0</v>
      </c>
      <c r="G2499" s="20">
        <f t="shared" si="382"/>
        <v>1</v>
      </c>
      <c r="H2499" s="20">
        <f t="shared" si="383"/>
        <v>24</v>
      </c>
      <c r="I2499" s="20">
        <f t="shared" si="388"/>
        <v>22</v>
      </c>
      <c r="J2499" s="21">
        <f t="shared" si="389"/>
        <v>39551</v>
      </c>
      <c r="K2499" s="21"/>
      <c r="L2499" s="21" t="str">
        <f t="shared" si="384"/>
        <v>Sunday</v>
      </c>
      <c r="M2499" s="20">
        <f t="shared" si="385"/>
        <v>4</v>
      </c>
      <c r="N2499" s="19">
        <v>4593</v>
      </c>
      <c r="O2499" s="4">
        <f>MATCH(N2499-1,'Supply Data'!$K$12:$K$17)+1</f>
        <v>4</v>
      </c>
      <c r="P2499">
        <f>INDEX('Supply Data'!$L$12:$L$17,'Demand Data'!O2499)</f>
        <v>50</v>
      </c>
      <c r="R2499" t="str">
        <f t="shared" si="386"/>
        <v>13-Apr-08 Sunday 22</v>
      </c>
    </row>
    <row r="2500" spans="4:18" x14ac:dyDescent="0.35">
      <c r="D2500" s="21">
        <f t="shared" si="387"/>
        <v>39551.916666660618</v>
      </c>
      <c r="E2500" s="21" t="b">
        <f t="shared" si="380"/>
        <v>0</v>
      </c>
      <c r="F2500" s="21" t="b">
        <f t="shared" si="381"/>
        <v>0</v>
      </c>
      <c r="G2500" s="20">
        <f t="shared" si="382"/>
        <v>1</v>
      </c>
      <c r="H2500" s="20">
        <f t="shared" si="383"/>
        <v>24</v>
      </c>
      <c r="I2500" s="20">
        <f t="shared" si="388"/>
        <v>23</v>
      </c>
      <c r="J2500" s="21">
        <f t="shared" si="389"/>
        <v>39551</v>
      </c>
      <c r="K2500" s="21"/>
      <c r="L2500" s="21" t="str">
        <f t="shared" si="384"/>
        <v>Sunday</v>
      </c>
      <c r="M2500" s="20">
        <f t="shared" si="385"/>
        <v>4</v>
      </c>
      <c r="N2500" s="19">
        <v>4242</v>
      </c>
      <c r="O2500" s="4">
        <f>MATCH(N2500-1,'Supply Data'!$K$12:$K$17)+1</f>
        <v>4</v>
      </c>
      <c r="P2500">
        <f>INDEX('Supply Data'!$L$12:$L$17,'Demand Data'!O2500)</f>
        <v>50</v>
      </c>
      <c r="R2500" t="str">
        <f t="shared" si="386"/>
        <v>13-Apr-08 Sunday 23</v>
      </c>
    </row>
    <row r="2501" spans="4:18" x14ac:dyDescent="0.35">
      <c r="D2501" s="21">
        <f t="shared" si="387"/>
        <v>39551.958333327282</v>
      </c>
      <c r="E2501" s="21" t="b">
        <f t="shared" si="380"/>
        <v>0</v>
      </c>
      <c r="F2501" s="21" t="b">
        <f t="shared" si="381"/>
        <v>0</v>
      </c>
      <c r="G2501" s="20">
        <f t="shared" si="382"/>
        <v>1</v>
      </c>
      <c r="H2501" s="20">
        <f t="shared" si="383"/>
        <v>24</v>
      </c>
      <c r="I2501" s="20">
        <f t="shared" si="388"/>
        <v>24</v>
      </c>
      <c r="J2501" s="21">
        <f t="shared" si="389"/>
        <v>39551</v>
      </c>
      <c r="K2501" s="21"/>
      <c r="L2501" s="21" t="str">
        <f t="shared" si="384"/>
        <v>Sunday</v>
      </c>
      <c r="M2501" s="20">
        <f t="shared" si="385"/>
        <v>4</v>
      </c>
      <c r="N2501" s="19">
        <v>3978</v>
      </c>
      <c r="O2501" s="4">
        <f>MATCH(N2501-1,'Supply Data'!$K$12:$K$17)+1</f>
        <v>4</v>
      </c>
      <c r="P2501">
        <f>INDEX('Supply Data'!$L$12:$L$17,'Demand Data'!O2501)</f>
        <v>50</v>
      </c>
      <c r="R2501" t="str">
        <f t="shared" si="386"/>
        <v>13-Apr-08 Sunday 24</v>
      </c>
    </row>
    <row r="2502" spans="4:18" x14ac:dyDescent="0.35">
      <c r="D2502" s="21">
        <f t="shared" si="387"/>
        <v>39551.999999993946</v>
      </c>
      <c r="E2502" s="21" t="b">
        <f t="shared" ref="E2502:E2565" si="390">D2502=$D$2</f>
        <v>0</v>
      </c>
      <c r="F2502" s="21" t="b">
        <f t="shared" ref="F2502:F2565" si="391">D2502=$E$2</f>
        <v>0</v>
      </c>
      <c r="G2502" s="20">
        <f t="shared" si="382"/>
        <v>1</v>
      </c>
      <c r="H2502" s="20">
        <f t="shared" si="383"/>
        <v>24</v>
      </c>
      <c r="I2502" s="20">
        <f t="shared" si="388"/>
        <v>1</v>
      </c>
      <c r="J2502" s="21">
        <f t="shared" si="389"/>
        <v>39552</v>
      </c>
      <c r="K2502" s="21"/>
      <c r="L2502" s="21" t="str">
        <f t="shared" si="384"/>
        <v>Monday</v>
      </c>
      <c r="M2502" s="20">
        <f t="shared" si="385"/>
        <v>4</v>
      </c>
      <c r="N2502" s="19">
        <v>3835.5</v>
      </c>
      <c r="O2502" s="4">
        <f>MATCH(N2502-1,'Supply Data'!$K$12:$K$17)+1</f>
        <v>4</v>
      </c>
      <c r="P2502">
        <f>INDEX('Supply Data'!$L$12:$L$17,'Demand Data'!O2502)</f>
        <v>50</v>
      </c>
      <c r="R2502" t="str">
        <f t="shared" si="386"/>
        <v>14-Apr-08 Monday 1</v>
      </c>
    </row>
    <row r="2503" spans="4:18" x14ac:dyDescent="0.35">
      <c r="D2503" s="21">
        <f t="shared" si="387"/>
        <v>39552.041666660611</v>
      </c>
      <c r="E2503" s="21" t="b">
        <f t="shared" si="390"/>
        <v>0</v>
      </c>
      <c r="F2503" s="21" t="b">
        <f t="shared" si="391"/>
        <v>0</v>
      </c>
      <c r="G2503" s="20">
        <f t="shared" ref="G2503:G2566" si="392">IF(E2503,2,IF(F2503,3,1))</f>
        <v>1</v>
      </c>
      <c r="H2503" s="20">
        <f t="shared" ref="H2503:H2566" si="393">CHOOSE(G2503,24,23,25)</f>
        <v>24</v>
      </c>
      <c r="I2503" s="20">
        <f t="shared" si="388"/>
        <v>2</v>
      </c>
      <c r="J2503" s="21">
        <f t="shared" si="389"/>
        <v>39552</v>
      </c>
      <c r="K2503" s="21"/>
      <c r="L2503" s="21" t="str">
        <f t="shared" ref="L2503:L2566" si="394">TEXT(J2503,"ddddd")</f>
        <v>Monday</v>
      </c>
      <c r="M2503" s="20">
        <f t="shared" ref="M2503:M2566" si="395">MONTH(D2503)</f>
        <v>4</v>
      </c>
      <c r="N2503" s="19">
        <v>3754.5</v>
      </c>
      <c r="O2503" s="4">
        <f>MATCH(N2503-1,'Supply Data'!$K$12:$K$17)+1</f>
        <v>4</v>
      </c>
      <c r="P2503">
        <f>INDEX('Supply Data'!$L$12:$L$17,'Demand Data'!O2503)</f>
        <v>50</v>
      </c>
      <c r="R2503" t="str">
        <f t="shared" ref="R2503:R2566" si="396">TEXT(D2503,"dd-mmm-yy ddddd")&amp;" "&amp;I2503</f>
        <v>14-Apr-08 Monday 2</v>
      </c>
    </row>
    <row r="2504" spans="4:18" x14ac:dyDescent="0.35">
      <c r="D2504" s="21">
        <f t="shared" ref="D2504:D2567" si="397">D2503+1/24</f>
        <v>39552.083333327275</v>
      </c>
      <c r="E2504" s="21" t="b">
        <f t="shared" si="390"/>
        <v>0</v>
      </c>
      <c r="F2504" s="21" t="b">
        <f t="shared" si="391"/>
        <v>0</v>
      </c>
      <c r="G2504" s="20">
        <f t="shared" si="392"/>
        <v>1</v>
      </c>
      <c r="H2504" s="20">
        <f t="shared" si="393"/>
        <v>24</v>
      </c>
      <c r="I2504" s="20">
        <f t="shared" ref="I2504:I2567" si="398">IF(I2503&gt;=H2504,1,I2503+1)</f>
        <v>3</v>
      </c>
      <c r="J2504" s="21">
        <f t="shared" ref="J2504:J2567" si="399">IF(I2504=1,J2503+1,J2503)</f>
        <v>39552</v>
      </c>
      <c r="K2504" s="21"/>
      <c r="L2504" s="21" t="str">
        <f t="shared" si="394"/>
        <v>Monday</v>
      </c>
      <c r="M2504" s="20">
        <f t="shared" si="395"/>
        <v>4</v>
      </c>
      <c r="N2504" s="19">
        <v>3682.5</v>
      </c>
      <c r="O2504" s="4">
        <f>MATCH(N2504-1,'Supply Data'!$K$12:$K$17)+1</f>
        <v>4</v>
      </c>
      <c r="P2504">
        <f>INDEX('Supply Data'!$L$12:$L$17,'Demand Data'!O2504)</f>
        <v>50</v>
      </c>
      <c r="R2504" t="str">
        <f t="shared" si="396"/>
        <v>14-Apr-08 Monday 3</v>
      </c>
    </row>
    <row r="2505" spans="4:18" x14ac:dyDescent="0.35">
      <c r="D2505" s="21">
        <f t="shared" si="397"/>
        <v>39552.124999993939</v>
      </c>
      <c r="E2505" s="21" t="b">
        <f t="shared" si="390"/>
        <v>0</v>
      </c>
      <c r="F2505" s="21" t="b">
        <f t="shared" si="391"/>
        <v>0</v>
      </c>
      <c r="G2505" s="20">
        <f t="shared" si="392"/>
        <v>1</v>
      </c>
      <c r="H2505" s="20">
        <f t="shared" si="393"/>
        <v>24</v>
      </c>
      <c r="I2505" s="20">
        <f t="shared" si="398"/>
        <v>4</v>
      </c>
      <c r="J2505" s="21">
        <f t="shared" si="399"/>
        <v>39552</v>
      </c>
      <c r="K2505" s="21"/>
      <c r="L2505" s="21" t="str">
        <f t="shared" si="394"/>
        <v>Monday</v>
      </c>
      <c r="M2505" s="20">
        <f t="shared" si="395"/>
        <v>4</v>
      </c>
      <c r="N2505" s="19">
        <v>3642</v>
      </c>
      <c r="O2505" s="4">
        <f>MATCH(N2505-1,'Supply Data'!$K$12:$K$17)+1</f>
        <v>4</v>
      </c>
      <c r="P2505">
        <f>INDEX('Supply Data'!$L$12:$L$17,'Demand Data'!O2505)</f>
        <v>50</v>
      </c>
      <c r="R2505" t="str">
        <f t="shared" si="396"/>
        <v>14-Apr-08 Monday 4</v>
      </c>
    </row>
    <row r="2506" spans="4:18" x14ac:dyDescent="0.35">
      <c r="D2506" s="21">
        <f t="shared" si="397"/>
        <v>39552.166666660603</v>
      </c>
      <c r="E2506" s="21" t="b">
        <f t="shared" si="390"/>
        <v>0</v>
      </c>
      <c r="F2506" s="21" t="b">
        <f t="shared" si="391"/>
        <v>0</v>
      </c>
      <c r="G2506" s="20">
        <f t="shared" si="392"/>
        <v>1</v>
      </c>
      <c r="H2506" s="20">
        <f t="shared" si="393"/>
        <v>24</v>
      </c>
      <c r="I2506" s="20">
        <f t="shared" si="398"/>
        <v>5</v>
      </c>
      <c r="J2506" s="21">
        <f t="shared" si="399"/>
        <v>39552</v>
      </c>
      <c r="K2506" s="21"/>
      <c r="L2506" s="21" t="str">
        <f t="shared" si="394"/>
        <v>Monday</v>
      </c>
      <c r="M2506" s="20">
        <f t="shared" si="395"/>
        <v>4</v>
      </c>
      <c r="N2506" s="19">
        <v>3606</v>
      </c>
      <c r="O2506" s="4">
        <f>MATCH(N2506-1,'Supply Data'!$K$12:$K$17)+1</f>
        <v>4</v>
      </c>
      <c r="P2506">
        <f>INDEX('Supply Data'!$L$12:$L$17,'Demand Data'!O2506)</f>
        <v>50</v>
      </c>
      <c r="R2506" t="str">
        <f t="shared" si="396"/>
        <v>14-Apr-08 Monday 5</v>
      </c>
    </row>
    <row r="2507" spans="4:18" x14ac:dyDescent="0.35">
      <c r="D2507" s="21">
        <f t="shared" si="397"/>
        <v>39552.208333327268</v>
      </c>
      <c r="E2507" s="21" t="b">
        <f t="shared" si="390"/>
        <v>0</v>
      </c>
      <c r="F2507" s="21" t="b">
        <f t="shared" si="391"/>
        <v>0</v>
      </c>
      <c r="G2507" s="20">
        <f t="shared" si="392"/>
        <v>1</v>
      </c>
      <c r="H2507" s="20">
        <f t="shared" si="393"/>
        <v>24</v>
      </c>
      <c r="I2507" s="20">
        <f t="shared" si="398"/>
        <v>6</v>
      </c>
      <c r="J2507" s="21">
        <f t="shared" si="399"/>
        <v>39552</v>
      </c>
      <c r="K2507" s="21"/>
      <c r="L2507" s="21" t="str">
        <f t="shared" si="394"/>
        <v>Monday</v>
      </c>
      <c r="M2507" s="20">
        <f t="shared" si="395"/>
        <v>4</v>
      </c>
      <c r="N2507" s="19">
        <v>3448.5</v>
      </c>
      <c r="O2507" s="4">
        <f>MATCH(N2507-1,'Supply Data'!$K$12:$K$17)+1</f>
        <v>3</v>
      </c>
      <c r="P2507">
        <f>INDEX('Supply Data'!$L$12:$L$17,'Demand Data'!O2507)</f>
        <v>23</v>
      </c>
      <c r="R2507" t="str">
        <f t="shared" si="396"/>
        <v>14-Apr-08 Monday 6</v>
      </c>
    </row>
    <row r="2508" spans="4:18" x14ac:dyDescent="0.35">
      <c r="D2508" s="21">
        <f t="shared" si="397"/>
        <v>39552.249999993932</v>
      </c>
      <c r="E2508" s="21" t="b">
        <f t="shared" si="390"/>
        <v>0</v>
      </c>
      <c r="F2508" s="21" t="b">
        <f t="shared" si="391"/>
        <v>0</v>
      </c>
      <c r="G2508" s="20">
        <f t="shared" si="392"/>
        <v>1</v>
      </c>
      <c r="H2508" s="20">
        <f t="shared" si="393"/>
        <v>24</v>
      </c>
      <c r="I2508" s="20">
        <f t="shared" si="398"/>
        <v>7</v>
      </c>
      <c r="J2508" s="21">
        <f t="shared" si="399"/>
        <v>39552</v>
      </c>
      <c r="K2508" s="21"/>
      <c r="L2508" s="21" t="str">
        <f t="shared" si="394"/>
        <v>Monday</v>
      </c>
      <c r="M2508" s="20">
        <f t="shared" si="395"/>
        <v>4</v>
      </c>
      <c r="N2508" s="19">
        <v>3268.5</v>
      </c>
      <c r="O2508" s="4">
        <f>MATCH(N2508-1,'Supply Data'!$K$12:$K$17)+1</f>
        <v>3</v>
      </c>
      <c r="P2508">
        <f>INDEX('Supply Data'!$L$12:$L$17,'Demand Data'!O2508)</f>
        <v>23</v>
      </c>
      <c r="R2508" t="str">
        <f t="shared" si="396"/>
        <v>14-Apr-08 Monday 7</v>
      </c>
    </row>
    <row r="2509" spans="4:18" x14ac:dyDescent="0.35">
      <c r="D2509" s="21">
        <f t="shared" si="397"/>
        <v>39552.291666660596</v>
      </c>
      <c r="E2509" s="21" t="b">
        <f t="shared" si="390"/>
        <v>0</v>
      </c>
      <c r="F2509" s="21" t="b">
        <f t="shared" si="391"/>
        <v>0</v>
      </c>
      <c r="G2509" s="20">
        <f t="shared" si="392"/>
        <v>1</v>
      </c>
      <c r="H2509" s="20">
        <f t="shared" si="393"/>
        <v>24</v>
      </c>
      <c r="I2509" s="20">
        <f t="shared" si="398"/>
        <v>8</v>
      </c>
      <c r="J2509" s="21">
        <f t="shared" si="399"/>
        <v>39552</v>
      </c>
      <c r="K2509" s="21"/>
      <c r="L2509" s="21" t="str">
        <f t="shared" si="394"/>
        <v>Monday</v>
      </c>
      <c r="M2509" s="20">
        <f t="shared" si="395"/>
        <v>4</v>
      </c>
      <c r="N2509" s="19">
        <v>3336</v>
      </c>
      <c r="O2509" s="4">
        <f>MATCH(N2509-1,'Supply Data'!$K$12:$K$17)+1</f>
        <v>3</v>
      </c>
      <c r="P2509">
        <f>INDEX('Supply Data'!$L$12:$L$17,'Demand Data'!O2509)</f>
        <v>23</v>
      </c>
      <c r="R2509" t="str">
        <f t="shared" si="396"/>
        <v>14-Apr-08 Monday 8</v>
      </c>
    </row>
    <row r="2510" spans="4:18" x14ac:dyDescent="0.35">
      <c r="D2510" s="21">
        <f t="shared" si="397"/>
        <v>39552.33333332726</v>
      </c>
      <c r="E2510" s="21" t="b">
        <f t="shared" si="390"/>
        <v>0</v>
      </c>
      <c r="F2510" s="21" t="b">
        <f t="shared" si="391"/>
        <v>0</v>
      </c>
      <c r="G2510" s="20">
        <f t="shared" si="392"/>
        <v>1</v>
      </c>
      <c r="H2510" s="20">
        <f t="shared" si="393"/>
        <v>24</v>
      </c>
      <c r="I2510" s="20">
        <f t="shared" si="398"/>
        <v>9</v>
      </c>
      <c r="J2510" s="21">
        <f t="shared" si="399"/>
        <v>39552</v>
      </c>
      <c r="K2510" s="21"/>
      <c r="L2510" s="21" t="str">
        <f t="shared" si="394"/>
        <v>Monday</v>
      </c>
      <c r="M2510" s="20">
        <f t="shared" si="395"/>
        <v>4</v>
      </c>
      <c r="N2510" s="19">
        <v>3439.5</v>
      </c>
      <c r="O2510" s="4">
        <f>MATCH(N2510-1,'Supply Data'!$K$12:$K$17)+1</f>
        <v>3</v>
      </c>
      <c r="P2510">
        <f>INDEX('Supply Data'!$L$12:$L$17,'Demand Data'!O2510)</f>
        <v>23</v>
      </c>
      <c r="R2510" t="str">
        <f t="shared" si="396"/>
        <v>14-Apr-08 Monday 9</v>
      </c>
    </row>
    <row r="2511" spans="4:18" x14ac:dyDescent="0.35">
      <c r="D2511" s="21">
        <f t="shared" si="397"/>
        <v>39552.374999993925</v>
      </c>
      <c r="E2511" s="21" t="b">
        <f t="shared" si="390"/>
        <v>0</v>
      </c>
      <c r="F2511" s="21" t="b">
        <f t="shared" si="391"/>
        <v>0</v>
      </c>
      <c r="G2511" s="20">
        <f t="shared" si="392"/>
        <v>1</v>
      </c>
      <c r="H2511" s="20">
        <f t="shared" si="393"/>
        <v>24</v>
      </c>
      <c r="I2511" s="20">
        <f t="shared" si="398"/>
        <v>10</v>
      </c>
      <c r="J2511" s="21">
        <f t="shared" si="399"/>
        <v>39552</v>
      </c>
      <c r="K2511" s="21"/>
      <c r="L2511" s="21" t="str">
        <f t="shared" si="394"/>
        <v>Monday</v>
      </c>
      <c r="M2511" s="20">
        <f t="shared" si="395"/>
        <v>4</v>
      </c>
      <c r="N2511" s="19">
        <v>3696</v>
      </c>
      <c r="O2511" s="4">
        <f>MATCH(N2511-1,'Supply Data'!$K$12:$K$17)+1</f>
        <v>4</v>
      </c>
      <c r="P2511">
        <f>INDEX('Supply Data'!$L$12:$L$17,'Demand Data'!O2511)</f>
        <v>50</v>
      </c>
      <c r="R2511" t="str">
        <f t="shared" si="396"/>
        <v>14-Apr-08 Monday 10</v>
      </c>
    </row>
    <row r="2512" spans="4:18" x14ac:dyDescent="0.35">
      <c r="D2512" s="21">
        <f t="shared" si="397"/>
        <v>39552.416666660589</v>
      </c>
      <c r="E2512" s="21" t="b">
        <f t="shared" si="390"/>
        <v>0</v>
      </c>
      <c r="F2512" s="21" t="b">
        <f t="shared" si="391"/>
        <v>0</v>
      </c>
      <c r="G2512" s="20">
        <f t="shared" si="392"/>
        <v>1</v>
      </c>
      <c r="H2512" s="20">
        <f t="shared" si="393"/>
        <v>24</v>
      </c>
      <c r="I2512" s="20">
        <f t="shared" si="398"/>
        <v>11</v>
      </c>
      <c r="J2512" s="21">
        <f t="shared" si="399"/>
        <v>39552</v>
      </c>
      <c r="K2512" s="21"/>
      <c r="L2512" s="21" t="str">
        <f t="shared" si="394"/>
        <v>Monday</v>
      </c>
      <c r="M2512" s="20">
        <f t="shared" si="395"/>
        <v>4</v>
      </c>
      <c r="N2512" s="19">
        <v>3817.5</v>
      </c>
      <c r="O2512" s="4">
        <f>MATCH(N2512-1,'Supply Data'!$K$12:$K$17)+1</f>
        <v>4</v>
      </c>
      <c r="P2512">
        <f>INDEX('Supply Data'!$L$12:$L$17,'Demand Data'!O2512)</f>
        <v>50</v>
      </c>
      <c r="R2512" t="str">
        <f t="shared" si="396"/>
        <v>14-Apr-08 Monday 11</v>
      </c>
    </row>
    <row r="2513" spans="4:18" x14ac:dyDescent="0.35">
      <c r="D2513" s="21">
        <f t="shared" si="397"/>
        <v>39552.458333327253</v>
      </c>
      <c r="E2513" s="21" t="b">
        <f t="shared" si="390"/>
        <v>0</v>
      </c>
      <c r="F2513" s="21" t="b">
        <f t="shared" si="391"/>
        <v>0</v>
      </c>
      <c r="G2513" s="20">
        <f t="shared" si="392"/>
        <v>1</v>
      </c>
      <c r="H2513" s="20">
        <f t="shared" si="393"/>
        <v>24</v>
      </c>
      <c r="I2513" s="20">
        <f t="shared" si="398"/>
        <v>12</v>
      </c>
      <c r="J2513" s="21">
        <f t="shared" si="399"/>
        <v>39552</v>
      </c>
      <c r="K2513" s="21"/>
      <c r="L2513" s="21" t="str">
        <f t="shared" si="394"/>
        <v>Monday</v>
      </c>
      <c r="M2513" s="20">
        <f t="shared" si="395"/>
        <v>4</v>
      </c>
      <c r="N2513" s="19">
        <v>3690</v>
      </c>
      <c r="O2513" s="4">
        <f>MATCH(N2513-1,'Supply Data'!$K$12:$K$17)+1</f>
        <v>4</v>
      </c>
      <c r="P2513">
        <f>INDEX('Supply Data'!$L$12:$L$17,'Demand Data'!O2513)</f>
        <v>50</v>
      </c>
      <c r="R2513" t="str">
        <f t="shared" si="396"/>
        <v>14-Apr-08 Monday 12</v>
      </c>
    </row>
    <row r="2514" spans="4:18" x14ac:dyDescent="0.35">
      <c r="D2514" s="21">
        <f t="shared" si="397"/>
        <v>39552.499999993917</v>
      </c>
      <c r="E2514" s="21" t="b">
        <f t="shared" si="390"/>
        <v>0</v>
      </c>
      <c r="F2514" s="21" t="b">
        <f t="shared" si="391"/>
        <v>0</v>
      </c>
      <c r="G2514" s="20">
        <f t="shared" si="392"/>
        <v>1</v>
      </c>
      <c r="H2514" s="20">
        <f t="shared" si="393"/>
        <v>24</v>
      </c>
      <c r="I2514" s="20">
        <f t="shared" si="398"/>
        <v>13</v>
      </c>
      <c r="J2514" s="21">
        <f t="shared" si="399"/>
        <v>39552</v>
      </c>
      <c r="K2514" s="21"/>
      <c r="L2514" s="21" t="str">
        <f t="shared" si="394"/>
        <v>Monday</v>
      </c>
      <c r="M2514" s="20">
        <f t="shared" si="395"/>
        <v>4</v>
      </c>
      <c r="N2514" s="19">
        <v>3726</v>
      </c>
      <c r="O2514" s="4">
        <f>MATCH(N2514-1,'Supply Data'!$K$12:$K$17)+1</f>
        <v>4</v>
      </c>
      <c r="P2514">
        <f>INDEX('Supply Data'!$L$12:$L$17,'Demand Data'!O2514)</f>
        <v>50</v>
      </c>
      <c r="R2514" t="str">
        <f t="shared" si="396"/>
        <v>14-Apr-08 Monday 13</v>
      </c>
    </row>
    <row r="2515" spans="4:18" x14ac:dyDescent="0.35">
      <c r="D2515" s="21">
        <f t="shared" si="397"/>
        <v>39552.541666660582</v>
      </c>
      <c r="E2515" s="21" t="b">
        <f t="shared" si="390"/>
        <v>0</v>
      </c>
      <c r="F2515" s="21" t="b">
        <f t="shared" si="391"/>
        <v>0</v>
      </c>
      <c r="G2515" s="20">
        <f t="shared" si="392"/>
        <v>1</v>
      </c>
      <c r="H2515" s="20">
        <f t="shared" si="393"/>
        <v>24</v>
      </c>
      <c r="I2515" s="20">
        <f t="shared" si="398"/>
        <v>14</v>
      </c>
      <c r="J2515" s="21">
        <f t="shared" si="399"/>
        <v>39552</v>
      </c>
      <c r="K2515" s="21"/>
      <c r="L2515" s="21" t="str">
        <f t="shared" si="394"/>
        <v>Monday</v>
      </c>
      <c r="M2515" s="20">
        <f t="shared" si="395"/>
        <v>4</v>
      </c>
      <c r="N2515" s="19">
        <v>3703.5</v>
      </c>
      <c r="O2515" s="4">
        <f>MATCH(N2515-1,'Supply Data'!$K$12:$K$17)+1</f>
        <v>4</v>
      </c>
      <c r="P2515">
        <f>INDEX('Supply Data'!$L$12:$L$17,'Demand Data'!O2515)</f>
        <v>50</v>
      </c>
      <c r="R2515" t="str">
        <f t="shared" si="396"/>
        <v>14-Apr-08 Monday 14</v>
      </c>
    </row>
    <row r="2516" spans="4:18" x14ac:dyDescent="0.35">
      <c r="D2516" s="21">
        <f t="shared" si="397"/>
        <v>39552.583333327246</v>
      </c>
      <c r="E2516" s="21" t="b">
        <f t="shared" si="390"/>
        <v>0</v>
      </c>
      <c r="F2516" s="21" t="b">
        <f t="shared" si="391"/>
        <v>0</v>
      </c>
      <c r="G2516" s="20">
        <f t="shared" si="392"/>
        <v>1</v>
      </c>
      <c r="H2516" s="20">
        <f t="shared" si="393"/>
        <v>24</v>
      </c>
      <c r="I2516" s="20">
        <f t="shared" si="398"/>
        <v>15</v>
      </c>
      <c r="J2516" s="21">
        <f t="shared" si="399"/>
        <v>39552</v>
      </c>
      <c r="K2516" s="21"/>
      <c r="L2516" s="21" t="str">
        <f t="shared" si="394"/>
        <v>Monday</v>
      </c>
      <c r="M2516" s="20">
        <f t="shared" si="395"/>
        <v>4</v>
      </c>
      <c r="N2516" s="19">
        <v>3597</v>
      </c>
      <c r="O2516" s="4">
        <f>MATCH(N2516-1,'Supply Data'!$K$12:$K$17)+1</f>
        <v>3</v>
      </c>
      <c r="P2516">
        <f>INDEX('Supply Data'!$L$12:$L$17,'Demand Data'!O2516)</f>
        <v>23</v>
      </c>
      <c r="R2516" t="str">
        <f t="shared" si="396"/>
        <v>14-Apr-08 Monday 15</v>
      </c>
    </row>
    <row r="2517" spans="4:18" x14ac:dyDescent="0.35">
      <c r="D2517" s="21">
        <f t="shared" si="397"/>
        <v>39552.62499999391</v>
      </c>
      <c r="E2517" s="21" t="b">
        <f t="shared" si="390"/>
        <v>0</v>
      </c>
      <c r="F2517" s="21" t="b">
        <f t="shared" si="391"/>
        <v>0</v>
      </c>
      <c r="G2517" s="20">
        <f t="shared" si="392"/>
        <v>1</v>
      </c>
      <c r="H2517" s="20">
        <f t="shared" si="393"/>
        <v>24</v>
      </c>
      <c r="I2517" s="20">
        <f t="shared" si="398"/>
        <v>16</v>
      </c>
      <c r="J2517" s="21">
        <f t="shared" si="399"/>
        <v>39552</v>
      </c>
      <c r="K2517" s="21"/>
      <c r="L2517" s="21" t="str">
        <f t="shared" si="394"/>
        <v>Monday</v>
      </c>
      <c r="M2517" s="20">
        <f t="shared" si="395"/>
        <v>4</v>
      </c>
      <c r="N2517" s="19">
        <v>3603</v>
      </c>
      <c r="O2517" s="4">
        <f>MATCH(N2517-1,'Supply Data'!$K$12:$K$17)+1</f>
        <v>4</v>
      </c>
      <c r="P2517">
        <f>INDEX('Supply Data'!$L$12:$L$17,'Demand Data'!O2517)</f>
        <v>50</v>
      </c>
      <c r="R2517" t="str">
        <f t="shared" si="396"/>
        <v>14-Apr-08 Monday 16</v>
      </c>
    </row>
    <row r="2518" spans="4:18" x14ac:dyDescent="0.35">
      <c r="D2518" s="21">
        <f t="shared" si="397"/>
        <v>39552.666666660574</v>
      </c>
      <c r="E2518" s="21" t="b">
        <f t="shared" si="390"/>
        <v>0</v>
      </c>
      <c r="F2518" s="21" t="b">
        <f t="shared" si="391"/>
        <v>0</v>
      </c>
      <c r="G2518" s="20">
        <f t="shared" si="392"/>
        <v>1</v>
      </c>
      <c r="H2518" s="20">
        <f t="shared" si="393"/>
        <v>24</v>
      </c>
      <c r="I2518" s="20">
        <f t="shared" si="398"/>
        <v>17</v>
      </c>
      <c r="J2518" s="21">
        <f t="shared" si="399"/>
        <v>39552</v>
      </c>
      <c r="K2518" s="21"/>
      <c r="L2518" s="21" t="str">
        <f t="shared" si="394"/>
        <v>Monday</v>
      </c>
      <c r="M2518" s="20">
        <f t="shared" si="395"/>
        <v>4</v>
      </c>
      <c r="N2518" s="19">
        <v>3697.5</v>
      </c>
      <c r="O2518" s="4">
        <f>MATCH(N2518-1,'Supply Data'!$K$12:$K$17)+1</f>
        <v>4</v>
      </c>
      <c r="P2518">
        <f>INDEX('Supply Data'!$L$12:$L$17,'Demand Data'!O2518)</f>
        <v>50</v>
      </c>
      <c r="R2518" t="str">
        <f t="shared" si="396"/>
        <v>14-Apr-08 Monday 17</v>
      </c>
    </row>
    <row r="2519" spans="4:18" x14ac:dyDescent="0.35">
      <c r="D2519" s="21">
        <f t="shared" si="397"/>
        <v>39552.708333327239</v>
      </c>
      <c r="E2519" s="21" t="b">
        <f t="shared" si="390"/>
        <v>0</v>
      </c>
      <c r="F2519" s="21" t="b">
        <f t="shared" si="391"/>
        <v>0</v>
      </c>
      <c r="G2519" s="20">
        <f t="shared" si="392"/>
        <v>1</v>
      </c>
      <c r="H2519" s="20">
        <f t="shared" si="393"/>
        <v>24</v>
      </c>
      <c r="I2519" s="20">
        <f t="shared" si="398"/>
        <v>18</v>
      </c>
      <c r="J2519" s="21">
        <f t="shared" si="399"/>
        <v>39552</v>
      </c>
      <c r="K2519" s="21"/>
      <c r="L2519" s="21" t="str">
        <f t="shared" si="394"/>
        <v>Monday</v>
      </c>
      <c r="M2519" s="20">
        <f t="shared" si="395"/>
        <v>4</v>
      </c>
      <c r="N2519" s="19">
        <v>4071</v>
      </c>
      <c r="O2519" s="4">
        <f>MATCH(N2519-1,'Supply Data'!$K$12:$K$17)+1</f>
        <v>4</v>
      </c>
      <c r="P2519">
        <f>INDEX('Supply Data'!$L$12:$L$17,'Demand Data'!O2519)</f>
        <v>50</v>
      </c>
      <c r="R2519" t="str">
        <f t="shared" si="396"/>
        <v>14-Apr-08 Monday 18</v>
      </c>
    </row>
    <row r="2520" spans="4:18" x14ac:dyDescent="0.35">
      <c r="D2520" s="21">
        <f t="shared" si="397"/>
        <v>39552.749999993903</v>
      </c>
      <c r="E2520" s="21" t="b">
        <f t="shared" si="390"/>
        <v>0</v>
      </c>
      <c r="F2520" s="21" t="b">
        <f t="shared" si="391"/>
        <v>0</v>
      </c>
      <c r="G2520" s="20">
        <f t="shared" si="392"/>
        <v>1</v>
      </c>
      <c r="H2520" s="20">
        <f t="shared" si="393"/>
        <v>24</v>
      </c>
      <c r="I2520" s="20">
        <f t="shared" si="398"/>
        <v>19</v>
      </c>
      <c r="J2520" s="21">
        <f t="shared" si="399"/>
        <v>39552</v>
      </c>
      <c r="K2520" s="21"/>
      <c r="L2520" s="21" t="str">
        <f t="shared" si="394"/>
        <v>Monday</v>
      </c>
      <c r="M2520" s="20">
        <f t="shared" si="395"/>
        <v>4</v>
      </c>
      <c r="N2520" s="19">
        <v>4606.5</v>
      </c>
      <c r="O2520" s="4">
        <f>MATCH(N2520-1,'Supply Data'!$K$12:$K$17)+1</f>
        <v>4</v>
      </c>
      <c r="P2520">
        <f>INDEX('Supply Data'!$L$12:$L$17,'Demand Data'!O2520)</f>
        <v>50</v>
      </c>
      <c r="R2520" t="str">
        <f t="shared" si="396"/>
        <v>14-Apr-08 Monday 19</v>
      </c>
    </row>
    <row r="2521" spans="4:18" x14ac:dyDescent="0.35">
      <c r="D2521" s="21">
        <f t="shared" si="397"/>
        <v>39552.791666660567</v>
      </c>
      <c r="E2521" s="21" t="b">
        <f t="shared" si="390"/>
        <v>0</v>
      </c>
      <c r="F2521" s="21" t="b">
        <f t="shared" si="391"/>
        <v>0</v>
      </c>
      <c r="G2521" s="20">
        <f t="shared" si="392"/>
        <v>1</v>
      </c>
      <c r="H2521" s="20">
        <f t="shared" si="393"/>
        <v>24</v>
      </c>
      <c r="I2521" s="20">
        <f t="shared" si="398"/>
        <v>20</v>
      </c>
      <c r="J2521" s="21">
        <f t="shared" si="399"/>
        <v>39552</v>
      </c>
      <c r="K2521" s="21"/>
      <c r="L2521" s="21" t="str">
        <f t="shared" si="394"/>
        <v>Monday</v>
      </c>
      <c r="M2521" s="20">
        <f t="shared" si="395"/>
        <v>4</v>
      </c>
      <c r="N2521" s="19">
        <v>4515</v>
      </c>
      <c r="O2521" s="4">
        <f>MATCH(N2521-1,'Supply Data'!$K$12:$K$17)+1</f>
        <v>4</v>
      </c>
      <c r="P2521">
        <f>INDEX('Supply Data'!$L$12:$L$17,'Demand Data'!O2521)</f>
        <v>50</v>
      </c>
      <c r="R2521" t="str">
        <f t="shared" si="396"/>
        <v>14-Apr-08 Monday 20</v>
      </c>
    </row>
    <row r="2522" spans="4:18" x14ac:dyDescent="0.35">
      <c r="D2522" s="21">
        <f t="shared" si="397"/>
        <v>39552.833333327231</v>
      </c>
      <c r="E2522" s="21" t="b">
        <f t="shared" si="390"/>
        <v>0</v>
      </c>
      <c r="F2522" s="21" t="b">
        <f t="shared" si="391"/>
        <v>0</v>
      </c>
      <c r="G2522" s="20">
        <f t="shared" si="392"/>
        <v>1</v>
      </c>
      <c r="H2522" s="20">
        <f t="shared" si="393"/>
        <v>24</v>
      </c>
      <c r="I2522" s="20">
        <f t="shared" si="398"/>
        <v>21</v>
      </c>
      <c r="J2522" s="21">
        <f t="shared" si="399"/>
        <v>39552</v>
      </c>
      <c r="K2522" s="21"/>
      <c r="L2522" s="21" t="str">
        <f t="shared" si="394"/>
        <v>Monday</v>
      </c>
      <c r="M2522" s="20">
        <f t="shared" si="395"/>
        <v>4</v>
      </c>
      <c r="N2522" s="19">
        <v>4431</v>
      </c>
      <c r="O2522" s="4">
        <f>MATCH(N2522-1,'Supply Data'!$K$12:$K$17)+1</f>
        <v>4</v>
      </c>
      <c r="P2522">
        <f>INDEX('Supply Data'!$L$12:$L$17,'Demand Data'!O2522)</f>
        <v>50</v>
      </c>
      <c r="R2522" t="str">
        <f t="shared" si="396"/>
        <v>14-Apr-08 Monday 21</v>
      </c>
    </row>
    <row r="2523" spans="4:18" x14ac:dyDescent="0.35">
      <c r="D2523" s="21">
        <f t="shared" si="397"/>
        <v>39552.874999993895</v>
      </c>
      <c r="E2523" s="21" t="b">
        <f t="shared" si="390"/>
        <v>0</v>
      </c>
      <c r="F2523" s="21" t="b">
        <f t="shared" si="391"/>
        <v>0</v>
      </c>
      <c r="G2523" s="20">
        <f t="shared" si="392"/>
        <v>1</v>
      </c>
      <c r="H2523" s="20">
        <f t="shared" si="393"/>
        <v>24</v>
      </c>
      <c r="I2523" s="20">
        <f t="shared" si="398"/>
        <v>22</v>
      </c>
      <c r="J2523" s="21">
        <f t="shared" si="399"/>
        <v>39552</v>
      </c>
      <c r="K2523" s="21"/>
      <c r="L2523" s="21" t="str">
        <f t="shared" si="394"/>
        <v>Monday</v>
      </c>
      <c r="M2523" s="20">
        <f t="shared" si="395"/>
        <v>4</v>
      </c>
      <c r="N2523" s="19">
        <v>4134</v>
      </c>
      <c r="O2523" s="4">
        <f>MATCH(N2523-1,'Supply Data'!$K$12:$K$17)+1</f>
        <v>4</v>
      </c>
      <c r="P2523">
        <f>INDEX('Supply Data'!$L$12:$L$17,'Demand Data'!O2523)</f>
        <v>50</v>
      </c>
      <c r="R2523" t="str">
        <f t="shared" si="396"/>
        <v>14-Apr-08 Monday 22</v>
      </c>
    </row>
    <row r="2524" spans="4:18" x14ac:dyDescent="0.35">
      <c r="D2524" s="21">
        <f t="shared" si="397"/>
        <v>39552.91666666056</v>
      </c>
      <c r="E2524" s="21" t="b">
        <f t="shared" si="390"/>
        <v>0</v>
      </c>
      <c r="F2524" s="21" t="b">
        <f t="shared" si="391"/>
        <v>0</v>
      </c>
      <c r="G2524" s="20">
        <f t="shared" si="392"/>
        <v>1</v>
      </c>
      <c r="H2524" s="20">
        <f t="shared" si="393"/>
        <v>24</v>
      </c>
      <c r="I2524" s="20">
        <f t="shared" si="398"/>
        <v>23</v>
      </c>
      <c r="J2524" s="21">
        <f t="shared" si="399"/>
        <v>39552</v>
      </c>
      <c r="K2524" s="21"/>
      <c r="L2524" s="21" t="str">
        <f t="shared" si="394"/>
        <v>Monday</v>
      </c>
      <c r="M2524" s="20">
        <f t="shared" si="395"/>
        <v>4</v>
      </c>
      <c r="N2524" s="19">
        <v>3930</v>
      </c>
      <c r="O2524" s="4">
        <f>MATCH(N2524-1,'Supply Data'!$K$12:$K$17)+1</f>
        <v>4</v>
      </c>
      <c r="P2524">
        <f>INDEX('Supply Data'!$L$12:$L$17,'Demand Data'!O2524)</f>
        <v>50</v>
      </c>
      <c r="R2524" t="str">
        <f t="shared" si="396"/>
        <v>14-Apr-08 Monday 23</v>
      </c>
    </row>
    <row r="2525" spans="4:18" x14ac:dyDescent="0.35">
      <c r="D2525" s="21">
        <f t="shared" si="397"/>
        <v>39552.958333327224</v>
      </c>
      <c r="E2525" s="21" t="b">
        <f t="shared" si="390"/>
        <v>0</v>
      </c>
      <c r="F2525" s="21" t="b">
        <f t="shared" si="391"/>
        <v>0</v>
      </c>
      <c r="G2525" s="20">
        <f t="shared" si="392"/>
        <v>1</v>
      </c>
      <c r="H2525" s="20">
        <f t="shared" si="393"/>
        <v>24</v>
      </c>
      <c r="I2525" s="20">
        <f t="shared" si="398"/>
        <v>24</v>
      </c>
      <c r="J2525" s="21">
        <f t="shared" si="399"/>
        <v>39552</v>
      </c>
      <c r="K2525" s="21"/>
      <c r="L2525" s="21" t="str">
        <f t="shared" si="394"/>
        <v>Monday</v>
      </c>
      <c r="M2525" s="20">
        <f t="shared" si="395"/>
        <v>4</v>
      </c>
      <c r="N2525" s="19">
        <v>3661.5</v>
      </c>
      <c r="O2525" s="4">
        <f>MATCH(N2525-1,'Supply Data'!$K$12:$K$17)+1</f>
        <v>4</v>
      </c>
      <c r="P2525">
        <f>INDEX('Supply Data'!$L$12:$L$17,'Demand Data'!O2525)</f>
        <v>50</v>
      </c>
      <c r="R2525" t="str">
        <f t="shared" si="396"/>
        <v>14-Apr-08 Monday 24</v>
      </c>
    </row>
    <row r="2526" spans="4:18" x14ac:dyDescent="0.35">
      <c r="D2526" s="21">
        <f t="shared" si="397"/>
        <v>39552.999999993888</v>
      </c>
      <c r="E2526" s="21" t="b">
        <f t="shared" si="390"/>
        <v>0</v>
      </c>
      <c r="F2526" s="21" t="b">
        <f t="shared" si="391"/>
        <v>0</v>
      </c>
      <c r="G2526" s="20">
        <f t="shared" si="392"/>
        <v>1</v>
      </c>
      <c r="H2526" s="20">
        <f t="shared" si="393"/>
        <v>24</v>
      </c>
      <c r="I2526" s="20">
        <f t="shared" si="398"/>
        <v>1</v>
      </c>
      <c r="J2526" s="21">
        <f t="shared" si="399"/>
        <v>39553</v>
      </c>
      <c r="K2526" s="21"/>
      <c r="L2526" s="21" t="str">
        <f t="shared" si="394"/>
        <v>Tuesday</v>
      </c>
      <c r="M2526" s="20">
        <f t="shared" si="395"/>
        <v>4</v>
      </c>
      <c r="N2526" s="19">
        <v>3588</v>
      </c>
      <c r="O2526" s="4">
        <f>MATCH(N2526-1,'Supply Data'!$K$12:$K$17)+1</f>
        <v>3</v>
      </c>
      <c r="P2526">
        <f>INDEX('Supply Data'!$L$12:$L$17,'Demand Data'!O2526)</f>
        <v>23</v>
      </c>
      <c r="R2526" t="str">
        <f t="shared" si="396"/>
        <v>15-Apr-08 Tuesday 1</v>
      </c>
    </row>
    <row r="2527" spans="4:18" x14ac:dyDescent="0.35">
      <c r="D2527" s="21">
        <f t="shared" si="397"/>
        <v>39553.041666660552</v>
      </c>
      <c r="E2527" s="21" t="b">
        <f t="shared" si="390"/>
        <v>0</v>
      </c>
      <c r="F2527" s="21" t="b">
        <f t="shared" si="391"/>
        <v>0</v>
      </c>
      <c r="G2527" s="20">
        <f t="shared" si="392"/>
        <v>1</v>
      </c>
      <c r="H2527" s="20">
        <f t="shared" si="393"/>
        <v>24</v>
      </c>
      <c r="I2527" s="20">
        <f t="shared" si="398"/>
        <v>2</v>
      </c>
      <c r="J2527" s="21">
        <f t="shared" si="399"/>
        <v>39553</v>
      </c>
      <c r="K2527" s="21"/>
      <c r="L2527" s="21" t="str">
        <f t="shared" si="394"/>
        <v>Tuesday</v>
      </c>
      <c r="M2527" s="20">
        <f t="shared" si="395"/>
        <v>4</v>
      </c>
      <c r="N2527" s="19">
        <v>3484.5</v>
      </c>
      <c r="O2527" s="4">
        <f>MATCH(N2527-1,'Supply Data'!$K$12:$K$17)+1</f>
        <v>3</v>
      </c>
      <c r="P2527">
        <f>INDEX('Supply Data'!$L$12:$L$17,'Demand Data'!O2527)</f>
        <v>23</v>
      </c>
      <c r="R2527" t="str">
        <f t="shared" si="396"/>
        <v>15-Apr-08 Tuesday 2</v>
      </c>
    </row>
    <row r="2528" spans="4:18" x14ac:dyDescent="0.35">
      <c r="D2528" s="21">
        <f t="shared" si="397"/>
        <v>39553.083333327217</v>
      </c>
      <c r="E2528" s="21" t="b">
        <f t="shared" si="390"/>
        <v>0</v>
      </c>
      <c r="F2528" s="21" t="b">
        <f t="shared" si="391"/>
        <v>0</v>
      </c>
      <c r="G2528" s="20">
        <f t="shared" si="392"/>
        <v>1</v>
      </c>
      <c r="H2528" s="20">
        <f t="shared" si="393"/>
        <v>24</v>
      </c>
      <c r="I2528" s="20">
        <f t="shared" si="398"/>
        <v>3</v>
      </c>
      <c r="J2528" s="21">
        <f t="shared" si="399"/>
        <v>39553</v>
      </c>
      <c r="K2528" s="21"/>
      <c r="L2528" s="21" t="str">
        <f t="shared" si="394"/>
        <v>Tuesday</v>
      </c>
      <c r="M2528" s="20">
        <f t="shared" si="395"/>
        <v>4</v>
      </c>
      <c r="N2528" s="19">
        <v>3463.5</v>
      </c>
      <c r="O2528" s="4">
        <f>MATCH(N2528-1,'Supply Data'!$K$12:$K$17)+1</f>
        <v>3</v>
      </c>
      <c r="P2528">
        <f>INDEX('Supply Data'!$L$12:$L$17,'Demand Data'!O2528)</f>
        <v>23</v>
      </c>
      <c r="R2528" t="str">
        <f t="shared" si="396"/>
        <v>15-Apr-08 Tuesday 3</v>
      </c>
    </row>
    <row r="2529" spans="4:18" x14ac:dyDescent="0.35">
      <c r="D2529" s="21">
        <f t="shared" si="397"/>
        <v>39553.124999993881</v>
      </c>
      <c r="E2529" s="21" t="b">
        <f t="shared" si="390"/>
        <v>0</v>
      </c>
      <c r="F2529" s="21" t="b">
        <f t="shared" si="391"/>
        <v>0</v>
      </c>
      <c r="G2529" s="20">
        <f t="shared" si="392"/>
        <v>1</v>
      </c>
      <c r="H2529" s="20">
        <f t="shared" si="393"/>
        <v>24</v>
      </c>
      <c r="I2529" s="20">
        <f t="shared" si="398"/>
        <v>4</v>
      </c>
      <c r="J2529" s="21">
        <f t="shared" si="399"/>
        <v>39553</v>
      </c>
      <c r="K2529" s="21"/>
      <c r="L2529" s="21" t="str">
        <f t="shared" si="394"/>
        <v>Tuesday</v>
      </c>
      <c r="M2529" s="20">
        <f t="shared" si="395"/>
        <v>4</v>
      </c>
      <c r="N2529" s="19">
        <v>3495</v>
      </c>
      <c r="O2529" s="4">
        <f>MATCH(N2529-1,'Supply Data'!$K$12:$K$17)+1</f>
        <v>3</v>
      </c>
      <c r="P2529">
        <f>INDEX('Supply Data'!$L$12:$L$17,'Demand Data'!O2529)</f>
        <v>23</v>
      </c>
      <c r="R2529" t="str">
        <f t="shared" si="396"/>
        <v>15-Apr-08 Tuesday 4</v>
      </c>
    </row>
    <row r="2530" spans="4:18" x14ac:dyDescent="0.35">
      <c r="D2530" s="21">
        <f t="shared" si="397"/>
        <v>39553.166666660545</v>
      </c>
      <c r="E2530" s="21" t="b">
        <f t="shared" si="390"/>
        <v>0</v>
      </c>
      <c r="F2530" s="21" t="b">
        <f t="shared" si="391"/>
        <v>0</v>
      </c>
      <c r="G2530" s="20">
        <f t="shared" si="392"/>
        <v>1</v>
      </c>
      <c r="H2530" s="20">
        <f t="shared" si="393"/>
        <v>24</v>
      </c>
      <c r="I2530" s="20">
        <f t="shared" si="398"/>
        <v>5</v>
      </c>
      <c r="J2530" s="21">
        <f t="shared" si="399"/>
        <v>39553</v>
      </c>
      <c r="K2530" s="21"/>
      <c r="L2530" s="21" t="str">
        <f t="shared" si="394"/>
        <v>Tuesday</v>
      </c>
      <c r="M2530" s="20">
        <f t="shared" si="395"/>
        <v>4</v>
      </c>
      <c r="N2530" s="19">
        <v>3751.5</v>
      </c>
      <c r="O2530" s="4">
        <f>MATCH(N2530-1,'Supply Data'!$K$12:$K$17)+1</f>
        <v>4</v>
      </c>
      <c r="P2530">
        <f>INDEX('Supply Data'!$L$12:$L$17,'Demand Data'!O2530)</f>
        <v>50</v>
      </c>
      <c r="R2530" t="str">
        <f t="shared" si="396"/>
        <v>15-Apr-08 Tuesday 5</v>
      </c>
    </row>
    <row r="2531" spans="4:18" x14ac:dyDescent="0.35">
      <c r="D2531" s="21">
        <f t="shared" si="397"/>
        <v>39553.208333327209</v>
      </c>
      <c r="E2531" s="21" t="b">
        <f t="shared" si="390"/>
        <v>0</v>
      </c>
      <c r="F2531" s="21" t="b">
        <f t="shared" si="391"/>
        <v>0</v>
      </c>
      <c r="G2531" s="20">
        <f t="shared" si="392"/>
        <v>1</v>
      </c>
      <c r="H2531" s="20">
        <f t="shared" si="393"/>
        <v>24</v>
      </c>
      <c r="I2531" s="20">
        <f t="shared" si="398"/>
        <v>6</v>
      </c>
      <c r="J2531" s="21">
        <f t="shared" si="399"/>
        <v>39553</v>
      </c>
      <c r="K2531" s="21"/>
      <c r="L2531" s="21" t="str">
        <f t="shared" si="394"/>
        <v>Tuesday</v>
      </c>
      <c r="M2531" s="20">
        <f t="shared" si="395"/>
        <v>4</v>
      </c>
      <c r="N2531" s="19">
        <v>3636</v>
      </c>
      <c r="O2531" s="4">
        <f>MATCH(N2531-1,'Supply Data'!$K$12:$K$17)+1</f>
        <v>4</v>
      </c>
      <c r="P2531">
        <f>INDEX('Supply Data'!$L$12:$L$17,'Demand Data'!O2531)</f>
        <v>50</v>
      </c>
      <c r="R2531" t="str">
        <f t="shared" si="396"/>
        <v>15-Apr-08 Tuesday 6</v>
      </c>
    </row>
    <row r="2532" spans="4:18" x14ac:dyDescent="0.35">
      <c r="D2532" s="21">
        <f t="shared" si="397"/>
        <v>39553.249999993874</v>
      </c>
      <c r="E2532" s="21" t="b">
        <f t="shared" si="390"/>
        <v>0</v>
      </c>
      <c r="F2532" s="21" t="b">
        <f t="shared" si="391"/>
        <v>0</v>
      </c>
      <c r="G2532" s="20">
        <f t="shared" si="392"/>
        <v>1</v>
      </c>
      <c r="H2532" s="20">
        <f t="shared" si="393"/>
        <v>24</v>
      </c>
      <c r="I2532" s="20">
        <f t="shared" si="398"/>
        <v>7</v>
      </c>
      <c r="J2532" s="21">
        <f t="shared" si="399"/>
        <v>39553</v>
      </c>
      <c r="K2532" s="21"/>
      <c r="L2532" s="21" t="str">
        <f t="shared" si="394"/>
        <v>Tuesday</v>
      </c>
      <c r="M2532" s="20">
        <f t="shared" si="395"/>
        <v>4</v>
      </c>
      <c r="N2532" s="19">
        <v>4056</v>
      </c>
      <c r="O2532" s="4">
        <f>MATCH(N2532-1,'Supply Data'!$K$12:$K$17)+1</f>
        <v>4</v>
      </c>
      <c r="P2532">
        <f>INDEX('Supply Data'!$L$12:$L$17,'Demand Data'!O2532)</f>
        <v>50</v>
      </c>
      <c r="R2532" t="str">
        <f t="shared" si="396"/>
        <v>15-Apr-08 Tuesday 7</v>
      </c>
    </row>
    <row r="2533" spans="4:18" x14ac:dyDescent="0.35">
      <c r="D2533" s="21">
        <f t="shared" si="397"/>
        <v>39553.291666660538</v>
      </c>
      <c r="E2533" s="21" t="b">
        <f t="shared" si="390"/>
        <v>0</v>
      </c>
      <c r="F2533" s="21" t="b">
        <f t="shared" si="391"/>
        <v>0</v>
      </c>
      <c r="G2533" s="20">
        <f t="shared" si="392"/>
        <v>1</v>
      </c>
      <c r="H2533" s="20">
        <f t="shared" si="393"/>
        <v>24</v>
      </c>
      <c r="I2533" s="20">
        <f t="shared" si="398"/>
        <v>8</v>
      </c>
      <c r="J2533" s="21">
        <f t="shared" si="399"/>
        <v>39553</v>
      </c>
      <c r="K2533" s="21"/>
      <c r="L2533" s="21" t="str">
        <f t="shared" si="394"/>
        <v>Tuesday</v>
      </c>
      <c r="M2533" s="20">
        <f t="shared" si="395"/>
        <v>4</v>
      </c>
      <c r="N2533" s="19">
        <v>4578</v>
      </c>
      <c r="O2533" s="4">
        <f>MATCH(N2533-1,'Supply Data'!$K$12:$K$17)+1</f>
        <v>4</v>
      </c>
      <c r="P2533">
        <f>INDEX('Supply Data'!$L$12:$L$17,'Demand Data'!O2533)</f>
        <v>50</v>
      </c>
      <c r="R2533" t="str">
        <f t="shared" si="396"/>
        <v>15-Apr-08 Tuesday 8</v>
      </c>
    </row>
    <row r="2534" spans="4:18" x14ac:dyDescent="0.35">
      <c r="D2534" s="21">
        <f t="shared" si="397"/>
        <v>39553.333333327202</v>
      </c>
      <c r="E2534" s="21" t="b">
        <f t="shared" si="390"/>
        <v>0</v>
      </c>
      <c r="F2534" s="21" t="b">
        <f t="shared" si="391"/>
        <v>0</v>
      </c>
      <c r="G2534" s="20">
        <f t="shared" si="392"/>
        <v>1</v>
      </c>
      <c r="H2534" s="20">
        <f t="shared" si="393"/>
        <v>24</v>
      </c>
      <c r="I2534" s="20">
        <f t="shared" si="398"/>
        <v>9</v>
      </c>
      <c r="J2534" s="21">
        <f t="shared" si="399"/>
        <v>39553</v>
      </c>
      <c r="K2534" s="21"/>
      <c r="L2534" s="21" t="str">
        <f t="shared" si="394"/>
        <v>Tuesday</v>
      </c>
      <c r="M2534" s="20">
        <f t="shared" si="395"/>
        <v>4</v>
      </c>
      <c r="N2534" s="19">
        <v>5091</v>
      </c>
      <c r="O2534" s="4">
        <f>MATCH(N2534-1,'Supply Data'!$K$12:$K$17)+1</f>
        <v>5</v>
      </c>
      <c r="P2534">
        <f>INDEX('Supply Data'!$L$12:$L$17,'Demand Data'!O2534)</f>
        <v>75</v>
      </c>
      <c r="R2534" t="str">
        <f t="shared" si="396"/>
        <v>15-Apr-08 Tuesday 9</v>
      </c>
    </row>
    <row r="2535" spans="4:18" x14ac:dyDescent="0.35">
      <c r="D2535" s="21">
        <f t="shared" si="397"/>
        <v>39553.374999993866</v>
      </c>
      <c r="E2535" s="21" t="b">
        <f t="shared" si="390"/>
        <v>0</v>
      </c>
      <c r="F2535" s="21" t="b">
        <f t="shared" si="391"/>
        <v>0</v>
      </c>
      <c r="G2535" s="20">
        <f t="shared" si="392"/>
        <v>1</v>
      </c>
      <c r="H2535" s="20">
        <f t="shared" si="393"/>
        <v>24</v>
      </c>
      <c r="I2535" s="20">
        <f t="shared" si="398"/>
        <v>10</v>
      </c>
      <c r="J2535" s="21">
        <f t="shared" si="399"/>
        <v>39553</v>
      </c>
      <c r="K2535" s="21"/>
      <c r="L2535" s="21" t="str">
        <f t="shared" si="394"/>
        <v>Tuesday</v>
      </c>
      <c r="M2535" s="20">
        <f t="shared" si="395"/>
        <v>4</v>
      </c>
      <c r="N2535" s="19">
        <v>5430</v>
      </c>
      <c r="O2535" s="4">
        <f>MATCH(N2535-1,'Supply Data'!$K$12:$K$17)+1</f>
        <v>5</v>
      </c>
      <c r="P2535">
        <f>INDEX('Supply Data'!$L$12:$L$17,'Demand Data'!O2535)</f>
        <v>75</v>
      </c>
      <c r="R2535" t="str">
        <f t="shared" si="396"/>
        <v>15-Apr-08 Tuesday 10</v>
      </c>
    </row>
    <row r="2536" spans="4:18" x14ac:dyDescent="0.35">
      <c r="D2536" s="21">
        <f t="shared" si="397"/>
        <v>39553.416666660531</v>
      </c>
      <c r="E2536" s="21" t="b">
        <f t="shared" si="390"/>
        <v>0</v>
      </c>
      <c r="F2536" s="21" t="b">
        <f t="shared" si="391"/>
        <v>0</v>
      </c>
      <c r="G2536" s="20">
        <f t="shared" si="392"/>
        <v>1</v>
      </c>
      <c r="H2536" s="20">
        <f t="shared" si="393"/>
        <v>24</v>
      </c>
      <c r="I2536" s="20">
        <f t="shared" si="398"/>
        <v>11</v>
      </c>
      <c r="J2536" s="21">
        <f t="shared" si="399"/>
        <v>39553</v>
      </c>
      <c r="K2536" s="21"/>
      <c r="L2536" s="21" t="str">
        <f t="shared" si="394"/>
        <v>Tuesday</v>
      </c>
      <c r="M2536" s="20">
        <f t="shared" si="395"/>
        <v>4</v>
      </c>
      <c r="N2536" s="19">
        <v>5760</v>
      </c>
      <c r="O2536" s="4">
        <f>MATCH(N2536-1,'Supply Data'!$K$12:$K$17)+1</f>
        <v>5</v>
      </c>
      <c r="P2536">
        <f>INDEX('Supply Data'!$L$12:$L$17,'Demand Data'!O2536)</f>
        <v>75</v>
      </c>
      <c r="R2536" t="str">
        <f t="shared" si="396"/>
        <v>15-Apr-08 Tuesday 11</v>
      </c>
    </row>
    <row r="2537" spans="4:18" x14ac:dyDescent="0.35">
      <c r="D2537" s="21">
        <f t="shared" si="397"/>
        <v>39553.458333327195</v>
      </c>
      <c r="E2537" s="21" t="b">
        <f t="shared" si="390"/>
        <v>0</v>
      </c>
      <c r="F2537" s="21" t="b">
        <f t="shared" si="391"/>
        <v>0</v>
      </c>
      <c r="G2537" s="20">
        <f t="shared" si="392"/>
        <v>1</v>
      </c>
      <c r="H2537" s="20">
        <f t="shared" si="393"/>
        <v>24</v>
      </c>
      <c r="I2537" s="20">
        <f t="shared" si="398"/>
        <v>12</v>
      </c>
      <c r="J2537" s="21">
        <f t="shared" si="399"/>
        <v>39553</v>
      </c>
      <c r="K2537" s="21"/>
      <c r="L2537" s="21" t="str">
        <f t="shared" si="394"/>
        <v>Tuesday</v>
      </c>
      <c r="M2537" s="20">
        <f t="shared" si="395"/>
        <v>4</v>
      </c>
      <c r="N2537" s="19">
        <v>5566.5</v>
      </c>
      <c r="O2537" s="4">
        <f>MATCH(N2537-1,'Supply Data'!$K$12:$K$17)+1</f>
        <v>5</v>
      </c>
      <c r="P2537">
        <f>INDEX('Supply Data'!$L$12:$L$17,'Demand Data'!O2537)</f>
        <v>75</v>
      </c>
      <c r="R2537" t="str">
        <f t="shared" si="396"/>
        <v>15-Apr-08 Tuesday 12</v>
      </c>
    </row>
    <row r="2538" spans="4:18" x14ac:dyDescent="0.35">
      <c r="D2538" s="21">
        <f t="shared" si="397"/>
        <v>39553.499999993859</v>
      </c>
      <c r="E2538" s="21" t="b">
        <f t="shared" si="390"/>
        <v>0</v>
      </c>
      <c r="F2538" s="21" t="b">
        <f t="shared" si="391"/>
        <v>0</v>
      </c>
      <c r="G2538" s="20">
        <f t="shared" si="392"/>
        <v>1</v>
      </c>
      <c r="H2538" s="20">
        <f t="shared" si="393"/>
        <v>24</v>
      </c>
      <c r="I2538" s="20">
        <f t="shared" si="398"/>
        <v>13</v>
      </c>
      <c r="J2538" s="21">
        <f t="shared" si="399"/>
        <v>39553</v>
      </c>
      <c r="K2538" s="21"/>
      <c r="L2538" s="21" t="str">
        <f t="shared" si="394"/>
        <v>Tuesday</v>
      </c>
      <c r="M2538" s="20">
        <f t="shared" si="395"/>
        <v>4</v>
      </c>
      <c r="N2538" s="19">
        <v>5676</v>
      </c>
      <c r="O2538" s="4">
        <f>MATCH(N2538-1,'Supply Data'!$K$12:$K$17)+1</f>
        <v>5</v>
      </c>
      <c r="P2538">
        <f>INDEX('Supply Data'!$L$12:$L$17,'Demand Data'!O2538)</f>
        <v>75</v>
      </c>
      <c r="R2538" t="str">
        <f t="shared" si="396"/>
        <v>15-Apr-08 Tuesday 13</v>
      </c>
    </row>
    <row r="2539" spans="4:18" x14ac:dyDescent="0.35">
      <c r="D2539" s="21">
        <f t="shared" si="397"/>
        <v>39553.541666660523</v>
      </c>
      <c r="E2539" s="21" t="b">
        <f t="shared" si="390"/>
        <v>0</v>
      </c>
      <c r="F2539" s="21" t="b">
        <f t="shared" si="391"/>
        <v>0</v>
      </c>
      <c r="G2539" s="20">
        <f t="shared" si="392"/>
        <v>1</v>
      </c>
      <c r="H2539" s="20">
        <f t="shared" si="393"/>
        <v>24</v>
      </c>
      <c r="I2539" s="20">
        <f t="shared" si="398"/>
        <v>14</v>
      </c>
      <c r="J2539" s="21">
        <f t="shared" si="399"/>
        <v>39553</v>
      </c>
      <c r="K2539" s="21"/>
      <c r="L2539" s="21" t="str">
        <f t="shared" si="394"/>
        <v>Tuesday</v>
      </c>
      <c r="M2539" s="20">
        <f t="shared" si="395"/>
        <v>4</v>
      </c>
      <c r="N2539" s="19">
        <v>5889</v>
      </c>
      <c r="O2539" s="4">
        <f>MATCH(N2539-1,'Supply Data'!$K$12:$K$17)+1</f>
        <v>5</v>
      </c>
      <c r="P2539">
        <f>INDEX('Supply Data'!$L$12:$L$17,'Demand Data'!O2539)</f>
        <v>75</v>
      </c>
      <c r="R2539" t="str">
        <f t="shared" si="396"/>
        <v>15-Apr-08 Tuesday 14</v>
      </c>
    </row>
    <row r="2540" spans="4:18" x14ac:dyDescent="0.35">
      <c r="D2540" s="21">
        <f t="shared" si="397"/>
        <v>39553.583333327188</v>
      </c>
      <c r="E2540" s="21" t="b">
        <f t="shared" si="390"/>
        <v>0</v>
      </c>
      <c r="F2540" s="21" t="b">
        <f t="shared" si="391"/>
        <v>0</v>
      </c>
      <c r="G2540" s="20">
        <f t="shared" si="392"/>
        <v>1</v>
      </c>
      <c r="H2540" s="20">
        <f t="shared" si="393"/>
        <v>24</v>
      </c>
      <c r="I2540" s="20">
        <f t="shared" si="398"/>
        <v>15</v>
      </c>
      <c r="J2540" s="21">
        <f t="shared" si="399"/>
        <v>39553</v>
      </c>
      <c r="K2540" s="21"/>
      <c r="L2540" s="21" t="str">
        <f t="shared" si="394"/>
        <v>Tuesday</v>
      </c>
      <c r="M2540" s="20">
        <f t="shared" si="395"/>
        <v>4</v>
      </c>
      <c r="N2540" s="19">
        <v>5749.5</v>
      </c>
      <c r="O2540" s="4">
        <f>MATCH(N2540-1,'Supply Data'!$K$12:$K$17)+1</f>
        <v>5</v>
      </c>
      <c r="P2540">
        <f>INDEX('Supply Data'!$L$12:$L$17,'Demand Data'!O2540)</f>
        <v>75</v>
      </c>
      <c r="R2540" t="str">
        <f t="shared" si="396"/>
        <v>15-Apr-08 Tuesday 15</v>
      </c>
    </row>
    <row r="2541" spans="4:18" x14ac:dyDescent="0.35">
      <c r="D2541" s="21">
        <f t="shared" si="397"/>
        <v>39553.624999993852</v>
      </c>
      <c r="E2541" s="21" t="b">
        <f t="shared" si="390"/>
        <v>0</v>
      </c>
      <c r="F2541" s="21" t="b">
        <f t="shared" si="391"/>
        <v>0</v>
      </c>
      <c r="G2541" s="20">
        <f t="shared" si="392"/>
        <v>1</v>
      </c>
      <c r="H2541" s="20">
        <f t="shared" si="393"/>
        <v>24</v>
      </c>
      <c r="I2541" s="20">
        <f t="shared" si="398"/>
        <v>16</v>
      </c>
      <c r="J2541" s="21">
        <f t="shared" si="399"/>
        <v>39553</v>
      </c>
      <c r="K2541" s="21"/>
      <c r="L2541" s="21" t="str">
        <f t="shared" si="394"/>
        <v>Tuesday</v>
      </c>
      <c r="M2541" s="20">
        <f t="shared" si="395"/>
        <v>4</v>
      </c>
      <c r="N2541" s="19">
        <v>5650.5</v>
      </c>
      <c r="O2541" s="4">
        <f>MATCH(N2541-1,'Supply Data'!$K$12:$K$17)+1</f>
        <v>5</v>
      </c>
      <c r="P2541">
        <f>INDEX('Supply Data'!$L$12:$L$17,'Demand Data'!O2541)</f>
        <v>75</v>
      </c>
      <c r="R2541" t="str">
        <f t="shared" si="396"/>
        <v>15-Apr-08 Tuesday 16</v>
      </c>
    </row>
    <row r="2542" spans="4:18" x14ac:dyDescent="0.35">
      <c r="D2542" s="21">
        <f t="shared" si="397"/>
        <v>39553.666666660516</v>
      </c>
      <c r="E2542" s="21" t="b">
        <f t="shared" si="390"/>
        <v>0</v>
      </c>
      <c r="F2542" s="21" t="b">
        <f t="shared" si="391"/>
        <v>0</v>
      </c>
      <c r="G2542" s="20">
        <f t="shared" si="392"/>
        <v>1</v>
      </c>
      <c r="H2542" s="20">
        <f t="shared" si="393"/>
        <v>24</v>
      </c>
      <c r="I2542" s="20">
        <f t="shared" si="398"/>
        <v>17</v>
      </c>
      <c r="J2542" s="21">
        <f t="shared" si="399"/>
        <v>39553</v>
      </c>
      <c r="K2542" s="21"/>
      <c r="L2542" s="21" t="str">
        <f t="shared" si="394"/>
        <v>Tuesday</v>
      </c>
      <c r="M2542" s="20">
        <f t="shared" si="395"/>
        <v>4</v>
      </c>
      <c r="N2542" s="19">
        <v>5356.5</v>
      </c>
      <c r="O2542" s="4">
        <f>MATCH(N2542-1,'Supply Data'!$K$12:$K$17)+1</f>
        <v>5</v>
      </c>
      <c r="P2542">
        <f>INDEX('Supply Data'!$L$12:$L$17,'Demand Data'!O2542)</f>
        <v>75</v>
      </c>
      <c r="R2542" t="str">
        <f t="shared" si="396"/>
        <v>15-Apr-08 Tuesday 17</v>
      </c>
    </row>
    <row r="2543" spans="4:18" x14ac:dyDescent="0.35">
      <c r="D2543" s="21">
        <f t="shared" si="397"/>
        <v>39553.70833332718</v>
      </c>
      <c r="E2543" s="21" t="b">
        <f t="shared" si="390"/>
        <v>0</v>
      </c>
      <c r="F2543" s="21" t="b">
        <f t="shared" si="391"/>
        <v>0</v>
      </c>
      <c r="G2543" s="20">
        <f t="shared" si="392"/>
        <v>1</v>
      </c>
      <c r="H2543" s="20">
        <f t="shared" si="393"/>
        <v>24</v>
      </c>
      <c r="I2543" s="20">
        <f t="shared" si="398"/>
        <v>18</v>
      </c>
      <c r="J2543" s="21">
        <f t="shared" si="399"/>
        <v>39553</v>
      </c>
      <c r="K2543" s="21"/>
      <c r="L2543" s="21" t="str">
        <f t="shared" si="394"/>
        <v>Tuesday</v>
      </c>
      <c r="M2543" s="20">
        <f t="shared" si="395"/>
        <v>4</v>
      </c>
      <c r="N2543" s="19">
        <v>5395.5</v>
      </c>
      <c r="O2543" s="4">
        <f>MATCH(N2543-1,'Supply Data'!$K$12:$K$17)+1</f>
        <v>5</v>
      </c>
      <c r="P2543">
        <f>INDEX('Supply Data'!$L$12:$L$17,'Demand Data'!O2543)</f>
        <v>75</v>
      </c>
      <c r="R2543" t="str">
        <f t="shared" si="396"/>
        <v>15-Apr-08 Tuesday 18</v>
      </c>
    </row>
    <row r="2544" spans="4:18" x14ac:dyDescent="0.35">
      <c r="D2544" s="21">
        <f t="shared" si="397"/>
        <v>39553.749999993845</v>
      </c>
      <c r="E2544" s="21" t="b">
        <f t="shared" si="390"/>
        <v>0</v>
      </c>
      <c r="F2544" s="21" t="b">
        <f t="shared" si="391"/>
        <v>0</v>
      </c>
      <c r="G2544" s="20">
        <f t="shared" si="392"/>
        <v>1</v>
      </c>
      <c r="H2544" s="20">
        <f t="shared" si="393"/>
        <v>24</v>
      </c>
      <c r="I2544" s="20">
        <f t="shared" si="398"/>
        <v>19</v>
      </c>
      <c r="J2544" s="21">
        <f t="shared" si="399"/>
        <v>39553</v>
      </c>
      <c r="K2544" s="21"/>
      <c r="L2544" s="21" t="str">
        <f t="shared" si="394"/>
        <v>Tuesday</v>
      </c>
      <c r="M2544" s="20">
        <f t="shared" si="395"/>
        <v>4</v>
      </c>
      <c r="N2544" s="19">
        <v>5913</v>
      </c>
      <c r="O2544" s="4">
        <f>MATCH(N2544-1,'Supply Data'!$K$12:$K$17)+1</f>
        <v>5</v>
      </c>
      <c r="P2544">
        <f>INDEX('Supply Data'!$L$12:$L$17,'Demand Data'!O2544)</f>
        <v>75</v>
      </c>
      <c r="R2544" t="str">
        <f t="shared" si="396"/>
        <v>15-Apr-08 Tuesday 19</v>
      </c>
    </row>
    <row r="2545" spans="4:18" x14ac:dyDescent="0.35">
      <c r="D2545" s="21">
        <f t="shared" si="397"/>
        <v>39553.791666660509</v>
      </c>
      <c r="E2545" s="21" t="b">
        <f t="shared" si="390"/>
        <v>0</v>
      </c>
      <c r="F2545" s="21" t="b">
        <f t="shared" si="391"/>
        <v>0</v>
      </c>
      <c r="G2545" s="20">
        <f t="shared" si="392"/>
        <v>1</v>
      </c>
      <c r="H2545" s="20">
        <f t="shared" si="393"/>
        <v>24</v>
      </c>
      <c r="I2545" s="20">
        <f t="shared" si="398"/>
        <v>20</v>
      </c>
      <c r="J2545" s="21">
        <f t="shared" si="399"/>
        <v>39553</v>
      </c>
      <c r="K2545" s="21"/>
      <c r="L2545" s="21" t="str">
        <f t="shared" si="394"/>
        <v>Tuesday</v>
      </c>
      <c r="M2545" s="20">
        <f t="shared" si="395"/>
        <v>4</v>
      </c>
      <c r="N2545" s="19">
        <v>5740.5</v>
      </c>
      <c r="O2545" s="4">
        <f>MATCH(N2545-1,'Supply Data'!$K$12:$K$17)+1</f>
        <v>5</v>
      </c>
      <c r="P2545">
        <f>INDEX('Supply Data'!$L$12:$L$17,'Demand Data'!O2545)</f>
        <v>75</v>
      </c>
      <c r="R2545" t="str">
        <f t="shared" si="396"/>
        <v>15-Apr-08 Tuesday 20</v>
      </c>
    </row>
    <row r="2546" spans="4:18" x14ac:dyDescent="0.35">
      <c r="D2546" s="21">
        <f t="shared" si="397"/>
        <v>39553.833333327173</v>
      </c>
      <c r="E2546" s="21" t="b">
        <f t="shared" si="390"/>
        <v>0</v>
      </c>
      <c r="F2546" s="21" t="b">
        <f t="shared" si="391"/>
        <v>0</v>
      </c>
      <c r="G2546" s="20">
        <f t="shared" si="392"/>
        <v>1</v>
      </c>
      <c r="H2546" s="20">
        <f t="shared" si="393"/>
        <v>24</v>
      </c>
      <c r="I2546" s="20">
        <f t="shared" si="398"/>
        <v>21</v>
      </c>
      <c r="J2546" s="21">
        <f t="shared" si="399"/>
        <v>39553</v>
      </c>
      <c r="K2546" s="21"/>
      <c r="L2546" s="21" t="str">
        <f t="shared" si="394"/>
        <v>Tuesday</v>
      </c>
      <c r="M2546" s="20">
        <f t="shared" si="395"/>
        <v>4</v>
      </c>
      <c r="N2546" s="19">
        <v>5455.5</v>
      </c>
      <c r="O2546" s="4">
        <f>MATCH(N2546-1,'Supply Data'!$K$12:$K$17)+1</f>
        <v>5</v>
      </c>
      <c r="P2546">
        <f>INDEX('Supply Data'!$L$12:$L$17,'Demand Data'!O2546)</f>
        <v>75</v>
      </c>
      <c r="R2546" t="str">
        <f t="shared" si="396"/>
        <v>15-Apr-08 Tuesday 21</v>
      </c>
    </row>
    <row r="2547" spans="4:18" x14ac:dyDescent="0.35">
      <c r="D2547" s="21">
        <f t="shared" si="397"/>
        <v>39553.874999993837</v>
      </c>
      <c r="E2547" s="21" t="b">
        <f t="shared" si="390"/>
        <v>0</v>
      </c>
      <c r="F2547" s="21" t="b">
        <f t="shared" si="391"/>
        <v>0</v>
      </c>
      <c r="G2547" s="20">
        <f t="shared" si="392"/>
        <v>1</v>
      </c>
      <c r="H2547" s="20">
        <f t="shared" si="393"/>
        <v>24</v>
      </c>
      <c r="I2547" s="20">
        <f t="shared" si="398"/>
        <v>22</v>
      </c>
      <c r="J2547" s="21">
        <f t="shared" si="399"/>
        <v>39553</v>
      </c>
      <c r="K2547" s="21"/>
      <c r="L2547" s="21" t="str">
        <f t="shared" si="394"/>
        <v>Tuesday</v>
      </c>
      <c r="M2547" s="20">
        <f t="shared" si="395"/>
        <v>4</v>
      </c>
      <c r="N2547" s="19">
        <v>5001</v>
      </c>
      <c r="O2547" s="4">
        <f>MATCH(N2547-1,'Supply Data'!$K$12:$K$17)+1</f>
        <v>5</v>
      </c>
      <c r="P2547">
        <f>INDEX('Supply Data'!$L$12:$L$17,'Demand Data'!O2547)</f>
        <v>75</v>
      </c>
      <c r="R2547" t="str">
        <f t="shared" si="396"/>
        <v>15-Apr-08 Tuesday 22</v>
      </c>
    </row>
    <row r="2548" spans="4:18" x14ac:dyDescent="0.35">
      <c r="D2548" s="21">
        <f t="shared" si="397"/>
        <v>39553.916666660502</v>
      </c>
      <c r="E2548" s="21" t="b">
        <f t="shared" si="390"/>
        <v>0</v>
      </c>
      <c r="F2548" s="21" t="b">
        <f t="shared" si="391"/>
        <v>0</v>
      </c>
      <c r="G2548" s="20">
        <f t="shared" si="392"/>
        <v>1</v>
      </c>
      <c r="H2548" s="20">
        <f t="shared" si="393"/>
        <v>24</v>
      </c>
      <c r="I2548" s="20">
        <f t="shared" si="398"/>
        <v>23</v>
      </c>
      <c r="J2548" s="21">
        <f t="shared" si="399"/>
        <v>39553</v>
      </c>
      <c r="K2548" s="21"/>
      <c r="L2548" s="21" t="str">
        <f t="shared" si="394"/>
        <v>Tuesday</v>
      </c>
      <c r="M2548" s="20">
        <f t="shared" si="395"/>
        <v>4</v>
      </c>
      <c r="N2548" s="19">
        <v>4753.5</v>
      </c>
      <c r="O2548" s="4">
        <f>MATCH(N2548-1,'Supply Data'!$K$12:$K$17)+1</f>
        <v>4</v>
      </c>
      <c r="P2548">
        <f>INDEX('Supply Data'!$L$12:$L$17,'Demand Data'!O2548)</f>
        <v>50</v>
      </c>
      <c r="R2548" t="str">
        <f t="shared" si="396"/>
        <v>15-Apr-08 Tuesday 23</v>
      </c>
    </row>
    <row r="2549" spans="4:18" x14ac:dyDescent="0.35">
      <c r="D2549" s="21">
        <f t="shared" si="397"/>
        <v>39553.958333327166</v>
      </c>
      <c r="E2549" s="21" t="b">
        <f t="shared" si="390"/>
        <v>0</v>
      </c>
      <c r="F2549" s="21" t="b">
        <f t="shared" si="391"/>
        <v>0</v>
      </c>
      <c r="G2549" s="20">
        <f t="shared" si="392"/>
        <v>1</v>
      </c>
      <c r="H2549" s="20">
        <f t="shared" si="393"/>
        <v>24</v>
      </c>
      <c r="I2549" s="20">
        <f t="shared" si="398"/>
        <v>24</v>
      </c>
      <c r="J2549" s="21">
        <f t="shared" si="399"/>
        <v>39553</v>
      </c>
      <c r="K2549" s="21"/>
      <c r="L2549" s="21" t="str">
        <f t="shared" si="394"/>
        <v>Tuesday</v>
      </c>
      <c r="M2549" s="20">
        <f t="shared" si="395"/>
        <v>4</v>
      </c>
      <c r="N2549" s="19">
        <v>4552.5</v>
      </c>
      <c r="O2549" s="4">
        <f>MATCH(N2549-1,'Supply Data'!$K$12:$K$17)+1</f>
        <v>4</v>
      </c>
      <c r="P2549">
        <f>INDEX('Supply Data'!$L$12:$L$17,'Demand Data'!O2549)</f>
        <v>50</v>
      </c>
      <c r="R2549" t="str">
        <f t="shared" si="396"/>
        <v>15-Apr-08 Tuesday 24</v>
      </c>
    </row>
    <row r="2550" spans="4:18" x14ac:dyDescent="0.35">
      <c r="D2550" s="21">
        <f t="shared" si="397"/>
        <v>39553.99999999383</v>
      </c>
      <c r="E2550" s="21" t="b">
        <f t="shared" si="390"/>
        <v>0</v>
      </c>
      <c r="F2550" s="21" t="b">
        <f t="shared" si="391"/>
        <v>0</v>
      </c>
      <c r="G2550" s="20">
        <f t="shared" si="392"/>
        <v>1</v>
      </c>
      <c r="H2550" s="20">
        <f t="shared" si="393"/>
        <v>24</v>
      </c>
      <c r="I2550" s="20">
        <f t="shared" si="398"/>
        <v>1</v>
      </c>
      <c r="J2550" s="21">
        <f t="shared" si="399"/>
        <v>39554</v>
      </c>
      <c r="K2550" s="21"/>
      <c r="L2550" s="21" t="str">
        <f t="shared" si="394"/>
        <v>Wednesday</v>
      </c>
      <c r="M2550" s="20">
        <f t="shared" si="395"/>
        <v>4</v>
      </c>
      <c r="N2550" s="19">
        <v>4104</v>
      </c>
      <c r="O2550" s="4">
        <f>MATCH(N2550-1,'Supply Data'!$K$12:$K$17)+1</f>
        <v>4</v>
      </c>
      <c r="P2550">
        <f>INDEX('Supply Data'!$L$12:$L$17,'Demand Data'!O2550)</f>
        <v>50</v>
      </c>
      <c r="R2550" t="str">
        <f t="shared" si="396"/>
        <v>16-Apr-08 Wednesday 1</v>
      </c>
    </row>
    <row r="2551" spans="4:18" x14ac:dyDescent="0.35">
      <c r="D2551" s="21">
        <f t="shared" si="397"/>
        <v>39554.041666660494</v>
      </c>
      <c r="E2551" s="21" t="b">
        <f t="shared" si="390"/>
        <v>0</v>
      </c>
      <c r="F2551" s="21" t="b">
        <f t="shared" si="391"/>
        <v>0</v>
      </c>
      <c r="G2551" s="20">
        <f t="shared" si="392"/>
        <v>1</v>
      </c>
      <c r="H2551" s="20">
        <f t="shared" si="393"/>
        <v>24</v>
      </c>
      <c r="I2551" s="20">
        <f t="shared" si="398"/>
        <v>2</v>
      </c>
      <c r="J2551" s="21">
        <f t="shared" si="399"/>
        <v>39554</v>
      </c>
      <c r="K2551" s="21"/>
      <c r="L2551" s="21" t="str">
        <f t="shared" si="394"/>
        <v>Wednesday</v>
      </c>
      <c r="M2551" s="20">
        <f t="shared" si="395"/>
        <v>4</v>
      </c>
      <c r="N2551" s="19">
        <v>3957</v>
      </c>
      <c r="O2551" s="4">
        <f>MATCH(N2551-1,'Supply Data'!$K$12:$K$17)+1</f>
        <v>4</v>
      </c>
      <c r="P2551">
        <f>INDEX('Supply Data'!$L$12:$L$17,'Demand Data'!O2551)</f>
        <v>50</v>
      </c>
      <c r="R2551" t="str">
        <f t="shared" si="396"/>
        <v>16-Apr-08 Wednesday 2</v>
      </c>
    </row>
    <row r="2552" spans="4:18" x14ac:dyDescent="0.35">
      <c r="D2552" s="21">
        <f t="shared" si="397"/>
        <v>39554.083333327158</v>
      </c>
      <c r="E2552" s="21" t="b">
        <f t="shared" si="390"/>
        <v>0</v>
      </c>
      <c r="F2552" s="21" t="b">
        <f t="shared" si="391"/>
        <v>0</v>
      </c>
      <c r="G2552" s="20">
        <f t="shared" si="392"/>
        <v>1</v>
      </c>
      <c r="H2552" s="20">
        <f t="shared" si="393"/>
        <v>24</v>
      </c>
      <c r="I2552" s="20">
        <f t="shared" si="398"/>
        <v>3</v>
      </c>
      <c r="J2552" s="21">
        <f t="shared" si="399"/>
        <v>39554</v>
      </c>
      <c r="K2552" s="21"/>
      <c r="L2552" s="21" t="str">
        <f t="shared" si="394"/>
        <v>Wednesday</v>
      </c>
      <c r="M2552" s="20">
        <f t="shared" si="395"/>
        <v>4</v>
      </c>
      <c r="N2552" s="19">
        <v>3897</v>
      </c>
      <c r="O2552" s="4">
        <f>MATCH(N2552-1,'Supply Data'!$K$12:$K$17)+1</f>
        <v>4</v>
      </c>
      <c r="P2552">
        <f>INDEX('Supply Data'!$L$12:$L$17,'Demand Data'!O2552)</f>
        <v>50</v>
      </c>
      <c r="R2552" t="str">
        <f t="shared" si="396"/>
        <v>16-Apr-08 Wednesday 3</v>
      </c>
    </row>
    <row r="2553" spans="4:18" x14ac:dyDescent="0.35">
      <c r="D2553" s="21">
        <f t="shared" si="397"/>
        <v>39554.124999993823</v>
      </c>
      <c r="E2553" s="21" t="b">
        <f t="shared" si="390"/>
        <v>0</v>
      </c>
      <c r="F2553" s="21" t="b">
        <f t="shared" si="391"/>
        <v>0</v>
      </c>
      <c r="G2553" s="20">
        <f t="shared" si="392"/>
        <v>1</v>
      </c>
      <c r="H2553" s="20">
        <f t="shared" si="393"/>
        <v>24</v>
      </c>
      <c r="I2553" s="20">
        <f t="shared" si="398"/>
        <v>4</v>
      </c>
      <c r="J2553" s="21">
        <f t="shared" si="399"/>
        <v>39554</v>
      </c>
      <c r="K2553" s="21"/>
      <c r="L2553" s="21" t="str">
        <f t="shared" si="394"/>
        <v>Wednesday</v>
      </c>
      <c r="M2553" s="20">
        <f t="shared" si="395"/>
        <v>4</v>
      </c>
      <c r="N2553" s="19">
        <v>3897</v>
      </c>
      <c r="O2553" s="4">
        <f>MATCH(N2553-1,'Supply Data'!$K$12:$K$17)+1</f>
        <v>4</v>
      </c>
      <c r="P2553">
        <f>INDEX('Supply Data'!$L$12:$L$17,'Demand Data'!O2553)</f>
        <v>50</v>
      </c>
      <c r="R2553" t="str">
        <f t="shared" si="396"/>
        <v>16-Apr-08 Wednesday 4</v>
      </c>
    </row>
    <row r="2554" spans="4:18" x14ac:dyDescent="0.35">
      <c r="D2554" s="21">
        <f t="shared" si="397"/>
        <v>39554.166666660487</v>
      </c>
      <c r="E2554" s="21" t="b">
        <f t="shared" si="390"/>
        <v>0</v>
      </c>
      <c r="F2554" s="21" t="b">
        <f t="shared" si="391"/>
        <v>0</v>
      </c>
      <c r="G2554" s="20">
        <f t="shared" si="392"/>
        <v>1</v>
      </c>
      <c r="H2554" s="20">
        <f t="shared" si="393"/>
        <v>24</v>
      </c>
      <c r="I2554" s="20">
        <f t="shared" si="398"/>
        <v>5</v>
      </c>
      <c r="J2554" s="21">
        <f t="shared" si="399"/>
        <v>39554</v>
      </c>
      <c r="K2554" s="21"/>
      <c r="L2554" s="21" t="str">
        <f t="shared" si="394"/>
        <v>Wednesday</v>
      </c>
      <c r="M2554" s="20">
        <f t="shared" si="395"/>
        <v>4</v>
      </c>
      <c r="N2554" s="19">
        <v>3946.5</v>
      </c>
      <c r="O2554" s="4">
        <f>MATCH(N2554-1,'Supply Data'!$K$12:$K$17)+1</f>
        <v>4</v>
      </c>
      <c r="P2554">
        <f>INDEX('Supply Data'!$L$12:$L$17,'Demand Data'!O2554)</f>
        <v>50</v>
      </c>
      <c r="R2554" t="str">
        <f t="shared" si="396"/>
        <v>16-Apr-08 Wednesday 5</v>
      </c>
    </row>
    <row r="2555" spans="4:18" x14ac:dyDescent="0.35">
      <c r="D2555" s="21">
        <f t="shared" si="397"/>
        <v>39554.208333327151</v>
      </c>
      <c r="E2555" s="21" t="b">
        <f t="shared" si="390"/>
        <v>0</v>
      </c>
      <c r="F2555" s="21" t="b">
        <f t="shared" si="391"/>
        <v>0</v>
      </c>
      <c r="G2555" s="20">
        <f t="shared" si="392"/>
        <v>1</v>
      </c>
      <c r="H2555" s="20">
        <f t="shared" si="393"/>
        <v>24</v>
      </c>
      <c r="I2555" s="20">
        <f t="shared" si="398"/>
        <v>6</v>
      </c>
      <c r="J2555" s="21">
        <f t="shared" si="399"/>
        <v>39554</v>
      </c>
      <c r="K2555" s="21"/>
      <c r="L2555" s="21" t="str">
        <f t="shared" si="394"/>
        <v>Wednesday</v>
      </c>
      <c r="M2555" s="20">
        <f t="shared" si="395"/>
        <v>4</v>
      </c>
      <c r="N2555" s="19">
        <v>3874.5</v>
      </c>
      <c r="O2555" s="4">
        <f>MATCH(N2555-1,'Supply Data'!$K$12:$K$17)+1</f>
        <v>4</v>
      </c>
      <c r="P2555">
        <f>INDEX('Supply Data'!$L$12:$L$17,'Demand Data'!O2555)</f>
        <v>50</v>
      </c>
      <c r="R2555" t="str">
        <f t="shared" si="396"/>
        <v>16-Apr-08 Wednesday 6</v>
      </c>
    </row>
    <row r="2556" spans="4:18" x14ac:dyDescent="0.35">
      <c r="D2556" s="21">
        <f t="shared" si="397"/>
        <v>39554.249999993815</v>
      </c>
      <c r="E2556" s="21" t="b">
        <f t="shared" si="390"/>
        <v>0</v>
      </c>
      <c r="F2556" s="21" t="b">
        <f t="shared" si="391"/>
        <v>0</v>
      </c>
      <c r="G2556" s="20">
        <f t="shared" si="392"/>
        <v>1</v>
      </c>
      <c r="H2556" s="20">
        <f t="shared" si="393"/>
        <v>24</v>
      </c>
      <c r="I2556" s="20">
        <f t="shared" si="398"/>
        <v>7</v>
      </c>
      <c r="J2556" s="21">
        <f t="shared" si="399"/>
        <v>39554</v>
      </c>
      <c r="K2556" s="21"/>
      <c r="L2556" s="21" t="str">
        <f t="shared" si="394"/>
        <v>Wednesday</v>
      </c>
      <c r="M2556" s="20">
        <f t="shared" si="395"/>
        <v>4</v>
      </c>
      <c r="N2556" s="19">
        <v>4026</v>
      </c>
      <c r="O2556" s="4">
        <f>MATCH(N2556-1,'Supply Data'!$K$12:$K$17)+1</f>
        <v>4</v>
      </c>
      <c r="P2556">
        <f>INDEX('Supply Data'!$L$12:$L$17,'Demand Data'!O2556)</f>
        <v>50</v>
      </c>
      <c r="R2556" t="str">
        <f t="shared" si="396"/>
        <v>16-Apr-08 Wednesday 7</v>
      </c>
    </row>
    <row r="2557" spans="4:18" x14ac:dyDescent="0.35">
      <c r="D2557" s="21">
        <f t="shared" si="397"/>
        <v>39554.29166666048</v>
      </c>
      <c r="E2557" s="21" t="b">
        <f t="shared" si="390"/>
        <v>0</v>
      </c>
      <c r="F2557" s="21" t="b">
        <f t="shared" si="391"/>
        <v>0</v>
      </c>
      <c r="G2557" s="20">
        <f t="shared" si="392"/>
        <v>1</v>
      </c>
      <c r="H2557" s="20">
        <f t="shared" si="393"/>
        <v>24</v>
      </c>
      <c r="I2557" s="20">
        <f t="shared" si="398"/>
        <v>8</v>
      </c>
      <c r="J2557" s="21">
        <f t="shared" si="399"/>
        <v>39554</v>
      </c>
      <c r="K2557" s="21"/>
      <c r="L2557" s="21" t="str">
        <f t="shared" si="394"/>
        <v>Wednesday</v>
      </c>
      <c r="M2557" s="20">
        <f t="shared" si="395"/>
        <v>4</v>
      </c>
      <c r="N2557" s="19">
        <v>4741.5</v>
      </c>
      <c r="O2557" s="4">
        <f>MATCH(N2557-1,'Supply Data'!$K$12:$K$17)+1</f>
        <v>4</v>
      </c>
      <c r="P2557">
        <f>INDEX('Supply Data'!$L$12:$L$17,'Demand Data'!O2557)</f>
        <v>50</v>
      </c>
      <c r="R2557" t="str">
        <f t="shared" si="396"/>
        <v>16-Apr-08 Wednesday 8</v>
      </c>
    </row>
    <row r="2558" spans="4:18" x14ac:dyDescent="0.35">
      <c r="D2558" s="21">
        <f t="shared" si="397"/>
        <v>39554.333333327144</v>
      </c>
      <c r="E2558" s="21" t="b">
        <f t="shared" si="390"/>
        <v>0</v>
      </c>
      <c r="F2558" s="21" t="b">
        <f t="shared" si="391"/>
        <v>0</v>
      </c>
      <c r="G2558" s="20">
        <f t="shared" si="392"/>
        <v>1</v>
      </c>
      <c r="H2558" s="20">
        <f t="shared" si="393"/>
        <v>24</v>
      </c>
      <c r="I2558" s="20">
        <f t="shared" si="398"/>
        <v>9</v>
      </c>
      <c r="J2558" s="21">
        <f t="shared" si="399"/>
        <v>39554</v>
      </c>
      <c r="K2558" s="21"/>
      <c r="L2558" s="21" t="str">
        <f t="shared" si="394"/>
        <v>Wednesday</v>
      </c>
      <c r="M2558" s="20">
        <f t="shared" si="395"/>
        <v>4</v>
      </c>
      <c r="N2558" s="19">
        <v>5341.5</v>
      </c>
      <c r="O2558" s="4">
        <f>MATCH(N2558-1,'Supply Data'!$K$12:$K$17)+1</f>
        <v>5</v>
      </c>
      <c r="P2558">
        <f>INDEX('Supply Data'!$L$12:$L$17,'Demand Data'!O2558)</f>
        <v>75</v>
      </c>
      <c r="R2558" t="str">
        <f t="shared" si="396"/>
        <v>16-Apr-08 Wednesday 9</v>
      </c>
    </row>
    <row r="2559" spans="4:18" x14ac:dyDescent="0.35">
      <c r="D2559" s="21">
        <f t="shared" si="397"/>
        <v>39554.374999993808</v>
      </c>
      <c r="E2559" s="21" t="b">
        <f t="shared" si="390"/>
        <v>0</v>
      </c>
      <c r="F2559" s="21" t="b">
        <f t="shared" si="391"/>
        <v>0</v>
      </c>
      <c r="G2559" s="20">
        <f t="shared" si="392"/>
        <v>1</v>
      </c>
      <c r="H2559" s="20">
        <f t="shared" si="393"/>
        <v>24</v>
      </c>
      <c r="I2559" s="20">
        <f t="shared" si="398"/>
        <v>10</v>
      </c>
      <c r="J2559" s="21">
        <f t="shared" si="399"/>
        <v>39554</v>
      </c>
      <c r="K2559" s="21"/>
      <c r="L2559" s="21" t="str">
        <f t="shared" si="394"/>
        <v>Wednesday</v>
      </c>
      <c r="M2559" s="20">
        <f t="shared" si="395"/>
        <v>4</v>
      </c>
      <c r="N2559" s="19">
        <v>5644.5</v>
      </c>
      <c r="O2559" s="4">
        <f>MATCH(N2559-1,'Supply Data'!$K$12:$K$17)+1</f>
        <v>5</v>
      </c>
      <c r="P2559">
        <f>INDEX('Supply Data'!$L$12:$L$17,'Demand Data'!O2559)</f>
        <v>75</v>
      </c>
      <c r="R2559" t="str">
        <f t="shared" si="396"/>
        <v>16-Apr-08 Wednesday 10</v>
      </c>
    </row>
    <row r="2560" spans="4:18" x14ac:dyDescent="0.35">
      <c r="D2560" s="21">
        <f t="shared" si="397"/>
        <v>39554.416666660472</v>
      </c>
      <c r="E2560" s="21" t="b">
        <f t="shared" si="390"/>
        <v>0</v>
      </c>
      <c r="F2560" s="21" t="b">
        <f t="shared" si="391"/>
        <v>0</v>
      </c>
      <c r="G2560" s="20">
        <f t="shared" si="392"/>
        <v>1</v>
      </c>
      <c r="H2560" s="20">
        <f t="shared" si="393"/>
        <v>24</v>
      </c>
      <c r="I2560" s="20">
        <f t="shared" si="398"/>
        <v>11</v>
      </c>
      <c r="J2560" s="21">
        <f t="shared" si="399"/>
        <v>39554</v>
      </c>
      <c r="K2560" s="21"/>
      <c r="L2560" s="21" t="str">
        <f t="shared" si="394"/>
        <v>Wednesday</v>
      </c>
      <c r="M2560" s="20">
        <f t="shared" si="395"/>
        <v>4</v>
      </c>
      <c r="N2560" s="19">
        <v>6000</v>
      </c>
      <c r="O2560" s="4">
        <f>MATCH(N2560-1,'Supply Data'!$K$12:$K$17)+1</f>
        <v>5</v>
      </c>
      <c r="P2560">
        <f>INDEX('Supply Data'!$L$12:$L$17,'Demand Data'!O2560)</f>
        <v>75</v>
      </c>
      <c r="R2560" t="str">
        <f t="shared" si="396"/>
        <v>16-Apr-08 Wednesday 11</v>
      </c>
    </row>
    <row r="2561" spans="4:18" x14ac:dyDescent="0.35">
      <c r="D2561" s="21">
        <f t="shared" si="397"/>
        <v>39554.458333327137</v>
      </c>
      <c r="E2561" s="21" t="b">
        <f t="shared" si="390"/>
        <v>0</v>
      </c>
      <c r="F2561" s="21" t="b">
        <f t="shared" si="391"/>
        <v>0</v>
      </c>
      <c r="G2561" s="20">
        <f t="shared" si="392"/>
        <v>1</v>
      </c>
      <c r="H2561" s="20">
        <f t="shared" si="393"/>
        <v>24</v>
      </c>
      <c r="I2561" s="20">
        <f t="shared" si="398"/>
        <v>12</v>
      </c>
      <c r="J2561" s="21">
        <f t="shared" si="399"/>
        <v>39554</v>
      </c>
      <c r="K2561" s="21"/>
      <c r="L2561" s="21" t="str">
        <f t="shared" si="394"/>
        <v>Wednesday</v>
      </c>
      <c r="M2561" s="20">
        <f t="shared" si="395"/>
        <v>4</v>
      </c>
      <c r="N2561" s="19">
        <v>5700</v>
      </c>
      <c r="O2561" s="4">
        <f>MATCH(N2561-1,'Supply Data'!$K$12:$K$17)+1</f>
        <v>5</v>
      </c>
      <c r="P2561">
        <f>INDEX('Supply Data'!$L$12:$L$17,'Demand Data'!O2561)</f>
        <v>75</v>
      </c>
      <c r="R2561" t="str">
        <f t="shared" si="396"/>
        <v>16-Apr-08 Wednesday 12</v>
      </c>
    </row>
    <row r="2562" spans="4:18" x14ac:dyDescent="0.35">
      <c r="D2562" s="21">
        <f t="shared" si="397"/>
        <v>39554.499999993801</v>
      </c>
      <c r="E2562" s="21" t="b">
        <f t="shared" si="390"/>
        <v>0</v>
      </c>
      <c r="F2562" s="21" t="b">
        <f t="shared" si="391"/>
        <v>0</v>
      </c>
      <c r="G2562" s="20">
        <f t="shared" si="392"/>
        <v>1</v>
      </c>
      <c r="H2562" s="20">
        <f t="shared" si="393"/>
        <v>24</v>
      </c>
      <c r="I2562" s="20">
        <f t="shared" si="398"/>
        <v>13</v>
      </c>
      <c r="J2562" s="21">
        <f t="shared" si="399"/>
        <v>39554</v>
      </c>
      <c r="K2562" s="21"/>
      <c r="L2562" s="21" t="str">
        <f t="shared" si="394"/>
        <v>Wednesday</v>
      </c>
      <c r="M2562" s="20">
        <f t="shared" si="395"/>
        <v>4</v>
      </c>
      <c r="N2562" s="19">
        <v>5856</v>
      </c>
      <c r="O2562" s="4">
        <f>MATCH(N2562-1,'Supply Data'!$K$12:$K$17)+1</f>
        <v>5</v>
      </c>
      <c r="P2562">
        <f>INDEX('Supply Data'!$L$12:$L$17,'Demand Data'!O2562)</f>
        <v>75</v>
      </c>
      <c r="R2562" t="str">
        <f t="shared" si="396"/>
        <v>16-Apr-08 Wednesday 13</v>
      </c>
    </row>
    <row r="2563" spans="4:18" x14ac:dyDescent="0.35">
      <c r="D2563" s="21">
        <f t="shared" si="397"/>
        <v>39554.541666660465</v>
      </c>
      <c r="E2563" s="21" t="b">
        <f t="shared" si="390"/>
        <v>0</v>
      </c>
      <c r="F2563" s="21" t="b">
        <f t="shared" si="391"/>
        <v>0</v>
      </c>
      <c r="G2563" s="20">
        <f t="shared" si="392"/>
        <v>1</v>
      </c>
      <c r="H2563" s="20">
        <f t="shared" si="393"/>
        <v>24</v>
      </c>
      <c r="I2563" s="20">
        <f t="shared" si="398"/>
        <v>14</v>
      </c>
      <c r="J2563" s="21">
        <f t="shared" si="399"/>
        <v>39554</v>
      </c>
      <c r="K2563" s="21"/>
      <c r="L2563" s="21" t="str">
        <f t="shared" si="394"/>
        <v>Wednesday</v>
      </c>
      <c r="M2563" s="20">
        <f t="shared" si="395"/>
        <v>4</v>
      </c>
      <c r="N2563" s="19">
        <v>5971.5</v>
      </c>
      <c r="O2563" s="4">
        <f>MATCH(N2563-1,'Supply Data'!$K$12:$K$17)+1</f>
        <v>5</v>
      </c>
      <c r="P2563">
        <f>INDEX('Supply Data'!$L$12:$L$17,'Demand Data'!O2563)</f>
        <v>75</v>
      </c>
      <c r="R2563" t="str">
        <f t="shared" si="396"/>
        <v>16-Apr-08 Wednesday 14</v>
      </c>
    </row>
    <row r="2564" spans="4:18" x14ac:dyDescent="0.35">
      <c r="D2564" s="21">
        <f t="shared" si="397"/>
        <v>39554.583333327129</v>
      </c>
      <c r="E2564" s="21" t="b">
        <f t="shared" si="390"/>
        <v>0</v>
      </c>
      <c r="F2564" s="21" t="b">
        <f t="shared" si="391"/>
        <v>0</v>
      </c>
      <c r="G2564" s="20">
        <f t="shared" si="392"/>
        <v>1</v>
      </c>
      <c r="H2564" s="20">
        <f t="shared" si="393"/>
        <v>24</v>
      </c>
      <c r="I2564" s="20">
        <f t="shared" si="398"/>
        <v>15</v>
      </c>
      <c r="J2564" s="21">
        <f t="shared" si="399"/>
        <v>39554</v>
      </c>
      <c r="K2564" s="21"/>
      <c r="L2564" s="21" t="str">
        <f t="shared" si="394"/>
        <v>Wednesday</v>
      </c>
      <c r="M2564" s="20">
        <f t="shared" si="395"/>
        <v>4</v>
      </c>
      <c r="N2564" s="19">
        <v>5829</v>
      </c>
      <c r="O2564" s="4">
        <f>MATCH(N2564-1,'Supply Data'!$K$12:$K$17)+1</f>
        <v>5</v>
      </c>
      <c r="P2564">
        <f>INDEX('Supply Data'!$L$12:$L$17,'Demand Data'!O2564)</f>
        <v>75</v>
      </c>
      <c r="R2564" t="str">
        <f t="shared" si="396"/>
        <v>16-Apr-08 Wednesday 15</v>
      </c>
    </row>
    <row r="2565" spans="4:18" x14ac:dyDescent="0.35">
      <c r="D2565" s="21">
        <f t="shared" si="397"/>
        <v>39554.624999993794</v>
      </c>
      <c r="E2565" s="21" t="b">
        <f t="shared" si="390"/>
        <v>0</v>
      </c>
      <c r="F2565" s="21" t="b">
        <f t="shared" si="391"/>
        <v>0</v>
      </c>
      <c r="G2565" s="20">
        <f t="shared" si="392"/>
        <v>1</v>
      </c>
      <c r="H2565" s="20">
        <f t="shared" si="393"/>
        <v>24</v>
      </c>
      <c r="I2565" s="20">
        <f t="shared" si="398"/>
        <v>16</v>
      </c>
      <c r="J2565" s="21">
        <f t="shared" si="399"/>
        <v>39554</v>
      </c>
      <c r="K2565" s="21"/>
      <c r="L2565" s="21" t="str">
        <f t="shared" si="394"/>
        <v>Wednesday</v>
      </c>
      <c r="M2565" s="20">
        <f t="shared" si="395"/>
        <v>4</v>
      </c>
      <c r="N2565" s="19">
        <v>5763</v>
      </c>
      <c r="O2565" s="4">
        <f>MATCH(N2565-1,'Supply Data'!$K$12:$K$17)+1</f>
        <v>5</v>
      </c>
      <c r="P2565">
        <f>INDEX('Supply Data'!$L$12:$L$17,'Demand Data'!O2565)</f>
        <v>75</v>
      </c>
      <c r="R2565" t="str">
        <f t="shared" si="396"/>
        <v>16-Apr-08 Wednesday 16</v>
      </c>
    </row>
    <row r="2566" spans="4:18" x14ac:dyDescent="0.35">
      <c r="D2566" s="21">
        <f t="shared" si="397"/>
        <v>39554.666666660458</v>
      </c>
      <c r="E2566" s="21" t="b">
        <f t="shared" ref="E2566:E2629" si="400">D2566=$D$2</f>
        <v>0</v>
      </c>
      <c r="F2566" s="21" t="b">
        <f t="shared" ref="F2566:F2629" si="401">D2566=$E$2</f>
        <v>0</v>
      </c>
      <c r="G2566" s="20">
        <f t="shared" si="392"/>
        <v>1</v>
      </c>
      <c r="H2566" s="20">
        <f t="shared" si="393"/>
        <v>24</v>
      </c>
      <c r="I2566" s="20">
        <f t="shared" si="398"/>
        <v>17</v>
      </c>
      <c r="J2566" s="21">
        <f t="shared" si="399"/>
        <v>39554</v>
      </c>
      <c r="K2566" s="21"/>
      <c r="L2566" s="21" t="str">
        <f t="shared" si="394"/>
        <v>Wednesday</v>
      </c>
      <c r="M2566" s="20">
        <f t="shared" si="395"/>
        <v>4</v>
      </c>
      <c r="N2566" s="19">
        <v>5452.5</v>
      </c>
      <c r="O2566" s="4">
        <f>MATCH(N2566-1,'Supply Data'!$K$12:$K$17)+1</f>
        <v>5</v>
      </c>
      <c r="P2566">
        <f>INDEX('Supply Data'!$L$12:$L$17,'Demand Data'!O2566)</f>
        <v>75</v>
      </c>
      <c r="R2566" t="str">
        <f t="shared" si="396"/>
        <v>16-Apr-08 Wednesday 17</v>
      </c>
    </row>
    <row r="2567" spans="4:18" x14ac:dyDescent="0.35">
      <c r="D2567" s="21">
        <f t="shared" si="397"/>
        <v>39554.708333327122</v>
      </c>
      <c r="E2567" s="21" t="b">
        <f t="shared" si="400"/>
        <v>0</v>
      </c>
      <c r="F2567" s="21" t="b">
        <f t="shared" si="401"/>
        <v>0</v>
      </c>
      <c r="G2567" s="20">
        <f t="shared" ref="G2567:G2630" si="402">IF(E2567,2,IF(F2567,3,1))</f>
        <v>1</v>
      </c>
      <c r="H2567" s="20">
        <f t="shared" ref="H2567:H2630" si="403">CHOOSE(G2567,24,23,25)</f>
        <v>24</v>
      </c>
      <c r="I2567" s="20">
        <f t="shared" si="398"/>
        <v>18</v>
      </c>
      <c r="J2567" s="21">
        <f t="shared" si="399"/>
        <v>39554</v>
      </c>
      <c r="K2567" s="21"/>
      <c r="L2567" s="21" t="str">
        <f t="shared" ref="L2567:L2630" si="404">TEXT(J2567,"ddddd")</f>
        <v>Wednesday</v>
      </c>
      <c r="M2567" s="20">
        <f t="shared" ref="M2567:M2630" si="405">MONTH(D2567)</f>
        <v>4</v>
      </c>
      <c r="N2567" s="19">
        <v>5458.5</v>
      </c>
      <c r="O2567" s="4">
        <f>MATCH(N2567-1,'Supply Data'!$K$12:$K$17)+1</f>
        <v>5</v>
      </c>
      <c r="P2567">
        <f>INDEX('Supply Data'!$L$12:$L$17,'Demand Data'!O2567)</f>
        <v>75</v>
      </c>
      <c r="R2567" t="str">
        <f t="shared" ref="R2567:R2630" si="406">TEXT(D2567,"dd-mmm-yy ddddd")&amp;" "&amp;I2567</f>
        <v>16-Apr-08 Wednesday 18</v>
      </c>
    </row>
    <row r="2568" spans="4:18" x14ac:dyDescent="0.35">
      <c r="D2568" s="21">
        <f t="shared" ref="D2568:D2631" si="407">D2567+1/24</f>
        <v>39554.749999993786</v>
      </c>
      <c r="E2568" s="21" t="b">
        <f t="shared" si="400"/>
        <v>0</v>
      </c>
      <c r="F2568" s="21" t="b">
        <f t="shared" si="401"/>
        <v>0</v>
      </c>
      <c r="G2568" s="20">
        <f t="shared" si="402"/>
        <v>1</v>
      </c>
      <c r="H2568" s="20">
        <f t="shared" si="403"/>
        <v>24</v>
      </c>
      <c r="I2568" s="20">
        <f t="shared" ref="I2568:I2631" si="408">IF(I2567&gt;=H2568,1,I2567+1)</f>
        <v>19</v>
      </c>
      <c r="J2568" s="21">
        <f t="shared" ref="J2568:J2631" si="409">IF(I2568=1,J2567+1,J2567)</f>
        <v>39554</v>
      </c>
      <c r="K2568" s="21"/>
      <c r="L2568" s="21" t="str">
        <f t="shared" si="404"/>
        <v>Wednesday</v>
      </c>
      <c r="M2568" s="20">
        <f t="shared" si="405"/>
        <v>4</v>
      </c>
      <c r="N2568" s="19">
        <v>6021</v>
      </c>
      <c r="O2568" s="4">
        <f>MATCH(N2568-1,'Supply Data'!$K$12:$K$17)+1</f>
        <v>5</v>
      </c>
      <c r="P2568">
        <f>INDEX('Supply Data'!$L$12:$L$17,'Demand Data'!O2568)</f>
        <v>75</v>
      </c>
      <c r="R2568" t="str">
        <f t="shared" si="406"/>
        <v>16-Apr-08 Wednesday 19</v>
      </c>
    </row>
    <row r="2569" spans="4:18" x14ac:dyDescent="0.35">
      <c r="D2569" s="21">
        <f t="shared" si="407"/>
        <v>39554.791666660451</v>
      </c>
      <c r="E2569" s="21" t="b">
        <f t="shared" si="400"/>
        <v>0</v>
      </c>
      <c r="F2569" s="21" t="b">
        <f t="shared" si="401"/>
        <v>0</v>
      </c>
      <c r="G2569" s="20">
        <f t="shared" si="402"/>
        <v>1</v>
      </c>
      <c r="H2569" s="20">
        <f t="shared" si="403"/>
        <v>24</v>
      </c>
      <c r="I2569" s="20">
        <f t="shared" si="408"/>
        <v>20</v>
      </c>
      <c r="J2569" s="21">
        <f t="shared" si="409"/>
        <v>39554</v>
      </c>
      <c r="K2569" s="21"/>
      <c r="L2569" s="21" t="str">
        <f t="shared" si="404"/>
        <v>Wednesday</v>
      </c>
      <c r="M2569" s="20">
        <f t="shared" si="405"/>
        <v>4</v>
      </c>
      <c r="N2569" s="19">
        <v>5863.5</v>
      </c>
      <c r="O2569" s="4">
        <f>MATCH(N2569-1,'Supply Data'!$K$12:$K$17)+1</f>
        <v>5</v>
      </c>
      <c r="P2569">
        <f>INDEX('Supply Data'!$L$12:$L$17,'Demand Data'!O2569)</f>
        <v>75</v>
      </c>
      <c r="R2569" t="str">
        <f t="shared" si="406"/>
        <v>16-Apr-08 Wednesday 20</v>
      </c>
    </row>
    <row r="2570" spans="4:18" x14ac:dyDescent="0.35">
      <c r="D2570" s="21">
        <f t="shared" si="407"/>
        <v>39554.833333327115</v>
      </c>
      <c r="E2570" s="21" t="b">
        <f t="shared" si="400"/>
        <v>0</v>
      </c>
      <c r="F2570" s="21" t="b">
        <f t="shared" si="401"/>
        <v>0</v>
      </c>
      <c r="G2570" s="20">
        <f t="shared" si="402"/>
        <v>1</v>
      </c>
      <c r="H2570" s="20">
        <f t="shared" si="403"/>
        <v>24</v>
      </c>
      <c r="I2570" s="20">
        <f t="shared" si="408"/>
        <v>21</v>
      </c>
      <c r="J2570" s="21">
        <f t="shared" si="409"/>
        <v>39554</v>
      </c>
      <c r="K2570" s="21"/>
      <c r="L2570" s="21" t="str">
        <f t="shared" si="404"/>
        <v>Wednesday</v>
      </c>
      <c r="M2570" s="20">
        <f t="shared" si="405"/>
        <v>4</v>
      </c>
      <c r="N2570" s="19">
        <v>5679</v>
      </c>
      <c r="O2570" s="4">
        <f>MATCH(N2570-1,'Supply Data'!$K$12:$K$17)+1</f>
        <v>5</v>
      </c>
      <c r="P2570">
        <f>INDEX('Supply Data'!$L$12:$L$17,'Demand Data'!O2570)</f>
        <v>75</v>
      </c>
      <c r="R2570" t="str">
        <f t="shared" si="406"/>
        <v>16-Apr-08 Wednesday 21</v>
      </c>
    </row>
    <row r="2571" spans="4:18" x14ac:dyDescent="0.35">
      <c r="D2571" s="21">
        <f t="shared" si="407"/>
        <v>39554.874999993779</v>
      </c>
      <c r="E2571" s="21" t="b">
        <f t="shared" si="400"/>
        <v>0</v>
      </c>
      <c r="F2571" s="21" t="b">
        <f t="shared" si="401"/>
        <v>0</v>
      </c>
      <c r="G2571" s="20">
        <f t="shared" si="402"/>
        <v>1</v>
      </c>
      <c r="H2571" s="20">
        <f t="shared" si="403"/>
        <v>24</v>
      </c>
      <c r="I2571" s="20">
        <f t="shared" si="408"/>
        <v>22</v>
      </c>
      <c r="J2571" s="21">
        <f t="shared" si="409"/>
        <v>39554</v>
      </c>
      <c r="K2571" s="21"/>
      <c r="L2571" s="21" t="str">
        <f t="shared" si="404"/>
        <v>Wednesday</v>
      </c>
      <c r="M2571" s="20">
        <f t="shared" si="405"/>
        <v>4</v>
      </c>
      <c r="N2571" s="19">
        <v>5332.5</v>
      </c>
      <c r="O2571" s="4">
        <f>MATCH(N2571-1,'Supply Data'!$K$12:$K$17)+1</f>
        <v>5</v>
      </c>
      <c r="P2571">
        <f>INDEX('Supply Data'!$L$12:$L$17,'Demand Data'!O2571)</f>
        <v>75</v>
      </c>
      <c r="R2571" t="str">
        <f t="shared" si="406"/>
        <v>16-Apr-08 Wednesday 22</v>
      </c>
    </row>
    <row r="2572" spans="4:18" x14ac:dyDescent="0.35">
      <c r="D2572" s="21">
        <f t="shared" si="407"/>
        <v>39554.916666660443</v>
      </c>
      <c r="E2572" s="21" t="b">
        <f t="shared" si="400"/>
        <v>0</v>
      </c>
      <c r="F2572" s="21" t="b">
        <f t="shared" si="401"/>
        <v>0</v>
      </c>
      <c r="G2572" s="20">
        <f t="shared" si="402"/>
        <v>1</v>
      </c>
      <c r="H2572" s="20">
        <f t="shared" si="403"/>
        <v>24</v>
      </c>
      <c r="I2572" s="20">
        <f t="shared" si="408"/>
        <v>23</v>
      </c>
      <c r="J2572" s="21">
        <f t="shared" si="409"/>
        <v>39554</v>
      </c>
      <c r="K2572" s="21"/>
      <c r="L2572" s="21" t="str">
        <f t="shared" si="404"/>
        <v>Wednesday</v>
      </c>
      <c r="M2572" s="20">
        <f t="shared" si="405"/>
        <v>4</v>
      </c>
      <c r="N2572" s="19">
        <v>4969.5</v>
      </c>
      <c r="O2572" s="4">
        <f>MATCH(N2572-1,'Supply Data'!$K$12:$K$17)+1</f>
        <v>5</v>
      </c>
      <c r="P2572">
        <f>INDEX('Supply Data'!$L$12:$L$17,'Demand Data'!O2572)</f>
        <v>75</v>
      </c>
      <c r="R2572" t="str">
        <f t="shared" si="406"/>
        <v>16-Apr-08 Wednesday 23</v>
      </c>
    </row>
    <row r="2573" spans="4:18" x14ac:dyDescent="0.35">
      <c r="D2573" s="21">
        <f t="shared" si="407"/>
        <v>39554.958333327108</v>
      </c>
      <c r="E2573" s="21" t="b">
        <f t="shared" si="400"/>
        <v>0</v>
      </c>
      <c r="F2573" s="21" t="b">
        <f t="shared" si="401"/>
        <v>0</v>
      </c>
      <c r="G2573" s="20">
        <f t="shared" si="402"/>
        <v>1</v>
      </c>
      <c r="H2573" s="20">
        <f t="shared" si="403"/>
        <v>24</v>
      </c>
      <c r="I2573" s="20">
        <f t="shared" si="408"/>
        <v>24</v>
      </c>
      <c r="J2573" s="21">
        <f t="shared" si="409"/>
        <v>39554</v>
      </c>
      <c r="K2573" s="21"/>
      <c r="L2573" s="21" t="str">
        <f t="shared" si="404"/>
        <v>Wednesday</v>
      </c>
      <c r="M2573" s="20">
        <f t="shared" si="405"/>
        <v>4</v>
      </c>
      <c r="N2573" s="19">
        <v>4671</v>
      </c>
      <c r="O2573" s="4">
        <f>MATCH(N2573-1,'Supply Data'!$K$12:$K$17)+1</f>
        <v>4</v>
      </c>
      <c r="P2573">
        <f>INDEX('Supply Data'!$L$12:$L$17,'Demand Data'!O2573)</f>
        <v>50</v>
      </c>
      <c r="R2573" t="str">
        <f t="shared" si="406"/>
        <v>16-Apr-08 Wednesday 24</v>
      </c>
    </row>
    <row r="2574" spans="4:18" x14ac:dyDescent="0.35">
      <c r="D2574" s="21">
        <f t="shared" si="407"/>
        <v>39554.999999993772</v>
      </c>
      <c r="E2574" s="21" t="b">
        <f t="shared" si="400"/>
        <v>0</v>
      </c>
      <c r="F2574" s="21" t="b">
        <f t="shared" si="401"/>
        <v>0</v>
      </c>
      <c r="G2574" s="20">
        <f t="shared" si="402"/>
        <v>1</v>
      </c>
      <c r="H2574" s="20">
        <f t="shared" si="403"/>
        <v>24</v>
      </c>
      <c r="I2574" s="20">
        <f t="shared" si="408"/>
        <v>1</v>
      </c>
      <c r="J2574" s="21">
        <f t="shared" si="409"/>
        <v>39555</v>
      </c>
      <c r="K2574" s="21"/>
      <c r="L2574" s="21" t="str">
        <f t="shared" si="404"/>
        <v>Thursday</v>
      </c>
      <c r="M2574" s="20">
        <f t="shared" si="405"/>
        <v>4</v>
      </c>
      <c r="N2574" s="19">
        <v>4339.5</v>
      </c>
      <c r="O2574" s="4">
        <f>MATCH(N2574-1,'Supply Data'!$K$12:$K$17)+1</f>
        <v>4</v>
      </c>
      <c r="P2574">
        <f>INDEX('Supply Data'!$L$12:$L$17,'Demand Data'!O2574)</f>
        <v>50</v>
      </c>
      <c r="R2574" t="str">
        <f t="shared" si="406"/>
        <v>17-Apr-08 Thursday 1</v>
      </c>
    </row>
    <row r="2575" spans="4:18" x14ac:dyDescent="0.35">
      <c r="D2575" s="21">
        <f t="shared" si="407"/>
        <v>39555.041666660436</v>
      </c>
      <c r="E2575" s="21" t="b">
        <f t="shared" si="400"/>
        <v>0</v>
      </c>
      <c r="F2575" s="21" t="b">
        <f t="shared" si="401"/>
        <v>0</v>
      </c>
      <c r="G2575" s="20">
        <f t="shared" si="402"/>
        <v>1</v>
      </c>
      <c r="H2575" s="20">
        <f t="shared" si="403"/>
        <v>24</v>
      </c>
      <c r="I2575" s="20">
        <f t="shared" si="408"/>
        <v>2</v>
      </c>
      <c r="J2575" s="21">
        <f t="shared" si="409"/>
        <v>39555</v>
      </c>
      <c r="K2575" s="21"/>
      <c r="L2575" s="21" t="str">
        <f t="shared" si="404"/>
        <v>Thursday</v>
      </c>
      <c r="M2575" s="20">
        <f t="shared" si="405"/>
        <v>4</v>
      </c>
      <c r="N2575" s="19">
        <v>4218</v>
      </c>
      <c r="O2575" s="4">
        <f>MATCH(N2575-1,'Supply Data'!$K$12:$K$17)+1</f>
        <v>4</v>
      </c>
      <c r="P2575">
        <f>INDEX('Supply Data'!$L$12:$L$17,'Demand Data'!O2575)</f>
        <v>50</v>
      </c>
      <c r="R2575" t="str">
        <f t="shared" si="406"/>
        <v>17-Apr-08 Thursday 2</v>
      </c>
    </row>
    <row r="2576" spans="4:18" x14ac:dyDescent="0.35">
      <c r="D2576" s="21">
        <f t="shared" si="407"/>
        <v>39555.0833333271</v>
      </c>
      <c r="E2576" s="21" t="b">
        <f t="shared" si="400"/>
        <v>0</v>
      </c>
      <c r="F2576" s="21" t="b">
        <f t="shared" si="401"/>
        <v>0</v>
      </c>
      <c r="G2576" s="20">
        <f t="shared" si="402"/>
        <v>1</v>
      </c>
      <c r="H2576" s="20">
        <f t="shared" si="403"/>
        <v>24</v>
      </c>
      <c r="I2576" s="20">
        <f t="shared" si="408"/>
        <v>3</v>
      </c>
      <c r="J2576" s="21">
        <f t="shared" si="409"/>
        <v>39555</v>
      </c>
      <c r="K2576" s="21"/>
      <c r="L2576" s="21" t="str">
        <f t="shared" si="404"/>
        <v>Thursday</v>
      </c>
      <c r="M2576" s="20">
        <f t="shared" si="405"/>
        <v>4</v>
      </c>
      <c r="N2576" s="19">
        <v>4117.5</v>
      </c>
      <c r="O2576" s="4">
        <f>MATCH(N2576-1,'Supply Data'!$K$12:$K$17)+1</f>
        <v>4</v>
      </c>
      <c r="P2576">
        <f>INDEX('Supply Data'!$L$12:$L$17,'Demand Data'!O2576)</f>
        <v>50</v>
      </c>
      <c r="R2576" t="str">
        <f t="shared" si="406"/>
        <v>17-Apr-08 Thursday 3</v>
      </c>
    </row>
    <row r="2577" spans="4:18" x14ac:dyDescent="0.35">
      <c r="D2577" s="21">
        <f t="shared" si="407"/>
        <v>39555.124999993765</v>
      </c>
      <c r="E2577" s="21" t="b">
        <f t="shared" si="400"/>
        <v>0</v>
      </c>
      <c r="F2577" s="21" t="b">
        <f t="shared" si="401"/>
        <v>0</v>
      </c>
      <c r="G2577" s="20">
        <f t="shared" si="402"/>
        <v>1</v>
      </c>
      <c r="H2577" s="20">
        <f t="shared" si="403"/>
        <v>24</v>
      </c>
      <c r="I2577" s="20">
        <f t="shared" si="408"/>
        <v>4</v>
      </c>
      <c r="J2577" s="21">
        <f t="shared" si="409"/>
        <v>39555</v>
      </c>
      <c r="K2577" s="21"/>
      <c r="L2577" s="21" t="str">
        <f t="shared" si="404"/>
        <v>Thursday</v>
      </c>
      <c r="M2577" s="20">
        <f t="shared" si="405"/>
        <v>4</v>
      </c>
      <c r="N2577" s="19">
        <v>4093.5</v>
      </c>
      <c r="O2577" s="4">
        <f>MATCH(N2577-1,'Supply Data'!$K$12:$K$17)+1</f>
        <v>4</v>
      </c>
      <c r="P2577">
        <f>INDEX('Supply Data'!$L$12:$L$17,'Demand Data'!O2577)</f>
        <v>50</v>
      </c>
      <c r="R2577" t="str">
        <f t="shared" si="406"/>
        <v>17-Apr-08 Thursday 4</v>
      </c>
    </row>
    <row r="2578" spans="4:18" x14ac:dyDescent="0.35">
      <c r="D2578" s="21">
        <f t="shared" si="407"/>
        <v>39555.166666660429</v>
      </c>
      <c r="E2578" s="21" t="b">
        <f t="shared" si="400"/>
        <v>0</v>
      </c>
      <c r="F2578" s="21" t="b">
        <f t="shared" si="401"/>
        <v>0</v>
      </c>
      <c r="G2578" s="20">
        <f t="shared" si="402"/>
        <v>1</v>
      </c>
      <c r="H2578" s="20">
        <f t="shared" si="403"/>
        <v>24</v>
      </c>
      <c r="I2578" s="20">
        <f t="shared" si="408"/>
        <v>5</v>
      </c>
      <c r="J2578" s="21">
        <f t="shared" si="409"/>
        <v>39555</v>
      </c>
      <c r="K2578" s="21"/>
      <c r="L2578" s="21" t="str">
        <f t="shared" si="404"/>
        <v>Thursday</v>
      </c>
      <c r="M2578" s="20">
        <f t="shared" si="405"/>
        <v>4</v>
      </c>
      <c r="N2578" s="19">
        <v>4114.5</v>
      </c>
      <c r="O2578" s="4">
        <f>MATCH(N2578-1,'Supply Data'!$K$12:$K$17)+1</f>
        <v>4</v>
      </c>
      <c r="P2578">
        <f>INDEX('Supply Data'!$L$12:$L$17,'Demand Data'!O2578)</f>
        <v>50</v>
      </c>
      <c r="R2578" t="str">
        <f t="shared" si="406"/>
        <v>17-Apr-08 Thursday 5</v>
      </c>
    </row>
    <row r="2579" spans="4:18" x14ac:dyDescent="0.35">
      <c r="D2579" s="21">
        <f t="shared" si="407"/>
        <v>39555.208333327093</v>
      </c>
      <c r="E2579" s="21" t="b">
        <f t="shared" si="400"/>
        <v>0</v>
      </c>
      <c r="F2579" s="21" t="b">
        <f t="shared" si="401"/>
        <v>0</v>
      </c>
      <c r="G2579" s="20">
        <f t="shared" si="402"/>
        <v>1</v>
      </c>
      <c r="H2579" s="20">
        <f t="shared" si="403"/>
        <v>24</v>
      </c>
      <c r="I2579" s="20">
        <f t="shared" si="408"/>
        <v>6</v>
      </c>
      <c r="J2579" s="21">
        <f t="shared" si="409"/>
        <v>39555</v>
      </c>
      <c r="K2579" s="21"/>
      <c r="L2579" s="21" t="str">
        <f t="shared" si="404"/>
        <v>Thursday</v>
      </c>
      <c r="M2579" s="20">
        <f t="shared" si="405"/>
        <v>4</v>
      </c>
      <c r="N2579" s="19">
        <v>4095</v>
      </c>
      <c r="O2579" s="4">
        <f>MATCH(N2579-1,'Supply Data'!$K$12:$K$17)+1</f>
        <v>4</v>
      </c>
      <c r="P2579">
        <f>INDEX('Supply Data'!$L$12:$L$17,'Demand Data'!O2579)</f>
        <v>50</v>
      </c>
      <c r="R2579" t="str">
        <f t="shared" si="406"/>
        <v>17-Apr-08 Thursday 6</v>
      </c>
    </row>
    <row r="2580" spans="4:18" x14ac:dyDescent="0.35">
      <c r="D2580" s="21">
        <f t="shared" si="407"/>
        <v>39555.249999993757</v>
      </c>
      <c r="E2580" s="21" t="b">
        <f t="shared" si="400"/>
        <v>0</v>
      </c>
      <c r="F2580" s="21" t="b">
        <f t="shared" si="401"/>
        <v>0</v>
      </c>
      <c r="G2580" s="20">
        <f t="shared" si="402"/>
        <v>1</v>
      </c>
      <c r="H2580" s="20">
        <f t="shared" si="403"/>
        <v>24</v>
      </c>
      <c r="I2580" s="20">
        <f t="shared" si="408"/>
        <v>7</v>
      </c>
      <c r="J2580" s="21">
        <f t="shared" si="409"/>
        <v>39555</v>
      </c>
      <c r="K2580" s="21"/>
      <c r="L2580" s="21" t="str">
        <f t="shared" si="404"/>
        <v>Thursday</v>
      </c>
      <c r="M2580" s="20">
        <f t="shared" si="405"/>
        <v>4</v>
      </c>
      <c r="N2580" s="19">
        <v>4272</v>
      </c>
      <c r="O2580" s="4">
        <f>MATCH(N2580-1,'Supply Data'!$K$12:$K$17)+1</f>
        <v>4</v>
      </c>
      <c r="P2580">
        <f>INDEX('Supply Data'!$L$12:$L$17,'Demand Data'!O2580)</f>
        <v>50</v>
      </c>
      <c r="R2580" t="str">
        <f t="shared" si="406"/>
        <v>17-Apr-08 Thursday 7</v>
      </c>
    </row>
    <row r="2581" spans="4:18" x14ac:dyDescent="0.35">
      <c r="D2581" s="21">
        <f t="shared" si="407"/>
        <v>39555.291666660421</v>
      </c>
      <c r="E2581" s="21" t="b">
        <f t="shared" si="400"/>
        <v>0</v>
      </c>
      <c r="F2581" s="21" t="b">
        <f t="shared" si="401"/>
        <v>0</v>
      </c>
      <c r="G2581" s="20">
        <f t="shared" si="402"/>
        <v>1</v>
      </c>
      <c r="H2581" s="20">
        <f t="shared" si="403"/>
        <v>24</v>
      </c>
      <c r="I2581" s="20">
        <f t="shared" si="408"/>
        <v>8</v>
      </c>
      <c r="J2581" s="21">
        <f t="shared" si="409"/>
        <v>39555</v>
      </c>
      <c r="K2581" s="21"/>
      <c r="L2581" s="21" t="str">
        <f t="shared" si="404"/>
        <v>Thursday</v>
      </c>
      <c r="M2581" s="20">
        <f t="shared" si="405"/>
        <v>4</v>
      </c>
      <c r="N2581" s="19">
        <v>4999.5</v>
      </c>
      <c r="O2581" s="4">
        <f>MATCH(N2581-1,'Supply Data'!$K$12:$K$17)+1</f>
        <v>5</v>
      </c>
      <c r="P2581">
        <f>INDEX('Supply Data'!$L$12:$L$17,'Demand Data'!O2581)</f>
        <v>75</v>
      </c>
      <c r="R2581" t="str">
        <f t="shared" si="406"/>
        <v>17-Apr-08 Thursday 8</v>
      </c>
    </row>
    <row r="2582" spans="4:18" x14ac:dyDescent="0.35">
      <c r="D2582" s="21">
        <f t="shared" si="407"/>
        <v>39555.333333327086</v>
      </c>
      <c r="E2582" s="21" t="b">
        <f t="shared" si="400"/>
        <v>0</v>
      </c>
      <c r="F2582" s="21" t="b">
        <f t="shared" si="401"/>
        <v>0</v>
      </c>
      <c r="G2582" s="20">
        <f t="shared" si="402"/>
        <v>1</v>
      </c>
      <c r="H2582" s="20">
        <f t="shared" si="403"/>
        <v>24</v>
      </c>
      <c r="I2582" s="20">
        <f t="shared" si="408"/>
        <v>9</v>
      </c>
      <c r="J2582" s="21">
        <f t="shared" si="409"/>
        <v>39555</v>
      </c>
      <c r="K2582" s="21"/>
      <c r="L2582" s="21" t="str">
        <f t="shared" si="404"/>
        <v>Thursday</v>
      </c>
      <c r="M2582" s="20">
        <f t="shared" si="405"/>
        <v>4</v>
      </c>
      <c r="N2582" s="19">
        <v>5436</v>
      </c>
      <c r="O2582" s="4">
        <f>MATCH(N2582-1,'Supply Data'!$K$12:$K$17)+1</f>
        <v>5</v>
      </c>
      <c r="P2582">
        <f>INDEX('Supply Data'!$L$12:$L$17,'Demand Data'!O2582)</f>
        <v>75</v>
      </c>
      <c r="R2582" t="str">
        <f t="shared" si="406"/>
        <v>17-Apr-08 Thursday 9</v>
      </c>
    </row>
    <row r="2583" spans="4:18" x14ac:dyDescent="0.35">
      <c r="D2583" s="21">
        <f t="shared" si="407"/>
        <v>39555.37499999375</v>
      </c>
      <c r="E2583" s="21" t="b">
        <f t="shared" si="400"/>
        <v>0</v>
      </c>
      <c r="F2583" s="21" t="b">
        <f t="shared" si="401"/>
        <v>0</v>
      </c>
      <c r="G2583" s="20">
        <f t="shared" si="402"/>
        <v>1</v>
      </c>
      <c r="H2583" s="20">
        <f t="shared" si="403"/>
        <v>24</v>
      </c>
      <c r="I2583" s="20">
        <f t="shared" si="408"/>
        <v>10</v>
      </c>
      <c r="J2583" s="21">
        <f t="shared" si="409"/>
        <v>39555</v>
      </c>
      <c r="K2583" s="21"/>
      <c r="L2583" s="21" t="str">
        <f t="shared" si="404"/>
        <v>Thursday</v>
      </c>
      <c r="M2583" s="20">
        <f t="shared" si="405"/>
        <v>4</v>
      </c>
      <c r="N2583" s="19">
        <v>5742</v>
      </c>
      <c r="O2583" s="4">
        <f>MATCH(N2583-1,'Supply Data'!$K$12:$K$17)+1</f>
        <v>5</v>
      </c>
      <c r="P2583">
        <f>INDEX('Supply Data'!$L$12:$L$17,'Demand Data'!O2583)</f>
        <v>75</v>
      </c>
      <c r="R2583" t="str">
        <f t="shared" si="406"/>
        <v>17-Apr-08 Thursday 10</v>
      </c>
    </row>
    <row r="2584" spans="4:18" x14ac:dyDescent="0.35">
      <c r="D2584" s="21">
        <f t="shared" si="407"/>
        <v>39555.416666660414</v>
      </c>
      <c r="E2584" s="21" t="b">
        <f t="shared" si="400"/>
        <v>0</v>
      </c>
      <c r="F2584" s="21" t="b">
        <f t="shared" si="401"/>
        <v>0</v>
      </c>
      <c r="G2584" s="20">
        <f t="shared" si="402"/>
        <v>1</v>
      </c>
      <c r="H2584" s="20">
        <f t="shared" si="403"/>
        <v>24</v>
      </c>
      <c r="I2584" s="20">
        <f t="shared" si="408"/>
        <v>11</v>
      </c>
      <c r="J2584" s="21">
        <f t="shared" si="409"/>
        <v>39555</v>
      </c>
      <c r="K2584" s="21"/>
      <c r="L2584" s="21" t="str">
        <f t="shared" si="404"/>
        <v>Thursday</v>
      </c>
      <c r="M2584" s="20">
        <f t="shared" si="405"/>
        <v>4</v>
      </c>
      <c r="N2584" s="19">
        <v>6108</v>
      </c>
      <c r="O2584" s="4">
        <f>MATCH(N2584-1,'Supply Data'!$K$12:$K$17)+1</f>
        <v>5</v>
      </c>
      <c r="P2584">
        <f>INDEX('Supply Data'!$L$12:$L$17,'Demand Data'!O2584)</f>
        <v>75</v>
      </c>
      <c r="R2584" t="str">
        <f t="shared" si="406"/>
        <v>17-Apr-08 Thursday 11</v>
      </c>
    </row>
    <row r="2585" spans="4:18" x14ac:dyDescent="0.35">
      <c r="D2585" s="21">
        <f t="shared" si="407"/>
        <v>39555.458333327078</v>
      </c>
      <c r="E2585" s="21" t="b">
        <f t="shared" si="400"/>
        <v>0</v>
      </c>
      <c r="F2585" s="21" t="b">
        <f t="shared" si="401"/>
        <v>0</v>
      </c>
      <c r="G2585" s="20">
        <f t="shared" si="402"/>
        <v>1</v>
      </c>
      <c r="H2585" s="20">
        <f t="shared" si="403"/>
        <v>24</v>
      </c>
      <c r="I2585" s="20">
        <f t="shared" si="408"/>
        <v>12</v>
      </c>
      <c r="J2585" s="21">
        <f t="shared" si="409"/>
        <v>39555</v>
      </c>
      <c r="K2585" s="21"/>
      <c r="L2585" s="21" t="str">
        <f t="shared" si="404"/>
        <v>Thursday</v>
      </c>
      <c r="M2585" s="20">
        <f t="shared" si="405"/>
        <v>4</v>
      </c>
      <c r="N2585" s="19">
        <v>5814</v>
      </c>
      <c r="O2585" s="4">
        <f>MATCH(N2585-1,'Supply Data'!$K$12:$K$17)+1</f>
        <v>5</v>
      </c>
      <c r="P2585">
        <f>INDEX('Supply Data'!$L$12:$L$17,'Demand Data'!O2585)</f>
        <v>75</v>
      </c>
      <c r="R2585" t="str">
        <f t="shared" si="406"/>
        <v>17-Apr-08 Thursday 12</v>
      </c>
    </row>
    <row r="2586" spans="4:18" x14ac:dyDescent="0.35">
      <c r="D2586" s="21">
        <f t="shared" si="407"/>
        <v>39555.499999993743</v>
      </c>
      <c r="E2586" s="21" t="b">
        <f t="shared" si="400"/>
        <v>0</v>
      </c>
      <c r="F2586" s="21" t="b">
        <f t="shared" si="401"/>
        <v>0</v>
      </c>
      <c r="G2586" s="20">
        <f t="shared" si="402"/>
        <v>1</v>
      </c>
      <c r="H2586" s="20">
        <f t="shared" si="403"/>
        <v>24</v>
      </c>
      <c r="I2586" s="20">
        <f t="shared" si="408"/>
        <v>13</v>
      </c>
      <c r="J2586" s="21">
        <f t="shared" si="409"/>
        <v>39555</v>
      </c>
      <c r="K2586" s="21"/>
      <c r="L2586" s="21" t="str">
        <f t="shared" si="404"/>
        <v>Thursday</v>
      </c>
      <c r="M2586" s="20">
        <f t="shared" si="405"/>
        <v>4</v>
      </c>
      <c r="N2586" s="19">
        <v>5964</v>
      </c>
      <c r="O2586" s="4">
        <f>MATCH(N2586-1,'Supply Data'!$K$12:$K$17)+1</f>
        <v>5</v>
      </c>
      <c r="P2586">
        <f>INDEX('Supply Data'!$L$12:$L$17,'Demand Data'!O2586)</f>
        <v>75</v>
      </c>
      <c r="R2586" t="str">
        <f t="shared" si="406"/>
        <v>17-Apr-08 Thursday 13</v>
      </c>
    </row>
    <row r="2587" spans="4:18" x14ac:dyDescent="0.35">
      <c r="D2587" s="21">
        <f t="shared" si="407"/>
        <v>39555.541666660407</v>
      </c>
      <c r="E2587" s="21" t="b">
        <f t="shared" si="400"/>
        <v>0</v>
      </c>
      <c r="F2587" s="21" t="b">
        <f t="shared" si="401"/>
        <v>0</v>
      </c>
      <c r="G2587" s="20">
        <f t="shared" si="402"/>
        <v>1</v>
      </c>
      <c r="H2587" s="20">
        <f t="shared" si="403"/>
        <v>24</v>
      </c>
      <c r="I2587" s="20">
        <f t="shared" si="408"/>
        <v>14</v>
      </c>
      <c r="J2587" s="21">
        <f t="shared" si="409"/>
        <v>39555</v>
      </c>
      <c r="K2587" s="21"/>
      <c r="L2587" s="21" t="str">
        <f t="shared" si="404"/>
        <v>Thursday</v>
      </c>
      <c r="M2587" s="20">
        <f t="shared" si="405"/>
        <v>4</v>
      </c>
      <c r="N2587" s="19">
        <v>6118.5</v>
      </c>
      <c r="O2587" s="4">
        <f>MATCH(N2587-1,'Supply Data'!$K$12:$K$17)+1</f>
        <v>5</v>
      </c>
      <c r="P2587">
        <f>INDEX('Supply Data'!$L$12:$L$17,'Demand Data'!O2587)</f>
        <v>75</v>
      </c>
      <c r="R2587" t="str">
        <f t="shared" si="406"/>
        <v>17-Apr-08 Thursday 14</v>
      </c>
    </row>
    <row r="2588" spans="4:18" x14ac:dyDescent="0.35">
      <c r="D2588" s="21">
        <f t="shared" si="407"/>
        <v>39555.583333327071</v>
      </c>
      <c r="E2588" s="21" t="b">
        <f t="shared" si="400"/>
        <v>0</v>
      </c>
      <c r="F2588" s="21" t="b">
        <f t="shared" si="401"/>
        <v>0</v>
      </c>
      <c r="G2588" s="20">
        <f t="shared" si="402"/>
        <v>1</v>
      </c>
      <c r="H2588" s="20">
        <f t="shared" si="403"/>
        <v>24</v>
      </c>
      <c r="I2588" s="20">
        <f t="shared" si="408"/>
        <v>15</v>
      </c>
      <c r="J2588" s="21">
        <f t="shared" si="409"/>
        <v>39555</v>
      </c>
      <c r="K2588" s="21"/>
      <c r="L2588" s="21" t="str">
        <f t="shared" si="404"/>
        <v>Thursday</v>
      </c>
      <c r="M2588" s="20">
        <f t="shared" si="405"/>
        <v>4</v>
      </c>
      <c r="N2588" s="19">
        <v>5950.5</v>
      </c>
      <c r="O2588" s="4">
        <f>MATCH(N2588-1,'Supply Data'!$K$12:$K$17)+1</f>
        <v>5</v>
      </c>
      <c r="P2588">
        <f>INDEX('Supply Data'!$L$12:$L$17,'Demand Data'!O2588)</f>
        <v>75</v>
      </c>
      <c r="R2588" t="str">
        <f t="shared" si="406"/>
        <v>17-Apr-08 Thursday 15</v>
      </c>
    </row>
    <row r="2589" spans="4:18" x14ac:dyDescent="0.35">
      <c r="D2589" s="21">
        <f t="shared" si="407"/>
        <v>39555.624999993735</v>
      </c>
      <c r="E2589" s="21" t="b">
        <f t="shared" si="400"/>
        <v>0</v>
      </c>
      <c r="F2589" s="21" t="b">
        <f t="shared" si="401"/>
        <v>0</v>
      </c>
      <c r="G2589" s="20">
        <f t="shared" si="402"/>
        <v>1</v>
      </c>
      <c r="H2589" s="20">
        <f t="shared" si="403"/>
        <v>24</v>
      </c>
      <c r="I2589" s="20">
        <f t="shared" si="408"/>
        <v>16</v>
      </c>
      <c r="J2589" s="21">
        <f t="shared" si="409"/>
        <v>39555</v>
      </c>
      <c r="K2589" s="21"/>
      <c r="L2589" s="21" t="str">
        <f t="shared" si="404"/>
        <v>Thursday</v>
      </c>
      <c r="M2589" s="20">
        <f t="shared" si="405"/>
        <v>4</v>
      </c>
      <c r="N2589" s="19">
        <v>5821.5</v>
      </c>
      <c r="O2589" s="4">
        <f>MATCH(N2589-1,'Supply Data'!$K$12:$K$17)+1</f>
        <v>5</v>
      </c>
      <c r="P2589">
        <f>INDEX('Supply Data'!$L$12:$L$17,'Demand Data'!O2589)</f>
        <v>75</v>
      </c>
      <c r="R2589" t="str">
        <f t="shared" si="406"/>
        <v>17-Apr-08 Thursday 16</v>
      </c>
    </row>
    <row r="2590" spans="4:18" x14ac:dyDescent="0.35">
      <c r="D2590" s="21">
        <f t="shared" si="407"/>
        <v>39555.6666666604</v>
      </c>
      <c r="E2590" s="21" t="b">
        <f t="shared" si="400"/>
        <v>0</v>
      </c>
      <c r="F2590" s="21" t="b">
        <f t="shared" si="401"/>
        <v>0</v>
      </c>
      <c r="G2590" s="20">
        <f t="shared" si="402"/>
        <v>1</v>
      </c>
      <c r="H2590" s="20">
        <f t="shared" si="403"/>
        <v>24</v>
      </c>
      <c r="I2590" s="20">
        <f t="shared" si="408"/>
        <v>17</v>
      </c>
      <c r="J2590" s="21">
        <f t="shared" si="409"/>
        <v>39555</v>
      </c>
      <c r="K2590" s="21"/>
      <c r="L2590" s="21" t="str">
        <f t="shared" si="404"/>
        <v>Thursday</v>
      </c>
      <c r="M2590" s="20">
        <f t="shared" si="405"/>
        <v>4</v>
      </c>
      <c r="N2590" s="19">
        <v>5565</v>
      </c>
      <c r="O2590" s="4">
        <f>MATCH(N2590-1,'Supply Data'!$K$12:$K$17)+1</f>
        <v>5</v>
      </c>
      <c r="P2590">
        <f>INDEX('Supply Data'!$L$12:$L$17,'Demand Data'!O2590)</f>
        <v>75</v>
      </c>
      <c r="R2590" t="str">
        <f t="shared" si="406"/>
        <v>17-Apr-08 Thursday 17</v>
      </c>
    </row>
    <row r="2591" spans="4:18" x14ac:dyDescent="0.35">
      <c r="D2591" s="21">
        <f t="shared" si="407"/>
        <v>39555.708333327064</v>
      </c>
      <c r="E2591" s="21" t="b">
        <f t="shared" si="400"/>
        <v>0</v>
      </c>
      <c r="F2591" s="21" t="b">
        <f t="shared" si="401"/>
        <v>0</v>
      </c>
      <c r="G2591" s="20">
        <f t="shared" si="402"/>
        <v>1</v>
      </c>
      <c r="H2591" s="20">
        <f t="shared" si="403"/>
        <v>24</v>
      </c>
      <c r="I2591" s="20">
        <f t="shared" si="408"/>
        <v>18</v>
      </c>
      <c r="J2591" s="21">
        <f t="shared" si="409"/>
        <v>39555</v>
      </c>
      <c r="K2591" s="21"/>
      <c r="L2591" s="21" t="str">
        <f t="shared" si="404"/>
        <v>Thursday</v>
      </c>
      <c r="M2591" s="20">
        <f t="shared" si="405"/>
        <v>4</v>
      </c>
      <c r="N2591" s="19">
        <v>5428.5</v>
      </c>
      <c r="O2591" s="4">
        <f>MATCH(N2591-1,'Supply Data'!$K$12:$K$17)+1</f>
        <v>5</v>
      </c>
      <c r="P2591">
        <f>INDEX('Supply Data'!$L$12:$L$17,'Demand Data'!O2591)</f>
        <v>75</v>
      </c>
      <c r="R2591" t="str">
        <f t="shared" si="406"/>
        <v>17-Apr-08 Thursday 18</v>
      </c>
    </row>
    <row r="2592" spans="4:18" x14ac:dyDescent="0.35">
      <c r="D2592" s="21">
        <f t="shared" si="407"/>
        <v>39555.749999993728</v>
      </c>
      <c r="E2592" s="21" t="b">
        <f t="shared" si="400"/>
        <v>0</v>
      </c>
      <c r="F2592" s="21" t="b">
        <f t="shared" si="401"/>
        <v>0</v>
      </c>
      <c r="G2592" s="20">
        <f t="shared" si="402"/>
        <v>1</v>
      </c>
      <c r="H2592" s="20">
        <f t="shared" si="403"/>
        <v>24</v>
      </c>
      <c r="I2592" s="20">
        <f t="shared" si="408"/>
        <v>19</v>
      </c>
      <c r="J2592" s="21">
        <f t="shared" si="409"/>
        <v>39555</v>
      </c>
      <c r="K2592" s="21"/>
      <c r="L2592" s="21" t="str">
        <f t="shared" si="404"/>
        <v>Thursday</v>
      </c>
      <c r="M2592" s="20">
        <f t="shared" si="405"/>
        <v>4</v>
      </c>
      <c r="N2592" s="19">
        <v>5983.5</v>
      </c>
      <c r="O2592" s="4">
        <f>MATCH(N2592-1,'Supply Data'!$K$12:$K$17)+1</f>
        <v>5</v>
      </c>
      <c r="P2592">
        <f>INDEX('Supply Data'!$L$12:$L$17,'Demand Data'!O2592)</f>
        <v>75</v>
      </c>
      <c r="R2592" t="str">
        <f t="shared" si="406"/>
        <v>17-Apr-08 Thursday 19</v>
      </c>
    </row>
    <row r="2593" spans="4:18" x14ac:dyDescent="0.35">
      <c r="D2593" s="21">
        <f t="shared" si="407"/>
        <v>39555.791666660392</v>
      </c>
      <c r="E2593" s="21" t="b">
        <f t="shared" si="400"/>
        <v>0</v>
      </c>
      <c r="F2593" s="21" t="b">
        <f t="shared" si="401"/>
        <v>0</v>
      </c>
      <c r="G2593" s="20">
        <f t="shared" si="402"/>
        <v>1</v>
      </c>
      <c r="H2593" s="20">
        <f t="shared" si="403"/>
        <v>24</v>
      </c>
      <c r="I2593" s="20">
        <f t="shared" si="408"/>
        <v>20</v>
      </c>
      <c r="J2593" s="21">
        <f t="shared" si="409"/>
        <v>39555</v>
      </c>
      <c r="K2593" s="21"/>
      <c r="L2593" s="21" t="str">
        <f t="shared" si="404"/>
        <v>Thursday</v>
      </c>
      <c r="M2593" s="20">
        <f t="shared" si="405"/>
        <v>4</v>
      </c>
      <c r="N2593" s="19">
        <v>5794.5</v>
      </c>
      <c r="O2593" s="4">
        <f>MATCH(N2593-1,'Supply Data'!$K$12:$K$17)+1</f>
        <v>5</v>
      </c>
      <c r="P2593">
        <f>INDEX('Supply Data'!$L$12:$L$17,'Demand Data'!O2593)</f>
        <v>75</v>
      </c>
      <c r="R2593" t="str">
        <f t="shared" si="406"/>
        <v>17-Apr-08 Thursday 20</v>
      </c>
    </row>
    <row r="2594" spans="4:18" x14ac:dyDescent="0.35">
      <c r="D2594" s="21">
        <f t="shared" si="407"/>
        <v>39555.833333327057</v>
      </c>
      <c r="E2594" s="21" t="b">
        <f t="shared" si="400"/>
        <v>0</v>
      </c>
      <c r="F2594" s="21" t="b">
        <f t="shared" si="401"/>
        <v>0</v>
      </c>
      <c r="G2594" s="20">
        <f t="shared" si="402"/>
        <v>1</v>
      </c>
      <c r="H2594" s="20">
        <f t="shared" si="403"/>
        <v>24</v>
      </c>
      <c r="I2594" s="20">
        <f t="shared" si="408"/>
        <v>21</v>
      </c>
      <c r="J2594" s="21">
        <f t="shared" si="409"/>
        <v>39555</v>
      </c>
      <c r="K2594" s="21"/>
      <c r="L2594" s="21" t="str">
        <f t="shared" si="404"/>
        <v>Thursday</v>
      </c>
      <c r="M2594" s="20">
        <f t="shared" si="405"/>
        <v>4</v>
      </c>
      <c r="N2594" s="19">
        <v>5679</v>
      </c>
      <c r="O2594" s="4">
        <f>MATCH(N2594-1,'Supply Data'!$K$12:$K$17)+1</f>
        <v>5</v>
      </c>
      <c r="P2594">
        <f>INDEX('Supply Data'!$L$12:$L$17,'Demand Data'!O2594)</f>
        <v>75</v>
      </c>
      <c r="R2594" t="str">
        <f t="shared" si="406"/>
        <v>17-Apr-08 Thursday 21</v>
      </c>
    </row>
    <row r="2595" spans="4:18" x14ac:dyDescent="0.35">
      <c r="D2595" s="21">
        <f t="shared" si="407"/>
        <v>39555.874999993721</v>
      </c>
      <c r="E2595" s="21" t="b">
        <f t="shared" si="400"/>
        <v>0</v>
      </c>
      <c r="F2595" s="21" t="b">
        <f t="shared" si="401"/>
        <v>0</v>
      </c>
      <c r="G2595" s="20">
        <f t="shared" si="402"/>
        <v>1</v>
      </c>
      <c r="H2595" s="20">
        <f t="shared" si="403"/>
        <v>24</v>
      </c>
      <c r="I2595" s="20">
        <f t="shared" si="408"/>
        <v>22</v>
      </c>
      <c r="J2595" s="21">
        <f t="shared" si="409"/>
        <v>39555</v>
      </c>
      <c r="K2595" s="21"/>
      <c r="L2595" s="21" t="str">
        <f t="shared" si="404"/>
        <v>Thursday</v>
      </c>
      <c r="M2595" s="20">
        <f t="shared" si="405"/>
        <v>4</v>
      </c>
      <c r="N2595" s="19">
        <v>5358</v>
      </c>
      <c r="O2595" s="4">
        <f>MATCH(N2595-1,'Supply Data'!$K$12:$K$17)+1</f>
        <v>5</v>
      </c>
      <c r="P2595">
        <f>INDEX('Supply Data'!$L$12:$L$17,'Demand Data'!O2595)</f>
        <v>75</v>
      </c>
      <c r="R2595" t="str">
        <f t="shared" si="406"/>
        <v>17-Apr-08 Thursday 22</v>
      </c>
    </row>
    <row r="2596" spans="4:18" x14ac:dyDescent="0.35">
      <c r="D2596" s="21">
        <f t="shared" si="407"/>
        <v>39555.916666660385</v>
      </c>
      <c r="E2596" s="21" t="b">
        <f t="shared" si="400"/>
        <v>0</v>
      </c>
      <c r="F2596" s="21" t="b">
        <f t="shared" si="401"/>
        <v>0</v>
      </c>
      <c r="G2596" s="20">
        <f t="shared" si="402"/>
        <v>1</v>
      </c>
      <c r="H2596" s="20">
        <f t="shared" si="403"/>
        <v>24</v>
      </c>
      <c r="I2596" s="20">
        <f t="shared" si="408"/>
        <v>23</v>
      </c>
      <c r="J2596" s="21">
        <f t="shared" si="409"/>
        <v>39555</v>
      </c>
      <c r="K2596" s="21"/>
      <c r="L2596" s="21" t="str">
        <f t="shared" si="404"/>
        <v>Thursday</v>
      </c>
      <c r="M2596" s="20">
        <f t="shared" si="405"/>
        <v>4</v>
      </c>
      <c r="N2596" s="19">
        <v>4885.5</v>
      </c>
      <c r="O2596" s="4">
        <f>MATCH(N2596-1,'Supply Data'!$K$12:$K$17)+1</f>
        <v>5</v>
      </c>
      <c r="P2596">
        <f>INDEX('Supply Data'!$L$12:$L$17,'Demand Data'!O2596)</f>
        <v>75</v>
      </c>
      <c r="R2596" t="str">
        <f t="shared" si="406"/>
        <v>17-Apr-08 Thursday 23</v>
      </c>
    </row>
    <row r="2597" spans="4:18" x14ac:dyDescent="0.35">
      <c r="D2597" s="21">
        <f t="shared" si="407"/>
        <v>39555.958333327049</v>
      </c>
      <c r="E2597" s="21" t="b">
        <f t="shared" si="400"/>
        <v>0</v>
      </c>
      <c r="F2597" s="21" t="b">
        <f t="shared" si="401"/>
        <v>0</v>
      </c>
      <c r="G2597" s="20">
        <f t="shared" si="402"/>
        <v>1</v>
      </c>
      <c r="H2597" s="20">
        <f t="shared" si="403"/>
        <v>24</v>
      </c>
      <c r="I2597" s="20">
        <f t="shared" si="408"/>
        <v>24</v>
      </c>
      <c r="J2597" s="21">
        <f t="shared" si="409"/>
        <v>39555</v>
      </c>
      <c r="K2597" s="21"/>
      <c r="L2597" s="21" t="str">
        <f t="shared" si="404"/>
        <v>Thursday</v>
      </c>
      <c r="M2597" s="20">
        <f t="shared" si="405"/>
        <v>4</v>
      </c>
      <c r="N2597" s="19">
        <v>4765.5</v>
      </c>
      <c r="O2597" s="4">
        <f>MATCH(N2597-1,'Supply Data'!$K$12:$K$17)+1</f>
        <v>4</v>
      </c>
      <c r="P2597">
        <f>INDEX('Supply Data'!$L$12:$L$17,'Demand Data'!O2597)</f>
        <v>50</v>
      </c>
      <c r="R2597" t="str">
        <f t="shared" si="406"/>
        <v>17-Apr-08 Thursday 24</v>
      </c>
    </row>
    <row r="2598" spans="4:18" x14ac:dyDescent="0.35">
      <c r="D2598" s="21">
        <f t="shared" si="407"/>
        <v>39555.999999993714</v>
      </c>
      <c r="E2598" s="21" t="b">
        <f t="shared" si="400"/>
        <v>0</v>
      </c>
      <c r="F2598" s="21" t="b">
        <f t="shared" si="401"/>
        <v>0</v>
      </c>
      <c r="G2598" s="20">
        <f t="shared" si="402"/>
        <v>1</v>
      </c>
      <c r="H2598" s="20">
        <f t="shared" si="403"/>
        <v>24</v>
      </c>
      <c r="I2598" s="20">
        <f t="shared" si="408"/>
        <v>1</v>
      </c>
      <c r="J2598" s="21">
        <f t="shared" si="409"/>
        <v>39556</v>
      </c>
      <c r="K2598" s="21"/>
      <c r="L2598" s="21" t="str">
        <f t="shared" si="404"/>
        <v>Friday</v>
      </c>
      <c r="M2598" s="20">
        <f t="shared" si="405"/>
        <v>4</v>
      </c>
      <c r="N2598" s="19">
        <v>4444.5</v>
      </c>
      <c r="O2598" s="4">
        <f>MATCH(N2598-1,'Supply Data'!$K$12:$K$17)+1</f>
        <v>4</v>
      </c>
      <c r="P2598">
        <f>INDEX('Supply Data'!$L$12:$L$17,'Demand Data'!O2598)</f>
        <v>50</v>
      </c>
      <c r="R2598" t="str">
        <f t="shared" si="406"/>
        <v>18-Apr-08 Friday 1</v>
      </c>
    </row>
    <row r="2599" spans="4:18" x14ac:dyDescent="0.35">
      <c r="D2599" s="21">
        <f t="shared" si="407"/>
        <v>39556.041666660378</v>
      </c>
      <c r="E2599" s="21" t="b">
        <f t="shared" si="400"/>
        <v>0</v>
      </c>
      <c r="F2599" s="21" t="b">
        <f t="shared" si="401"/>
        <v>0</v>
      </c>
      <c r="G2599" s="20">
        <f t="shared" si="402"/>
        <v>1</v>
      </c>
      <c r="H2599" s="20">
        <f t="shared" si="403"/>
        <v>24</v>
      </c>
      <c r="I2599" s="20">
        <f t="shared" si="408"/>
        <v>2</v>
      </c>
      <c r="J2599" s="21">
        <f t="shared" si="409"/>
        <v>39556</v>
      </c>
      <c r="K2599" s="21"/>
      <c r="L2599" s="21" t="str">
        <f t="shared" si="404"/>
        <v>Friday</v>
      </c>
      <c r="M2599" s="20">
        <f t="shared" si="405"/>
        <v>4</v>
      </c>
      <c r="N2599" s="19">
        <v>4236</v>
      </c>
      <c r="O2599" s="4">
        <f>MATCH(N2599-1,'Supply Data'!$K$12:$K$17)+1</f>
        <v>4</v>
      </c>
      <c r="P2599">
        <f>INDEX('Supply Data'!$L$12:$L$17,'Demand Data'!O2599)</f>
        <v>50</v>
      </c>
      <c r="R2599" t="str">
        <f t="shared" si="406"/>
        <v>18-Apr-08 Friday 2</v>
      </c>
    </row>
    <row r="2600" spans="4:18" x14ac:dyDescent="0.35">
      <c r="D2600" s="21">
        <f t="shared" si="407"/>
        <v>39556.083333327042</v>
      </c>
      <c r="E2600" s="21" t="b">
        <f t="shared" si="400"/>
        <v>0</v>
      </c>
      <c r="F2600" s="21" t="b">
        <f t="shared" si="401"/>
        <v>0</v>
      </c>
      <c r="G2600" s="20">
        <f t="shared" si="402"/>
        <v>1</v>
      </c>
      <c r="H2600" s="20">
        <f t="shared" si="403"/>
        <v>24</v>
      </c>
      <c r="I2600" s="20">
        <f t="shared" si="408"/>
        <v>3</v>
      </c>
      <c r="J2600" s="21">
        <f t="shared" si="409"/>
        <v>39556</v>
      </c>
      <c r="K2600" s="21"/>
      <c r="L2600" s="21" t="str">
        <f t="shared" si="404"/>
        <v>Friday</v>
      </c>
      <c r="M2600" s="20">
        <f t="shared" si="405"/>
        <v>4</v>
      </c>
      <c r="N2600" s="19">
        <v>4135.5</v>
      </c>
      <c r="O2600" s="4">
        <f>MATCH(N2600-1,'Supply Data'!$K$12:$K$17)+1</f>
        <v>4</v>
      </c>
      <c r="P2600">
        <f>INDEX('Supply Data'!$L$12:$L$17,'Demand Data'!O2600)</f>
        <v>50</v>
      </c>
      <c r="R2600" t="str">
        <f t="shared" si="406"/>
        <v>18-Apr-08 Friday 3</v>
      </c>
    </row>
    <row r="2601" spans="4:18" x14ac:dyDescent="0.35">
      <c r="D2601" s="21">
        <f t="shared" si="407"/>
        <v>39556.124999993706</v>
      </c>
      <c r="E2601" s="21" t="b">
        <f t="shared" si="400"/>
        <v>0</v>
      </c>
      <c r="F2601" s="21" t="b">
        <f t="shared" si="401"/>
        <v>0</v>
      </c>
      <c r="G2601" s="20">
        <f t="shared" si="402"/>
        <v>1</v>
      </c>
      <c r="H2601" s="20">
        <f t="shared" si="403"/>
        <v>24</v>
      </c>
      <c r="I2601" s="20">
        <f t="shared" si="408"/>
        <v>4</v>
      </c>
      <c r="J2601" s="21">
        <f t="shared" si="409"/>
        <v>39556</v>
      </c>
      <c r="K2601" s="21"/>
      <c r="L2601" s="21" t="str">
        <f t="shared" si="404"/>
        <v>Friday</v>
      </c>
      <c r="M2601" s="20">
        <f t="shared" si="405"/>
        <v>4</v>
      </c>
      <c r="N2601" s="19">
        <v>4080</v>
      </c>
      <c r="O2601" s="4">
        <f>MATCH(N2601-1,'Supply Data'!$K$12:$K$17)+1</f>
        <v>4</v>
      </c>
      <c r="P2601">
        <f>INDEX('Supply Data'!$L$12:$L$17,'Demand Data'!O2601)</f>
        <v>50</v>
      </c>
      <c r="R2601" t="str">
        <f t="shared" si="406"/>
        <v>18-Apr-08 Friday 4</v>
      </c>
    </row>
    <row r="2602" spans="4:18" x14ac:dyDescent="0.35">
      <c r="D2602" s="21">
        <f t="shared" si="407"/>
        <v>39556.166666660371</v>
      </c>
      <c r="E2602" s="21" t="b">
        <f t="shared" si="400"/>
        <v>0</v>
      </c>
      <c r="F2602" s="21" t="b">
        <f t="shared" si="401"/>
        <v>0</v>
      </c>
      <c r="G2602" s="20">
        <f t="shared" si="402"/>
        <v>1</v>
      </c>
      <c r="H2602" s="20">
        <f t="shared" si="403"/>
        <v>24</v>
      </c>
      <c r="I2602" s="20">
        <f t="shared" si="408"/>
        <v>5</v>
      </c>
      <c r="J2602" s="21">
        <f t="shared" si="409"/>
        <v>39556</v>
      </c>
      <c r="K2602" s="21"/>
      <c r="L2602" s="21" t="str">
        <f t="shared" si="404"/>
        <v>Friday</v>
      </c>
      <c r="M2602" s="20">
        <f t="shared" si="405"/>
        <v>4</v>
      </c>
      <c r="N2602" s="19">
        <v>4126.5</v>
      </c>
      <c r="O2602" s="4">
        <f>MATCH(N2602-1,'Supply Data'!$K$12:$K$17)+1</f>
        <v>4</v>
      </c>
      <c r="P2602">
        <f>INDEX('Supply Data'!$L$12:$L$17,'Demand Data'!O2602)</f>
        <v>50</v>
      </c>
      <c r="R2602" t="str">
        <f t="shared" si="406"/>
        <v>18-Apr-08 Friday 5</v>
      </c>
    </row>
    <row r="2603" spans="4:18" x14ac:dyDescent="0.35">
      <c r="D2603" s="21">
        <f t="shared" si="407"/>
        <v>39556.208333327035</v>
      </c>
      <c r="E2603" s="21" t="b">
        <f t="shared" si="400"/>
        <v>0</v>
      </c>
      <c r="F2603" s="21" t="b">
        <f t="shared" si="401"/>
        <v>0</v>
      </c>
      <c r="G2603" s="20">
        <f t="shared" si="402"/>
        <v>1</v>
      </c>
      <c r="H2603" s="20">
        <f t="shared" si="403"/>
        <v>24</v>
      </c>
      <c r="I2603" s="20">
        <f t="shared" si="408"/>
        <v>6</v>
      </c>
      <c r="J2603" s="21">
        <f t="shared" si="409"/>
        <v>39556</v>
      </c>
      <c r="K2603" s="21"/>
      <c r="L2603" s="21" t="str">
        <f t="shared" si="404"/>
        <v>Friday</v>
      </c>
      <c r="M2603" s="20">
        <f t="shared" si="405"/>
        <v>4</v>
      </c>
      <c r="N2603" s="19">
        <v>4054.5</v>
      </c>
      <c r="O2603" s="4">
        <f>MATCH(N2603-1,'Supply Data'!$K$12:$K$17)+1</f>
        <v>4</v>
      </c>
      <c r="P2603">
        <f>INDEX('Supply Data'!$L$12:$L$17,'Demand Data'!O2603)</f>
        <v>50</v>
      </c>
      <c r="R2603" t="str">
        <f t="shared" si="406"/>
        <v>18-Apr-08 Friday 6</v>
      </c>
    </row>
    <row r="2604" spans="4:18" x14ac:dyDescent="0.35">
      <c r="D2604" s="21">
        <f t="shared" si="407"/>
        <v>39556.249999993699</v>
      </c>
      <c r="E2604" s="21" t="b">
        <f t="shared" si="400"/>
        <v>0</v>
      </c>
      <c r="F2604" s="21" t="b">
        <f t="shared" si="401"/>
        <v>0</v>
      </c>
      <c r="G2604" s="20">
        <f t="shared" si="402"/>
        <v>1</v>
      </c>
      <c r="H2604" s="20">
        <f t="shared" si="403"/>
        <v>24</v>
      </c>
      <c r="I2604" s="20">
        <f t="shared" si="408"/>
        <v>7</v>
      </c>
      <c r="J2604" s="21">
        <f t="shared" si="409"/>
        <v>39556</v>
      </c>
      <c r="K2604" s="21"/>
      <c r="L2604" s="21" t="str">
        <f t="shared" si="404"/>
        <v>Friday</v>
      </c>
      <c r="M2604" s="20">
        <f t="shared" si="405"/>
        <v>4</v>
      </c>
      <c r="N2604" s="19">
        <v>4210.5</v>
      </c>
      <c r="O2604" s="4">
        <f>MATCH(N2604-1,'Supply Data'!$K$12:$K$17)+1</f>
        <v>4</v>
      </c>
      <c r="P2604">
        <f>INDEX('Supply Data'!$L$12:$L$17,'Demand Data'!O2604)</f>
        <v>50</v>
      </c>
      <c r="R2604" t="str">
        <f t="shared" si="406"/>
        <v>18-Apr-08 Friday 7</v>
      </c>
    </row>
    <row r="2605" spans="4:18" x14ac:dyDescent="0.35">
      <c r="D2605" s="21">
        <f t="shared" si="407"/>
        <v>39556.291666660363</v>
      </c>
      <c r="E2605" s="21" t="b">
        <f t="shared" si="400"/>
        <v>0</v>
      </c>
      <c r="F2605" s="21" t="b">
        <f t="shared" si="401"/>
        <v>0</v>
      </c>
      <c r="G2605" s="20">
        <f t="shared" si="402"/>
        <v>1</v>
      </c>
      <c r="H2605" s="20">
        <f t="shared" si="403"/>
        <v>24</v>
      </c>
      <c r="I2605" s="20">
        <f t="shared" si="408"/>
        <v>8</v>
      </c>
      <c r="J2605" s="21">
        <f t="shared" si="409"/>
        <v>39556</v>
      </c>
      <c r="K2605" s="21"/>
      <c r="L2605" s="21" t="str">
        <f t="shared" si="404"/>
        <v>Friday</v>
      </c>
      <c r="M2605" s="20">
        <f t="shared" si="405"/>
        <v>4</v>
      </c>
      <c r="N2605" s="19">
        <v>4938</v>
      </c>
      <c r="O2605" s="4">
        <f>MATCH(N2605-1,'Supply Data'!$K$12:$K$17)+1</f>
        <v>5</v>
      </c>
      <c r="P2605">
        <f>INDEX('Supply Data'!$L$12:$L$17,'Demand Data'!O2605)</f>
        <v>75</v>
      </c>
      <c r="R2605" t="str">
        <f t="shared" si="406"/>
        <v>18-Apr-08 Friday 8</v>
      </c>
    </row>
    <row r="2606" spans="4:18" x14ac:dyDescent="0.35">
      <c r="D2606" s="21">
        <f t="shared" si="407"/>
        <v>39556.333333327028</v>
      </c>
      <c r="E2606" s="21" t="b">
        <f t="shared" si="400"/>
        <v>0</v>
      </c>
      <c r="F2606" s="21" t="b">
        <f t="shared" si="401"/>
        <v>0</v>
      </c>
      <c r="G2606" s="20">
        <f t="shared" si="402"/>
        <v>1</v>
      </c>
      <c r="H2606" s="20">
        <f t="shared" si="403"/>
        <v>24</v>
      </c>
      <c r="I2606" s="20">
        <f t="shared" si="408"/>
        <v>9</v>
      </c>
      <c r="J2606" s="21">
        <f t="shared" si="409"/>
        <v>39556</v>
      </c>
      <c r="K2606" s="21"/>
      <c r="L2606" s="21" t="str">
        <f t="shared" si="404"/>
        <v>Friday</v>
      </c>
      <c r="M2606" s="20">
        <f t="shared" si="405"/>
        <v>4</v>
      </c>
      <c r="N2606" s="19">
        <v>5563.5</v>
      </c>
      <c r="O2606" s="4">
        <f>MATCH(N2606-1,'Supply Data'!$K$12:$K$17)+1</f>
        <v>5</v>
      </c>
      <c r="P2606">
        <f>INDEX('Supply Data'!$L$12:$L$17,'Demand Data'!O2606)</f>
        <v>75</v>
      </c>
      <c r="R2606" t="str">
        <f t="shared" si="406"/>
        <v>18-Apr-08 Friday 9</v>
      </c>
    </row>
    <row r="2607" spans="4:18" x14ac:dyDescent="0.35">
      <c r="D2607" s="21">
        <f t="shared" si="407"/>
        <v>39556.374999993692</v>
      </c>
      <c r="E2607" s="21" t="b">
        <f t="shared" si="400"/>
        <v>0</v>
      </c>
      <c r="F2607" s="21" t="b">
        <f t="shared" si="401"/>
        <v>0</v>
      </c>
      <c r="G2607" s="20">
        <f t="shared" si="402"/>
        <v>1</v>
      </c>
      <c r="H2607" s="20">
        <f t="shared" si="403"/>
        <v>24</v>
      </c>
      <c r="I2607" s="20">
        <f t="shared" si="408"/>
        <v>10</v>
      </c>
      <c r="J2607" s="21">
        <f t="shared" si="409"/>
        <v>39556</v>
      </c>
      <c r="K2607" s="21"/>
      <c r="L2607" s="21" t="str">
        <f t="shared" si="404"/>
        <v>Friday</v>
      </c>
      <c r="M2607" s="20">
        <f t="shared" si="405"/>
        <v>4</v>
      </c>
      <c r="N2607" s="19">
        <v>5845.5</v>
      </c>
      <c r="O2607" s="4">
        <f>MATCH(N2607-1,'Supply Data'!$K$12:$K$17)+1</f>
        <v>5</v>
      </c>
      <c r="P2607">
        <f>INDEX('Supply Data'!$L$12:$L$17,'Demand Data'!O2607)</f>
        <v>75</v>
      </c>
      <c r="R2607" t="str">
        <f t="shared" si="406"/>
        <v>18-Apr-08 Friday 10</v>
      </c>
    </row>
    <row r="2608" spans="4:18" x14ac:dyDescent="0.35">
      <c r="D2608" s="21">
        <f t="shared" si="407"/>
        <v>39556.416666660356</v>
      </c>
      <c r="E2608" s="21" t="b">
        <f t="shared" si="400"/>
        <v>0</v>
      </c>
      <c r="F2608" s="21" t="b">
        <f t="shared" si="401"/>
        <v>0</v>
      </c>
      <c r="G2608" s="20">
        <f t="shared" si="402"/>
        <v>1</v>
      </c>
      <c r="H2608" s="20">
        <f t="shared" si="403"/>
        <v>24</v>
      </c>
      <c r="I2608" s="20">
        <f t="shared" si="408"/>
        <v>11</v>
      </c>
      <c r="J2608" s="21">
        <f t="shared" si="409"/>
        <v>39556</v>
      </c>
      <c r="K2608" s="21"/>
      <c r="L2608" s="21" t="str">
        <f t="shared" si="404"/>
        <v>Friday</v>
      </c>
      <c r="M2608" s="20">
        <f t="shared" si="405"/>
        <v>4</v>
      </c>
      <c r="N2608" s="19">
        <v>6042</v>
      </c>
      <c r="O2608" s="4">
        <f>MATCH(N2608-1,'Supply Data'!$K$12:$K$17)+1</f>
        <v>5</v>
      </c>
      <c r="P2608">
        <f>INDEX('Supply Data'!$L$12:$L$17,'Demand Data'!O2608)</f>
        <v>75</v>
      </c>
      <c r="R2608" t="str">
        <f t="shared" si="406"/>
        <v>18-Apr-08 Friday 11</v>
      </c>
    </row>
    <row r="2609" spans="4:18" x14ac:dyDescent="0.35">
      <c r="D2609" s="21">
        <f t="shared" si="407"/>
        <v>39556.45833332702</v>
      </c>
      <c r="E2609" s="21" t="b">
        <f t="shared" si="400"/>
        <v>0</v>
      </c>
      <c r="F2609" s="21" t="b">
        <f t="shared" si="401"/>
        <v>0</v>
      </c>
      <c r="G2609" s="20">
        <f t="shared" si="402"/>
        <v>1</v>
      </c>
      <c r="H2609" s="20">
        <f t="shared" si="403"/>
        <v>24</v>
      </c>
      <c r="I2609" s="20">
        <f t="shared" si="408"/>
        <v>12</v>
      </c>
      <c r="J2609" s="21">
        <f t="shared" si="409"/>
        <v>39556</v>
      </c>
      <c r="K2609" s="21"/>
      <c r="L2609" s="21" t="str">
        <f t="shared" si="404"/>
        <v>Friday</v>
      </c>
      <c r="M2609" s="20">
        <f t="shared" si="405"/>
        <v>4</v>
      </c>
      <c r="N2609" s="19">
        <v>5815.5</v>
      </c>
      <c r="O2609" s="4">
        <f>MATCH(N2609-1,'Supply Data'!$K$12:$K$17)+1</f>
        <v>5</v>
      </c>
      <c r="P2609">
        <f>INDEX('Supply Data'!$L$12:$L$17,'Demand Data'!O2609)</f>
        <v>75</v>
      </c>
      <c r="R2609" t="str">
        <f t="shared" si="406"/>
        <v>18-Apr-08 Friday 12</v>
      </c>
    </row>
    <row r="2610" spans="4:18" x14ac:dyDescent="0.35">
      <c r="D2610" s="21">
        <f t="shared" si="407"/>
        <v>39556.499999993684</v>
      </c>
      <c r="E2610" s="21" t="b">
        <f t="shared" si="400"/>
        <v>0</v>
      </c>
      <c r="F2610" s="21" t="b">
        <f t="shared" si="401"/>
        <v>0</v>
      </c>
      <c r="G2610" s="20">
        <f t="shared" si="402"/>
        <v>1</v>
      </c>
      <c r="H2610" s="20">
        <f t="shared" si="403"/>
        <v>24</v>
      </c>
      <c r="I2610" s="20">
        <f t="shared" si="408"/>
        <v>13</v>
      </c>
      <c r="J2610" s="21">
        <f t="shared" si="409"/>
        <v>39556</v>
      </c>
      <c r="K2610" s="21"/>
      <c r="L2610" s="21" t="str">
        <f t="shared" si="404"/>
        <v>Friday</v>
      </c>
      <c r="M2610" s="20">
        <f t="shared" si="405"/>
        <v>4</v>
      </c>
      <c r="N2610" s="19">
        <v>5910</v>
      </c>
      <c r="O2610" s="4">
        <f>MATCH(N2610-1,'Supply Data'!$K$12:$K$17)+1</f>
        <v>5</v>
      </c>
      <c r="P2610">
        <f>INDEX('Supply Data'!$L$12:$L$17,'Demand Data'!O2610)</f>
        <v>75</v>
      </c>
      <c r="R2610" t="str">
        <f t="shared" si="406"/>
        <v>18-Apr-08 Friday 13</v>
      </c>
    </row>
    <row r="2611" spans="4:18" x14ac:dyDescent="0.35">
      <c r="D2611" s="21">
        <f t="shared" si="407"/>
        <v>39556.541666660349</v>
      </c>
      <c r="E2611" s="21" t="b">
        <f t="shared" si="400"/>
        <v>0</v>
      </c>
      <c r="F2611" s="21" t="b">
        <f t="shared" si="401"/>
        <v>0</v>
      </c>
      <c r="G2611" s="20">
        <f t="shared" si="402"/>
        <v>1</v>
      </c>
      <c r="H2611" s="20">
        <f t="shared" si="403"/>
        <v>24</v>
      </c>
      <c r="I2611" s="20">
        <f t="shared" si="408"/>
        <v>14</v>
      </c>
      <c r="J2611" s="21">
        <f t="shared" si="409"/>
        <v>39556</v>
      </c>
      <c r="K2611" s="21"/>
      <c r="L2611" s="21" t="str">
        <f t="shared" si="404"/>
        <v>Friday</v>
      </c>
      <c r="M2611" s="20">
        <f t="shared" si="405"/>
        <v>4</v>
      </c>
      <c r="N2611" s="19">
        <v>6004.5</v>
      </c>
      <c r="O2611" s="4">
        <f>MATCH(N2611-1,'Supply Data'!$K$12:$K$17)+1</f>
        <v>5</v>
      </c>
      <c r="P2611">
        <f>INDEX('Supply Data'!$L$12:$L$17,'Demand Data'!O2611)</f>
        <v>75</v>
      </c>
      <c r="R2611" t="str">
        <f t="shared" si="406"/>
        <v>18-Apr-08 Friday 14</v>
      </c>
    </row>
    <row r="2612" spans="4:18" x14ac:dyDescent="0.35">
      <c r="D2612" s="21">
        <f t="shared" si="407"/>
        <v>39556.583333327013</v>
      </c>
      <c r="E2612" s="21" t="b">
        <f t="shared" si="400"/>
        <v>0</v>
      </c>
      <c r="F2612" s="21" t="b">
        <f t="shared" si="401"/>
        <v>0</v>
      </c>
      <c r="G2612" s="20">
        <f t="shared" si="402"/>
        <v>1</v>
      </c>
      <c r="H2612" s="20">
        <f t="shared" si="403"/>
        <v>24</v>
      </c>
      <c r="I2612" s="20">
        <f t="shared" si="408"/>
        <v>15</v>
      </c>
      <c r="J2612" s="21">
        <f t="shared" si="409"/>
        <v>39556</v>
      </c>
      <c r="K2612" s="21"/>
      <c r="L2612" s="21" t="str">
        <f t="shared" si="404"/>
        <v>Friday</v>
      </c>
      <c r="M2612" s="20">
        <f t="shared" si="405"/>
        <v>4</v>
      </c>
      <c r="N2612" s="19">
        <v>5880</v>
      </c>
      <c r="O2612" s="4">
        <f>MATCH(N2612-1,'Supply Data'!$K$12:$K$17)+1</f>
        <v>5</v>
      </c>
      <c r="P2612">
        <f>INDEX('Supply Data'!$L$12:$L$17,'Demand Data'!O2612)</f>
        <v>75</v>
      </c>
      <c r="R2612" t="str">
        <f t="shared" si="406"/>
        <v>18-Apr-08 Friday 15</v>
      </c>
    </row>
    <row r="2613" spans="4:18" x14ac:dyDescent="0.35">
      <c r="D2613" s="21">
        <f t="shared" si="407"/>
        <v>39556.624999993677</v>
      </c>
      <c r="E2613" s="21" t="b">
        <f t="shared" si="400"/>
        <v>0</v>
      </c>
      <c r="F2613" s="21" t="b">
        <f t="shared" si="401"/>
        <v>0</v>
      </c>
      <c r="G2613" s="20">
        <f t="shared" si="402"/>
        <v>1</v>
      </c>
      <c r="H2613" s="20">
        <f t="shared" si="403"/>
        <v>24</v>
      </c>
      <c r="I2613" s="20">
        <f t="shared" si="408"/>
        <v>16</v>
      </c>
      <c r="J2613" s="21">
        <f t="shared" si="409"/>
        <v>39556</v>
      </c>
      <c r="K2613" s="21"/>
      <c r="L2613" s="21" t="str">
        <f t="shared" si="404"/>
        <v>Friday</v>
      </c>
      <c r="M2613" s="20">
        <f t="shared" si="405"/>
        <v>4</v>
      </c>
      <c r="N2613" s="19">
        <v>5728.5</v>
      </c>
      <c r="O2613" s="4">
        <f>MATCH(N2613-1,'Supply Data'!$K$12:$K$17)+1</f>
        <v>5</v>
      </c>
      <c r="P2613">
        <f>INDEX('Supply Data'!$L$12:$L$17,'Demand Data'!O2613)</f>
        <v>75</v>
      </c>
      <c r="R2613" t="str">
        <f t="shared" si="406"/>
        <v>18-Apr-08 Friday 16</v>
      </c>
    </row>
    <row r="2614" spans="4:18" x14ac:dyDescent="0.35">
      <c r="D2614" s="21">
        <f t="shared" si="407"/>
        <v>39556.666666660341</v>
      </c>
      <c r="E2614" s="21" t="b">
        <f t="shared" si="400"/>
        <v>0</v>
      </c>
      <c r="F2614" s="21" t="b">
        <f t="shared" si="401"/>
        <v>0</v>
      </c>
      <c r="G2614" s="20">
        <f t="shared" si="402"/>
        <v>1</v>
      </c>
      <c r="H2614" s="20">
        <f t="shared" si="403"/>
        <v>24</v>
      </c>
      <c r="I2614" s="20">
        <f t="shared" si="408"/>
        <v>17</v>
      </c>
      <c r="J2614" s="21">
        <f t="shared" si="409"/>
        <v>39556</v>
      </c>
      <c r="K2614" s="21"/>
      <c r="L2614" s="21" t="str">
        <f t="shared" si="404"/>
        <v>Friday</v>
      </c>
      <c r="M2614" s="20">
        <f t="shared" si="405"/>
        <v>4</v>
      </c>
      <c r="N2614" s="19">
        <v>5470.5</v>
      </c>
      <c r="O2614" s="4">
        <f>MATCH(N2614-1,'Supply Data'!$K$12:$K$17)+1</f>
        <v>5</v>
      </c>
      <c r="P2614">
        <f>INDEX('Supply Data'!$L$12:$L$17,'Demand Data'!O2614)</f>
        <v>75</v>
      </c>
      <c r="R2614" t="str">
        <f t="shared" si="406"/>
        <v>18-Apr-08 Friday 17</v>
      </c>
    </row>
    <row r="2615" spans="4:18" x14ac:dyDescent="0.35">
      <c r="D2615" s="21">
        <f t="shared" si="407"/>
        <v>39556.708333327006</v>
      </c>
      <c r="E2615" s="21" t="b">
        <f t="shared" si="400"/>
        <v>0</v>
      </c>
      <c r="F2615" s="21" t="b">
        <f t="shared" si="401"/>
        <v>0</v>
      </c>
      <c r="G2615" s="20">
        <f t="shared" si="402"/>
        <v>1</v>
      </c>
      <c r="H2615" s="20">
        <f t="shared" si="403"/>
        <v>24</v>
      </c>
      <c r="I2615" s="20">
        <f t="shared" si="408"/>
        <v>18</v>
      </c>
      <c r="J2615" s="21">
        <f t="shared" si="409"/>
        <v>39556</v>
      </c>
      <c r="K2615" s="21"/>
      <c r="L2615" s="21" t="str">
        <f t="shared" si="404"/>
        <v>Friday</v>
      </c>
      <c r="M2615" s="20">
        <f t="shared" si="405"/>
        <v>4</v>
      </c>
      <c r="N2615" s="19">
        <v>5407.5</v>
      </c>
      <c r="O2615" s="4">
        <f>MATCH(N2615-1,'Supply Data'!$K$12:$K$17)+1</f>
        <v>5</v>
      </c>
      <c r="P2615">
        <f>INDEX('Supply Data'!$L$12:$L$17,'Demand Data'!O2615)</f>
        <v>75</v>
      </c>
      <c r="R2615" t="str">
        <f t="shared" si="406"/>
        <v>18-Apr-08 Friday 18</v>
      </c>
    </row>
    <row r="2616" spans="4:18" x14ac:dyDescent="0.35">
      <c r="D2616" s="21">
        <f t="shared" si="407"/>
        <v>39556.74999999367</v>
      </c>
      <c r="E2616" s="21" t="b">
        <f t="shared" si="400"/>
        <v>0</v>
      </c>
      <c r="F2616" s="21" t="b">
        <f t="shared" si="401"/>
        <v>0</v>
      </c>
      <c r="G2616" s="20">
        <f t="shared" si="402"/>
        <v>1</v>
      </c>
      <c r="H2616" s="20">
        <f t="shared" si="403"/>
        <v>24</v>
      </c>
      <c r="I2616" s="20">
        <f t="shared" si="408"/>
        <v>19</v>
      </c>
      <c r="J2616" s="21">
        <f t="shared" si="409"/>
        <v>39556</v>
      </c>
      <c r="K2616" s="21"/>
      <c r="L2616" s="21" t="str">
        <f t="shared" si="404"/>
        <v>Friday</v>
      </c>
      <c r="M2616" s="20">
        <f t="shared" si="405"/>
        <v>4</v>
      </c>
      <c r="N2616" s="19">
        <v>5950.5</v>
      </c>
      <c r="O2616" s="4">
        <f>MATCH(N2616-1,'Supply Data'!$K$12:$K$17)+1</f>
        <v>5</v>
      </c>
      <c r="P2616">
        <f>INDEX('Supply Data'!$L$12:$L$17,'Demand Data'!O2616)</f>
        <v>75</v>
      </c>
      <c r="R2616" t="str">
        <f t="shared" si="406"/>
        <v>18-Apr-08 Friday 19</v>
      </c>
    </row>
    <row r="2617" spans="4:18" x14ac:dyDescent="0.35">
      <c r="D2617" s="21">
        <f t="shared" si="407"/>
        <v>39556.791666660334</v>
      </c>
      <c r="E2617" s="21" t="b">
        <f t="shared" si="400"/>
        <v>0</v>
      </c>
      <c r="F2617" s="21" t="b">
        <f t="shared" si="401"/>
        <v>0</v>
      </c>
      <c r="G2617" s="20">
        <f t="shared" si="402"/>
        <v>1</v>
      </c>
      <c r="H2617" s="20">
        <f t="shared" si="403"/>
        <v>24</v>
      </c>
      <c r="I2617" s="20">
        <f t="shared" si="408"/>
        <v>20</v>
      </c>
      <c r="J2617" s="21">
        <f t="shared" si="409"/>
        <v>39556</v>
      </c>
      <c r="K2617" s="21"/>
      <c r="L2617" s="21" t="str">
        <f t="shared" si="404"/>
        <v>Friday</v>
      </c>
      <c r="M2617" s="20">
        <f t="shared" si="405"/>
        <v>4</v>
      </c>
      <c r="N2617" s="19">
        <v>5865</v>
      </c>
      <c r="O2617" s="4">
        <f>MATCH(N2617-1,'Supply Data'!$K$12:$K$17)+1</f>
        <v>5</v>
      </c>
      <c r="P2617">
        <f>INDEX('Supply Data'!$L$12:$L$17,'Demand Data'!O2617)</f>
        <v>75</v>
      </c>
      <c r="R2617" t="str">
        <f t="shared" si="406"/>
        <v>18-Apr-08 Friday 20</v>
      </c>
    </row>
    <row r="2618" spans="4:18" x14ac:dyDescent="0.35">
      <c r="D2618" s="21">
        <f t="shared" si="407"/>
        <v>39556.833333326998</v>
      </c>
      <c r="E2618" s="21" t="b">
        <f t="shared" si="400"/>
        <v>0</v>
      </c>
      <c r="F2618" s="21" t="b">
        <f t="shared" si="401"/>
        <v>0</v>
      </c>
      <c r="G2618" s="20">
        <f t="shared" si="402"/>
        <v>1</v>
      </c>
      <c r="H2618" s="20">
        <f t="shared" si="403"/>
        <v>24</v>
      </c>
      <c r="I2618" s="20">
        <f t="shared" si="408"/>
        <v>21</v>
      </c>
      <c r="J2618" s="21">
        <f t="shared" si="409"/>
        <v>39556</v>
      </c>
      <c r="K2618" s="21"/>
      <c r="L2618" s="21" t="str">
        <f t="shared" si="404"/>
        <v>Friday</v>
      </c>
      <c r="M2618" s="20">
        <f t="shared" si="405"/>
        <v>4</v>
      </c>
      <c r="N2618" s="19">
        <v>5644.5</v>
      </c>
      <c r="O2618" s="4">
        <f>MATCH(N2618-1,'Supply Data'!$K$12:$K$17)+1</f>
        <v>5</v>
      </c>
      <c r="P2618">
        <f>INDEX('Supply Data'!$L$12:$L$17,'Demand Data'!O2618)</f>
        <v>75</v>
      </c>
      <c r="R2618" t="str">
        <f t="shared" si="406"/>
        <v>18-Apr-08 Friday 21</v>
      </c>
    </row>
    <row r="2619" spans="4:18" x14ac:dyDescent="0.35">
      <c r="D2619" s="21">
        <f t="shared" si="407"/>
        <v>39556.874999993663</v>
      </c>
      <c r="E2619" s="21" t="b">
        <f t="shared" si="400"/>
        <v>0</v>
      </c>
      <c r="F2619" s="21" t="b">
        <f t="shared" si="401"/>
        <v>0</v>
      </c>
      <c r="G2619" s="20">
        <f t="shared" si="402"/>
        <v>1</v>
      </c>
      <c r="H2619" s="20">
        <f t="shared" si="403"/>
        <v>24</v>
      </c>
      <c r="I2619" s="20">
        <f t="shared" si="408"/>
        <v>22</v>
      </c>
      <c r="J2619" s="21">
        <f t="shared" si="409"/>
        <v>39556</v>
      </c>
      <c r="K2619" s="21"/>
      <c r="L2619" s="21" t="str">
        <f t="shared" si="404"/>
        <v>Friday</v>
      </c>
      <c r="M2619" s="20">
        <f t="shared" si="405"/>
        <v>4</v>
      </c>
      <c r="N2619" s="19">
        <v>5172</v>
      </c>
      <c r="O2619" s="4">
        <f>MATCH(N2619-1,'Supply Data'!$K$12:$K$17)+1</f>
        <v>5</v>
      </c>
      <c r="P2619">
        <f>INDEX('Supply Data'!$L$12:$L$17,'Demand Data'!O2619)</f>
        <v>75</v>
      </c>
      <c r="R2619" t="str">
        <f t="shared" si="406"/>
        <v>18-Apr-08 Friday 22</v>
      </c>
    </row>
    <row r="2620" spans="4:18" x14ac:dyDescent="0.35">
      <c r="D2620" s="21">
        <f t="shared" si="407"/>
        <v>39556.916666660327</v>
      </c>
      <c r="E2620" s="21" t="b">
        <f t="shared" si="400"/>
        <v>0</v>
      </c>
      <c r="F2620" s="21" t="b">
        <f t="shared" si="401"/>
        <v>0</v>
      </c>
      <c r="G2620" s="20">
        <f t="shared" si="402"/>
        <v>1</v>
      </c>
      <c r="H2620" s="20">
        <f t="shared" si="403"/>
        <v>24</v>
      </c>
      <c r="I2620" s="20">
        <f t="shared" si="408"/>
        <v>23</v>
      </c>
      <c r="J2620" s="21">
        <f t="shared" si="409"/>
        <v>39556</v>
      </c>
      <c r="K2620" s="21"/>
      <c r="L2620" s="21" t="str">
        <f t="shared" si="404"/>
        <v>Friday</v>
      </c>
      <c r="M2620" s="20">
        <f t="shared" si="405"/>
        <v>4</v>
      </c>
      <c r="N2620" s="19">
        <v>4785</v>
      </c>
      <c r="O2620" s="4">
        <f>MATCH(N2620-1,'Supply Data'!$K$12:$K$17)+1</f>
        <v>4</v>
      </c>
      <c r="P2620">
        <f>INDEX('Supply Data'!$L$12:$L$17,'Demand Data'!O2620)</f>
        <v>50</v>
      </c>
      <c r="R2620" t="str">
        <f t="shared" si="406"/>
        <v>18-Apr-08 Friday 23</v>
      </c>
    </row>
    <row r="2621" spans="4:18" x14ac:dyDescent="0.35">
      <c r="D2621" s="21">
        <f t="shared" si="407"/>
        <v>39556.958333326991</v>
      </c>
      <c r="E2621" s="21" t="b">
        <f t="shared" si="400"/>
        <v>0</v>
      </c>
      <c r="F2621" s="21" t="b">
        <f t="shared" si="401"/>
        <v>0</v>
      </c>
      <c r="G2621" s="20">
        <f t="shared" si="402"/>
        <v>1</v>
      </c>
      <c r="H2621" s="20">
        <f t="shared" si="403"/>
        <v>24</v>
      </c>
      <c r="I2621" s="20">
        <f t="shared" si="408"/>
        <v>24</v>
      </c>
      <c r="J2621" s="21">
        <f t="shared" si="409"/>
        <v>39556</v>
      </c>
      <c r="K2621" s="21"/>
      <c r="L2621" s="21" t="str">
        <f t="shared" si="404"/>
        <v>Friday</v>
      </c>
      <c r="M2621" s="20">
        <f t="shared" si="405"/>
        <v>4</v>
      </c>
      <c r="N2621" s="19">
        <v>4446</v>
      </c>
      <c r="O2621" s="4">
        <f>MATCH(N2621-1,'Supply Data'!$K$12:$K$17)+1</f>
        <v>4</v>
      </c>
      <c r="P2621">
        <f>INDEX('Supply Data'!$L$12:$L$17,'Demand Data'!O2621)</f>
        <v>50</v>
      </c>
      <c r="R2621" t="str">
        <f t="shared" si="406"/>
        <v>18-Apr-08 Friday 24</v>
      </c>
    </row>
    <row r="2622" spans="4:18" x14ac:dyDescent="0.35">
      <c r="D2622" s="21">
        <f t="shared" si="407"/>
        <v>39556.999999993655</v>
      </c>
      <c r="E2622" s="21" t="b">
        <f t="shared" si="400"/>
        <v>0</v>
      </c>
      <c r="F2622" s="21" t="b">
        <f t="shared" si="401"/>
        <v>0</v>
      </c>
      <c r="G2622" s="20">
        <f t="shared" si="402"/>
        <v>1</v>
      </c>
      <c r="H2622" s="20">
        <f t="shared" si="403"/>
        <v>24</v>
      </c>
      <c r="I2622" s="20">
        <f t="shared" si="408"/>
        <v>1</v>
      </c>
      <c r="J2622" s="21">
        <f t="shared" si="409"/>
        <v>39557</v>
      </c>
      <c r="K2622" s="21"/>
      <c r="L2622" s="21" t="str">
        <f t="shared" si="404"/>
        <v>Saturday</v>
      </c>
      <c r="M2622" s="20">
        <f t="shared" si="405"/>
        <v>4</v>
      </c>
      <c r="N2622" s="19">
        <v>4444.5</v>
      </c>
      <c r="O2622" s="4">
        <f>MATCH(N2622-1,'Supply Data'!$K$12:$K$17)+1</f>
        <v>4</v>
      </c>
      <c r="P2622">
        <f>INDEX('Supply Data'!$L$12:$L$17,'Demand Data'!O2622)</f>
        <v>50</v>
      </c>
      <c r="R2622" t="str">
        <f t="shared" si="406"/>
        <v>19-Apr-08 Saturday 1</v>
      </c>
    </row>
    <row r="2623" spans="4:18" x14ac:dyDescent="0.35">
      <c r="D2623" s="21">
        <f t="shared" si="407"/>
        <v>39557.04166666032</v>
      </c>
      <c r="E2623" s="21" t="b">
        <f t="shared" si="400"/>
        <v>0</v>
      </c>
      <c r="F2623" s="21" t="b">
        <f t="shared" si="401"/>
        <v>0</v>
      </c>
      <c r="G2623" s="20">
        <f t="shared" si="402"/>
        <v>1</v>
      </c>
      <c r="H2623" s="20">
        <f t="shared" si="403"/>
        <v>24</v>
      </c>
      <c r="I2623" s="20">
        <f t="shared" si="408"/>
        <v>2</v>
      </c>
      <c r="J2623" s="21">
        <f t="shared" si="409"/>
        <v>39557</v>
      </c>
      <c r="K2623" s="21"/>
      <c r="L2623" s="21" t="str">
        <f t="shared" si="404"/>
        <v>Saturday</v>
      </c>
      <c r="M2623" s="20">
        <f t="shared" si="405"/>
        <v>4</v>
      </c>
      <c r="N2623" s="19">
        <v>4236</v>
      </c>
      <c r="O2623" s="4">
        <f>MATCH(N2623-1,'Supply Data'!$K$12:$K$17)+1</f>
        <v>4</v>
      </c>
      <c r="P2623">
        <f>INDEX('Supply Data'!$L$12:$L$17,'Demand Data'!O2623)</f>
        <v>50</v>
      </c>
      <c r="R2623" t="str">
        <f t="shared" si="406"/>
        <v>19-Apr-08 Saturday 2</v>
      </c>
    </row>
    <row r="2624" spans="4:18" x14ac:dyDescent="0.35">
      <c r="D2624" s="21">
        <f t="shared" si="407"/>
        <v>39557.083333326984</v>
      </c>
      <c r="E2624" s="21" t="b">
        <f t="shared" si="400"/>
        <v>0</v>
      </c>
      <c r="F2624" s="21" t="b">
        <f t="shared" si="401"/>
        <v>0</v>
      </c>
      <c r="G2624" s="20">
        <f t="shared" si="402"/>
        <v>1</v>
      </c>
      <c r="H2624" s="20">
        <f t="shared" si="403"/>
        <v>24</v>
      </c>
      <c r="I2624" s="20">
        <f t="shared" si="408"/>
        <v>3</v>
      </c>
      <c r="J2624" s="21">
        <f t="shared" si="409"/>
        <v>39557</v>
      </c>
      <c r="K2624" s="21"/>
      <c r="L2624" s="21" t="str">
        <f t="shared" si="404"/>
        <v>Saturday</v>
      </c>
      <c r="M2624" s="20">
        <f t="shared" si="405"/>
        <v>4</v>
      </c>
      <c r="N2624" s="19">
        <v>4135.5</v>
      </c>
      <c r="O2624" s="4">
        <f>MATCH(N2624-1,'Supply Data'!$K$12:$K$17)+1</f>
        <v>4</v>
      </c>
      <c r="P2624">
        <f>INDEX('Supply Data'!$L$12:$L$17,'Demand Data'!O2624)</f>
        <v>50</v>
      </c>
      <c r="R2624" t="str">
        <f t="shared" si="406"/>
        <v>19-Apr-08 Saturday 3</v>
      </c>
    </row>
    <row r="2625" spans="4:18" x14ac:dyDescent="0.35">
      <c r="D2625" s="21">
        <f t="shared" si="407"/>
        <v>39557.124999993648</v>
      </c>
      <c r="E2625" s="21" t="b">
        <f t="shared" si="400"/>
        <v>0</v>
      </c>
      <c r="F2625" s="21" t="b">
        <f t="shared" si="401"/>
        <v>0</v>
      </c>
      <c r="G2625" s="20">
        <f t="shared" si="402"/>
        <v>1</v>
      </c>
      <c r="H2625" s="20">
        <f t="shared" si="403"/>
        <v>24</v>
      </c>
      <c r="I2625" s="20">
        <f t="shared" si="408"/>
        <v>4</v>
      </c>
      <c r="J2625" s="21">
        <f t="shared" si="409"/>
        <v>39557</v>
      </c>
      <c r="K2625" s="21"/>
      <c r="L2625" s="21" t="str">
        <f t="shared" si="404"/>
        <v>Saturday</v>
      </c>
      <c r="M2625" s="20">
        <f t="shared" si="405"/>
        <v>4</v>
      </c>
      <c r="N2625" s="19">
        <v>4080</v>
      </c>
      <c r="O2625" s="4">
        <f>MATCH(N2625-1,'Supply Data'!$K$12:$K$17)+1</f>
        <v>4</v>
      </c>
      <c r="P2625">
        <f>INDEX('Supply Data'!$L$12:$L$17,'Demand Data'!O2625)</f>
        <v>50</v>
      </c>
      <c r="R2625" t="str">
        <f t="shared" si="406"/>
        <v>19-Apr-08 Saturday 4</v>
      </c>
    </row>
    <row r="2626" spans="4:18" x14ac:dyDescent="0.35">
      <c r="D2626" s="21">
        <f t="shared" si="407"/>
        <v>39557.166666660312</v>
      </c>
      <c r="E2626" s="21" t="b">
        <f t="shared" si="400"/>
        <v>0</v>
      </c>
      <c r="F2626" s="21" t="b">
        <f t="shared" si="401"/>
        <v>0</v>
      </c>
      <c r="G2626" s="20">
        <f t="shared" si="402"/>
        <v>1</v>
      </c>
      <c r="H2626" s="20">
        <f t="shared" si="403"/>
        <v>24</v>
      </c>
      <c r="I2626" s="20">
        <f t="shared" si="408"/>
        <v>5</v>
      </c>
      <c r="J2626" s="21">
        <f t="shared" si="409"/>
        <v>39557</v>
      </c>
      <c r="K2626" s="21"/>
      <c r="L2626" s="21" t="str">
        <f t="shared" si="404"/>
        <v>Saturday</v>
      </c>
      <c r="M2626" s="20">
        <f t="shared" si="405"/>
        <v>4</v>
      </c>
      <c r="N2626" s="19">
        <v>4126.5</v>
      </c>
      <c r="O2626" s="4">
        <f>MATCH(N2626-1,'Supply Data'!$K$12:$K$17)+1</f>
        <v>4</v>
      </c>
      <c r="P2626">
        <f>INDEX('Supply Data'!$L$12:$L$17,'Demand Data'!O2626)</f>
        <v>50</v>
      </c>
      <c r="R2626" t="str">
        <f t="shared" si="406"/>
        <v>19-Apr-08 Saturday 5</v>
      </c>
    </row>
    <row r="2627" spans="4:18" x14ac:dyDescent="0.35">
      <c r="D2627" s="21">
        <f t="shared" si="407"/>
        <v>39557.208333326977</v>
      </c>
      <c r="E2627" s="21" t="b">
        <f t="shared" si="400"/>
        <v>0</v>
      </c>
      <c r="F2627" s="21" t="b">
        <f t="shared" si="401"/>
        <v>0</v>
      </c>
      <c r="G2627" s="20">
        <f t="shared" si="402"/>
        <v>1</v>
      </c>
      <c r="H2627" s="20">
        <f t="shared" si="403"/>
        <v>24</v>
      </c>
      <c r="I2627" s="20">
        <f t="shared" si="408"/>
        <v>6</v>
      </c>
      <c r="J2627" s="21">
        <f t="shared" si="409"/>
        <v>39557</v>
      </c>
      <c r="K2627" s="21"/>
      <c r="L2627" s="21" t="str">
        <f t="shared" si="404"/>
        <v>Saturday</v>
      </c>
      <c r="M2627" s="20">
        <f t="shared" si="405"/>
        <v>4</v>
      </c>
      <c r="N2627" s="19">
        <v>4054.5</v>
      </c>
      <c r="O2627" s="4">
        <f>MATCH(N2627-1,'Supply Data'!$K$12:$K$17)+1</f>
        <v>4</v>
      </c>
      <c r="P2627">
        <f>INDEX('Supply Data'!$L$12:$L$17,'Demand Data'!O2627)</f>
        <v>50</v>
      </c>
      <c r="R2627" t="str">
        <f t="shared" si="406"/>
        <v>19-Apr-08 Saturday 6</v>
      </c>
    </row>
    <row r="2628" spans="4:18" x14ac:dyDescent="0.35">
      <c r="D2628" s="21">
        <f t="shared" si="407"/>
        <v>39557.249999993641</v>
      </c>
      <c r="E2628" s="21" t="b">
        <f t="shared" si="400"/>
        <v>0</v>
      </c>
      <c r="F2628" s="21" t="b">
        <f t="shared" si="401"/>
        <v>0</v>
      </c>
      <c r="G2628" s="20">
        <f t="shared" si="402"/>
        <v>1</v>
      </c>
      <c r="H2628" s="20">
        <f t="shared" si="403"/>
        <v>24</v>
      </c>
      <c r="I2628" s="20">
        <f t="shared" si="408"/>
        <v>7</v>
      </c>
      <c r="J2628" s="21">
        <f t="shared" si="409"/>
        <v>39557</v>
      </c>
      <c r="K2628" s="21"/>
      <c r="L2628" s="21" t="str">
        <f t="shared" si="404"/>
        <v>Saturday</v>
      </c>
      <c r="M2628" s="20">
        <f t="shared" si="405"/>
        <v>4</v>
      </c>
      <c r="N2628" s="19">
        <v>4210.5</v>
      </c>
      <c r="O2628" s="4">
        <f>MATCH(N2628-1,'Supply Data'!$K$12:$K$17)+1</f>
        <v>4</v>
      </c>
      <c r="P2628">
        <f>INDEX('Supply Data'!$L$12:$L$17,'Demand Data'!O2628)</f>
        <v>50</v>
      </c>
      <c r="R2628" t="str">
        <f t="shared" si="406"/>
        <v>19-Apr-08 Saturday 7</v>
      </c>
    </row>
    <row r="2629" spans="4:18" x14ac:dyDescent="0.35">
      <c r="D2629" s="21">
        <f t="shared" si="407"/>
        <v>39557.291666660305</v>
      </c>
      <c r="E2629" s="21" t="b">
        <f t="shared" si="400"/>
        <v>0</v>
      </c>
      <c r="F2629" s="21" t="b">
        <f t="shared" si="401"/>
        <v>0</v>
      </c>
      <c r="G2629" s="20">
        <f t="shared" si="402"/>
        <v>1</v>
      </c>
      <c r="H2629" s="20">
        <f t="shared" si="403"/>
        <v>24</v>
      </c>
      <c r="I2629" s="20">
        <f t="shared" si="408"/>
        <v>8</v>
      </c>
      <c r="J2629" s="21">
        <f t="shared" si="409"/>
        <v>39557</v>
      </c>
      <c r="K2629" s="21"/>
      <c r="L2629" s="21" t="str">
        <f t="shared" si="404"/>
        <v>Saturday</v>
      </c>
      <c r="M2629" s="20">
        <f t="shared" si="405"/>
        <v>4</v>
      </c>
      <c r="N2629" s="19">
        <v>4938</v>
      </c>
      <c r="O2629" s="4">
        <f>MATCH(N2629-1,'Supply Data'!$K$12:$K$17)+1</f>
        <v>5</v>
      </c>
      <c r="P2629">
        <f>INDEX('Supply Data'!$L$12:$L$17,'Demand Data'!O2629)</f>
        <v>75</v>
      </c>
      <c r="R2629" t="str">
        <f t="shared" si="406"/>
        <v>19-Apr-08 Saturday 8</v>
      </c>
    </row>
    <row r="2630" spans="4:18" x14ac:dyDescent="0.35">
      <c r="D2630" s="21">
        <f t="shared" si="407"/>
        <v>39557.333333326969</v>
      </c>
      <c r="E2630" s="21" t="b">
        <f t="shared" ref="E2630:E2693" si="410">D2630=$D$2</f>
        <v>0</v>
      </c>
      <c r="F2630" s="21" t="b">
        <f t="shared" ref="F2630:F2693" si="411">D2630=$E$2</f>
        <v>0</v>
      </c>
      <c r="G2630" s="20">
        <f t="shared" si="402"/>
        <v>1</v>
      </c>
      <c r="H2630" s="20">
        <f t="shared" si="403"/>
        <v>24</v>
      </c>
      <c r="I2630" s="20">
        <f t="shared" si="408"/>
        <v>9</v>
      </c>
      <c r="J2630" s="21">
        <f t="shared" si="409"/>
        <v>39557</v>
      </c>
      <c r="K2630" s="21"/>
      <c r="L2630" s="21" t="str">
        <f t="shared" si="404"/>
        <v>Saturday</v>
      </c>
      <c r="M2630" s="20">
        <f t="shared" si="405"/>
        <v>4</v>
      </c>
      <c r="N2630" s="19">
        <v>5563.5</v>
      </c>
      <c r="O2630" s="4">
        <f>MATCH(N2630-1,'Supply Data'!$K$12:$K$17)+1</f>
        <v>5</v>
      </c>
      <c r="P2630">
        <f>INDEX('Supply Data'!$L$12:$L$17,'Demand Data'!O2630)</f>
        <v>75</v>
      </c>
      <c r="R2630" t="str">
        <f t="shared" si="406"/>
        <v>19-Apr-08 Saturday 9</v>
      </c>
    </row>
    <row r="2631" spans="4:18" x14ac:dyDescent="0.35">
      <c r="D2631" s="21">
        <f t="shared" si="407"/>
        <v>39557.374999993634</v>
      </c>
      <c r="E2631" s="21" t="b">
        <f t="shared" si="410"/>
        <v>0</v>
      </c>
      <c r="F2631" s="21" t="b">
        <f t="shared" si="411"/>
        <v>0</v>
      </c>
      <c r="G2631" s="20">
        <f t="shared" ref="G2631:G2694" si="412">IF(E2631,2,IF(F2631,3,1))</f>
        <v>1</v>
      </c>
      <c r="H2631" s="20">
        <f t="shared" ref="H2631:H2694" si="413">CHOOSE(G2631,24,23,25)</f>
        <v>24</v>
      </c>
      <c r="I2631" s="20">
        <f t="shared" si="408"/>
        <v>10</v>
      </c>
      <c r="J2631" s="21">
        <f t="shared" si="409"/>
        <v>39557</v>
      </c>
      <c r="K2631" s="21"/>
      <c r="L2631" s="21" t="str">
        <f t="shared" ref="L2631:L2694" si="414">TEXT(J2631,"ddddd")</f>
        <v>Saturday</v>
      </c>
      <c r="M2631" s="20">
        <f t="shared" ref="M2631:M2694" si="415">MONTH(D2631)</f>
        <v>4</v>
      </c>
      <c r="N2631" s="19">
        <v>5845.5</v>
      </c>
      <c r="O2631" s="4">
        <f>MATCH(N2631-1,'Supply Data'!$K$12:$K$17)+1</f>
        <v>5</v>
      </c>
      <c r="P2631">
        <f>INDEX('Supply Data'!$L$12:$L$17,'Demand Data'!O2631)</f>
        <v>75</v>
      </c>
      <c r="R2631" t="str">
        <f t="shared" ref="R2631:R2694" si="416">TEXT(D2631,"dd-mmm-yy ddddd")&amp;" "&amp;I2631</f>
        <v>19-Apr-08 Saturday 10</v>
      </c>
    </row>
    <row r="2632" spans="4:18" x14ac:dyDescent="0.35">
      <c r="D2632" s="21">
        <f t="shared" ref="D2632:D2695" si="417">D2631+1/24</f>
        <v>39557.416666660298</v>
      </c>
      <c r="E2632" s="21" t="b">
        <f t="shared" si="410"/>
        <v>0</v>
      </c>
      <c r="F2632" s="21" t="b">
        <f t="shared" si="411"/>
        <v>0</v>
      </c>
      <c r="G2632" s="20">
        <f t="shared" si="412"/>
        <v>1</v>
      </c>
      <c r="H2632" s="20">
        <f t="shared" si="413"/>
        <v>24</v>
      </c>
      <c r="I2632" s="20">
        <f t="shared" ref="I2632:I2695" si="418">IF(I2631&gt;=H2632,1,I2631+1)</f>
        <v>11</v>
      </c>
      <c r="J2632" s="21">
        <f t="shared" ref="J2632:J2695" si="419">IF(I2632=1,J2631+1,J2631)</f>
        <v>39557</v>
      </c>
      <c r="K2632" s="21"/>
      <c r="L2632" s="21" t="str">
        <f t="shared" si="414"/>
        <v>Saturday</v>
      </c>
      <c r="M2632" s="20">
        <f t="shared" si="415"/>
        <v>4</v>
      </c>
      <c r="N2632" s="19">
        <v>6042</v>
      </c>
      <c r="O2632" s="4">
        <f>MATCH(N2632-1,'Supply Data'!$K$12:$K$17)+1</f>
        <v>5</v>
      </c>
      <c r="P2632">
        <f>INDEX('Supply Data'!$L$12:$L$17,'Demand Data'!O2632)</f>
        <v>75</v>
      </c>
      <c r="R2632" t="str">
        <f t="shared" si="416"/>
        <v>19-Apr-08 Saturday 11</v>
      </c>
    </row>
    <row r="2633" spans="4:18" x14ac:dyDescent="0.35">
      <c r="D2633" s="21">
        <f t="shared" si="417"/>
        <v>39557.458333326962</v>
      </c>
      <c r="E2633" s="21" t="b">
        <f t="shared" si="410"/>
        <v>0</v>
      </c>
      <c r="F2633" s="21" t="b">
        <f t="shared" si="411"/>
        <v>0</v>
      </c>
      <c r="G2633" s="20">
        <f t="shared" si="412"/>
        <v>1</v>
      </c>
      <c r="H2633" s="20">
        <f t="shared" si="413"/>
        <v>24</v>
      </c>
      <c r="I2633" s="20">
        <f t="shared" si="418"/>
        <v>12</v>
      </c>
      <c r="J2633" s="21">
        <f t="shared" si="419"/>
        <v>39557</v>
      </c>
      <c r="K2633" s="21"/>
      <c r="L2633" s="21" t="str">
        <f t="shared" si="414"/>
        <v>Saturday</v>
      </c>
      <c r="M2633" s="20">
        <f t="shared" si="415"/>
        <v>4</v>
      </c>
      <c r="N2633" s="19">
        <v>5815.5</v>
      </c>
      <c r="O2633" s="4">
        <f>MATCH(N2633-1,'Supply Data'!$K$12:$K$17)+1</f>
        <v>5</v>
      </c>
      <c r="P2633">
        <f>INDEX('Supply Data'!$L$12:$L$17,'Demand Data'!O2633)</f>
        <v>75</v>
      </c>
      <c r="R2633" t="str">
        <f t="shared" si="416"/>
        <v>19-Apr-08 Saturday 12</v>
      </c>
    </row>
    <row r="2634" spans="4:18" x14ac:dyDescent="0.35">
      <c r="D2634" s="21">
        <f t="shared" si="417"/>
        <v>39557.499999993626</v>
      </c>
      <c r="E2634" s="21" t="b">
        <f t="shared" si="410"/>
        <v>0</v>
      </c>
      <c r="F2634" s="21" t="b">
        <f t="shared" si="411"/>
        <v>0</v>
      </c>
      <c r="G2634" s="20">
        <f t="shared" si="412"/>
        <v>1</v>
      </c>
      <c r="H2634" s="20">
        <f t="shared" si="413"/>
        <v>24</v>
      </c>
      <c r="I2634" s="20">
        <f t="shared" si="418"/>
        <v>13</v>
      </c>
      <c r="J2634" s="21">
        <f t="shared" si="419"/>
        <v>39557</v>
      </c>
      <c r="K2634" s="21"/>
      <c r="L2634" s="21" t="str">
        <f t="shared" si="414"/>
        <v>Saturday</v>
      </c>
      <c r="M2634" s="20">
        <f t="shared" si="415"/>
        <v>4</v>
      </c>
      <c r="N2634" s="19">
        <v>5910</v>
      </c>
      <c r="O2634" s="4">
        <f>MATCH(N2634-1,'Supply Data'!$K$12:$K$17)+1</f>
        <v>5</v>
      </c>
      <c r="P2634">
        <f>INDEX('Supply Data'!$L$12:$L$17,'Demand Data'!O2634)</f>
        <v>75</v>
      </c>
      <c r="R2634" t="str">
        <f t="shared" si="416"/>
        <v>19-Apr-08 Saturday 13</v>
      </c>
    </row>
    <row r="2635" spans="4:18" x14ac:dyDescent="0.35">
      <c r="D2635" s="21">
        <f t="shared" si="417"/>
        <v>39557.541666660291</v>
      </c>
      <c r="E2635" s="21" t="b">
        <f t="shared" si="410"/>
        <v>0</v>
      </c>
      <c r="F2635" s="21" t="b">
        <f t="shared" si="411"/>
        <v>0</v>
      </c>
      <c r="G2635" s="20">
        <f t="shared" si="412"/>
        <v>1</v>
      </c>
      <c r="H2635" s="20">
        <f t="shared" si="413"/>
        <v>24</v>
      </c>
      <c r="I2635" s="20">
        <f t="shared" si="418"/>
        <v>14</v>
      </c>
      <c r="J2635" s="21">
        <f t="shared" si="419"/>
        <v>39557</v>
      </c>
      <c r="K2635" s="21"/>
      <c r="L2635" s="21" t="str">
        <f t="shared" si="414"/>
        <v>Saturday</v>
      </c>
      <c r="M2635" s="20">
        <f t="shared" si="415"/>
        <v>4</v>
      </c>
      <c r="N2635" s="19">
        <v>6004.5</v>
      </c>
      <c r="O2635" s="4">
        <f>MATCH(N2635-1,'Supply Data'!$K$12:$K$17)+1</f>
        <v>5</v>
      </c>
      <c r="P2635">
        <f>INDEX('Supply Data'!$L$12:$L$17,'Demand Data'!O2635)</f>
        <v>75</v>
      </c>
      <c r="R2635" t="str">
        <f t="shared" si="416"/>
        <v>19-Apr-08 Saturday 14</v>
      </c>
    </row>
    <row r="2636" spans="4:18" x14ac:dyDescent="0.35">
      <c r="D2636" s="21">
        <f t="shared" si="417"/>
        <v>39557.583333326955</v>
      </c>
      <c r="E2636" s="21" t="b">
        <f t="shared" si="410"/>
        <v>0</v>
      </c>
      <c r="F2636" s="21" t="b">
        <f t="shared" si="411"/>
        <v>0</v>
      </c>
      <c r="G2636" s="20">
        <f t="shared" si="412"/>
        <v>1</v>
      </c>
      <c r="H2636" s="20">
        <f t="shared" si="413"/>
        <v>24</v>
      </c>
      <c r="I2636" s="20">
        <f t="shared" si="418"/>
        <v>15</v>
      </c>
      <c r="J2636" s="21">
        <f t="shared" si="419"/>
        <v>39557</v>
      </c>
      <c r="K2636" s="21"/>
      <c r="L2636" s="21" t="str">
        <f t="shared" si="414"/>
        <v>Saturday</v>
      </c>
      <c r="M2636" s="20">
        <f t="shared" si="415"/>
        <v>4</v>
      </c>
      <c r="N2636" s="19">
        <v>5880</v>
      </c>
      <c r="O2636" s="4">
        <f>MATCH(N2636-1,'Supply Data'!$K$12:$K$17)+1</f>
        <v>5</v>
      </c>
      <c r="P2636">
        <f>INDEX('Supply Data'!$L$12:$L$17,'Demand Data'!O2636)</f>
        <v>75</v>
      </c>
      <c r="R2636" t="str">
        <f t="shared" si="416"/>
        <v>19-Apr-08 Saturday 15</v>
      </c>
    </row>
    <row r="2637" spans="4:18" x14ac:dyDescent="0.35">
      <c r="D2637" s="21">
        <f t="shared" si="417"/>
        <v>39557.624999993619</v>
      </c>
      <c r="E2637" s="21" t="b">
        <f t="shared" si="410"/>
        <v>0</v>
      </c>
      <c r="F2637" s="21" t="b">
        <f t="shared" si="411"/>
        <v>0</v>
      </c>
      <c r="G2637" s="20">
        <f t="shared" si="412"/>
        <v>1</v>
      </c>
      <c r="H2637" s="20">
        <f t="shared" si="413"/>
        <v>24</v>
      </c>
      <c r="I2637" s="20">
        <f t="shared" si="418"/>
        <v>16</v>
      </c>
      <c r="J2637" s="21">
        <f t="shared" si="419"/>
        <v>39557</v>
      </c>
      <c r="K2637" s="21"/>
      <c r="L2637" s="21" t="str">
        <f t="shared" si="414"/>
        <v>Saturday</v>
      </c>
      <c r="M2637" s="20">
        <f t="shared" si="415"/>
        <v>4</v>
      </c>
      <c r="N2637" s="19">
        <v>5728.5</v>
      </c>
      <c r="O2637" s="4">
        <f>MATCH(N2637-1,'Supply Data'!$K$12:$K$17)+1</f>
        <v>5</v>
      </c>
      <c r="P2637">
        <f>INDEX('Supply Data'!$L$12:$L$17,'Demand Data'!O2637)</f>
        <v>75</v>
      </c>
      <c r="R2637" t="str">
        <f t="shared" si="416"/>
        <v>19-Apr-08 Saturday 16</v>
      </c>
    </row>
    <row r="2638" spans="4:18" x14ac:dyDescent="0.35">
      <c r="D2638" s="21">
        <f t="shared" si="417"/>
        <v>39557.666666660283</v>
      </c>
      <c r="E2638" s="21" t="b">
        <f t="shared" si="410"/>
        <v>0</v>
      </c>
      <c r="F2638" s="21" t="b">
        <f t="shared" si="411"/>
        <v>0</v>
      </c>
      <c r="G2638" s="20">
        <f t="shared" si="412"/>
        <v>1</v>
      </c>
      <c r="H2638" s="20">
        <f t="shared" si="413"/>
        <v>24</v>
      </c>
      <c r="I2638" s="20">
        <f t="shared" si="418"/>
        <v>17</v>
      </c>
      <c r="J2638" s="21">
        <f t="shared" si="419"/>
        <v>39557</v>
      </c>
      <c r="K2638" s="21"/>
      <c r="L2638" s="21" t="str">
        <f t="shared" si="414"/>
        <v>Saturday</v>
      </c>
      <c r="M2638" s="20">
        <f t="shared" si="415"/>
        <v>4</v>
      </c>
      <c r="N2638" s="19">
        <v>5470.5</v>
      </c>
      <c r="O2638" s="4">
        <f>MATCH(N2638-1,'Supply Data'!$K$12:$K$17)+1</f>
        <v>5</v>
      </c>
      <c r="P2638">
        <f>INDEX('Supply Data'!$L$12:$L$17,'Demand Data'!O2638)</f>
        <v>75</v>
      </c>
      <c r="R2638" t="str">
        <f t="shared" si="416"/>
        <v>19-Apr-08 Saturday 17</v>
      </c>
    </row>
    <row r="2639" spans="4:18" x14ac:dyDescent="0.35">
      <c r="D2639" s="21">
        <f t="shared" si="417"/>
        <v>39557.708333326947</v>
      </c>
      <c r="E2639" s="21" t="b">
        <f t="shared" si="410"/>
        <v>0</v>
      </c>
      <c r="F2639" s="21" t="b">
        <f t="shared" si="411"/>
        <v>0</v>
      </c>
      <c r="G2639" s="20">
        <f t="shared" si="412"/>
        <v>1</v>
      </c>
      <c r="H2639" s="20">
        <f t="shared" si="413"/>
        <v>24</v>
      </c>
      <c r="I2639" s="20">
        <f t="shared" si="418"/>
        <v>18</v>
      </c>
      <c r="J2639" s="21">
        <f t="shared" si="419"/>
        <v>39557</v>
      </c>
      <c r="K2639" s="21"/>
      <c r="L2639" s="21" t="str">
        <f t="shared" si="414"/>
        <v>Saturday</v>
      </c>
      <c r="M2639" s="20">
        <f t="shared" si="415"/>
        <v>4</v>
      </c>
      <c r="N2639" s="19">
        <v>5407.5</v>
      </c>
      <c r="O2639" s="4">
        <f>MATCH(N2639-1,'Supply Data'!$K$12:$K$17)+1</f>
        <v>5</v>
      </c>
      <c r="P2639">
        <f>INDEX('Supply Data'!$L$12:$L$17,'Demand Data'!O2639)</f>
        <v>75</v>
      </c>
      <c r="R2639" t="str">
        <f t="shared" si="416"/>
        <v>19-Apr-08 Saturday 18</v>
      </c>
    </row>
    <row r="2640" spans="4:18" x14ac:dyDescent="0.35">
      <c r="D2640" s="21">
        <f t="shared" si="417"/>
        <v>39557.749999993612</v>
      </c>
      <c r="E2640" s="21" t="b">
        <f t="shared" si="410"/>
        <v>0</v>
      </c>
      <c r="F2640" s="21" t="b">
        <f t="shared" si="411"/>
        <v>0</v>
      </c>
      <c r="G2640" s="20">
        <f t="shared" si="412"/>
        <v>1</v>
      </c>
      <c r="H2640" s="20">
        <f t="shared" si="413"/>
        <v>24</v>
      </c>
      <c r="I2640" s="20">
        <f t="shared" si="418"/>
        <v>19</v>
      </c>
      <c r="J2640" s="21">
        <f t="shared" si="419"/>
        <v>39557</v>
      </c>
      <c r="K2640" s="21"/>
      <c r="L2640" s="21" t="str">
        <f t="shared" si="414"/>
        <v>Saturday</v>
      </c>
      <c r="M2640" s="20">
        <f t="shared" si="415"/>
        <v>4</v>
      </c>
      <c r="N2640" s="19">
        <v>5950.5</v>
      </c>
      <c r="O2640" s="4">
        <f>MATCH(N2640-1,'Supply Data'!$K$12:$K$17)+1</f>
        <v>5</v>
      </c>
      <c r="P2640">
        <f>INDEX('Supply Data'!$L$12:$L$17,'Demand Data'!O2640)</f>
        <v>75</v>
      </c>
      <c r="R2640" t="str">
        <f t="shared" si="416"/>
        <v>19-Apr-08 Saturday 19</v>
      </c>
    </row>
    <row r="2641" spans="4:18" x14ac:dyDescent="0.35">
      <c r="D2641" s="21">
        <f t="shared" si="417"/>
        <v>39557.791666660276</v>
      </c>
      <c r="E2641" s="21" t="b">
        <f t="shared" si="410"/>
        <v>0</v>
      </c>
      <c r="F2641" s="21" t="b">
        <f t="shared" si="411"/>
        <v>0</v>
      </c>
      <c r="G2641" s="20">
        <f t="shared" si="412"/>
        <v>1</v>
      </c>
      <c r="H2641" s="20">
        <f t="shared" si="413"/>
        <v>24</v>
      </c>
      <c r="I2641" s="20">
        <f t="shared" si="418"/>
        <v>20</v>
      </c>
      <c r="J2641" s="21">
        <f t="shared" si="419"/>
        <v>39557</v>
      </c>
      <c r="K2641" s="21"/>
      <c r="L2641" s="21" t="str">
        <f t="shared" si="414"/>
        <v>Saturday</v>
      </c>
      <c r="M2641" s="20">
        <f t="shared" si="415"/>
        <v>4</v>
      </c>
      <c r="N2641" s="19">
        <v>5865</v>
      </c>
      <c r="O2641" s="4">
        <f>MATCH(N2641-1,'Supply Data'!$K$12:$K$17)+1</f>
        <v>5</v>
      </c>
      <c r="P2641">
        <f>INDEX('Supply Data'!$L$12:$L$17,'Demand Data'!O2641)</f>
        <v>75</v>
      </c>
      <c r="R2641" t="str">
        <f t="shared" si="416"/>
        <v>19-Apr-08 Saturday 20</v>
      </c>
    </row>
    <row r="2642" spans="4:18" x14ac:dyDescent="0.35">
      <c r="D2642" s="21">
        <f t="shared" si="417"/>
        <v>39557.83333332694</v>
      </c>
      <c r="E2642" s="21" t="b">
        <f t="shared" si="410"/>
        <v>0</v>
      </c>
      <c r="F2642" s="21" t="b">
        <f t="shared" si="411"/>
        <v>0</v>
      </c>
      <c r="G2642" s="20">
        <f t="shared" si="412"/>
        <v>1</v>
      </c>
      <c r="H2642" s="20">
        <f t="shared" si="413"/>
        <v>24</v>
      </c>
      <c r="I2642" s="20">
        <f t="shared" si="418"/>
        <v>21</v>
      </c>
      <c r="J2642" s="21">
        <f t="shared" si="419"/>
        <v>39557</v>
      </c>
      <c r="K2642" s="21"/>
      <c r="L2642" s="21" t="str">
        <f t="shared" si="414"/>
        <v>Saturday</v>
      </c>
      <c r="M2642" s="20">
        <f t="shared" si="415"/>
        <v>4</v>
      </c>
      <c r="N2642" s="19">
        <v>5644.5</v>
      </c>
      <c r="O2642" s="4">
        <f>MATCH(N2642-1,'Supply Data'!$K$12:$K$17)+1</f>
        <v>5</v>
      </c>
      <c r="P2642">
        <f>INDEX('Supply Data'!$L$12:$L$17,'Demand Data'!O2642)</f>
        <v>75</v>
      </c>
      <c r="R2642" t="str">
        <f t="shared" si="416"/>
        <v>19-Apr-08 Saturday 21</v>
      </c>
    </row>
    <row r="2643" spans="4:18" x14ac:dyDescent="0.35">
      <c r="D2643" s="21">
        <f t="shared" si="417"/>
        <v>39557.874999993604</v>
      </c>
      <c r="E2643" s="21" t="b">
        <f t="shared" si="410"/>
        <v>0</v>
      </c>
      <c r="F2643" s="21" t="b">
        <f t="shared" si="411"/>
        <v>0</v>
      </c>
      <c r="G2643" s="20">
        <f t="shared" si="412"/>
        <v>1</v>
      </c>
      <c r="H2643" s="20">
        <f t="shared" si="413"/>
        <v>24</v>
      </c>
      <c r="I2643" s="20">
        <f t="shared" si="418"/>
        <v>22</v>
      </c>
      <c r="J2643" s="21">
        <f t="shared" si="419"/>
        <v>39557</v>
      </c>
      <c r="K2643" s="21"/>
      <c r="L2643" s="21" t="str">
        <f t="shared" si="414"/>
        <v>Saturday</v>
      </c>
      <c r="M2643" s="20">
        <f t="shared" si="415"/>
        <v>4</v>
      </c>
      <c r="N2643" s="19">
        <v>5172</v>
      </c>
      <c r="O2643" s="4">
        <f>MATCH(N2643-1,'Supply Data'!$K$12:$K$17)+1</f>
        <v>5</v>
      </c>
      <c r="P2643">
        <f>INDEX('Supply Data'!$L$12:$L$17,'Demand Data'!O2643)</f>
        <v>75</v>
      </c>
      <c r="R2643" t="str">
        <f t="shared" si="416"/>
        <v>19-Apr-08 Saturday 22</v>
      </c>
    </row>
    <row r="2644" spans="4:18" x14ac:dyDescent="0.35">
      <c r="D2644" s="21">
        <f t="shared" si="417"/>
        <v>39557.916666660269</v>
      </c>
      <c r="E2644" s="21" t="b">
        <f t="shared" si="410"/>
        <v>0</v>
      </c>
      <c r="F2644" s="21" t="b">
        <f t="shared" si="411"/>
        <v>0</v>
      </c>
      <c r="G2644" s="20">
        <f t="shared" si="412"/>
        <v>1</v>
      </c>
      <c r="H2644" s="20">
        <f t="shared" si="413"/>
        <v>24</v>
      </c>
      <c r="I2644" s="20">
        <f t="shared" si="418"/>
        <v>23</v>
      </c>
      <c r="J2644" s="21">
        <f t="shared" si="419"/>
        <v>39557</v>
      </c>
      <c r="K2644" s="21"/>
      <c r="L2644" s="21" t="str">
        <f t="shared" si="414"/>
        <v>Saturday</v>
      </c>
      <c r="M2644" s="20">
        <f t="shared" si="415"/>
        <v>4</v>
      </c>
      <c r="N2644" s="19">
        <v>4785</v>
      </c>
      <c r="O2644" s="4">
        <f>MATCH(N2644-1,'Supply Data'!$K$12:$K$17)+1</f>
        <v>4</v>
      </c>
      <c r="P2644">
        <f>INDEX('Supply Data'!$L$12:$L$17,'Demand Data'!O2644)</f>
        <v>50</v>
      </c>
      <c r="R2644" t="str">
        <f t="shared" si="416"/>
        <v>19-Apr-08 Saturday 23</v>
      </c>
    </row>
    <row r="2645" spans="4:18" x14ac:dyDescent="0.35">
      <c r="D2645" s="21">
        <f t="shared" si="417"/>
        <v>39557.958333326933</v>
      </c>
      <c r="E2645" s="21" t="b">
        <f t="shared" si="410"/>
        <v>0</v>
      </c>
      <c r="F2645" s="21" t="b">
        <f t="shared" si="411"/>
        <v>0</v>
      </c>
      <c r="G2645" s="20">
        <f t="shared" si="412"/>
        <v>1</v>
      </c>
      <c r="H2645" s="20">
        <f t="shared" si="413"/>
        <v>24</v>
      </c>
      <c r="I2645" s="20">
        <f t="shared" si="418"/>
        <v>24</v>
      </c>
      <c r="J2645" s="21">
        <f t="shared" si="419"/>
        <v>39557</v>
      </c>
      <c r="K2645" s="21"/>
      <c r="L2645" s="21" t="str">
        <f t="shared" si="414"/>
        <v>Saturday</v>
      </c>
      <c r="M2645" s="20">
        <f t="shared" si="415"/>
        <v>4</v>
      </c>
      <c r="N2645" s="19">
        <v>4446</v>
      </c>
      <c r="O2645" s="4">
        <f>MATCH(N2645-1,'Supply Data'!$K$12:$K$17)+1</f>
        <v>4</v>
      </c>
      <c r="P2645">
        <f>INDEX('Supply Data'!$L$12:$L$17,'Demand Data'!O2645)</f>
        <v>50</v>
      </c>
      <c r="R2645" t="str">
        <f t="shared" si="416"/>
        <v>19-Apr-08 Saturday 24</v>
      </c>
    </row>
    <row r="2646" spans="4:18" x14ac:dyDescent="0.35">
      <c r="D2646" s="21">
        <f t="shared" si="417"/>
        <v>39557.999999993597</v>
      </c>
      <c r="E2646" s="21" t="b">
        <f t="shared" si="410"/>
        <v>0</v>
      </c>
      <c r="F2646" s="21" t="b">
        <f t="shared" si="411"/>
        <v>0</v>
      </c>
      <c r="G2646" s="20">
        <f t="shared" si="412"/>
        <v>1</v>
      </c>
      <c r="H2646" s="20">
        <f t="shared" si="413"/>
        <v>24</v>
      </c>
      <c r="I2646" s="20">
        <f t="shared" si="418"/>
        <v>1</v>
      </c>
      <c r="J2646" s="21">
        <f t="shared" si="419"/>
        <v>39558</v>
      </c>
      <c r="K2646" s="21"/>
      <c r="L2646" s="21" t="str">
        <f t="shared" si="414"/>
        <v>Sunday</v>
      </c>
      <c r="M2646" s="20">
        <f t="shared" si="415"/>
        <v>4</v>
      </c>
      <c r="N2646" s="19">
        <v>4341</v>
      </c>
      <c r="O2646" s="4">
        <f>MATCH(N2646-1,'Supply Data'!$K$12:$K$17)+1</f>
        <v>4</v>
      </c>
      <c r="P2646">
        <f>INDEX('Supply Data'!$L$12:$L$17,'Demand Data'!O2646)</f>
        <v>50</v>
      </c>
      <c r="R2646" t="str">
        <f t="shared" si="416"/>
        <v>20-Apr-08 Sunday 1</v>
      </c>
    </row>
    <row r="2647" spans="4:18" x14ac:dyDescent="0.35">
      <c r="D2647" s="21">
        <f t="shared" si="417"/>
        <v>39558.041666660261</v>
      </c>
      <c r="E2647" s="21" t="b">
        <f t="shared" si="410"/>
        <v>0</v>
      </c>
      <c r="F2647" s="21" t="b">
        <f t="shared" si="411"/>
        <v>0</v>
      </c>
      <c r="G2647" s="20">
        <f t="shared" si="412"/>
        <v>1</v>
      </c>
      <c r="H2647" s="20">
        <f t="shared" si="413"/>
        <v>24</v>
      </c>
      <c r="I2647" s="20">
        <f t="shared" si="418"/>
        <v>2</v>
      </c>
      <c r="J2647" s="21">
        <f t="shared" si="419"/>
        <v>39558</v>
      </c>
      <c r="K2647" s="21"/>
      <c r="L2647" s="21" t="str">
        <f t="shared" si="414"/>
        <v>Sunday</v>
      </c>
      <c r="M2647" s="20">
        <f t="shared" si="415"/>
        <v>4</v>
      </c>
      <c r="N2647" s="19">
        <v>4281</v>
      </c>
      <c r="O2647" s="4">
        <f>MATCH(N2647-1,'Supply Data'!$K$12:$K$17)+1</f>
        <v>4</v>
      </c>
      <c r="P2647">
        <f>INDEX('Supply Data'!$L$12:$L$17,'Demand Data'!O2647)</f>
        <v>50</v>
      </c>
      <c r="R2647" t="str">
        <f t="shared" si="416"/>
        <v>20-Apr-08 Sunday 2</v>
      </c>
    </row>
    <row r="2648" spans="4:18" x14ac:dyDescent="0.35">
      <c r="D2648" s="21">
        <f t="shared" si="417"/>
        <v>39558.083333326926</v>
      </c>
      <c r="E2648" s="21" t="b">
        <f t="shared" si="410"/>
        <v>0</v>
      </c>
      <c r="F2648" s="21" t="b">
        <f t="shared" si="411"/>
        <v>0</v>
      </c>
      <c r="G2648" s="20">
        <f t="shared" si="412"/>
        <v>1</v>
      </c>
      <c r="H2648" s="20">
        <f t="shared" si="413"/>
        <v>24</v>
      </c>
      <c r="I2648" s="20">
        <f t="shared" si="418"/>
        <v>3</v>
      </c>
      <c r="J2648" s="21">
        <f t="shared" si="419"/>
        <v>39558</v>
      </c>
      <c r="K2648" s="21"/>
      <c r="L2648" s="21" t="str">
        <f t="shared" si="414"/>
        <v>Sunday</v>
      </c>
      <c r="M2648" s="20">
        <f t="shared" si="415"/>
        <v>4</v>
      </c>
      <c r="N2648" s="19">
        <v>4198.5</v>
      </c>
      <c r="O2648" s="4">
        <f>MATCH(N2648-1,'Supply Data'!$K$12:$K$17)+1</f>
        <v>4</v>
      </c>
      <c r="P2648">
        <f>INDEX('Supply Data'!$L$12:$L$17,'Demand Data'!O2648)</f>
        <v>50</v>
      </c>
      <c r="R2648" t="str">
        <f t="shared" si="416"/>
        <v>20-Apr-08 Sunday 3</v>
      </c>
    </row>
    <row r="2649" spans="4:18" x14ac:dyDescent="0.35">
      <c r="D2649" s="21">
        <f t="shared" si="417"/>
        <v>39558.12499999359</v>
      </c>
      <c r="E2649" s="21" t="b">
        <f t="shared" si="410"/>
        <v>0</v>
      </c>
      <c r="F2649" s="21" t="b">
        <f t="shared" si="411"/>
        <v>0</v>
      </c>
      <c r="G2649" s="20">
        <f t="shared" si="412"/>
        <v>1</v>
      </c>
      <c r="H2649" s="20">
        <f t="shared" si="413"/>
        <v>24</v>
      </c>
      <c r="I2649" s="20">
        <f t="shared" si="418"/>
        <v>4</v>
      </c>
      <c r="J2649" s="21">
        <f t="shared" si="419"/>
        <v>39558</v>
      </c>
      <c r="K2649" s="21"/>
      <c r="L2649" s="21" t="str">
        <f t="shared" si="414"/>
        <v>Sunday</v>
      </c>
      <c r="M2649" s="20">
        <f t="shared" si="415"/>
        <v>4</v>
      </c>
      <c r="N2649" s="19">
        <v>4119</v>
      </c>
      <c r="O2649" s="4">
        <f>MATCH(N2649-1,'Supply Data'!$K$12:$K$17)+1</f>
        <v>4</v>
      </c>
      <c r="P2649">
        <f>INDEX('Supply Data'!$L$12:$L$17,'Demand Data'!O2649)</f>
        <v>50</v>
      </c>
      <c r="R2649" t="str">
        <f t="shared" si="416"/>
        <v>20-Apr-08 Sunday 4</v>
      </c>
    </row>
    <row r="2650" spans="4:18" x14ac:dyDescent="0.35">
      <c r="D2650" s="21">
        <f t="shared" si="417"/>
        <v>39558.166666660254</v>
      </c>
      <c r="E2650" s="21" t="b">
        <f t="shared" si="410"/>
        <v>0</v>
      </c>
      <c r="F2650" s="21" t="b">
        <f t="shared" si="411"/>
        <v>0</v>
      </c>
      <c r="G2650" s="20">
        <f t="shared" si="412"/>
        <v>1</v>
      </c>
      <c r="H2650" s="20">
        <f t="shared" si="413"/>
        <v>24</v>
      </c>
      <c r="I2650" s="20">
        <f t="shared" si="418"/>
        <v>5</v>
      </c>
      <c r="J2650" s="21">
        <f t="shared" si="419"/>
        <v>39558</v>
      </c>
      <c r="K2650" s="21"/>
      <c r="L2650" s="21" t="str">
        <f t="shared" si="414"/>
        <v>Sunday</v>
      </c>
      <c r="M2650" s="20">
        <f t="shared" si="415"/>
        <v>4</v>
      </c>
      <c r="N2650" s="19">
        <v>4116</v>
      </c>
      <c r="O2650" s="4">
        <f>MATCH(N2650-1,'Supply Data'!$K$12:$K$17)+1</f>
        <v>4</v>
      </c>
      <c r="P2650">
        <f>INDEX('Supply Data'!$L$12:$L$17,'Demand Data'!O2650)</f>
        <v>50</v>
      </c>
      <c r="R2650" t="str">
        <f t="shared" si="416"/>
        <v>20-Apr-08 Sunday 5</v>
      </c>
    </row>
    <row r="2651" spans="4:18" x14ac:dyDescent="0.35">
      <c r="D2651" s="21">
        <f t="shared" si="417"/>
        <v>39558.208333326918</v>
      </c>
      <c r="E2651" s="21" t="b">
        <f t="shared" si="410"/>
        <v>0</v>
      </c>
      <c r="F2651" s="21" t="b">
        <f t="shared" si="411"/>
        <v>0</v>
      </c>
      <c r="G2651" s="20">
        <f t="shared" si="412"/>
        <v>1</v>
      </c>
      <c r="H2651" s="20">
        <f t="shared" si="413"/>
        <v>24</v>
      </c>
      <c r="I2651" s="20">
        <f t="shared" si="418"/>
        <v>6</v>
      </c>
      <c r="J2651" s="21">
        <f t="shared" si="419"/>
        <v>39558</v>
      </c>
      <c r="K2651" s="21"/>
      <c r="L2651" s="21" t="str">
        <f t="shared" si="414"/>
        <v>Sunday</v>
      </c>
      <c r="M2651" s="20">
        <f t="shared" si="415"/>
        <v>4</v>
      </c>
      <c r="N2651" s="19">
        <v>4050</v>
      </c>
      <c r="O2651" s="4">
        <f>MATCH(N2651-1,'Supply Data'!$K$12:$K$17)+1</f>
        <v>4</v>
      </c>
      <c r="P2651">
        <f>INDEX('Supply Data'!$L$12:$L$17,'Demand Data'!O2651)</f>
        <v>50</v>
      </c>
      <c r="R2651" t="str">
        <f t="shared" si="416"/>
        <v>20-Apr-08 Sunday 6</v>
      </c>
    </row>
    <row r="2652" spans="4:18" x14ac:dyDescent="0.35">
      <c r="D2652" s="21">
        <f t="shared" si="417"/>
        <v>39558.249999993583</v>
      </c>
      <c r="E2652" s="21" t="b">
        <f t="shared" si="410"/>
        <v>0</v>
      </c>
      <c r="F2652" s="21" t="b">
        <f t="shared" si="411"/>
        <v>0</v>
      </c>
      <c r="G2652" s="20">
        <f t="shared" si="412"/>
        <v>1</v>
      </c>
      <c r="H2652" s="20">
        <f t="shared" si="413"/>
        <v>24</v>
      </c>
      <c r="I2652" s="20">
        <f t="shared" si="418"/>
        <v>7</v>
      </c>
      <c r="J2652" s="21">
        <f t="shared" si="419"/>
        <v>39558</v>
      </c>
      <c r="K2652" s="21"/>
      <c r="L2652" s="21" t="str">
        <f t="shared" si="414"/>
        <v>Sunday</v>
      </c>
      <c r="M2652" s="20">
        <f t="shared" si="415"/>
        <v>4</v>
      </c>
      <c r="N2652" s="19">
        <v>4189.5</v>
      </c>
      <c r="O2652" s="4">
        <f>MATCH(N2652-1,'Supply Data'!$K$12:$K$17)+1</f>
        <v>4</v>
      </c>
      <c r="P2652">
        <f>INDEX('Supply Data'!$L$12:$L$17,'Demand Data'!O2652)</f>
        <v>50</v>
      </c>
      <c r="R2652" t="str">
        <f t="shared" si="416"/>
        <v>20-Apr-08 Sunday 7</v>
      </c>
    </row>
    <row r="2653" spans="4:18" x14ac:dyDescent="0.35">
      <c r="D2653" s="21">
        <f t="shared" si="417"/>
        <v>39558.291666660247</v>
      </c>
      <c r="E2653" s="21" t="b">
        <f t="shared" si="410"/>
        <v>0</v>
      </c>
      <c r="F2653" s="21" t="b">
        <f t="shared" si="411"/>
        <v>0</v>
      </c>
      <c r="G2653" s="20">
        <f t="shared" si="412"/>
        <v>1</v>
      </c>
      <c r="H2653" s="20">
        <f t="shared" si="413"/>
        <v>24</v>
      </c>
      <c r="I2653" s="20">
        <f t="shared" si="418"/>
        <v>8</v>
      </c>
      <c r="J2653" s="21">
        <f t="shared" si="419"/>
        <v>39558</v>
      </c>
      <c r="K2653" s="21"/>
      <c r="L2653" s="21" t="str">
        <f t="shared" si="414"/>
        <v>Sunday</v>
      </c>
      <c r="M2653" s="20">
        <f t="shared" si="415"/>
        <v>4</v>
      </c>
      <c r="N2653" s="19">
        <v>4821</v>
      </c>
      <c r="O2653" s="4">
        <f>MATCH(N2653-1,'Supply Data'!$K$12:$K$17)+1</f>
        <v>5</v>
      </c>
      <c r="P2653">
        <f>INDEX('Supply Data'!$L$12:$L$17,'Demand Data'!O2653)</f>
        <v>75</v>
      </c>
      <c r="R2653" t="str">
        <f t="shared" si="416"/>
        <v>20-Apr-08 Sunday 8</v>
      </c>
    </row>
    <row r="2654" spans="4:18" x14ac:dyDescent="0.35">
      <c r="D2654" s="21">
        <f t="shared" si="417"/>
        <v>39558.333333326911</v>
      </c>
      <c r="E2654" s="21" t="b">
        <f t="shared" si="410"/>
        <v>0</v>
      </c>
      <c r="F2654" s="21" t="b">
        <f t="shared" si="411"/>
        <v>0</v>
      </c>
      <c r="G2654" s="20">
        <f t="shared" si="412"/>
        <v>1</v>
      </c>
      <c r="H2654" s="20">
        <f t="shared" si="413"/>
        <v>24</v>
      </c>
      <c r="I2654" s="20">
        <f t="shared" si="418"/>
        <v>9</v>
      </c>
      <c r="J2654" s="21">
        <f t="shared" si="419"/>
        <v>39558</v>
      </c>
      <c r="K2654" s="21"/>
      <c r="L2654" s="21" t="str">
        <f t="shared" si="414"/>
        <v>Sunday</v>
      </c>
      <c r="M2654" s="20">
        <f t="shared" si="415"/>
        <v>4</v>
      </c>
      <c r="N2654" s="19">
        <v>5451</v>
      </c>
      <c r="O2654" s="4">
        <f>MATCH(N2654-1,'Supply Data'!$K$12:$K$17)+1</f>
        <v>5</v>
      </c>
      <c r="P2654">
        <f>INDEX('Supply Data'!$L$12:$L$17,'Demand Data'!O2654)</f>
        <v>75</v>
      </c>
      <c r="R2654" t="str">
        <f t="shared" si="416"/>
        <v>20-Apr-08 Sunday 9</v>
      </c>
    </row>
    <row r="2655" spans="4:18" x14ac:dyDescent="0.35">
      <c r="D2655" s="21">
        <f t="shared" si="417"/>
        <v>39558.374999993575</v>
      </c>
      <c r="E2655" s="21" t="b">
        <f t="shared" si="410"/>
        <v>0</v>
      </c>
      <c r="F2655" s="21" t="b">
        <f t="shared" si="411"/>
        <v>0</v>
      </c>
      <c r="G2655" s="20">
        <f t="shared" si="412"/>
        <v>1</v>
      </c>
      <c r="H2655" s="20">
        <f t="shared" si="413"/>
        <v>24</v>
      </c>
      <c r="I2655" s="20">
        <f t="shared" si="418"/>
        <v>10</v>
      </c>
      <c r="J2655" s="21">
        <f t="shared" si="419"/>
        <v>39558</v>
      </c>
      <c r="K2655" s="21"/>
      <c r="L2655" s="21" t="str">
        <f t="shared" si="414"/>
        <v>Sunday</v>
      </c>
      <c r="M2655" s="20">
        <f t="shared" si="415"/>
        <v>4</v>
      </c>
      <c r="N2655" s="19">
        <v>5883</v>
      </c>
      <c r="O2655" s="4">
        <f>MATCH(N2655-1,'Supply Data'!$K$12:$K$17)+1</f>
        <v>5</v>
      </c>
      <c r="P2655">
        <f>INDEX('Supply Data'!$L$12:$L$17,'Demand Data'!O2655)</f>
        <v>75</v>
      </c>
      <c r="R2655" t="str">
        <f t="shared" si="416"/>
        <v>20-Apr-08 Sunday 10</v>
      </c>
    </row>
    <row r="2656" spans="4:18" x14ac:dyDescent="0.35">
      <c r="D2656" s="21">
        <f t="shared" si="417"/>
        <v>39558.41666666024</v>
      </c>
      <c r="E2656" s="21" t="b">
        <f t="shared" si="410"/>
        <v>0</v>
      </c>
      <c r="F2656" s="21" t="b">
        <f t="shared" si="411"/>
        <v>0</v>
      </c>
      <c r="G2656" s="20">
        <f t="shared" si="412"/>
        <v>1</v>
      </c>
      <c r="H2656" s="20">
        <f t="shared" si="413"/>
        <v>24</v>
      </c>
      <c r="I2656" s="20">
        <f t="shared" si="418"/>
        <v>11</v>
      </c>
      <c r="J2656" s="21">
        <f t="shared" si="419"/>
        <v>39558</v>
      </c>
      <c r="K2656" s="21"/>
      <c r="L2656" s="21" t="str">
        <f t="shared" si="414"/>
        <v>Sunday</v>
      </c>
      <c r="M2656" s="20">
        <f t="shared" si="415"/>
        <v>4</v>
      </c>
      <c r="N2656" s="19">
        <v>6127.5</v>
      </c>
      <c r="O2656" s="4">
        <f>MATCH(N2656-1,'Supply Data'!$K$12:$K$17)+1</f>
        <v>5</v>
      </c>
      <c r="P2656">
        <f>INDEX('Supply Data'!$L$12:$L$17,'Demand Data'!O2656)</f>
        <v>75</v>
      </c>
      <c r="R2656" t="str">
        <f t="shared" si="416"/>
        <v>20-Apr-08 Sunday 11</v>
      </c>
    </row>
    <row r="2657" spans="4:18" x14ac:dyDescent="0.35">
      <c r="D2657" s="21">
        <f t="shared" si="417"/>
        <v>39558.458333326904</v>
      </c>
      <c r="E2657" s="21" t="b">
        <f t="shared" si="410"/>
        <v>0</v>
      </c>
      <c r="F2657" s="21" t="b">
        <f t="shared" si="411"/>
        <v>0</v>
      </c>
      <c r="G2657" s="20">
        <f t="shared" si="412"/>
        <v>1</v>
      </c>
      <c r="H2657" s="20">
        <f t="shared" si="413"/>
        <v>24</v>
      </c>
      <c r="I2657" s="20">
        <f t="shared" si="418"/>
        <v>12</v>
      </c>
      <c r="J2657" s="21">
        <f t="shared" si="419"/>
        <v>39558</v>
      </c>
      <c r="K2657" s="21"/>
      <c r="L2657" s="21" t="str">
        <f t="shared" si="414"/>
        <v>Sunday</v>
      </c>
      <c r="M2657" s="20">
        <f t="shared" si="415"/>
        <v>4</v>
      </c>
      <c r="N2657" s="19">
        <v>5851.5</v>
      </c>
      <c r="O2657" s="4">
        <f>MATCH(N2657-1,'Supply Data'!$K$12:$K$17)+1</f>
        <v>5</v>
      </c>
      <c r="P2657">
        <f>INDEX('Supply Data'!$L$12:$L$17,'Demand Data'!O2657)</f>
        <v>75</v>
      </c>
      <c r="R2657" t="str">
        <f t="shared" si="416"/>
        <v>20-Apr-08 Sunday 12</v>
      </c>
    </row>
    <row r="2658" spans="4:18" x14ac:dyDescent="0.35">
      <c r="D2658" s="21">
        <f t="shared" si="417"/>
        <v>39558.499999993568</v>
      </c>
      <c r="E2658" s="21" t="b">
        <f t="shared" si="410"/>
        <v>0</v>
      </c>
      <c r="F2658" s="21" t="b">
        <f t="shared" si="411"/>
        <v>0</v>
      </c>
      <c r="G2658" s="20">
        <f t="shared" si="412"/>
        <v>1</v>
      </c>
      <c r="H2658" s="20">
        <f t="shared" si="413"/>
        <v>24</v>
      </c>
      <c r="I2658" s="20">
        <f t="shared" si="418"/>
        <v>13</v>
      </c>
      <c r="J2658" s="21">
        <f t="shared" si="419"/>
        <v>39558</v>
      </c>
      <c r="K2658" s="21"/>
      <c r="L2658" s="21" t="str">
        <f t="shared" si="414"/>
        <v>Sunday</v>
      </c>
      <c r="M2658" s="20">
        <f t="shared" si="415"/>
        <v>4</v>
      </c>
      <c r="N2658" s="19">
        <v>5922</v>
      </c>
      <c r="O2658" s="4">
        <f>MATCH(N2658-1,'Supply Data'!$K$12:$K$17)+1</f>
        <v>5</v>
      </c>
      <c r="P2658">
        <f>INDEX('Supply Data'!$L$12:$L$17,'Demand Data'!O2658)</f>
        <v>75</v>
      </c>
      <c r="R2658" t="str">
        <f t="shared" si="416"/>
        <v>20-Apr-08 Sunday 13</v>
      </c>
    </row>
    <row r="2659" spans="4:18" x14ac:dyDescent="0.35">
      <c r="D2659" s="21">
        <f t="shared" si="417"/>
        <v>39558.541666660232</v>
      </c>
      <c r="E2659" s="21" t="b">
        <f t="shared" si="410"/>
        <v>0</v>
      </c>
      <c r="F2659" s="21" t="b">
        <f t="shared" si="411"/>
        <v>0</v>
      </c>
      <c r="G2659" s="20">
        <f t="shared" si="412"/>
        <v>1</v>
      </c>
      <c r="H2659" s="20">
        <f t="shared" si="413"/>
        <v>24</v>
      </c>
      <c r="I2659" s="20">
        <f t="shared" si="418"/>
        <v>14</v>
      </c>
      <c r="J2659" s="21">
        <f t="shared" si="419"/>
        <v>39558</v>
      </c>
      <c r="K2659" s="21"/>
      <c r="L2659" s="21" t="str">
        <f t="shared" si="414"/>
        <v>Sunday</v>
      </c>
      <c r="M2659" s="20">
        <f t="shared" si="415"/>
        <v>4</v>
      </c>
      <c r="N2659" s="19">
        <v>6087</v>
      </c>
      <c r="O2659" s="4">
        <f>MATCH(N2659-1,'Supply Data'!$K$12:$K$17)+1</f>
        <v>5</v>
      </c>
      <c r="P2659">
        <f>INDEX('Supply Data'!$L$12:$L$17,'Demand Data'!O2659)</f>
        <v>75</v>
      </c>
      <c r="R2659" t="str">
        <f t="shared" si="416"/>
        <v>20-Apr-08 Sunday 14</v>
      </c>
    </row>
    <row r="2660" spans="4:18" x14ac:dyDescent="0.35">
      <c r="D2660" s="21">
        <f t="shared" si="417"/>
        <v>39558.583333326897</v>
      </c>
      <c r="E2660" s="21" t="b">
        <f t="shared" si="410"/>
        <v>0</v>
      </c>
      <c r="F2660" s="21" t="b">
        <f t="shared" si="411"/>
        <v>0</v>
      </c>
      <c r="G2660" s="20">
        <f t="shared" si="412"/>
        <v>1</v>
      </c>
      <c r="H2660" s="20">
        <f t="shared" si="413"/>
        <v>24</v>
      </c>
      <c r="I2660" s="20">
        <f t="shared" si="418"/>
        <v>15</v>
      </c>
      <c r="J2660" s="21">
        <f t="shared" si="419"/>
        <v>39558</v>
      </c>
      <c r="K2660" s="21"/>
      <c r="L2660" s="21" t="str">
        <f t="shared" si="414"/>
        <v>Sunday</v>
      </c>
      <c r="M2660" s="20">
        <f t="shared" si="415"/>
        <v>4</v>
      </c>
      <c r="N2660" s="19">
        <v>5970</v>
      </c>
      <c r="O2660" s="4">
        <f>MATCH(N2660-1,'Supply Data'!$K$12:$K$17)+1</f>
        <v>5</v>
      </c>
      <c r="P2660">
        <f>INDEX('Supply Data'!$L$12:$L$17,'Demand Data'!O2660)</f>
        <v>75</v>
      </c>
      <c r="R2660" t="str">
        <f t="shared" si="416"/>
        <v>20-Apr-08 Sunday 15</v>
      </c>
    </row>
    <row r="2661" spans="4:18" x14ac:dyDescent="0.35">
      <c r="D2661" s="21">
        <f t="shared" si="417"/>
        <v>39558.624999993561</v>
      </c>
      <c r="E2661" s="21" t="b">
        <f t="shared" si="410"/>
        <v>0</v>
      </c>
      <c r="F2661" s="21" t="b">
        <f t="shared" si="411"/>
        <v>0</v>
      </c>
      <c r="G2661" s="20">
        <f t="shared" si="412"/>
        <v>1</v>
      </c>
      <c r="H2661" s="20">
        <f t="shared" si="413"/>
        <v>24</v>
      </c>
      <c r="I2661" s="20">
        <f t="shared" si="418"/>
        <v>16</v>
      </c>
      <c r="J2661" s="21">
        <f t="shared" si="419"/>
        <v>39558</v>
      </c>
      <c r="K2661" s="21"/>
      <c r="L2661" s="21" t="str">
        <f t="shared" si="414"/>
        <v>Sunday</v>
      </c>
      <c r="M2661" s="20">
        <f t="shared" si="415"/>
        <v>4</v>
      </c>
      <c r="N2661" s="19">
        <v>5839.5</v>
      </c>
      <c r="O2661" s="4">
        <f>MATCH(N2661-1,'Supply Data'!$K$12:$K$17)+1</f>
        <v>5</v>
      </c>
      <c r="P2661">
        <f>INDEX('Supply Data'!$L$12:$L$17,'Demand Data'!O2661)</f>
        <v>75</v>
      </c>
      <c r="R2661" t="str">
        <f t="shared" si="416"/>
        <v>20-Apr-08 Sunday 16</v>
      </c>
    </row>
    <row r="2662" spans="4:18" x14ac:dyDescent="0.35">
      <c r="D2662" s="21">
        <f t="shared" si="417"/>
        <v>39558.666666660225</v>
      </c>
      <c r="E2662" s="21" t="b">
        <f t="shared" si="410"/>
        <v>0</v>
      </c>
      <c r="F2662" s="21" t="b">
        <f t="shared" si="411"/>
        <v>0</v>
      </c>
      <c r="G2662" s="20">
        <f t="shared" si="412"/>
        <v>1</v>
      </c>
      <c r="H2662" s="20">
        <f t="shared" si="413"/>
        <v>24</v>
      </c>
      <c r="I2662" s="20">
        <f t="shared" si="418"/>
        <v>17</v>
      </c>
      <c r="J2662" s="21">
        <f t="shared" si="419"/>
        <v>39558</v>
      </c>
      <c r="K2662" s="21"/>
      <c r="L2662" s="21" t="str">
        <f t="shared" si="414"/>
        <v>Sunday</v>
      </c>
      <c r="M2662" s="20">
        <f t="shared" si="415"/>
        <v>4</v>
      </c>
      <c r="N2662" s="19">
        <v>5538</v>
      </c>
      <c r="O2662" s="4">
        <f>MATCH(N2662-1,'Supply Data'!$K$12:$K$17)+1</f>
        <v>5</v>
      </c>
      <c r="P2662">
        <f>INDEX('Supply Data'!$L$12:$L$17,'Demand Data'!O2662)</f>
        <v>75</v>
      </c>
      <c r="R2662" t="str">
        <f t="shared" si="416"/>
        <v>20-Apr-08 Sunday 17</v>
      </c>
    </row>
    <row r="2663" spans="4:18" x14ac:dyDescent="0.35">
      <c r="D2663" s="21">
        <f t="shared" si="417"/>
        <v>39558.708333326889</v>
      </c>
      <c r="E2663" s="21" t="b">
        <f t="shared" si="410"/>
        <v>0</v>
      </c>
      <c r="F2663" s="21" t="b">
        <f t="shared" si="411"/>
        <v>0</v>
      </c>
      <c r="G2663" s="20">
        <f t="shared" si="412"/>
        <v>1</v>
      </c>
      <c r="H2663" s="20">
        <f t="shared" si="413"/>
        <v>24</v>
      </c>
      <c r="I2663" s="20">
        <f t="shared" si="418"/>
        <v>18</v>
      </c>
      <c r="J2663" s="21">
        <f t="shared" si="419"/>
        <v>39558</v>
      </c>
      <c r="K2663" s="21"/>
      <c r="L2663" s="21" t="str">
        <f t="shared" si="414"/>
        <v>Sunday</v>
      </c>
      <c r="M2663" s="20">
        <f t="shared" si="415"/>
        <v>4</v>
      </c>
      <c r="N2663" s="19">
        <v>5430</v>
      </c>
      <c r="O2663" s="4">
        <f>MATCH(N2663-1,'Supply Data'!$K$12:$K$17)+1</f>
        <v>5</v>
      </c>
      <c r="P2663">
        <f>INDEX('Supply Data'!$L$12:$L$17,'Demand Data'!O2663)</f>
        <v>75</v>
      </c>
      <c r="R2663" t="str">
        <f t="shared" si="416"/>
        <v>20-Apr-08 Sunday 18</v>
      </c>
    </row>
    <row r="2664" spans="4:18" x14ac:dyDescent="0.35">
      <c r="D2664" s="21">
        <f t="shared" si="417"/>
        <v>39558.749999993554</v>
      </c>
      <c r="E2664" s="21" t="b">
        <f t="shared" si="410"/>
        <v>0</v>
      </c>
      <c r="F2664" s="21" t="b">
        <f t="shared" si="411"/>
        <v>0</v>
      </c>
      <c r="G2664" s="20">
        <f t="shared" si="412"/>
        <v>1</v>
      </c>
      <c r="H2664" s="20">
        <f t="shared" si="413"/>
        <v>24</v>
      </c>
      <c r="I2664" s="20">
        <f t="shared" si="418"/>
        <v>19</v>
      </c>
      <c r="J2664" s="21">
        <f t="shared" si="419"/>
        <v>39558</v>
      </c>
      <c r="K2664" s="21"/>
      <c r="L2664" s="21" t="str">
        <f t="shared" si="414"/>
        <v>Sunday</v>
      </c>
      <c r="M2664" s="20">
        <f t="shared" si="415"/>
        <v>4</v>
      </c>
      <c r="N2664" s="19">
        <v>6093</v>
      </c>
      <c r="O2664" s="4">
        <f>MATCH(N2664-1,'Supply Data'!$K$12:$K$17)+1</f>
        <v>5</v>
      </c>
      <c r="P2664">
        <f>INDEX('Supply Data'!$L$12:$L$17,'Demand Data'!O2664)</f>
        <v>75</v>
      </c>
      <c r="R2664" t="str">
        <f t="shared" si="416"/>
        <v>20-Apr-08 Sunday 19</v>
      </c>
    </row>
    <row r="2665" spans="4:18" x14ac:dyDescent="0.35">
      <c r="D2665" s="21">
        <f t="shared" si="417"/>
        <v>39558.791666660218</v>
      </c>
      <c r="E2665" s="21" t="b">
        <f t="shared" si="410"/>
        <v>0</v>
      </c>
      <c r="F2665" s="21" t="b">
        <f t="shared" si="411"/>
        <v>0</v>
      </c>
      <c r="G2665" s="20">
        <f t="shared" si="412"/>
        <v>1</v>
      </c>
      <c r="H2665" s="20">
        <f t="shared" si="413"/>
        <v>24</v>
      </c>
      <c r="I2665" s="20">
        <f t="shared" si="418"/>
        <v>20</v>
      </c>
      <c r="J2665" s="21">
        <f t="shared" si="419"/>
        <v>39558</v>
      </c>
      <c r="K2665" s="21"/>
      <c r="L2665" s="21" t="str">
        <f t="shared" si="414"/>
        <v>Sunday</v>
      </c>
      <c r="M2665" s="20">
        <f t="shared" si="415"/>
        <v>4</v>
      </c>
      <c r="N2665" s="19">
        <v>5923.5</v>
      </c>
      <c r="O2665" s="4">
        <f>MATCH(N2665-1,'Supply Data'!$K$12:$K$17)+1</f>
        <v>5</v>
      </c>
      <c r="P2665">
        <f>INDEX('Supply Data'!$L$12:$L$17,'Demand Data'!O2665)</f>
        <v>75</v>
      </c>
      <c r="R2665" t="str">
        <f t="shared" si="416"/>
        <v>20-Apr-08 Sunday 20</v>
      </c>
    </row>
    <row r="2666" spans="4:18" x14ac:dyDescent="0.35">
      <c r="D2666" s="21">
        <f t="shared" si="417"/>
        <v>39558.833333326882</v>
      </c>
      <c r="E2666" s="21" t="b">
        <f t="shared" si="410"/>
        <v>0</v>
      </c>
      <c r="F2666" s="21" t="b">
        <f t="shared" si="411"/>
        <v>0</v>
      </c>
      <c r="G2666" s="20">
        <f t="shared" si="412"/>
        <v>1</v>
      </c>
      <c r="H2666" s="20">
        <f t="shared" si="413"/>
        <v>24</v>
      </c>
      <c r="I2666" s="20">
        <f t="shared" si="418"/>
        <v>21</v>
      </c>
      <c r="J2666" s="21">
        <f t="shared" si="419"/>
        <v>39558</v>
      </c>
      <c r="K2666" s="21"/>
      <c r="L2666" s="21" t="str">
        <f t="shared" si="414"/>
        <v>Sunday</v>
      </c>
      <c r="M2666" s="20">
        <f t="shared" si="415"/>
        <v>4</v>
      </c>
      <c r="N2666" s="19">
        <v>5688</v>
      </c>
      <c r="O2666" s="4">
        <f>MATCH(N2666-1,'Supply Data'!$K$12:$K$17)+1</f>
        <v>5</v>
      </c>
      <c r="P2666">
        <f>INDEX('Supply Data'!$L$12:$L$17,'Demand Data'!O2666)</f>
        <v>75</v>
      </c>
      <c r="R2666" t="str">
        <f t="shared" si="416"/>
        <v>20-Apr-08 Sunday 21</v>
      </c>
    </row>
    <row r="2667" spans="4:18" x14ac:dyDescent="0.35">
      <c r="D2667" s="21">
        <f t="shared" si="417"/>
        <v>39558.874999993546</v>
      </c>
      <c r="E2667" s="21" t="b">
        <f t="shared" si="410"/>
        <v>0</v>
      </c>
      <c r="F2667" s="21" t="b">
        <f t="shared" si="411"/>
        <v>0</v>
      </c>
      <c r="G2667" s="20">
        <f t="shared" si="412"/>
        <v>1</v>
      </c>
      <c r="H2667" s="20">
        <f t="shared" si="413"/>
        <v>24</v>
      </c>
      <c r="I2667" s="20">
        <f t="shared" si="418"/>
        <v>22</v>
      </c>
      <c r="J2667" s="21">
        <f t="shared" si="419"/>
        <v>39558</v>
      </c>
      <c r="K2667" s="21"/>
      <c r="L2667" s="21" t="str">
        <f t="shared" si="414"/>
        <v>Sunday</v>
      </c>
      <c r="M2667" s="20">
        <f t="shared" si="415"/>
        <v>4</v>
      </c>
      <c r="N2667" s="19">
        <v>5436</v>
      </c>
      <c r="O2667" s="4">
        <f>MATCH(N2667-1,'Supply Data'!$K$12:$K$17)+1</f>
        <v>5</v>
      </c>
      <c r="P2667">
        <f>INDEX('Supply Data'!$L$12:$L$17,'Demand Data'!O2667)</f>
        <v>75</v>
      </c>
      <c r="R2667" t="str">
        <f t="shared" si="416"/>
        <v>20-Apr-08 Sunday 22</v>
      </c>
    </row>
    <row r="2668" spans="4:18" x14ac:dyDescent="0.35">
      <c r="D2668" s="21">
        <f t="shared" si="417"/>
        <v>39558.91666666021</v>
      </c>
      <c r="E2668" s="21" t="b">
        <f t="shared" si="410"/>
        <v>0</v>
      </c>
      <c r="F2668" s="21" t="b">
        <f t="shared" si="411"/>
        <v>0</v>
      </c>
      <c r="G2668" s="20">
        <f t="shared" si="412"/>
        <v>1</v>
      </c>
      <c r="H2668" s="20">
        <f t="shared" si="413"/>
        <v>24</v>
      </c>
      <c r="I2668" s="20">
        <f t="shared" si="418"/>
        <v>23</v>
      </c>
      <c r="J2668" s="21">
        <f t="shared" si="419"/>
        <v>39558</v>
      </c>
      <c r="K2668" s="21"/>
      <c r="L2668" s="21" t="str">
        <f t="shared" si="414"/>
        <v>Sunday</v>
      </c>
      <c r="M2668" s="20">
        <f t="shared" si="415"/>
        <v>4</v>
      </c>
      <c r="N2668" s="19">
        <v>4954.5</v>
      </c>
      <c r="O2668" s="4">
        <f>MATCH(N2668-1,'Supply Data'!$K$12:$K$17)+1</f>
        <v>5</v>
      </c>
      <c r="P2668">
        <f>INDEX('Supply Data'!$L$12:$L$17,'Demand Data'!O2668)</f>
        <v>75</v>
      </c>
      <c r="R2668" t="str">
        <f t="shared" si="416"/>
        <v>20-Apr-08 Sunday 23</v>
      </c>
    </row>
    <row r="2669" spans="4:18" x14ac:dyDescent="0.35">
      <c r="D2669" s="21">
        <f t="shared" si="417"/>
        <v>39558.958333326875</v>
      </c>
      <c r="E2669" s="21" t="b">
        <f t="shared" si="410"/>
        <v>0</v>
      </c>
      <c r="F2669" s="21" t="b">
        <f t="shared" si="411"/>
        <v>0</v>
      </c>
      <c r="G2669" s="20">
        <f t="shared" si="412"/>
        <v>1</v>
      </c>
      <c r="H2669" s="20">
        <f t="shared" si="413"/>
        <v>24</v>
      </c>
      <c r="I2669" s="20">
        <f t="shared" si="418"/>
        <v>24</v>
      </c>
      <c r="J2669" s="21">
        <f t="shared" si="419"/>
        <v>39558</v>
      </c>
      <c r="K2669" s="21"/>
      <c r="L2669" s="21" t="str">
        <f t="shared" si="414"/>
        <v>Sunday</v>
      </c>
      <c r="M2669" s="20">
        <f t="shared" si="415"/>
        <v>4</v>
      </c>
      <c r="N2669" s="19">
        <v>4707</v>
      </c>
      <c r="O2669" s="4">
        <f>MATCH(N2669-1,'Supply Data'!$K$12:$K$17)+1</f>
        <v>4</v>
      </c>
      <c r="P2669">
        <f>INDEX('Supply Data'!$L$12:$L$17,'Demand Data'!O2669)</f>
        <v>50</v>
      </c>
      <c r="R2669" t="str">
        <f t="shared" si="416"/>
        <v>20-Apr-08 Sunday 24</v>
      </c>
    </row>
    <row r="2670" spans="4:18" x14ac:dyDescent="0.35">
      <c r="D2670" s="21">
        <f t="shared" si="417"/>
        <v>39558.999999993539</v>
      </c>
      <c r="E2670" s="21" t="b">
        <f t="shared" si="410"/>
        <v>0</v>
      </c>
      <c r="F2670" s="21" t="b">
        <f t="shared" si="411"/>
        <v>0</v>
      </c>
      <c r="G2670" s="20">
        <f t="shared" si="412"/>
        <v>1</v>
      </c>
      <c r="H2670" s="20">
        <f t="shared" si="413"/>
        <v>24</v>
      </c>
      <c r="I2670" s="20">
        <f t="shared" si="418"/>
        <v>1</v>
      </c>
      <c r="J2670" s="21">
        <f t="shared" si="419"/>
        <v>39559</v>
      </c>
      <c r="K2670" s="21"/>
      <c r="L2670" s="21" t="str">
        <f t="shared" si="414"/>
        <v>Monday</v>
      </c>
      <c r="M2670" s="20">
        <f t="shared" si="415"/>
        <v>4</v>
      </c>
      <c r="N2670" s="19">
        <v>4249.5</v>
      </c>
      <c r="O2670" s="4">
        <f>MATCH(N2670-1,'Supply Data'!$K$12:$K$17)+1</f>
        <v>4</v>
      </c>
      <c r="P2670">
        <f>INDEX('Supply Data'!$L$12:$L$17,'Demand Data'!O2670)</f>
        <v>50</v>
      </c>
      <c r="R2670" t="str">
        <f t="shared" si="416"/>
        <v>21-Apr-08 Monday 1</v>
      </c>
    </row>
    <row r="2671" spans="4:18" x14ac:dyDescent="0.35">
      <c r="D2671" s="21">
        <f t="shared" si="417"/>
        <v>39559.041666660203</v>
      </c>
      <c r="E2671" s="21" t="b">
        <f t="shared" si="410"/>
        <v>0</v>
      </c>
      <c r="F2671" s="21" t="b">
        <f t="shared" si="411"/>
        <v>0</v>
      </c>
      <c r="G2671" s="20">
        <f t="shared" si="412"/>
        <v>1</v>
      </c>
      <c r="H2671" s="20">
        <f t="shared" si="413"/>
        <v>24</v>
      </c>
      <c r="I2671" s="20">
        <f t="shared" si="418"/>
        <v>2</v>
      </c>
      <c r="J2671" s="21">
        <f t="shared" si="419"/>
        <v>39559</v>
      </c>
      <c r="K2671" s="21"/>
      <c r="L2671" s="21" t="str">
        <f t="shared" si="414"/>
        <v>Monday</v>
      </c>
      <c r="M2671" s="20">
        <f t="shared" si="415"/>
        <v>4</v>
      </c>
      <c r="N2671" s="19">
        <v>4158</v>
      </c>
      <c r="O2671" s="4">
        <f>MATCH(N2671-1,'Supply Data'!$K$12:$K$17)+1</f>
        <v>4</v>
      </c>
      <c r="P2671">
        <f>INDEX('Supply Data'!$L$12:$L$17,'Demand Data'!O2671)</f>
        <v>50</v>
      </c>
      <c r="R2671" t="str">
        <f t="shared" si="416"/>
        <v>21-Apr-08 Monday 2</v>
      </c>
    </row>
    <row r="2672" spans="4:18" x14ac:dyDescent="0.35">
      <c r="D2672" s="21">
        <f t="shared" si="417"/>
        <v>39559.083333326867</v>
      </c>
      <c r="E2672" s="21" t="b">
        <f t="shared" si="410"/>
        <v>0</v>
      </c>
      <c r="F2672" s="21" t="b">
        <f t="shared" si="411"/>
        <v>0</v>
      </c>
      <c r="G2672" s="20">
        <f t="shared" si="412"/>
        <v>1</v>
      </c>
      <c r="H2672" s="20">
        <f t="shared" si="413"/>
        <v>24</v>
      </c>
      <c r="I2672" s="20">
        <f t="shared" si="418"/>
        <v>3</v>
      </c>
      <c r="J2672" s="21">
        <f t="shared" si="419"/>
        <v>39559</v>
      </c>
      <c r="K2672" s="21"/>
      <c r="L2672" s="21" t="str">
        <f t="shared" si="414"/>
        <v>Monday</v>
      </c>
      <c r="M2672" s="20">
        <f t="shared" si="415"/>
        <v>4</v>
      </c>
      <c r="N2672" s="19">
        <v>4093.5</v>
      </c>
      <c r="O2672" s="4">
        <f>MATCH(N2672-1,'Supply Data'!$K$12:$K$17)+1</f>
        <v>4</v>
      </c>
      <c r="P2672">
        <f>INDEX('Supply Data'!$L$12:$L$17,'Demand Data'!O2672)</f>
        <v>50</v>
      </c>
      <c r="R2672" t="str">
        <f t="shared" si="416"/>
        <v>21-Apr-08 Monday 3</v>
      </c>
    </row>
    <row r="2673" spans="4:18" x14ac:dyDescent="0.35">
      <c r="D2673" s="21">
        <f t="shared" si="417"/>
        <v>39559.124999993532</v>
      </c>
      <c r="E2673" s="21" t="b">
        <f t="shared" si="410"/>
        <v>0</v>
      </c>
      <c r="F2673" s="21" t="b">
        <f t="shared" si="411"/>
        <v>0</v>
      </c>
      <c r="G2673" s="20">
        <f t="shared" si="412"/>
        <v>1</v>
      </c>
      <c r="H2673" s="20">
        <f t="shared" si="413"/>
        <v>24</v>
      </c>
      <c r="I2673" s="20">
        <f t="shared" si="418"/>
        <v>4</v>
      </c>
      <c r="J2673" s="21">
        <f t="shared" si="419"/>
        <v>39559</v>
      </c>
      <c r="K2673" s="21"/>
      <c r="L2673" s="21" t="str">
        <f t="shared" si="414"/>
        <v>Monday</v>
      </c>
      <c r="M2673" s="20">
        <f t="shared" si="415"/>
        <v>4</v>
      </c>
      <c r="N2673" s="19">
        <v>4024.5</v>
      </c>
      <c r="O2673" s="4">
        <f>MATCH(N2673-1,'Supply Data'!$K$12:$K$17)+1</f>
        <v>4</v>
      </c>
      <c r="P2673">
        <f>INDEX('Supply Data'!$L$12:$L$17,'Demand Data'!O2673)</f>
        <v>50</v>
      </c>
      <c r="R2673" t="str">
        <f t="shared" si="416"/>
        <v>21-Apr-08 Monday 4</v>
      </c>
    </row>
    <row r="2674" spans="4:18" x14ac:dyDescent="0.35">
      <c r="D2674" s="21">
        <f t="shared" si="417"/>
        <v>39559.166666660196</v>
      </c>
      <c r="E2674" s="21" t="b">
        <f t="shared" si="410"/>
        <v>0</v>
      </c>
      <c r="F2674" s="21" t="b">
        <f t="shared" si="411"/>
        <v>0</v>
      </c>
      <c r="G2674" s="20">
        <f t="shared" si="412"/>
        <v>1</v>
      </c>
      <c r="H2674" s="20">
        <f t="shared" si="413"/>
        <v>24</v>
      </c>
      <c r="I2674" s="20">
        <f t="shared" si="418"/>
        <v>5</v>
      </c>
      <c r="J2674" s="21">
        <f t="shared" si="419"/>
        <v>39559</v>
      </c>
      <c r="K2674" s="21"/>
      <c r="L2674" s="21" t="str">
        <f t="shared" si="414"/>
        <v>Monday</v>
      </c>
      <c r="M2674" s="20">
        <f t="shared" si="415"/>
        <v>4</v>
      </c>
      <c r="N2674" s="19">
        <v>4045.5</v>
      </c>
      <c r="O2674" s="4">
        <f>MATCH(N2674-1,'Supply Data'!$K$12:$K$17)+1</f>
        <v>4</v>
      </c>
      <c r="P2674">
        <f>INDEX('Supply Data'!$L$12:$L$17,'Demand Data'!O2674)</f>
        <v>50</v>
      </c>
      <c r="R2674" t="str">
        <f t="shared" si="416"/>
        <v>21-Apr-08 Monday 5</v>
      </c>
    </row>
    <row r="2675" spans="4:18" x14ac:dyDescent="0.35">
      <c r="D2675" s="21">
        <f t="shared" si="417"/>
        <v>39559.20833332686</v>
      </c>
      <c r="E2675" s="21" t="b">
        <f t="shared" si="410"/>
        <v>0</v>
      </c>
      <c r="F2675" s="21" t="b">
        <f t="shared" si="411"/>
        <v>0</v>
      </c>
      <c r="G2675" s="20">
        <f t="shared" si="412"/>
        <v>1</v>
      </c>
      <c r="H2675" s="20">
        <f t="shared" si="413"/>
        <v>24</v>
      </c>
      <c r="I2675" s="20">
        <f t="shared" si="418"/>
        <v>6</v>
      </c>
      <c r="J2675" s="21">
        <f t="shared" si="419"/>
        <v>39559</v>
      </c>
      <c r="K2675" s="21"/>
      <c r="L2675" s="21" t="str">
        <f t="shared" si="414"/>
        <v>Monday</v>
      </c>
      <c r="M2675" s="20">
        <f t="shared" si="415"/>
        <v>4</v>
      </c>
      <c r="N2675" s="19">
        <v>3717</v>
      </c>
      <c r="O2675" s="4">
        <f>MATCH(N2675-1,'Supply Data'!$K$12:$K$17)+1</f>
        <v>4</v>
      </c>
      <c r="P2675">
        <f>INDEX('Supply Data'!$L$12:$L$17,'Demand Data'!O2675)</f>
        <v>50</v>
      </c>
      <c r="R2675" t="str">
        <f t="shared" si="416"/>
        <v>21-Apr-08 Monday 6</v>
      </c>
    </row>
    <row r="2676" spans="4:18" x14ac:dyDescent="0.35">
      <c r="D2676" s="21">
        <f t="shared" si="417"/>
        <v>39559.249999993524</v>
      </c>
      <c r="E2676" s="21" t="b">
        <f t="shared" si="410"/>
        <v>0</v>
      </c>
      <c r="F2676" s="21" t="b">
        <f t="shared" si="411"/>
        <v>0</v>
      </c>
      <c r="G2676" s="20">
        <f t="shared" si="412"/>
        <v>1</v>
      </c>
      <c r="H2676" s="20">
        <f t="shared" si="413"/>
        <v>24</v>
      </c>
      <c r="I2676" s="20">
        <f t="shared" si="418"/>
        <v>7</v>
      </c>
      <c r="J2676" s="21">
        <f t="shared" si="419"/>
        <v>39559</v>
      </c>
      <c r="K2676" s="21"/>
      <c r="L2676" s="21" t="str">
        <f t="shared" si="414"/>
        <v>Monday</v>
      </c>
      <c r="M2676" s="20">
        <f t="shared" si="415"/>
        <v>4</v>
      </c>
      <c r="N2676" s="19">
        <v>3483</v>
      </c>
      <c r="O2676" s="4">
        <f>MATCH(N2676-1,'Supply Data'!$K$12:$K$17)+1</f>
        <v>3</v>
      </c>
      <c r="P2676">
        <f>INDEX('Supply Data'!$L$12:$L$17,'Demand Data'!O2676)</f>
        <v>23</v>
      </c>
      <c r="R2676" t="str">
        <f t="shared" si="416"/>
        <v>21-Apr-08 Monday 7</v>
      </c>
    </row>
    <row r="2677" spans="4:18" x14ac:dyDescent="0.35">
      <c r="D2677" s="21">
        <f t="shared" si="417"/>
        <v>39559.291666660189</v>
      </c>
      <c r="E2677" s="21" t="b">
        <f t="shared" si="410"/>
        <v>0</v>
      </c>
      <c r="F2677" s="21" t="b">
        <f t="shared" si="411"/>
        <v>0</v>
      </c>
      <c r="G2677" s="20">
        <f t="shared" si="412"/>
        <v>1</v>
      </c>
      <c r="H2677" s="20">
        <f t="shared" si="413"/>
        <v>24</v>
      </c>
      <c r="I2677" s="20">
        <f t="shared" si="418"/>
        <v>8</v>
      </c>
      <c r="J2677" s="21">
        <f t="shared" si="419"/>
        <v>39559</v>
      </c>
      <c r="K2677" s="21"/>
      <c r="L2677" s="21" t="str">
        <f t="shared" si="414"/>
        <v>Monday</v>
      </c>
      <c r="M2677" s="20">
        <f t="shared" si="415"/>
        <v>4</v>
      </c>
      <c r="N2677" s="19">
        <v>3585</v>
      </c>
      <c r="O2677" s="4">
        <f>MATCH(N2677-1,'Supply Data'!$K$12:$K$17)+1</f>
        <v>3</v>
      </c>
      <c r="P2677">
        <f>INDEX('Supply Data'!$L$12:$L$17,'Demand Data'!O2677)</f>
        <v>23</v>
      </c>
      <c r="R2677" t="str">
        <f t="shared" si="416"/>
        <v>21-Apr-08 Monday 8</v>
      </c>
    </row>
    <row r="2678" spans="4:18" x14ac:dyDescent="0.35">
      <c r="D2678" s="21">
        <f t="shared" si="417"/>
        <v>39559.333333326853</v>
      </c>
      <c r="E2678" s="21" t="b">
        <f t="shared" si="410"/>
        <v>0</v>
      </c>
      <c r="F2678" s="21" t="b">
        <f t="shared" si="411"/>
        <v>0</v>
      </c>
      <c r="G2678" s="20">
        <f t="shared" si="412"/>
        <v>1</v>
      </c>
      <c r="H2678" s="20">
        <f t="shared" si="413"/>
        <v>24</v>
      </c>
      <c r="I2678" s="20">
        <f t="shared" si="418"/>
        <v>9</v>
      </c>
      <c r="J2678" s="21">
        <f t="shared" si="419"/>
        <v>39559</v>
      </c>
      <c r="K2678" s="21"/>
      <c r="L2678" s="21" t="str">
        <f t="shared" si="414"/>
        <v>Monday</v>
      </c>
      <c r="M2678" s="20">
        <f t="shared" si="415"/>
        <v>4</v>
      </c>
      <c r="N2678" s="19">
        <v>3714</v>
      </c>
      <c r="O2678" s="4">
        <f>MATCH(N2678-1,'Supply Data'!$K$12:$K$17)+1</f>
        <v>4</v>
      </c>
      <c r="P2678">
        <f>INDEX('Supply Data'!$L$12:$L$17,'Demand Data'!O2678)</f>
        <v>50</v>
      </c>
      <c r="R2678" t="str">
        <f t="shared" si="416"/>
        <v>21-Apr-08 Monday 9</v>
      </c>
    </row>
    <row r="2679" spans="4:18" x14ac:dyDescent="0.35">
      <c r="D2679" s="21">
        <f t="shared" si="417"/>
        <v>39559.374999993517</v>
      </c>
      <c r="E2679" s="21" t="b">
        <f t="shared" si="410"/>
        <v>0</v>
      </c>
      <c r="F2679" s="21" t="b">
        <f t="shared" si="411"/>
        <v>0</v>
      </c>
      <c r="G2679" s="20">
        <f t="shared" si="412"/>
        <v>1</v>
      </c>
      <c r="H2679" s="20">
        <f t="shared" si="413"/>
        <v>24</v>
      </c>
      <c r="I2679" s="20">
        <f t="shared" si="418"/>
        <v>10</v>
      </c>
      <c r="J2679" s="21">
        <f t="shared" si="419"/>
        <v>39559</v>
      </c>
      <c r="K2679" s="21"/>
      <c r="L2679" s="21" t="str">
        <f t="shared" si="414"/>
        <v>Monday</v>
      </c>
      <c r="M2679" s="20">
        <f t="shared" si="415"/>
        <v>4</v>
      </c>
      <c r="N2679" s="19">
        <v>3918</v>
      </c>
      <c r="O2679" s="4">
        <f>MATCH(N2679-1,'Supply Data'!$K$12:$K$17)+1</f>
        <v>4</v>
      </c>
      <c r="P2679">
        <f>INDEX('Supply Data'!$L$12:$L$17,'Demand Data'!O2679)</f>
        <v>50</v>
      </c>
      <c r="R2679" t="str">
        <f t="shared" si="416"/>
        <v>21-Apr-08 Monday 10</v>
      </c>
    </row>
    <row r="2680" spans="4:18" x14ac:dyDescent="0.35">
      <c r="D2680" s="21">
        <f t="shared" si="417"/>
        <v>39559.416666660181</v>
      </c>
      <c r="E2680" s="21" t="b">
        <f t="shared" si="410"/>
        <v>0</v>
      </c>
      <c r="F2680" s="21" t="b">
        <f t="shared" si="411"/>
        <v>0</v>
      </c>
      <c r="G2680" s="20">
        <f t="shared" si="412"/>
        <v>1</v>
      </c>
      <c r="H2680" s="20">
        <f t="shared" si="413"/>
        <v>24</v>
      </c>
      <c r="I2680" s="20">
        <f t="shared" si="418"/>
        <v>11</v>
      </c>
      <c r="J2680" s="21">
        <f t="shared" si="419"/>
        <v>39559</v>
      </c>
      <c r="K2680" s="21"/>
      <c r="L2680" s="21" t="str">
        <f t="shared" si="414"/>
        <v>Monday</v>
      </c>
      <c r="M2680" s="20">
        <f t="shared" si="415"/>
        <v>4</v>
      </c>
      <c r="N2680" s="19">
        <v>4170</v>
      </c>
      <c r="O2680" s="4">
        <f>MATCH(N2680-1,'Supply Data'!$K$12:$K$17)+1</f>
        <v>4</v>
      </c>
      <c r="P2680">
        <f>INDEX('Supply Data'!$L$12:$L$17,'Demand Data'!O2680)</f>
        <v>50</v>
      </c>
      <c r="R2680" t="str">
        <f t="shared" si="416"/>
        <v>21-Apr-08 Monday 11</v>
      </c>
    </row>
    <row r="2681" spans="4:18" x14ac:dyDescent="0.35">
      <c r="D2681" s="21">
        <f t="shared" si="417"/>
        <v>39559.458333326846</v>
      </c>
      <c r="E2681" s="21" t="b">
        <f t="shared" si="410"/>
        <v>0</v>
      </c>
      <c r="F2681" s="21" t="b">
        <f t="shared" si="411"/>
        <v>0</v>
      </c>
      <c r="G2681" s="20">
        <f t="shared" si="412"/>
        <v>1</v>
      </c>
      <c r="H2681" s="20">
        <f t="shared" si="413"/>
        <v>24</v>
      </c>
      <c r="I2681" s="20">
        <f t="shared" si="418"/>
        <v>12</v>
      </c>
      <c r="J2681" s="21">
        <f t="shared" si="419"/>
        <v>39559</v>
      </c>
      <c r="K2681" s="21"/>
      <c r="L2681" s="21" t="str">
        <f t="shared" si="414"/>
        <v>Monday</v>
      </c>
      <c r="M2681" s="20">
        <f t="shared" si="415"/>
        <v>4</v>
      </c>
      <c r="N2681" s="19">
        <v>4099.5</v>
      </c>
      <c r="O2681" s="4">
        <f>MATCH(N2681-1,'Supply Data'!$K$12:$K$17)+1</f>
        <v>4</v>
      </c>
      <c r="P2681">
        <f>INDEX('Supply Data'!$L$12:$L$17,'Demand Data'!O2681)</f>
        <v>50</v>
      </c>
      <c r="R2681" t="str">
        <f t="shared" si="416"/>
        <v>21-Apr-08 Monday 12</v>
      </c>
    </row>
    <row r="2682" spans="4:18" x14ac:dyDescent="0.35">
      <c r="D2682" s="21">
        <f t="shared" si="417"/>
        <v>39559.49999999351</v>
      </c>
      <c r="E2682" s="21" t="b">
        <f t="shared" si="410"/>
        <v>0</v>
      </c>
      <c r="F2682" s="21" t="b">
        <f t="shared" si="411"/>
        <v>0</v>
      </c>
      <c r="G2682" s="20">
        <f t="shared" si="412"/>
        <v>1</v>
      </c>
      <c r="H2682" s="20">
        <f t="shared" si="413"/>
        <v>24</v>
      </c>
      <c r="I2682" s="20">
        <f t="shared" si="418"/>
        <v>13</v>
      </c>
      <c r="J2682" s="21">
        <f t="shared" si="419"/>
        <v>39559</v>
      </c>
      <c r="K2682" s="21"/>
      <c r="L2682" s="21" t="str">
        <f t="shared" si="414"/>
        <v>Monday</v>
      </c>
      <c r="M2682" s="20">
        <f t="shared" si="415"/>
        <v>4</v>
      </c>
      <c r="N2682" s="19">
        <v>4174.5</v>
      </c>
      <c r="O2682" s="4">
        <f>MATCH(N2682-1,'Supply Data'!$K$12:$K$17)+1</f>
        <v>4</v>
      </c>
      <c r="P2682">
        <f>INDEX('Supply Data'!$L$12:$L$17,'Demand Data'!O2682)</f>
        <v>50</v>
      </c>
      <c r="R2682" t="str">
        <f t="shared" si="416"/>
        <v>21-Apr-08 Monday 13</v>
      </c>
    </row>
    <row r="2683" spans="4:18" x14ac:dyDescent="0.35">
      <c r="D2683" s="21">
        <f t="shared" si="417"/>
        <v>39559.541666660174</v>
      </c>
      <c r="E2683" s="21" t="b">
        <f t="shared" si="410"/>
        <v>0</v>
      </c>
      <c r="F2683" s="21" t="b">
        <f t="shared" si="411"/>
        <v>0</v>
      </c>
      <c r="G2683" s="20">
        <f t="shared" si="412"/>
        <v>1</v>
      </c>
      <c r="H2683" s="20">
        <f t="shared" si="413"/>
        <v>24</v>
      </c>
      <c r="I2683" s="20">
        <f t="shared" si="418"/>
        <v>14</v>
      </c>
      <c r="J2683" s="21">
        <f t="shared" si="419"/>
        <v>39559</v>
      </c>
      <c r="K2683" s="21"/>
      <c r="L2683" s="21" t="str">
        <f t="shared" si="414"/>
        <v>Monday</v>
      </c>
      <c r="M2683" s="20">
        <f t="shared" si="415"/>
        <v>4</v>
      </c>
      <c r="N2683" s="19">
        <v>4171.5</v>
      </c>
      <c r="O2683" s="4">
        <f>MATCH(N2683-1,'Supply Data'!$K$12:$K$17)+1</f>
        <v>4</v>
      </c>
      <c r="P2683">
        <f>INDEX('Supply Data'!$L$12:$L$17,'Demand Data'!O2683)</f>
        <v>50</v>
      </c>
      <c r="R2683" t="str">
        <f t="shared" si="416"/>
        <v>21-Apr-08 Monday 14</v>
      </c>
    </row>
    <row r="2684" spans="4:18" x14ac:dyDescent="0.35">
      <c r="D2684" s="21">
        <f t="shared" si="417"/>
        <v>39559.583333326838</v>
      </c>
      <c r="E2684" s="21" t="b">
        <f t="shared" si="410"/>
        <v>0</v>
      </c>
      <c r="F2684" s="21" t="b">
        <f t="shared" si="411"/>
        <v>0</v>
      </c>
      <c r="G2684" s="20">
        <f t="shared" si="412"/>
        <v>1</v>
      </c>
      <c r="H2684" s="20">
        <f t="shared" si="413"/>
        <v>24</v>
      </c>
      <c r="I2684" s="20">
        <f t="shared" si="418"/>
        <v>15</v>
      </c>
      <c r="J2684" s="21">
        <f t="shared" si="419"/>
        <v>39559</v>
      </c>
      <c r="K2684" s="21"/>
      <c r="L2684" s="21" t="str">
        <f t="shared" si="414"/>
        <v>Monday</v>
      </c>
      <c r="M2684" s="20">
        <f t="shared" si="415"/>
        <v>4</v>
      </c>
      <c r="N2684" s="19">
        <v>4077</v>
      </c>
      <c r="O2684" s="4">
        <f>MATCH(N2684-1,'Supply Data'!$K$12:$K$17)+1</f>
        <v>4</v>
      </c>
      <c r="P2684">
        <f>INDEX('Supply Data'!$L$12:$L$17,'Demand Data'!O2684)</f>
        <v>50</v>
      </c>
      <c r="R2684" t="str">
        <f t="shared" si="416"/>
        <v>21-Apr-08 Monday 15</v>
      </c>
    </row>
    <row r="2685" spans="4:18" x14ac:dyDescent="0.35">
      <c r="D2685" s="21">
        <f t="shared" si="417"/>
        <v>39559.624999993503</v>
      </c>
      <c r="E2685" s="21" t="b">
        <f t="shared" si="410"/>
        <v>0</v>
      </c>
      <c r="F2685" s="21" t="b">
        <f t="shared" si="411"/>
        <v>0</v>
      </c>
      <c r="G2685" s="20">
        <f t="shared" si="412"/>
        <v>1</v>
      </c>
      <c r="H2685" s="20">
        <f t="shared" si="413"/>
        <v>24</v>
      </c>
      <c r="I2685" s="20">
        <f t="shared" si="418"/>
        <v>16</v>
      </c>
      <c r="J2685" s="21">
        <f t="shared" si="419"/>
        <v>39559</v>
      </c>
      <c r="K2685" s="21"/>
      <c r="L2685" s="21" t="str">
        <f t="shared" si="414"/>
        <v>Monday</v>
      </c>
      <c r="M2685" s="20">
        <f t="shared" si="415"/>
        <v>4</v>
      </c>
      <c r="N2685" s="19">
        <v>3927</v>
      </c>
      <c r="O2685" s="4">
        <f>MATCH(N2685-1,'Supply Data'!$K$12:$K$17)+1</f>
        <v>4</v>
      </c>
      <c r="P2685">
        <f>INDEX('Supply Data'!$L$12:$L$17,'Demand Data'!O2685)</f>
        <v>50</v>
      </c>
      <c r="R2685" t="str">
        <f t="shared" si="416"/>
        <v>21-Apr-08 Monday 16</v>
      </c>
    </row>
    <row r="2686" spans="4:18" x14ac:dyDescent="0.35">
      <c r="D2686" s="21">
        <f t="shared" si="417"/>
        <v>39559.666666660167</v>
      </c>
      <c r="E2686" s="21" t="b">
        <f t="shared" si="410"/>
        <v>0</v>
      </c>
      <c r="F2686" s="21" t="b">
        <f t="shared" si="411"/>
        <v>0</v>
      </c>
      <c r="G2686" s="20">
        <f t="shared" si="412"/>
        <v>1</v>
      </c>
      <c r="H2686" s="20">
        <f t="shared" si="413"/>
        <v>24</v>
      </c>
      <c r="I2686" s="20">
        <f t="shared" si="418"/>
        <v>17</v>
      </c>
      <c r="J2686" s="21">
        <f t="shared" si="419"/>
        <v>39559</v>
      </c>
      <c r="K2686" s="21"/>
      <c r="L2686" s="21" t="str">
        <f t="shared" si="414"/>
        <v>Monday</v>
      </c>
      <c r="M2686" s="20">
        <f t="shared" si="415"/>
        <v>4</v>
      </c>
      <c r="N2686" s="19">
        <v>3870</v>
      </c>
      <c r="O2686" s="4">
        <f>MATCH(N2686-1,'Supply Data'!$K$12:$K$17)+1</f>
        <v>4</v>
      </c>
      <c r="P2686">
        <f>INDEX('Supply Data'!$L$12:$L$17,'Demand Data'!O2686)</f>
        <v>50</v>
      </c>
      <c r="R2686" t="str">
        <f t="shared" si="416"/>
        <v>21-Apr-08 Monday 17</v>
      </c>
    </row>
    <row r="2687" spans="4:18" x14ac:dyDescent="0.35">
      <c r="D2687" s="21">
        <f t="shared" si="417"/>
        <v>39559.708333326831</v>
      </c>
      <c r="E2687" s="21" t="b">
        <f t="shared" si="410"/>
        <v>0</v>
      </c>
      <c r="F2687" s="21" t="b">
        <f t="shared" si="411"/>
        <v>0</v>
      </c>
      <c r="G2687" s="20">
        <f t="shared" si="412"/>
        <v>1</v>
      </c>
      <c r="H2687" s="20">
        <f t="shared" si="413"/>
        <v>24</v>
      </c>
      <c r="I2687" s="20">
        <f t="shared" si="418"/>
        <v>18</v>
      </c>
      <c r="J2687" s="21">
        <f t="shared" si="419"/>
        <v>39559</v>
      </c>
      <c r="K2687" s="21"/>
      <c r="L2687" s="21" t="str">
        <f t="shared" si="414"/>
        <v>Monday</v>
      </c>
      <c r="M2687" s="20">
        <f t="shared" si="415"/>
        <v>4</v>
      </c>
      <c r="N2687" s="19">
        <v>4038</v>
      </c>
      <c r="O2687" s="4">
        <f>MATCH(N2687-1,'Supply Data'!$K$12:$K$17)+1</f>
        <v>4</v>
      </c>
      <c r="P2687">
        <f>INDEX('Supply Data'!$L$12:$L$17,'Demand Data'!O2687)</f>
        <v>50</v>
      </c>
      <c r="R2687" t="str">
        <f t="shared" si="416"/>
        <v>21-Apr-08 Monday 18</v>
      </c>
    </row>
    <row r="2688" spans="4:18" x14ac:dyDescent="0.35">
      <c r="D2688" s="21">
        <f t="shared" si="417"/>
        <v>39559.749999993495</v>
      </c>
      <c r="E2688" s="21" t="b">
        <f t="shared" si="410"/>
        <v>0</v>
      </c>
      <c r="F2688" s="21" t="b">
        <f t="shared" si="411"/>
        <v>0</v>
      </c>
      <c r="G2688" s="20">
        <f t="shared" si="412"/>
        <v>1</v>
      </c>
      <c r="H2688" s="20">
        <f t="shared" si="413"/>
        <v>24</v>
      </c>
      <c r="I2688" s="20">
        <f t="shared" si="418"/>
        <v>19</v>
      </c>
      <c r="J2688" s="21">
        <f t="shared" si="419"/>
        <v>39559</v>
      </c>
      <c r="K2688" s="21"/>
      <c r="L2688" s="21" t="str">
        <f t="shared" si="414"/>
        <v>Monday</v>
      </c>
      <c r="M2688" s="20">
        <f t="shared" si="415"/>
        <v>4</v>
      </c>
      <c r="N2688" s="19">
        <v>4962</v>
      </c>
      <c r="O2688" s="4">
        <f>MATCH(N2688-1,'Supply Data'!$K$12:$K$17)+1</f>
        <v>5</v>
      </c>
      <c r="P2688">
        <f>INDEX('Supply Data'!$L$12:$L$17,'Demand Data'!O2688)</f>
        <v>75</v>
      </c>
      <c r="R2688" t="str">
        <f t="shared" si="416"/>
        <v>21-Apr-08 Monday 19</v>
      </c>
    </row>
    <row r="2689" spans="4:18" x14ac:dyDescent="0.35">
      <c r="D2689" s="21">
        <f t="shared" si="417"/>
        <v>39559.79166666016</v>
      </c>
      <c r="E2689" s="21" t="b">
        <f t="shared" si="410"/>
        <v>0</v>
      </c>
      <c r="F2689" s="21" t="b">
        <f t="shared" si="411"/>
        <v>0</v>
      </c>
      <c r="G2689" s="20">
        <f t="shared" si="412"/>
        <v>1</v>
      </c>
      <c r="H2689" s="20">
        <f t="shared" si="413"/>
        <v>24</v>
      </c>
      <c r="I2689" s="20">
        <f t="shared" si="418"/>
        <v>20</v>
      </c>
      <c r="J2689" s="21">
        <f t="shared" si="419"/>
        <v>39559</v>
      </c>
      <c r="K2689" s="21"/>
      <c r="L2689" s="21" t="str">
        <f t="shared" si="414"/>
        <v>Monday</v>
      </c>
      <c r="M2689" s="20">
        <f t="shared" si="415"/>
        <v>4</v>
      </c>
      <c r="N2689" s="19">
        <v>4888.5</v>
      </c>
      <c r="O2689" s="4">
        <f>MATCH(N2689-1,'Supply Data'!$K$12:$K$17)+1</f>
        <v>5</v>
      </c>
      <c r="P2689">
        <f>INDEX('Supply Data'!$L$12:$L$17,'Demand Data'!O2689)</f>
        <v>75</v>
      </c>
      <c r="R2689" t="str">
        <f t="shared" si="416"/>
        <v>21-Apr-08 Monday 20</v>
      </c>
    </row>
    <row r="2690" spans="4:18" x14ac:dyDescent="0.35">
      <c r="D2690" s="21">
        <f t="shared" si="417"/>
        <v>39559.833333326824</v>
      </c>
      <c r="E2690" s="21" t="b">
        <f t="shared" si="410"/>
        <v>0</v>
      </c>
      <c r="F2690" s="21" t="b">
        <f t="shared" si="411"/>
        <v>0</v>
      </c>
      <c r="G2690" s="20">
        <f t="shared" si="412"/>
        <v>1</v>
      </c>
      <c r="H2690" s="20">
        <f t="shared" si="413"/>
        <v>24</v>
      </c>
      <c r="I2690" s="20">
        <f t="shared" si="418"/>
        <v>21</v>
      </c>
      <c r="J2690" s="21">
        <f t="shared" si="419"/>
        <v>39559</v>
      </c>
      <c r="K2690" s="21"/>
      <c r="L2690" s="21" t="str">
        <f t="shared" si="414"/>
        <v>Monday</v>
      </c>
      <c r="M2690" s="20">
        <f t="shared" si="415"/>
        <v>4</v>
      </c>
      <c r="N2690" s="19">
        <v>4884</v>
      </c>
      <c r="O2690" s="4">
        <f>MATCH(N2690-1,'Supply Data'!$K$12:$K$17)+1</f>
        <v>5</v>
      </c>
      <c r="P2690">
        <f>INDEX('Supply Data'!$L$12:$L$17,'Demand Data'!O2690)</f>
        <v>75</v>
      </c>
      <c r="R2690" t="str">
        <f t="shared" si="416"/>
        <v>21-Apr-08 Monday 21</v>
      </c>
    </row>
    <row r="2691" spans="4:18" x14ac:dyDescent="0.35">
      <c r="D2691" s="21">
        <f t="shared" si="417"/>
        <v>39559.874999993488</v>
      </c>
      <c r="E2691" s="21" t="b">
        <f t="shared" si="410"/>
        <v>0</v>
      </c>
      <c r="F2691" s="21" t="b">
        <f t="shared" si="411"/>
        <v>0</v>
      </c>
      <c r="G2691" s="20">
        <f t="shared" si="412"/>
        <v>1</v>
      </c>
      <c r="H2691" s="20">
        <f t="shared" si="413"/>
        <v>24</v>
      </c>
      <c r="I2691" s="20">
        <f t="shared" si="418"/>
        <v>22</v>
      </c>
      <c r="J2691" s="21">
        <f t="shared" si="419"/>
        <v>39559</v>
      </c>
      <c r="K2691" s="21"/>
      <c r="L2691" s="21" t="str">
        <f t="shared" si="414"/>
        <v>Monday</v>
      </c>
      <c r="M2691" s="20">
        <f t="shared" si="415"/>
        <v>4</v>
      </c>
      <c r="N2691" s="19">
        <v>4485</v>
      </c>
      <c r="O2691" s="4">
        <f>MATCH(N2691-1,'Supply Data'!$K$12:$K$17)+1</f>
        <v>4</v>
      </c>
      <c r="P2691">
        <f>INDEX('Supply Data'!$L$12:$L$17,'Demand Data'!O2691)</f>
        <v>50</v>
      </c>
      <c r="R2691" t="str">
        <f t="shared" si="416"/>
        <v>21-Apr-08 Monday 22</v>
      </c>
    </row>
    <row r="2692" spans="4:18" x14ac:dyDescent="0.35">
      <c r="D2692" s="21">
        <f t="shared" si="417"/>
        <v>39559.916666660152</v>
      </c>
      <c r="E2692" s="21" t="b">
        <f t="shared" si="410"/>
        <v>0</v>
      </c>
      <c r="F2692" s="21" t="b">
        <f t="shared" si="411"/>
        <v>0</v>
      </c>
      <c r="G2692" s="20">
        <f t="shared" si="412"/>
        <v>1</v>
      </c>
      <c r="H2692" s="20">
        <f t="shared" si="413"/>
        <v>24</v>
      </c>
      <c r="I2692" s="20">
        <f t="shared" si="418"/>
        <v>23</v>
      </c>
      <c r="J2692" s="21">
        <f t="shared" si="419"/>
        <v>39559</v>
      </c>
      <c r="K2692" s="21"/>
      <c r="L2692" s="21" t="str">
        <f t="shared" si="414"/>
        <v>Monday</v>
      </c>
      <c r="M2692" s="20">
        <f t="shared" si="415"/>
        <v>4</v>
      </c>
      <c r="N2692" s="19">
        <v>4308</v>
      </c>
      <c r="O2692" s="4">
        <f>MATCH(N2692-1,'Supply Data'!$K$12:$K$17)+1</f>
        <v>4</v>
      </c>
      <c r="P2692">
        <f>INDEX('Supply Data'!$L$12:$L$17,'Demand Data'!O2692)</f>
        <v>50</v>
      </c>
      <c r="R2692" t="str">
        <f t="shared" si="416"/>
        <v>21-Apr-08 Monday 23</v>
      </c>
    </row>
    <row r="2693" spans="4:18" x14ac:dyDescent="0.35">
      <c r="D2693" s="21">
        <f t="shared" si="417"/>
        <v>39559.958333326817</v>
      </c>
      <c r="E2693" s="21" t="b">
        <f t="shared" si="410"/>
        <v>0</v>
      </c>
      <c r="F2693" s="21" t="b">
        <f t="shared" si="411"/>
        <v>0</v>
      </c>
      <c r="G2693" s="20">
        <f t="shared" si="412"/>
        <v>1</v>
      </c>
      <c r="H2693" s="20">
        <f t="shared" si="413"/>
        <v>24</v>
      </c>
      <c r="I2693" s="20">
        <f t="shared" si="418"/>
        <v>24</v>
      </c>
      <c r="J2693" s="21">
        <f t="shared" si="419"/>
        <v>39559</v>
      </c>
      <c r="K2693" s="21"/>
      <c r="L2693" s="21" t="str">
        <f t="shared" si="414"/>
        <v>Monday</v>
      </c>
      <c r="M2693" s="20">
        <f t="shared" si="415"/>
        <v>4</v>
      </c>
      <c r="N2693" s="19">
        <v>3922.5</v>
      </c>
      <c r="O2693" s="4">
        <f>MATCH(N2693-1,'Supply Data'!$K$12:$K$17)+1</f>
        <v>4</v>
      </c>
      <c r="P2693">
        <f>INDEX('Supply Data'!$L$12:$L$17,'Demand Data'!O2693)</f>
        <v>50</v>
      </c>
      <c r="R2693" t="str">
        <f t="shared" si="416"/>
        <v>21-Apr-08 Monday 24</v>
      </c>
    </row>
    <row r="2694" spans="4:18" x14ac:dyDescent="0.35">
      <c r="D2694" s="21">
        <f t="shared" si="417"/>
        <v>39559.999999993481</v>
      </c>
      <c r="E2694" s="21" t="b">
        <f t="shared" ref="E2694:E2757" si="420">D2694=$D$2</f>
        <v>0</v>
      </c>
      <c r="F2694" s="21" t="b">
        <f t="shared" ref="F2694:F2757" si="421">D2694=$E$2</f>
        <v>0</v>
      </c>
      <c r="G2694" s="20">
        <f t="shared" si="412"/>
        <v>1</v>
      </c>
      <c r="H2694" s="20">
        <f t="shared" si="413"/>
        <v>24</v>
      </c>
      <c r="I2694" s="20">
        <f t="shared" si="418"/>
        <v>1</v>
      </c>
      <c r="J2694" s="21">
        <f t="shared" si="419"/>
        <v>39560</v>
      </c>
      <c r="K2694" s="21"/>
      <c r="L2694" s="21" t="str">
        <f t="shared" si="414"/>
        <v>Tuesday</v>
      </c>
      <c r="M2694" s="20">
        <f t="shared" si="415"/>
        <v>4</v>
      </c>
      <c r="N2694" s="19">
        <v>3922.5</v>
      </c>
      <c r="O2694" s="4">
        <f>MATCH(N2694-1,'Supply Data'!$K$12:$K$17)+1</f>
        <v>4</v>
      </c>
      <c r="P2694">
        <f>INDEX('Supply Data'!$L$12:$L$17,'Demand Data'!O2694)</f>
        <v>50</v>
      </c>
      <c r="R2694" t="str">
        <f t="shared" si="416"/>
        <v>22-Apr-08 Tuesday 1</v>
      </c>
    </row>
    <row r="2695" spans="4:18" x14ac:dyDescent="0.35">
      <c r="D2695" s="21">
        <f t="shared" si="417"/>
        <v>39560.041666660145</v>
      </c>
      <c r="E2695" s="21" t="b">
        <f t="shared" si="420"/>
        <v>0</v>
      </c>
      <c r="F2695" s="21" t="b">
        <f t="shared" si="421"/>
        <v>0</v>
      </c>
      <c r="G2695" s="20">
        <f t="shared" ref="G2695:G2758" si="422">IF(E2695,2,IF(F2695,3,1))</f>
        <v>1</v>
      </c>
      <c r="H2695" s="20">
        <f t="shared" ref="H2695:H2758" si="423">CHOOSE(G2695,24,23,25)</f>
        <v>24</v>
      </c>
      <c r="I2695" s="20">
        <f t="shared" si="418"/>
        <v>2</v>
      </c>
      <c r="J2695" s="21">
        <f t="shared" si="419"/>
        <v>39560</v>
      </c>
      <c r="K2695" s="21"/>
      <c r="L2695" s="21" t="str">
        <f t="shared" ref="L2695:L2758" si="424">TEXT(J2695,"ddddd")</f>
        <v>Tuesday</v>
      </c>
      <c r="M2695" s="20">
        <f t="shared" ref="M2695:M2758" si="425">MONTH(D2695)</f>
        <v>4</v>
      </c>
      <c r="N2695" s="19">
        <v>3672</v>
      </c>
      <c r="O2695" s="4">
        <f>MATCH(N2695-1,'Supply Data'!$K$12:$K$17)+1</f>
        <v>4</v>
      </c>
      <c r="P2695">
        <f>INDEX('Supply Data'!$L$12:$L$17,'Demand Data'!O2695)</f>
        <v>50</v>
      </c>
      <c r="R2695" t="str">
        <f t="shared" ref="R2695:R2758" si="426">TEXT(D2695,"dd-mmm-yy ddddd")&amp;" "&amp;I2695</f>
        <v>22-Apr-08 Tuesday 2</v>
      </c>
    </row>
    <row r="2696" spans="4:18" x14ac:dyDescent="0.35">
      <c r="D2696" s="21">
        <f t="shared" ref="D2696:D2759" si="427">D2695+1/24</f>
        <v>39560.083333326809</v>
      </c>
      <c r="E2696" s="21" t="b">
        <f t="shared" si="420"/>
        <v>0</v>
      </c>
      <c r="F2696" s="21" t="b">
        <f t="shared" si="421"/>
        <v>0</v>
      </c>
      <c r="G2696" s="20">
        <f t="shared" si="422"/>
        <v>1</v>
      </c>
      <c r="H2696" s="20">
        <f t="shared" si="423"/>
        <v>24</v>
      </c>
      <c r="I2696" s="20">
        <f t="shared" ref="I2696:I2759" si="428">IF(I2695&gt;=H2696,1,I2695+1)</f>
        <v>3</v>
      </c>
      <c r="J2696" s="21">
        <f t="shared" ref="J2696:J2759" si="429">IF(I2696=1,J2695+1,J2695)</f>
        <v>39560</v>
      </c>
      <c r="K2696" s="21"/>
      <c r="L2696" s="21" t="str">
        <f t="shared" si="424"/>
        <v>Tuesday</v>
      </c>
      <c r="M2696" s="20">
        <f t="shared" si="425"/>
        <v>4</v>
      </c>
      <c r="N2696" s="19">
        <v>3847.5</v>
      </c>
      <c r="O2696" s="4">
        <f>MATCH(N2696-1,'Supply Data'!$K$12:$K$17)+1</f>
        <v>4</v>
      </c>
      <c r="P2696">
        <f>INDEX('Supply Data'!$L$12:$L$17,'Demand Data'!O2696)</f>
        <v>50</v>
      </c>
      <c r="R2696" t="str">
        <f t="shared" si="426"/>
        <v>22-Apr-08 Tuesday 3</v>
      </c>
    </row>
    <row r="2697" spans="4:18" x14ac:dyDescent="0.35">
      <c r="D2697" s="21">
        <f t="shared" si="427"/>
        <v>39560.124999993473</v>
      </c>
      <c r="E2697" s="21" t="b">
        <f t="shared" si="420"/>
        <v>0</v>
      </c>
      <c r="F2697" s="21" t="b">
        <f t="shared" si="421"/>
        <v>0</v>
      </c>
      <c r="G2697" s="20">
        <f t="shared" si="422"/>
        <v>1</v>
      </c>
      <c r="H2697" s="20">
        <f t="shared" si="423"/>
        <v>24</v>
      </c>
      <c r="I2697" s="20">
        <f t="shared" si="428"/>
        <v>4</v>
      </c>
      <c r="J2697" s="21">
        <f t="shared" si="429"/>
        <v>39560</v>
      </c>
      <c r="K2697" s="21"/>
      <c r="L2697" s="21" t="str">
        <f t="shared" si="424"/>
        <v>Tuesday</v>
      </c>
      <c r="M2697" s="20">
        <f t="shared" si="425"/>
        <v>4</v>
      </c>
      <c r="N2697" s="19">
        <v>3819</v>
      </c>
      <c r="O2697" s="4">
        <f>MATCH(N2697-1,'Supply Data'!$K$12:$K$17)+1</f>
        <v>4</v>
      </c>
      <c r="P2697">
        <f>INDEX('Supply Data'!$L$12:$L$17,'Demand Data'!O2697)</f>
        <v>50</v>
      </c>
      <c r="R2697" t="str">
        <f t="shared" si="426"/>
        <v>22-Apr-08 Tuesday 4</v>
      </c>
    </row>
    <row r="2698" spans="4:18" x14ac:dyDescent="0.35">
      <c r="D2698" s="21">
        <f t="shared" si="427"/>
        <v>39560.166666660138</v>
      </c>
      <c r="E2698" s="21" t="b">
        <f t="shared" si="420"/>
        <v>0</v>
      </c>
      <c r="F2698" s="21" t="b">
        <f t="shared" si="421"/>
        <v>0</v>
      </c>
      <c r="G2698" s="20">
        <f t="shared" si="422"/>
        <v>1</v>
      </c>
      <c r="H2698" s="20">
        <f t="shared" si="423"/>
        <v>24</v>
      </c>
      <c r="I2698" s="20">
        <f t="shared" si="428"/>
        <v>5</v>
      </c>
      <c r="J2698" s="21">
        <f t="shared" si="429"/>
        <v>39560</v>
      </c>
      <c r="K2698" s="21"/>
      <c r="L2698" s="21" t="str">
        <f t="shared" si="424"/>
        <v>Tuesday</v>
      </c>
      <c r="M2698" s="20">
        <f t="shared" si="425"/>
        <v>4</v>
      </c>
      <c r="N2698" s="19">
        <v>4000.5</v>
      </c>
      <c r="O2698" s="4">
        <f>MATCH(N2698-1,'Supply Data'!$K$12:$K$17)+1</f>
        <v>4</v>
      </c>
      <c r="P2698">
        <f>INDEX('Supply Data'!$L$12:$L$17,'Demand Data'!O2698)</f>
        <v>50</v>
      </c>
      <c r="R2698" t="str">
        <f t="shared" si="426"/>
        <v>22-Apr-08 Tuesday 5</v>
      </c>
    </row>
    <row r="2699" spans="4:18" x14ac:dyDescent="0.35">
      <c r="D2699" s="21">
        <f t="shared" si="427"/>
        <v>39560.208333326802</v>
      </c>
      <c r="E2699" s="21" t="b">
        <f t="shared" si="420"/>
        <v>0</v>
      </c>
      <c r="F2699" s="21" t="b">
        <f t="shared" si="421"/>
        <v>0</v>
      </c>
      <c r="G2699" s="20">
        <f t="shared" si="422"/>
        <v>1</v>
      </c>
      <c r="H2699" s="20">
        <f t="shared" si="423"/>
        <v>24</v>
      </c>
      <c r="I2699" s="20">
        <f t="shared" si="428"/>
        <v>6</v>
      </c>
      <c r="J2699" s="21">
        <f t="shared" si="429"/>
        <v>39560</v>
      </c>
      <c r="K2699" s="21"/>
      <c r="L2699" s="21" t="str">
        <f t="shared" si="424"/>
        <v>Tuesday</v>
      </c>
      <c r="M2699" s="20">
        <f t="shared" si="425"/>
        <v>4</v>
      </c>
      <c r="N2699" s="19">
        <v>4050</v>
      </c>
      <c r="O2699" s="4">
        <f>MATCH(N2699-1,'Supply Data'!$K$12:$K$17)+1</f>
        <v>4</v>
      </c>
      <c r="P2699">
        <f>INDEX('Supply Data'!$L$12:$L$17,'Demand Data'!O2699)</f>
        <v>50</v>
      </c>
      <c r="R2699" t="str">
        <f t="shared" si="426"/>
        <v>22-Apr-08 Tuesday 6</v>
      </c>
    </row>
    <row r="2700" spans="4:18" x14ac:dyDescent="0.35">
      <c r="D2700" s="21">
        <f t="shared" si="427"/>
        <v>39560.249999993466</v>
      </c>
      <c r="E2700" s="21" t="b">
        <f t="shared" si="420"/>
        <v>0</v>
      </c>
      <c r="F2700" s="21" t="b">
        <f t="shared" si="421"/>
        <v>0</v>
      </c>
      <c r="G2700" s="20">
        <f t="shared" si="422"/>
        <v>1</v>
      </c>
      <c r="H2700" s="20">
        <f t="shared" si="423"/>
        <v>24</v>
      </c>
      <c r="I2700" s="20">
        <f t="shared" si="428"/>
        <v>7</v>
      </c>
      <c r="J2700" s="21">
        <f t="shared" si="429"/>
        <v>39560</v>
      </c>
      <c r="K2700" s="21"/>
      <c r="L2700" s="21" t="str">
        <f t="shared" si="424"/>
        <v>Tuesday</v>
      </c>
      <c r="M2700" s="20">
        <f t="shared" si="425"/>
        <v>4</v>
      </c>
      <c r="N2700" s="19">
        <v>4128</v>
      </c>
      <c r="O2700" s="4">
        <f>MATCH(N2700-1,'Supply Data'!$K$12:$K$17)+1</f>
        <v>4</v>
      </c>
      <c r="P2700">
        <f>INDEX('Supply Data'!$L$12:$L$17,'Demand Data'!O2700)</f>
        <v>50</v>
      </c>
      <c r="R2700" t="str">
        <f t="shared" si="426"/>
        <v>22-Apr-08 Tuesday 7</v>
      </c>
    </row>
    <row r="2701" spans="4:18" x14ac:dyDescent="0.35">
      <c r="D2701" s="21">
        <f t="shared" si="427"/>
        <v>39560.29166666013</v>
      </c>
      <c r="E2701" s="21" t="b">
        <f t="shared" si="420"/>
        <v>0</v>
      </c>
      <c r="F2701" s="21" t="b">
        <f t="shared" si="421"/>
        <v>0</v>
      </c>
      <c r="G2701" s="20">
        <f t="shared" si="422"/>
        <v>1</v>
      </c>
      <c r="H2701" s="20">
        <f t="shared" si="423"/>
        <v>24</v>
      </c>
      <c r="I2701" s="20">
        <f t="shared" si="428"/>
        <v>8</v>
      </c>
      <c r="J2701" s="21">
        <f t="shared" si="429"/>
        <v>39560</v>
      </c>
      <c r="K2701" s="21"/>
      <c r="L2701" s="21" t="str">
        <f t="shared" si="424"/>
        <v>Tuesday</v>
      </c>
      <c r="M2701" s="20">
        <f t="shared" si="425"/>
        <v>4</v>
      </c>
      <c r="N2701" s="19">
        <v>4720.5</v>
      </c>
      <c r="O2701" s="4">
        <f>MATCH(N2701-1,'Supply Data'!$K$12:$K$17)+1</f>
        <v>4</v>
      </c>
      <c r="P2701">
        <f>INDEX('Supply Data'!$L$12:$L$17,'Demand Data'!O2701)</f>
        <v>50</v>
      </c>
      <c r="R2701" t="str">
        <f t="shared" si="426"/>
        <v>22-Apr-08 Tuesday 8</v>
      </c>
    </row>
    <row r="2702" spans="4:18" x14ac:dyDescent="0.35">
      <c r="D2702" s="21">
        <f t="shared" si="427"/>
        <v>39560.333333326795</v>
      </c>
      <c r="E2702" s="21" t="b">
        <f t="shared" si="420"/>
        <v>0</v>
      </c>
      <c r="F2702" s="21" t="b">
        <f t="shared" si="421"/>
        <v>0</v>
      </c>
      <c r="G2702" s="20">
        <f t="shared" si="422"/>
        <v>1</v>
      </c>
      <c r="H2702" s="20">
        <f t="shared" si="423"/>
        <v>24</v>
      </c>
      <c r="I2702" s="20">
        <f t="shared" si="428"/>
        <v>9</v>
      </c>
      <c r="J2702" s="21">
        <f t="shared" si="429"/>
        <v>39560</v>
      </c>
      <c r="K2702" s="21"/>
      <c r="L2702" s="21" t="str">
        <f t="shared" si="424"/>
        <v>Tuesday</v>
      </c>
      <c r="M2702" s="20">
        <f t="shared" si="425"/>
        <v>4</v>
      </c>
      <c r="N2702" s="19">
        <v>5224.5</v>
      </c>
      <c r="O2702" s="4">
        <f>MATCH(N2702-1,'Supply Data'!$K$12:$K$17)+1</f>
        <v>5</v>
      </c>
      <c r="P2702">
        <f>INDEX('Supply Data'!$L$12:$L$17,'Demand Data'!O2702)</f>
        <v>75</v>
      </c>
      <c r="R2702" t="str">
        <f t="shared" si="426"/>
        <v>22-Apr-08 Tuesday 9</v>
      </c>
    </row>
    <row r="2703" spans="4:18" x14ac:dyDescent="0.35">
      <c r="D2703" s="21">
        <f t="shared" si="427"/>
        <v>39560.374999993459</v>
      </c>
      <c r="E2703" s="21" t="b">
        <f t="shared" si="420"/>
        <v>0</v>
      </c>
      <c r="F2703" s="21" t="b">
        <f t="shared" si="421"/>
        <v>0</v>
      </c>
      <c r="G2703" s="20">
        <f t="shared" si="422"/>
        <v>1</v>
      </c>
      <c r="H2703" s="20">
        <f t="shared" si="423"/>
        <v>24</v>
      </c>
      <c r="I2703" s="20">
        <f t="shared" si="428"/>
        <v>10</v>
      </c>
      <c r="J2703" s="21">
        <f t="shared" si="429"/>
        <v>39560</v>
      </c>
      <c r="K2703" s="21"/>
      <c r="L2703" s="21" t="str">
        <f t="shared" si="424"/>
        <v>Tuesday</v>
      </c>
      <c r="M2703" s="20">
        <f t="shared" si="425"/>
        <v>4</v>
      </c>
      <c r="N2703" s="19">
        <v>5587.5</v>
      </c>
      <c r="O2703" s="4">
        <f>MATCH(N2703-1,'Supply Data'!$K$12:$K$17)+1</f>
        <v>5</v>
      </c>
      <c r="P2703">
        <f>INDEX('Supply Data'!$L$12:$L$17,'Demand Data'!O2703)</f>
        <v>75</v>
      </c>
      <c r="R2703" t="str">
        <f t="shared" si="426"/>
        <v>22-Apr-08 Tuesday 10</v>
      </c>
    </row>
    <row r="2704" spans="4:18" x14ac:dyDescent="0.35">
      <c r="D2704" s="21">
        <f t="shared" si="427"/>
        <v>39560.416666660123</v>
      </c>
      <c r="E2704" s="21" t="b">
        <f t="shared" si="420"/>
        <v>0</v>
      </c>
      <c r="F2704" s="21" t="b">
        <f t="shared" si="421"/>
        <v>0</v>
      </c>
      <c r="G2704" s="20">
        <f t="shared" si="422"/>
        <v>1</v>
      </c>
      <c r="H2704" s="20">
        <f t="shared" si="423"/>
        <v>24</v>
      </c>
      <c r="I2704" s="20">
        <f t="shared" si="428"/>
        <v>11</v>
      </c>
      <c r="J2704" s="21">
        <f t="shared" si="429"/>
        <v>39560</v>
      </c>
      <c r="K2704" s="21"/>
      <c r="L2704" s="21" t="str">
        <f t="shared" si="424"/>
        <v>Tuesday</v>
      </c>
      <c r="M2704" s="20">
        <f t="shared" si="425"/>
        <v>4</v>
      </c>
      <c r="N2704" s="19">
        <v>5769</v>
      </c>
      <c r="O2704" s="4">
        <f>MATCH(N2704-1,'Supply Data'!$K$12:$K$17)+1</f>
        <v>5</v>
      </c>
      <c r="P2704">
        <f>INDEX('Supply Data'!$L$12:$L$17,'Demand Data'!O2704)</f>
        <v>75</v>
      </c>
      <c r="R2704" t="str">
        <f t="shared" si="426"/>
        <v>22-Apr-08 Tuesday 11</v>
      </c>
    </row>
    <row r="2705" spans="4:18" x14ac:dyDescent="0.35">
      <c r="D2705" s="21">
        <f t="shared" si="427"/>
        <v>39560.458333326787</v>
      </c>
      <c r="E2705" s="21" t="b">
        <f t="shared" si="420"/>
        <v>0</v>
      </c>
      <c r="F2705" s="21" t="b">
        <f t="shared" si="421"/>
        <v>0</v>
      </c>
      <c r="G2705" s="20">
        <f t="shared" si="422"/>
        <v>1</v>
      </c>
      <c r="H2705" s="20">
        <f t="shared" si="423"/>
        <v>24</v>
      </c>
      <c r="I2705" s="20">
        <f t="shared" si="428"/>
        <v>12</v>
      </c>
      <c r="J2705" s="21">
        <f t="shared" si="429"/>
        <v>39560</v>
      </c>
      <c r="K2705" s="21"/>
      <c r="L2705" s="21" t="str">
        <f t="shared" si="424"/>
        <v>Tuesday</v>
      </c>
      <c r="M2705" s="20">
        <f t="shared" si="425"/>
        <v>4</v>
      </c>
      <c r="N2705" s="19">
        <v>5592</v>
      </c>
      <c r="O2705" s="4">
        <f>MATCH(N2705-1,'Supply Data'!$K$12:$K$17)+1</f>
        <v>5</v>
      </c>
      <c r="P2705">
        <f>INDEX('Supply Data'!$L$12:$L$17,'Demand Data'!O2705)</f>
        <v>75</v>
      </c>
      <c r="R2705" t="str">
        <f t="shared" si="426"/>
        <v>22-Apr-08 Tuesday 12</v>
      </c>
    </row>
    <row r="2706" spans="4:18" x14ac:dyDescent="0.35">
      <c r="D2706" s="21">
        <f t="shared" si="427"/>
        <v>39560.499999993452</v>
      </c>
      <c r="E2706" s="21" t="b">
        <f t="shared" si="420"/>
        <v>0</v>
      </c>
      <c r="F2706" s="21" t="b">
        <f t="shared" si="421"/>
        <v>0</v>
      </c>
      <c r="G2706" s="20">
        <f t="shared" si="422"/>
        <v>1</v>
      </c>
      <c r="H2706" s="20">
        <f t="shared" si="423"/>
        <v>24</v>
      </c>
      <c r="I2706" s="20">
        <f t="shared" si="428"/>
        <v>13</v>
      </c>
      <c r="J2706" s="21">
        <f t="shared" si="429"/>
        <v>39560</v>
      </c>
      <c r="K2706" s="21"/>
      <c r="L2706" s="21" t="str">
        <f t="shared" si="424"/>
        <v>Tuesday</v>
      </c>
      <c r="M2706" s="20">
        <f t="shared" si="425"/>
        <v>4</v>
      </c>
      <c r="N2706" s="19">
        <v>5874</v>
      </c>
      <c r="O2706" s="4">
        <f>MATCH(N2706-1,'Supply Data'!$K$12:$K$17)+1</f>
        <v>5</v>
      </c>
      <c r="P2706">
        <f>INDEX('Supply Data'!$L$12:$L$17,'Demand Data'!O2706)</f>
        <v>75</v>
      </c>
      <c r="R2706" t="str">
        <f t="shared" si="426"/>
        <v>22-Apr-08 Tuesday 13</v>
      </c>
    </row>
    <row r="2707" spans="4:18" x14ac:dyDescent="0.35">
      <c r="D2707" s="21">
        <f t="shared" si="427"/>
        <v>39560.541666660116</v>
      </c>
      <c r="E2707" s="21" t="b">
        <f t="shared" si="420"/>
        <v>0</v>
      </c>
      <c r="F2707" s="21" t="b">
        <f t="shared" si="421"/>
        <v>0</v>
      </c>
      <c r="G2707" s="20">
        <f t="shared" si="422"/>
        <v>1</v>
      </c>
      <c r="H2707" s="20">
        <f t="shared" si="423"/>
        <v>24</v>
      </c>
      <c r="I2707" s="20">
        <f t="shared" si="428"/>
        <v>14</v>
      </c>
      <c r="J2707" s="21">
        <f t="shared" si="429"/>
        <v>39560</v>
      </c>
      <c r="K2707" s="21"/>
      <c r="L2707" s="21" t="str">
        <f t="shared" si="424"/>
        <v>Tuesday</v>
      </c>
      <c r="M2707" s="20">
        <f t="shared" si="425"/>
        <v>4</v>
      </c>
      <c r="N2707" s="19">
        <v>5935.5</v>
      </c>
      <c r="O2707" s="4">
        <f>MATCH(N2707-1,'Supply Data'!$K$12:$K$17)+1</f>
        <v>5</v>
      </c>
      <c r="P2707">
        <f>INDEX('Supply Data'!$L$12:$L$17,'Demand Data'!O2707)</f>
        <v>75</v>
      </c>
      <c r="R2707" t="str">
        <f t="shared" si="426"/>
        <v>22-Apr-08 Tuesday 14</v>
      </c>
    </row>
    <row r="2708" spans="4:18" x14ac:dyDescent="0.35">
      <c r="D2708" s="21">
        <f t="shared" si="427"/>
        <v>39560.58333332678</v>
      </c>
      <c r="E2708" s="21" t="b">
        <f t="shared" si="420"/>
        <v>0</v>
      </c>
      <c r="F2708" s="21" t="b">
        <f t="shared" si="421"/>
        <v>0</v>
      </c>
      <c r="G2708" s="20">
        <f t="shared" si="422"/>
        <v>1</v>
      </c>
      <c r="H2708" s="20">
        <f t="shared" si="423"/>
        <v>24</v>
      </c>
      <c r="I2708" s="20">
        <f t="shared" si="428"/>
        <v>15</v>
      </c>
      <c r="J2708" s="21">
        <f t="shared" si="429"/>
        <v>39560</v>
      </c>
      <c r="K2708" s="21"/>
      <c r="L2708" s="21" t="str">
        <f t="shared" si="424"/>
        <v>Tuesday</v>
      </c>
      <c r="M2708" s="20">
        <f t="shared" si="425"/>
        <v>4</v>
      </c>
      <c r="N2708" s="19">
        <v>5821.5</v>
      </c>
      <c r="O2708" s="4">
        <f>MATCH(N2708-1,'Supply Data'!$K$12:$K$17)+1</f>
        <v>5</v>
      </c>
      <c r="P2708">
        <f>INDEX('Supply Data'!$L$12:$L$17,'Demand Data'!O2708)</f>
        <v>75</v>
      </c>
      <c r="R2708" t="str">
        <f t="shared" si="426"/>
        <v>22-Apr-08 Tuesday 15</v>
      </c>
    </row>
    <row r="2709" spans="4:18" x14ac:dyDescent="0.35">
      <c r="D2709" s="21">
        <f t="shared" si="427"/>
        <v>39560.624999993444</v>
      </c>
      <c r="E2709" s="21" t="b">
        <f t="shared" si="420"/>
        <v>0</v>
      </c>
      <c r="F2709" s="21" t="b">
        <f t="shared" si="421"/>
        <v>0</v>
      </c>
      <c r="G2709" s="20">
        <f t="shared" si="422"/>
        <v>1</v>
      </c>
      <c r="H2709" s="20">
        <f t="shared" si="423"/>
        <v>24</v>
      </c>
      <c r="I2709" s="20">
        <f t="shared" si="428"/>
        <v>16</v>
      </c>
      <c r="J2709" s="21">
        <f t="shared" si="429"/>
        <v>39560</v>
      </c>
      <c r="K2709" s="21"/>
      <c r="L2709" s="21" t="str">
        <f t="shared" si="424"/>
        <v>Tuesday</v>
      </c>
      <c r="M2709" s="20">
        <f t="shared" si="425"/>
        <v>4</v>
      </c>
      <c r="N2709" s="19">
        <v>5730</v>
      </c>
      <c r="O2709" s="4">
        <f>MATCH(N2709-1,'Supply Data'!$K$12:$K$17)+1</f>
        <v>5</v>
      </c>
      <c r="P2709">
        <f>INDEX('Supply Data'!$L$12:$L$17,'Demand Data'!O2709)</f>
        <v>75</v>
      </c>
      <c r="R2709" t="str">
        <f t="shared" si="426"/>
        <v>22-Apr-08 Tuesday 16</v>
      </c>
    </row>
    <row r="2710" spans="4:18" x14ac:dyDescent="0.35">
      <c r="D2710" s="21">
        <f t="shared" si="427"/>
        <v>39560.666666660109</v>
      </c>
      <c r="E2710" s="21" t="b">
        <f t="shared" si="420"/>
        <v>0</v>
      </c>
      <c r="F2710" s="21" t="b">
        <f t="shared" si="421"/>
        <v>0</v>
      </c>
      <c r="G2710" s="20">
        <f t="shared" si="422"/>
        <v>1</v>
      </c>
      <c r="H2710" s="20">
        <f t="shared" si="423"/>
        <v>24</v>
      </c>
      <c r="I2710" s="20">
        <f t="shared" si="428"/>
        <v>17</v>
      </c>
      <c r="J2710" s="21">
        <f t="shared" si="429"/>
        <v>39560</v>
      </c>
      <c r="K2710" s="21"/>
      <c r="L2710" s="21" t="str">
        <f t="shared" si="424"/>
        <v>Tuesday</v>
      </c>
      <c r="M2710" s="20">
        <f t="shared" si="425"/>
        <v>4</v>
      </c>
      <c r="N2710" s="19">
        <v>5547</v>
      </c>
      <c r="O2710" s="4">
        <f>MATCH(N2710-1,'Supply Data'!$K$12:$K$17)+1</f>
        <v>5</v>
      </c>
      <c r="P2710">
        <f>INDEX('Supply Data'!$L$12:$L$17,'Demand Data'!O2710)</f>
        <v>75</v>
      </c>
      <c r="R2710" t="str">
        <f t="shared" si="426"/>
        <v>22-Apr-08 Tuesday 17</v>
      </c>
    </row>
    <row r="2711" spans="4:18" x14ac:dyDescent="0.35">
      <c r="D2711" s="21">
        <f t="shared" si="427"/>
        <v>39560.708333326773</v>
      </c>
      <c r="E2711" s="21" t="b">
        <f t="shared" si="420"/>
        <v>0</v>
      </c>
      <c r="F2711" s="21" t="b">
        <f t="shared" si="421"/>
        <v>0</v>
      </c>
      <c r="G2711" s="20">
        <f t="shared" si="422"/>
        <v>1</v>
      </c>
      <c r="H2711" s="20">
        <f t="shared" si="423"/>
        <v>24</v>
      </c>
      <c r="I2711" s="20">
        <f t="shared" si="428"/>
        <v>18</v>
      </c>
      <c r="J2711" s="21">
        <f t="shared" si="429"/>
        <v>39560</v>
      </c>
      <c r="K2711" s="21"/>
      <c r="L2711" s="21" t="str">
        <f t="shared" si="424"/>
        <v>Tuesday</v>
      </c>
      <c r="M2711" s="20">
        <f t="shared" si="425"/>
        <v>4</v>
      </c>
      <c r="N2711" s="19">
        <v>5556</v>
      </c>
      <c r="O2711" s="4">
        <f>MATCH(N2711-1,'Supply Data'!$K$12:$K$17)+1</f>
        <v>5</v>
      </c>
      <c r="P2711">
        <f>INDEX('Supply Data'!$L$12:$L$17,'Demand Data'!O2711)</f>
        <v>75</v>
      </c>
      <c r="R2711" t="str">
        <f t="shared" si="426"/>
        <v>22-Apr-08 Tuesday 18</v>
      </c>
    </row>
    <row r="2712" spans="4:18" x14ac:dyDescent="0.35">
      <c r="D2712" s="21">
        <f t="shared" si="427"/>
        <v>39560.749999993437</v>
      </c>
      <c r="E2712" s="21" t="b">
        <f t="shared" si="420"/>
        <v>0</v>
      </c>
      <c r="F2712" s="21" t="b">
        <f t="shared" si="421"/>
        <v>0</v>
      </c>
      <c r="G2712" s="20">
        <f t="shared" si="422"/>
        <v>1</v>
      </c>
      <c r="H2712" s="20">
        <f t="shared" si="423"/>
        <v>24</v>
      </c>
      <c r="I2712" s="20">
        <f t="shared" si="428"/>
        <v>19</v>
      </c>
      <c r="J2712" s="21">
        <f t="shared" si="429"/>
        <v>39560</v>
      </c>
      <c r="K2712" s="21"/>
      <c r="L2712" s="21" t="str">
        <f t="shared" si="424"/>
        <v>Tuesday</v>
      </c>
      <c r="M2712" s="20">
        <f t="shared" si="425"/>
        <v>4</v>
      </c>
      <c r="N2712" s="19">
        <v>5934</v>
      </c>
      <c r="O2712" s="4">
        <f>MATCH(N2712-1,'Supply Data'!$K$12:$K$17)+1</f>
        <v>5</v>
      </c>
      <c r="P2712">
        <f>INDEX('Supply Data'!$L$12:$L$17,'Demand Data'!O2712)</f>
        <v>75</v>
      </c>
      <c r="R2712" t="str">
        <f t="shared" si="426"/>
        <v>22-Apr-08 Tuesday 19</v>
      </c>
    </row>
    <row r="2713" spans="4:18" x14ac:dyDescent="0.35">
      <c r="D2713" s="21">
        <f t="shared" si="427"/>
        <v>39560.791666660101</v>
      </c>
      <c r="E2713" s="21" t="b">
        <f t="shared" si="420"/>
        <v>0</v>
      </c>
      <c r="F2713" s="21" t="b">
        <f t="shared" si="421"/>
        <v>0</v>
      </c>
      <c r="G2713" s="20">
        <f t="shared" si="422"/>
        <v>1</v>
      </c>
      <c r="H2713" s="20">
        <f t="shared" si="423"/>
        <v>24</v>
      </c>
      <c r="I2713" s="20">
        <f t="shared" si="428"/>
        <v>20</v>
      </c>
      <c r="J2713" s="21">
        <f t="shared" si="429"/>
        <v>39560</v>
      </c>
      <c r="K2713" s="21"/>
      <c r="L2713" s="21" t="str">
        <f t="shared" si="424"/>
        <v>Tuesday</v>
      </c>
      <c r="M2713" s="20">
        <f t="shared" si="425"/>
        <v>4</v>
      </c>
      <c r="N2713" s="19">
        <v>5776.5</v>
      </c>
      <c r="O2713" s="4">
        <f>MATCH(N2713-1,'Supply Data'!$K$12:$K$17)+1</f>
        <v>5</v>
      </c>
      <c r="P2713">
        <f>INDEX('Supply Data'!$L$12:$L$17,'Demand Data'!O2713)</f>
        <v>75</v>
      </c>
      <c r="R2713" t="str">
        <f t="shared" si="426"/>
        <v>22-Apr-08 Tuesday 20</v>
      </c>
    </row>
    <row r="2714" spans="4:18" x14ac:dyDescent="0.35">
      <c r="D2714" s="21">
        <f t="shared" si="427"/>
        <v>39560.833333326766</v>
      </c>
      <c r="E2714" s="21" t="b">
        <f t="shared" si="420"/>
        <v>0</v>
      </c>
      <c r="F2714" s="21" t="b">
        <f t="shared" si="421"/>
        <v>0</v>
      </c>
      <c r="G2714" s="20">
        <f t="shared" si="422"/>
        <v>1</v>
      </c>
      <c r="H2714" s="20">
        <f t="shared" si="423"/>
        <v>24</v>
      </c>
      <c r="I2714" s="20">
        <f t="shared" si="428"/>
        <v>21</v>
      </c>
      <c r="J2714" s="21">
        <f t="shared" si="429"/>
        <v>39560</v>
      </c>
      <c r="K2714" s="21"/>
      <c r="L2714" s="21" t="str">
        <f t="shared" si="424"/>
        <v>Tuesday</v>
      </c>
      <c r="M2714" s="20">
        <f t="shared" si="425"/>
        <v>4</v>
      </c>
      <c r="N2714" s="19">
        <v>5518.5</v>
      </c>
      <c r="O2714" s="4">
        <f>MATCH(N2714-1,'Supply Data'!$K$12:$K$17)+1</f>
        <v>5</v>
      </c>
      <c r="P2714">
        <f>INDEX('Supply Data'!$L$12:$L$17,'Demand Data'!O2714)</f>
        <v>75</v>
      </c>
      <c r="R2714" t="str">
        <f t="shared" si="426"/>
        <v>22-Apr-08 Tuesday 21</v>
      </c>
    </row>
    <row r="2715" spans="4:18" x14ac:dyDescent="0.35">
      <c r="D2715" s="21">
        <f t="shared" si="427"/>
        <v>39560.87499999343</v>
      </c>
      <c r="E2715" s="21" t="b">
        <f t="shared" si="420"/>
        <v>0</v>
      </c>
      <c r="F2715" s="21" t="b">
        <f t="shared" si="421"/>
        <v>0</v>
      </c>
      <c r="G2715" s="20">
        <f t="shared" si="422"/>
        <v>1</v>
      </c>
      <c r="H2715" s="20">
        <f t="shared" si="423"/>
        <v>24</v>
      </c>
      <c r="I2715" s="20">
        <f t="shared" si="428"/>
        <v>22</v>
      </c>
      <c r="J2715" s="21">
        <f t="shared" si="429"/>
        <v>39560</v>
      </c>
      <c r="K2715" s="21"/>
      <c r="L2715" s="21" t="str">
        <f t="shared" si="424"/>
        <v>Tuesday</v>
      </c>
      <c r="M2715" s="20">
        <f t="shared" si="425"/>
        <v>4</v>
      </c>
      <c r="N2715" s="19">
        <v>5223</v>
      </c>
      <c r="O2715" s="4">
        <f>MATCH(N2715-1,'Supply Data'!$K$12:$K$17)+1</f>
        <v>5</v>
      </c>
      <c r="P2715">
        <f>INDEX('Supply Data'!$L$12:$L$17,'Demand Data'!O2715)</f>
        <v>75</v>
      </c>
      <c r="R2715" t="str">
        <f t="shared" si="426"/>
        <v>22-Apr-08 Tuesday 22</v>
      </c>
    </row>
    <row r="2716" spans="4:18" x14ac:dyDescent="0.35">
      <c r="D2716" s="21">
        <f t="shared" si="427"/>
        <v>39560.916666660094</v>
      </c>
      <c r="E2716" s="21" t="b">
        <f t="shared" si="420"/>
        <v>0</v>
      </c>
      <c r="F2716" s="21" t="b">
        <f t="shared" si="421"/>
        <v>0</v>
      </c>
      <c r="G2716" s="20">
        <f t="shared" si="422"/>
        <v>1</v>
      </c>
      <c r="H2716" s="20">
        <f t="shared" si="423"/>
        <v>24</v>
      </c>
      <c r="I2716" s="20">
        <f t="shared" si="428"/>
        <v>23</v>
      </c>
      <c r="J2716" s="21">
        <f t="shared" si="429"/>
        <v>39560</v>
      </c>
      <c r="K2716" s="21"/>
      <c r="L2716" s="21" t="str">
        <f t="shared" si="424"/>
        <v>Tuesday</v>
      </c>
      <c r="M2716" s="20">
        <f t="shared" si="425"/>
        <v>4</v>
      </c>
      <c r="N2716" s="19">
        <v>4741.5</v>
      </c>
      <c r="O2716" s="4">
        <f>MATCH(N2716-1,'Supply Data'!$K$12:$K$17)+1</f>
        <v>4</v>
      </c>
      <c r="P2716">
        <f>INDEX('Supply Data'!$L$12:$L$17,'Demand Data'!O2716)</f>
        <v>50</v>
      </c>
      <c r="R2716" t="str">
        <f t="shared" si="426"/>
        <v>22-Apr-08 Tuesday 23</v>
      </c>
    </row>
    <row r="2717" spans="4:18" x14ac:dyDescent="0.35">
      <c r="D2717" s="21">
        <f t="shared" si="427"/>
        <v>39560.958333326758</v>
      </c>
      <c r="E2717" s="21" t="b">
        <f t="shared" si="420"/>
        <v>0</v>
      </c>
      <c r="F2717" s="21" t="b">
        <f t="shared" si="421"/>
        <v>0</v>
      </c>
      <c r="G2717" s="20">
        <f t="shared" si="422"/>
        <v>1</v>
      </c>
      <c r="H2717" s="20">
        <f t="shared" si="423"/>
        <v>24</v>
      </c>
      <c r="I2717" s="20">
        <f t="shared" si="428"/>
        <v>24</v>
      </c>
      <c r="J2717" s="21">
        <f t="shared" si="429"/>
        <v>39560</v>
      </c>
      <c r="K2717" s="21"/>
      <c r="L2717" s="21" t="str">
        <f t="shared" si="424"/>
        <v>Tuesday</v>
      </c>
      <c r="M2717" s="20">
        <f t="shared" si="425"/>
        <v>4</v>
      </c>
      <c r="N2717" s="19">
        <v>4522.5</v>
      </c>
      <c r="O2717" s="4">
        <f>MATCH(N2717-1,'Supply Data'!$K$12:$K$17)+1</f>
        <v>4</v>
      </c>
      <c r="P2717">
        <f>INDEX('Supply Data'!$L$12:$L$17,'Demand Data'!O2717)</f>
        <v>50</v>
      </c>
      <c r="R2717" t="str">
        <f t="shared" si="426"/>
        <v>22-Apr-08 Tuesday 24</v>
      </c>
    </row>
    <row r="2718" spans="4:18" x14ac:dyDescent="0.35">
      <c r="D2718" s="21">
        <f t="shared" si="427"/>
        <v>39560.999999993423</v>
      </c>
      <c r="E2718" s="21" t="b">
        <f t="shared" si="420"/>
        <v>0</v>
      </c>
      <c r="F2718" s="21" t="b">
        <f t="shared" si="421"/>
        <v>0</v>
      </c>
      <c r="G2718" s="20">
        <f t="shared" si="422"/>
        <v>1</v>
      </c>
      <c r="H2718" s="20">
        <f t="shared" si="423"/>
        <v>24</v>
      </c>
      <c r="I2718" s="20">
        <f t="shared" si="428"/>
        <v>1</v>
      </c>
      <c r="J2718" s="21">
        <f t="shared" si="429"/>
        <v>39561</v>
      </c>
      <c r="K2718" s="21"/>
      <c r="L2718" s="21" t="str">
        <f t="shared" si="424"/>
        <v>Wednesday</v>
      </c>
      <c r="M2718" s="20">
        <f t="shared" si="425"/>
        <v>4</v>
      </c>
      <c r="N2718" s="19">
        <v>4393.5</v>
      </c>
      <c r="O2718" s="4">
        <f>MATCH(N2718-1,'Supply Data'!$K$12:$K$17)+1</f>
        <v>4</v>
      </c>
      <c r="P2718">
        <f>INDEX('Supply Data'!$L$12:$L$17,'Demand Data'!O2718)</f>
        <v>50</v>
      </c>
      <c r="R2718" t="str">
        <f t="shared" si="426"/>
        <v>23-Apr-08 Wednesday 1</v>
      </c>
    </row>
    <row r="2719" spans="4:18" x14ac:dyDescent="0.35">
      <c r="D2719" s="21">
        <f t="shared" si="427"/>
        <v>39561.041666660087</v>
      </c>
      <c r="E2719" s="21" t="b">
        <f t="shared" si="420"/>
        <v>0</v>
      </c>
      <c r="F2719" s="21" t="b">
        <f t="shared" si="421"/>
        <v>0</v>
      </c>
      <c r="G2719" s="20">
        <f t="shared" si="422"/>
        <v>1</v>
      </c>
      <c r="H2719" s="20">
        <f t="shared" si="423"/>
        <v>24</v>
      </c>
      <c r="I2719" s="20">
        <f t="shared" si="428"/>
        <v>2</v>
      </c>
      <c r="J2719" s="21">
        <f t="shared" si="429"/>
        <v>39561</v>
      </c>
      <c r="K2719" s="21"/>
      <c r="L2719" s="21" t="str">
        <f t="shared" si="424"/>
        <v>Wednesday</v>
      </c>
      <c r="M2719" s="20">
        <f t="shared" si="425"/>
        <v>4</v>
      </c>
      <c r="N2719" s="19">
        <v>4296</v>
      </c>
      <c r="O2719" s="4">
        <f>MATCH(N2719-1,'Supply Data'!$K$12:$K$17)+1</f>
        <v>4</v>
      </c>
      <c r="P2719">
        <f>INDEX('Supply Data'!$L$12:$L$17,'Demand Data'!O2719)</f>
        <v>50</v>
      </c>
      <c r="R2719" t="str">
        <f t="shared" si="426"/>
        <v>23-Apr-08 Wednesday 2</v>
      </c>
    </row>
    <row r="2720" spans="4:18" x14ac:dyDescent="0.35">
      <c r="D2720" s="21">
        <f t="shared" si="427"/>
        <v>39561.083333326751</v>
      </c>
      <c r="E2720" s="21" t="b">
        <f t="shared" si="420"/>
        <v>0</v>
      </c>
      <c r="F2720" s="21" t="b">
        <f t="shared" si="421"/>
        <v>0</v>
      </c>
      <c r="G2720" s="20">
        <f t="shared" si="422"/>
        <v>1</v>
      </c>
      <c r="H2720" s="20">
        <f t="shared" si="423"/>
        <v>24</v>
      </c>
      <c r="I2720" s="20">
        <f t="shared" si="428"/>
        <v>3</v>
      </c>
      <c r="J2720" s="21">
        <f t="shared" si="429"/>
        <v>39561</v>
      </c>
      <c r="K2720" s="21"/>
      <c r="L2720" s="21" t="str">
        <f t="shared" si="424"/>
        <v>Wednesday</v>
      </c>
      <c r="M2720" s="20">
        <f t="shared" si="425"/>
        <v>4</v>
      </c>
      <c r="N2720" s="19">
        <v>4140</v>
      </c>
      <c r="O2720" s="4">
        <f>MATCH(N2720-1,'Supply Data'!$K$12:$K$17)+1</f>
        <v>4</v>
      </c>
      <c r="P2720">
        <f>INDEX('Supply Data'!$L$12:$L$17,'Demand Data'!O2720)</f>
        <v>50</v>
      </c>
      <c r="R2720" t="str">
        <f t="shared" si="426"/>
        <v>23-Apr-08 Wednesday 3</v>
      </c>
    </row>
    <row r="2721" spans="4:18" x14ac:dyDescent="0.35">
      <c r="D2721" s="21">
        <f t="shared" si="427"/>
        <v>39561.124999993415</v>
      </c>
      <c r="E2721" s="21" t="b">
        <f t="shared" si="420"/>
        <v>0</v>
      </c>
      <c r="F2721" s="21" t="b">
        <f t="shared" si="421"/>
        <v>0</v>
      </c>
      <c r="G2721" s="20">
        <f t="shared" si="422"/>
        <v>1</v>
      </c>
      <c r="H2721" s="20">
        <f t="shared" si="423"/>
        <v>24</v>
      </c>
      <c r="I2721" s="20">
        <f t="shared" si="428"/>
        <v>4</v>
      </c>
      <c r="J2721" s="21">
        <f t="shared" si="429"/>
        <v>39561</v>
      </c>
      <c r="K2721" s="21"/>
      <c r="L2721" s="21" t="str">
        <f t="shared" si="424"/>
        <v>Wednesday</v>
      </c>
      <c r="M2721" s="20">
        <f t="shared" si="425"/>
        <v>4</v>
      </c>
      <c r="N2721" s="19">
        <v>4051.5</v>
      </c>
      <c r="O2721" s="4">
        <f>MATCH(N2721-1,'Supply Data'!$K$12:$K$17)+1</f>
        <v>4</v>
      </c>
      <c r="P2721">
        <f>INDEX('Supply Data'!$L$12:$L$17,'Demand Data'!O2721)</f>
        <v>50</v>
      </c>
      <c r="R2721" t="str">
        <f t="shared" si="426"/>
        <v>23-Apr-08 Wednesday 4</v>
      </c>
    </row>
    <row r="2722" spans="4:18" x14ac:dyDescent="0.35">
      <c r="D2722" s="21">
        <f t="shared" si="427"/>
        <v>39561.166666660079</v>
      </c>
      <c r="E2722" s="21" t="b">
        <f t="shared" si="420"/>
        <v>0</v>
      </c>
      <c r="F2722" s="21" t="b">
        <f t="shared" si="421"/>
        <v>0</v>
      </c>
      <c r="G2722" s="20">
        <f t="shared" si="422"/>
        <v>1</v>
      </c>
      <c r="H2722" s="20">
        <f t="shared" si="423"/>
        <v>24</v>
      </c>
      <c r="I2722" s="20">
        <f t="shared" si="428"/>
        <v>5</v>
      </c>
      <c r="J2722" s="21">
        <f t="shared" si="429"/>
        <v>39561</v>
      </c>
      <c r="K2722" s="21"/>
      <c r="L2722" s="21" t="str">
        <f t="shared" si="424"/>
        <v>Wednesday</v>
      </c>
      <c r="M2722" s="20">
        <f t="shared" si="425"/>
        <v>4</v>
      </c>
      <c r="N2722" s="19">
        <v>4081.5</v>
      </c>
      <c r="O2722" s="4">
        <f>MATCH(N2722-1,'Supply Data'!$K$12:$K$17)+1</f>
        <v>4</v>
      </c>
      <c r="P2722">
        <f>INDEX('Supply Data'!$L$12:$L$17,'Demand Data'!O2722)</f>
        <v>50</v>
      </c>
      <c r="R2722" t="str">
        <f t="shared" si="426"/>
        <v>23-Apr-08 Wednesday 5</v>
      </c>
    </row>
    <row r="2723" spans="4:18" x14ac:dyDescent="0.35">
      <c r="D2723" s="21">
        <f t="shared" si="427"/>
        <v>39561.208333326744</v>
      </c>
      <c r="E2723" s="21" t="b">
        <f t="shared" si="420"/>
        <v>0</v>
      </c>
      <c r="F2723" s="21" t="b">
        <f t="shared" si="421"/>
        <v>0</v>
      </c>
      <c r="G2723" s="20">
        <f t="shared" si="422"/>
        <v>1</v>
      </c>
      <c r="H2723" s="20">
        <f t="shared" si="423"/>
        <v>24</v>
      </c>
      <c r="I2723" s="20">
        <f t="shared" si="428"/>
        <v>6</v>
      </c>
      <c r="J2723" s="21">
        <f t="shared" si="429"/>
        <v>39561</v>
      </c>
      <c r="K2723" s="21"/>
      <c r="L2723" s="21" t="str">
        <f t="shared" si="424"/>
        <v>Wednesday</v>
      </c>
      <c r="M2723" s="20">
        <f t="shared" si="425"/>
        <v>4</v>
      </c>
      <c r="N2723" s="19">
        <v>4033.5</v>
      </c>
      <c r="O2723" s="4">
        <f>MATCH(N2723-1,'Supply Data'!$K$12:$K$17)+1</f>
        <v>4</v>
      </c>
      <c r="P2723">
        <f>INDEX('Supply Data'!$L$12:$L$17,'Demand Data'!O2723)</f>
        <v>50</v>
      </c>
      <c r="R2723" t="str">
        <f t="shared" si="426"/>
        <v>23-Apr-08 Wednesday 6</v>
      </c>
    </row>
    <row r="2724" spans="4:18" x14ac:dyDescent="0.35">
      <c r="D2724" s="21">
        <f t="shared" si="427"/>
        <v>39561.249999993408</v>
      </c>
      <c r="E2724" s="21" t="b">
        <f t="shared" si="420"/>
        <v>0</v>
      </c>
      <c r="F2724" s="21" t="b">
        <f t="shared" si="421"/>
        <v>0</v>
      </c>
      <c r="G2724" s="20">
        <f t="shared" si="422"/>
        <v>1</v>
      </c>
      <c r="H2724" s="20">
        <f t="shared" si="423"/>
        <v>24</v>
      </c>
      <c r="I2724" s="20">
        <f t="shared" si="428"/>
        <v>7</v>
      </c>
      <c r="J2724" s="21">
        <f t="shared" si="429"/>
        <v>39561</v>
      </c>
      <c r="K2724" s="21"/>
      <c r="L2724" s="21" t="str">
        <f t="shared" si="424"/>
        <v>Wednesday</v>
      </c>
      <c r="M2724" s="20">
        <f t="shared" si="425"/>
        <v>4</v>
      </c>
      <c r="N2724" s="19">
        <v>4191</v>
      </c>
      <c r="O2724" s="4">
        <f>MATCH(N2724-1,'Supply Data'!$K$12:$K$17)+1</f>
        <v>4</v>
      </c>
      <c r="P2724">
        <f>INDEX('Supply Data'!$L$12:$L$17,'Demand Data'!O2724)</f>
        <v>50</v>
      </c>
      <c r="R2724" t="str">
        <f t="shared" si="426"/>
        <v>23-Apr-08 Wednesday 7</v>
      </c>
    </row>
    <row r="2725" spans="4:18" x14ac:dyDescent="0.35">
      <c r="D2725" s="21">
        <f t="shared" si="427"/>
        <v>39561.291666660072</v>
      </c>
      <c r="E2725" s="21" t="b">
        <f t="shared" si="420"/>
        <v>0</v>
      </c>
      <c r="F2725" s="21" t="b">
        <f t="shared" si="421"/>
        <v>0</v>
      </c>
      <c r="G2725" s="20">
        <f t="shared" si="422"/>
        <v>1</v>
      </c>
      <c r="H2725" s="20">
        <f t="shared" si="423"/>
        <v>24</v>
      </c>
      <c r="I2725" s="20">
        <f t="shared" si="428"/>
        <v>8</v>
      </c>
      <c r="J2725" s="21">
        <f t="shared" si="429"/>
        <v>39561</v>
      </c>
      <c r="K2725" s="21"/>
      <c r="L2725" s="21" t="str">
        <f t="shared" si="424"/>
        <v>Wednesday</v>
      </c>
      <c r="M2725" s="20">
        <f t="shared" si="425"/>
        <v>4</v>
      </c>
      <c r="N2725" s="19">
        <v>4837.5</v>
      </c>
      <c r="O2725" s="4">
        <f>MATCH(N2725-1,'Supply Data'!$K$12:$K$17)+1</f>
        <v>5</v>
      </c>
      <c r="P2725">
        <f>INDEX('Supply Data'!$L$12:$L$17,'Demand Data'!O2725)</f>
        <v>75</v>
      </c>
      <c r="R2725" t="str">
        <f t="shared" si="426"/>
        <v>23-Apr-08 Wednesday 8</v>
      </c>
    </row>
    <row r="2726" spans="4:18" x14ac:dyDescent="0.35">
      <c r="D2726" s="21">
        <f t="shared" si="427"/>
        <v>39561.333333326736</v>
      </c>
      <c r="E2726" s="21" t="b">
        <f t="shared" si="420"/>
        <v>0</v>
      </c>
      <c r="F2726" s="21" t="b">
        <f t="shared" si="421"/>
        <v>0</v>
      </c>
      <c r="G2726" s="20">
        <f t="shared" si="422"/>
        <v>1</v>
      </c>
      <c r="H2726" s="20">
        <f t="shared" si="423"/>
        <v>24</v>
      </c>
      <c r="I2726" s="20">
        <f t="shared" si="428"/>
        <v>9</v>
      </c>
      <c r="J2726" s="21">
        <f t="shared" si="429"/>
        <v>39561</v>
      </c>
      <c r="K2726" s="21"/>
      <c r="L2726" s="21" t="str">
        <f t="shared" si="424"/>
        <v>Wednesday</v>
      </c>
      <c r="M2726" s="20">
        <f t="shared" si="425"/>
        <v>4</v>
      </c>
      <c r="N2726" s="19">
        <v>5361</v>
      </c>
      <c r="O2726" s="4">
        <f>MATCH(N2726-1,'Supply Data'!$K$12:$K$17)+1</f>
        <v>5</v>
      </c>
      <c r="P2726">
        <f>INDEX('Supply Data'!$L$12:$L$17,'Demand Data'!O2726)</f>
        <v>75</v>
      </c>
      <c r="R2726" t="str">
        <f t="shared" si="426"/>
        <v>23-Apr-08 Wednesday 9</v>
      </c>
    </row>
    <row r="2727" spans="4:18" x14ac:dyDescent="0.35">
      <c r="D2727" s="21">
        <f t="shared" si="427"/>
        <v>39561.374999993401</v>
      </c>
      <c r="E2727" s="21" t="b">
        <f t="shared" si="420"/>
        <v>0</v>
      </c>
      <c r="F2727" s="21" t="b">
        <f t="shared" si="421"/>
        <v>0</v>
      </c>
      <c r="G2727" s="20">
        <f t="shared" si="422"/>
        <v>1</v>
      </c>
      <c r="H2727" s="20">
        <f t="shared" si="423"/>
        <v>24</v>
      </c>
      <c r="I2727" s="20">
        <f t="shared" si="428"/>
        <v>10</v>
      </c>
      <c r="J2727" s="21">
        <f t="shared" si="429"/>
        <v>39561</v>
      </c>
      <c r="K2727" s="21"/>
      <c r="L2727" s="21" t="str">
        <f t="shared" si="424"/>
        <v>Wednesday</v>
      </c>
      <c r="M2727" s="20">
        <f t="shared" si="425"/>
        <v>4</v>
      </c>
      <c r="N2727" s="19">
        <v>5749.5</v>
      </c>
      <c r="O2727" s="4">
        <f>MATCH(N2727-1,'Supply Data'!$K$12:$K$17)+1</f>
        <v>5</v>
      </c>
      <c r="P2727">
        <f>INDEX('Supply Data'!$L$12:$L$17,'Demand Data'!O2727)</f>
        <v>75</v>
      </c>
      <c r="R2727" t="str">
        <f t="shared" si="426"/>
        <v>23-Apr-08 Wednesday 10</v>
      </c>
    </row>
    <row r="2728" spans="4:18" x14ac:dyDescent="0.35">
      <c r="D2728" s="21">
        <f t="shared" si="427"/>
        <v>39561.416666660065</v>
      </c>
      <c r="E2728" s="21" t="b">
        <f t="shared" si="420"/>
        <v>0</v>
      </c>
      <c r="F2728" s="21" t="b">
        <f t="shared" si="421"/>
        <v>0</v>
      </c>
      <c r="G2728" s="20">
        <f t="shared" si="422"/>
        <v>1</v>
      </c>
      <c r="H2728" s="20">
        <f t="shared" si="423"/>
        <v>24</v>
      </c>
      <c r="I2728" s="20">
        <f t="shared" si="428"/>
        <v>11</v>
      </c>
      <c r="J2728" s="21">
        <f t="shared" si="429"/>
        <v>39561</v>
      </c>
      <c r="K2728" s="21"/>
      <c r="L2728" s="21" t="str">
        <f t="shared" si="424"/>
        <v>Wednesday</v>
      </c>
      <c r="M2728" s="20">
        <f t="shared" si="425"/>
        <v>4</v>
      </c>
      <c r="N2728" s="19">
        <v>5893.5</v>
      </c>
      <c r="O2728" s="4">
        <f>MATCH(N2728-1,'Supply Data'!$K$12:$K$17)+1</f>
        <v>5</v>
      </c>
      <c r="P2728">
        <f>INDEX('Supply Data'!$L$12:$L$17,'Demand Data'!O2728)</f>
        <v>75</v>
      </c>
      <c r="R2728" t="str">
        <f t="shared" si="426"/>
        <v>23-Apr-08 Wednesday 11</v>
      </c>
    </row>
    <row r="2729" spans="4:18" x14ac:dyDescent="0.35">
      <c r="D2729" s="21">
        <f t="shared" si="427"/>
        <v>39561.458333326729</v>
      </c>
      <c r="E2729" s="21" t="b">
        <f t="shared" si="420"/>
        <v>0</v>
      </c>
      <c r="F2729" s="21" t="b">
        <f t="shared" si="421"/>
        <v>0</v>
      </c>
      <c r="G2729" s="20">
        <f t="shared" si="422"/>
        <v>1</v>
      </c>
      <c r="H2729" s="20">
        <f t="shared" si="423"/>
        <v>24</v>
      </c>
      <c r="I2729" s="20">
        <f t="shared" si="428"/>
        <v>12</v>
      </c>
      <c r="J2729" s="21">
        <f t="shared" si="429"/>
        <v>39561</v>
      </c>
      <c r="K2729" s="21"/>
      <c r="L2729" s="21" t="str">
        <f t="shared" si="424"/>
        <v>Wednesday</v>
      </c>
      <c r="M2729" s="20">
        <f t="shared" si="425"/>
        <v>4</v>
      </c>
      <c r="N2729" s="19">
        <v>5745</v>
      </c>
      <c r="O2729" s="4">
        <f>MATCH(N2729-1,'Supply Data'!$K$12:$K$17)+1</f>
        <v>5</v>
      </c>
      <c r="P2729">
        <f>INDEX('Supply Data'!$L$12:$L$17,'Demand Data'!O2729)</f>
        <v>75</v>
      </c>
      <c r="R2729" t="str">
        <f t="shared" si="426"/>
        <v>23-Apr-08 Wednesday 12</v>
      </c>
    </row>
    <row r="2730" spans="4:18" x14ac:dyDescent="0.35">
      <c r="D2730" s="21">
        <f t="shared" si="427"/>
        <v>39561.499999993393</v>
      </c>
      <c r="E2730" s="21" t="b">
        <f t="shared" si="420"/>
        <v>0</v>
      </c>
      <c r="F2730" s="21" t="b">
        <f t="shared" si="421"/>
        <v>0</v>
      </c>
      <c r="G2730" s="20">
        <f t="shared" si="422"/>
        <v>1</v>
      </c>
      <c r="H2730" s="20">
        <f t="shared" si="423"/>
        <v>24</v>
      </c>
      <c r="I2730" s="20">
        <f t="shared" si="428"/>
        <v>13</v>
      </c>
      <c r="J2730" s="21">
        <f t="shared" si="429"/>
        <v>39561</v>
      </c>
      <c r="K2730" s="21"/>
      <c r="L2730" s="21" t="str">
        <f t="shared" si="424"/>
        <v>Wednesday</v>
      </c>
      <c r="M2730" s="20">
        <f t="shared" si="425"/>
        <v>4</v>
      </c>
      <c r="N2730" s="19">
        <v>5848.5</v>
      </c>
      <c r="O2730" s="4">
        <f>MATCH(N2730-1,'Supply Data'!$K$12:$K$17)+1</f>
        <v>5</v>
      </c>
      <c r="P2730">
        <f>INDEX('Supply Data'!$L$12:$L$17,'Demand Data'!O2730)</f>
        <v>75</v>
      </c>
      <c r="R2730" t="str">
        <f t="shared" si="426"/>
        <v>23-Apr-08 Wednesday 13</v>
      </c>
    </row>
    <row r="2731" spans="4:18" x14ac:dyDescent="0.35">
      <c r="D2731" s="21">
        <f t="shared" si="427"/>
        <v>39561.541666660058</v>
      </c>
      <c r="E2731" s="21" t="b">
        <f t="shared" si="420"/>
        <v>0</v>
      </c>
      <c r="F2731" s="21" t="b">
        <f t="shared" si="421"/>
        <v>0</v>
      </c>
      <c r="G2731" s="20">
        <f t="shared" si="422"/>
        <v>1</v>
      </c>
      <c r="H2731" s="20">
        <f t="shared" si="423"/>
        <v>24</v>
      </c>
      <c r="I2731" s="20">
        <f t="shared" si="428"/>
        <v>14</v>
      </c>
      <c r="J2731" s="21">
        <f t="shared" si="429"/>
        <v>39561</v>
      </c>
      <c r="K2731" s="21"/>
      <c r="L2731" s="21" t="str">
        <f t="shared" si="424"/>
        <v>Wednesday</v>
      </c>
      <c r="M2731" s="20">
        <f t="shared" si="425"/>
        <v>4</v>
      </c>
      <c r="N2731" s="19">
        <v>6061.5</v>
      </c>
      <c r="O2731" s="4">
        <f>MATCH(N2731-1,'Supply Data'!$K$12:$K$17)+1</f>
        <v>5</v>
      </c>
      <c r="P2731">
        <f>INDEX('Supply Data'!$L$12:$L$17,'Demand Data'!O2731)</f>
        <v>75</v>
      </c>
      <c r="R2731" t="str">
        <f t="shared" si="426"/>
        <v>23-Apr-08 Wednesday 14</v>
      </c>
    </row>
    <row r="2732" spans="4:18" x14ac:dyDescent="0.35">
      <c r="D2732" s="21">
        <f t="shared" si="427"/>
        <v>39561.583333326722</v>
      </c>
      <c r="E2732" s="21" t="b">
        <f t="shared" si="420"/>
        <v>0</v>
      </c>
      <c r="F2732" s="21" t="b">
        <f t="shared" si="421"/>
        <v>0</v>
      </c>
      <c r="G2732" s="20">
        <f t="shared" si="422"/>
        <v>1</v>
      </c>
      <c r="H2732" s="20">
        <f t="shared" si="423"/>
        <v>24</v>
      </c>
      <c r="I2732" s="20">
        <f t="shared" si="428"/>
        <v>15</v>
      </c>
      <c r="J2732" s="21">
        <f t="shared" si="429"/>
        <v>39561</v>
      </c>
      <c r="K2732" s="21"/>
      <c r="L2732" s="21" t="str">
        <f t="shared" si="424"/>
        <v>Wednesday</v>
      </c>
      <c r="M2732" s="20">
        <f t="shared" si="425"/>
        <v>4</v>
      </c>
      <c r="N2732" s="19">
        <v>5886</v>
      </c>
      <c r="O2732" s="4">
        <f>MATCH(N2732-1,'Supply Data'!$K$12:$K$17)+1</f>
        <v>5</v>
      </c>
      <c r="P2732">
        <f>INDEX('Supply Data'!$L$12:$L$17,'Demand Data'!O2732)</f>
        <v>75</v>
      </c>
      <c r="R2732" t="str">
        <f t="shared" si="426"/>
        <v>23-Apr-08 Wednesday 15</v>
      </c>
    </row>
    <row r="2733" spans="4:18" x14ac:dyDescent="0.35">
      <c r="D2733" s="21">
        <f t="shared" si="427"/>
        <v>39561.624999993386</v>
      </c>
      <c r="E2733" s="21" t="b">
        <f t="shared" si="420"/>
        <v>0</v>
      </c>
      <c r="F2733" s="21" t="b">
        <f t="shared" si="421"/>
        <v>0</v>
      </c>
      <c r="G2733" s="20">
        <f t="shared" si="422"/>
        <v>1</v>
      </c>
      <c r="H2733" s="20">
        <f t="shared" si="423"/>
        <v>24</v>
      </c>
      <c r="I2733" s="20">
        <f t="shared" si="428"/>
        <v>16</v>
      </c>
      <c r="J2733" s="21">
        <f t="shared" si="429"/>
        <v>39561</v>
      </c>
      <c r="K2733" s="21"/>
      <c r="L2733" s="21" t="str">
        <f t="shared" si="424"/>
        <v>Wednesday</v>
      </c>
      <c r="M2733" s="20">
        <f t="shared" si="425"/>
        <v>4</v>
      </c>
      <c r="N2733" s="19">
        <v>5763</v>
      </c>
      <c r="O2733" s="4">
        <f>MATCH(N2733-1,'Supply Data'!$K$12:$K$17)+1</f>
        <v>5</v>
      </c>
      <c r="P2733">
        <f>INDEX('Supply Data'!$L$12:$L$17,'Demand Data'!O2733)</f>
        <v>75</v>
      </c>
      <c r="R2733" t="str">
        <f t="shared" si="426"/>
        <v>23-Apr-08 Wednesday 16</v>
      </c>
    </row>
    <row r="2734" spans="4:18" x14ac:dyDescent="0.35">
      <c r="D2734" s="21">
        <f t="shared" si="427"/>
        <v>39561.66666666005</v>
      </c>
      <c r="E2734" s="21" t="b">
        <f t="shared" si="420"/>
        <v>0</v>
      </c>
      <c r="F2734" s="21" t="b">
        <f t="shared" si="421"/>
        <v>0</v>
      </c>
      <c r="G2734" s="20">
        <f t="shared" si="422"/>
        <v>1</v>
      </c>
      <c r="H2734" s="20">
        <f t="shared" si="423"/>
        <v>24</v>
      </c>
      <c r="I2734" s="20">
        <f t="shared" si="428"/>
        <v>17</v>
      </c>
      <c r="J2734" s="21">
        <f t="shared" si="429"/>
        <v>39561</v>
      </c>
      <c r="K2734" s="21"/>
      <c r="L2734" s="21" t="str">
        <f t="shared" si="424"/>
        <v>Wednesday</v>
      </c>
      <c r="M2734" s="20">
        <f t="shared" si="425"/>
        <v>4</v>
      </c>
      <c r="N2734" s="19">
        <v>5503.5</v>
      </c>
      <c r="O2734" s="4">
        <f>MATCH(N2734-1,'Supply Data'!$K$12:$K$17)+1</f>
        <v>5</v>
      </c>
      <c r="P2734">
        <f>INDEX('Supply Data'!$L$12:$L$17,'Demand Data'!O2734)</f>
        <v>75</v>
      </c>
      <c r="R2734" t="str">
        <f t="shared" si="426"/>
        <v>23-Apr-08 Wednesday 17</v>
      </c>
    </row>
    <row r="2735" spans="4:18" x14ac:dyDescent="0.35">
      <c r="D2735" s="21">
        <f t="shared" si="427"/>
        <v>39561.708333326715</v>
      </c>
      <c r="E2735" s="21" t="b">
        <f t="shared" si="420"/>
        <v>0</v>
      </c>
      <c r="F2735" s="21" t="b">
        <f t="shared" si="421"/>
        <v>0</v>
      </c>
      <c r="G2735" s="20">
        <f t="shared" si="422"/>
        <v>1</v>
      </c>
      <c r="H2735" s="20">
        <f t="shared" si="423"/>
        <v>24</v>
      </c>
      <c r="I2735" s="20">
        <f t="shared" si="428"/>
        <v>18</v>
      </c>
      <c r="J2735" s="21">
        <f t="shared" si="429"/>
        <v>39561</v>
      </c>
      <c r="K2735" s="21"/>
      <c r="L2735" s="21" t="str">
        <f t="shared" si="424"/>
        <v>Wednesday</v>
      </c>
      <c r="M2735" s="20">
        <f t="shared" si="425"/>
        <v>4</v>
      </c>
      <c r="N2735" s="19">
        <v>5530.5</v>
      </c>
      <c r="O2735" s="4">
        <f>MATCH(N2735-1,'Supply Data'!$K$12:$K$17)+1</f>
        <v>5</v>
      </c>
      <c r="P2735">
        <f>INDEX('Supply Data'!$L$12:$L$17,'Demand Data'!O2735)</f>
        <v>75</v>
      </c>
      <c r="R2735" t="str">
        <f t="shared" si="426"/>
        <v>23-Apr-08 Wednesday 18</v>
      </c>
    </row>
    <row r="2736" spans="4:18" x14ac:dyDescent="0.35">
      <c r="D2736" s="21">
        <f t="shared" si="427"/>
        <v>39561.749999993379</v>
      </c>
      <c r="E2736" s="21" t="b">
        <f t="shared" si="420"/>
        <v>0</v>
      </c>
      <c r="F2736" s="21" t="b">
        <f t="shared" si="421"/>
        <v>0</v>
      </c>
      <c r="G2736" s="20">
        <f t="shared" si="422"/>
        <v>1</v>
      </c>
      <c r="H2736" s="20">
        <f t="shared" si="423"/>
        <v>24</v>
      </c>
      <c r="I2736" s="20">
        <f t="shared" si="428"/>
        <v>19</v>
      </c>
      <c r="J2736" s="21">
        <f t="shared" si="429"/>
        <v>39561</v>
      </c>
      <c r="K2736" s="21"/>
      <c r="L2736" s="21" t="str">
        <f t="shared" si="424"/>
        <v>Wednesday</v>
      </c>
      <c r="M2736" s="20">
        <f t="shared" si="425"/>
        <v>4</v>
      </c>
      <c r="N2736" s="19">
        <v>6013.5</v>
      </c>
      <c r="O2736" s="4">
        <f>MATCH(N2736-1,'Supply Data'!$K$12:$K$17)+1</f>
        <v>5</v>
      </c>
      <c r="P2736">
        <f>INDEX('Supply Data'!$L$12:$L$17,'Demand Data'!O2736)</f>
        <v>75</v>
      </c>
      <c r="R2736" t="str">
        <f t="shared" si="426"/>
        <v>23-Apr-08 Wednesday 19</v>
      </c>
    </row>
    <row r="2737" spans="4:18" x14ac:dyDescent="0.35">
      <c r="D2737" s="21">
        <f t="shared" si="427"/>
        <v>39561.791666660043</v>
      </c>
      <c r="E2737" s="21" t="b">
        <f t="shared" si="420"/>
        <v>0</v>
      </c>
      <c r="F2737" s="21" t="b">
        <f t="shared" si="421"/>
        <v>0</v>
      </c>
      <c r="G2737" s="20">
        <f t="shared" si="422"/>
        <v>1</v>
      </c>
      <c r="H2737" s="20">
        <f t="shared" si="423"/>
        <v>24</v>
      </c>
      <c r="I2737" s="20">
        <f t="shared" si="428"/>
        <v>20</v>
      </c>
      <c r="J2737" s="21">
        <f t="shared" si="429"/>
        <v>39561</v>
      </c>
      <c r="K2737" s="21"/>
      <c r="L2737" s="21" t="str">
        <f t="shared" si="424"/>
        <v>Wednesday</v>
      </c>
      <c r="M2737" s="20">
        <f t="shared" si="425"/>
        <v>4</v>
      </c>
      <c r="N2737" s="19">
        <v>5766</v>
      </c>
      <c r="O2737" s="4">
        <f>MATCH(N2737-1,'Supply Data'!$K$12:$K$17)+1</f>
        <v>5</v>
      </c>
      <c r="P2737">
        <f>INDEX('Supply Data'!$L$12:$L$17,'Demand Data'!O2737)</f>
        <v>75</v>
      </c>
      <c r="R2737" t="str">
        <f t="shared" si="426"/>
        <v>23-Apr-08 Wednesday 20</v>
      </c>
    </row>
    <row r="2738" spans="4:18" x14ac:dyDescent="0.35">
      <c r="D2738" s="21">
        <f t="shared" si="427"/>
        <v>39561.833333326707</v>
      </c>
      <c r="E2738" s="21" t="b">
        <f t="shared" si="420"/>
        <v>0</v>
      </c>
      <c r="F2738" s="21" t="b">
        <f t="shared" si="421"/>
        <v>0</v>
      </c>
      <c r="G2738" s="20">
        <f t="shared" si="422"/>
        <v>1</v>
      </c>
      <c r="H2738" s="20">
        <f t="shared" si="423"/>
        <v>24</v>
      </c>
      <c r="I2738" s="20">
        <f t="shared" si="428"/>
        <v>21</v>
      </c>
      <c r="J2738" s="21">
        <f t="shared" si="429"/>
        <v>39561</v>
      </c>
      <c r="K2738" s="21"/>
      <c r="L2738" s="21" t="str">
        <f t="shared" si="424"/>
        <v>Wednesday</v>
      </c>
      <c r="M2738" s="20">
        <f t="shared" si="425"/>
        <v>4</v>
      </c>
      <c r="N2738" s="19">
        <v>5508</v>
      </c>
      <c r="O2738" s="4">
        <f>MATCH(N2738-1,'Supply Data'!$K$12:$K$17)+1</f>
        <v>5</v>
      </c>
      <c r="P2738">
        <f>INDEX('Supply Data'!$L$12:$L$17,'Demand Data'!O2738)</f>
        <v>75</v>
      </c>
      <c r="R2738" t="str">
        <f t="shared" si="426"/>
        <v>23-Apr-08 Wednesday 21</v>
      </c>
    </row>
    <row r="2739" spans="4:18" x14ac:dyDescent="0.35">
      <c r="D2739" s="21">
        <f t="shared" si="427"/>
        <v>39561.874999993372</v>
      </c>
      <c r="E2739" s="21" t="b">
        <f t="shared" si="420"/>
        <v>0</v>
      </c>
      <c r="F2739" s="21" t="b">
        <f t="shared" si="421"/>
        <v>0</v>
      </c>
      <c r="G2739" s="20">
        <f t="shared" si="422"/>
        <v>1</v>
      </c>
      <c r="H2739" s="20">
        <f t="shared" si="423"/>
        <v>24</v>
      </c>
      <c r="I2739" s="20">
        <f t="shared" si="428"/>
        <v>22</v>
      </c>
      <c r="J2739" s="21">
        <f t="shared" si="429"/>
        <v>39561</v>
      </c>
      <c r="K2739" s="21"/>
      <c r="L2739" s="21" t="str">
        <f t="shared" si="424"/>
        <v>Wednesday</v>
      </c>
      <c r="M2739" s="20">
        <f t="shared" si="425"/>
        <v>4</v>
      </c>
      <c r="N2739" s="19">
        <v>5053.5</v>
      </c>
      <c r="O2739" s="4">
        <f>MATCH(N2739-1,'Supply Data'!$K$12:$K$17)+1</f>
        <v>5</v>
      </c>
      <c r="P2739">
        <f>INDEX('Supply Data'!$L$12:$L$17,'Demand Data'!O2739)</f>
        <v>75</v>
      </c>
      <c r="R2739" t="str">
        <f t="shared" si="426"/>
        <v>23-Apr-08 Wednesday 22</v>
      </c>
    </row>
    <row r="2740" spans="4:18" x14ac:dyDescent="0.35">
      <c r="D2740" s="21">
        <f t="shared" si="427"/>
        <v>39561.916666660036</v>
      </c>
      <c r="E2740" s="21" t="b">
        <f t="shared" si="420"/>
        <v>0</v>
      </c>
      <c r="F2740" s="21" t="b">
        <f t="shared" si="421"/>
        <v>0</v>
      </c>
      <c r="G2740" s="20">
        <f t="shared" si="422"/>
        <v>1</v>
      </c>
      <c r="H2740" s="20">
        <f t="shared" si="423"/>
        <v>24</v>
      </c>
      <c r="I2740" s="20">
        <f t="shared" si="428"/>
        <v>23</v>
      </c>
      <c r="J2740" s="21">
        <f t="shared" si="429"/>
        <v>39561</v>
      </c>
      <c r="K2740" s="21"/>
      <c r="L2740" s="21" t="str">
        <f t="shared" si="424"/>
        <v>Wednesday</v>
      </c>
      <c r="M2740" s="20">
        <f t="shared" si="425"/>
        <v>4</v>
      </c>
      <c r="N2740" s="19">
        <v>4740</v>
      </c>
      <c r="O2740" s="4">
        <f>MATCH(N2740-1,'Supply Data'!$K$12:$K$17)+1</f>
        <v>4</v>
      </c>
      <c r="P2740">
        <f>INDEX('Supply Data'!$L$12:$L$17,'Demand Data'!O2740)</f>
        <v>50</v>
      </c>
      <c r="R2740" t="str">
        <f t="shared" si="426"/>
        <v>23-Apr-08 Wednesday 23</v>
      </c>
    </row>
    <row r="2741" spans="4:18" x14ac:dyDescent="0.35">
      <c r="D2741" s="21">
        <f t="shared" si="427"/>
        <v>39561.9583333267</v>
      </c>
      <c r="E2741" s="21" t="b">
        <f t="shared" si="420"/>
        <v>0</v>
      </c>
      <c r="F2741" s="21" t="b">
        <f t="shared" si="421"/>
        <v>0</v>
      </c>
      <c r="G2741" s="20">
        <f t="shared" si="422"/>
        <v>1</v>
      </c>
      <c r="H2741" s="20">
        <f t="shared" si="423"/>
        <v>24</v>
      </c>
      <c r="I2741" s="20">
        <f t="shared" si="428"/>
        <v>24</v>
      </c>
      <c r="J2741" s="21">
        <f t="shared" si="429"/>
        <v>39561</v>
      </c>
      <c r="K2741" s="21"/>
      <c r="L2741" s="21" t="str">
        <f t="shared" si="424"/>
        <v>Wednesday</v>
      </c>
      <c r="M2741" s="20">
        <f t="shared" si="425"/>
        <v>4</v>
      </c>
      <c r="N2741" s="19">
        <v>4429.5</v>
      </c>
      <c r="O2741" s="4">
        <f>MATCH(N2741-1,'Supply Data'!$K$12:$K$17)+1</f>
        <v>4</v>
      </c>
      <c r="P2741">
        <f>INDEX('Supply Data'!$L$12:$L$17,'Demand Data'!O2741)</f>
        <v>50</v>
      </c>
      <c r="R2741" t="str">
        <f t="shared" si="426"/>
        <v>23-Apr-08 Wednesday 24</v>
      </c>
    </row>
    <row r="2742" spans="4:18" x14ac:dyDescent="0.35">
      <c r="D2742" s="21">
        <f t="shared" si="427"/>
        <v>39561.999999993364</v>
      </c>
      <c r="E2742" s="21" t="b">
        <f t="shared" si="420"/>
        <v>0</v>
      </c>
      <c r="F2742" s="21" t="b">
        <f t="shared" si="421"/>
        <v>0</v>
      </c>
      <c r="G2742" s="20">
        <f t="shared" si="422"/>
        <v>1</v>
      </c>
      <c r="H2742" s="20">
        <f t="shared" si="423"/>
        <v>24</v>
      </c>
      <c r="I2742" s="20">
        <f t="shared" si="428"/>
        <v>1</v>
      </c>
      <c r="J2742" s="21">
        <f t="shared" si="429"/>
        <v>39562</v>
      </c>
      <c r="K2742" s="21"/>
      <c r="L2742" s="21" t="str">
        <f t="shared" si="424"/>
        <v>Thursday</v>
      </c>
      <c r="M2742" s="20">
        <f t="shared" si="425"/>
        <v>4</v>
      </c>
      <c r="N2742" s="19">
        <v>4393.5</v>
      </c>
      <c r="O2742" s="4">
        <f>MATCH(N2742-1,'Supply Data'!$K$12:$K$17)+1</f>
        <v>4</v>
      </c>
      <c r="P2742">
        <f>INDEX('Supply Data'!$L$12:$L$17,'Demand Data'!O2742)</f>
        <v>50</v>
      </c>
      <c r="R2742" t="str">
        <f t="shared" si="426"/>
        <v>24-Apr-08 Thursday 1</v>
      </c>
    </row>
    <row r="2743" spans="4:18" x14ac:dyDescent="0.35">
      <c r="D2743" s="21">
        <f t="shared" si="427"/>
        <v>39562.041666660029</v>
      </c>
      <c r="E2743" s="21" t="b">
        <f t="shared" si="420"/>
        <v>0</v>
      </c>
      <c r="F2743" s="21" t="b">
        <f t="shared" si="421"/>
        <v>0</v>
      </c>
      <c r="G2743" s="20">
        <f t="shared" si="422"/>
        <v>1</v>
      </c>
      <c r="H2743" s="20">
        <f t="shared" si="423"/>
        <v>24</v>
      </c>
      <c r="I2743" s="20">
        <f t="shared" si="428"/>
        <v>2</v>
      </c>
      <c r="J2743" s="21">
        <f t="shared" si="429"/>
        <v>39562</v>
      </c>
      <c r="K2743" s="21"/>
      <c r="L2743" s="21" t="str">
        <f t="shared" si="424"/>
        <v>Thursday</v>
      </c>
      <c r="M2743" s="20">
        <f t="shared" si="425"/>
        <v>4</v>
      </c>
      <c r="N2743" s="19">
        <v>4296</v>
      </c>
      <c r="O2743" s="4">
        <f>MATCH(N2743-1,'Supply Data'!$K$12:$K$17)+1</f>
        <v>4</v>
      </c>
      <c r="P2743">
        <f>INDEX('Supply Data'!$L$12:$L$17,'Demand Data'!O2743)</f>
        <v>50</v>
      </c>
      <c r="R2743" t="str">
        <f t="shared" si="426"/>
        <v>24-Apr-08 Thursday 2</v>
      </c>
    </row>
    <row r="2744" spans="4:18" x14ac:dyDescent="0.35">
      <c r="D2744" s="21">
        <f t="shared" si="427"/>
        <v>39562.083333326693</v>
      </c>
      <c r="E2744" s="21" t="b">
        <f t="shared" si="420"/>
        <v>0</v>
      </c>
      <c r="F2744" s="21" t="b">
        <f t="shared" si="421"/>
        <v>0</v>
      </c>
      <c r="G2744" s="20">
        <f t="shared" si="422"/>
        <v>1</v>
      </c>
      <c r="H2744" s="20">
        <f t="shared" si="423"/>
        <v>24</v>
      </c>
      <c r="I2744" s="20">
        <f t="shared" si="428"/>
        <v>3</v>
      </c>
      <c r="J2744" s="21">
        <f t="shared" si="429"/>
        <v>39562</v>
      </c>
      <c r="K2744" s="21"/>
      <c r="L2744" s="21" t="str">
        <f t="shared" si="424"/>
        <v>Thursday</v>
      </c>
      <c r="M2744" s="20">
        <f t="shared" si="425"/>
        <v>4</v>
      </c>
      <c r="N2744" s="19">
        <v>4140</v>
      </c>
      <c r="O2744" s="4">
        <f>MATCH(N2744-1,'Supply Data'!$K$12:$K$17)+1</f>
        <v>4</v>
      </c>
      <c r="P2744">
        <f>INDEX('Supply Data'!$L$12:$L$17,'Demand Data'!O2744)</f>
        <v>50</v>
      </c>
      <c r="R2744" t="str">
        <f t="shared" si="426"/>
        <v>24-Apr-08 Thursday 3</v>
      </c>
    </row>
    <row r="2745" spans="4:18" x14ac:dyDescent="0.35">
      <c r="D2745" s="21">
        <f t="shared" si="427"/>
        <v>39562.124999993357</v>
      </c>
      <c r="E2745" s="21" t="b">
        <f t="shared" si="420"/>
        <v>0</v>
      </c>
      <c r="F2745" s="21" t="b">
        <f t="shared" si="421"/>
        <v>0</v>
      </c>
      <c r="G2745" s="20">
        <f t="shared" si="422"/>
        <v>1</v>
      </c>
      <c r="H2745" s="20">
        <f t="shared" si="423"/>
        <v>24</v>
      </c>
      <c r="I2745" s="20">
        <f t="shared" si="428"/>
        <v>4</v>
      </c>
      <c r="J2745" s="21">
        <f t="shared" si="429"/>
        <v>39562</v>
      </c>
      <c r="K2745" s="21"/>
      <c r="L2745" s="21" t="str">
        <f t="shared" si="424"/>
        <v>Thursday</v>
      </c>
      <c r="M2745" s="20">
        <f t="shared" si="425"/>
        <v>4</v>
      </c>
      <c r="N2745" s="19">
        <v>4051.5</v>
      </c>
      <c r="O2745" s="4">
        <f>MATCH(N2745-1,'Supply Data'!$K$12:$K$17)+1</f>
        <v>4</v>
      </c>
      <c r="P2745">
        <f>INDEX('Supply Data'!$L$12:$L$17,'Demand Data'!O2745)</f>
        <v>50</v>
      </c>
      <c r="R2745" t="str">
        <f t="shared" si="426"/>
        <v>24-Apr-08 Thursday 4</v>
      </c>
    </row>
    <row r="2746" spans="4:18" x14ac:dyDescent="0.35">
      <c r="D2746" s="21">
        <f t="shared" si="427"/>
        <v>39562.166666660021</v>
      </c>
      <c r="E2746" s="21" t="b">
        <f t="shared" si="420"/>
        <v>0</v>
      </c>
      <c r="F2746" s="21" t="b">
        <f t="shared" si="421"/>
        <v>0</v>
      </c>
      <c r="G2746" s="20">
        <f t="shared" si="422"/>
        <v>1</v>
      </c>
      <c r="H2746" s="20">
        <f t="shared" si="423"/>
        <v>24</v>
      </c>
      <c r="I2746" s="20">
        <f t="shared" si="428"/>
        <v>5</v>
      </c>
      <c r="J2746" s="21">
        <f t="shared" si="429"/>
        <v>39562</v>
      </c>
      <c r="K2746" s="21"/>
      <c r="L2746" s="21" t="str">
        <f t="shared" si="424"/>
        <v>Thursday</v>
      </c>
      <c r="M2746" s="20">
        <f t="shared" si="425"/>
        <v>4</v>
      </c>
      <c r="N2746" s="19">
        <v>4081.5</v>
      </c>
      <c r="O2746" s="4">
        <f>MATCH(N2746-1,'Supply Data'!$K$12:$K$17)+1</f>
        <v>4</v>
      </c>
      <c r="P2746">
        <f>INDEX('Supply Data'!$L$12:$L$17,'Demand Data'!O2746)</f>
        <v>50</v>
      </c>
      <c r="R2746" t="str">
        <f t="shared" si="426"/>
        <v>24-Apr-08 Thursday 5</v>
      </c>
    </row>
    <row r="2747" spans="4:18" x14ac:dyDescent="0.35">
      <c r="D2747" s="21">
        <f t="shared" si="427"/>
        <v>39562.208333326686</v>
      </c>
      <c r="E2747" s="21" t="b">
        <f t="shared" si="420"/>
        <v>0</v>
      </c>
      <c r="F2747" s="21" t="b">
        <f t="shared" si="421"/>
        <v>0</v>
      </c>
      <c r="G2747" s="20">
        <f t="shared" si="422"/>
        <v>1</v>
      </c>
      <c r="H2747" s="20">
        <f t="shared" si="423"/>
        <v>24</v>
      </c>
      <c r="I2747" s="20">
        <f t="shared" si="428"/>
        <v>6</v>
      </c>
      <c r="J2747" s="21">
        <f t="shared" si="429"/>
        <v>39562</v>
      </c>
      <c r="K2747" s="21"/>
      <c r="L2747" s="21" t="str">
        <f t="shared" si="424"/>
        <v>Thursday</v>
      </c>
      <c r="M2747" s="20">
        <f t="shared" si="425"/>
        <v>4</v>
      </c>
      <c r="N2747" s="19">
        <v>4033.5</v>
      </c>
      <c r="O2747" s="4">
        <f>MATCH(N2747-1,'Supply Data'!$K$12:$K$17)+1</f>
        <v>4</v>
      </c>
      <c r="P2747">
        <f>INDEX('Supply Data'!$L$12:$L$17,'Demand Data'!O2747)</f>
        <v>50</v>
      </c>
      <c r="R2747" t="str">
        <f t="shared" si="426"/>
        <v>24-Apr-08 Thursday 6</v>
      </c>
    </row>
    <row r="2748" spans="4:18" x14ac:dyDescent="0.35">
      <c r="D2748" s="21">
        <f t="shared" si="427"/>
        <v>39562.24999999335</v>
      </c>
      <c r="E2748" s="21" t="b">
        <f t="shared" si="420"/>
        <v>0</v>
      </c>
      <c r="F2748" s="21" t="b">
        <f t="shared" si="421"/>
        <v>0</v>
      </c>
      <c r="G2748" s="20">
        <f t="shared" si="422"/>
        <v>1</v>
      </c>
      <c r="H2748" s="20">
        <f t="shared" si="423"/>
        <v>24</v>
      </c>
      <c r="I2748" s="20">
        <f t="shared" si="428"/>
        <v>7</v>
      </c>
      <c r="J2748" s="21">
        <f t="shared" si="429"/>
        <v>39562</v>
      </c>
      <c r="K2748" s="21"/>
      <c r="L2748" s="21" t="str">
        <f t="shared" si="424"/>
        <v>Thursday</v>
      </c>
      <c r="M2748" s="20">
        <f t="shared" si="425"/>
        <v>4</v>
      </c>
      <c r="N2748" s="19">
        <v>4191</v>
      </c>
      <c r="O2748" s="4">
        <f>MATCH(N2748-1,'Supply Data'!$K$12:$K$17)+1</f>
        <v>4</v>
      </c>
      <c r="P2748">
        <f>INDEX('Supply Data'!$L$12:$L$17,'Demand Data'!O2748)</f>
        <v>50</v>
      </c>
      <c r="R2748" t="str">
        <f t="shared" si="426"/>
        <v>24-Apr-08 Thursday 7</v>
      </c>
    </row>
    <row r="2749" spans="4:18" x14ac:dyDescent="0.35">
      <c r="D2749" s="21">
        <f t="shared" si="427"/>
        <v>39562.291666660014</v>
      </c>
      <c r="E2749" s="21" t="b">
        <f t="shared" si="420"/>
        <v>0</v>
      </c>
      <c r="F2749" s="21" t="b">
        <f t="shared" si="421"/>
        <v>0</v>
      </c>
      <c r="G2749" s="20">
        <f t="shared" si="422"/>
        <v>1</v>
      </c>
      <c r="H2749" s="20">
        <f t="shared" si="423"/>
        <v>24</v>
      </c>
      <c r="I2749" s="20">
        <f t="shared" si="428"/>
        <v>8</v>
      </c>
      <c r="J2749" s="21">
        <f t="shared" si="429"/>
        <v>39562</v>
      </c>
      <c r="K2749" s="21"/>
      <c r="L2749" s="21" t="str">
        <f t="shared" si="424"/>
        <v>Thursday</v>
      </c>
      <c r="M2749" s="20">
        <f t="shared" si="425"/>
        <v>4</v>
      </c>
      <c r="N2749" s="19">
        <v>4837.5</v>
      </c>
      <c r="O2749" s="4">
        <f>MATCH(N2749-1,'Supply Data'!$K$12:$K$17)+1</f>
        <v>5</v>
      </c>
      <c r="P2749">
        <f>INDEX('Supply Data'!$L$12:$L$17,'Demand Data'!O2749)</f>
        <v>75</v>
      </c>
      <c r="R2749" t="str">
        <f t="shared" si="426"/>
        <v>24-Apr-08 Thursday 8</v>
      </c>
    </row>
    <row r="2750" spans="4:18" x14ac:dyDescent="0.35">
      <c r="D2750" s="21">
        <f t="shared" si="427"/>
        <v>39562.333333326678</v>
      </c>
      <c r="E2750" s="21" t="b">
        <f t="shared" si="420"/>
        <v>0</v>
      </c>
      <c r="F2750" s="21" t="b">
        <f t="shared" si="421"/>
        <v>0</v>
      </c>
      <c r="G2750" s="20">
        <f t="shared" si="422"/>
        <v>1</v>
      </c>
      <c r="H2750" s="20">
        <f t="shared" si="423"/>
        <v>24</v>
      </c>
      <c r="I2750" s="20">
        <f t="shared" si="428"/>
        <v>9</v>
      </c>
      <c r="J2750" s="21">
        <f t="shared" si="429"/>
        <v>39562</v>
      </c>
      <c r="K2750" s="21"/>
      <c r="L2750" s="21" t="str">
        <f t="shared" si="424"/>
        <v>Thursday</v>
      </c>
      <c r="M2750" s="20">
        <f t="shared" si="425"/>
        <v>4</v>
      </c>
      <c r="N2750" s="19">
        <v>5361</v>
      </c>
      <c r="O2750" s="4">
        <f>MATCH(N2750-1,'Supply Data'!$K$12:$K$17)+1</f>
        <v>5</v>
      </c>
      <c r="P2750">
        <f>INDEX('Supply Data'!$L$12:$L$17,'Demand Data'!O2750)</f>
        <v>75</v>
      </c>
      <c r="R2750" t="str">
        <f t="shared" si="426"/>
        <v>24-Apr-08 Thursday 9</v>
      </c>
    </row>
    <row r="2751" spans="4:18" x14ac:dyDescent="0.35">
      <c r="D2751" s="21">
        <f t="shared" si="427"/>
        <v>39562.374999993342</v>
      </c>
      <c r="E2751" s="21" t="b">
        <f t="shared" si="420"/>
        <v>0</v>
      </c>
      <c r="F2751" s="21" t="b">
        <f t="shared" si="421"/>
        <v>0</v>
      </c>
      <c r="G2751" s="20">
        <f t="shared" si="422"/>
        <v>1</v>
      </c>
      <c r="H2751" s="20">
        <f t="shared" si="423"/>
        <v>24</v>
      </c>
      <c r="I2751" s="20">
        <f t="shared" si="428"/>
        <v>10</v>
      </c>
      <c r="J2751" s="21">
        <f t="shared" si="429"/>
        <v>39562</v>
      </c>
      <c r="K2751" s="21"/>
      <c r="L2751" s="21" t="str">
        <f t="shared" si="424"/>
        <v>Thursday</v>
      </c>
      <c r="M2751" s="20">
        <f t="shared" si="425"/>
        <v>4</v>
      </c>
      <c r="N2751" s="19">
        <v>5749.5</v>
      </c>
      <c r="O2751" s="4">
        <f>MATCH(N2751-1,'Supply Data'!$K$12:$K$17)+1</f>
        <v>5</v>
      </c>
      <c r="P2751">
        <f>INDEX('Supply Data'!$L$12:$L$17,'Demand Data'!O2751)</f>
        <v>75</v>
      </c>
      <c r="R2751" t="str">
        <f t="shared" si="426"/>
        <v>24-Apr-08 Thursday 10</v>
      </c>
    </row>
    <row r="2752" spans="4:18" x14ac:dyDescent="0.35">
      <c r="D2752" s="21">
        <f t="shared" si="427"/>
        <v>39562.416666660007</v>
      </c>
      <c r="E2752" s="21" t="b">
        <f t="shared" si="420"/>
        <v>0</v>
      </c>
      <c r="F2752" s="21" t="b">
        <f t="shared" si="421"/>
        <v>0</v>
      </c>
      <c r="G2752" s="20">
        <f t="shared" si="422"/>
        <v>1</v>
      </c>
      <c r="H2752" s="20">
        <f t="shared" si="423"/>
        <v>24</v>
      </c>
      <c r="I2752" s="20">
        <f t="shared" si="428"/>
        <v>11</v>
      </c>
      <c r="J2752" s="21">
        <f t="shared" si="429"/>
        <v>39562</v>
      </c>
      <c r="K2752" s="21"/>
      <c r="L2752" s="21" t="str">
        <f t="shared" si="424"/>
        <v>Thursday</v>
      </c>
      <c r="M2752" s="20">
        <f t="shared" si="425"/>
        <v>4</v>
      </c>
      <c r="N2752" s="19">
        <v>5893.5</v>
      </c>
      <c r="O2752" s="4">
        <f>MATCH(N2752-1,'Supply Data'!$K$12:$K$17)+1</f>
        <v>5</v>
      </c>
      <c r="P2752">
        <f>INDEX('Supply Data'!$L$12:$L$17,'Demand Data'!O2752)</f>
        <v>75</v>
      </c>
      <c r="R2752" t="str">
        <f t="shared" si="426"/>
        <v>24-Apr-08 Thursday 11</v>
      </c>
    </row>
    <row r="2753" spans="4:18" x14ac:dyDescent="0.35">
      <c r="D2753" s="21">
        <f t="shared" si="427"/>
        <v>39562.458333326671</v>
      </c>
      <c r="E2753" s="21" t="b">
        <f t="shared" si="420"/>
        <v>0</v>
      </c>
      <c r="F2753" s="21" t="b">
        <f t="shared" si="421"/>
        <v>0</v>
      </c>
      <c r="G2753" s="20">
        <f t="shared" si="422"/>
        <v>1</v>
      </c>
      <c r="H2753" s="20">
        <f t="shared" si="423"/>
        <v>24</v>
      </c>
      <c r="I2753" s="20">
        <f t="shared" si="428"/>
        <v>12</v>
      </c>
      <c r="J2753" s="21">
        <f t="shared" si="429"/>
        <v>39562</v>
      </c>
      <c r="K2753" s="21"/>
      <c r="L2753" s="21" t="str">
        <f t="shared" si="424"/>
        <v>Thursday</v>
      </c>
      <c r="M2753" s="20">
        <f t="shared" si="425"/>
        <v>4</v>
      </c>
      <c r="N2753" s="19">
        <v>5745</v>
      </c>
      <c r="O2753" s="4">
        <f>MATCH(N2753-1,'Supply Data'!$K$12:$K$17)+1</f>
        <v>5</v>
      </c>
      <c r="P2753">
        <f>INDEX('Supply Data'!$L$12:$L$17,'Demand Data'!O2753)</f>
        <v>75</v>
      </c>
      <c r="R2753" t="str">
        <f t="shared" si="426"/>
        <v>24-Apr-08 Thursday 12</v>
      </c>
    </row>
    <row r="2754" spans="4:18" x14ac:dyDescent="0.35">
      <c r="D2754" s="21">
        <f t="shared" si="427"/>
        <v>39562.499999993335</v>
      </c>
      <c r="E2754" s="21" t="b">
        <f t="shared" si="420"/>
        <v>0</v>
      </c>
      <c r="F2754" s="21" t="b">
        <f t="shared" si="421"/>
        <v>0</v>
      </c>
      <c r="G2754" s="20">
        <f t="shared" si="422"/>
        <v>1</v>
      </c>
      <c r="H2754" s="20">
        <f t="shared" si="423"/>
        <v>24</v>
      </c>
      <c r="I2754" s="20">
        <f t="shared" si="428"/>
        <v>13</v>
      </c>
      <c r="J2754" s="21">
        <f t="shared" si="429"/>
        <v>39562</v>
      </c>
      <c r="K2754" s="21"/>
      <c r="L2754" s="21" t="str">
        <f t="shared" si="424"/>
        <v>Thursday</v>
      </c>
      <c r="M2754" s="20">
        <f t="shared" si="425"/>
        <v>4</v>
      </c>
      <c r="N2754" s="19">
        <v>5848.5</v>
      </c>
      <c r="O2754" s="4">
        <f>MATCH(N2754-1,'Supply Data'!$K$12:$K$17)+1</f>
        <v>5</v>
      </c>
      <c r="P2754">
        <f>INDEX('Supply Data'!$L$12:$L$17,'Demand Data'!O2754)</f>
        <v>75</v>
      </c>
      <c r="R2754" t="str">
        <f t="shared" si="426"/>
        <v>24-Apr-08 Thursday 13</v>
      </c>
    </row>
    <row r="2755" spans="4:18" x14ac:dyDescent="0.35">
      <c r="D2755" s="21">
        <f t="shared" si="427"/>
        <v>39562.541666659999</v>
      </c>
      <c r="E2755" s="21" t="b">
        <f t="shared" si="420"/>
        <v>0</v>
      </c>
      <c r="F2755" s="21" t="b">
        <f t="shared" si="421"/>
        <v>0</v>
      </c>
      <c r="G2755" s="20">
        <f t="shared" si="422"/>
        <v>1</v>
      </c>
      <c r="H2755" s="20">
        <f t="shared" si="423"/>
        <v>24</v>
      </c>
      <c r="I2755" s="20">
        <f t="shared" si="428"/>
        <v>14</v>
      </c>
      <c r="J2755" s="21">
        <f t="shared" si="429"/>
        <v>39562</v>
      </c>
      <c r="K2755" s="21"/>
      <c r="L2755" s="21" t="str">
        <f t="shared" si="424"/>
        <v>Thursday</v>
      </c>
      <c r="M2755" s="20">
        <f t="shared" si="425"/>
        <v>4</v>
      </c>
      <c r="N2755" s="19">
        <v>6061.5</v>
      </c>
      <c r="O2755" s="4">
        <f>MATCH(N2755-1,'Supply Data'!$K$12:$K$17)+1</f>
        <v>5</v>
      </c>
      <c r="P2755">
        <f>INDEX('Supply Data'!$L$12:$L$17,'Demand Data'!O2755)</f>
        <v>75</v>
      </c>
      <c r="R2755" t="str">
        <f t="shared" si="426"/>
        <v>24-Apr-08 Thursday 14</v>
      </c>
    </row>
    <row r="2756" spans="4:18" x14ac:dyDescent="0.35">
      <c r="D2756" s="21">
        <f t="shared" si="427"/>
        <v>39562.583333326664</v>
      </c>
      <c r="E2756" s="21" t="b">
        <f t="shared" si="420"/>
        <v>0</v>
      </c>
      <c r="F2756" s="21" t="b">
        <f t="shared" si="421"/>
        <v>0</v>
      </c>
      <c r="G2756" s="20">
        <f t="shared" si="422"/>
        <v>1</v>
      </c>
      <c r="H2756" s="20">
        <f t="shared" si="423"/>
        <v>24</v>
      </c>
      <c r="I2756" s="20">
        <f t="shared" si="428"/>
        <v>15</v>
      </c>
      <c r="J2756" s="21">
        <f t="shared" si="429"/>
        <v>39562</v>
      </c>
      <c r="K2756" s="21"/>
      <c r="L2756" s="21" t="str">
        <f t="shared" si="424"/>
        <v>Thursday</v>
      </c>
      <c r="M2756" s="20">
        <f t="shared" si="425"/>
        <v>4</v>
      </c>
      <c r="N2756" s="19">
        <v>5886</v>
      </c>
      <c r="O2756" s="4">
        <f>MATCH(N2756-1,'Supply Data'!$K$12:$K$17)+1</f>
        <v>5</v>
      </c>
      <c r="P2756">
        <f>INDEX('Supply Data'!$L$12:$L$17,'Demand Data'!O2756)</f>
        <v>75</v>
      </c>
      <c r="R2756" t="str">
        <f t="shared" si="426"/>
        <v>24-Apr-08 Thursday 15</v>
      </c>
    </row>
    <row r="2757" spans="4:18" x14ac:dyDescent="0.35">
      <c r="D2757" s="21">
        <f t="shared" si="427"/>
        <v>39562.624999993328</v>
      </c>
      <c r="E2757" s="21" t="b">
        <f t="shared" si="420"/>
        <v>0</v>
      </c>
      <c r="F2757" s="21" t="b">
        <f t="shared" si="421"/>
        <v>0</v>
      </c>
      <c r="G2757" s="20">
        <f t="shared" si="422"/>
        <v>1</v>
      </c>
      <c r="H2757" s="20">
        <f t="shared" si="423"/>
        <v>24</v>
      </c>
      <c r="I2757" s="20">
        <f t="shared" si="428"/>
        <v>16</v>
      </c>
      <c r="J2757" s="21">
        <f t="shared" si="429"/>
        <v>39562</v>
      </c>
      <c r="K2757" s="21"/>
      <c r="L2757" s="21" t="str">
        <f t="shared" si="424"/>
        <v>Thursday</v>
      </c>
      <c r="M2757" s="20">
        <f t="shared" si="425"/>
        <v>4</v>
      </c>
      <c r="N2757" s="19">
        <v>5763</v>
      </c>
      <c r="O2757" s="4">
        <f>MATCH(N2757-1,'Supply Data'!$K$12:$K$17)+1</f>
        <v>5</v>
      </c>
      <c r="P2757">
        <f>INDEX('Supply Data'!$L$12:$L$17,'Demand Data'!O2757)</f>
        <v>75</v>
      </c>
      <c r="R2757" t="str">
        <f t="shared" si="426"/>
        <v>24-Apr-08 Thursday 16</v>
      </c>
    </row>
    <row r="2758" spans="4:18" x14ac:dyDescent="0.35">
      <c r="D2758" s="21">
        <f t="shared" si="427"/>
        <v>39562.666666659992</v>
      </c>
      <c r="E2758" s="21" t="b">
        <f t="shared" ref="E2758:E2821" si="430">D2758=$D$2</f>
        <v>0</v>
      </c>
      <c r="F2758" s="21" t="b">
        <f t="shared" ref="F2758:F2821" si="431">D2758=$E$2</f>
        <v>0</v>
      </c>
      <c r="G2758" s="20">
        <f t="shared" si="422"/>
        <v>1</v>
      </c>
      <c r="H2758" s="20">
        <f t="shared" si="423"/>
        <v>24</v>
      </c>
      <c r="I2758" s="20">
        <f t="shared" si="428"/>
        <v>17</v>
      </c>
      <c r="J2758" s="21">
        <f t="shared" si="429"/>
        <v>39562</v>
      </c>
      <c r="K2758" s="21"/>
      <c r="L2758" s="21" t="str">
        <f t="shared" si="424"/>
        <v>Thursday</v>
      </c>
      <c r="M2758" s="20">
        <f t="shared" si="425"/>
        <v>4</v>
      </c>
      <c r="N2758" s="19">
        <v>5503.5</v>
      </c>
      <c r="O2758" s="4">
        <f>MATCH(N2758-1,'Supply Data'!$K$12:$K$17)+1</f>
        <v>5</v>
      </c>
      <c r="P2758">
        <f>INDEX('Supply Data'!$L$12:$L$17,'Demand Data'!O2758)</f>
        <v>75</v>
      </c>
      <c r="R2758" t="str">
        <f t="shared" si="426"/>
        <v>24-Apr-08 Thursday 17</v>
      </c>
    </row>
    <row r="2759" spans="4:18" x14ac:dyDescent="0.35">
      <c r="D2759" s="21">
        <f t="shared" si="427"/>
        <v>39562.708333326656</v>
      </c>
      <c r="E2759" s="21" t="b">
        <f t="shared" si="430"/>
        <v>0</v>
      </c>
      <c r="F2759" s="21" t="b">
        <f t="shared" si="431"/>
        <v>0</v>
      </c>
      <c r="G2759" s="20">
        <f t="shared" ref="G2759:G2822" si="432">IF(E2759,2,IF(F2759,3,1))</f>
        <v>1</v>
      </c>
      <c r="H2759" s="20">
        <f t="shared" ref="H2759:H2822" si="433">CHOOSE(G2759,24,23,25)</f>
        <v>24</v>
      </c>
      <c r="I2759" s="20">
        <f t="shared" si="428"/>
        <v>18</v>
      </c>
      <c r="J2759" s="21">
        <f t="shared" si="429"/>
        <v>39562</v>
      </c>
      <c r="K2759" s="21"/>
      <c r="L2759" s="21" t="str">
        <f t="shared" ref="L2759:L2822" si="434">TEXT(J2759,"ddddd")</f>
        <v>Thursday</v>
      </c>
      <c r="M2759" s="20">
        <f t="shared" ref="M2759:M2822" si="435">MONTH(D2759)</f>
        <v>4</v>
      </c>
      <c r="N2759" s="19">
        <v>5530.5</v>
      </c>
      <c r="O2759" s="4">
        <f>MATCH(N2759-1,'Supply Data'!$K$12:$K$17)+1</f>
        <v>5</v>
      </c>
      <c r="P2759">
        <f>INDEX('Supply Data'!$L$12:$L$17,'Demand Data'!O2759)</f>
        <v>75</v>
      </c>
      <c r="R2759" t="str">
        <f t="shared" ref="R2759:R2822" si="436">TEXT(D2759,"dd-mmm-yy ddddd")&amp;" "&amp;I2759</f>
        <v>24-Apr-08 Thursday 18</v>
      </c>
    </row>
    <row r="2760" spans="4:18" x14ac:dyDescent="0.35">
      <c r="D2760" s="21">
        <f t="shared" ref="D2760:D2823" si="437">D2759+1/24</f>
        <v>39562.749999993321</v>
      </c>
      <c r="E2760" s="21" t="b">
        <f t="shared" si="430"/>
        <v>0</v>
      </c>
      <c r="F2760" s="21" t="b">
        <f t="shared" si="431"/>
        <v>0</v>
      </c>
      <c r="G2760" s="20">
        <f t="shared" si="432"/>
        <v>1</v>
      </c>
      <c r="H2760" s="20">
        <f t="shared" si="433"/>
        <v>24</v>
      </c>
      <c r="I2760" s="20">
        <f t="shared" ref="I2760:I2823" si="438">IF(I2759&gt;=H2760,1,I2759+1)</f>
        <v>19</v>
      </c>
      <c r="J2760" s="21">
        <f t="shared" ref="J2760:J2823" si="439">IF(I2760=1,J2759+1,J2759)</f>
        <v>39562</v>
      </c>
      <c r="K2760" s="21"/>
      <c r="L2760" s="21" t="str">
        <f t="shared" si="434"/>
        <v>Thursday</v>
      </c>
      <c r="M2760" s="20">
        <f t="shared" si="435"/>
        <v>4</v>
      </c>
      <c r="N2760" s="19">
        <v>6013.5</v>
      </c>
      <c r="O2760" s="4">
        <f>MATCH(N2760-1,'Supply Data'!$K$12:$K$17)+1</f>
        <v>5</v>
      </c>
      <c r="P2760">
        <f>INDEX('Supply Data'!$L$12:$L$17,'Demand Data'!O2760)</f>
        <v>75</v>
      </c>
      <c r="R2760" t="str">
        <f t="shared" si="436"/>
        <v>24-Apr-08 Thursday 19</v>
      </c>
    </row>
    <row r="2761" spans="4:18" x14ac:dyDescent="0.35">
      <c r="D2761" s="21">
        <f t="shared" si="437"/>
        <v>39562.791666659985</v>
      </c>
      <c r="E2761" s="21" t="b">
        <f t="shared" si="430"/>
        <v>0</v>
      </c>
      <c r="F2761" s="21" t="b">
        <f t="shared" si="431"/>
        <v>0</v>
      </c>
      <c r="G2761" s="20">
        <f t="shared" si="432"/>
        <v>1</v>
      </c>
      <c r="H2761" s="20">
        <f t="shared" si="433"/>
        <v>24</v>
      </c>
      <c r="I2761" s="20">
        <f t="shared" si="438"/>
        <v>20</v>
      </c>
      <c r="J2761" s="21">
        <f t="shared" si="439"/>
        <v>39562</v>
      </c>
      <c r="K2761" s="21"/>
      <c r="L2761" s="21" t="str">
        <f t="shared" si="434"/>
        <v>Thursday</v>
      </c>
      <c r="M2761" s="20">
        <f t="shared" si="435"/>
        <v>4</v>
      </c>
      <c r="N2761" s="19">
        <v>5766</v>
      </c>
      <c r="O2761" s="4">
        <f>MATCH(N2761-1,'Supply Data'!$K$12:$K$17)+1</f>
        <v>5</v>
      </c>
      <c r="P2761">
        <f>INDEX('Supply Data'!$L$12:$L$17,'Demand Data'!O2761)</f>
        <v>75</v>
      </c>
      <c r="R2761" t="str">
        <f t="shared" si="436"/>
        <v>24-Apr-08 Thursday 20</v>
      </c>
    </row>
    <row r="2762" spans="4:18" x14ac:dyDescent="0.35">
      <c r="D2762" s="21">
        <f t="shared" si="437"/>
        <v>39562.833333326649</v>
      </c>
      <c r="E2762" s="21" t="b">
        <f t="shared" si="430"/>
        <v>0</v>
      </c>
      <c r="F2762" s="21" t="b">
        <f t="shared" si="431"/>
        <v>0</v>
      </c>
      <c r="G2762" s="20">
        <f t="shared" si="432"/>
        <v>1</v>
      </c>
      <c r="H2762" s="20">
        <f t="shared" si="433"/>
        <v>24</v>
      </c>
      <c r="I2762" s="20">
        <f t="shared" si="438"/>
        <v>21</v>
      </c>
      <c r="J2762" s="21">
        <f t="shared" si="439"/>
        <v>39562</v>
      </c>
      <c r="K2762" s="21"/>
      <c r="L2762" s="21" t="str">
        <f t="shared" si="434"/>
        <v>Thursday</v>
      </c>
      <c r="M2762" s="20">
        <f t="shared" si="435"/>
        <v>4</v>
      </c>
      <c r="N2762" s="19">
        <v>5508</v>
      </c>
      <c r="O2762" s="4">
        <f>MATCH(N2762-1,'Supply Data'!$K$12:$K$17)+1</f>
        <v>5</v>
      </c>
      <c r="P2762">
        <f>INDEX('Supply Data'!$L$12:$L$17,'Demand Data'!O2762)</f>
        <v>75</v>
      </c>
      <c r="R2762" t="str">
        <f t="shared" si="436"/>
        <v>24-Apr-08 Thursday 21</v>
      </c>
    </row>
    <row r="2763" spans="4:18" x14ac:dyDescent="0.35">
      <c r="D2763" s="21">
        <f t="shared" si="437"/>
        <v>39562.874999993313</v>
      </c>
      <c r="E2763" s="21" t="b">
        <f t="shared" si="430"/>
        <v>0</v>
      </c>
      <c r="F2763" s="21" t="b">
        <f t="shared" si="431"/>
        <v>0</v>
      </c>
      <c r="G2763" s="20">
        <f t="shared" si="432"/>
        <v>1</v>
      </c>
      <c r="H2763" s="20">
        <f t="shared" si="433"/>
        <v>24</v>
      </c>
      <c r="I2763" s="20">
        <f t="shared" si="438"/>
        <v>22</v>
      </c>
      <c r="J2763" s="21">
        <f t="shared" si="439"/>
        <v>39562</v>
      </c>
      <c r="K2763" s="21"/>
      <c r="L2763" s="21" t="str">
        <f t="shared" si="434"/>
        <v>Thursday</v>
      </c>
      <c r="M2763" s="20">
        <f t="shared" si="435"/>
        <v>4</v>
      </c>
      <c r="N2763" s="19">
        <v>5053.5</v>
      </c>
      <c r="O2763" s="4">
        <f>MATCH(N2763-1,'Supply Data'!$K$12:$K$17)+1</f>
        <v>5</v>
      </c>
      <c r="P2763">
        <f>INDEX('Supply Data'!$L$12:$L$17,'Demand Data'!O2763)</f>
        <v>75</v>
      </c>
      <c r="R2763" t="str">
        <f t="shared" si="436"/>
        <v>24-Apr-08 Thursday 22</v>
      </c>
    </row>
    <row r="2764" spans="4:18" x14ac:dyDescent="0.35">
      <c r="D2764" s="21">
        <f t="shared" si="437"/>
        <v>39562.916666659978</v>
      </c>
      <c r="E2764" s="21" t="b">
        <f t="shared" si="430"/>
        <v>0</v>
      </c>
      <c r="F2764" s="21" t="b">
        <f t="shared" si="431"/>
        <v>0</v>
      </c>
      <c r="G2764" s="20">
        <f t="shared" si="432"/>
        <v>1</v>
      </c>
      <c r="H2764" s="20">
        <f t="shared" si="433"/>
        <v>24</v>
      </c>
      <c r="I2764" s="20">
        <f t="shared" si="438"/>
        <v>23</v>
      </c>
      <c r="J2764" s="21">
        <f t="shared" si="439"/>
        <v>39562</v>
      </c>
      <c r="K2764" s="21"/>
      <c r="L2764" s="21" t="str">
        <f t="shared" si="434"/>
        <v>Thursday</v>
      </c>
      <c r="M2764" s="20">
        <f t="shared" si="435"/>
        <v>4</v>
      </c>
      <c r="N2764" s="19">
        <v>4740</v>
      </c>
      <c r="O2764" s="4">
        <f>MATCH(N2764-1,'Supply Data'!$K$12:$K$17)+1</f>
        <v>4</v>
      </c>
      <c r="P2764">
        <f>INDEX('Supply Data'!$L$12:$L$17,'Demand Data'!O2764)</f>
        <v>50</v>
      </c>
      <c r="R2764" t="str">
        <f t="shared" si="436"/>
        <v>24-Apr-08 Thursday 23</v>
      </c>
    </row>
    <row r="2765" spans="4:18" x14ac:dyDescent="0.35">
      <c r="D2765" s="21">
        <f t="shared" si="437"/>
        <v>39562.958333326642</v>
      </c>
      <c r="E2765" s="21" t="b">
        <f t="shared" si="430"/>
        <v>0</v>
      </c>
      <c r="F2765" s="21" t="b">
        <f t="shared" si="431"/>
        <v>0</v>
      </c>
      <c r="G2765" s="20">
        <f t="shared" si="432"/>
        <v>1</v>
      </c>
      <c r="H2765" s="20">
        <f t="shared" si="433"/>
        <v>24</v>
      </c>
      <c r="I2765" s="20">
        <f t="shared" si="438"/>
        <v>24</v>
      </c>
      <c r="J2765" s="21">
        <f t="shared" si="439"/>
        <v>39562</v>
      </c>
      <c r="K2765" s="21"/>
      <c r="L2765" s="21" t="str">
        <f t="shared" si="434"/>
        <v>Thursday</v>
      </c>
      <c r="M2765" s="20">
        <f t="shared" si="435"/>
        <v>4</v>
      </c>
      <c r="N2765" s="19">
        <v>4429.5</v>
      </c>
      <c r="O2765" s="4">
        <f>MATCH(N2765-1,'Supply Data'!$K$12:$K$17)+1</f>
        <v>4</v>
      </c>
      <c r="P2765">
        <f>INDEX('Supply Data'!$L$12:$L$17,'Demand Data'!O2765)</f>
        <v>50</v>
      </c>
      <c r="R2765" t="str">
        <f t="shared" si="436"/>
        <v>24-Apr-08 Thursday 24</v>
      </c>
    </row>
    <row r="2766" spans="4:18" x14ac:dyDescent="0.35">
      <c r="D2766" s="21">
        <f t="shared" si="437"/>
        <v>39562.999999993306</v>
      </c>
      <c r="E2766" s="21" t="b">
        <f t="shared" si="430"/>
        <v>0</v>
      </c>
      <c r="F2766" s="21" t="b">
        <f t="shared" si="431"/>
        <v>0</v>
      </c>
      <c r="G2766" s="20">
        <f t="shared" si="432"/>
        <v>1</v>
      </c>
      <c r="H2766" s="20">
        <f t="shared" si="433"/>
        <v>24</v>
      </c>
      <c r="I2766" s="20">
        <f t="shared" si="438"/>
        <v>1</v>
      </c>
      <c r="J2766" s="21">
        <f t="shared" si="439"/>
        <v>39563</v>
      </c>
      <c r="K2766" s="21"/>
      <c r="L2766" s="21" t="str">
        <f t="shared" si="434"/>
        <v>Friday</v>
      </c>
      <c r="M2766" s="20">
        <f t="shared" si="435"/>
        <v>4</v>
      </c>
      <c r="N2766" s="19">
        <v>4246.5</v>
      </c>
      <c r="O2766" s="4">
        <f>MATCH(N2766-1,'Supply Data'!$K$12:$K$17)+1</f>
        <v>4</v>
      </c>
      <c r="P2766">
        <f>INDEX('Supply Data'!$L$12:$L$17,'Demand Data'!O2766)</f>
        <v>50</v>
      </c>
      <c r="R2766" t="str">
        <f t="shared" si="436"/>
        <v>25-Apr-08 Friday 1</v>
      </c>
    </row>
    <row r="2767" spans="4:18" x14ac:dyDescent="0.35">
      <c r="D2767" s="21">
        <f t="shared" si="437"/>
        <v>39563.04166665997</v>
      </c>
      <c r="E2767" s="21" t="b">
        <f t="shared" si="430"/>
        <v>0</v>
      </c>
      <c r="F2767" s="21" t="b">
        <f t="shared" si="431"/>
        <v>0</v>
      </c>
      <c r="G2767" s="20">
        <f t="shared" si="432"/>
        <v>1</v>
      </c>
      <c r="H2767" s="20">
        <f t="shared" si="433"/>
        <v>24</v>
      </c>
      <c r="I2767" s="20">
        <f t="shared" si="438"/>
        <v>2</v>
      </c>
      <c r="J2767" s="21">
        <f t="shared" si="439"/>
        <v>39563</v>
      </c>
      <c r="K2767" s="21"/>
      <c r="L2767" s="21" t="str">
        <f t="shared" si="434"/>
        <v>Friday</v>
      </c>
      <c r="M2767" s="20">
        <f t="shared" si="435"/>
        <v>4</v>
      </c>
      <c r="N2767" s="19">
        <v>4140</v>
      </c>
      <c r="O2767" s="4">
        <f>MATCH(N2767-1,'Supply Data'!$K$12:$K$17)+1</f>
        <v>4</v>
      </c>
      <c r="P2767">
        <f>INDEX('Supply Data'!$L$12:$L$17,'Demand Data'!O2767)</f>
        <v>50</v>
      </c>
      <c r="R2767" t="str">
        <f t="shared" si="436"/>
        <v>25-Apr-08 Friday 2</v>
      </c>
    </row>
    <row r="2768" spans="4:18" x14ac:dyDescent="0.35">
      <c r="D2768" s="21">
        <f t="shared" si="437"/>
        <v>39563.083333326635</v>
      </c>
      <c r="E2768" s="21" t="b">
        <f t="shared" si="430"/>
        <v>0</v>
      </c>
      <c r="F2768" s="21" t="b">
        <f t="shared" si="431"/>
        <v>0</v>
      </c>
      <c r="G2768" s="20">
        <f t="shared" si="432"/>
        <v>1</v>
      </c>
      <c r="H2768" s="20">
        <f t="shared" si="433"/>
        <v>24</v>
      </c>
      <c r="I2768" s="20">
        <f t="shared" si="438"/>
        <v>3</v>
      </c>
      <c r="J2768" s="21">
        <f t="shared" si="439"/>
        <v>39563</v>
      </c>
      <c r="K2768" s="21"/>
      <c r="L2768" s="21" t="str">
        <f t="shared" si="434"/>
        <v>Friday</v>
      </c>
      <c r="M2768" s="20">
        <f t="shared" si="435"/>
        <v>4</v>
      </c>
      <c r="N2768" s="19">
        <v>4027.5</v>
      </c>
      <c r="O2768" s="4">
        <f>MATCH(N2768-1,'Supply Data'!$K$12:$K$17)+1</f>
        <v>4</v>
      </c>
      <c r="P2768">
        <f>INDEX('Supply Data'!$L$12:$L$17,'Demand Data'!O2768)</f>
        <v>50</v>
      </c>
      <c r="R2768" t="str">
        <f t="shared" si="436"/>
        <v>25-Apr-08 Friday 3</v>
      </c>
    </row>
    <row r="2769" spans="4:18" x14ac:dyDescent="0.35">
      <c r="D2769" s="21">
        <f t="shared" si="437"/>
        <v>39563.124999993299</v>
      </c>
      <c r="E2769" s="21" t="b">
        <f t="shared" si="430"/>
        <v>0</v>
      </c>
      <c r="F2769" s="21" t="b">
        <f t="shared" si="431"/>
        <v>0</v>
      </c>
      <c r="G2769" s="20">
        <f t="shared" si="432"/>
        <v>1</v>
      </c>
      <c r="H2769" s="20">
        <f t="shared" si="433"/>
        <v>24</v>
      </c>
      <c r="I2769" s="20">
        <f t="shared" si="438"/>
        <v>4</v>
      </c>
      <c r="J2769" s="21">
        <f t="shared" si="439"/>
        <v>39563</v>
      </c>
      <c r="K2769" s="21"/>
      <c r="L2769" s="21" t="str">
        <f t="shared" si="434"/>
        <v>Friday</v>
      </c>
      <c r="M2769" s="20">
        <f t="shared" si="435"/>
        <v>4</v>
      </c>
      <c r="N2769" s="19">
        <v>4003.5</v>
      </c>
      <c r="O2769" s="4">
        <f>MATCH(N2769-1,'Supply Data'!$K$12:$K$17)+1</f>
        <v>4</v>
      </c>
      <c r="P2769">
        <f>INDEX('Supply Data'!$L$12:$L$17,'Demand Data'!O2769)</f>
        <v>50</v>
      </c>
      <c r="R2769" t="str">
        <f t="shared" si="436"/>
        <v>25-Apr-08 Friday 4</v>
      </c>
    </row>
    <row r="2770" spans="4:18" x14ac:dyDescent="0.35">
      <c r="D2770" s="21">
        <f t="shared" si="437"/>
        <v>39563.166666659963</v>
      </c>
      <c r="E2770" s="21" t="b">
        <f t="shared" si="430"/>
        <v>0</v>
      </c>
      <c r="F2770" s="21" t="b">
        <f t="shared" si="431"/>
        <v>0</v>
      </c>
      <c r="G2770" s="20">
        <f t="shared" si="432"/>
        <v>1</v>
      </c>
      <c r="H2770" s="20">
        <f t="shared" si="433"/>
        <v>24</v>
      </c>
      <c r="I2770" s="20">
        <f t="shared" si="438"/>
        <v>5</v>
      </c>
      <c r="J2770" s="21">
        <f t="shared" si="439"/>
        <v>39563</v>
      </c>
      <c r="K2770" s="21"/>
      <c r="L2770" s="21" t="str">
        <f t="shared" si="434"/>
        <v>Friday</v>
      </c>
      <c r="M2770" s="20">
        <f t="shared" si="435"/>
        <v>4</v>
      </c>
      <c r="N2770" s="19">
        <v>3999</v>
      </c>
      <c r="O2770" s="4">
        <f>MATCH(N2770-1,'Supply Data'!$K$12:$K$17)+1</f>
        <v>4</v>
      </c>
      <c r="P2770">
        <f>INDEX('Supply Data'!$L$12:$L$17,'Demand Data'!O2770)</f>
        <v>50</v>
      </c>
      <c r="R2770" t="str">
        <f t="shared" si="436"/>
        <v>25-Apr-08 Friday 5</v>
      </c>
    </row>
    <row r="2771" spans="4:18" x14ac:dyDescent="0.35">
      <c r="D2771" s="21">
        <f t="shared" si="437"/>
        <v>39563.208333326627</v>
      </c>
      <c r="E2771" s="21" t="b">
        <f t="shared" si="430"/>
        <v>0</v>
      </c>
      <c r="F2771" s="21" t="b">
        <f t="shared" si="431"/>
        <v>0</v>
      </c>
      <c r="G2771" s="20">
        <f t="shared" si="432"/>
        <v>1</v>
      </c>
      <c r="H2771" s="20">
        <f t="shared" si="433"/>
        <v>24</v>
      </c>
      <c r="I2771" s="20">
        <f t="shared" si="438"/>
        <v>6</v>
      </c>
      <c r="J2771" s="21">
        <f t="shared" si="439"/>
        <v>39563</v>
      </c>
      <c r="K2771" s="21"/>
      <c r="L2771" s="21" t="str">
        <f t="shared" si="434"/>
        <v>Friday</v>
      </c>
      <c r="M2771" s="20">
        <f t="shared" si="435"/>
        <v>4</v>
      </c>
      <c r="N2771" s="19">
        <v>3915</v>
      </c>
      <c r="O2771" s="4">
        <f>MATCH(N2771-1,'Supply Data'!$K$12:$K$17)+1</f>
        <v>4</v>
      </c>
      <c r="P2771">
        <f>INDEX('Supply Data'!$L$12:$L$17,'Demand Data'!O2771)</f>
        <v>50</v>
      </c>
      <c r="R2771" t="str">
        <f t="shared" si="436"/>
        <v>25-Apr-08 Friday 6</v>
      </c>
    </row>
    <row r="2772" spans="4:18" x14ac:dyDescent="0.35">
      <c r="D2772" s="21">
        <f t="shared" si="437"/>
        <v>39563.249999993292</v>
      </c>
      <c r="E2772" s="21" t="b">
        <f t="shared" si="430"/>
        <v>0</v>
      </c>
      <c r="F2772" s="21" t="b">
        <f t="shared" si="431"/>
        <v>0</v>
      </c>
      <c r="G2772" s="20">
        <f t="shared" si="432"/>
        <v>1</v>
      </c>
      <c r="H2772" s="20">
        <f t="shared" si="433"/>
        <v>24</v>
      </c>
      <c r="I2772" s="20">
        <f t="shared" si="438"/>
        <v>7</v>
      </c>
      <c r="J2772" s="21">
        <f t="shared" si="439"/>
        <v>39563</v>
      </c>
      <c r="K2772" s="21"/>
      <c r="L2772" s="21" t="str">
        <f t="shared" si="434"/>
        <v>Friday</v>
      </c>
      <c r="M2772" s="20">
        <f t="shared" si="435"/>
        <v>4</v>
      </c>
      <c r="N2772" s="19">
        <v>4173</v>
      </c>
      <c r="O2772" s="4">
        <f>MATCH(N2772-1,'Supply Data'!$K$12:$K$17)+1</f>
        <v>4</v>
      </c>
      <c r="P2772">
        <f>INDEX('Supply Data'!$L$12:$L$17,'Demand Data'!O2772)</f>
        <v>50</v>
      </c>
      <c r="R2772" t="str">
        <f t="shared" si="436"/>
        <v>25-Apr-08 Friday 7</v>
      </c>
    </row>
    <row r="2773" spans="4:18" x14ac:dyDescent="0.35">
      <c r="D2773" s="21">
        <f t="shared" si="437"/>
        <v>39563.291666659956</v>
      </c>
      <c r="E2773" s="21" t="b">
        <f t="shared" si="430"/>
        <v>0</v>
      </c>
      <c r="F2773" s="21" t="b">
        <f t="shared" si="431"/>
        <v>0</v>
      </c>
      <c r="G2773" s="20">
        <f t="shared" si="432"/>
        <v>1</v>
      </c>
      <c r="H2773" s="20">
        <f t="shared" si="433"/>
        <v>24</v>
      </c>
      <c r="I2773" s="20">
        <f t="shared" si="438"/>
        <v>8</v>
      </c>
      <c r="J2773" s="21">
        <f t="shared" si="439"/>
        <v>39563</v>
      </c>
      <c r="K2773" s="21"/>
      <c r="L2773" s="21" t="str">
        <f t="shared" si="434"/>
        <v>Friday</v>
      </c>
      <c r="M2773" s="20">
        <f t="shared" si="435"/>
        <v>4</v>
      </c>
      <c r="N2773" s="19">
        <v>4731</v>
      </c>
      <c r="O2773" s="4">
        <f>MATCH(N2773-1,'Supply Data'!$K$12:$K$17)+1</f>
        <v>4</v>
      </c>
      <c r="P2773">
        <f>INDEX('Supply Data'!$L$12:$L$17,'Demand Data'!O2773)</f>
        <v>50</v>
      </c>
      <c r="R2773" t="str">
        <f t="shared" si="436"/>
        <v>25-Apr-08 Friday 8</v>
      </c>
    </row>
    <row r="2774" spans="4:18" x14ac:dyDescent="0.35">
      <c r="D2774" s="21">
        <f t="shared" si="437"/>
        <v>39563.33333332662</v>
      </c>
      <c r="E2774" s="21" t="b">
        <f t="shared" si="430"/>
        <v>0</v>
      </c>
      <c r="F2774" s="21" t="b">
        <f t="shared" si="431"/>
        <v>0</v>
      </c>
      <c r="G2774" s="20">
        <f t="shared" si="432"/>
        <v>1</v>
      </c>
      <c r="H2774" s="20">
        <f t="shared" si="433"/>
        <v>24</v>
      </c>
      <c r="I2774" s="20">
        <f t="shared" si="438"/>
        <v>9</v>
      </c>
      <c r="J2774" s="21">
        <f t="shared" si="439"/>
        <v>39563</v>
      </c>
      <c r="K2774" s="21"/>
      <c r="L2774" s="21" t="str">
        <f t="shared" si="434"/>
        <v>Friday</v>
      </c>
      <c r="M2774" s="20">
        <f t="shared" si="435"/>
        <v>4</v>
      </c>
      <c r="N2774" s="19">
        <v>5257.5</v>
      </c>
      <c r="O2774" s="4">
        <f>MATCH(N2774-1,'Supply Data'!$K$12:$K$17)+1</f>
        <v>5</v>
      </c>
      <c r="P2774">
        <f>INDEX('Supply Data'!$L$12:$L$17,'Demand Data'!O2774)</f>
        <v>75</v>
      </c>
      <c r="R2774" t="str">
        <f t="shared" si="436"/>
        <v>25-Apr-08 Friday 9</v>
      </c>
    </row>
    <row r="2775" spans="4:18" x14ac:dyDescent="0.35">
      <c r="D2775" s="21">
        <f t="shared" si="437"/>
        <v>39563.374999993284</v>
      </c>
      <c r="E2775" s="21" t="b">
        <f t="shared" si="430"/>
        <v>0</v>
      </c>
      <c r="F2775" s="21" t="b">
        <f t="shared" si="431"/>
        <v>0</v>
      </c>
      <c r="G2775" s="20">
        <f t="shared" si="432"/>
        <v>1</v>
      </c>
      <c r="H2775" s="20">
        <f t="shared" si="433"/>
        <v>24</v>
      </c>
      <c r="I2775" s="20">
        <f t="shared" si="438"/>
        <v>10</v>
      </c>
      <c r="J2775" s="21">
        <f t="shared" si="439"/>
        <v>39563</v>
      </c>
      <c r="K2775" s="21"/>
      <c r="L2775" s="21" t="str">
        <f t="shared" si="434"/>
        <v>Friday</v>
      </c>
      <c r="M2775" s="20">
        <f t="shared" si="435"/>
        <v>4</v>
      </c>
      <c r="N2775" s="19">
        <v>5586</v>
      </c>
      <c r="O2775" s="4">
        <f>MATCH(N2775-1,'Supply Data'!$K$12:$K$17)+1</f>
        <v>5</v>
      </c>
      <c r="P2775">
        <f>INDEX('Supply Data'!$L$12:$L$17,'Demand Data'!O2775)</f>
        <v>75</v>
      </c>
      <c r="R2775" t="str">
        <f t="shared" si="436"/>
        <v>25-Apr-08 Friday 10</v>
      </c>
    </row>
    <row r="2776" spans="4:18" x14ac:dyDescent="0.35">
      <c r="D2776" s="21">
        <f t="shared" si="437"/>
        <v>39563.416666659949</v>
      </c>
      <c r="E2776" s="21" t="b">
        <f t="shared" si="430"/>
        <v>0</v>
      </c>
      <c r="F2776" s="21" t="b">
        <f t="shared" si="431"/>
        <v>0</v>
      </c>
      <c r="G2776" s="20">
        <f t="shared" si="432"/>
        <v>1</v>
      </c>
      <c r="H2776" s="20">
        <f t="shared" si="433"/>
        <v>24</v>
      </c>
      <c r="I2776" s="20">
        <f t="shared" si="438"/>
        <v>11</v>
      </c>
      <c r="J2776" s="21">
        <f t="shared" si="439"/>
        <v>39563</v>
      </c>
      <c r="K2776" s="21"/>
      <c r="L2776" s="21" t="str">
        <f t="shared" si="434"/>
        <v>Friday</v>
      </c>
      <c r="M2776" s="20">
        <f t="shared" si="435"/>
        <v>4</v>
      </c>
      <c r="N2776" s="19">
        <v>5853</v>
      </c>
      <c r="O2776" s="4">
        <f>MATCH(N2776-1,'Supply Data'!$K$12:$K$17)+1</f>
        <v>5</v>
      </c>
      <c r="P2776">
        <f>INDEX('Supply Data'!$L$12:$L$17,'Demand Data'!O2776)</f>
        <v>75</v>
      </c>
      <c r="R2776" t="str">
        <f t="shared" si="436"/>
        <v>25-Apr-08 Friday 11</v>
      </c>
    </row>
    <row r="2777" spans="4:18" x14ac:dyDescent="0.35">
      <c r="D2777" s="21">
        <f t="shared" si="437"/>
        <v>39563.458333326613</v>
      </c>
      <c r="E2777" s="21" t="b">
        <f t="shared" si="430"/>
        <v>0</v>
      </c>
      <c r="F2777" s="21" t="b">
        <f t="shared" si="431"/>
        <v>0</v>
      </c>
      <c r="G2777" s="20">
        <f t="shared" si="432"/>
        <v>1</v>
      </c>
      <c r="H2777" s="20">
        <f t="shared" si="433"/>
        <v>24</v>
      </c>
      <c r="I2777" s="20">
        <f t="shared" si="438"/>
        <v>12</v>
      </c>
      <c r="J2777" s="21">
        <f t="shared" si="439"/>
        <v>39563</v>
      </c>
      <c r="K2777" s="21"/>
      <c r="L2777" s="21" t="str">
        <f t="shared" si="434"/>
        <v>Friday</v>
      </c>
      <c r="M2777" s="20">
        <f t="shared" si="435"/>
        <v>4</v>
      </c>
      <c r="N2777" s="19">
        <v>5596.5</v>
      </c>
      <c r="O2777" s="4">
        <f>MATCH(N2777-1,'Supply Data'!$K$12:$K$17)+1</f>
        <v>5</v>
      </c>
      <c r="P2777">
        <f>INDEX('Supply Data'!$L$12:$L$17,'Demand Data'!O2777)</f>
        <v>75</v>
      </c>
      <c r="R2777" t="str">
        <f t="shared" si="436"/>
        <v>25-Apr-08 Friday 12</v>
      </c>
    </row>
    <row r="2778" spans="4:18" x14ac:dyDescent="0.35">
      <c r="D2778" s="21">
        <f t="shared" si="437"/>
        <v>39563.499999993277</v>
      </c>
      <c r="E2778" s="21" t="b">
        <f t="shared" si="430"/>
        <v>0</v>
      </c>
      <c r="F2778" s="21" t="b">
        <f t="shared" si="431"/>
        <v>0</v>
      </c>
      <c r="G2778" s="20">
        <f t="shared" si="432"/>
        <v>1</v>
      </c>
      <c r="H2778" s="20">
        <f t="shared" si="433"/>
        <v>24</v>
      </c>
      <c r="I2778" s="20">
        <f t="shared" si="438"/>
        <v>13</v>
      </c>
      <c r="J2778" s="21">
        <f t="shared" si="439"/>
        <v>39563</v>
      </c>
      <c r="K2778" s="21"/>
      <c r="L2778" s="21" t="str">
        <f t="shared" si="434"/>
        <v>Friday</v>
      </c>
      <c r="M2778" s="20">
        <f t="shared" si="435"/>
        <v>4</v>
      </c>
      <c r="N2778" s="19">
        <v>5776.5</v>
      </c>
      <c r="O2778" s="4">
        <f>MATCH(N2778-1,'Supply Data'!$K$12:$K$17)+1</f>
        <v>5</v>
      </c>
      <c r="P2778">
        <f>INDEX('Supply Data'!$L$12:$L$17,'Demand Data'!O2778)</f>
        <v>75</v>
      </c>
      <c r="R2778" t="str">
        <f t="shared" si="436"/>
        <v>25-Apr-08 Friday 13</v>
      </c>
    </row>
    <row r="2779" spans="4:18" x14ac:dyDescent="0.35">
      <c r="D2779" s="21">
        <f t="shared" si="437"/>
        <v>39563.541666659941</v>
      </c>
      <c r="E2779" s="21" t="b">
        <f t="shared" si="430"/>
        <v>0</v>
      </c>
      <c r="F2779" s="21" t="b">
        <f t="shared" si="431"/>
        <v>0</v>
      </c>
      <c r="G2779" s="20">
        <f t="shared" si="432"/>
        <v>1</v>
      </c>
      <c r="H2779" s="20">
        <f t="shared" si="433"/>
        <v>24</v>
      </c>
      <c r="I2779" s="20">
        <f t="shared" si="438"/>
        <v>14</v>
      </c>
      <c r="J2779" s="21">
        <f t="shared" si="439"/>
        <v>39563</v>
      </c>
      <c r="K2779" s="21"/>
      <c r="L2779" s="21" t="str">
        <f t="shared" si="434"/>
        <v>Friday</v>
      </c>
      <c r="M2779" s="20">
        <f t="shared" si="435"/>
        <v>4</v>
      </c>
      <c r="N2779" s="19">
        <v>5937</v>
      </c>
      <c r="O2779" s="4">
        <f>MATCH(N2779-1,'Supply Data'!$K$12:$K$17)+1</f>
        <v>5</v>
      </c>
      <c r="P2779">
        <f>INDEX('Supply Data'!$L$12:$L$17,'Demand Data'!O2779)</f>
        <v>75</v>
      </c>
      <c r="R2779" t="str">
        <f t="shared" si="436"/>
        <v>25-Apr-08 Friday 14</v>
      </c>
    </row>
    <row r="2780" spans="4:18" x14ac:dyDescent="0.35">
      <c r="D2780" s="21">
        <f t="shared" si="437"/>
        <v>39563.583333326605</v>
      </c>
      <c r="E2780" s="21" t="b">
        <f t="shared" si="430"/>
        <v>0</v>
      </c>
      <c r="F2780" s="21" t="b">
        <f t="shared" si="431"/>
        <v>0</v>
      </c>
      <c r="G2780" s="20">
        <f t="shared" si="432"/>
        <v>1</v>
      </c>
      <c r="H2780" s="20">
        <f t="shared" si="433"/>
        <v>24</v>
      </c>
      <c r="I2780" s="20">
        <f t="shared" si="438"/>
        <v>15</v>
      </c>
      <c r="J2780" s="21">
        <f t="shared" si="439"/>
        <v>39563</v>
      </c>
      <c r="K2780" s="21"/>
      <c r="L2780" s="21" t="str">
        <f t="shared" si="434"/>
        <v>Friday</v>
      </c>
      <c r="M2780" s="20">
        <f t="shared" si="435"/>
        <v>4</v>
      </c>
      <c r="N2780" s="19">
        <v>5931</v>
      </c>
      <c r="O2780" s="4">
        <f>MATCH(N2780-1,'Supply Data'!$K$12:$K$17)+1</f>
        <v>5</v>
      </c>
      <c r="P2780">
        <f>INDEX('Supply Data'!$L$12:$L$17,'Demand Data'!O2780)</f>
        <v>75</v>
      </c>
      <c r="R2780" t="str">
        <f t="shared" si="436"/>
        <v>25-Apr-08 Friday 15</v>
      </c>
    </row>
    <row r="2781" spans="4:18" x14ac:dyDescent="0.35">
      <c r="D2781" s="21">
        <f t="shared" si="437"/>
        <v>39563.62499999327</v>
      </c>
      <c r="E2781" s="21" t="b">
        <f t="shared" si="430"/>
        <v>0</v>
      </c>
      <c r="F2781" s="21" t="b">
        <f t="shared" si="431"/>
        <v>0</v>
      </c>
      <c r="G2781" s="20">
        <f t="shared" si="432"/>
        <v>1</v>
      </c>
      <c r="H2781" s="20">
        <f t="shared" si="433"/>
        <v>24</v>
      </c>
      <c r="I2781" s="20">
        <f t="shared" si="438"/>
        <v>16</v>
      </c>
      <c r="J2781" s="21">
        <f t="shared" si="439"/>
        <v>39563</v>
      </c>
      <c r="K2781" s="21"/>
      <c r="L2781" s="21" t="str">
        <f t="shared" si="434"/>
        <v>Friday</v>
      </c>
      <c r="M2781" s="20">
        <f t="shared" si="435"/>
        <v>4</v>
      </c>
      <c r="N2781" s="19">
        <v>5665.5</v>
      </c>
      <c r="O2781" s="4">
        <f>MATCH(N2781-1,'Supply Data'!$K$12:$K$17)+1</f>
        <v>5</v>
      </c>
      <c r="P2781">
        <f>INDEX('Supply Data'!$L$12:$L$17,'Demand Data'!O2781)</f>
        <v>75</v>
      </c>
      <c r="R2781" t="str">
        <f t="shared" si="436"/>
        <v>25-Apr-08 Friday 16</v>
      </c>
    </row>
    <row r="2782" spans="4:18" x14ac:dyDescent="0.35">
      <c r="D2782" s="21">
        <f t="shared" si="437"/>
        <v>39563.666666659934</v>
      </c>
      <c r="E2782" s="21" t="b">
        <f t="shared" si="430"/>
        <v>0</v>
      </c>
      <c r="F2782" s="21" t="b">
        <f t="shared" si="431"/>
        <v>0</v>
      </c>
      <c r="G2782" s="20">
        <f t="shared" si="432"/>
        <v>1</v>
      </c>
      <c r="H2782" s="20">
        <f t="shared" si="433"/>
        <v>24</v>
      </c>
      <c r="I2782" s="20">
        <f t="shared" si="438"/>
        <v>17</v>
      </c>
      <c r="J2782" s="21">
        <f t="shared" si="439"/>
        <v>39563</v>
      </c>
      <c r="K2782" s="21"/>
      <c r="L2782" s="21" t="str">
        <f t="shared" si="434"/>
        <v>Friday</v>
      </c>
      <c r="M2782" s="20">
        <f t="shared" si="435"/>
        <v>4</v>
      </c>
      <c r="N2782" s="19">
        <v>5328</v>
      </c>
      <c r="O2782" s="4">
        <f>MATCH(N2782-1,'Supply Data'!$K$12:$K$17)+1</f>
        <v>5</v>
      </c>
      <c r="P2782">
        <f>INDEX('Supply Data'!$L$12:$L$17,'Demand Data'!O2782)</f>
        <v>75</v>
      </c>
      <c r="R2782" t="str">
        <f t="shared" si="436"/>
        <v>25-Apr-08 Friday 17</v>
      </c>
    </row>
    <row r="2783" spans="4:18" x14ac:dyDescent="0.35">
      <c r="D2783" s="21">
        <f t="shared" si="437"/>
        <v>39563.708333326598</v>
      </c>
      <c r="E2783" s="21" t="b">
        <f t="shared" si="430"/>
        <v>0</v>
      </c>
      <c r="F2783" s="21" t="b">
        <f t="shared" si="431"/>
        <v>0</v>
      </c>
      <c r="G2783" s="20">
        <f t="shared" si="432"/>
        <v>1</v>
      </c>
      <c r="H2783" s="20">
        <f t="shared" si="433"/>
        <v>24</v>
      </c>
      <c r="I2783" s="20">
        <f t="shared" si="438"/>
        <v>18</v>
      </c>
      <c r="J2783" s="21">
        <f t="shared" si="439"/>
        <v>39563</v>
      </c>
      <c r="K2783" s="21"/>
      <c r="L2783" s="21" t="str">
        <f t="shared" si="434"/>
        <v>Friday</v>
      </c>
      <c r="M2783" s="20">
        <f t="shared" si="435"/>
        <v>4</v>
      </c>
      <c r="N2783" s="19">
        <v>5364</v>
      </c>
      <c r="O2783" s="4">
        <f>MATCH(N2783-1,'Supply Data'!$K$12:$K$17)+1</f>
        <v>5</v>
      </c>
      <c r="P2783">
        <f>INDEX('Supply Data'!$L$12:$L$17,'Demand Data'!O2783)</f>
        <v>75</v>
      </c>
      <c r="R2783" t="str">
        <f t="shared" si="436"/>
        <v>25-Apr-08 Friday 18</v>
      </c>
    </row>
    <row r="2784" spans="4:18" x14ac:dyDescent="0.35">
      <c r="D2784" s="21">
        <f t="shared" si="437"/>
        <v>39563.749999993262</v>
      </c>
      <c r="E2784" s="21" t="b">
        <f t="shared" si="430"/>
        <v>0</v>
      </c>
      <c r="F2784" s="21" t="b">
        <f t="shared" si="431"/>
        <v>0</v>
      </c>
      <c r="G2784" s="20">
        <f t="shared" si="432"/>
        <v>1</v>
      </c>
      <c r="H2784" s="20">
        <f t="shared" si="433"/>
        <v>24</v>
      </c>
      <c r="I2784" s="20">
        <f t="shared" si="438"/>
        <v>19</v>
      </c>
      <c r="J2784" s="21">
        <f t="shared" si="439"/>
        <v>39563</v>
      </c>
      <c r="K2784" s="21"/>
      <c r="L2784" s="21" t="str">
        <f t="shared" si="434"/>
        <v>Friday</v>
      </c>
      <c r="M2784" s="20">
        <f t="shared" si="435"/>
        <v>4</v>
      </c>
      <c r="N2784" s="19">
        <v>5830.5</v>
      </c>
      <c r="O2784" s="4">
        <f>MATCH(N2784-1,'Supply Data'!$K$12:$K$17)+1</f>
        <v>5</v>
      </c>
      <c r="P2784">
        <f>INDEX('Supply Data'!$L$12:$L$17,'Demand Data'!O2784)</f>
        <v>75</v>
      </c>
      <c r="R2784" t="str">
        <f t="shared" si="436"/>
        <v>25-Apr-08 Friday 19</v>
      </c>
    </row>
    <row r="2785" spans="4:18" x14ac:dyDescent="0.35">
      <c r="D2785" s="21">
        <f t="shared" si="437"/>
        <v>39563.791666659927</v>
      </c>
      <c r="E2785" s="21" t="b">
        <f t="shared" si="430"/>
        <v>0</v>
      </c>
      <c r="F2785" s="21" t="b">
        <f t="shared" si="431"/>
        <v>0</v>
      </c>
      <c r="G2785" s="20">
        <f t="shared" si="432"/>
        <v>1</v>
      </c>
      <c r="H2785" s="20">
        <f t="shared" si="433"/>
        <v>24</v>
      </c>
      <c r="I2785" s="20">
        <f t="shared" si="438"/>
        <v>20</v>
      </c>
      <c r="J2785" s="21">
        <f t="shared" si="439"/>
        <v>39563</v>
      </c>
      <c r="K2785" s="21"/>
      <c r="L2785" s="21" t="str">
        <f t="shared" si="434"/>
        <v>Friday</v>
      </c>
      <c r="M2785" s="20">
        <f t="shared" si="435"/>
        <v>4</v>
      </c>
      <c r="N2785" s="19">
        <v>5731.5</v>
      </c>
      <c r="O2785" s="4">
        <f>MATCH(N2785-1,'Supply Data'!$K$12:$K$17)+1</f>
        <v>5</v>
      </c>
      <c r="P2785">
        <f>INDEX('Supply Data'!$L$12:$L$17,'Demand Data'!O2785)</f>
        <v>75</v>
      </c>
      <c r="R2785" t="str">
        <f t="shared" si="436"/>
        <v>25-Apr-08 Friday 20</v>
      </c>
    </row>
    <row r="2786" spans="4:18" x14ac:dyDescent="0.35">
      <c r="D2786" s="21">
        <f t="shared" si="437"/>
        <v>39563.833333326591</v>
      </c>
      <c r="E2786" s="21" t="b">
        <f t="shared" si="430"/>
        <v>0</v>
      </c>
      <c r="F2786" s="21" t="b">
        <f t="shared" si="431"/>
        <v>0</v>
      </c>
      <c r="G2786" s="20">
        <f t="shared" si="432"/>
        <v>1</v>
      </c>
      <c r="H2786" s="20">
        <f t="shared" si="433"/>
        <v>24</v>
      </c>
      <c r="I2786" s="20">
        <f t="shared" si="438"/>
        <v>21</v>
      </c>
      <c r="J2786" s="21">
        <f t="shared" si="439"/>
        <v>39563</v>
      </c>
      <c r="K2786" s="21"/>
      <c r="L2786" s="21" t="str">
        <f t="shared" si="434"/>
        <v>Friday</v>
      </c>
      <c r="M2786" s="20">
        <f t="shared" si="435"/>
        <v>4</v>
      </c>
      <c r="N2786" s="19">
        <v>5485.5</v>
      </c>
      <c r="O2786" s="4">
        <f>MATCH(N2786-1,'Supply Data'!$K$12:$K$17)+1</f>
        <v>5</v>
      </c>
      <c r="P2786">
        <f>INDEX('Supply Data'!$L$12:$L$17,'Demand Data'!O2786)</f>
        <v>75</v>
      </c>
      <c r="R2786" t="str">
        <f t="shared" si="436"/>
        <v>25-Apr-08 Friday 21</v>
      </c>
    </row>
    <row r="2787" spans="4:18" x14ac:dyDescent="0.35">
      <c r="D2787" s="21">
        <f t="shared" si="437"/>
        <v>39563.874999993255</v>
      </c>
      <c r="E2787" s="21" t="b">
        <f t="shared" si="430"/>
        <v>0</v>
      </c>
      <c r="F2787" s="21" t="b">
        <f t="shared" si="431"/>
        <v>0</v>
      </c>
      <c r="G2787" s="20">
        <f t="shared" si="432"/>
        <v>1</v>
      </c>
      <c r="H2787" s="20">
        <f t="shared" si="433"/>
        <v>24</v>
      </c>
      <c r="I2787" s="20">
        <f t="shared" si="438"/>
        <v>22</v>
      </c>
      <c r="J2787" s="21">
        <f t="shared" si="439"/>
        <v>39563</v>
      </c>
      <c r="K2787" s="21"/>
      <c r="L2787" s="21" t="str">
        <f t="shared" si="434"/>
        <v>Friday</v>
      </c>
      <c r="M2787" s="20">
        <f t="shared" si="435"/>
        <v>4</v>
      </c>
      <c r="N2787" s="19">
        <v>5740.5</v>
      </c>
      <c r="O2787" s="4">
        <f>MATCH(N2787-1,'Supply Data'!$K$12:$K$17)+1</f>
        <v>5</v>
      </c>
      <c r="P2787">
        <f>INDEX('Supply Data'!$L$12:$L$17,'Demand Data'!O2787)</f>
        <v>75</v>
      </c>
      <c r="R2787" t="str">
        <f t="shared" si="436"/>
        <v>25-Apr-08 Friday 22</v>
      </c>
    </row>
    <row r="2788" spans="4:18" x14ac:dyDescent="0.35">
      <c r="D2788" s="21">
        <f t="shared" si="437"/>
        <v>39563.916666659919</v>
      </c>
      <c r="E2788" s="21" t="b">
        <f t="shared" si="430"/>
        <v>0</v>
      </c>
      <c r="F2788" s="21" t="b">
        <f t="shared" si="431"/>
        <v>0</v>
      </c>
      <c r="G2788" s="20">
        <f t="shared" si="432"/>
        <v>1</v>
      </c>
      <c r="H2788" s="20">
        <f t="shared" si="433"/>
        <v>24</v>
      </c>
      <c r="I2788" s="20">
        <f t="shared" si="438"/>
        <v>23</v>
      </c>
      <c r="J2788" s="21">
        <f t="shared" si="439"/>
        <v>39563</v>
      </c>
      <c r="K2788" s="21"/>
      <c r="L2788" s="21" t="str">
        <f t="shared" si="434"/>
        <v>Friday</v>
      </c>
      <c r="M2788" s="20">
        <f t="shared" si="435"/>
        <v>4</v>
      </c>
      <c r="N2788" s="19">
        <v>5881.5</v>
      </c>
      <c r="O2788" s="4">
        <f>MATCH(N2788-1,'Supply Data'!$K$12:$K$17)+1</f>
        <v>5</v>
      </c>
      <c r="P2788">
        <f>INDEX('Supply Data'!$L$12:$L$17,'Demand Data'!O2788)</f>
        <v>75</v>
      </c>
      <c r="R2788" t="str">
        <f t="shared" si="436"/>
        <v>25-Apr-08 Friday 23</v>
      </c>
    </row>
    <row r="2789" spans="4:18" x14ac:dyDescent="0.35">
      <c r="D2789" s="21">
        <f t="shared" si="437"/>
        <v>39563.958333326584</v>
      </c>
      <c r="E2789" s="21" t="b">
        <f t="shared" si="430"/>
        <v>0</v>
      </c>
      <c r="F2789" s="21" t="b">
        <f t="shared" si="431"/>
        <v>0</v>
      </c>
      <c r="G2789" s="20">
        <f t="shared" si="432"/>
        <v>1</v>
      </c>
      <c r="H2789" s="20">
        <f t="shared" si="433"/>
        <v>24</v>
      </c>
      <c r="I2789" s="20">
        <f t="shared" si="438"/>
        <v>24</v>
      </c>
      <c r="J2789" s="21">
        <f t="shared" si="439"/>
        <v>39563</v>
      </c>
      <c r="K2789" s="21"/>
      <c r="L2789" s="21" t="str">
        <f t="shared" si="434"/>
        <v>Friday</v>
      </c>
      <c r="M2789" s="20">
        <f t="shared" si="435"/>
        <v>4</v>
      </c>
      <c r="N2789" s="19">
        <v>5530.5</v>
      </c>
      <c r="O2789" s="4">
        <f>MATCH(N2789-1,'Supply Data'!$K$12:$K$17)+1</f>
        <v>5</v>
      </c>
      <c r="P2789">
        <f>INDEX('Supply Data'!$L$12:$L$17,'Demand Data'!O2789)</f>
        <v>75</v>
      </c>
      <c r="R2789" t="str">
        <f t="shared" si="436"/>
        <v>25-Apr-08 Friday 24</v>
      </c>
    </row>
    <row r="2790" spans="4:18" x14ac:dyDescent="0.35">
      <c r="D2790" s="21">
        <f t="shared" si="437"/>
        <v>39563.999999993248</v>
      </c>
      <c r="E2790" s="21" t="b">
        <f t="shared" si="430"/>
        <v>0</v>
      </c>
      <c r="F2790" s="21" t="b">
        <f t="shared" si="431"/>
        <v>0</v>
      </c>
      <c r="G2790" s="20">
        <f t="shared" si="432"/>
        <v>1</v>
      </c>
      <c r="H2790" s="20">
        <f t="shared" si="433"/>
        <v>24</v>
      </c>
      <c r="I2790" s="20">
        <f t="shared" si="438"/>
        <v>1</v>
      </c>
      <c r="J2790" s="21">
        <f t="shared" si="439"/>
        <v>39564</v>
      </c>
      <c r="K2790" s="21"/>
      <c r="L2790" s="21" t="str">
        <f t="shared" si="434"/>
        <v>Saturday</v>
      </c>
      <c r="M2790" s="20">
        <f t="shared" si="435"/>
        <v>4</v>
      </c>
      <c r="N2790" s="19">
        <v>4159.5</v>
      </c>
      <c r="O2790" s="4">
        <f>MATCH(N2790-1,'Supply Data'!$K$12:$K$17)+1</f>
        <v>4</v>
      </c>
      <c r="P2790">
        <f>INDEX('Supply Data'!$L$12:$L$17,'Demand Data'!O2790)</f>
        <v>50</v>
      </c>
      <c r="R2790" t="str">
        <f t="shared" si="436"/>
        <v>26-Apr-08 Saturday 1</v>
      </c>
    </row>
    <row r="2791" spans="4:18" x14ac:dyDescent="0.35">
      <c r="D2791" s="21">
        <f t="shared" si="437"/>
        <v>39564.041666659912</v>
      </c>
      <c r="E2791" s="21" t="b">
        <f t="shared" si="430"/>
        <v>0</v>
      </c>
      <c r="F2791" s="21" t="b">
        <f t="shared" si="431"/>
        <v>0</v>
      </c>
      <c r="G2791" s="20">
        <f t="shared" si="432"/>
        <v>1</v>
      </c>
      <c r="H2791" s="20">
        <f t="shared" si="433"/>
        <v>24</v>
      </c>
      <c r="I2791" s="20">
        <f t="shared" si="438"/>
        <v>2</v>
      </c>
      <c r="J2791" s="21">
        <f t="shared" si="439"/>
        <v>39564</v>
      </c>
      <c r="K2791" s="21"/>
      <c r="L2791" s="21" t="str">
        <f t="shared" si="434"/>
        <v>Saturday</v>
      </c>
      <c r="M2791" s="20">
        <f t="shared" si="435"/>
        <v>4</v>
      </c>
      <c r="N2791" s="19">
        <v>4080</v>
      </c>
      <c r="O2791" s="4">
        <f>MATCH(N2791-1,'Supply Data'!$K$12:$K$17)+1</f>
        <v>4</v>
      </c>
      <c r="P2791">
        <f>INDEX('Supply Data'!$L$12:$L$17,'Demand Data'!O2791)</f>
        <v>50</v>
      </c>
      <c r="R2791" t="str">
        <f t="shared" si="436"/>
        <v>26-Apr-08 Saturday 2</v>
      </c>
    </row>
    <row r="2792" spans="4:18" x14ac:dyDescent="0.35">
      <c r="D2792" s="21">
        <f t="shared" si="437"/>
        <v>39564.083333326576</v>
      </c>
      <c r="E2792" s="21" t="b">
        <f t="shared" si="430"/>
        <v>0</v>
      </c>
      <c r="F2792" s="21" t="b">
        <f t="shared" si="431"/>
        <v>0</v>
      </c>
      <c r="G2792" s="20">
        <f t="shared" si="432"/>
        <v>1</v>
      </c>
      <c r="H2792" s="20">
        <f t="shared" si="433"/>
        <v>24</v>
      </c>
      <c r="I2792" s="20">
        <f t="shared" si="438"/>
        <v>3</v>
      </c>
      <c r="J2792" s="21">
        <f t="shared" si="439"/>
        <v>39564</v>
      </c>
      <c r="K2792" s="21"/>
      <c r="L2792" s="21" t="str">
        <f t="shared" si="434"/>
        <v>Saturday</v>
      </c>
      <c r="M2792" s="20">
        <f t="shared" si="435"/>
        <v>4</v>
      </c>
      <c r="N2792" s="19">
        <v>3951</v>
      </c>
      <c r="O2792" s="4">
        <f>MATCH(N2792-1,'Supply Data'!$K$12:$K$17)+1</f>
        <v>4</v>
      </c>
      <c r="P2792">
        <f>INDEX('Supply Data'!$L$12:$L$17,'Demand Data'!O2792)</f>
        <v>50</v>
      </c>
      <c r="R2792" t="str">
        <f t="shared" si="436"/>
        <v>26-Apr-08 Saturday 3</v>
      </c>
    </row>
    <row r="2793" spans="4:18" x14ac:dyDescent="0.35">
      <c r="D2793" s="21">
        <f t="shared" si="437"/>
        <v>39564.124999993241</v>
      </c>
      <c r="E2793" s="21" t="b">
        <f t="shared" si="430"/>
        <v>0</v>
      </c>
      <c r="F2793" s="21" t="b">
        <f t="shared" si="431"/>
        <v>0</v>
      </c>
      <c r="G2793" s="20">
        <f t="shared" si="432"/>
        <v>1</v>
      </c>
      <c r="H2793" s="20">
        <f t="shared" si="433"/>
        <v>24</v>
      </c>
      <c r="I2793" s="20">
        <f t="shared" si="438"/>
        <v>4</v>
      </c>
      <c r="J2793" s="21">
        <f t="shared" si="439"/>
        <v>39564</v>
      </c>
      <c r="K2793" s="21"/>
      <c r="L2793" s="21" t="str">
        <f t="shared" si="434"/>
        <v>Saturday</v>
      </c>
      <c r="M2793" s="20">
        <f t="shared" si="435"/>
        <v>4</v>
      </c>
      <c r="N2793" s="19">
        <v>3864</v>
      </c>
      <c r="O2793" s="4">
        <f>MATCH(N2793-1,'Supply Data'!$K$12:$K$17)+1</f>
        <v>4</v>
      </c>
      <c r="P2793">
        <f>INDEX('Supply Data'!$L$12:$L$17,'Demand Data'!O2793)</f>
        <v>50</v>
      </c>
      <c r="R2793" t="str">
        <f t="shared" si="436"/>
        <v>26-Apr-08 Saturday 4</v>
      </c>
    </row>
    <row r="2794" spans="4:18" x14ac:dyDescent="0.35">
      <c r="D2794" s="21">
        <f t="shared" si="437"/>
        <v>39564.166666659905</v>
      </c>
      <c r="E2794" s="21" t="b">
        <f t="shared" si="430"/>
        <v>0</v>
      </c>
      <c r="F2794" s="21" t="b">
        <f t="shared" si="431"/>
        <v>0</v>
      </c>
      <c r="G2794" s="20">
        <f t="shared" si="432"/>
        <v>1</v>
      </c>
      <c r="H2794" s="20">
        <f t="shared" si="433"/>
        <v>24</v>
      </c>
      <c r="I2794" s="20">
        <f t="shared" si="438"/>
        <v>5</v>
      </c>
      <c r="J2794" s="21">
        <f t="shared" si="439"/>
        <v>39564</v>
      </c>
      <c r="K2794" s="21"/>
      <c r="L2794" s="21" t="str">
        <f t="shared" si="434"/>
        <v>Saturday</v>
      </c>
      <c r="M2794" s="20">
        <f t="shared" si="435"/>
        <v>4</v>
      </c>
      <c r="N2794" s="19">
        <v>3999</v>
      </c>
      <c r="O2794" s="4">
        <f>MATCH(N2794-1,'Supply Data'!$K$12:$K$17)+1</f>
        <v>4</v>
      </c>
      <c r="P2794">
        <f>INDEX('Supply Data'!$L$12:$L$17,'Demand Data'!O2794)</f>
        <v>50</v>
      </c>
      <c r="R2794" t="str">
        <f t="shared" si="436"/>
        <v>26-Apr-08 Saturday 5</v>
      </c>
    </row>
    <row r="2795" spans="4:18" x14ac:dyDescent="0.35">
      <c r="D2795" s="21">
        <f t="shared" si="437"/>
        <v>39564.208333326569</v>
      </c>
      <c r="E2795" s="21" t="b">
        <f t="shared" si="430"/>
        <v>0</v>
      </c>
      <c r="F2795" s="21" t="b">
        <f t="shared" si="431"/>
        <v>0</v>
      </c>
      <c r="G2795" s="20">
        <f t="shared" si="432"/>
        <v>1</v>
      </c>
      <c r="H2795" s="20">
        <f t="shared" si="433"/>
        <v>24</v>
      </c>
      <c r="I2795" s="20">
        <f t="shared" si="438"/>
        <v>6</v>
      </c>
      <c r="J2795" s="21">
        <f t="shared" si="439"/>
        <v>39564</v>
      </c>
      <c r="K2795" s="21"/>
      <c r="L2795" s="21" t="str">
        <f t="shared" si="434"/>
        <v>Saturday</v>
      </c>
      <c r="M2795" s="20">
        <f t="shared" si="435"/>
        <v>4</v>
      </c>
      <c r="N2795" s="19">
        <v>3925.5</v>
      </c>
      <c r="O2795" s="4">
        <f>MATCH(N2795-1,'Supply Data'!$K$12:$K$17)+1</f>
        <v>4</v>
      </c>
      <c r="P2795">
        <f>INDEX('Supply Data'!$L$12:$L$17,'Demand Data'!O2795)</f>
        <v>50</v>
      </c>
      <c r="R2795" t="str">
        <f t="shared" si="436"/>
        <v>26-Apr-08 Saturday 6</v>
      </c>
    </row>
    <row r="2796" spans="4:18" x14ac:dyDescent="0.35">
      <c r="D2796" s="21">
        <f t="shared" si="437"/>
        <v>39564.249999993233</v>
      </c>
      <c r="E2796" s="21" t="b">
        <f t="shared" si="430"/>
        <v>0</v>
      </c>
      <c r="F2796" s="21" t="b">
        <f t="shared" si="431"/>
        <v>0</v>
      </c>
      <c r="G2796" s="20">
        <f t="shared" si="432"/>
        <v>1</v>
      </c>
      <c r="H2796" s="20">
        <f t="shared" si="433"/>
        <v>24</v>
      </c>
      <c r="I2796" s="20">
        <f t="shared" si="438"/>
        <v>7</v>
      </c>
      <c r="J2796" s="21">
        <f t="shared" si="439"/>
        <v>39564</v>
      </c>
      <c r="K2796" s="21"/>
      <c r="L2796" s="21" t="str">
        <f t="shared" si="434"/>
        <v>Saturday</v>
      </c>
      <c r="M2796" s="20">
        <f t="shared" si="435"/>
        <v>4</v>
      </c>
      <c r="N2796" s="19">
        <v>4119</v>
      </c>
      <c r="O2796" s="4">
        <f>MATCH(N2796-1,'Supply Data'!$K$12:$K$17)+1</f>
        <v>4</v>
      </c>
      <c r="P2796">
        <f>INDEX('Supply Data'!$L$12:$L$17,'Demand Data'!O2796)</f>
        <v>50</v>
      </c>
      <c r="R2796" t="str">
        <f t="shared" si="436"/>
        <v>26-Apr-08 Saturday 7</v>
      </c>
    </row>
    <row r="2797" spans="4:18" x14ac:dyDescent="0.35">
      <c r="D2797" s="21">
        <f t="shared" si="437"/>
        <v>39564.291666659898</v>
      </c>
      <c r="E2797" s="21" t="b">
        <f t="shared" si="430"/>
        <v>0</v>
      </c>
      <c r="F2797" s="21" t="b">
        <f t="shared" si="431"/>
        <v>0</v>
      </c>
      <c r="G2797" s="20">
        <f t="shared" si="432"/>
        <v>1</v>
      </c>
      <c r="H2797" s="20">
        <f t="shared" si="433"/>
        <v>24</v>
      </c>
      <c r="I2797" s="20">
        <f t="shared" si="438"/>
        <v>8</v>
      </c>
      <c r="J2797" s="21">
        <f t="shared" si="439"/>
        <v>39564</v>
      </c>
      <c r="K2797" s="21"/>
      <c r="L2797" s="21" t="str">
        <f t="shared" si="434"/>
        <v>Saturday</v>
      </c>
      <c r="M2797" s="20">
        <f t="shared" si="435"/>
        <v>4</v>
      </c>
      <c r="N2797" s="19">
        <v>4741.5</v>
      </c>
      <c r="O2797" s="4">
        <f>MATCH(N2797-1,'Supply Data'!$K$12:$K$17)+1</f>
        <v>4</v>
      </c>
      <c r="P2797">
        <f>INDEX('Supply Data'!$L$12:$L$17,'Demand Data'!O2797)</f>
        <v>50</v>
      </c>
      <c r="R2797" t="str">
        <f t="shared" si="436"/>
        <v>26-Apr-08 Saturday 8</v>
      </c>
    </row>
    <row r="2798" spans="4:18" x14ac:dyDescent="0.35">
      <c r="D2798" s="21">
        <f t="shared" si="437"/>
        <v>39564.333333326562</v>
      </c>
      <c r="E2798" s="21" t="b">
        <f t="shared" si="430"/>
        <v>0</v>
      </c>
      <c r="F2798" s="21" t="b">
        <f t="shared" si="431"/>
        <v>0</v>
      </c>
      <c r="G2798" s="20">
        <f t="shared" si="432"/>
        <v>1</v>
      </c>
      <c r="H2798" s="20">
        <f t="shared" si="433"/>
        <v>24</v>
      </c>
      <c r="I2798" s="20">
        <f t="shared" si="438"/>
        <v>9</v>
      </c>
      <c r="J2798" s="21">
        <f t="shared" si="439"/>
        <v>39564</v>
      </c>
      <c r="K2798" s="21"/>
      <c r="L2798" s="21" t="str">
        <f t="shared" si="434"/>
        <v>Saturday</v>
      </c>
      <c r="M2798" s="20">
        <f t="shared" si="435"/>
        <v>4</v>
      </c>
      <c r="N2798" s="19">
        <v>5344.5</v>
      </c>
      <c r="O2798" s="4">
        <f>MATCH(N2798-1,'Supply Data'!$K$12:$K$17)+1</f>
        <v>5</v>
      </c>
      <c r="P2798">
        <f>INDEX('Supply Data'!$L$12:$L$17,'Demand Data'!O2798)</f>
        <v>75</v>
      </c>
      <c r="R2798" t="str">
        <f t="shared" si="436"/>
        <v>26-Apr-08 Saturday 9</v>
      </c>
    </row>
    <row r="2799" spans="4:18" x14ac:dyDescent="0.35">
      <c r="D2799" s="21">
        <f t="shared" si="437"/>
        <v>39564.374999993226</v>
      </c>
      <c r="E2799" s="21" t="b">
        <f t="shared" si="430"/>
        <v>0</v>
      </c>
      <c r="F2799" s="21" t="b">
        <f t="shared" si="431"/>
        <v>0</v>
      </c>
      <c r="G2799" s="20">
        <f t="shared" si="432"/>
        <v>1</v>
      </c>
      <c r="H2799" s="20">
        <f t="shared" si="433"/>
        <v>24</v>
      </c>
      <c r="I2799" s="20">
        <f t="shared" si="438"/>
        <v>10</v>
      </c>
      <c r="J2799" s="21">
        <f t="shared" si="439"/>
        <v>39564</v>
      </c>
      <c r="K2799" s="21"/>
      <c r="L2799" s="21" t="str">
        <f t="shared" si="434"/>
        <v>Saturday</v>
      </c>
      <c r="M2799" s="20">
        <f t="shared" si="435"/>
        <v>4</v>
      </c>
      <c r="N2799" s="19">
        <v>5724</v>
      </c>
      <c r="O2799" s="4">
        <f>MATCH(N2799-1,'Supply Data'!$K$12:$K$17)+1</f>
        <v>5</v>
      </c>
      <c r="P2799">
        <f>INDEX('Supply Data'!$L$12:$L$17,'Demand Data'!O2799)</f>
        <v>75</v>
      </c>
      <c r="R2799" t="str">
        <f t="shared" si="436"/>
        <v>26-Apr-08 Saturday 10</v>
      </c>
    </row>
    <row r="2800" spans="4:18" x14ac:dyDescent="0.35">
      <c r="D2800" s="21">
        <f t="shared" si="437"/>
        <v>39564.41666665989</v>
      </c>
      <c r="E2800" s="21" t="b">
        <f t="shared" si="430"/>
        <v>0</v>
      </c>
      <c r="F2800" s="21" t="b">
        <f t="shared" si="431"/>
        <v>0</v>
      </c>
      <c r="G2800" s="20">
        <f t="shared" si="432"/>
        <v>1</v>
      </c>
      <c r="H2800" s="20">
        <f t="shared" si="433"/>
        <v>24</v>
      </c>
      <c r="I2800" s="20">
        <f t="shared" si="438"/>
        <v>11</v>
      </c>
      <c r="J2800" s="21">
        <f t="shared" si="439"/>
        <v>39564</v>
      </c>
      <c r="K2800" s="21"/>
      <c r="L2800" s="21" t="str">
        <f t="shared" si="434"/>
        <v>Saturday</v>
      </c>
      <c r="M2800" s="20">
        <f t="shared" si="435"/>
        <v>4</v>
      </c>
      <c r="N2800" s="19">
        <v>5859</v>
      </c>
      <c r="O2800" s="4">
        <f>MATCH(N2800-1,'Supply Data'!$K$12:$K$17)+1</f>
        <v>5</v>
      </c>
      <c r="P2800">
        <f>INDEX('Supply Data'!$L$12:$L$17,'Demand Data'!O2800)</f>
        <v>75</v>
      </c>
      <c r="R2800" t="str">
        <f t="shared" si="436"/>
        <v>26-Apr-08 Saturday 11</v>
      </c>
    </row>
    <row r="2801" spans="4:18" x14ac:dyDescent="0.35">
      <c r="D2801" s="21">
        <f t="shared" si="437"/>
        <v>39564.458333326555</v>
      </c>
      <c r="E2801" s="21" t="b">
        <f t="shared" si="430"/>
        <v>0</v>
      </c>
      <c r="F2801" s="21" t="b">
        <f t="shared" si="431"/>
        <v>0</v>
      </c>
      <c r="G2801" s="20">
        <f t="shared" si="432"/>
        <v>1</v>
      </c>
      <c r="H2801" s="20">
        <f t="shared" si="433"/>
        <v>24</v>
      </c>
      <c r="I2801" s="20">
        <f t="shared" si="438"/>
        <v>12</v>
      </c>
      <c r="J2801" s="21">
        <f t="shared" si="439"/>
        <v>39564</v>
      </c>
      <c r="K2801" s="21"/>
      <c r="L2801" s="21" t="str">
        <f t="shared" si="434"/>
        <v>Saturday</v>
      </c>
      <c r="M2801" s="20">
        <f t="shared" si="435"/>
        <v>4</v>
      </c>
      <c r="N2801" s="19">
        <v>5620.5</v>
      </c>
      <c r="O2801" s="4">
        <f>MATCH(N2801-1,'Supply Data'!$K$12:$K$17)+1</f>
        <v>5</v>
      </c>
      <c r="P2801">
        <f>INDEX('Supply Data'!$L$12:$L$17,'Demand Data'!O2801)</f>
        <v>75</v>
      </c>
      <c r="R2801" t="str">
        <f t="shared" si="436"/>
        <v>26-Apr-08 Saturday 12</v>
      </c>
    </row>
    <row r="2802" spans="4:18" x14ac:dyDescent="0.35">
      <c r="D2802" s="21">
        <f t="shared" si="437"/>
        <v>39564.499999993219</v>
      </c>
      <c r="E2802" s="21" t="b">
        <f t="shared" si="430"/>
        <v>0</v>
      </c>
      <c r="F2802" s="21" t="b">
        <f t="shared" si="431"/>
        <v>0</v>
      </c>
      <c r="G2802" s="20">
        <f t="shared" si="432"/>
        <v>1</v>
      </c>
      <c r="H2802" s="20">
        <f t="shared" si="433"/>
        <v>24</v>
      </c>
      <c r="I2802" s="20">
        <f t="shared" si="438"/>
        <v>13</v>
      </c>
      <c r="J2802" s="21">
        <f t="shared" si="439"/>
        <v>39564</v>
      </c>
      <c r="K2802" s="21"/>
      <c r="L2802" s="21" t="str">
        <f t="shared" si="434"/>
        <v>Saturday</v>
      </c>
      <c r="M2802" s="20">
        <f t="shared" si="435"/>
        <v>4</v>
      </c>
      <c r="N2802" s="19">
        <v>5674.5</v>
      </c>
      <c r="O2802" s="4">
        <f>MATCH(N2802-1,'Supply Data'!$K$12:$K$17)+1</f>
        <v>5</v>
      </c>
      <c r="P2802">
        <f>INDEX('Supply Data'!$L$12:$L$17,'Demand Data'!O2802)</f>
        <v>75</v>
      </c>
      <c r="R2802" t="str">
        <f t="shared" si="436"/>
        <v>26-Apr-08 Saturday 13</v>
      </c>
    </row>
    <row r="2803" spans="4:18" x14ac:dyDescent="0.35">
      <c r="D2803" s="21">
        <f t="shared" si="437"/>
        <v>39564.541666659883</v>
      </c>
      <c r="E2803" s="21" t="b">
        <f t="shared" si="430"/>
        <v>0</v>
      </c>
      <c r="F2803" s="21" t="b">
        <f t="shared" si="431"/>
        <v>0</v>
      </c>
      <c r="G2803" s="20">
        <f t="shared" si="432"/>
        <v>1</v>
      </c>
      <c r="H2803" s="20">
        <f t="shared" si="433"/>
        <v>24</v>
      </c>
      <c r="I2803" s="20">
        <f t="shared" si="438"/>
        <v>14</v>
      </c>
      <c r="J2803" s="21">
        <f t="shared" si="439"/>
        <v>39564</v>
      </c>
      <c r="K2803" s="21"/>
      <c r="L2803" s="21" t="str">
        <f t="shared" si="434"/>
        <v>Saturday</v>
      </c>
      <c r="M2803" s="20">
        <f t="shared" si="435"/>
        <v>4</v>
      </c>
      <c r="N2803" s="19">
        <v>5964</v>
      </c>
      <c r="O2803" s="4">
        <f>MATCH(N2803-1,'Supply Data'!$K$12:$K$17)+1</f>
        <v>5</v>
      </c>
      <c r="P2803">
        <f>INDEX('Supply Data'!$L$12:$L$17,'Demand Data'!O2803)</f>
        <v>75</v>
      </c>
      <c r="R2803" t="str">
        <f t="shared" si="436"/>
        <v>26-Apr-08 Saturday 14</v>
      </c>
    </row>
    <row r="2804" spans="4:18" x14ac:dyDescent="0.35">
      <c r="D2804" s="21">
        <f t="shared" si="437"/>
        <v>39564.583333326547</v>
      </c>
      <c r="E2804" s="21" t="b">
        <f t="shared" si="430"/>
        <v>0</v>
      </c>
      <c r="F2804" s="21" t="b">
        <f t="shared" si="431"/>
        <v>0</v>
      </c>
      <c r="G2804" s="20">
        <f t="shared" si="432"/>
        <v>1</v>
      </c>
      <c r="H2804" s="20">
        <f t="shared" si="433"/>
        <v>24</v>
      </c>
      <c r="I2804" s="20">
        <f t="shared" si="438"/>
        <v>15</v>
      </c>
      <c r="J2804" s="21">
        <f t="shared" si="439"/>
        <v>39564</v>
      </c>
      <c r="K2804" s="21"/>
      <c r="L2804" s="21" t="str">
        <f t="shared" si="434"/>
        <v>Saturday</v>
      </c>
      <c r="M2804" s="20">
        <f t="shared" si="435"/>
        <v>4</v>
      </c>
      <c r="N2804" s="19">
        <v>5704.5</v>
      </c>
      <c r="O2804" s="4">
        <f>MATCH(N2804-1,'Supply Data'!$K$12:$K$17)+1</f>
        <v>5</v>
      </c>
      <c r="P2804">
        <f>INDEX('Supply Data'!$L$12:$L$17,'Demand Data'!O2804)</f>
        <v>75</v>
      </c>
      <c r="R2804" t="str">
        <f t="shared" si="436"/>
        <v>26-Apr-08 Saturday 15</v>
      </c>
    </row>
    <row r="2805" spans="4:18" x14ac:dyDescent="0.35">
      <c r="D2805" s="21">
        <f t="shared" si="437"/>
        <v>39564.624999993212</v>
      </c>
      <c r="E2805" s="21" t="b">
        <f t="shared" si="430"/>
        <v>0</v>
      </c>
      <c r="F2805" s="21" t="b">
        <f t="shared" si="431"/>
        <v>0</v>
      </c>
      <c r="G2805" s="20">
        <f t="shared" si="432"/>
        <v>1</v>
      </c>
      <c r="H2805" s="20">
        <f t="shared" si="433"/>
        <v>24</v>
      </c>
      <c r="I2805" s="20">
        <f t="shared" si="438"/>
        <v>16</v>
      </c>
      <c r="J2805" s="21">
        <f t="shared" si="439"/>
        <v>39564</v>
      </c>
      <c r="K2805" s="21"/>
      <c r="L2805" s="21" t="str">
        <f t="shared" si="434"/>
        <v>Saturday</v>
      </c>
      <c r="M2805" s="20">
        <f t="shared" si="435"/>
        <v>4</v>
      </c>
      <c r="N2805" s="19">
        <v>5542.5</v>
      </c>
      <c r="O2805" s="4">
        <f>MATCH(N2805-1,'Supply Data'!$K$12:$K$17)+1</f>
        <v>5</v>
      </c>
      <c r="P2805">
        <f>INDEX('Supply Data'!$L$12:$L$17,'Demand Data'!O2805)</f>
        <v>75</v>
      </c>
      <c r="R2805" t="str">
        <f t="shared" si="436"/>
        <v>26-Apr-08 Saturday 16</v>
      </c>
    </row>
    <row r="2806" spans="4:18" x14ac:dyDescent="0.35">
      <c r="D2806" s="21">
        <f t="shared" si="437"/>
        <v>39564.666666659876</v>
      </c>
      <c r="E2806" s="21" t="b">
        <f t="shared" si="430"/>
        <v>0</v>
      </c>
      <c r="F2806" s="21" t="b">
        <f t="shared" si="431"/>
        <v>0</v>
      </c>
      <c r="G2806" s="20">
        <f t="shared" si="432"/>
        <v>1</v>
      </c>
      <c r="H2806" s="20">
        <f t="shared" si="433"/>
        <v>24</v>
      </c>
      <c r="I2806" s="20">
        <f t="shared" si="438"/>
        <v>17</v>
      </c>
      <c r="J2806" s="21">
        <f t="shared" si="439"/>
        <v>39564</v>
      </c>
      <c r="K2806" s="21"/>
      <c r="L2806" s="21" t="str">
        <f t="shared" si="434"/>
        <v>Saturday</v>
      </c>
      <c r="M2806" s="20">
        <f t="shared" si="435"/>
        <v>4</v>
      </c>
      <c r="N2806" s="19">
        <v>5337</v>
      </c>
      <c r="O2806" s="4">
        <f>MATCH(N2806-1,'Supply Data'!$K$12:$K$17)+1</f>
        <v>5</v>
      </c>
      <c r="P2806">
        <f>INDEX('Supply Data'!$L$12:$L$17,'Demand Data'!O2806)</f>
        <v>75</v>
      </c>
      <c r="R2806" t="str">
        <f t="shared" si="436"/>
        <v>26-Apr-08 Saturday 17</v>
      </c>
    </row>
    <row r="2807" spans="4:18" x14ac:dyDescent="0.35">
      <c r="D2807" s="21">
        <f t="shared" si="437"/>
        <v>39564.70833332654</v>
      </c>
      <c r="E2807" s="21" t="b">
        <f t="shared" si="430"/>
        <v>0</v>
      </c>
      <c r="F2807" s="21" t="b">
        <f t="shared" si="431"/>
        <v>0</v>
      </c>
      <c r="G2807" s="20">
        <f t="shared" si="432"/>
        <v>1</v>
      </c>
      <c r="H2807" s="20">
        <f t="shared" si="433"/>
        <v>24</v>
      </c>
      <c r="I2807" s="20">
        <f t="shared" si="438"/>
        <v>18</v>
      </c>
      <c r="J2807" s="21">
        <f t="shared" si="439"/>
        <v>39564</v>
      </c>
      <c r="K2807" s="21"/>
      <c r="L2807" s="21" t="str">
        <f t="shared" si="434"/>
        <v>Saturday</v>
      </c>
      <c r="M2807" s="20">
        <f t="shared" si="435"/>
        <v>4</v>
      </c>
      <c r="N2807" s="19">
        <v>5239.5</v>
      </c>
      <c r="O2807" s="4">
        <f>MATCH(N2807-1,'Supply Data'!$K$12:$K$17)+1</f>
        <v>5</v>
      </c>
      <c r="P2807">
        <f>INDEX('Supply Data'!$L$12:$L$17,'Demand Data'!O2807)</f>
        <v>75</v>
      </c>
      <c r="R2807" t="str">
        <f t="shared" si="436"/>
        <v>26-Apr-08 Saturday 18</v>
      </c>
    </row>
    <row r="2808" spans="4:18" x14ac:dyDescent="0.35">
      <c r="D2808" s="21">
        <f t="shared" si="437"/>
        <v>39564.749999993204</v>
      </c>
      <c r="E2808" s="21" t="b">
        <f t="shared" si="430"/>
        <v>0</v>
      </c>
      <c r="F2808" s="21" t="b">
        <f t="shared" si="431"/>
        <v>0</v>
      </c>
      <c r="G2808" s="20">
        <f t="shared" si="432"/>
        <v>1</v>
      </c>
      <c r="H2808" s="20">
        <f t="shared" si="433"/>
        <v>24</v>
      </c>
      <c r="I2808" s="20">
        <f t="shared" si="438"/>
        <v>19</v>
      </c>
      <c r="J2808" s="21">
        <f t="shared" si="439"/>
        <v>39564</v>
      </c>
      <c r="K2808" s="21"/>
      <c r="L2808" s="21" t="str">
        <f t="shared" si="434"/>
        <v>Saturday</v>
      </c>
      <c r="M2808" s="20">
        <f t="shared" si="435"/>
        <v>4</v>
      </c>
      <c r="N2808" s="19">
        <v>5823</v>
      </c>
      <c r="O2808" s="4">
        <f>MATCH(N2808-1,'Supply Data'!$K$12:$K$17)+1</f>
        <v>5</v>
      </c>
      <c r="P2808">
        <f>INDEX('Supply Data'!$L$12:$L$17,'Demand Data'!O2808)</f>
        <v>75</v>
      </c>
      <c r="R2808" t="str">
        <f t="shared" si="436"/>
        <v>26-Apr-08 Saturday 19</v>
      </c>
    </row>
    <row r="2809" spans="4:18" x14ac:dyDescent="0.35">
      <c r="D2809" s="21">
        <f t="shared" si="437"/>
        <v>39564.791666659868</v>
      </c>
      <c r="E2809" s="21" t="b">
        <f t="shared" si="430"/>
        <v>0</v>
      </c>
      <c r="F2809" s="21" t="b">
        <f t="shared" si="431"/>
        <v>0</v>
      </c>
      <c r="G2809" s="20">
        <f t="shared" si="432"/>
        <v>1</v>
      </c>
      <c r="H2809" s="20">
        <f t="shared" si="433"/>
        <v>24</v>
      </c>
      <c r="I2809" s="20">
        <f t="shared" si="438"/>
        <v>20</v>
      </c>
      <c r="J2809" s="21">
        <f t="shared" si="439"/>
        <v>39564</v>
      </c>
      <c r="K2809" s="21"/>
      <c r="L2809" s="21" t="str">
        <f t="shared" si="434"/>
        <v>Saturday</v>
      </c>
      <c r="M2809" s="20">
        <f t="shared" si="435"/>
        <v>4</v>
      </c>
      <c r="N2809" s="19">
        <v>5626.5</v>
      </c>
      <c r="O2809" s="4">
        <f>MATCH(N2809-1,'Supply Data'!$K$12:$K$17)+1</f>
        <v>5</v>
      </c>
      <c r="P2809">
        <f>INDEX('Supply Data'!$L$12:$L$17,'Demand Data'!O2809)</f>
        <v>75</v>
      </c>
      <c r="R2809" t="str">
        <f t="shared" si="436"/>
        <v>26-Apr-08 Saturday 20</v>
      </c>
    </row>
    <row r="2810" spans="4:18" x14ac:dyDescent="0.35">
      <c r="D2810" s="21">
        <f t="shared" si="437"/>
        <v>39564.833333326533</v>
      </c>
      <c r="E2810" s="21" t="b">
        <f t="shared" si="430"/>
        <v>0</v>
      </c>
      <c r="F2810" s="21" t="b">
        <f t="shared" si="431"/>
        <v>0</v>
      </c>
      <c r="G2810" s="20">
        <f t="shared" si="432"/>
        <v>1</v>
      </c>
      <c r="H2810" s="20">
        <f t="shared" si="433"/>
        <v>24</v>
      </c>
      <c r="I2810" s="20">
        <f t="shared" si="438"/>
        <v>21</v>
      </c>
      <c r="J2810" s="21">
        <f t="shared" si="439"/>
        <v>39564</v>
      </c>
      <c r="K2810" s="21"/>
      <c r="L2810" s="21" t="str">
        <f t="shared" si="434"/>
        <v>Saturday</v>
      </c>
      <c r="M2810" s="20">
        <f t="shared" si="435"/>
        <v>4</v>
      </c>
      <c r="N2810" s="19">
        <v>5404.5</v>
      </c>
      <c r="O2810" s="4">
        <f>MATCH(N2810-1,'Supply Data'!$K$12:$K$17)+1</f>
        <v>5</v>
      </c>
      <c r="P2810">
        <f>INDEX('Supply Data'!$L$12:$L$17,'Demand Data'!O2810)</f>
        <v>75</v>
      </c>
      <c r="R2810" t="str">
        <f t="shared" si="436"/>
        <v>26-Apr-08 Saturday 21</v>
      </c>
    </row>
    <row r="2811" spans="4:18" x14ac:dyDescent="0.35">
      <c r="D2811" s="21">
        <f t="shared" si="437"/>
        <v>39564.874999993197</v>
      </c>
      <c r="E2811" s="21" t="b">
        <f t="shared" si="430"/>
        <v>0</v>
      </c>
      <c r="F2811" s="21" t="b">
        <f t="shared" si="431"/>
        <v>0</v>
      </c>
      <c r="G2811" s="20">
        <f t="shared" si="432"/>
        <v>1</v>
      </c>
      <c r="H2811" s="20">
        <f t="shared" si="433"/>
        <v>24</v>
      </c>
      <c r="I2811" s="20">
        <f t="shared" si="438"/>
        <v>22</v>
      </c>
      <c r="J2811" s="21">
        <f t="shared" si="439"/>
        <v>39564</v>
      </c>
      <c r="K2811" s="21"/>
      <c r="L2811" s="21" t="str">
        <f t="shared" si="434"/>
        <v>Saturday</v>
      </c>
      <c r="M2811" s="20">
        <f t="shared" si="435"/>
        <v>4</v>
      </c>
      <c r="N2811" s="19">
        <v>5050.5</v>
      </c>
      <c r="O2811" s="4">
        <f>MATCH(N2811-1,'Supply Data'!$K$12:$K$17)+1</f>
        <v>5</v>
      </c>
      <c r="P2811">
        <f>INDEX('Supply Data'!$L$12:$L$17,'Demand Data'!O2811)</f>
        <v>75</v>
      </c>
      <c r="R2811" t="str">
        <f t="shared" si="436"/>
        <v>26-Apr-08 Saturday 22</v>
      </c>
    </row>
    <row r="2812" spans="4:18" x14ac:dyDescent="0.35">
      <c r="D2812" s="21">
        <f t="shared" si="437"/>
        <v>39564.916666659861</v>
      </c>
      <c r="E2812" s="21" t="b">
        <f t="shared" si="430"/>
        <v>0</v>
      </c>
      <c r="F2812" s="21" t="b">
        <f t="shared" si="431"/>
        <v>0</v>
      </c>
      <c r="G2812" s="20">
        <f t="shared" si="432"/>
        <v>1</v>
      </c>
      <c r="H2812" s="20">
        <f t="shared" si="433"/>
        <v>24</v>
      </c>
      <c r="I2812" s="20">
        <f t="shared" si="438"/>
        <v>23</v>
      </c>
      <c r="J2812" s="21">
        <f t="shared" si="439"/>
        <v>39564</v>
      </c>
      <c r="K2812" s="21"/>
      <c r="L2812" s="21" t="str">
        <f t="shared" si="434"/>
        <v>Saturday</v>
      </c>
      <c r="M2812" s="20">
        <f t="shared" si="435"/>
        <v>4</v>
      </c>
      <c r="N2812" s="19">
        <v>4600.5</v>
      </c>
      <c r="O2812" s="4">
        <f>MATCH(N2812-1,'Supply Data'!$K$12:$K$17)+1</f>
        <v>4</v>
      </c>
      <c r="P2812">
        <f>INDEX('Supply Data'!$L$12:$L$17,'Demand Data'!O2812)</f>
        <v>50</v>
      </c>
      <c r="R2812" t="str">
        <f t="shared" si="436"/>
        <v>26-Apr-08 Saturday 23</v>
      </c>
    </row>
    <row r="2813" spans="4:18" x14ac:dyDescent="0.35">
      <c r="D2813" s="21">
        <f t="shared" si="437"/>
        <v>39564.958333326525</v>
      </c>
      <c r="E2813" s="21" t="b">
        <f t="shared" si="430"/>
        <v>0</v>
      </c>
      <c r="F2813" s="21" t="b">
        <f t="shared" si="431"/>
        <v>0</v>
      </c>
      <c r="G2813" s="20">
        <f t="shared" si="432"/>
        <v>1</v>
      </c>
      <c r="H2813" s="20">
        <f t="shared" si="433"/>
        <v>24</v>
      </c>
      <c r="I2813" s="20">
        <f t="shared" si="438"/>
        <v>24</v>
      </c>
      <c r="J2813" s="21">
        <f t="shared" si="439"/>
        <v>39564</v>
      </c>
      <c r="K2813" s="21"/>
      <c r="L2813" s="21" t="str">
        <f t="shared" si="434"/>
        <v>Saturday</v>
      </c>
      <c r="M2813" s="20">
        <f t="shared" si="435"/>
        <v>4</v>
      </c>
      <c r="N2813" s="19">
        <v>5827.5</v>
      </c>
      <c r="O2813" s="4">
        <f>MATCH(N2813-1,'Supply Data'!$K$12:$K$17)+1</f>
        <v>5</v>
      </c>
      <c r="P2813">
        <f>INDEX('Supply Data'!$L$12:$L$17,'Demand Data'!O2813)</f>
        <v>75</v>
      </c>
      <c r="R2813" t="str">
        <f t="shared" si="436"/>
        <v>26-Apr-08 Saturday 24</v>
      </c>
    </row>
    <row r="2814" spans="4:18" x14ac:dyDescent="0.35">
      <c r="D2814" s="21">
        <f t="shared" si="437"/>
        <v>39564.99999999319</v>
      </c>
      <c r="E2814" s="21" t="b">
        <f t="shared" si="430"/>
        <v>0</v>
      </c>
      <c r="F2814" s="21" t="b">
        <f t="shared" si="431"/>
        <v>0</v>
      </c>
      <c r="G2814" s="20">
        <f t="shared" si="432"/>
        <v>1</v>
      </c>
      <c r="H2814" s="20">
        <f t="shared" si="433"/>
        <v>24</v>
      </c>
      <c r="I2814" s="20">
        <f t="shared" si="438"/>
        <v>1</v>
      </c>
      <c r="J2814" s="21">
        <f t="shared" si="439"/>
        <v>39565</v>
      </c>
      <c r="K2814" s="21"/>
      <c r="L2814" s="21" t="str">
        <f t="shared" si="434"/>
        <v>Sunday</v>
      </c>
      <c r="M2814" s="20">
        <f t="shared" si="435"/>
        <v>4</v>
      </c>
      <c r="N2814" s="19">
        <v>4174.5</v>
      </c>
      <c r="O2814" s="4">
        <f>MATCH(N2814-1,'Supply Data'!$K$12:$K$17)+1</f>
        <v>4</v>
      </c>
      <c r="P2814">
        <f>INDEX('Supply Data'!$L$12:$L$17,'Demand Data'!O2814)</f>
        <v>50</v>
      </c>
      <c r="R2814" t="str">
        <f t="shared" si="436"/>
        <v>27-Apr-08 Sunday 1</v>
      </c>
    </row>
    <row r="2815" spans="4:18" x14ac:dyDescent="0.35">
      <c r="D2815" s="21">
        <f t="shared" si="437"/>
        <v>39565.041666659854</v>
      </c>
      <c r="E2815" s="21" t="b">
        <f t="shared" si="430"/>
        <v>0</v>
      </c>
      <c r="F2815" s="21" t="b">
        <f t="shared" si="431"/>
        <v>0</v>
      </c>
      <c r="G2815" s="20">
        <f t="shared" si="432"/>
        <v>1</v>
      </c>
      <c r="H2815" s="20">
        <f t="shared" si="433"/>
        <v>24</v>
      </c>
      <c r="I2815" s="20">
        <f t="shared" si="438"/>
        <v>2</v>
      </c>
      <c r="J2815" s="21">
        <f t="shared" si="439"/>
        <v>39565</v>
      </c>
      <c r="K2815" s="21"/>
      <c r="L2815" s="21" t="str">
        <f t="shared" si="434"/>
        <v>Sunday</v>
      </c>
      <c r="M2815" s="20">
        <f t="shared" si="435"/>
        <v>4</v>
      </c>
      <c r="N2815" s="19">
        <v>4059</v>
      </c>
      <c r="O2815" s="4">
        <f>MATCH(N2815-1,'Supply Data'!$K$12:$K$17)+1</f>
        <v>4</v>
      </c>
      <c r="P2815">
        <f>INDEX('Supply Data'!$L$12:$L$17,'Demand Data'!O2815)</f>
        <v>50</v>
      </c>
      <c r="R2815" t="str">
        <f t="shared" si="436"/>
        <v>27-Apr-08 Sunday 2</v>
      </c>
    </row>
    <row r="2816" spans="4:18" x14ac:dyDescent="0.35">
      <c r="D2816" s="21">
        <f t="shared" si="437"/>
        <v>39565.083333326518</v>
      </c>
      <c r="E2816" s="21" t="b">
        <f t="shared" si="430"/>
        <v>0</v>
      </c>
      <c r="F2816" s="21" t="b">
        <f t="shared" si="431"/>
        <v>0</v>
      </c>
      <c r="G2816" s="20">
        <f t="shared" si="432"/>
        <v>1</v>
      </c>
      <c r="H2816" s="20">
        <f t="shared" si="433"/>
        <v>24</v>
      </c>
      <c r="I2816" s="20">
        <f t="shared" si="438"/>
        <v>3</v>
      </c>
      <c r="J2816" s="21">
        <f t="shared" si="439"/>
        <v>39565</v>
      </c>
      <c r="K2816" s="21"/>
      <c r="L2816" s="21" t="str">
        <f t="shared" si="434"/>
        <v>Sunday</v>
      </c>
      <c r="M2816" s="20">
        <f t="shared" si="435"/>
        <v>4</v>
      </c>
      <c r="N2816" s="19">
        <v>3946.5</v>
      </c>
      <c r="O2816" s="4">
        <f>MATCH(N2816-1,'Supply Data'!$K$12:$K$17)+1</f>
        <v>4</v>
      </c>
      <c r="P2816">
        <f>INDEX('Supply Data'!$L$12:$L$17,'Demand Data'!O2816)</f>
        <v>50</v>
      </c>
      <c r="R2816" t="str">
        <f t="shared" si="436"/>
        <v>27-Apr-08 Sunday 3</v>
      </c>
    </row>
    <row r="2817" spans="4:18" x14ac:dyDescent="0.35">
      <c r="D2817" s="21">
        <f t="shared" si="437"/>
        <v>39565.124999993182</v>
      </c>
      <c r="E2817" s="21" t="b">
        <f t="shared" si="430"/>
        <v>0</v>
      </c>
      <c r="F2817" s="21" t="b">
        <f t="shared" si="431"/>
        <v>0</v>
      </c>
      <c r="G2817" s="20">
        <f t="shared" si="432"/>
        <v>1</v>
      </c>
      <c r="H2817" s="20">
        <f t="shared" si="433"/>
        <v>24</v>
      </c>
      <c r="I2817" s="20">
        <f t="shared" si="438"/>
        <v>4</v>
      </c>
      <c r="J2817" s="21">
        <f t="shared" si="439"/>
        <v>39565</v>
      </c>
      <c r="K2817" s="21"/>
      <c r="L2817" s="21" t="str">
        <f t="shared" si="434"/>
        <v>Sunday</v>
      </c>
      <c r="M2817" s="20">
        <f t="shared" si="435"/>
        <v>4</v>
      </c>
      <c r="N2817" s="19">
        <v>3859.5</v>
      </c>
      <c r="O2817" s="4">
        <f>MATCH(N2817-1,'Supply Data'!$K$12:$K$17)+1</f>
        <v>4</v>
      </c>
      <c r="P2817">
        <f>INDEX('Supply Data'!$L$12:$L$17,'Demand Data'!O2817)</f>
        <v>50</v>
      </c>
      <c r="R2817" t="str">
        <f t="shared" si="436"/>
        <v>27-Apr-08 Sunday 4</v>
      </c>
    </row>
    <row r="2818" spans="4:18" x14ac:dyDescent="0.35">
      <c r="D2818" s="21">
        <f t="shared" si="437"/>
        <v>39565.166666659847</v>
      </c>
      <c r="E2818" s="21" t="b">
        <f t="shared" si="430"/>
        <v>0</v>
      </c>
      <c r="F2818" s="21" t="b">
        <f t="shared" si="431"/>
        <v>0</v>
      </c>
      <c r="G2818" s="20">
        <f t="shared" si="432"/>
        <v>1</v>
      </c>
      <c r="H2818" s="20">
        <f t="shared" si="433"/>
        <v>24</v>
      </c>
      <c r="I2818" s="20">
        <f t="shared" si="438"/>
        <v>5</v>
      </c>
      <c r="J2818" s="21">
        <f t="shared" si="439"/>
        <v>39565</v>
      </c>
      <c r="K2818" s="21"/>
      <c r="L2818" s="21" t="str">
        <f t="shared" si="434"/>
        <v>Sunday</v>
      </c>
      <c r="M2818" s="20">
        <f t="shared" si="435"/>
        <v>4</v>
      </c>
      <c r="N2818" s="19">
        <v>3867</v>
      </c>
      <c r="O2818" s="4">
        <f>MATCH(N2818-1,'Supply Data'!$K$12:$K$17)+1</f>
        <v>4</v>
      </c>
      <c r="P2818">
        <f>INDEX('Supply Data'!$L$12:$L$17,'Demand Data'!O2818)</f>
        <v>50</v>
      </c>
      <c r="R2818" t="str">
        <f t="shared" si="436"/>
        <v>27-Apr-08 Sunday 5</v>
      </c>
    </row>
    <row r="2819" spans="4:18" x14ac:dyDescent="0.35">
      <c r="D2819" s="21">
        <f t="shared" si="437"/>
        <v>39565.208333326511</v>
      </c>
      <c r="E2819" s="21" t="b">
        <f t="shared" si="430"/>
        <v>0</v>
      </c>
      <c r="F2819" s="21" t="b">
        <f t="shared" si="431"/>
        <v>0</v>
      </c>
      <c r="G2819" s="20">
        <f t="shared" si="432"/>
        <v>1</v>
      </c>
      <c r="H2819" s="20">
        <f t="shared" si="433"/>
        <v>24</v>
      </c>
      <c r="I2819" s="20">
        <f t="shared" si="438"/>
        <v>6</v>
      </c>
      <c r="J2819" s="21">
        <f t="shared" si="439"/>
        <v>39565</v>
      </c>
      <c r="K2819" s="21"/>
      <c r="L2819" s="21" t="str">
        <f t="shared" si="434"/>
        <v>Sunday</v>
      </c>
      <c r="M2819" s="20">
        <f t="shared" si="435"/>
        <v>4</v>
      </c>
      <c r="N2819" s="19">
        <v>3786</v>
      </c>
      <c r="O2819" s="4">
        <f>MATCH(N2819-1,'Supply Data'!$K$12:$K$17)+1</f>
        <v>4</v>
      </c>
      <c r="P2819">
        <f>INDEX('Supply Data'!$L$12:$L$17,'Demand Data'!O2819)</f>
        <v>50</v>
      </c>
      <c r="R2819" t="str">
        <f t="shared" si="436"/>
        <v>27-Apr-08 Sunday 6</v>
      </c>
    </row>
    <row r="2820" spans="4:18" x14ac:dyDescent="0.35">
      <c r="D2820" s="21">
        <f t="shared" si="437"/>
        <v>39565.249999993175</v>
      </c>
      <c r="E2820" s="21" t="b">
        <f t="shared" si="430"/>
        <v>0</v>
      </c>
      <c r="F2820" s="21" t="b">
        <f t="shared" si="431"/>
        <v>0</v>
      </c>
      <c r="G2820" s="20">
        <f t="shared" si="432"/>
        <v>1</v>
      </c>
      <c r="H2820" s="20">
        <f t="shared" si="433"/>
        <v>24</v>
      </c>
      <c r="I2820" s="20">
        <f t="shared" si="438"/>
        <v>7</v>
      </c>
      <c r="J2820" s="21">
        <f t="shared" si="439"/>
        <v>39565</v>
      </c>
      <c r="K2820" s="21"/>
      <c r="L2820" s="21" t="str">
        <f t="shared" si="434"/>
        <v>Sunday</v>
      </c>
      <c r="M2820" s="20">
        <f t="shared" si="435"/>
        <v>4</v>
      </c>
      <c r="N2820" s="19">
        <v>3856.5</v>
      </c>
      <c r="O2820" s="4">
        <f>MATCH(N2820-1,'Supply Data'!$K$12:$K$17)+1</f>
        <v>4</v>
      </c>
      <c r="P2820">
        <f>INDEX('Supply Data'!$L$12:$L$17,'Demand Data'!O2820)</f>
        <v>50</v>
      </c>
      <c r="R2820" t="str">
        <f t="shared" si="436"/>
        <v>27-Apr-08 Sunday 7</v>
      </c>
    </row>
    <row r="2821" spans="4:18" x14ac:dyDescent="0.35">
      <c r="D2821" s="21">
        <f t="shared" si="437"/>
        <v>39565.291666659839</v>
      </c>
      <c r="E2821" s="21" t="b">
        <f t="shared" si="430"/>
        <v>0</v>
      </c>
      <c r="F2821" s="21" t="b">
        <f t="shared" si="431"/>
        <v>0</v>
      </c>
      <c r="G2821" s="20">
        <f t="shared" si="432"/>
        <v>1</v>
      </c>
      <c r="H2821" s="20">
        <f t="shared" si="433"/>
        <v>24</v>
      </c>
      <c r="I2821" s="20">
        <f t="shared" si="438"/>
        <v>8</v>
      </c>
      <c r="J2821" s="21">
        <f t="shared" si="439"/>
        <v>39565</v>
      </c>
      <c r="K2821" s="21"/>
      <c r="L2821" s="21" t="str">
        <f t="shared" si="434"/>
        <v>Sunday</v>
      </c>
      <c r="M2821" s="20">
        <f t="shared" si="435"/>
        <v>4</v>
      </c>
      <c r="N2821" s="19">
        <v>4284</v>
      </c>
      <c r="O2821" s="4">
        <f>MATCH(N2821-1,'Supply Data'!$K$12:$K$17)+1</f>
        <v>4</v>
      </c>
      <c r="P2821">
        <f>INDEX('Supply Data'!$L$12:$L$17,'Demand Data'!O2821)</f>
        <v>50</v>
      </c>
      <c r="R2821" t="str">
        <f t="shared" si="436"/>
        <v>27-Apr-08 Sunday 8</v>
      </c>
    </row>
    <row r="2822" spans="4:18" x14ac:dyDescent="0.35">
      <c r="D2822" s="21">
        <f t="shared" si="437"/>
        <v>39565.333333326504</v>
      </c>
      <c r="E2822" s="21" t="b">
        <f t="shared" ref="E2822:E2885" si="440">D2822=$D$2</f>
        <v>0</v>
      </c>
      <c r="F2822" s="21" t="b">
        <f t="shared" ref="F2822:F2885" si="441">D2822=$E$2</f>
        <v>0</v>
      </c>
      <c r="G2822" s="20">
        <f t="shared" si="432"/>
        <v>1</v>
      </c>
      <c r="H2822" s="20">
        <f t="shared" si="433"/>
        <v>24</v>
      </c>
      <c r="I2822" s="20">
        <f t="shared" si="438"/>
        <v>9</v>
      </c>
      <c r="J2822" s="21">
        <f t="shared" si="439"/>
        <v>39565</v>
      </c>
      <c r="K2822" s="21"/>
      <c r="L2822" s="21" t="str">
        <f t="shared" si="434"/>
        <v>Sunday</v>
      </c>
      <c r="M2822" s="20">
        <f t="shared" si="435"/>
        <v>4</v>
      </c>
      <c r="N2822" s="19">
        <v>4836</v>
      </c>
      <c r="O2822" s="4">
        <f>MATCH(N2822-1,'Supply Data'!$K$12:$K$17)+1</f>
        <v>5</v>
      </c>
      <c r="P2822">
        <f>INDEX('Supply Data'!$L$12:$L$17,'Demand Data'!O2822)</f>
        <v>75</v>
      </c>
      <c r="R2822" t="str">
        <f t="shared" si="436"/>
        <v>27-Apr-08 Sunday 9</v>
      </c>
    </row>
    <row r="2823" spans="4:18" x14ac:dyDescent="0.35">
      <c r="D2823" s="21">
        <f t="shared" si="437"/>
        <v>39565.374999993168</v>
      </c>
      <c r="E2823" s="21" t="b">
        <f t="shared" si="440"/>
        <v>0</v>
      </c>
      <c r="F2823" s="21" t="b">
        <f t="shared" si="441"/>
        <v>0</v>
      </c>
      <c r="G2823" s="20">
        <f t="shared" ref="G2823:G2886" si="442">IF(E2823,2,IF(F2823,3,1))</f>
        <v>1</v>
      </c>
      <c r="H2823" s="20">
        <f t="shared" ref="H2823:H2886" si="443">CHOOSE(G2823,24,23,25)</f>
        <v>24</v>
      </c>
      <c r="I2823" s="20">
        <f t="shared" si="438"/>
        <v>10</v>
      </c>
      <c r="J2823" s="21">
        <f t="shared" si="439"/>
        <v>39565</v>
      </c>
      <c r="K2823" s="21"/>
      <c r="L2823" s="21" t="str">
        <f t="shared" ref="L2823:L2886" si="444">TEXT(J2823,"ddddd")</f>
        <v>Sunday</v>
      </c>
      <c r="M2823" s="20">
        <f t="shared" ref="M2823:M2886" si="445">MONTH(D2823)</f>
        <v>4</v>
      </c>
      <c r="N2823" s="19">
        <v>5151</v>
      </c>
      <c r="O2823" s="4">
        <f>MATCH(N2823-1,'Supply Data'!$K$12:$K$17)+1</f>
        <v>5</v>
      </c>
      <c r="P2823">
        <f>INDEX('Supply Data'!$L$12:$L$17,'Demand Data'!O2823)</f>
        <v>75</v>
      </c>
      <c r="R2823" t="str">
        <f t="shared" ref="R2823:R2886" si="446">TEXT(D2823,"dd-mmm-yy ddddd")&amp;" "&amp;I2823</f>
        <v>27-Apr-08 Sunday 10</v>
      </c>
    </row>
    <row r="2824" spans="4:18" x14ac:dyDescent="0.35">
      <c r="D2824" s="21">
        <f t="shared" ref="D2824:D2887" si="447">D2823+1/24</f>
        <v>39565.416666659832</v>
      </c>
      <c r="E2824" s="21" t="b">
        <f t="shared" si="440"/>
        <v>0</v>
      </c>
      <c r="F2824" s="21" t="b">
        <f t="shared" si="441"/>
        <v>0</v>
      </c>
      <c r="G2824" s="20">
        <f t="shared" si="442"/>
        <v>1</v>
      </c>
      <c r="H2824" s="20">
        <f t="shared" si="443"/>
        <v>24</v>
      </c>
      <c r="I2824" s="20">
        <f t="shared" ref="I2824:I2887" si="448">IF(I2823&gt;=H2824,1,I2823+1)</f>
        <v>11</v>
      </c>
      <c r="J2824" s="21">
        <f t="shared" ref="J2824:J2887" si="449">IF(I2824=1,J2823+1,J2823)</f>
        <v>39565</v>
      </c>
      <c r="K2824" s="21"/>
      <c r="L2824" s="21" t="str">
        <f t="shared" si="444"/>
        <v>Sunday</v>
      </c>
      <c r="M2824" s="20">
        <f t="shared" si="445"/>
        <v>4</v>
      </c>
      <c r="N2824" s="19">
        <v>5346</v>
      </c>
      <c r="O2824" s="4">
        <f>MATCH(N2824-1,'Supply Data'!$K$12:$K$17)+1</f>
        <v>5</v>
      </c>
      <c r="P2824">
        <f>INDEX('Supply Data'!$L$12:$L$17,'Demand Data'!O2824)</f>
        <v>75</v>
      </c>
      <c r="R2824" t="str">
        <f t="shared" si="446"/>
        <v>27-Apr-08 Sunday 11</v>
      </c>
    </row>
    <row r="2825" spans="4:18" x14ac:dyDescent="0.35">
      <c r="D2825" s="21">
        <f t="shared" si="447"/>
        <v>39565.458333326496</v>
      </c>
      <c r="E2825" s="21" t="b">
        <f t="shared" si="440"/>
        <v>0</v>
      </c>
      <c r="F2825" s="21" t="b">
        <f t="shared" si="441"/>
        <v>0</v>
      </c>
      <c r="G2825" s="20">
        <f t="shared" si="442"/>
        <v>1</v>
      </c>
      <c r="H2825" s="20">
        <f t="shared" si="443"/>
        <v>24</v>
      </c>
      <c r="I2825" s="20">
        <f t="shared" si="448"/>
        <v>12</v>
      </c>
      <c r="J2825" s="21">
        <f t="shared" si="449"/>
        <v>39565</v>
      </c>
      <c r="K2825" s="21"/>
      <c r="L2825" s="21" t="str">
        <f t="shared" si="444"/>
        <v>Sunday</v>
      </c>
      <c r="M2825" s="20">
        <f t="shared" si="445"/>
        <v>4</v>
      </c>
      <c r="N2825" s="19">
        <v>5083.5</v>
      </c>
      <c r="O2825" s="4">
        <f>MATCH(N2825-1,'Supply Data'!$K$12:$K$17)+1</f>
        <v>5</v>
      </c>
      <c r="P2825">
        <f>INDEX('Supply Data'!$L$12:$L$17,'Demand Data'!O2825)</f>
        <v>75</v>
      </c>
      <c r="R2825" t="str">
        <f t="shared" si="446"/>
        <v>27-Apr-08 Sunday 12</v>
      </c>
    </row>
    <row r="2826" spans="4:18" x14ac:dyDescent="0.35">
      <c r="D2826" s="21">
        <f t="shared" si="447"/>
        <v>39565.499999993161</v>
      </c>
      <c r="E2826" s="21" t="b">
        <f t="shared" si="440"/>
        <v>0</v>
      </c>
      <c r="F2826" s="21" t="b">
        <f t="shared" si="441"/>
        <v>0</v>
      </c>
      <c r="G2826" s="20">
        <f t="shared" si="442"/>
        <v>1</v>
      </c>
      <c r="H2826" s="20">
        <f t="shared" si="443"/>
        <v>24</v>
      </c>
      <c r="I2826" s="20">
        <f t="shared" si="448"/>
        <v>13</v>
      </c>
      <c r="J2826" s="21">
        <f t="shared" si="449"/>
        <v>39565</v>
      </c>
      <c r="K2826" s="21"/>
      <c r="L2826" s="21" t="str">
        <f t="shared" si="444"/>
        <v>Sunday</v>
      </c>
      <c r="M2826" s="20">
        <f t="shared" si="445"/>
        <v>4</v>
      </c>
      <c r="N2826" s="19">
        <v>5140.5</v>
      </c>
      <c r="O2826" s="4">
        <f>MATCH(N2826-1,'Supply Data'!$K$12:$K$17)+1</f>
        <v>5</v>
      </c>
      <c r="P2826">
        <f>INDEX('Supply Data'!$L$12:$L$17,'Demand Data'!O2826)</f>
        <v>75</v>
      </c>
      <c r="R2826" t="str">
        <f t="shared" si="446"/>
        <v>27-Apr-08 Sunday 13</v>
      </c>
    </row>
    <row r="2827" spans="4:18" x14ac:dyDescent="0.35">
      <c r="D2827" s="21">
        <f t="shared" si="447"/>
        <v>39565.541666659825</v>
      </c>
      <c r="E2827" s="21" t="b">
        <f t="shared" si="440"/>
        <v>0</v>
      </c>
      <c r="F2827" s="21" t="b">
        <f t="shared" si="441"/>
        <v>0</v>
      </c>
      <c r="G2827" s="20">
        <f t="shared" si="442"/>
        <v>1</v>
      </c>
      <c r="H2827" s="20">
        <f t="shared" si="443"/>
        <v>24</v>
      </c>
      <c r="I2827" s="20">
        <f t="shared" si="448"/>
        <v>14</v>
      </c>
      <c r="J2827" s="21">
        <f t="shared" si="449"/>
        <v>39565</v>
      </c>
      <c r="K2827" s="21"/>
      <c r="L2827" s="21" t="str">
        <f t="shared" si="444"/>
        <v>Sunday</v>
      </c>
      <c r="M2827" s="20">
        <f t="shared" si="445"/>
        <v>4</v>
      </c>
      <c r="N2827" s="19">
        <v>5244</v>
      </c>
      <c r="O2827" s="4">
        <f>MATCH(N2827-1,'Supply Data'!$K$12:$K$17)+1</f>
        <v>5</v>
      </c>
      <c r="P2827">
        <f>INDEX('Supply Data'!$L$12:$L$17,'Demand Data'!O2827)</f>
        <v>75</v>
      </c>
      <c r="R2827" t="str">
        <f t="shared" si="446"/>
        <v>27-Apr-08 Sunday 14</v>
      </c>
    </row>
    <row r="2828" spans="4:18" x14ac:dyDescent="0.35">
      <c r="D2828" s="21">
        <f t="shared" si="447"/>
        <v>39565.583333326489</v>
      </c>
      <c r="E2828" s="21" t="b">
        <f t="shared" si="440"/>
        <v>0</v>
      </c>
      <c r="F2828" s="21" t="b">
        <f t="shared" si="441"/>
        <v>0</v>
      </c>
      <c r="G2828" s="20">
        <f t="shared" si="442"/>
        <v>1</v>
      </c>
      <c r="H2828" s="20">
        <f t="shared" si="443"/>
        <v>24</v>
      </c>
      <c r="I2828" s="20">
        <f t="shared" si="448"/>
        <v>15</v>
      </c>
      <c r="J2828" s="21">
        <f t="shared" si="449"/>
        <v>39565</v>
      </c>
      <c r="K2828" s="21"/>
      <c r="L2828" s="21" t="str">
        <f t="shared" si="444"/>
        <v>Sunday</v>
      </c>
      <c r="M2828" s="20">
        <f t="shared" si="445"/>
        <v>4</v>
      </c>
      <c r="N2828" s="19">
        <v>5055</v>
      </c>
      <c r="O2828" s="4">
        <f>MATCH(N2828-1,'Supply Data'!$K$12:$K$17)+1</f>
        <v>5</v>
      </c>
      <c r="P2828">
        <f>INDEX('Supply Data'!$L$12:$L$17,'Demand Data'!O2828)</f>
        <v>75</v>
      </c>
      <c r="R2828" t="str">
        <f t="shared" si="446"/>
        <v>27-Apr-08 Sunday 15</v>
      </c>
    </row>
    <row r="2829" spans="4:18" x14ac:dyDescent="0.35">
      <c r="D2829" s="21">
        <f t="shared" si="447"/>
        <v>39565.624999993153</v>
      </c>
      <c r="E2829" s="21" t="b">
        <f t="shared" si="440"/>
        <v>0</v>
      </c>
      <c r="F2829" s="21" t="b">
        <f t="shared" si="441"/>
        <v>0</v>
      </c>
      <c r="G2829" s="20">
        <f t="shared" si="442"/>
        <v>1</v>
      </c>
      <c r="H2829" s="20">
        <f t="shared" si="443"/>
        <v>24</v>
      </c>
      <c r="I2829" s="20">
        <f t="shared" si="448"/>
        <v>16</v>
      </c>
      <c r="J2829" s="21">
        <f t="shared" si="449"/>
        <v>39565</v>
      </c>
      <c r="K2829" s="21"/>
      <c r="L2829" s="21" t="str">
        <f t="shared" si="444"/>
        <v>Sunday</v>
      </c>
      <c r="M2829" s="20">
        <f t="shared" si="445"/>
        <v>4</v>
      </c>
      <c r="N2829" s="19">
        <v>4923</v>
      </c>
      <c r="O2829" s="4">
        <f>MATCH(N2829-1,'Supply Data'!$K$12:$K$17)+1</f>
        <v>5</v>
      </c>
      <c r="P2829">
        <f>INDEX('Supply Data'!$L$12:$L$17,'Demand Data'!O2829)</f>
        <v>75</v>
      </c>
      <c r="R2829" t="str">
        <f t="shared" si="446"/>
        <v>27-Apr-08 Sunday 16</v>
      </c>
    </row>
    <row r="2830" spans="4:18" x14ac:dyDescent="0.35">
      <c r="D2830" s="21">
        <f t="shared" si="447"/>
        <v>39565.666666659818</v>
      </c>
      <c r="E2830" s="21" t="b">
        <f t="shared" si="440"/>
        <v>0</v>
      </c>
      <c r="F2830" s="21" t="b">
        <f t="shared" si="441"/>
        <v>0</v>
      </c>
      <c r="G2830" s="20">
        <f t="shared" si="442"/>
        <v>1</v>
      </c>
      <c r="H2830" s="20">
        <f t="shared" si="443"/>
        <v>24</v>
      </c>
      <c r="I2830" s="20">
        <f t="shared" si="448"/>
        <v>17</v>
      </c>
      <c r="J2830" s="21">
        <f t="shared" si="449"/>
        <v>39565</v>
      </c>
      <c r="K2830" s="21"/>
      <c r="L2830" s="21" t="str">
        <f t="shared" si="444"/>
        <v>Sunday</v>
      </c>
      <c r="M2830" s="20">
        <f t="shared" si="445"/>
        <v>4</v>
      </c>
      <c r="N2830" s="19">
        <v>4750.5</v>
      </c>
      <c r="O2830" s="4">
        <f>MATCH(N2830-1,'Supply Data'!$K$12:$K$17)+1</f>
        <v>4</v>
      </c>
      <c r="P2830">
        <f>INDEX('Supply Data'!$L$12:$L$17,'Demand Data'!O2830)</f>
        <v>50</v>
      </c>
      <c r="R2830" t="str">
        <f t="shared" si="446"/>
        <v>27-Apr-08 Sunday 17</v>
      </c>
    </row>
    <row r="2831" spans="4:18" x14ac:dyDescent="0.35">
      <c r="D2831" s="21">
        <f t="shared" si="447"/>
        <v>39565.708333326482</v>
      </c>
      <c r="E2831" s="21" t="b">
        <f t="shared" si="440"/>
        <v>0</v>
      </c>
      <c r="F2831" s="21" t="b">
        <f t="shared" si="441"/>
        <v>0</v>
      </c>
      <c r="G2831" s="20">
        <f t="shared" si="442"/>
        <v>1</v>
      </c>
      <c r="H2831" s="20">
        <f t="shared" si="443"/>
        <v>24</v>
      </c>
      <c r="I2831" s="20">
        <f t="shared" si="448"/>
        <v>18</v>
      </c>
      <c r="J2831" s="21">
        <f t="shared" si="449"/>
        <v>39565</v>
      </c>
      <c r="K2831" s="21"/>
      <c r="L2831" s="21" t="str">
        <f t="shared" si="444"/>
        <v>Sunday</v>
      </c>
      <c r="M2831" s="20">
        <f t="shared" si="445"/>
        <v>4</v>
      </c>
      <c r="N2831" s="19">
        <v>4921.5</v>
      </c>
      <c r="O2831" s="4">
        <f>MATCH(N2831-1,'Supply Data'!$K$12:$K$17)+1</f>
        <v>5</v>
      </c>
      <c r="P2831">
        <f>INDEX('Supply Data'!$L$12:$L$17,'Demand Data'!O2831)</f>
        <v>75</v>
      </c>
      <c r="R2831" t="str">
        <f t="shared" si="446"/>
        <v>27-Apr-08 Sunday 18</v>
      </c>
    </row>
    <row r="2832" spans="4:18" x14ac:dyDescent="0.35">
      <c r="D2832" s="21">
        <f t="shared" si="447"/>
        <v>39565.749999993146</v>
      </c>
      <c r="E2832" s="21" t="b">
        <f t="shared" si="440"/>
        <v>0</v>
      </c>
      <c r="F2832" s="21" t="b">
        <f t="shared" si="441"/>
        <v>0</v>
      </c>
      <c r="G2832" s="20">
        <f t="shared" si="442"/>
        <v>1</v>
      </c>
      <c r="H2832" s="20">
        <f t="shared" si="443"/>
        <v>24</v>
      </c>
      <c r="I2832" s="20">
        <f t="shared" si="448"/>
        <v>19</v>
      </c>
      <c r="J2832" s="21">
        <f t="shared" si="449"/>
        <v>39565</v>
      </c>
      <c r="K2832" s="21"/>
      <c r="L2832" s="21" t="str">
        <f t="shared" si="444"/>
        <v>Sunday</v>
      </c>
      <c r="M2832" s="20">
        <f t="shared" si="445"/>
        <v>4</v>
      </c>
      <c r="N2832" s="19">
        <v>5523</v>
      </c>
      <c r="O2832" s="4">
        <f>MATCH(N2832-1,'Supply Data'!$K$12:$K$17)+1</f>
        <v>5</v>
      </c>
      <c r="P2832">
        <f>INDEX('Supply Data'!$L$12:$L$17,'Demand Data'!O2832)</f>
        <v>75</v>
      </c>
      <c r="R2832" t="str">
        <f t="shared" si="446"/>
        <v>27-Apr-08 Sunday 19</v>
      </c>
    </row>
    <row r="2833" spans="4:18" x14ac:dyDescent="0.35">
      <c r="D2833" s="21">
        <f t="shared" si="447"/>
        <v>39565.79166665981</v>
      </c>
      <c r="E2833" s="21" t="b">
        <f t="shared" si="440"/>
        <v>0</v>
      </c>
      <c r="F2833" s="21" t="b">
        <f t="shared" si="441"/>
        <v>0</v>
      </c>
      <c r="G2833" s="20">
        <f t="shared" si="442"/>
        <v>1</v>
      </c>
      <c r="H2833" s="20">
        <f t="shared" si="443"/>
        <v>24</v>
      </c>
      <c r="I2833" s="20">
        <f t="shared" si="448"/>
        <v>20</v>
      </c>
      <c r="J2833" s="21">
        <f t="shared" si="449"/>
        <v>39565</v>
      </c>
      <c r="K2833" s="21"/>
      <c r="L2833" s="21" t="str">
        <f t="shared" si="444"/>
        <v>Sunday</v>
      </c>
      <c r="M2833" s="20">
        <f t="shared" si="445"/>
        <v>4</v>
      </c>
      <c r="N2833" s="19">
        <v>5449.5</v>
      </c>
      <c r="O2833" s="4">
        <f>MATCH(N2833-1,'Supply Data'!$K$12:$K$17)+1</f>
        <v>5</v>
      </c>
      <c r="P2833">
        <f>INDEX('Supply Data'!$L$12:$L$17,'Demand Data'!O2833)</f>
        <v>75</v>
      </c>
      <c r="R2833" t="str">
        <f t="shared" si="446"/>
        <v>27-Apr-08 Sunday 20</v>
      </c>
    </row>
    <row r="2834" spans="4:18" x14ac:dyDescent="0.35">
      <c r="D2834" s="21">
        <f t="shared" si="447"/>
        <v>39565.833333326475</v>
      </c>
      <c r="E2834" s="21" t="b">
        <f t="shared" si="440"/>
        <v>0</v>
      </c>
      <c r="F2834" s="21" t="b">
        <f t="shared" si="441"/>
        <v>0</v>
      </c>
      <c r="G2834" s="20">
        <f t="shared" si="442"/>
        <v>1</v>
      </c>
      <c r="H2834" s="20">
        <f t="shared" si="443"/>
        <v>24</v>
      </c>
      <c r="I2834" s="20">
        <f t="shared" si="448"/>
        <v>21</v>
      </c>
      <c r="J2834" s="21">
        <f t="shared" si="449"/>
        <v>39565</v>
      </c>
      <c r="K2834" s="21"/>
      <c r="L2834" s="21" t="str">
        <f t="shared" si="444"/>
        <v>Sunday</v>
      </c>
      <c r="M2834" s="20">
        <f t="shared" si="445"/>
        <v>4</v>
      </c>
      <c r="N2834" s="19">
        <v>5323.5</v>
      </c>
      <c r="O2834" s="4">
        <f>MATCH(N2834-1,'Supply Data'!$K$12:$K$17)+1</f>
        <v>5</v>
      </c>
      <c r="P2834">
        <f>INDEX('Supply Data'!$L$12:$L$17,'Demand Data'!O2834)</f>
        <v>75</v>
      </c>
      <c r="R2834" t="str">
        <f t="shared" si="446"/>
        <v>27-Apr-08 Sunday 21</v>
      </c>
    </row>
    <row r="2835" spans="4:18" x14ac:dyDescent="0.35">
      <c r="D2835" s="21">
        <f t="shared" si="447"/>
        <v>39565.874999993139</v>
      </c>
      <c r="E2835" s="21" t="b">
        <f t="shared" si="440"/>
        <v>0</v>
      </c>
      <c r="F2835" s="21" t="b">
        <f t="shared" si="441"/>
        <v>0</v>
      </c>
      <c r="G2835" s="20">
        <f t="shared" si="442"/>
        <v>1</v>
      </c>
      <c r="H2835" s="20">
        <f t="shared" si="443"/>
        <v>24</v>
      </c>
      <c r="I2835" s="20">
        <f t="shared" si="448"/>
        <v>22</v>
      </c>
      <c r="J2835" s="21">
        <f t="shared" si="449"/>
        <v>39565</v>
      </c>
      <c r="K2835" s="21"/>
      <c r="L2835" s="21" t="str">
        <f t="shared" si="444"/>
        <v>Sunday</v>
      </c>
      <c r="M2835" s="20">
        <f t="shared" si="445"/>
        <v>4</v>
      </c>
      <c r="N2835" s="19">
        <v>5017.5</v>
      </c>
      <c r="O2835" s="4">
        <f>MATCH(N2835-1,'Supply Data'!$K$12:$K$17)+1</f>
        <v>5</v>
      </c>
      <c r="P2835">
        <f>INDEX('Supply Data'!$L$12:$L$17,'Demand Data'!O2835)</f>
        <v>75</v>
      </c>
      <c r="R2835" t="str">
        <f t="shared" si="446"/>
        <v>27-Apr-08 Sunday 22</v>
      </c>
    </row>
    <row r="2836" spans="4:18" x14ac:dyDescent="0.35">
      <c r="D2836" s="21">
        <f t="shared" si="447"/>
        <v>39565.916666659803</v>
      </c>
      <c r="E2836" s="21" t="b">
        <f t="shared" si="440"/>
        <v>0</v>
      </c>
      <c r="F2836" s="21" t="b">
        <f t="shared" si="441"/>
        <v>0</v>
      </c>
      <c r="G2836" s="20">
        <f t="shared" si="442"/>
        <v>1</v>
      </c>
      <c r="H2836" s="20">
        <f t="shared" si="443"/>
        <v>24</v>
      </c>
      <c r="I2836" s="20">
        <f t="shared" si="448"/>
        <v>23</v>
      </c>
      <c r="J2836" s="21">
        <f t="shared" si="449"/>
        <v>39565</v>
      </c>
      <c r="K2836" s="21"/>
      <c r="L2836" s="21" t="str">
        <f t="shared" si="444"/>
        <v>Sunday</v>
      </c>
      <c r="M2836" s="20">
        <f t="shared" si="445"/>
        <v>4</v>
      </c>
      <c r="N2836" s="19">
        <v>4597.5</v>
      </c>
      <c r="O2836" s="4">
        <f>MATCH(N2836-1,'Supply Data'!$K$12:$K$17)+1</f>
        <v>4</v>
      </c>
      <c r="P2836">
        <f>INDEX('Supply Data'!$L$12:$L$17,'Demand Data'!O2836)</f>
        <v>50</v>
      </c>
      <c r="R2836" t="str">
        <f t="shared" si="446"/>
        <v>27-Apr-08 Sunday 23</v>
      </c>
    </row>
    <row r="2837" spans="4:18" x14ac:dyDescent="0.35">
      <c r="D2837" s="21">
        <f t="shared" si="447"/>
        <v>39565.958333326467</v>
      </c>
      <c r="E2837" s="21" t="b">
        <f t="shared" si="440"/>
        <v>0</v>
      </c>
      <c r="F2837" s="21" t="b">
        <f t="shared" si="441"/>
        <v>0</v>
      </c>
      <c r="G2837" s="20">
        <f t="shared" si="442"/>
        <v>1</v>
      </c>
      <c r="H2837" s="20">
        <f t="shared" si="443"/>
        <v>24</v>
      </c>
      <c r="I2837" s="20">
        <f t="shared" si="448"/>
        <v>24</v>
      </c>
      <c r="J2837" s="21">
        <f t="shared" si="449"/>
        <v>39565</v>
      </c>
      <c r="K2837" s="21"/>
      <c r="L2837" s="21" t="str">
        <f t="shared" si="444"/>
        <v>Sunday</v>
      </c>
      <c r="M2837" s="20">
        <f t="shared" si="445"/>
        <v>4</v>
      </c>
      <c r="N2837" s="19">
        <v>4348.5</v>
      </c>
      <c r="O2837" s="4">
        <f>MATCH(N2837-1,'Supply Data'!$K$12:$K$17)+1</f>
        <v>4</v>
      </c>
      <c r="P2837">
        <f>INDEX('Supply Data'!$L$12:$L$17,'Demand Data'!O2837)</f>
        <v>50</v>
      </c>
      <c r="R2837" t="str">
        <f t="shared" si="446"/>
        <v>27-Apr-08 Sunday 24</v>
      </c>
    </row>
    <row r="2838" spans="4:18" x14ac:dyDescent="0.35">
      <c r="D2838" s="21">
        <f t="shared" si="447"/>
        <v>39565.999999993131</v>
      </c>
      <c r="E2838" s="21" t="b">
        <f t="shared" si="440"/>
        <v>0</v>
      </c>
      <c r="F2838" s="21" t="b">
        <f t="shared" si="441"/>
        <v>0</v>
      </c>
      <c r="G2838" s="20">
        <f t="shared" si="442"/>
        <v>1</v>
      </c>
      <c r="H2838" s="20">
        <f t="shared" si="443"/>
        <v>24</v>
      </c>
      <c r="I2838" s="20">
        <f t="shared" si="448"/>
        <v>1</v>
      </c>
      <c r="J2838" s="21">
        <f t="shared" si="449"/>
        <v>39566</v>
      </c>
      <c r="K2838" s="21"/>
      <c r="L2838" s="21" t="str">
        <f t="shared" si="444"/>
        <v>Monday</v>
      </c>
      <c r="M2838" s="20">
        <f t="shared" si="445"/>
        <v>4</v>
      </c>
      <c r="N2838" s="19">
        <v>3849</v>
      </c>
      <c r="O2838" s="4">
        <f>MATCH(N2838-1,'Supply Data'!$K$12:$K$17)+1</f>
        <v>4</v>
      </c>
      <c r="P2838">
        <f>INDEX('Supply Data'!$L$12:$L$17,'Demand Data'!O2838)</f>
        <v>50</v>
      </c>
      <c r="R2838" t="str">
        <f t="shared" si="446"/>
        <v>28-Apr-08 Monday 1</v>
      </c>
    </row>
    <row r="2839" spans="4:18" x14ac:dyDescent="0.35">
      <c r="D2839" s="21">
        <f t="shared" si="447"/>
        <v>39566.041666659796</v>
      </c>
      <c r="E2839" s="21" t="b">
        <f t="shared" si="440"/>
        <v>0</v>
      </c>
      <c r="F2839" s="21" t="b">
        <f t="shared" si="441"/>
        <v>0</v>
      </c>
      <c r="G2839" s="20">
        <f t="shared" si="442"/>
        <v>1</v>
      </c>
      <c r="H2839" s="20">
        <f t="shared" si="443"/>
        <v>24</v>
      </c>
      <c r="I2839" s="20">
        <f t="shared" si="448"/>
        <v>2</v>
      </c>
      <c r="J2839" s="21">
        <f t="shared" si="449"/>
        <v>39566</v>
      </c>
      <c r="K2839" s="21"/>
      <c r="L2839" s="21" t="str">
        <f t="shared" si="444"/>
        <v>Monday</v>
      </c>
      <c r="M2839" s="20">
        <f t="shared" si="445"/>
        <v>4</v>
      </c>
      <c r="N2839" s="19">
        <v>4002</v>
      </c>
      <c r="O2839" s="4">
        <f>MATCH(N2839-1,'Supply Data'!$K$12:$K$17)+1</f>
        <v>4</v>
      </c>
      <c r="P2839">
        <f>INDEX('Supply Data'!$L$12:$L$17,'Demand Data'!O2839)</f>
        <v>50</v>
      </c>
      <c r="R2839" t="str">
        <f t="shared" si="446"/>
        <v>28-Apr-08 Monday 2</v>
      </c>
    </row>
    <row r="2840" spans="4:18" x14ac:dyDescent="0.35">
      <c r="D2840" s="21">
        <f t="shared" si="447"/>
        <v>39566.08333332646</v>
      </c>
      <c r="E2840" s="21" t="b">
        <f t="shared" si="440"/>
        <v>0</v>
      </c>
      <c r="F2840" s="21" t="b">
        <f t="shared" si="441"/>
        <v>0</v>
      </c>
      <c r="G2840" s="20">
        <f t="shared" si="442"/>
        <v>1</v>
      </c>
      <c r="H2840" s="20">
        <f t="shared" si="443"/>
        <v>24</v>
      </c>
      <c r="I2840" s="20">
        <f t="shared" si="448"/>
        <v>3</v>
      </c>
      <c r="J2840" s="21">
        <f t="shared" si="449"/>
        <v>39566</v>
      </c>
      <c r="K2840" s="21"/>
      <c r="L2840" s="21" t="str">
        <f t="shared" si="444"/>
        <v>Monday</v>
      </c>
      <c r="M2840" s="20">
        <f t="shared" si="445"/>
        <v>4</v>
      </c>
      <c r="N2840" s="19">
        <v>3889.5</v>
      </c>
      <c r="O2840" s="4">
        <f>MATCH(N2840-1,'Supply Data'!$K$12:$K$17)+1</f>
        <v>4</v>
      </c>
      <c r="P2840">
        <f>INDEX('Supply Data'!$L$12:$L$17,'Demand Data'!O2840)</f>
        <v>50</v>
      </c>
      <c r="R2840" t="str">
        <f t="shared" si="446"/>
        <v>28-Apr-08 Monday 3</v>
      </c>
    </row>
    <row r="2841" spans="4:18" x14ac:dyDescent="0.35">
      <c r="D2841" s="21">
        <f t="shared" si="447"/>
        <v>39566.124999993124</v>
      </c>
      <c r="E2841" s="21" t="b">
        <f t="shared" si="440"/>
        <v>0</v>
      </c>
      <c r="F2841" s="21" t="b">
        <f t="shared" si="441"/>
        <v>0</v>
      </c>
      <c r="G2841" s="20">
        <f t="shared" si="442"/>
        <v>1</v>
      </c>
      <c r="H2841" s="20">
        <f t="shared" si="443"/>
        <v>24</v>
      </c>
      <c r="I2841" s="20">
        <f t="shared" si="448"/>
        <v>4</v>
      </c>
      <c r="J2841" s="21">
        <f t="shared" si="449"/>
        <v>39566</v>
      </c>
      <c r="K2841" s="21"/>
      <c r="L2841" s="21" t="str">
        <f t="shared" si="444"/>
        <v>Monday</v>
      </c>
      <c r="M2841" s="20">
        <f t="shared" si="445"/>
        <v>4</v>
      </c>
      <c r="N2841" s="19">
        <v>3856.5</v>
      </c>
      <c r="O2841" s="4">
        <f>MATCH(N2841-1,'Supply Data'!$K$12:$K$17)+1</f>
        <v>4</v>
      </c>
      <c r="P2841">
        <f>INDEX('Supply Data'!$L$12:$L$17,'Demand Data'!O2841)</f>
        <v>50</v>
      </c>
      <c r="R2841" t="str">
        <f t="shared" si="446"/>
        <v>28-Apr-08 Monday 4</v>
      </c>
    </row>
    <row r="2842" spans="4:18" x14ac:dyDescent="0.35">
      <c r="D2842" s="21">
        <f t="shared" si="447"/>
        <v>39566.166666659788</v>
      </c>
      <c r="E2842" s="21" t="b">
        <f t="shared" si="440"/>
        <v>0</v>
      </c>
      <c r="F2842" s="21" t="b">
        <f t="shared" si="441"/>
        <v>0</v>
      </c>
      <c r="G2842" s="20">
        <f t="shared" si="442"/>
        <v>1</v>
      </c>
      <c r="H2842" s="20">
        <f t="shared" si="443"/>
        <v>24</v>
      </c>
      <c r="I2842" s="20">
        <f t="shared" si="448"/>
        <v>5</v>
      </c>
      <c r="J2842" s="21">
        <f t="shared" si="449"/>
        <v>39566</v>
      </c>
      <c r="K2842" s="21"/>
      <c r="L2842" s="21" t="str">
        <f t="shared" si="444"/>
        <v>Monday</v>
      </c>
      <c r="M2842" s="20">
        <f t="shared" si="445"/>
        <v>4</v>
      </c>
      <c r="N2842" s="19">
        <v>3868.5</v>
      </c>
      <c r="O2842" s="4">
        <f>MATCH(N2842-1,'Supply Data'!$K$12:$K$17)+1</f>
        <v>4</v>
      </c>
      <c r="P2842">
        <f>INDEX('Supply Data'!$L$12:$L$17,'Demand Data'!O2842)</f>
        <v>50</v>
      </c>
      <c r="R2842" t="str">
        <f t="shared" si="446"/>
        <v>28-Apr-08 Monday 5</v>
      </c>
    </row>
    <row r="2843" spans="4:18" x14ac:dyDescent="0.35">
      <c r="D2843" s="21">
        <f t="shared" si="447"/>
        <v>39566.208333326453</v>
      </c>
      <c r="E2843" s="21" t="b">
        <f t="shared" si="440"/>
        <v>0</v>
      </c>
      <c r="F2843" s="21" t="b">
        <f t="shared" si="441"/>
        <v>0</v>
      </c>
      <c r="G2843" s="20">
        <f t="shared" si="442"/>
        <v>1</v>
      </c>
      <c r="H2843" s="20">
        <f t="shared" si="443"/>
        <v>24</v>
      </c>
      <c r="I2843" s="20">
        <f t="shared" si="448"/>
        <v>6</v>
      </c>
      <c r="J2843" s="21">
        <f t="shared" si="449"/>
        <v>39566</v>
      </c>
      <c r="K2843" s="21"/>
      <c r="L2843" s="21" t="str">
        <f t="shared" si="444"/>
        <v>Monday</v>
      </c>
      <c r="M2843" s="20">
        <f t="shared" si="445"/>
        <v>4</v>
      </c>
      <c r="N2843" s="19">
        <v>3564</v>
      </c>
      <c r="O2843" s="4">
        <f>MATCH(N2843-1,'Supply Data'!$K$12:$K$17)+1</f>
        <v>3</v>
      </c>
      <c r="P2843">
        <f>INDEX('Supply Data'!$L$12:$L$17,'Demand Data'!O2843)</f>
        <v>23</v>
      </c>
      <c r="R2843" t="str">
        <f t="shared" si="446"/>
        <v>28-Apr-08 Monday 6</v>
      </c>
    </row>
    <row r="2844" spans="4:18" x14ac:dyDescent="0.35">
      <c r="D2844" s="21">
        <f t="shared" si="447"/>
        <v>39566.249999993117</v>
      </c>
      <c r="E2844" s="21" t="b">
        <f t="shared" si="440"/>
        <v>0</v>
      </c>
      <c r="F2844" s="21" t="b">
        <f t="shared" si="441"/>
        <v>0</v>
      </c>
      <c r="G2844" s="20">
        <f t="shared" si="442"/>
        <v>1</v>
      </c>
      <c r="H2844" s="20">
        <f t="shared" si="443"/>
        <v>24</v>
      </c>
      <c r="I2844" s="20">
        <f t="shared" si="448"/>
        <v>7</v>
      </c>
      <c r="J2844" s="21">
        <f t="shared" si="449"/>
        <v>39566</v>
      </c>
      <c r="K2844" s="21"/>
      <c r="L2844" s="21" t="str">
        <f t="shared" si="444"/>
        <v>Monday</v>
      </c>
      <c r="M2844" s="20">
        <f t="shared" si="445"/>
        <v>4</v>
      </c>
      <c r="N2844" s="19">
        <v>3465</v>
      </c>
      <c r="O2844" s="4">
        <f>MATCH(N2844-1,'Supply Data'!$K$12:$K$17)+1</f>
        <v>3</v>
      </c>
      <c r="P2844">
        <f>INDEX('Supply Data'!$L$12:$L$17,'Demand Data'!O2844)</f>
        <v>23</v>
      </c>
      <c r="R2844" t="str">
        <f t="shared" si="446"/>
        <v>28-Apr-08 Monday 7</v>
      </c>
    </row>
    <row r="2845" spans="4:18" x14ac:dyDescent="0.35">
      <c r="D2845" s="21">
        <f t="shared" si="447"/>
        <v>39566.291666659781</v>
      </c>
      <c r="E2845" s="21" t="b">
        <f t="shared" si="440"/>
        <v>0</v>
      </c>
      <c r="F2845" s="21" t="b">
        <f t="shared" si="441"/>
        <v>0</v>
      </c>
      <c r="G2845" s="20">
        <f t="shared" si="442"/>
        <v>1</v>
      </c>
      <c r="H2845" s="20">
        <f t="shared" si="443"/>
        <v>24</v>
      </c>
      <c r="I2845" s="20">
        <f t="shared" si="448"/>
        <v>8</v>
      </c>
      <c r="J2845" s="21">
        <f t="shared" si="449"/>
        <v>39566</v>
      </c>
      <c r="K2845" s="21"/>
      <c r="L2845" s="21" t="str">
        <f t="shared" si="444"/>
        <v>Monday</v>
      </c>
      <c r="M2845" s="20">
        <f t="shared" si="445"/>
        <v>4</v>
      </c>
      <c r="N2845" s="19">
        <v>3603</v>
      </c>
      <c r="O2845" s="4">
        <f>MATCH(N2845-1,'Supply Data'!$K$12:$K$17)+1</f>
        <v>4</v>
      </c>
      <c r="P2845">
        <f>INDEX('Supply Data'!$L$12:$L$17,'Demand Data'!O2845)</f>
        <v>50</v>
      </c>
      <c r="R2845" t="str">
        <f t="shared" si="446"/>
        <v>28-Apr-08 Monday 8</v>
      </c>
    </row>
    <row r="2846" spans="4:18" x14ac:dyDescent="0.35">
      <c r="D2846" s="21">
        <f t="shared" si="447"/>
        <v>39566.333333326445</v>
      </c>
      <c r="E2846" s="21" t="b">
        <f t="shared" si="440"/>
        <v>0</v>
      </c>
      <c r="F2846" s="21" t="b">
        <f t="shared" si="441"/>
        <v>0</v>
      </c>
      <c r="G2846" s="20">
        <f t="shared" si="442"/>
        <v>1</v>
      </c>
      <c r="H2846" s="20">
        <f t="shared" si="443"/>
        <v>24</v>
      </c>
      <c r="I2846" s="20">
        <f t="shared" si="448"/>
        <v>9</v>
      </c>
      <c r="J2846" s="21">
        <f t="shared" si="449"/>
        <v>39566</v>
      </c>
      <c r="K2846" s="21"/>
      <c r="L2846" s="21" t="str">
        <f t="shared" si="444"/>
        <v>Monday</v>
      </c>
      <c r="M2846" s="20">
        <f t="shared" si="445"/>
        <v>4</v>
      </c>
      <c r="N2846" s="19">
        <v>3810</v>
      </c>
      <c r="O2846" s="4">
        <f>MATCH(N2846-1,'Supply Data'!$K$12:$K$17)+1</f>
        <v>4</v>
      </c>
      <c r="P2846">
        <f>INDEX('Supply Data'!$L$12:$L$17,'Demand Data'!O2846)</f>
        <v>50</v>
      </c>
      <c r="R2846" t="str">
        <f t="shared" si="446"/>
        <v>28-Apr-08 Monday 9</v>
      </c>
    </row>
    <row r="2847" spans="4:18" x14ac:dyDescent="0.35">
      <c r="D2847" s="21">
        <f t="shared" si="447"/>
        <v>39566.37499999311</v>
      </c>
      <c r="E2847" s="21" t="b">
        <f t="shared" si="440"/>
        <v>0</v>
      </c>
      <c r="F2847" s="21" t="b">
        <f t="shared" si="441"/>
        <v>0</v>
      </c>
      <c r="G2847" s="20">
        <f t="shared" si="442"/>
        <v>1</v>
      </c>
      <c r="H2847" s="20">
        <f t="shared" si="443"/>
        <v>24</v>
      </c>
      <c r="I2847" s="20">
        <f t="shared" si="448"/>
        <v>10</v>
      </c>
      <c r="J2847" s="21">
        <f t="shared" si="449"/>
        <v>39566</v>
      </c>
      <c r="K2847" s="21"/>
      <c r="L2847" s="21" t="str">
        <f t="shared" si="444"/>
        <v>Monday</v>
      </c>
      <c r="M2847" s="20">
        <f t="shared" si="445"/>
        <v>4</v>
      </c>
      <c r="N2847" s="19">
        <v>4048.5</v>
      </c>
      <c r="O2847" s="4">
        <f>MATCH(N2847-1,'Supply Data'!$K$12:$K$17)+1</f>
        <v>4</v>
      </c>
      <c r="P2847">
        <f>INDEX('Supply Data'!$L$12:$L$17,'Demand Data'!O2847)</f>
        <v>50</v>
      </c>
      <c r="R2847" t="str">
        <f t="shared" si="446"/>
        <v>28-Apr-08 Monday 10</v>
      </c>
    </row>
    <row r="2848" spans="4:18" x14ac:dyDescent="0.35">
      <c r="D2848" s="21">
        <f t="shared" si="447"/>
        <v>39566.416666659774</v>
      </c>
      <c r="E2848" s="21" t="b">
        <f t="shared" si="440"/>
        <v>0</v>
      </c>
      <c r="F2848" s="21" t="b">
        <f t="shared" si="441"/>
        <v>0</v>
      </c>
      <c r="G2848" s="20">
        <f t="shared" si="442"/>
        <v>1</v>
      </c>
      <c r="H2848" s="20">
        <f t="shared" si="443"/>
        <v>24</v>
      </c>
      <c r="I2848" s="20">
        <f t="shared" si="448"/>
        <v>11</v>
      </c>
      <c r="J2848" s="21">
        <f t="shared" si="449"/>
        <v>39566</v>
      </c>
      <c r="K2848" s="21"/>
      <c r="L2848" s="21" t="str">
        <f t="shared" si="444"/>
        <v>Monday</v>
      </c>
      <c r="M2848" s="20">
        <f t="shared" si="445"/>
        <v>4</v>
      </c>
      <c r="N2848" s="19">
        <v>4207.5</v>
      </c>
      <c r="O2848" s="4">
        <f>MATCH(N2848-1,'Supply Data'!$K$12:$K$17)+1</f>
        <v>4</v>
      </c>
      <c r="P2848">
        <f>INDEX('Supply Data'!$L$12:$L$17,'Demand Data'!O2848)</f>
        <v>50</v>
      </c>
      <c r="R2848" t="str">
        <f t="shared" si="446"/>
        <v>28-Apr-08 Monday 11</v>
      </c>
    </row>
    <row r="2849" spans="4:18" x14ac:dyDescent="0.35">
      <c r="D2849" s="21">
        <f t="shared" si="447"/>
        <v>39566.458333326438</v>
      </c>
      <c r="E2849" s="21" t="b">
        <f t="shared" si="440"/>
        <v>0</v>
      </c>
      <c r="F2849" s="21" t="b">
        <f t="shared" si="441"/>
        <v>0</v>
      </c>
      <c r="G2849" s="20">
        <f t="shared" si="442"/>
        <v>1</v>
      </c>
      <c r="H2849" s="20">
        <f t="shared" si="443"/>
        <v>24</v>
      </c>
      <c r="I2849" s="20">
        <f t="shared" si="448"/>
        <v>12</v>
      </c>
      <c r="J2849" s="21">
        <f t="shared" si="449"/>
        <v>39566</v>
      </c>
      <c r="K2849" s="21"/>
      <c r="L2849" s="21" t="str">
        <f t="shared" si="444"/>
        <v>Monday</v>
      </c>
      <c r="M2849" s="20">
        <f t="shared" si="445"/>
        <v>4</v>
      </c>
      <c r="N2849" s="19">
        <v>4105.5</v>
      </c>
      <c r="O2849" s="4">
        <f>MATCH(N2849-1,'Supply Data'!$K$12:$K$17)+1</f>
        <v>4</v>
      </c>
      <c r="P2849">
        <f>INDEX('Supply Data'!$L$12:$L$17,'Demand Data'!O2849)</f>
        <v>50</v>
      </c>
      <c r="R2849" t="str">
        <f t="shared" si="446"/>
        <v>28-Apr-08 Monday 12</v>
      </c>
    </row>
    <row r="2850" spans="4:18" x14ac:dyDescent="0.35">
      <c r="D2850" s="21">
        <f t="shared" si="447"/>
        <v>39566.499999993102</v>
      </c>
      <c r="E2850" s="21" t="b">
        <f t="shared" si="440"/>
        <v>0</v>
      </c>
      <c r="F2850" s="21" t="b">
        <f t="shared" si="441"/>
        <v>0</v>
      </c>
      <c r="G2850" s="20">
        <f t="shared" si="442"/>
        <v>1</v>
      </c>
      <c r="H2850" s="20">
        <f t="shared" si="443"/>
        <v>24</v>
      </c>
      <c r="I2850" s="20">
        <f t="shared" si="448"/>
        <v>13</v>
      </c>
      <c r="J2850" s="21">
        <f t="shared" si="449"/>
        <v>39566</v>
      </c>
      <c r="K2850" s="21"/>
      <c r="L2850" s="21" t="str">
        <f t="shared" si="444"/>
        <v>Monday</v>
      </c>
      <c r="M2850" s="20">
        <f t="shared" si="445"/>
        <v>4</v>
      </c>
      <c r="N2850" s="19">
        <v>4144.5</v>
      </c>
      <c r="O2850" s="4">
        <f>MATCH(N2850-1,'Supply Data'!$K$12:$K$17)+1</f>
        <v>4</v>
      </c>
      <c r="P2850">
        <f>INDEX('Supply Data'!$L$12:$L$17,'Demand Data'!O2850)</f>
        <v>50</v>
      </c>
      <c r="R2850" t="str">
        <f t="shared" si="446"/>
        <v>28-Apr-08 Monday 13</v>
      </c>
    </row>
    <row r="2851" spans="4:18" x14ac:dyDescent="0.35">
      <c r="D2851" s="21">
        <f t="shared" si="447"/>
        <v>39566.541666659767</v>
      </c>
      <c r="E2851" s="21" t="b">
        <f t="shared" si="440"/>
        <v>0</v>
      </c>
      <c r="F2851" s="21" t="b">
        <f t="shared" si="441"/>
        <v>0</v>
      </c>
      <c r="G2851" s="20">
        <f t="shared" si="442"/>
        <v>1</v>
      </c>
      <c r="H2851" s="20">
        <f t="shared" si="443"/>
        <v>24</v>
      </c>
      <c r="I2851" s="20">
        <f t="shared" si="448"/>
        <v>14</v>
      </c>
      <c r="J2851" s="21">
        <f t="shared" si="449"/>
        <v>39566</v>
      </c>
      <c r="K2851" s="21"/>
      <c r="L2851" s="21" t="str">
        <f t="shared" si="444"/>
        <v>Monday</v>
      </c>
      <c r="M2851" s="20">
        <f t="shared" si="445"/>
        <v>4</v>
      </c>
      <c r="N2851" s="19">
        <v>4158</v>
      </c>
      <c r="O2851" s="4">
        <f>MATCH(N2851-1,'Supply Data'!$K$12:$K$17)+1</f>
        <v>4</v>
      </c>
      <c r="P2851">
        <f>INDEX('Supply Data'!$L$12:$L$17,'Demand Data'!O2851)</f>
        <v>50</v>
      </c>
      <c r="R2851" t="str">
        <f t="shared" si="446"/>
        <v>28-Apr-08 Monday 14</v>
      </c>
    </row>
    <row r="2852" spans="4:18" x14ac:dyDescent="0.35">
      <c r="D2852" s="21">
        <f t="shared" si="447"/>
        <v>39566.583333326431</v>
      </c>
      <c r="E2852" s="21" t="b">
        <f t="shared" si="440"/>
        <v>0</v>
      </c>
      <c r="F2852" s="21" t="b">
        <f t="shared" si="441"/>
        <v>0</v>
      </c>
      <c r="G2852" s="20">
        <f t="shared" si="442"/>
        <v>1</v>
      </c>
      <c r="H2852" s="20">
        <f t="shared" si="443"/>
        <v>24</v>
      </c>
      <c r="I2852" s="20">
        <f t="shared" si="448"/>
        <v>15</v>
      </c>
      <c r="J2852" s="21">
        <f t="shared" si="449"/>
        <v>39566</v>
      </c>
      <c r="K2852" s="21"/>
      <c r="L2852" s="21" t="str">
        <f t="shared" si="444"/>
        <v>Monday</v>
      </c>
      <c r="M2852" s="20">
        <f t="shared" si="445"/>
        <v>4</v>
      </c>
      <c r="N2852" s="19">
        <v>4012.5</v>
      </c>
      <c r="O2852" s="4">
        <f>MATCH(N2852-1,'Supply Data'!$K$12:$K$17)+1</f>
        <v>4</v>
      </c>
      <c r="P2852">
        <f>INDEX('Supply Data'!$L$12:$L$17,'Demand Data'!O2852)</f>
        <v>50</v>
      </c>
      <c r="R2852" t="str">
        <f t="shared" si="446"/>
        <v>28-Apr-08 Monday 15</v>
      </c>
    </row>
    <row r="2853" spans="4:18" x14ac:dyDescent="0.35">
      <c r="D2853" s="21">
        <f t="shared" si="447"/>
        <v>39566.624999993095</v>
      </c>
      <c r="E2853" s="21" t="b">
        <f t="shared" si="440"/>
        <v>0</v>
      </c>
      <c r="F2853" s="21" t="b">
        <f t="shared" si="441"/>
        <v>0</v>
      </c>
      <c r="G2853" s="20">
        <f t="shared" si="442"/>
        <v>1</v>
      </c>
      <c r="H2853" s="20">
        <f t="shared" si="443"/>
        <v>24</v>
      </c>
      <c r="I2853" s="20">
        <f t="shared" si="448"/>
        <v>16</v>
      </c>
      <c r="J2853" s="21">
        <f t="shared" si="449"/>
        <v>39566</v>
      </c>
      <c r="K2853" s="21"/>
      <c r="L2853" s="21" t="str">
        <f t="shared" si="444"/>
        <v>Monday</v>
      </c>
      <c r="M2853" s="20">
        <f t="shared" si="445"/>
        <v>4</v>
      </c>
      <c r="N2853" s="19">
        <v>3910.5</v>
      </c>
      <c r="O2853" s="4">
        <f>MATCH(N2853-1,'Supply Data'!$K$12:$K$17)+1</f>
        <v>4</v>
      </c>
      <c r="P2853">
        <f>INDEX('Supply Data'!$L$12:$L$17,'Demand Data'!O2853)</f>
        <v>50</v>
      </c>
      <c r="R2853" t="str">
        <f t="shared" si="446"/>
        <v>28-Apr-08 Monday 16</v>
      </c>
    </row>
    <row r="2854" spans="4:18" x14ac:dyDescent="0.35">
      <c r="D2854" s="21">
        <f t="shared" si="447"/>
        <v>39566.666666659759</v>
      </c>
      <c r="E2854" s="21" t="b">
        <f t="shared" si="440"/>
        <v>0</v>
      </c>
      <c r="F2854" s="21" t="b">
        <f t="shared" si="441"/>
        <v>0</v>
      </c>
      <c r="G2854" s="20">
        <f t="shared" si="442"/>
        <v>1</v>
      </c>
      <c r="H2854" s="20">
        <f t="shared" si="443"/>
        <v>24</v>
      </c>
      <c r="I2854" s="20">
        <f t="shared" si="448"/>
        <v>17</v>
      </c>
      <c r="J2854" s="21">
        <f t="shared" si="449"/>
        <v>39566</v>
      </c>
      <c r="K2854" s="21"/>
      <c r="L2854" s="21" t="str">
        <f t="shared" si="444"/>
        <v>Monday</v>
      </c>
      <c r="M2854" s="20">
        <f t="shared" si="445"/>
        <v>4</v>
      </c>
      <c r="N2854" s="19">
        <v>3918</v>
      </c>
      <c r="O2854" s="4">
        <f>MATCH(N2854-1,'Supply Data'!$K$12:$K$17)+1</f>
        <v>4</v>
      </c>
      <c r="P2854">
        <f>INDEX('Supply Data'!$L$12:$L$17,'Demand Data'!O2854)</f>
        <v>50</v>
      </c>
      <c r="R2854" t="str">
        <f t="shared" si="446"/>
        <v>28-Apr-08 Monday 17</v>
      </c>
    </row>
    <row r="2855" spans="4:18" x14ac:dyDescent="0.35">
      <c r="D2855" s="21">
        <f t="shared" si="447"/>
        <v>39566.708333326424</v>
      </c>
      <c r="E2855" s="21" t="b">
        <f t="shared" si="440"/>
        <v>0</v>
      </c>
      <c r="F2855" s="21" t="b">
        <f t="shared" si="441"/>
        <v>0</v>
      </c>
      <c r="G2855" s="20">
        <f t="shared" si="442"/>
        <v>1</v>
      </c>
      <c r="H2855" s="20">
        <f t="shared" si="443"/>
        <v>24</v>
      </c>
      <c r="I2855" s="20">
        <f t="shared" si="448"/>
        <v>18</v>
      </c>
      <c r="J2855" s="21">
        <f t="shared" si="449"/>
        <v>39566</v>
      </c>
      <c r="K2855" s="21"/>
      <c r="L2855" s="21" t="str">
        <f t="shared" si="444"/>
        <v>Monday</v>
      </c>
      <c r="M2855" s="20">
        <f t="shared" si="445"/>
        <v>4</v>
      </c>
      <c r="N2855" s="19">
        <v>4204.5</v>
      </c>
      <c r="O2855" s="4">
        <f>MATCH(N2855-1,'Supply Data'!$K$12:$K$17)+1</f>
        <v>4</v>
      </c>
      <c r="P2855">
        <f>INDEX('Supply Data'!$L$12:$L$17,'Demand Data'!O2855)</f>
        <v>50</v>
      </c>
      <c r="R2855" t="str">
        <f t="shared" si="446"/>
        <v>28-Apr-08 Monday 18</v>
      </c>
    </row>
    <row r="2856" spans="4:18" x14ac:dyDescent="0.35">
      <c r="D2856" s="21">
        <f t="shared" si="447"/>
        <v>39566.749999993088</v>
      </c>
      <c r="E2856" s="21" t="b">
        <f t="shared" si="440"/>
        <v>0</v>
      </c>
      <c r="F2856" s="21" t="b">
        <f t="shared" si="441"/>
        <v>0</v>
      </c>
      <c r="G2856" s="20">
        <f t="shared" si="442"/>
        <v>1</v>
      </c>
      <c r="H2856" s="20">
        <f t="shared" si="443"/>
        <v>24</v>
      </c>
      <c r="I2856" s="20">
        <f t="shared" si="448"/>
        <v>19</v>
      </c>
      <c r="J2856" s="21">
        <f t="shared" si="449"/>
        <v>39566</v>
      </c>
      <c r="K2856" s="21"/>
      <c r="L2856" s="21" t="str">
        <f t="shared" si="444"/>
        <v>Monday</v>
      </c>
      <c r="M2856" s="20">
        <f t="shared" si="445"/>
        <v>4</v>
      </c>
      <c r="N2856" s="19">
        <v>5070</v>
      </c>
      <c r="O2856" s="4">
        <f>MATCH(N2856-1,'Supply Data'!$K$12:$K$17)+1</f>
        <v>5</v>
      </c>
      <c r="P2856">
        <f>INDEX('Supply Data'!$L$12:$L$17,'Demand Data'!O2856)</f>
        <v>75</v>
      </c>
      <c r="R2856" t="str">
        <f t="shared" si="446"/>
        <v>28-Apr-08 Monday 19</v>
      </c>
    </row>
    <row r="2857" spans="4:18" x14ac:dyDescent="0.35">
      <c r="D2857" s="21">
        <f t="shared" si="447"/>
        <v>39566.791666659752</v>
      </c>
      <c r="E2857" s="21" t="b">
        <f t="shared" si="440"/>
        <v>0</v>
      </c>
      <c r="F2857" s="21" t="b">
        <f t="shared" si="441"/>
        <v>0</v>
      </c>
      <c r="G2857" s="20">
        <f t="shared" si="442"/>
        <v>1</v>
      </c>
      <c r="H2857" s="20">
        <f t="shared" si="443"/>
        <v>24</v>
      </c>
      <c r="I2857" s="20">
        <f t="shared" si="448"/>
        <v>20</v>
      </c>
      <c r="J2857" s="21">
        <f t="shared" si="449"/>
        <v>39566</v>
      </c>
      <c r="K2857" s="21"/>
      <c r="L2857" s="21" t="str">
        <f t="shared" si="444"/>
        <v>Monday</v>
      </c>
      <c r="M2857" s="20">
        <f t="shared" si="445"/>
        <v>4</v>
      </c>
      <c r="N2857" s="19">
        <v>5011.5</v>
      </c>
      <c r="O2857" s="4">
        <f>MATCH(N2857-1,'Supply Data'!$K$12:$K$17)+1</f>
        <v>5</v>
      </c>
      <c r="P2857">
        <f>INDEX('Supply Data'!$L$12:$L$17,'Demand Data'!O2857)</f>
        <v>75</v>
      </c>
      <c r="R2857" t="str">
        <f t="shared" si="446"/>
        <v>28-Apr-08 Monday 20</v>
      </c>
    </row>
    <row r="2858" spans="4:18" x14ac:dyDescent="0.35">
      <c r="D2858" s="21">
        <f t="shared" si="447"/>
        <v>39566.833333326416</v>
      </c>
      <c r="E2858" s="21" t="b">
        <f t="shared" si="440"/>
        <v>0</v>
      </c>
      <c r="F2858" s="21" t="b">
        <f t="shared" si="441"/>
        <v>0</v>
      </c>
      <c r="G2858" s="20">
        <f t="shared" si="442"/>
        <v>1</v>
      </c>
      <c r="H2858" s="20">
        <f t="shared" si="443"/>
        <v>24</v>
      </c>
      <c r="I2858" s="20">
        <f t="shared" si="448"/>
        <v>21</v>
      </c>
      <c r="J2858" s="21">
        <f t="shared" si="449"/>
        <v>39566</v>
      </c>
      <c r="K2858" s="21"/>
      <c r="L2858" s="21" t="str">
        <f t="shared" si="444"/>
        <v>Monday</v>
      </c>
      <c r="M2858" s="20">
        <f t="shared" si="445"/>
        <v>4</v>
      </c>
      <c r="N2858" s="19">
        <v>4927.5</v>
      </c>
      <c r="O2858" s="4">
        <f>MATCH(N2858-1,'Supply Data'!$K$12:$K$17)+1</f>
        <v>5</v>
      </c>
      <c r="P2858">
        <f>INDEX('Supply Data'!$L$12:$L$17,'Demand Data'!O2858)</f>
        <v>75</v>
      </c>
      <c r="R2858" t="str">
        <f t="shared" si="446"/>
        <v>28-Apr-08 Monday 21</v>
      </c>
    </row>
    <row r="2859" spans="4:18" x14ac:dyDescent="0.35">
      <c r="D2859" s="21">
        <f t="shared" si="447"/>
        <v>39566.874999993081</v>
      </c>
      <c r="E2859" s="21" t="b">
        <f t="shared" si="440"/>
        <v>0</v>
      </c>
      <c r="F2859" s="21" t="b">
        <f t="shared" si="441"/>
        <v>0</v>
      </c>
      <c r="G2859" s="20">
        <f t="shared" si="442"/>
        <v>1</v>
      </c>
      <c r="H2859" s="20">
        <f t="shared" si="443"/>
        <v>24</v>
      </c>
      <c r="I2859" s="20">
        <f t="shared" si="448"/>
        <v>22</v>
      </c>
      <c r="J2859" s="21">
        <f t="shared" si="449"/>
        <v>39566</v>
      </c>
      <c r="K2859" s="21"/>
      <c r="L2859" s="21" t="str">
        <f t="shared" si="444"/>
        <v>Monday</v>
      </c>
      <c r="M2859" s="20">
        <f t="shared" si="445"/>
        <v>4</v>
      </c>
      <c r="N2859" s="19">
        <v>4654.5</v>
      </c>
      <c r="O2859" s="4">
        <f>MATCH(N2859-1,'Supply Data'!$K$12:$K$17)+1</f>
        <v>4</v>
      </c>
      <c r="P2859">
        <f>INDEX('Supply Data'!$L$12:$L$17,'Demand Data'!O2859)</f>
        <v>50</v>
      </c>
      <c r="R2859" t="str">
        <f t="shared" si="446"/>
        <v>28-Apr-08 Monday 22</v>
      </c>
    </row>
    <row r="2860" spans="4:18" x14ac:dyDescent="0.35">
      <c r="D2860" s="21">
        <f t="shared" si="447"/>
        <v>39566.916666659745</v>
      </c>
      <c r="E2860" s="21" t="b">
        <f t="shared" si="440"/>
        <v>0</v>
      </c>
      <c r="F2860" s="21" t="b">
        <f t="shared" si="441"/>
        <v>0</v>
      </c>
      <c r="G2860" s="20">
        <f t="shared" si="442"/>
        <v>1</v>
      </c>
      <c r="H2860" s="20">
        <f t="shared" si="443"/>
        <v>24</v>
      </c>
      <c r="I2860" s="20">
        <f t="shared" si="448"/>
        <v>23</v>
      </c>
      <c r="J2860" s="21">
        <f t="shared" si="449"/>
        <v>39566</v>
      </c>
      <c r="K2860" s="21"/>
      <c r="L2860" s="21" t="str">
        <f t="shared" si="444"/>
        <v>Monday</v>
      </c>
      <c r="M2860" s="20">
        <f t="shared" si="445"/>
        <v>4</v>
      </c>
      <c r="N2860" s="19">
        <v>4314</v>
      </c>
      <c r="O2860" s="4">
        <f>MATCH(N2860-1,'Supply Data'!$K$12:$K$17)+1</f>
        <v>4</v>
      </c>
      <c r="P2860">
        <f>INDEX('Supply Data'!$L$12:$L$17,'Demand Data'!O2860)</f>
        <v>50</v>
      </c>
      <c r="R2860" t="str">
        <f t="shared" si="446"/>
        <v>28-Apr-08 Monday 23</v>
      </c>
    </row>
    <row r="2861" spans="4:18" x14ac:dyDescent="0.35">
      <c r="D2861" s="21">
        <f t="shared" si="447"/>
        <v>39566.958333326409</v>
      </c>
      <c r="E2861" s="21" t="b">
        <f t="shared" si="440"/>
        <v>0</v>
      </c>
      <c r="F2861" s="21" t="b">
        <f t="shared" si="441"/>
        <v>0</v>
      </c>
      <c r="G2861" s="20">
        <f t="shared" si="442"/>
        <v>1</v>
      </c>
      <c r="H2861" s="20">
        <f t="shared" si="443"/>
        <v>24</v>
      </c>
      <c r="I2861" s="20">
        <f t="shared" si="448"/>
        <v>24</v>
      </c>
      <c r="J2861" s="21">
        <f t="shared" si="449"/>
        <v>39566</v>
      </c>
      <c r="K2861" s="21"/>
      <c r="L2861" s="21" t="str">
        <f t="shared" si="444"/>
        <v>Monday</v>
      </c>
      <c r="M2861" s="20">
        <f t="shared" si="445"/>
        <v>4</v>
      </c>
      <c r="N2861" s="19">
        <v>3921</v>
      </c>
      <c r="O2861" s="4">
        <f>MATCH(N2861-1,'Supply Data'!$K$12:$K$17)+1</f>
        <v>4</v>
      </c>
      <c r="P2861">
        <f>INDEX('Supply Data'!$L$12:$L$17,'Demand Data'!O2861)</f>
        <v>50</v>
      </c>
      <c r="R2861" t="str">
        <f t="shared" si="446"/>
        <v>28-Apr-08 Monday 24</v>
      </c>
    </row>
    <row r="2862" spans="4:18" x14ac:dyDescent="0.35">
      <c r="D2862" s="21">
        <f t="shared" si="447"/>
        <v>39566.999999993073</v>
      </c>
      <c r="E2862" s="21" t="b">
        <f t="shared" si="440"/>
        <v>0</v>
      </c>
      <c r="F2862" s="21" t="b">
        <f t="shared" si="441"/>
        <v>0</v>
      </c>
      <c r="G2862" s="20">
        <f t="shared" si="442"/>
        <v>1</v>
      </c>
      <c r="H2862" s="20">
        <f t="shared" si="443"/>
        <v>24</v>
      </c>
      <c r="I2862" s="20">
        <f t="shared" si="448"/>
        <v>1</v>
      </c>
      <c r="J2862" s="21">
        <f t="shared" si="449"/>
        <v>39567</v>
      </c>
      <c r="K2862" s="21"/>
      <c r="L2862" s="21" t="str">
        <f t="shared" si="444"/>
        <v>Tuesday</v>
      </c>
      <c r="M2862" s="20">
        <f t="shared" si="445"/>
        <v>4</v>
      </c>
      <c r="N2862" s="19">
        <v>3820.5</v>
      </c>
      <c r="O2862" s="4">
        <f>MATCH(N2862-1,'Supply Data'!$K$12:$K$17)+1</f>
        <v>4</v>
      </c>
      <c r="P2862">
        <f>INDEX('Supply Data'!$L$12:$L$17,'Demand Data'!O2862)</f>
        <v>50</v>
      </c>
      <c r="R2862" t="str">
        <f t="shared" si="446"/>
        <v>29-Apr-08 Tuesday 1</v>
      </c>
    </row>
    <row r="2863" spans="4:18" x14ac:dyDescent="0.35">
      <c r="D2863" s="21">
        <f t="shared" si="447"/>
        <v>39567.041666659738</v>
      </c>
      <c r="E2863" s="21" t="b">
        <f t="shared" si="440"/>
        <v>0</v>
      </c>
      <c r="F2863" s="21" t="b">
        <f t="shared" si="441"/>
        <v>0</v>
      </c>
      <c r="G2863" s="20">
        <f t="shared" si="442"/>
        <v>1</v>
      </c>
      <c r="H2863" s="20">
        <f t="shared" si="443"/>
        <v>24</v>
      </c>
      <c r="I2863" s="20">
        <f t="shared" si="448"/>
        <v>2</v>
      </c>
      <c r="J2863" s="21">
        <f t="shared" si="449"/>
        <v>39567</v>
      </c>
      <c r="K2863" s="21"/>
      <c r="L2863" s="21" t="str">
        <f t="shared" si="444"/>
        <v>Tuesday</v>
      </c>
      <c r="M2863" s="20">
        <f t="shared" si="445"/>
        <v>4</v>
      </c>
      <c r="N2863" s="19">
        <v>3754.5</v>
      </c>
      <c r="O2863" s="4">
        <f>MATCH(N2863-1,'Supply Data'!$K$12:$K$17)+1</f>
        <v>4</v>
      </c>
      <c r="P2863">
        <f>INDEX('Supply Data'!$L$12:$L$17,'Demand Data'!O2863)</f>
        <v>50</v>
      </c>
      <c r="R2863" t="str">
        <f t="shared" si="446"/>
        <v>29-Apr-08 Tuesday 2</v>
      </c>
    </row>
    <row r="2864" spans="4:18" x14ac:dyDescent="0.35">
      <c r="D2864" s="21">
        <f t="shared" si="447"/>
        <v>39567.083333326402</v>
      </c>
      <c r="E2864" s="21" t="b">
        <f t="shared" si="440"/>
        <v>0</v>
      </c>
      <c r="F2864" s="21" t="b">
        <f t="shared" si="441"/>
        <v>0</v>
      </c>
      <c r="G2864" s="20">
        <f t="shared" si="442"/>
        <v>1</v>
      </c>
      <c r="H2864" s="20">
        <f t="shared" si="443"/>
        <v>24</v>
      </c>
      <c r="I2864" s="20">
        <f t="shared" si="448"/>
        <v>3</v>
      </c>
      <c r="J2864" s="21">
        <f t="shared" si="449"/>
        <v>39567</v>
      </c>
      <c r="K2864" s="21"/>
      <c r="L2864" s="21" t="str">
        <f t="shared" si="444"/>
        <v>Tuesday</v>
      </c>
      <c r="M2864" s="20">
        <f t="shared" si="445"/>
        <v>4</v>
      </c>
      <c r="N2864" s="19">
        <v>3655.5</v>
      </c>
      <c r="O2864" s="4">
        <f>MATCH(N2864-1,'Supply Data'!$K$12:$K$17)+1</f>
        <v>4</v>
      </c>
      <c r="P2864">
        <f>INDEX('Supply Data'!$L$12:$L$17,'Demand Data'!O2864)</f>
        <v>50</v>
      </c>
      <c r="R2864" t="str">
        <f t="shared" si="446"/>
        <v>29-Apr-08 Tuesday 3</v>
      </c>
    </row>
    <row r="2865" spans="4:18" x14ac:dyDescent="0.35">
      <c r="D2865" s="21">
        <f t="shared" si="447"/>
        <v>39567.124999993066</v>
      </c>
      <c r="E2865" s="21" t="b">
        <f t="shared" si="440"/>
        <v>0</v>
      </c>
      <c r="F2865" s="21" t="b">
        <f t="shared" si="441"/>
        <v>0</v>
      </c>
      <c r="G2865" s="20">
        <f t="shared" si="442"/>
        <v>1</v>
      </c>
      <c r="H2865" s="20">
        <f t="shared" si="443"/>
        <v>24</v>
      </c>
      <c r="I2865" s="20">
        <f t="shared" si="448"/>
        <v>4</v>
      </c>
      <c r="J2865" s="21">
        <f t="shared" si="449"/>
        <v>39567</v>
      </c>
      <c r="K2865" s="21"/>
      <c r="L2865" s="21" t="str">
        <f t="shared" si="444"/>
        <v>Tuesday</v>
      </c>
      <c r="M2865" s="20">
        <f t="shared" si="445"/>
        <v>4</v>
      </c>
      <c r="N2865" s="19">
        <v>3669</v>
      </c>
      <c r="O2865" s="4">
        <f>MATCH(N2865-1,'Supply Data'!$K$12:$K$17)+1</f>
        <v>4</v>
      </c>
      <c r="P2865">
        <f>INDEX('Supply Data'!$L$12:$L$17,'Demand Data'!O2865)</f>
        <v>50</v>
      </c>
      <c r="R2865" t="str">
        <f t="shared" si="446"/>
        <v>29-Apr-08 Tuesday 4</v>
      </c>
    </row>
    <row r="2866" spans="4:18" x14ac:dyDescent="0.35">
      <c r="D2866" s="21">
        <f t="shared" si="447"/>
        <v>39567.16666665973</v>
      </c>
      <c r="E2866" s="21" t="b">
        <f t="shared" si="440"/>
        <v>0</v>
      </c>
      <c r="F2866" s="21" t="b">
        <f t="shared" si="441"/>
        <v>0</v>
      </c>
      <c r="G2866" s="20">
        <f t="shared" si="442"/>
        <v>1</v>
      </c>
      <c r="H2866" s="20">
        <f t="shared" si="443"/>
        <v>24</v>
      </c>
      <c r="I2866" s="20">
        <f t="shared" si="448"/>
        <v>5</v>
      </c>
      <c r="J2866" s="21">
        <f t="shared" si="449"/>
        <v>39567</v>
      </c>
      <c r="K2866" s="21"/>
      <c r="L2866" s="21" t="str">
        <f t="shared" si="444"/>
        <v>Tuesday</v>
      </c>
      <c r="M2866" s="20">
        <f t="shared" si="445"/>
        <v>4</v>
      </c>
      <c r="N2866" s="19">
        <v>3726</v>
      </c>
      <c r="O2866" s="4">
        <f>MATCH(N2866-1,'Supply Data'!$K$12:$K$17)+1</f>
        <v>4</v>
      </c>
      <c r="P2866">
        <f>INDEX('Supply Data'!$L$12:$L$17,'Demand Data'!O2866)</f>
        <v>50</v>
      </c>
      <c r="R2866" t="str">
        <f t="shared" si="446"/>
        <v>29-Apr-08 Tuesday 5</v>
      </c>
    </row>
    <row r="2867" spans="4:18" x14ac:dyDescent="0.35">
      <c r="D2867" s="21">
        <f t="shared" si="447"/>
        <v>39567.208333326394</v>
      </c>
      <c r="E2867" s="21" t="b">
        <f t="shared" si="440"/>
        <v>0</v>
      </c>
      <c r="F2867" s="21" t="b">
        <f t="shared" si="441"/>
        <v>0</v>
      </c>
      <c r="G2867" s="20">
        <f t="shared" si="442"/>
        <v>1</v>
      </c>
      <c r="H2867" s="20">
        <f t="shared" si="443"/>
        <v>24</v>
      </c>
      <c r="I2867" s="20">
        <f t="shared" si="448"/>
        <v>6</v>
      </c>
      <c r="J2867" s="21">
        <f t="shared" si="449"/>
        <v>39567</v>
      </c>
      <c r="K2867" s="21"/>
      <c r="L2867" s="21" t="str">
        <f t="shared" si="444"/>
        <v>Tuesday</v>
      </c>
      <c r="M2867" s="20">
        <f t="shared" si="445"/>
        <v>4</v>
      </c>
      <c r="N2867" s="19">
        <v>3702</v>
      </c>
      <c r="O2867" s="4">
        <f>MATCH(N2867-1,'Supply Data'!$K$12:$K$17)+1</f>
        <v>4</v>
      </c>
      <c r="P2867">
        <f>INDEX('Supply Data'!$L$12:$L$17,'Demand Data'!O2867)</f>
        <v>50</v>
      </c>
      <c r="R2867" t="str">
        <f t="shared" si="446"/>
        <v>29-Apr-08 Tuesday 6</v>
      </c>
    </row>
    <row r="2868" spans="4:18" x14ac:dyDescent="0.35">
      <c r="D2868" s="21">
        <f t="shared" si="447"/>
        <v>39567.249999993059</v>
      </c>
      <c r="E2868" s="21" t="b">
        <f t="shared" si="440"/>
        <v>0</v>
      </c>
      <c r="F2868" s="21" t="b">
        <f t="shared" si="441"/>
        <v>0</v>
      </c>
      <c r="G2868" s="20">
        <f t="shared" si="442"/>
        <v>1</v>
      </c>
      <c r="H2868" s="20">
        <f t="shared" si="443"/>
        <v>24</v>
      </c>
      <c r="I2868" s="20">
        <f t="shared" si="448"/>
        <v>7</v>
      </c>
      <c r="J2868" s="21">
        <f t="shared" si="449"/>
        <v>39567</v>
      </c>
      <c r="K2868" s="21"/>
      <c r="L2868" s="21" t="str">
        <f t="shared" si="444"/>
        <v>Tuesday</v>
      </c>
      <c r="M2868" s="20">
        <f t="shared" si="445"/>
        <v>4</v>
      </c>
      <c r="N2868" s="19">
        <v>4018.5</v>
      </c>
      <c r="O2868" s="4">
        <f>MATCH(N2868-1,'Supply Data'!$K$12:$K$17)+1</f>
        <v>4</v>
      </c>
      <c r="P2868">
        <f>INDEX('Supply Data'!$L$12:$L$17,'Demand Data'!O2868)</f>
        <v>50</v>
      </c>
      <c r="R2868" t="str">
        <f t="shared" si="446"/>
        <v>29-Apr-08 Tuesday 7</v>
      </c>
    </row>
    <row r="2869" spans="4:18" x14ac:dyDescent="0.35">
      <c r="D2869" s="21">
        <f t="shared" si="447"/>
        <v>39567.291666659723</v>
      </c>
      <c r="E2869" s="21" t="b">
        <f t="shared" si="440"/>
        <v>0</v>
      </c>
      <c r="F2869" s="21" t="b">
        <f t="shared" si="441"/>
        <v>0</v>
      </c>
      <c r="G2869" s="20">
        <f t="shared" si="442"/>
        <v>1</v>
      </c>
      <c r="H2869" s="20">
        <f t="shared" si="443"/>
        <v>24</v>
      </c>
      <c r="I2869" s="20">
        <f t="shared" si="448"/>
        <v>8</v>
      </c>
      <c r="J2869" s="21">
        <f t="shared" si="449"/>
        <v>39567</v>
      </c>
      <c r="K2869" s="21"/>
      <c r="L2869" s="21" t="str">
        <f t="shared" si="444"/>
        <v>Tuesday</v>
      </c>
      <c r="M2869" s="20">
        <f t="shared" si="445"/>
        <v>4</v>
      </c>
      <c r="N2869" s="19">
        <v>4711.5</v>
      </c>
      <c r="O2869" s="4">
        <f>MATCH(N2869-1,'Supply Data'!$K$12:$K$17)+1</f>
        <v>4</v>
      </c>
      <c r="P2869">
        <f>INDEX('Supply Data'!$L$12:$L$17,'Demand Data'!O2869)</f>
        <v>50</v>
      </c>
      <c r="R2869" t="str">
        <f t="shared" si="446"/>
        <v>29-Apr-08 Tuesday 8</v>
      </c>
    </row>
    <row r="2870" spans="4:18" x14ac:dyDescent="0.35">
      <c r="D2870" s="21">
        <f t="shared" si="447"/>
        <v>39567.333333326387</v>
      </c>
      <c r="E2870" s="21" t="b">
        <f t="shared" si="440"/>
        <v>0</v>
      </c>
      <c r="F2870" s="21" t="b">
        <f t="shared" si="441"/>
        <v>0</v>
      </c>
      <c r="G2870" s="20">
        <f t="shared" si="442"/>
        <v>1</v>
      </c>
      <c r="H2870" s="20">
        <f t="shared" si="443"/>
        <v>24</v>
      </c>
      <c r="I2870" s="20">
        <f t="shared" si="448"/>
        <v>9</v>
      </c>
      <c r="J2870" s="21">
        <f t="shared" si="449"/>
        <v>39567</v>
      </c>
      <c r="K2870" s="21"/>
      <c r="L2870" s="21" t="str">
        <f t="shared" si="444"/>
        <v>Tuesday</v>
      </c>
      <c r="M2870" s="20">
        <f t="shared" si="445"/>
        <v>4</v>
      </c>
      <c r="N2870" s="19">
        <v>5314.5</v>
      </c>
      <c r="O2870" s="4">
        <f>MATCH(N2870-1,'Supply Data'!$K$12:$K$17)+1</f>
        <v>5</v>
      </c>
      <c r="P2870">
        <f>INDEX('Supply Data'!$L$12:$L$17,'Demand Data'!O2870)</f>
        <v>75</v>
      </c>
      <c r="R2870" t="str">
        <f t="shared" si="446"/>
        <v>29-Apr-08 Tuesday 9</v>
      </c>
    </row>
    <row r="2871" spans="4:18" x14ac:dyDescent="0.35">
      <c r="D2871" s="21">
        <f t="shared" si="447"/>
        <v>39567.374999993051</v>
      </c>
      <c r="E2871" s="21" t="b">
        <f t="shared" si="440"/>
        <v>0</v>
      </c>
      <c r="F2871" s="21" t="b">
        <f t="shared" si="441"/>
        <v>0</v>
      </c>
      <c r="G2871" s="20">
        <f t="shared" si="442"/>
        <v>1</v>
      </c>
      <c r="H2871" s="20">
        <f t="shared" si="443"/>
        <v>24</v>
      </c>
      <c r="I2871" s="20">
        <f t="shared" si="448"/>
        <v>10</v>
      </c>
      <c r="J2871" s="21">
        <f t="shared" si="449"/>
        <v>39567</v>
      </c>
      <c r="K2871" s="21"/>
      <c r="L2871" s="21" t="str">
        <f t="shared" si="444"/>
        <v>Tuesday</v>
      </c>
      <c r="M2871" s="20">
        <f t="shared" si="445"/>
        <v>4</v>
      </c>
      <c r="N2871" s="19">
        <v>5670</v>
      </c>
      <c r="O2871" s="4">
        <f>MATCH(N2871-1,'Supply Data'!$K$12:$K$17)+1</f>
        <v>5</v>
      </c>
      <c r="P2871">
        <f>INDEX('Supply Data'!$L$12:$L$17,'Demand Data'!O2871)</f>
        <v>75</v>
      </c>
      <c r="R2871" t="str">
        <f t="shared" si="446"/>
        <v>29-Apr-08 Tuesday 10</v>
      </c>
    </row>
    <row r="2872" spans="4:18" x14ac:dyDescent="0.35">
      <c r="D2872" s="21">
        <f t="shared" si="447"/>
        <v>39567.416666659716</v>
      </c>
      <c r="E2872" s="21" t="b">
        <f t="shared" si="440"/>
        <v>0</v>
      </c>
      <c r="F2872" s="21" t="b">
        <f t="shared" si="441"/>
        <v>0</v>
      </c>
      <c r="G2872" s="20">
        <f t="shared" si="442"/>
        <v>1</v>
      </c>
      <c r="H2872" s="20">
        <f t="shared" si="443"/>
        <v>24</v>
      </c>
      <c r="I2872" s="20">
        <f t="shared" si="448"/>
        <v>11</v>
      </c>
      <c r="J2872" s="21">
        <f t="shared" si="449"/>
        <v>39567</v>
      </c>
      <c r="K2872" s="21"/>
      <c r="L2872" s="21" t="str">
        <f t="shared" si="444"/>
        <v>Tuesday</v>
      </c>
      <c r="M2872" s="20">
        <f t="shared" si="445"/>
        <v>4</v>
      </c>
      <c r="N2872" s="19">
        <v>5917.5</v>
      </c>
      <c r="O2872" s="4">
        <f>MATCH(N2872-1,'Supply Data'!$K$12:$K$17)+1</f>
        <v>5</v>
      </c>
      <c r="P2872">
        <f>INDEX('Supply Data'!$L$12:$L$17,'Demand Data'!O2872)</f>
        <v>75</v>
      </c>
      <c r="R2872" t="str">
        <f t="shared" si="446"/>
        <v>29-Apr-08 Tuesday 11</v>
      </c>
    </row>
    <row r="2873" spans="4:18" x14ac:dyDescent="0.35">
      <c r="D2873" s="21">
        <f t="shared" si="447"/>
        <v>39567.45833332638</v>
      </c>
      <c r="E2873" s="21" t="b">
        <f t="shared" si="440"/>
        <v>0</v>
      </c>
      <c r="F2873" s="21" t="b">
        <f t="shared" si="441"/>
        <v>0</v>
      </c>
      <c r="G2873" s="20">
        <f t="shared" si="442"/>
        <v>1</v>
      </c>
      <c r="H2873" s="20">
        <f t="shared" si="443"/>
        <v>24</v>
      </c>
      <c r="I2873" s="20">
        <f t="shared" si="448"/>
        <v>12</v>
      </c>
      <c r="J2873" s="21">
        <f t="shared" si="449"/>
        <v>39567</v>
      </c>
      <c r="K2873" s="21"/>
      <c r="L2873" s="21" t="str">
        <f t="shared" si="444"/>
        <v>Tuesday</v>
      </c>
      <c r="M2873" s="20">
        <f t="shared" si="445"/>
        <v>4</v>
      </c>
      <c r="N2873" s="19">
        <v>5730</v>
      </c>
      <c r="O2873" s="4">
        <f>MATCH(N2873-1,'Supply Data'!$K$12:$K$17)+1</f>
        <v>5</v>
      </c>
      <c r="P2873">
        <f>INDEX('Supply Data'!$L$12:$L$17,'Demand Data'!O2873)</f>
        <v>75</v>
      </c>
      <c r="R2873" t="str">
        <f t="shared" si="446"/>
        <v>29-Apr-08 Tuesday 12</v>
      </c>
    </row>
    <row r="2874" spans="4:18" x14ac:dyDescent="0.35">
      <c r="D2874" s="21">
        <f t="shared" si="447"/>
        <v>39567.499999993044</v>
      </c>
      <c r="E2874" s="21" t="b">
        <f t="shared" si="440"/>
        <v>0</v>
      </c>
      <c r="F2874" s="21" t="b">
        <f t="shared" si="441"/>
        <v>0</v>
      </c>
      <c r="G2874" s="20">
        <f t="shared" si="442"/>
        <v>1</v>
      </c>
      <c r="H2874" s="20">
        <f t="shared" si="443"/>
        <v>24</v>
      </c>
      <c r="I2874" s="20">
        <f t="shared" si="448"/>
        <v>13</v>
      </c>
      <c r="J2874" s="21">
        <f t="shared" si="449"/>
        <v>39567</v>
      </c>
      <c r="K2874" s="21"/>
      <c r="L2874" s="21" t="str">
        <f t="shared" si="444"/>
        <v>Tuesday</v>
      </c>
      <c r="M2874" s="20">
        <f t="shared" si="445"/>
        <v>4</v>
      </c>
      <c r="N2874" s="19">
        <v>5866.5</v>
      </c>
      <c r="O2874" s="4">
        <f>MATCH(N2874-1,'Supply Data'!$K$12:$K$17)+1</f>
        <v>5</v>
      </c>
      <c r="P2874">
        <f>INDEX('Supply Data'!$L$12:$L$17,'Demand Data'!O2874)</f>
        <v>75</v>
      </c>
      <c r="R2874" t="str">
        <f t="shared" si="446"/>
        <v>29-Apr-08 Tuesday 13</v>
      </c>
    </row>
    <row r="2875" spans="4:18" x14ac:dyDescent="0.35">
      <c r="D2875" s="21">
        <f t="shared" si="447"/>
        <v>39567.541666659708</v>
      </c>
      <c r="E2875" s="21" t="b">
        <f t="shared" si="440"/>
        <v>0</v>
      </c>
      <c r="F2875" s="21" t="b">
        <f t="shared" si="441"/>
        <v>0</v>
      </c>
      <c r="G2875" s="20">
        <f t="shared" si="442"/>
        <v>1</v>
      </c>
      <c r="H2875" s="20">
        <f t="shared" si="443"/>
        <v>24</v>
      </c>
      <c r="I2875" s="20">
        <f t="shared" si="448"/>
        <v>14</v>
      </c>
      <c r="J2875" s="21">
        <f t="shared" si="449"/>
        <v>39567</v>
      </c>
      <c r="K2875" s="21"/>
      <c r="L2875" s="21" t="str">
        <f t="shared" si="444"/>
        <v>Tuesday</v>
      </c>
      <c r="M2875" s="20">
        <f t="shared" si="445"/>
        <v>4</v>
      </c>
      <c r="N2875" s="19">
        <v>6016.5</v>
      </c>
      <c r="O2875" s="4">
        <f>MATCH(N2875-1,'Supply Data'!$K$12:$K$17)+1</f>
        <v>5</v>
      </c>
      <c r="P2875">
        <f>INDEX('Supply Data'!$L$12:$L$17,'Demand Data'!O2875)</f>
        <v>75</v>
      </c>
      <c r="R2875" t="str">
        <f t="shared" si="446"/>
        <v>29-Apr-08 Tuesday 14</v>
      </c>
    </row>
    <row r="2876" spans="4:18" x14ac:dyDescent="0.35">
      <c r="D2876" s="21">
        <f t="shared" si="447"/>
        <v>39567.583333326373</v>
      </c>
      <c r="E2876" s="21" t="b">
        <f t="shared" si="440"/>
        <v>0</v>
      </c>
      <c r="F2876" s="21" t="b">
        <f t="shared" si="441"/>
        <v>0</v>
      </c>
      <c r="G2876" s="20">
        <f t="shared" si="442"/>
        <v>1</v>
      </c>
      <c r="H2876" s="20">
        <f t="shared" si="443"/>
        <v>24</v>
      </c>
      <c r="I2876" s="20">
        <f t="shared" si="448"/>
        <v>15</v>
      </c>
      <c r="J2876" s="21">
        <f t="shared" si="449"/>
        <v>39567</v>
      </c>
      <c r="K2876" s="21"/>
      <c r="L2876" s="21" t="str">
        <f t="shared" si="444"/>
        <v>Tuesday</v>
      </c>
      <c r="M2876" s="20">
        <f t="shared" si="445"/>
        <v>4</v>
      </c>
      <c r="N2876" s="19">
        <v>5872.5</v>
      </c>
      <c r="O2876" s="4">
        <f>MATCH(N2876-1,'Supply Data'!$K$12:$K$17)+1</f>
        <v>5</v>
      </c>
      <c r="P2876">
        <f>INDEX('Supply Data'!$L$12:$L$17,'Demand Data'!O2876)</f>
        <v>75</v>
      </c>
      <c r="R2876" t="str">
        <f t="shared" si="446"/>
        <v>29-Apr-08 Tuesday 15</v>
      </c>
    </row>
    <row r="2877" spans="4:18" x14ac:dyDescent="0.35">
      <c r="D2877" s="21">
        <f t="shared" si="447"/>
        <v>39567.624999993037</v>
      </c>
      <c r="E2877" s="21" t="b">
        <f t="shared" si="440"/>
        <v>0</v>
      </c>
      <c r="F2877" s="21" t="b">
        <f t="shared" si="441"/>
        <v>0</v>
      </c>
      <c r="G2877" s="20">
        <f t="shared" si="442"/>
        <v>1</v>
      </c>
      <c r="H2877" s="20">
        <f t="shared" si="443"/>
        <v>24</v>
      </c>
      <c r="I2877" s="20">
        <f t="shared" si="448"/>
        <v>16</v>
      </c>
      <c r="J2877" s="21">
        <f t="shared" si="449"/>
        <v>39567</v>
      </c>
      <c r="K2877" s="21"/>
      <c r="L2877" s="21" t="str">
        <f t="shared" si="444"/>
        <v>Tuesday</v>
      </c>
      <c r="M2877" s="20">
        <f t="shared" si="445"/>
        <v>4</v>
      </c>
      <c r="N2877" s="19">
        <v>5826</v>
      </c>
      <c r="O2877" s="4">
        <f>MATCH(N2877-1,'Supply Data'!$K$12:$K$17)+1</f>
        <v>5</v>
      </c>
      <c r="P2877">
        <f>INDEX('Supply Data'!$L$12:$L$17,'Demand Data'!O2877)</f>
        <v>75</v>
      </c>
      <c r="R2877" t="str">
        <f t="shared" si="446"/>
        <v>29-Apr-08 Tuesday 16</v>
      </c>
    </row>
    <row r="2878" spans="4:18" x14ac:dyDescent="0.35">
      <c r="D2878" s="21">
        <f t="shared" si="447"/>
        <v>39567.666666659701</v>
      </c>
      <c r="E2878" s="21" t="b">
        <f t="shared" si="440"/>
        <v>0</v>
      </c>
      <c r="F2878" s="21" t="b">
        <f t="shared" si="441"/>
        <v>0</v>
      </c>
      <c r="G2878" s="20">
        <f t="shared" si="442"/>
        <v>1</v>
      </c>
      <c r="H2878" s="20">
        <f t="shared" si="443"/>
        <v>24</v>
      </c>
      <c r="I2878" s="20">
        <f t="shared" si="448"/>
        <v>17</v>
      </c>
      <c r="J2878" s="21">
        <f t="shared" si="449"/>
        <v>39567</v>
      </c>
      <c r="K2878" s="21"/>
      <c r="L2878" s="21" t="str">
        <f t="shared" si="444"/>
        <v>Tuesday</v>
      </c>
      <c r="M2878" s="20">
        <f t="shared" si="445"/>
        <v>4</v>
      </c>
      <c r="N2878" s="19">
        <v>5524.5</v>
      </c>
      <c r="O2878" s="4">
        <f>MATCH(N2878-1,'Supply Data'!$K$12:$K$17)+1</f>
        <v>5</v>
      </c>
      <c r="P2878">
        <f>INDEX('Supply Data'!$L$12:$L$17,'Demand Data'!O2878)</f>
        <v>75</v>
      </c>
      <c r="R2878" t="str">
        <f t="shared" si="446"/>
        <v>29-Apr-08 Tuesday 17</v>
      </c>
    </row>
    <row r="2879" spans="4:18" x14ac:dyDescent="0.35">
      <c r="D2879" s="21">
        <f t="shared" si="447"/>
        <v>39567.708333326365</v>
      </c>
      <c r="E2879" s="21" t="b">
        <f t="shared" si="440"/>
        <v>0</v>
      </c>
      <c r="F2879" s="21" t="b">
        <f t="shared" si="441"/>
        <v>0</v>
      </c>
      <c r="G2879" s="20">
        <f t="shared" si="442"/>
        <v>1</v>
      </c>
      <c r="H2879" s="20">
        <f t="shared" si="443"/>
        <v>24</v>
      </c>
      <c r="I2879" s="20">
        <f t="shared" si="448"/>
        <v>18</v>
      </c>
      <c r="J2879" s="21">
        <f t="shared" si="449"/>
        <v>39567</v>
      </c>
      <c r="K2879" s="21"/>
      <c r="L2879" s="21" t="str">
        <f t="shared" si="444"/>
        <v>Tuesday</v>
      </c>
      <c r="M2879" s="20">
        <f t="shared" si="445"/>
        <v>4</v>
      </c>
      <c r="N2879" s="19">
        <v>5425.5</v>
      </c>
      <c r="O2879" s="4">
        <f>MATCH(N2879-1,'Supply Data'!$K$12:$K$17)+1</f>
        <v>5</v>
      </c>
      <c r="P2879">
        <f>INDEX('Supply Data'!$L$12:$L$17,'Demand Data'!O2879)</f>
        <v>75</v>
      </c>
      <c r="R2879" t="str">
        <f t="shared" si="446"/>
        <v>29-Apr-08 Tuesday 18</v>
      </c>
    </row>
    <row r="2880" spans="4:18" x14ac:dyDescent="0.35">
      <c r="D2880" s="21">
        <f t="shared" si="447"/>
        <v>39567.74999999303</v>
      </c>
      <c r="E2880" s="21" t="b">
        <f t="shared" si="440"/>
        <v>0</v>
      </c>
      <c r="F2880" s="21" t="b">
        <f t="shared" si="441"/>
        <v>0</v>
      </c>
      <c r="G2880" s="20">
        <f t="shared" si="442"/>
        <v>1</v>
      </c>
      <c r="H2880" s="20">
        <f t="shared" si="443"/>
        <v>24</v>
      </c>
      <c r="I2880" s="20">
        <f t="shared" si="448"/>
        <v>19</v>
      </c>
      <c r="J2880" s="21">
        <f t="shared" si="449"/>
        <v>39567</v>
      </c>
      <c r="K2880" s="21"/>
      <c r="L2880" s="21" t="str">
        <f t="shared" si="444"/>
        <v>Tuesday</v>
      </c>
      <c r="M2880" s="20">
        <f t="shared" si="445"/>
        <v>4</v>
      </c>
      <c r="N2880" s="19">
        <v>6003</v>
      </c>
      <c r="O2880" s="4">
        <f>MATCH(N2880-1,'Supply Data'!$K$12:$K$17)+1</f>
        <v>5</v>
      </c>
      <c r="P2880">
        <f>INDEX('Supply Data'!$L$12:$L$17,'Demand Data'!O2880)</f>
        <v>75</v>
      </c>
      <c r="R2880" t="str">
        <f t="shared" si="446"/>
        <v>29-Apr-08 Tuesday 19</v>
      </c>
    </row>
    <row r="2881" spans="4:18" x14ac:dyDescent="0.35">
      <c r="D2881" s="21">
        <f t="shared" si="447"/>
        <v>39567.791666659694</v>
      </c>
      <c r="E2881" s="21" t="b">
        <f t="shared" si="440"/>
        <v>0</v>
      </c>
      <c r="F2881" s="21" t="b">
        <f t="shared" si="441"/>
        <v>0</v>
      </c>
      <c r="G2881" s="20">
        <f t="shared" si="442"/>
        <v>1</v>
      </c>
      <c r="H2881" s="20">
        <f t="shared" si="443"/>
        <v>24</v>
      </c>
      <c r="I2881" s="20">
        <f t="shared" si="448"/>
        <v>20</v>
      </c>
      <c r="J2881" s="21">
        <f t="shared" si="449"/>
        <v>39567</v>
      </c>
      <c r="K2881" s="21"/>
      <c r="L2881" s="21" t="str">
        <f t="shared" si="444"/>
        <v>Tuesday</v>
      </c>
      <c r="M2881" s="20">
        <f t="shared" si="445"/>
        <v>4</v>
      </c>
      <c r="N2881" s="19">
        <v>5884.5</v>
      </c>
      <c r="O2881" s="4">
        <f>MATCH(N2881-1,'Supply Data'!$K$12:$K$17)+1</f>
        <v>5</v>
      </c>
      <c r="P2881">
        <f>INDEX('Supply Data'!$L$12:$L$17,'Demand Data'!O2881)</f>
        <v>75</v>
      </c>
      <c r="R2881" t="str">
        <f t="shared" si="446"/>
        <v>29-Apr-08 Tuesday 20</v>
      </c>
    </row>
    <row r="2882" spans="4:18" x14ac:dyDescent="0.35">
      <c r="D2882" s="21">
        <f t="shared" si="447"/>
        <v>39567.833333326358</v>
      </c>
      <c r="E2882" s="21" t="b">
        <f t="shared" si="440"/>
        <v>0</v>
      </c>
      <c r="F2882" s="21" t="b">
        <f t="shared" si="441"/>
        <v>0</v>
      </c>
      <c r="G2882" s="20">
        <f t="shared" si="442"/>
        <v>1</v>
      </c>
      <c r="H2882" s="20">
        <f t="shared" si="443"/>
        <v>24</v>
      </c>
      <c r="I2882" s="20">
        <f t="shared" si="448"/>
        <v>21</v>
      </c>
      <c r="J2882" s="21">
        <f t="shared" si="449"/>
        <v>39567</v>
      </c>
      <c r="K2882" s="21"/>
      <c r="L2882" s="21" t="str">
        <f t="shared" si="444"/>
        <v>Tuesday</v>
      </c>
      <c r="M2882" s="20">
        <f t="shared" si="445"/>
        <v>4</v>
      </c>
      <c r="N2882" s="19">
        <v>5659.5</v>
      </c>
      <c r="O2882" s="4">
        <f>MATCH(N2882-1,'Supply Data'!$K$12:$K$17)+1</f>
        <v>5</v>
      </c>
      <c r="P2882">
        <f>INDEX('Supply Data'!$L$12:$L$17,'Demand Data'!O2882)</f>
        <v>75</v>
      </c>
      <c r="R2882" t="str">
        <f t="shared" si="446"/>
        <v>29-Apr-08 Tuesday 21</v>
      </c>
    </row>
    <row r="2883" spans="4:18" x14ac:dyDescent="0.35">
      <c r="D2883" s="21">
        <f t="shared" si="447"/>
        <v>39567.874999993022</v>
      </c>
      <c r="E2883" s="21" t="b">
        <f t="shared" si="440"/>
        <v>0</v>
      </c>
      <c r="F2883" s="21" t="b">
        <f t="shared" si="441"/>
        <v>0</v>
      </c>
      <c r="G2883" s="20">
        <f t="shared" si="442"/>
        <v>1</v>
      </c>
      <c r="H2883" s="20">
        <f t="shared" si="443"/>
        <v>24</v>
      </c>
      <c r="I2883" s="20">
        <f t="shared" si="448"/>
        <v>22</v>
      </c>
      <c r="J2883" s="21">
        <f t="shared" si="449"/>
        <v>39567</v>
      </c>
      <c r="K2883" s="21"/>
      <c r="L2883" s="21" t="str">
        <f t="shared" si="444"/>
        <v>Tuesday</v>
      </c>
      <c r="M2883" s="20">
        <f t="shared" si="445"/>
        <v>4</v>
      </c>
      <c r="N2883" s="19">
        <v>5293.5</v>
      </c>
      <c r="O2883" s="4">
        <f>MATCH(N2883-1,'Supply Data'!$K$12:$K$17)+1</f>
        <v>5</v>
      </c>
      <c r="P2883">
        <f>INDEX('Supply Data'!$L$12:$L$17,'Demand Data'!O2883)</f>
        <v>75</v>
      </c>
      <c r="R2883" t="str">
        <f t="shared" si="446"/>
        <v>29-Apr-08 Tuesday 22</v>
      </c>
    </row>
    <row r="2884" spans="4:18" x14ac:dyDescent="0.35">
      <c r="D2884" s="21">
        <f t="shared" si="447"/>
        <v>39567.916666659687</v>
      </c>
      <c r="E2884" s="21" t="b">
        <f t="shared" si="440"/>
        <v>0</v>
      </c>
      <c r="F2884" s="21" t="b">
        <f t="shared" si="441"/>
        <v>0</v>
      </c>
      <c r="G2884" s="20">
        <f t="shared" si="442"/>
        <v>1</v>
      </c>
      <c r="H2884" s="20">
        <f t="shared" si="443"/>
        <v>24</v>
      </c>
      <c r="I2884" s="20">
        <f t="shared" si="448"/>
        <v>23</v>
      </c>
      <c r="J2884" s="21">
        <f t="shared" si="449"/>
        <v>39567</v>
      </c>
      <c r="K2884" s="21"/>
      <c r="L2884" s="21" t="str">
        <f t="shared" si="444"/>
        <v>Tuesday</v>
      </c>
      <c r="M2884" s="20">
        <f t="shared" si="445"/>
        <v>4</v>
      </c>
      <c r="N2884" s="19">
        <v>4867.5</v>
      </c>
      <c r="O2884" s="4">
        <f>MATCH(N2884-1,'Supply Data'!$K$12:$K$17)+1</f>
        <v>5</v>
      </c>
      <c r="P2884">
        <f>INDEX('Supply Data'!$L$12:$L$17,'Demand Data'!O2884)</f>
        <v>75</v>
      </c>
      <c r="R2884" t="str">
        <f t="shared" si="446"/>
        <v>29-Apr-08 Tuesday 23</v>
      </c>
    </row>
    <row r="2885" spans="4:18" x14ac:dyDescent="0.35">
      <c r="D2885" s="21">
        <f t="shared" si="447"/>
        <v>39567.958333326351</v>
      </c>
      <c r="E2885" s="21" t="b">
        <f t="shared" si="440"/>
        <v>0</v>
      </c>
      <c r="F2885" s="21" t="b">
        <f t="shared" si="441"/>
        <v>0</v>
      </c>
      <c r="G2885" s="20">
        <f t="shared" si="442"/>
        <v>1</v>
      </c>
      <c r="H2885" s="20">
        <f t="shared" si="443"/>
        <v>24</v>
      </c>
      <c r="I2885" s="20">
        <f t="shared" si="448"/>
        <v>24</v>
      </c>
      <c r="J2885" s="21">
        <f t="shared" si="449"/>
        <v>39567</v>
      </c>
      <c r="K2885" s="21"/>
      <c r="L2885" s="21" t="str">
        <f t="shared" si="444"/>
        <v>Tuesday</v>
      </c>
      <c r="M2885" s="20">
        <f t="shared" si="445"/>
        <v>4</v>
      </c>
      <c r="N2885" s="19">
        <v>4423.5</v>
      </c>
      <c r="O2885" s="4">
        <f>MATCH(N2885-1,'Supply Data'!$K$12:$K$17)+1</f>
        <v>4</v>
      </c>
      <c r="P2885">
        <f>INDEX('Supply Data'!$L$12:$L$17,'Demand Data'!O2885)</f>
        <v>50</v>
      </c>
      <c r="R2885" t="str">
        <f t="shared" si="446"/>
        <v>29-Apr-08 Tuesday 24</v>
      </c>
    </row>
    <row r="2886" spans="4:18" x14ac:dyDescent="0.35">
      <c r="D2886" s="21">
        <f t="shared" si="447"/>
        <v>39567.999999993015</v>
      </c>
      <c r="E2886" s="21" t="b">
        <f t="shared" ref="E2886:E2949" si="450">D2886=$D$2</f>
        <v>0</v>
      </c>
      <c r="F2886" s="21" t="b">
        <f t="shared" ref="F2886:F2949" si="451">D2886=$E$2</f>
        <v>0</v>
      </c>
      <c r="G2886" s="20">
        <f t="shared" si="442"/>
        <v>1</v>
      </c>
      <c r="H2886" s="20">
        <f t="shared" si="443"/>
        <v>24</v>
      </c>
      <c r="I2886" s="20">
        <f t="shared" si="448"/>
        <v>1</v>
      </c>
      <c r="J2886" s="21">
        <f t="shared" si="449"/>
        <v>39568</v>
      </c>
      <c r="K2886" s="21"/>
      <c r="L2886" s="21" t="str">
        <f t="shared" si="444"/>
        <v>Wednesday</v>
      </c>
      <c r="M2886" s="20">
        <f t="shared" si="445"/>
        <v>4</v>
      </c>
      <c r="N2886" s="19">
        <v>4311</v>
      </c>
      <c r="O2886" s="4">
        <f>MATCH(N2886-1,'Supply Data'!$K$12:$K$17)+1</f>
        <v>4</v>
      </c>
      <c r="P2886">
        <f>INDEX('Supply Data'!$L$12:$L$17,'Demand Data'!O2886)</f>
        <v>50</v>
      </c>
      <c r="R2886" t="str">
        <f t="shared" si="446"/>
        <v>30-Apr-08 Wednesday 1</v>
      </c>
    </row>
    <row r="2887" spans="4:18" x14ac:dyDescent="0.35">
      <c r="D2887" s="21">
        <f t="shared" si="447"/>
        <v>39568.041666659679</v>
      </c>
      <c r="E2887" s="21" t="b">
        <f t="shared" si="450"/>
        <v>0</v>
      </c>
      <c r="F2887" s="21" t="b">
        <f t="shared" si="451"/>
        <v>0</v>
      </c>
      <c r="G2887" s="20">
        <f t="shared" ref="G2887:G2950" si="452">IF(E2887,2,IF(F2887,3,1))</f>
        <v>1</v>
      </c>
      <c r="H2887" s="20">
        <f t="shared" ref="H2887:H2950" si="453">CHOOSE(G2887,24,23,25)</f>
        <v>24</v>
      </c>
      <c r="I2887" s="20">
        <f t="shared" si="448"/>
        <v>2</v>
      </c>
      <c r="J2887" s="21">
        <f t="shared" si="449"/>
        <v>39568</v>
      </c>
      <c r="K2887" s="21"/>
      <c r="L2887" s="21" t="str">
        <f t="shared" ref="L2887:L2950" si="454">TEXT(J2887,"ddddd")</f>
        <v>Wednesday</v>
      </c>
      <c r="M2887" s="20">
        <f t="shared" ref="M2887:M2950" si="455">MONTH(D2887)</f>
        <v>4</v>
      </c>
      <c r="N2887" s="19">
        <v>4206</v>
      </c>
      <c r="O2887" s="4">
        <f>MATCH(N2887-1,'Supply Data'!$K$12:$K$17)+1</f>
        <v>4</v>
      </c>
      <c r="P2887">
        <f>INDEX('Supply Data'!$L$12:$L$17,'Demand Data'!O2887)</f>
        <v>50</v>
      </c>
      <c r="R2887" t="str">
        <f t="shared" ref="R2887:R2950" si="456">TEXT(D2887,"dd-mmm-yy ddddd")&amp;" "&amp;I2887</f>
        <v>30-Apr-08 Wednesday 2</v>
      </c>
    </row>
    <row r="2888" spans="4:18" x14ac:dyDescent="0.35">
      <c r="D2888" s="21">
        <f t="shared" ref="D2888:D2951" si="457">D2887+1/24</f>
        <v>39568.083333326344</v>
      </c>
      <c r="E2888" s="21" t="b">
        <f t="shared" si="450"/>
        <v>0</v>
      </c>
      <c r="F2888" s="21" t="b">
        <f t="shared" si="451"/>
        <v>0</v>
      </c>
      <c r="G2888" s="20">
        <f t="shared" si="452"/>
        <v>1</v>
      </c>
      <c r="H2888" s="20">
        <f t="shared" si="453"/>
        <v>24</v>
      </c>
      <c r="I2888" s="20">
        <f t="shared" ref="I2888:I2951" si="458">IF(I2887&gt;=H2888,1,I2887+1)</f>
        <v>3</v>
      </c>
      <c r="J2888" s="21">
        <f t="shared" ref="J2888:J2951" si="459">IF(I2888=1,J2887+1,J2887)</f>
        <v>39568</v>
      </c>
      <c r="K2888" s="21"/>
      <c r="L2888" s="21" t="str">
        <f t="shared" si="454"/>
        <v>Wednesday</v>
      </c>
      <c r="M2888" s="20">
        <f t="shared" si="455"/>
        <v>4</v>
      </c>
      <c r="N2888" s="19">
        <v>4054.5</v>
      </c>
      <c r="O2888" s="4">
        <f>MATCH(N2888-1,'Supply Data'!$K$12:$K$17)+1</f>
        <v>4</v>
      </c>
      <c r="P2888">
        <f>INDEX('Supply Data'!$L$12:$L$17,'Demand Data'!O2888)</f>
        <v>50</v>
      </c>
      <c r="R2888" t="str">
        <f t="shared" si="456"/>
        <v>30-Apr-08 Wednesday 3</v>
      </c>
    </row>
    <row r="2889" spans="4:18" x14ac:dyDescent="0.35">
      <c r="D2889" s="21">
        <f t="shared" si="457"/>
        <v>39568.124999993008</v>
      </c>
      <c r="E2889" s="21" t="b">
        <f t="shared" si="450"/>
        <v>0</v>
      </c>
      <c r="F2889" s="21" t="b">
        <f t="shared" si="451"/>
        <v>0</v>
      </c>
      <c r="G2889" s="20">
        <f t="shared" si="452"/>
        <v>1</v>
      </c>
      <c r="H2889" s="20">
        <f t="shared" si="453"/>
        <v>24</v>
      </c>
      <c r="I2889" s="20">
        <f t="shared" si="458"/>
        <v>4</v>
      </c>
      <c r="J2889" s="21">
        <f t="shared" si="459"/>
        <v>39568</v>
      </c>
      <c r="K2889" s="21"/>
      <c r="L2889" s="21" t="str">
        <f t="shared" si="454"/>
        <v>Wednesday</v>
      </c>
      <c r="M2889" s="20">
        <f t="shared" si="455"/>
        <v>4</v>
      </c>
      <c r="N2889" s="19">
        <v>4045.5</v>
      </c>
      <c r="O2889" s="4">
        <f>MATCH(N2889-1,'Supply Data'!$K$12:$K$17)+1</f>
        <v>4</v>
      </c>
      <c r="P2889">
        <f>INDEX('Supply Data'!$L$12:$L$17,'Demand Data'!O2889)</f>
        <v>50</v>
      </c>
      <c r="R2889" t="str">
        <f t="shared" si="456"/>
        <v>30-Apr-08 Wednesday 4</v>
      </c>
    </row>
    <row r="2890" spans="4:18" x14ac:dyDescent="0.35">
      <c r="D2890" s="21">
        <f t="shared" si="457"/>
        <v>39568.166666659672</v>
      </c>
      <c r="E2890" s="21" t="b">
        <f t="shared" si="450"/>
        <v>0</v>
      </c>
      <c r="F2890" s="21" t="b">
        <f t="shared" si="451"/>
        <v>0</v>
      </c>
      <c r="G2890" s="20">
        <f t="shared" si="452"/>
        <v>1</v>
      </c>
      <c r="H2890" s="20">
        <f t="shared" si="453"/>
        <v>24</v>
      </c>
      <c r="I2890" s="20">
        <f t="shared" si="458"/>
        <v>5</v>
      </c>
      <c r="J2890" s="21">
        <f t="shared" si="459"/>
        <v>39568</v>
      </c>
      <c r="K2890" s="21"/>
      <c r="L2890" s="21" t="str">
        <f t="shared" si="454"/>
        <v>Wednesday</v>
      </c>
      <c r="M2890" s="20">
        <f t="shared" si="455"/>
        <v>4</v>
      </c>
      <c r="N2890" s="19">
        <v>4117.5</v>
      </c>
      <c r="O2890" s="4">
        <f>MATCH(N2890-1,'Supply Data'!$K$12:$K$17)+1</f>
        <v>4</v>
      </c>
      <c r="P2890">
        <f>INDEX('Supply Data'!$L$12:$L$17,'Demand Data'!O2890)</f>
        <v>50</v>
      </c>
      <c r="R2890" t="str">
        <f t="shared" si="456"/>
        <v>30-Apr-08 Wednesday 5</v>
      </c>
    </row>
    <row r="2891" spans="4:18" x14ac:dyDescent="0.35">
      <c r="D2891" s="21">
        <f t="shared" si="457"/>
        <v>39568.208333326336</v>
      </c>
      <c r="E2891" s="21" t="b">
        <f t="shared" si="450"/>
        <v>0</v>
      </c>
      <c r="F2891" s="21" t="b">
        <f t="shared" si="451"/>
        <v>0</v>
      </c>
      <c r="G2891" s="20">
        <f t="shared" si="452"/>
        <v>1</v>
      </c>
      <c r="H2891" s="20">
        <f t="shared" si="453"/>
        <v>24</v>
      </c>
      <c r="I2891" s="20">
        <f t="shared" si="458"/>
        <v>6</v>
      </c>
      <c r="J2891" s="21">
        <f t="shared" si="459"/>
        <v>39568</v>
      </c>
      <c r="K2891" s="21"/>
      <c r="L2891" s="21" t="str">
        <f t="shared" si="454"/>
        <v>Wednesday</v>
      </c>
      <c r="M2891" s="20">
        <f t="shared" si="455"/>
        <v>4</v>
      </c>
      <c r="N2891" s="19">
        <v>4008</v>
      </c>
      <c r="O2891" s="4">
        <f>MATCH(N2891-1,'Supply Data'!$K$12:$K$17)+1</f>
        <v>4</v>
      </c>
      <c r="P2891">
        <f>INDEX('Supply Data'!$L$12:$L$17,'Demand Data'!O2891)</f>
        <v>50</v>
      </c>
      <c r="R2891" t="str">
        <f t="shared" si="456"/>
        <v>30-Apr-08 Wednesday 6</v>
      </c>
    </row>
    <row r="2892" spans="4:18" x14ac:dyDescent="0.35">
      <c r="D2892" s="21">
        <f t="shared" si="457"/>
        <v>39568.249999993001</v>
      </c>
      <c r="E2892" s="21" t="b">
        <f t="shared" si="450"/>
        <v>0</v>
      </c>
      <c r="F2892" s="21" t="b">
        <f t="shared" si="451"/>
        <v>0</v>
      </c>
      <c r="G2892" s="20">
        <f t="shared" si="452"/>
        <v>1</v>
      </c>
      <c r="H2892" s="20">
        <f t="shared" si="453"/>
        <v>24</v>
      </c>
      <c r="I2892" s="20">
        <f t="shared" si="458"/>
        <v>7</v>
      </c>
      <c r="J2892" s="21">
        <f t="shared" si="459"/>
        <v>39568</v>
      </c>
      <c r="K2892" s="21"/>
      <c r="L2892" s="21" t="str">
        <f t="shared" si="454"/>
        <v>Wednesday</v>
      </c>
      <c r="M2892" s="20">
        <f t="shared" si="455"/>
        <v>4</v>
      </c>
      <c r="N2892" s="19">
        <v>4240.5</v>
      </c>
      <c r="O2892" s="4">
        <f>MATCH(N2892-1,'Supply Data'!$K$12:$K$17)+1</f>
        <v>4</v>
      </c>
      <c r="P2892">
        <f>INDEX('Supply Data'!$L$12:$L$17,'Demand Data'!O2892)</f>
        <v>50</v>
      </c>
      <c r="R2892" t="str">
        <f t="shared" si="456"/>
        <v>30-Apr-08 Wednesday 7</v>
      </c>
    </row>
    <row r="2893" spans="4:18" x14ac:dyDescent="0.35">
      <c r="D2893" s="21">
        <f t="shared" si="457"/>
        <v>39568.291666659665</v>
      </c>
      <c r="E2893" s="21" t="b">
        <f t="shared" si="450"/>
        <v>0</v>
      </c>
      <c r="F2893" s="21" t="b">
        <f t="shared" si="451"/>
        <v>0</v>
      </c>
      <c r="G2893" s="20">
        <f t="shared" si="452"/>
        <v>1</v>
      </c>
      <c r="H2893" s="20">
        <f t="shared" si="453"/>
        <v>24</v>
      </c>
      <c r="I2893" s="20">
        <f t="shared" si="458"/>
        <v>8</v>
      </c>
      <c r="J2893" s="21">
        <f t="shared" si="459"/>
        <v>39568</v>
      </c>
      <c r="K2893" s="21"/>
      <c r="L2893" s="21" t="str">
        <f t="shared" si="454"/>
        <v>Wednesday</v>
      </c>
      <c r="M2893" s="20">
        <f t="shared" si="455"/>
        <v>4</v>
      </c>
      <c r="N2893" s="19">
        <v>5010</v>
      </c>
      <c r="O2893" s="4">
        <f>MATCH(N2893-1,'Supply Data'!$K$12:$K$17)+1</f>
        <v>5</v>
      </c>
      <c r="P2893">
        <f>INDEX('Supply Data'!$L$12:$L$17,'Demand Data'!O2893)</f>
        <v>75</v>
      </c>
      <c r="R2893" t="str">
        <f t="shared" si="456"/>
        <v>30-Apr-08 Wednesday 8</v>
      </c>
    </row>
    <row r="2894" spans="4:18" x14ac:dyDescent="0.35">
      <c r="D2894" s="21">
        <f t="shared" si="457"/>
        <v>39568.333333326329</v>
      </c>
      <c r="E2894" s="21" t="b">
        <f t="shared" si="450"/>
        <v>0</v>
      </c>
      <c r="F2894" s="21" t="b">
        <f t="shared" si="451"/>
        <v>0</v>
      </c>
      <c r="G2894" s="20">
        <f t="shared" si="452"/>
        <v>1</v>
      </c>
      <c r="H2894" s="20">
        <f t="shared" si="453"/>
        <v>24</v>
      </c>
      <c r="I2894" s="20">
        <f t="shared" si="458"/>
        <v>9</v>
      </c>
      <c r="J2894" s="21">
        <f t="shared" si="459"/>
        <v>39568</v>
      </c>
      <c r="K2894" s="21"/>
      <c r="L2894" s="21" t="str">
        <f t="shared" si="454"/>
        <v>Wednesday</v>
      </c>
      <c r="M2894" s="20">
        <f t="shared" si="455"/>
        <v>4</v>
      </c>
      <c r="N2894" s="19">
        <v>5547</v>
      </c>
      <c r="O2894" s="4">
        <f>MATCH(N2894-1,'Supply Data'!$K$12:$K$17)+1</f>
        <v>5</v>
      </c>
      <c r="P2894">
        <f>INDEX('Supply Data'!$L$12:$L$17,'Demand Data'!O2894)</f>
        <v>75</v>
      </c>
      <c r="R2894" t="str">
        <f t="shared" si="456"/>
        <v>30-Apr-08 Wednesday 9</v>
      </c>
    </row>
    <row r="2895" spans="4:18" x14ac:dyDescent="0.35">
      <c r="D2895" s="21">
        <f t="shared" si="457"/>
        <v>39568.374999992993</v>
      </c>
      <c r="E2895" s="21" t="b">
        <f t="shared" si="450"/>
        <v>0</v>
      </c>
      <c r="F2895" s="21" t="b">
        <f t="shared" si="451"/>
        <v>0</v>
      </c>
      <c r="G2895" s="20">
        <f t="shared" si="452"/>
        <v>1</v>
      </c>
      <c r="H2895" s="20">
        <f t="shared" si="453"/>
        <v>24</v>
      </c>
      <c r="I2895" s="20">
        <f t="shared" si="458"/>
        <v>10</v>
      </c>
      <c r="J2895" s="21">
        <f t="shared" si="459"/>
        <v>39568</v>
      </c>
      <c r="K2895" s="21"/>
      <c r="L2895" s="21" t="str">
        <f t="shared" si="454"/>
        <v>Wednesday</v>
      </c>
      <c r="M2895" s="20">
        <f t="shared" si="455"/>
        <v>4</v>
      </c>
      <c r="N2895" s="19">
        <v>5833.5</v>
      </c>
      <c r="O2895" s="4">
        <f>MATCH(N2895-1,'Supply Data'!$K$12:$K$17)+1</f>
        <v>5</v>
      </c>
      <c r="P2895">
        <f>INDEX('Supply Data'!$L$12:$L$17,'Demand Data'!O2895)</f>
        <v>75</v>
      </c>
      <c r="R2895" t="str">
        <f t="shared" si="456"/>
        <v>30-Apr-08 Wednesday 10</v>
      </c>
    </row>
    <row r="2896" spans="4:18" x14ac:dyDescent="0.35">
      <c r="D2896" s="21">
        <f t="shared" si="457"/>
        <v>39568.416666659657</v>
      </c>
      <c r="E2896" s="21" t="b">
        <f t="shared" si="450"/>
        <v>0</v>
      </c>
      <c r="F2896" s="21" t="b">
        <f t="shared" si="451"/>
        <v>0</v>
      </c>
      <c r="G2896" s="20">
        <f t="shared" si="452"/>
        <v>1</v>
      </c>
      <c r="H2896" s="20">
        <f t="shared" si="453"/>
        <v>24</v>
      </c>
      <c r="I2896" s="20">
        <f t="shared" si="458"/>
        <v>11</v>
      </c>
      <c r="J2896" s="21">
        <f t="shared" si="459"/>
        <v>39568</v>
      </c>
      <c r="K2896" s="21"/>
      <c r="L2896" s="21" t="str">
        <f t="shared" si="454"/>
        <v>Wednesday</v>
      </c>
      <c r="M2896" s="20">
        <f t="shared" si="455"/>
        <v>4</v>
      </c>
      <c r="N2896" s="19">
        <v>6033</v>
      </c>
      <c r="O2896" s="4">
        <f>MATCH(N2896-1,'Supply Data'!$K$12:$K$17)+1</f>
        <v>5</v>
      </c>
      <c r="P2896">
        <f>INDEX('Supply Data'!$L$12:$L$17,'Demand Data'!O2896)</f>
        <v>75</v>
      </c>
      <c r="R2896" t="str">
        <f t="shared" si="456"/>
        <v>30-Apr-08 Wednesday 11</v>
      </c>
    </row>
    <row r="2897" spans="4:18" x14ac:dyDescent="0.35">
      <c r="D2897" s="21">
        <f t="shared" si="457"/>
        <v>39568.458333326322</v>
      </c>
      <c r="E2897" s="21" t="b">
        <f t="shared" si="450"/>
        <v>0</v>
      </c>
      <c r="F2897" s="21" t="b">
        <f t="shared" si="451"/>
        <v>0</v>
      </c>
      <c r="G2897" s="20">
        <f t="shared" si="452"/>
        <v>1</v>
      </c>
      <c r="H2897" s="20">
        <f t="shared" si="453"/>
        <v>24</v>
      </c>
      <c r="I2897" s="20">
        <f t="shared" si="458"/>
        <v>12</v>
      </c>
      <c r="J2897" s="21">
        <f t="shared" si="459"/>
        <v>39568</v>
      </c>
      <c r="K2897" s="21"/>
      <c r="L2897" s="21" t="str">
        <f t="shared" si="454"/>
        <v>Wednesday</v>
      </c>
      <c r="M2897" s="20">
        <f t="shared" si="455"/>
        <v>4</v>
      </c>
      <c r="N2897" s="19">
        <v>5791.5</v>
      </c>
      <c r="O2897" s="4">
        <f>MATCH(N2897-1,'Supply Data'!$K$12:$K$17)+1</f>
        <v>5</v>
      </c>
      <c r="P2897">
        <f>INDEX('Supply Data'!$L$12:$L$17,'Demand Data'!O2897)</f>
        <v>75</v>
      </c>
      <c r="R2897" t="str">
        <f t="shared" si="456"/>
        <v>30-Apr-08 Wednesday 12</v>
      </c>
    </row>
    <row r="2898" spans="4:18" x14ac:dyDescent="0.35">
      <c r="D2898" s="21">
        <f t="shared" si="457"/>
        <v>39568.499999992986</v>
      </c>
      <c r="E2898" s="21" t="b">
        <f t="shared" si="450"/>
        <v>0</v>
      </c>
      <c r="F2898" s="21" t="b">
        <f t="shared" si="451"/>
        <v>0</v>
      </c>
      <c r="G2898" s="20">
        <f t="shared" si="452"/>
        <v>1</v>
      </c>
      <c r="H2898" s="20">
        <f t="shared" si="453"/>
        <v>24</v>
      </c>
      <c r="I2898" s="20">
        <f t="shared" si="458"/>
        <v>13</v>
      </c>
      <c r="J2898" s="21">
        <f t="shared" si="459"/>
        <v>39568</v>
      </c>
      <c r="K2898" s="21"/>
      <c r="L2898" s="21" t="str">
        <f t="shared" si="454"/>
        <v>Wednesday</v>
      </c>
      <c r="M2898" s="20">
        <f t="shared" si="455"/>
        <v>4</v>
      </c>
      <c r="N2898" s="19">
        <v>5904</v>
      </c>
      <c r="O2898" s="4">
        <f>MATCH(N2898-1,'Supply Data'!$K$12:$K$17)+1</f>
        <v>5</v>
      </c>
      <c r="P2898">
        <f>INDEX('Supply Data'!$L$12:$L$17,'Demand Data'!O2898)</f>
        <v>75</v>
      </c>
      <c r="R2898" t="str">
        <f t="shared" si="456"/>
        <v>30-Apr-08 Wednesday 13</v>
      </c>
    </row>
    <row r="2899" spans="4:18" x14ac:dyDescent="0.35">
      <c r="D2899" s="21">
        <f t="shared" si="457"/>
        <v>39568.54166665965</v>
      </c>
      <c r="E2899" s="21" t="b">
        <f t="shared" si="450"/>
        <v>0</v>
      </c>
      <c r="F2899" s="21" t="b">
        <f t="shared" si="451"/>
        <v>0</v>
      </c>
      <c r="G2899" s="20">
        <f t="shared" si="452"/>
        <v>1</v>
      </c>
      <c r="H2899" s="20">
        <f t="shared" si="453"/>
        <v>24</v>
      </c>
      <c r="I2899" s="20">
        <f t="shared" si="458"/>
        <v>14</v>
      </c>
      <c r="J2899" s="21">
        <f t="shared" si="459"/>
        <v>39568</v>
      </c>
      <c r="K2899" s="21"/>
      <c r="L2899" s="21" t="str">
        <f t="shared" si="454"/>
        <v>Wednesday</v>
      </c>
      <c r="M2899" s="20">
        <f t="shared" si="455"/>
        <v>4</v>
      </c>
      <c r="N2899" s="19">
        <v>6043.5</v>
      </c>
      <c r="O2899" s="4">
        <f>MATCH(N2899-1,'Supply Data'!$K$12:$K$17)+1</f>
        <v>5</v>
      </c>
      <c r="P2899">
        <f>INDEX('Supply Data'!$L$12:$L$17,'Demand Data'!O2899)</f>
        <v>75</v>
      </c>
      <c r="R2899" t="str">
        <f t="shared" si="456"/>
        <v>30-Apr-08 Wednesday 14</v>
      </c>
    </row>
    <row r="2900" spans="4:18" x14ac:dyDescent="0.35">
      <c r="D2900" s="21">
        <f t="shared" si="457"/>
        <v>39568.583333326314</v>
      </c>
      <c r="E2900" s="21" t="b">
        <f t="shared" si="450"/>
        <v>0</v>
      </c>
      <c r="F2900" s="21" t="b">
        <f t="shared" si="451"/>
        <v>0</v>
      </c>
      <c r="G2900" s="20">
        <f t="shared" si="452"/>
        <v>1</v>
      </c>
      <c r="H2900" s="20">
        <f t="shared" si="453"/>
        <v>24</v>
      </c>
      <c r="I2900" s="20">
        <f t="shared" si="458"/>
        <v>15</v>
      </c>
      <c r="J2900" s="21">
        <f t="shared" si="459"/>
        <v>39568</v>
      </c>
      <c r="K2900" s="21"/>
      <c r="L2900" s="21" t="str">
        <f t="shared" si="454"/>
        <v>Wednesday</v>
      </c>
      <c r="M2900" s="20">
        <f t="shared" si="455"/>
        <v>4</v>
      </c>
      <c r="N2900" s="19">
        <v>5929.5</v>
      </c>
      <c r="O2900" s="4">
        <f>MATCH(N2900-1,'Supply Data'!$K$12:$K$17)+1</f>
        <v>5</v>
      </c>
      <c r="P2900">
        <f>INDEX('Supply Data'!$L$12:$L$17,'Demand Data'!O2900)</f>
        <v>75</v>
      </c>
      <c r="R2900" t="str">
        <f t="shared" si="456"/>
        <v>30-Apr-08 Wednesday 15</v>
      </c>
    </row>
    <row r="2901" spans="4:18" x14ac:dyDescent="0.35">
      <c r="D2901" s="21">
        <f t="shared" si="457"/>
        <v>39568.624999992979</v>
      </c>
      <c r="E2901" s="21" t="b">
        <f t="shared" si="450"/>
        <v>0</v>
      </c>
      <c r="F2901" s="21" t="b">
        <f t="shared" si="451"/>
        <v>0</v>
      </c>
      <c r="G2901" s="20">
        <f t="shared" si="452"/>
        <v>1</v>
      </c>
      <c r="H2901" s="20">
        <f t="shared" si="453"/>
        <v>24</v>
      </c>
      <c r="I2901" s="20">
        <f t="shared" si="458"/>
        <v>16</v>
      </c>
      <c r="J2901" s="21">
        <f t="shared" si="459"/>
        <v>39568</v>
      </c>
      <c r="K2901" s="21"/>
      <c r="L2901" s="21" t="str">
        <f t="shared" si="454"/>
        <v>Wednesday</v>
      </c>
      <c r="M2901" s="20">
        <f t="shared" si="455"/>
        <v>4</v>
      </c>
      <c r="N2901" s="19">
        <v>5749.5</v>
      </c>
      <c r="O2901" s="4">
        <f>MATCH(N2901-1,'Supply Data'!$K$12:$K$17)+1</f>
        <v>5</v>
      </c>
      <c r="P2901">
        <f>INDEX('Supply Data'!$L$12:$L$17,'Demand Data'!O2901)</f>
        <v>75</v>
      </c>
      <c r="R2901" t="str">
        <f t="shared" si="456"/>
        <v>30-Apr-08 Wednesday 16</v>
      </c>
    </row>
    <row r="2902" spans="4:18" x14ac:dyDescent="0.35">
      <c r="D2902" s="21">
        <f t="shared" si="457"/>
        <v>39568.666666659643</v>
      </c>
      <c r="E2902" s="21" t="b">
        <f t="shared" si="450"/>
        <v>0</v>
      </c>
      <c r="F2902" s="21" t="b">
        <f t="shared" si="451"/>
        <v>0</v>
      </c>
      <c r="G2902" s="20">
        <f t="shared" si="452"/>
        <v>1</v>
      </c>
      <c r="H2902" s="20">
        <f t="shared" si="453"/>
        <v>24</v>
      </c>
      <c r="I2902" s="20">
        <f t="shared" si="458"/>
        <v>17</v>
      </c>
      <c r="J2902" s="21">
        <f t="shared" si="459"/>
        <v>39568</v>
      </c>
      <c r="K2902" s="21"/>
      <c r="L2902" s="21" t="str">
        <f t="shared" si="454"/>
        <v>Wednesday</v>
      </c>
      <c r="M2902" s="20">
        <f t="shared" si="455"/>
        <v>4</v>
      </c>
      <c r="N2902" s="19">
        <v>5536.5</v>
      </c>
      <c r="O2902" s="4">
        <f>MATCH(N2902-1,'Supply Data'!$K$12:$K$17)+1</f>
        <v>5</v>
      </c>
      <c r="P2902">
        <f>INDEX('Supply Data'!$L$12:$L$17,'Demand Data'!O2902)</f>
        <v>75</v>
      </c>
      <c r="R2902" t="str">
        <f t="shared" si="456"/>
        <v>30-Apr-08 Wednesday 17</v>
      </c>
    </row>
    <row r="2903" spans="4:18" x14ac:dyDescent="0.35">
      <c r="D2903" s="21">
        <f t="shared" si="457"/>
        <v>39568.708333326307</v>
      </c>
      <c r="E2903" s="21" t="b">
        <f t="shared" si="450"/>
        <v>0</v>
      </c>
      <c r="F2903" s="21" t="b">
        <f t="shared" si="451"/>
        <v>0</v>
      </c>
      <c r="G2903" s="20">
        <f t="shared" si="452"/>
        <v>1</v>
      </c>
      <c r="H2903" s="20">
        <f t="shared" si="453"/>
        <v>24</v>
      </c>
      <c r="I2903" s="20">
        <f t="shared" si="458"/>
        <v>18</v>
      </c>
      <c r="J2903" s="21">
        <f t="shared" si="459"/>
        <v>39568</v>
      </c>
      <c r="K2903" s="21"/>
      <c r="L2903" s="21" t="str">
        <f t="shared" si="454"/>
        <v>Wednesday</v>
      </c>
      <c r="M2903" s="20">
        <f t="shared" si="455"/>
        <v>4</v>
      </c>
      <c r="N2903" s="19">
        <v>5428.5</v>
      </c>
      <c r="O2903" s="4">
        <f>MATCH(N2903-1,'Supply Data'!$K$12:$K$17)+1</f>
        <v>5</v>
      </c>
      <c r="P2903">
        <f>INDEX('Supply Data'!$L$12:$L$17,'Demand Data'!O2903)</f>
        <v>75</v>
      </c>
      <c r="R2903" t="str">
        <f t="shared" si="456"/>
        <v>30-Apr-08 Wednesday 18</v>
      </c>
    </row>
    <row r="2904" spans="4:18" x14ac:dyDescent="0.35">
      <c r="D2904" s="21">
        <f t="shared" si="457"/>
        <v>39568.749999992971</v>
      </c>
      <c r="E2904" s="21" t="b">
        <f t="shared" si="450"/>
        <v>0</v>
      </c>
      <c r="F2904" s="21" t="b">
        <f t="shared" si="451"/>
        <v>0</v>
      </c>
      <c r="G2904" s="20">
        <f t="shared" si="452"/>
        <v>1</v>
      </c>
      <c r="H2904" s="20">
        <f t="shared" si="453"/>
        <v>24</v>
      </c>
      <c r="I2904" s="20">
        <f t="shared" si="458"/>
        <v>19</v>
      </c>
      <c r="J2904" s="21">
        <f t="shared" si="459"/>
        <v>39568</v>
      </c>
      <c r="K2904" s="21"/>
      <c r="L2904" s="21" t="str">
        <f t="shared" si="454"/>
        <v>Wednesday</v>
      </c>
      <c r="M2904" s="20">
        <f t="shared" si="455"/>
        <v>4</v>
      </c>
      <c r="N2904" s="19">
        <v>6048</v>
      </c>
      <c r="O2904" s="4">
        <f>MATCH(N2904-1,'Supply Data'!$K$12:$K$17)+1</f>
        <v>5</v>
      </c>
      <c r="P2904">
        <f>INDEX('Supply Data'!$L$12:$L$17,'Demand Data'!O2904)</f>
        <v>75</v>
      </c>
      <c r="R2904" t="str">
        <f t="shared" si="456"/>
        <v>30-Apr-08 Wednesday 19</v>
      </c>
    </row>
    <row r="2905" spans="4:18" x14ac:dyDescent="0.35">
      <c r="D2905" s="21">
        <f t="shared" si="457"/>
        <v>39568.791666659636</v>
      </c>
      <c r="E2905" s="21" t="b">
        <f t="shared" si="450"/>
        <v>0</v>
      </c>
      <c r="F2905" s="21" t="b">
        <f t="shared" si="451"/>
        <v>0</v>
      </c>
      <c r="G2905" s="20">
        <f t="shared" si="452"/>
        <v>1</v>
      </c>
      <c r="H2905" s="20">
        <f t="shared" si="453"/>
        <v>24</v>
      </c>
      <c r="I2905" s="20">
        <f t="shared" si="458"/>
        <v>20</v>
      </c>
      <c r="J2905" s="21">
        <f t="shared" si="459"/>
        <v>39568</v>
      </c>
      <c r="K2905" s="21"/>
      <c r="L2905" s="21" t="str">
        <f t="shared" si="454"/>
        <v>Wednesday</v>
      </c>
      <c r="M2905" s="20">
        <f t="shared" si="455"/>
        <v>4</v>
      </c>
      <c r="N2905" s="19">
        <v>5911.5</v>
      </c>
      <c r="O2905" s="4">
        <f>MATCH(N2905-1,'Supply Data'!$K$12:$K$17)+1</f>
        <v>5</v>
      </c>
      <c r="P2905">
        <f>INDEX('Supply Data'!$L$12:$L$17,'Demand Data'!O2905)</f>
        <v>75</v>
      </c>
      <c r="R2905" t="str">
        <f t="shared" si="456"/>
        <v>30-Apr-08 Wednesday 20</v>
      </c>
    </row>
    <row r="2906" spans="4:18" x14ac:dyDescent="0.35">
      <c r="D2906" s="21">
        <f t="shared" si="457"/>
        <v>39568.8333333263</v>
      </c>
      <c r="E2906" s="21" t="b">
        <f t="shared" si="450"/>
        <v>0</v>
      </c>
      <c r="F2906" s="21" t="b">
        <f t="shared" si="451"/>
        <v>0</v>
      </c>
      <c r="G2906" s="20">
        <f t="shared" si="452"/>
        <v>1</v>
      </c>
      <c r="H2906" s="20">
        <f t="shared" si="453"/>
        <v>24</v>
      </c>
      <c r="I2906" s="20">
        <f t="shared" si="458"/>
        <v>21</v>
      </c>
      <c r="J2906" s="21">
        <f t="shared" si="459"/>
        <v>39568</v>
      </c>
      <c r="K2906" s="21"/>
      <c r="L2906" s="21" t="str">
        <f t="shared" si="454"/>
        <v>Wednesday</v>
      </c>
      <c r="M2906" s="20">
        <f t="shared" si="455"/>
        <v>4</v>
      </c>
      <c r="N2906" s="19">
        <v>5748</v>
      </c>
      <c r="O2906" s="4">
        <f>MATCH(N2906-1,'Supply Data'!$K$12:$K$17)+1</f>
        <v>5</v>
      </c>
      <c r="P2906">
        <f>INDEX('Supply Data'!$L$12:$L$17,'Demand Data'!O2906)</f>
        <v>75</v>
      </c>
      <c r="R2906" t="str">
        <f t="shared" si="456"/>
        <v>30-Apr-08 Wednesday 21</v>
      </c>
    </row>
    <row r="2907" spans="4:18" x14ac:dyDescent="0.35">
      <c r="D2907" s="21">
        <f t="shared" si="457"/>
        <v>39568.874999992964</v>
      </c>
      <c r="E2907" s="21" t="b">
        <f t="shared" si="450"/>
        <v>0</v>
      </c>
      <c r="F2907" s="21" t="b">
        <f t="shared" si="451"/>
        <v>0</v>
      </c>
      <c r="G2907" s="20">
        <f t="shared" si="452"/>
        <v>1</v>
      </c>
      <c r="H2907" s="20">
        <f t="shared" si="453"/>
        <v>24</v>
      </c>
      <c r="I2907" s="20">
        <f t="shared" si="458"/>
        <v>22</v>
      </c>
      <c r="J2907" s="21">
        <f t="shared" si="459"/>
        <v>39568</v>
      </c>
      <c r="K2907" s="21"/>
      <c r="L2907" s="21" t="str">
        <f t="shared" si="454"/>
        <v>Wednesday</v>
      </c>
      <c r="M2907" s="20">
        <f t="shared" si="455"/>
        <v>4</v>
      </c>
      <c r="N2907" s="19">
        <v>5379</v>
      </c>
      <c r="O2907" s="4">
        <f>MATCH(N2907-1,'Supply Data'!$K$12:$K$17)+1</f>
        <v>5</v>
      </c>
      <c r="P2907">
        <f>INDEX('Supply Data'!$L$12:$L$17,'Demand Data'!O2907)</f>
        <v>75</v>
      </c>
      <c r="R2907" t="str">
        <f t="shared" si="456"/>
        <v>30-Apr-08 Wednesday 22</v>
      </c>
    </row>
    <row r="2908" spans="4:18" x14ac:dyDescent="0.35">
      <c r="D2908" s="21">
        <f t="shared" si="457"/>
        <v>39568.916666659628</v>
      </c>
      <c r="E2908" s="21" t="b">
        <f t="shared" si="450"/>
        <v>0</v>
      </c>
      <c r="F2908" s="21" t="b">
        <f t="shared" si="451"/>
        <v>0</v>
      </c>
      <c r="G2908" s="20">
        <f t="shared" si="452"/>
        <v>1</v>
      </c>
      <c r="H2908" s="20">
        <f t="shared" si="453"/>
        <v>24</v>
      </c>
      <c r="I2908" s="20">
        <f t="shared" si="458"/>
        <v>23</v>
      </c>
      <c r="J2908" s="21">
        <f t="shared" si="459"/>
        <v>39568</v>
      </c>
      <c r="K2908" s="21"/>
      <c r="L2908" s="21" t="str">
        <f t="shared" si="454"/>
        <v>Wednesday</v>
      </c>
      <c r="M2908" s="20">
        <f t="shared" si="455"/>
        <v>4</v>
      </c>
      <c r="N2908" s="19">
        <v>4978.5</v>
      </c>
      <c r="O2908" s="4">
        <f>MATCH(N2908-1,'Supply Data'!$K$12:$K$17)+1</f>
        <v>5</v>
      </c>
      <c r="P2908">
        <f>INDEX('Supply Data'!$L$12:$L$17,'Demand Data'!O2908)</f>
        <v>75</v>
      </c>
      <c r="R2908" t="str">
        <f t="shared" si="456"/>
        <v>30-Apr-08 Wednesday 23</v>
      </c>
    </row>
    <row r="2909" spans="4:18" x14ac:dyDescent="0.35">
      <c r="D2909" s="21">
        <f t="shared" si="457"/>
        <v>39568.958333326293</v>
      </c>
      <c r="E2909" s="21" t="b">
        <f t="shared" si="450"/>
        <v>0</v>
      </c>
      <c r="F2909" s="21" t="b">
        <f t="shared" si="451"/>
        <v>0</v>
      </c>
      <c r="G2909" s="20">
        <f t="shared" si="452"/>
        <v>1</v>
      </c>
      <c r="H2909" s="20">
        <f t="shared" si="453"/>
        <v>24</v>
      </c>
      <c r="I2909" s="20">
        <f t="shared" si="458"/>
        <v>24</v>
      </c>
      <c r="J2909" s="21">
        <f t="shared" si="459"/>
        <v>39568</v>
      </c>
      <c r="K2909" s="21"/>
      <c r="L2909" s="21" t="str">
        <f t="shared" si="454"/>
        <v>Wednesday</v>
      </c>
      <c r="M2909" s="20">
        <f t="shared" si="455"/>
        <v>4</v>
      </c>
      <c r="N2909" s="19">
        <v>4695</v>
      </c>
      <c r="O2909" s="4">
        <f>MATCH(N2909-1,'Supply Data'!$K$12:$K$17)+1</f>
        <v>4</v>
      </c>
      <c r="P2909">
        <f>INDEX('Supply Data'!$L$12:$L$17,'Demand Data'!O2909)</f>
        <v>50</v>
      </c>
      <c r="R2909" t="str">
        <f t="shared" si="456"/>
        <v>30-Apr-08 Wednesday 24</v>
      </c>
    </row>
    <row r="2910" spans="4:18" x14ac:dyDescent="0.35">
      <c r="D2910" s="21">
        <f t="shared" si="457"/>
        <v>39568.999999992957</v>
      </c>
      <c r="E2910" s="21" t="b">
        <f t="shared" si="450"/>
        <v>0</v>
      </c>
      <c r="F2910" s="21" t="b">
        <f t="shared" si="451"/>
        <v>0</v>
      </c>
      <c r="G2910" s="20">
        <f t="shared" si="452"/>
        <v>1</v>
      </c>
      <c r="H2910" s="20">
        <f t="shared" si="453"/>
        <v>24</v>
      </c>
      <c r="I2910" s="20">
        <f t="shared" si="458"/>
        <v>1</v>
      </c>
      <c r="J2910" s="21">
        <f t="shared" si="459"/>
        <v>39569</v>
      </c>
      <c r="K2910" s="21"/>
      <c r="L2910" s="21" t="str">
        <f t="shared" si="454"/>
        <v>Thursday</v>
      </c>
      <c r="M2910" s="20">
        <f t="shared" si="455"/>
        <v>5</v>
      </c>
      <c r="N2910" s="19">
        <v>4476</v>
      </c>
      <c r="O2910" s="4">
        <f>MATCH(N2910-1,'Supply Data'!$K$12:$K$17)+1</f>
        <v>4</v>
      </c>
      <c r="P2910">
        <f>INDEX('Supply Data'!$L$12:$L$17,'Demand Data'!O2910)</f>
        <v>50</v>
      </c>
      <c r="R2910" t="str">
        <f t="shared" si="456"/>
        <v>01-May-08 Thursday 1</v>
      </c>
    </row>
    <row r="2911" spans="4:18" x14ac:dyDescent="0.35">
      <c r="D2911" s="21">
        <f t="shared" si="457"/>
        <v>39569.041666659621</v>
      </c>
      <c r="E2911" s="21" t="b">
        <f t="shared" si="450"/>
        <v>0</v>
      </c>
      <c r="F2911" s="21" t="b">
        <f t="shared" si="451"/>
        <v>0</v>
      </c>
      <c r="G2911" s="20">
        <f t="shared" si="452"/>
        <v>1</v>
      </c>
      <c r="H2911" s="20">
        <f t="shared" si="453"/>
        <v>24</v>
      </c>
      <c r="I2911" s="20">
        <f t="shared" si="458"/>
        <v>2</v>
      </c>
      <c r="J2911" s="21">
        <f t="shared" si="459"/>
        <v>39569</v>
      </c>
      <c r="K2911" s="21"/>
      <c r="L2911" s="21" t="str">
        <f t="shared" si="454"/>
        <v>Thursday</v>
      </c>
      <c r="M2911" s="20">
        <f t="shared" si="455"/>
        <v>5</v>
      </c>
      <c r="N2911" s="19">
        <v>4306.5</v>
      </c>
      <c r="O2911" s="4">
        <f>MATCH(N2911-1,'Supply Data'!$K$12:$K$17)+1</f>
        <v>4</v>
      </c>
      <c r="P2911">
        <f>INDEX('Supply Data'!$L$12:$L$17,'Demand Data'!O2911)</f>
        <v>50</v>
      </c>
      <c r="R2911" t="str">
        <f t="shared" si="456"/>
        <v>01-May-08 Thursday 2</v>
      </c>
    </row>
    <row r="2912" spans="4:18" x14ac:dyDescent="0.35">
      <c r="D2912" s="21">
        <f t="shared" si="457"/>
        <v>39569.083333326285</v>
      </c>
      <c r="E2912" s="21" t="b">
        <f t="shared" si="450"/>
        <v>0</v>
      </c>
      <c r="F2912" s="21" t="b">
        <f t="shared" si="451"/>
        <v>0</v>
      </c>
      <c r="G2912" s="20">
        <f t="shared" si="452"/>
        <v>1</v>
      </c>
      <c r="H2912" s="20">
        <f t="shared" si="453"/>
        <v>24</v>
      </c>
      <c r="I2912" s="20">
        <f t="shared" si="458"/>
        <v>3</v>
      </c>
      <c r="J2912" s="21">
        <f t="shared" si="459"/>
        <v>39569</v>
      </c>
      <c r="K2912" s="21"/>
      <c r="L2912" s="21" t="str">
        <f t="shared" si="454"/>
        <v>Thursday</v>
      </c>
      <c r="M2912" s="20">
        <f t="shared" si="455"/>
        <v>5</v>
      </c>
      <c r="N2912" s="19">
        <v>4074</v>
      </c>
      <c r="O2912" s="4">
        <f>MATCH(N2912-1,'Supply Data'!$K$12:$K$17)+1</f>
        <v>4</v>
      </c>
      <c r="P2912">
        <f>INDEX('Supply Data'!$L$12:$L$17,'Demand Data'!O2912)</f>
        <v>50</v>
      </c>
      <c r="R2912" t="str">
        <f t="shared" si="456"/>
        <v>01-May-08 Thursday 3</v>
      </c>
    </row>
    <row r="2913" spans="4:18" x14ac:dyDescent="0.35">
      <c r="D2913" s="21">
        <f t="shared" si="457"/>
        <v>39569.12499999295</v>
      </c>
      <c r="E2913" s="21" t="b">
        <f t="shared" si="450"/>
        <v>0</v>
      </c>
      <c r="F2913" s="21" t="b">
        <f t="shared" si="451"/>
        <v>0</v>
      </c>
      <c r="G2913" s="20">
        <f t="shared" si="452"/>
        <v>1</v>
      </c>
      <c r="H2913" s="20">
        <f t="shared" si="453"/>
        <v>24</v>
      </c>
      <c r="I2913" s="20">
        <f t="shared" si="458"/>
        <v>4</v>
      </c>
      <c r="J2913" s="21">
        <f t="shared" si="459"/>
        <v>39569</v>
      </c>
      <c r="K2913" s="21"/>
      <c r="L2913" s="21" t="str">
        <f t="shared" si="454"/>
        <v>Thursday</v>
      </c>
      <c r="M2913" s="20">
        <f t="shared" si="455"/>
        <v>5</v>
      </c>
      <c r="N2913" s="19">
        <v>4009.5</v>
      </c>
      <c r="O2913" s="4">
        <f>MATCH(N2913-1,'Supply Data'!$K$12:$K$17)+1</f>
        <v>4</v>
      </c>
      <c r="P2913">
        <f>INDEX('Supply Data'!$L$12:$L$17,'Demand Data'!O2913)</f>
        <v>50</v>
      </c>
      <c r="R2913" t="str">
        <f t="shared" si="456"/>
        <v>01-May-08 Thursday 4</v>
      </c>
    </row>
    <row r="2914" spans="4:18" x14ac:dyDescent="0.35">
      <c r="D2914" s="21">
        <f t="shared" si="457"/>
        <v>39569.166666659614</v>
      </c>
      <c r="E2914" s="21" t="b">
        <f t="shared" si="450"/>
        <v>0</v>
      </c>
      <c r="F2914" s="21" t="b">
        <f t="shared" si="451"/>
        <v>0</v>
      </c>
      <c r="G2914" s="20">
        <f t="shared" si="452"/>
        <v>1</v>
      </c>
      <c r="H2914" s="20">
        <f t="shared" si="453"/>
        <v>24</v>
      </c>
      <c r="I2914" s="20">
        <f t="shared" si="458"/>
        <v>5</v>
      </c>
      <c r="J2914" s="21">
        <f t="shared" si="459"/>
        <v>39569</v>
      </c>
      <c r="K2914" s="21"/>
      <c r="L2914" s="21" t="str">
        <f t="shared" si="454"/>
        <v>Thursday</v>
      </c>
      <c r="M2914" s="20">
        <f t="shared" si="455"/>
        <v>5</v>
      </c>
      <c r="N2914" s="19">
        <v>3994.5</v>
      </c>
      <c r="O2914" s="4">
        <f>MATCH(N2914-1,'Supply Data'!$K$12:$K$17)+1</f>
        <v>4</v>
      </c>
      <c r="P2914">
        <f>INDEX('Supply Data'!$L$12:$L$17,'Demand Data'!O2914)</f>
        <v>50</v>
      </c>
      <c r="R2914" t="str">
        <f t="shared" si="456"/>
        <v>01-May-08 Thursday 5</v>
      </c>
    </row>
    <row r="2915" spans="4:18" x14ac:dyDescent="0.35">
      <c r="D2915" s="21">
        <f t="shared" si="457"/>
        <v>39569.208333326278</v>
      </c>
      <c r="E2915" s="21" t="b">
        <f t="shared" si="450"/>
        <v>0</v>
      </c>
      <c r="F2915" s="21" t="b">
        <f t="shared" si="451"/>
        <v>0</v>
      </c>
      <c r="G2915" s="20">
        <f t="shared" si="452"/>
        <v>1</v>
      </c>
      <c r="H2915" s="20">
        <f t="shared" si="453"/>
        <v>24</v>
      </c>
      <c r="I2915" s="20">
        <f t="shared" si="458"/>
        <v>6</v>
      </c>
      <c r="J2915" s="21">
        <f t="shared" si="459"/>
        <v>39569</v>
      </c>
      <c r="K2915" s="21"/>
      <c r="L2915" s="21" t="str">
        <f t="shared" si="454"/>
        <v>Thursday</v>
      </c>
      <c r="M2915" s="20">
        <f t="shared" si="455"/>
        <v>5</v>
      </c>
      <c r="N2915" s="19">
        <v>3651</v>
      </c>
      <c r="O2915" s="4">
        <f>MATCH(N2915-1,'Supply Data'!$K$12:$K$17)+1</f>
        <v>4</v>
      </c>
      <c r="P2915">
        <f>INDEX('Supply Data'!$L$12:$L$17,'Demand Data'!O2915)</f>
        <v>50</v>
      </c>
      <c r="R2915" t="str">
        <f t="shared" si="456"/>
        <v>01-May-08 Thursday 6</v>
      </c>
    </row>
    <row r="2916" spans="4:18" x14ac:dyDescent="0.35">
      <c r="D2916" s="21">
        <f t="shared" si="457"/>
        <v>39569.249999992942</v>
      </c>
      <c r="E2916" s="21" t="b">
        <f t="shared" si="450"/>
        <v>0</v>
      </c>
      <c r="F2916" s="21" t="b">
        <f t="shared" si="451"/>
        <v>0</v>
      </c>
      <c r="G2916" s="20">
        <f t="shared" si="452"/>
        <v>1</v>
      </c>
      <c r="H2916" s="20">
        <f t="shared" si="453"/>
        <v>24</v>
      </c>
      <c r="I2916" s="20">
        <f t="shared" si="458"/>
        <v>7</v>
      </c>
      <c r="J2916" s="21">
        <f t="shared" si="459"/>
        <v>39569</v>
      </c>
      <c r="K2916" s="21"/>
      <c r="L2916" s="21" t="str">
        <f t="shared" si="454"/>
        <v>Thursday</v>
      </c>
      <c r="M2916" s="20">
        <f t="shared" si="455"/>
        <v>5</v>
      </c>
      <c r="N2916" s="19">
        <v>3528</v>
      </c>
      <c r="O2916" s="4">
        <f>MATCH(N2916-1,'Supply Data'!$K$12:$K$17)+1</f>
        <v>3</v>
      </c>
      <c r="P2916">
        <f>INDEX('Supply Data'!$L$12:$L$17,'Demand Data'!O2916)</f>
        <v>23</v>
      </c>
      <c r="R2916" t="str">
        <f t="shared" si="456"/>
        <v>01-May-08 Thursday 7</v>
      </c>
    </row>
    <row r="2917" spans="4:18" x14ac:dyDescent="0.35">
      <c r="D2917" s="21">
        <f t="shared" si="457"/>
        <v>39569.291666659607</v>
      </c>
      <c r="E2917" s="21" t="b">
        <f t="shared" si="450"/>
        <v>0</v>
      </c>
      <c r="F2917" s="21" t="b">
        <f t="shared" si="451"/>
        <v>0</v>
      </c>
      <c r="G2917" s="20">
        <f t="shared" si="452"/>
        <v>1</v>
      </c>
      <c r="H2917" s="20">
        <f t="shared" si="453"/>
        <v>24</v>
      </c>
      <c r="I2917" s="20">
        <f t="shared" si="458"/>
        <v>8</v>
      </c>
      <c r="J2917" s="21">
        <f t="shared" si="459"/>
        <v>39569</v>
      </c>
      <c r="K2917" s="21"/>
      <c r="L2917" s="21" t="str">
        <f t="shared" si="454"/>
        <v>Thursday</v>
      </c>
      <c r="M2917" s="20">
        <f t="shared" si="455"/>
        <v>5</v>
      </c>
      <c r="N2917" s="19">
        <v>3649.5</v>
      </c>
      <c r="O2917" s="4">
        <f>MATCH(N2917-1,'Supply Data'!$K$12:$K$17)+1</f>
        <v>4</v>
      </c>
      <c r="P2917">
        <f>INDEX('Supply Data'!$L$12:$L$17,'Demand Data'!O2917)</f>
        <v>50</v>
      </c>
      <c r="R2917" t="str">
        <f t="shared" si="456"/>
        <v>01-May-08 Thursday 8</v>
      </c>
    </row>
    <row r="2918" spans="4:18" x14ac:dyDescent="0.35">
      <c r="D2918" s="21">
        <f t="shared" si="457"/>
        <v>39569.333333326271</v>
      </c>
      <c r="E2918" s="21" t="b">
        <f t="shared" si="450"/>
        <v>0</v>
      </c>
      <c r="F2918" s="21" t="b">
        <f t="shared" si="451"/>
        <v>0</v>
      </c>
      <c r="G2918" s="20">
        <f t="shared" si="452"/>
        <v>1</v>
      </c>
      <c r="H2918" s="20">
        <f t="shared" si="453"/>
        <v>24</v>
      </c>
      <c r="I2918" s="20">
        <f t="shared" si="458"/>
        <v>9</v>
      </c>
      <c r="J2918" s="21">
        <f t="shared" si="459"/>
        <v>39569</v>
      </c>
      <c r="K2918" s="21"/>
      <c r="L2918" s="21" t="str">
        <f t="shared" si="454"/>
        <v>Thursday</v>
      </c>
      <c r="M2918" s="20">
        <f t="shared" si="455"/>
        <v>5</v>
      </c>
      <c r="N2918" s="19">
        <v>3913.5</v>
      </c>
      <c r="O2918" s="4">
        <f>MATCH(N2918-1,'Supply Data'!$K$12:$K$17)+1</f>
        <v>4</v>
      </c>
      <c r="P2918">
        <f>INDEX('Supply Data'!$L$12:$L$17,'Demand Data'!O2918)</f>
        <v>50</v>
      </c>
      <c r="R2918" t="str">
        <f t="shared" si="456"/>
        <v>01-May-08 Thursday 9</v>
      </c>
    </row>
    <row r="2919" spans="4:18" x14ac:dyDescent="0.35">
      <c r="D2919" s="21">
        <f t="shared" si="457"/>
        <v>39569.374999992935</v>
      </c>
      <c r="E2919" s="21" t="b">
        <f t="shared" si="450"/>
        <v>0</v>
      </c>
      <c r="F2919" s="21" t="b">
        <f t="shared" si="451"/>
        <v>0</v>
      </c>
      <c r="G2919" s="20">
        <f t="shared" si="452"/>
        <v>1</v>
      </c>
      <c r="H2919" s="20">
        <f t="shared" si="453"/>
        <v>24</v>
      </c>
      <c r="I2919" s="20">
        <f t="shared" si="458"/>
        <v>10</v>
      </c>
      <c r="J2919" s="21">
        <f t="shared" si="459"/>
        <v>39569</v>
      </c>
      <c r="K2919" s="21"/>
      <c r="L2919" s="21" t="str">
        <f t="shared" si="454"/>
        <v>Thursday</v>
      </c>
      <c r="M2919" s="20">
        <f t="shared" si="455"/>
        <v>5</v>
      </c>
      <c r="N2919" s="19">
        <v>4248</v>
      </c>
      <c r="O2919" s="4">
        <f>MATCH(N2919-1,'Supply Data'!$K$12:$K$17)+1</f>
        <v>4</v>
      </c>
      <c r="P2919">
        <f>INDEX('Supply Data'!$L$12:$L$17,'Demand Data'!O2919)</f>
        <v>50</v>
      </c>
      <c r="R2919" t="str">
        <f t="shared" si="456"/>
        <v>01-May-08 Thursday 10</v>
      </c>
    </row>
    <row r="2920" spans="4:18" x14ac:dyDescent="0.35">
      <c r="D2920" s="21">
        <f t="shared" si="457"/>
        <v>39569.416666659599</v>
      </c>
      <c r="E2920" s="21" t="b">
        <f t="shared" si="450"/>
        <v>0</v>
      </c>
      <c r="F2920" s="21" t="b">
        <f t="shared" si="451"/>
        <v>0</v>
      </c>
      <c r="G2920" s="20">
        <f t="shared" si="452"/>
        <v>1</v>
      </c>
      <c r="H2920" s="20">
        <f t="shared" si="453"/>
        <v>24</v>
      </c>
      <c r="I2920" s="20">
        <f t="shared" si="458"/>
        <v>11</v>
      </c>
      <c r="J2920" s="21">
        <f t="shared" si="459"/>
        <v>39569</v>
      </c>
      <c r="K2920" s="21"/>
      <c r="L2920" s="21" t="str">
        <f t="shared" si="454"/>
        <v>Thursday</v>
      </c>
      <c r="M2920" s="20">
        <f t="shared" si="455"/>
        <v>5</v>
      </c>
      <c r="N2920" s="19">
        <v>4393.5</v>
      </c>
      <c r="O2920" s="4">
        <f>MATCH(N2920-1,'Supply Data'!$K$12:$K$17)+1</f>
        <v>4</v>
      </c>
      <c r="P2920">
        <f>INDEX('Supply Data'!$L$12:$L$17,'Demand Data'!O2920)</f>
        <v>50</v>
      </c>
      <c r="R2920" t="str">
        <f t="shared" si="456"/>
        <v>01-May-08 Thursday 11</v>
      </c>
    </row>
    <row r="2921" spans="4:18" x14ac:dyDescent="0.35">
      <c r="D2921" s="21">
        <f t="shared" si="457"/>
        <v>39569.458333326264</v>
      </c>
      <c r="E2921" s="21" t="b">
        <f t="shared" si="450"/>
        <v>0</v>
      </c>
      <c r="F2921" s="21" t="b">
        <f t="shared" si="451"/>
        <v>0</v>
      </c>
      <c r="G2921" s="20">
        <f t="shared" si="452"/>
        <v>1</v>
      </c>
      <c r="H2921" s="20">
        <f t="shared" si="453"/>
        <v>24</v>
      </c>
      <c r="I2921" s="20">
        <f t="shared" si="458"/>
        <v>12</v>
      </c>
      <c r="J2921" s="21">
        <f t="shared" si="459"/>
        <v>39569</v>
      </c>
      <c r="K2921" s="21"/>
      <c r="L2921" s="21" t="str">
        <f t="shared" si="454"/>
        <v>Thursday</v>
      </c>
      <c r="M2921" s="20">
        <f t="shared" si="455"/>
        <v>5</v>
      </c>
      <c r="N2921" s="19">
        <v>4201.5</v>
      </c>
      <c r="O2921" s="4">
        <f>MATCH(N2921-1,'Supply Data'!$K$12:$K$17)+1</f>
        <v>4</v>
      </c>
      <c r="P2921">
        <f>INDEX('Supply Data'!$L$12:$L$17,'Demand Data'!O2921)</f>
        <v>50</v>
      </c>
      <c r="R2921" t="str">
        <f t="shared" si="456"/>
        <v>01-May-08 Thursday 12</v>
      </c>
    </row>
    <row r="2922" spans="4:18" x14ac:dyDescent="0.35">
      <c r="D2922" s="21">
        <f t="shared" si="457"/>
        <v>39569.499999992928</v>
      </c>
      <c r="E2922" s="21" t="b">
        <f t="shared" si="450"/>
        <v>0</v>
      </c>
      <c r="F2922" s="21" t="b">
        <f t="shared" si="451"/>
        <v>0</v>
      </c>
      <c r="G2922" s="20">
        <f t="shared" si="452"/>
        <v>1</v>
      </c>
      <c r="H2922" s="20">
        <f t="shared" si="453"/>
        <v>24</v>
      </c>
      <c r="I2922" s="20">
        <f t="shared" si="458"/>
        <v>13</v>
      </c>
      <c r="J2922" s="21">
        <f t="shared" si="459"/>
        <v>39569</v>
      </c>
      <c r="K2922" s="21"/>
      <c r="L2922" s="21" t="str">
        <f t="shared" si="454"/>
        <v>Thursday</v>
      </c>
      <c r="M2922" s="20">
        <f t="shared" si="455"/>
        <v>5</v>
      </c>
      <c r="N2922" s="19">
        <v>4332</v>
      </c>
      <c r="O2922" s="4">
        <f>MATCH(N2922-1,'Supply Data'!$K$12:$K$17)+1</f>
        <v>4</v>
      </c>
      <c r="P2922">
        <f>INDEX('Supply Data'!$L$12:$L$17,'Demand Data'!O2922)</f>
        <v>50</v>
      </c>
      <c r="R2922" t="str">
        <f t="shared" si="456"/>
        <v>01-May-08 Thursday 13</v>
      </c>
    </row>
    <row r="2923" spans="4:18" x14ac:dyDescent="0.35">
      <c r="D2923" s="21">
        <f t="shared" si="457"/>
        <v>39569.541666659592</v>
      </c>
      <c r="E2923" s="21" t="b">
        <f t="shared" si="450"/>
        <v>0</v>
      </c>
      <c r="F2923" s="21" t="b">
        <f t="shared" si="451"/>
        <v>0</v>
      </c>
      <c r="G2923" s="20">
        <f t="shared" si="452"/>
        <v>1</v>
      </c>
      <c r="H2923" s="20">
        <f t="shared" si="453"/>
        <v>24</v>
      </c>
      <c r="I2923" s="20">
        <f t="shared" si="458"/>
        <v>14</v>
      </c>
      <c r="J2923" s="21">
        <f t="shared" si="459"/>
        <v>39569</v>
      </c>
      <c r="K2923" s="21"/>
      <c r="L2923" s="21" t="str">
        <f t="shared" si="454"/>
        <v>Thursday</v>
      </c>
      <c r="M2923" s="20">
        <f t="shared" si="455"/>
        <v>5</v>
      </c>
      <c r="N2923" s="19">
        <v>4452</v>
      </c>
      <c r="O2923" s="4">
        <f>MATCH(N2923-1,'Supply Data'!$K$12:$K$17)+1</f>
        <v>4</v>
      </c>
      <c r="P2923">
        <f>INDEX('Supply Data'!$L$12:$L$17,'Demand Data'!O2923)</f>
        <v>50</v>
      </c>
      <c r="R2923" t="str">
        <f t="shared" si="456"/>
        <v>01-May-08 Thursday 14</v>
      </c>
    </row>
    <row r="2924" spans="4:18" x14ac:dyDescent="0.35">
      <c r="D2924" s="21">
        <f t="shared" si="457"/>
        <v>39569.583333326256</v>
      </c>
      <c r="E2924" s="21" t="b">
        <f t="shared" si="450"/>
        <v>0</v>
      </c>
      <c r="F2924" s="21" t="b">
        <f t="shared" si="451"/>
        <v>0</v>
      </c>
      <c r="G2924" s="20">
        <f t="shared" si="452"/>
        <v>1</v>
      </c>
      <c r="H2924" s="20">
        <f t="shared" si="453"/>
        <v>24</v>
      </c>
      <c r="I2924" s="20">
        <f t="shared" si="458"/>
        <v>15</v>
      </c>
      <c r="J2924" s="21">
        <f t="shared" si="459"/>
        <v>39569</v>
      </c>
      <c r="K2924" s="21"/>
      <c r="L2924" s="21" t="str">
        <f t="shared" si="454"/>
        <v>Thursday</v>
      </c>
      <c r="M2924" s="20">
        <f t="shared" si="455"/>
        <v>5</v>
      </c>
      <c r="N2924" s="19">
        <v>4254</v>
      </c>
      <c r="O2924" s="4">
        <f>MATCH(N2924-1,'Supply Data'!$K$12:$K$17)+1</f>
        <v>4</v>
      </c>
      <c r="P2924">
        <f>INDEX('Supply Data'!$L$12:$L$17,'Demand Data'!O2924)</f>
        <v>50</v>
      </c>
      <c r="R2924" t="str">
        <f t="shared" si="456"/>
        <v>01-May-08 Thursday 15</v>
      </c>
    </row>
    <row r="2925" spans="4:18" x14ac:dyDescent="0.35">
      <c r="D2925" s="21">
        <f t="shared" si="457"/>
        <v>39569.62499999292</v>
      </c>
      <c r="E2925" s="21" t="b">
        <f t="shared" si="450"/>
        <v>0</v>
      </c>
      <c r="F2925" s="21" t="b">
        <f t="shared" si="451"/>
        <v>0</v>
      </c>
      <c r="G2925" s="20">
        <f t="shared" si="452"/>
        <v>1</v>
      </c>
      <c r="H2925" s="20">
        <f t="shared" si="453"/>
        <v>24</v>
      </c>
      <c r="I2925" s="20">
        <f t="shared" si="458"/>
        <v>16</v>
      </c>
      <c r="J2925" s="21">
        <f t="shared" si="459"/>
        <v>39569</v>
      </c>
      <c r="K2925" s="21"/>
      <c r="L2925" s="21" t="str">
        <f t="shared" si="454"/>
        <v>Thursday</v>
      </c>
      <c r="M2925" s="20">
        <f t="shared" si="455"/>
        <v>5</v>
      </c>
      <c r="N2925" s="19">
        <v>4192.5</v>
      </c>
      <c r="O2925" s="4">
        <f>MATCH(N2925-1,'Supply Data'!$K$12:$K$17)+1</f>
        <v>4</v>
      </c>
      <c r="P2925">
        <f>INDEX('Supply Data'!$L$12:$L$17,'Demand Data'!O2925)</f>
        <v>50</v>
      </c>
      <c r="R2925" t="str">
        <f t="shared" si="456"/>
        <v>01-May-08 Thursday 16</v>
      </c>
    </row>
    <row r="2926" spans="4:18" x14ac:dyDescent="0.35">
      <c r="D2926" s="21">
        <f t="shared" si="457"/>
        <v>39569.666666659585</v>
      </c>
      <c r="E2926" s="21" t="b">
        <f t="shared" si="450"/>
        <v>0</v>
      </c>
      <c r="F2926" s="21" t="b">
        <f t="shared" si="451"/>
        <v>0</v>
      </c>
      <c r="G2926" s="20">
        <f t="shared" si="452"/>
        <v>1</v>
      </c>
      <c r="H2926" s="20">
        <f t="shared" si="453"/>
        <v>24</v>
      </c>
      <c r="I2926" s="20">
        <f t="shared" si="458"/>
        <v>17</v>
      </c>
      <c r="J2926" s="21">
        <f t="shared" si="459"/>
        <v>39569</v>
      </c>
      <c r="K2926" s="21"/>
      <c r="L2926" s="21" t="str">
        <f t="shared" si="454"/>
        <v>Thursday</v>
      </c>
      <c r="M2926" s="20">
        <f t="shared" si="455"/>
        <v>5</v>
      </c>
      <c r="N2926" s="19">
        <v>4039.5</v>
      </c>
      <c r="O2926" s="4">
        <f>MATCH(N2926-1,'Supply Data'!$K$12:$K$17)+1</f>
        <v>4</v>
      </c>
      <c r="P2926">
        <f>INDEX('Supply Data'!$L$12:$L$17,'Demand Data'!O2926)</f>
        <v>50</v>
      </c>
      <c r="R2926" t="str">
        <f t="shared" si="456"/>
        <v>01-May-08 Thursday 17</v>
      </c>
    </row>
    <row r="2927" spans="4:18" x14ac:dyDescent="0.35">
      <c r="D2927" s="21">
        <f t="shared" si="457"/>
        <v>39569.708333326249</v>
      </c>
      <c r="E2927" s="21" t="b">
        <f t="shared" si="450"/>
        <v>0</v>
      </c>
      <c r="F2927" s="21" t="b">
        <f t="shared" si="451"/>
        <v>0</v>
      </c>
      <c r="G2927" s="20">
        <f t="shared" si="452"/>
        <v>1</v>
      </c>
      <c r="H2927" s="20">
        <f t="shared" si="453"/>
        <v>24</v>
      </c>
      <c r="I2927" s="20">
        <f t="shared" si="458"/>
        <v>18</v>
      </c>
      <c r="J2927" s="21">
        <f t="shared" si="459"/>
        <v>39569</v>
      </c>
      <c r="K2927" s="21"/>
      <c r="L2927" s="21" t="str">
        <f t="shared" si="454"/>
        <v>Thursday</v>
      </c>
      <c r="M2927" s="20">
        <f t="shared" si="455"/>
        <v>5</v>
      </c>
      <c r="N2927" s="19">
        <v>4183.5</v>
      </c>
      <c r="O2927" s="4">
        <f>MATCH(N2927-1,'Supply Data'!$K$12:$K$17)+1</f>
        <v>4</v>
      </c>
      <c r="P2927">
        <f>INDEX('Supply Data'!$L$12:$L$17,'Demand Data'!O2927)</f>
        <v>50</v>
      </c>
      <c r="R2927" t="str">
        <f t="shared" si="456"/>
        <v>01-May-08 Thursday 18</v>
      </c>
    </row>
    <row r="2928" spans="4:18" x14ac:dyDescent="0.35">
      <c r="D2928" s="21">
        <f t="shared" si="457"/>
        <v>39569.749999992913</v>
      </c>
      <c r="E2928" s="21" t="b">
        <f t="shared" si="450"/>
        <v>0</v>
      </c>
      <c r="F2928" s="21" t="b">
        <f t="shared" si="451"/>
        <v>0</v>
      </c>
      <c r="G2928" s="20">
        <f t="shared" si="452"/>
        <v>1</v>
      </c>
      <c r="H2928" s="20">
        <f t="shared" si="453"/>
        <v>24</v>
      </c>
      <c r="I2928" s="20">
        <f t="shared" si="458"/>
        <v>19</v>
      </c>
      <c r="J2928" s="21">
        <f t="shared" si="459"/>
        <v>39569</v>
      </c>
      <c r="K2928" s="21"/>
      <c r="L2928" s="21" t="str">
        <f t="shared" si="454"/>
        <v>Thursday</v>
      </c>
      <c r="M2928" s="20">
        <f t="shared" si="455"/>
        <v>5</v>
      </c>
      <c r="N2928" s="19">
        <v>5040</v>
      </c>
      <c r="O2928" s="4">
        <f>MATCH(N2928-1,'Supply Data'!$K$12:$K$17)+1</f>
        <v>5</v>
      </c>
      <c r="P2928">
        <f>INDEX('Supply Data'!$L$12:$L$17,'Demand Data'!O2928)</f>
        <v>75</v>
      </c>
      <c r="R2928" t="str">
        <f t="shared" si="456"/>
        <v>01-May-08 Thursday 19</v>
      </c>
    </row>
    <row r="2929" spans="4:18" x14ac:dyDescent="0.35">
      <c r="D2929" s="21">
        <f t="shared" si="457"/>
        <v>39569.791666659577</v>
      </c>
      <c r="E2929" s="21" t="b">
        <f t="shared" si="450"/>
        <v>0</v>
      </c>
      <c r="F2929" s="21" t="b">
        <f t="shared" si="451"/>
        <v>0</v>
      </c>
      <c r="G2929" s="20">
        <f t="shared" si="452"/>
        <v>1</v>
      </c>
      <c r="H2929" s="20">
        <f t="shared" si="453"/>
        <v>24</v>
      </c>
      <c r="I2929" s="20">
        <f t="shared" si="458"/>
        <v>20</v>
      </c>
      <c r="J2929" s="21">
        <f t="shared" si="459"/>
        <v>39569</v>
      </c>
      <c r="K2929" s="21"/>
      <c r="L2929" s="21" t="str">
        <f t="shared" si="454"/>
        <v>Thursday</v>
      </c>
      <c r="M2929" s="20">
        <f t="shared" si="455"/>
        <v>5</v>
      </c>
      <c r="N2929" s="19">
        <v>4990.5</v>
      </c>
      <c r="O2929" s="4">
        <f>MATCH(N2929-1,'Supply Data'!$K$12:$K$17)+1</f>
        <v>5</v>
      </c>
      <c r="P2929">
        <f>INDEX('Supply Data'!$L$12:$L$17,'Demand Data'!O2929)</f>
        <v>75</v>
      </c>
      <c r="R2929" t="str">
        <f t="shared" si="456"/>
        <v>01-May-08 Thursday 20</v>
      </c>
    </row>
    <row r="2930" spans="4:18" x14ac:dyDescent="0.35">
      <c r="D2930" s="21">
        <f t="shared" si="457"/>
        <v>39569.833333326242</v>
      </c>
      <c r="E2930" s="21" t="b">
        <f t="shared" si="450"/>
        <v>0</v>
      </c>
      <c r="F2930" s="21" t="b">
        <f t="shared" si="451"/>
        <v>0</v>
      </c>
      <c r="G2930" s="20">
        <f t="shared" si="452"/>
        <v>1</v>
      </c>
      <c r="H2930" s="20">
        <f t="shared" si="453"/>
        <v>24</v>
      </c>
      <c r="I2930" s="20">
        <f t="shared" si="458"/>
        <v>21</v>
      </c>
      <c r="J2930" s="21">
        <f t="shared" si="459"/>
        <v>39569</v>
      </c>
      <c r="K2930" s="21"/>
      <c r="L2930" s="21" t="str">
        <f t="shared" si="454"/>
        <v>Thursday</v>
      </c>
      <c r="M2930" s="20">
        <f t="shared" si="455"/>
        <v>5</v>
      </c>
      <c r="N2930" s="19">
        <v>4894.5</v>
      </c>
      <c r="O2930" s="4">
        <f>MATCH(N2930-1,'Supply Data'!$K$12:$K$17)+1</f>
        <v>5</v>
      </c>
      <c r="P2930">
        <f>INDEX('Supply Data'!$L$12:$L$17,'Demand Data'!O2930)</f>
        <v>75</v>
      </c>
      <c r="R2930" t="str">
        <f t="shared" si="456"/>
        <v>01-May-08 Thursday 21</v>
      </c>
    </row>
    <row r="2931" spans="4:18" x14ac:dyDescent="0.35">
      <c r="D2931" s="21">
        <f t="shared" si="457"/>
        <v>39569.874999992906</v>
      </c>
      <c r="E2931" s="21" t="b">
        <f t="shared" si="450"/>
        <v>0</v>
      </c>
      <c r="F2931" s="21" t="b">
        <f t="shared" si="451"/>
        <v>0</v>
      </c>
      <c r="G2931" s="20">
        <f t="shared" si="452"/>
        <v>1</v>
      </c>
      <c r="H2931" s="20">
        <f t="shared" si="453"/>
        <v>24</v>
      </c>
      <c r="I2931" s="20">
        <f t="shared" si="458"/>
        <v>22</v>
      </c>
      <c r="J2931" s="21">
        <f t="shared" si="459"/>
        <v>39569</v>
      </c>
      <c r="K2931" s="21"/>
      <c r="L2931" s="21" t="str">
        <f t="shared" si="454"/>
        <v>Thursday</v>
      </c>
      <c r="M2931" s="20">
        <f t="shared" si="455"/>
        <v>5</v>
      </c>
      <c r="N2931" s="19">
        <v>4644</v>
      </c>
      <c r="O2931" s="4">
        <f>MATCH(N2931-1,'Supply Data'!$K$12:$K$17)+1</f>
        <v>4</v>
      </c>
      <c r="P2931">
        <f>INDEX('Supply Data'!$L$12:$L$17,'Demand Data'!O2931)</f>
        <v>50</v>
      </c>
      <c r="R2931" t="str">
        <f t="shared" si="456"/>
        <v>01-May-08 Thursday 22</v>
      </c>
    </row>
    <row r="2932" spans="4:18" x14ac:dyDescent="0.35">
      <c r="D2932" s="21">
        <f t="shared" si="457"/>
        <v>39569.91666665957</v>
      </c>
      <c r="E2932" s="21" t="b">
        <f t="shared" si="450"/>
        <v>0</v>
      </c>
      <c r="F2932" s="21" t="b">
        <f t="shared" si="451"/>
        <v>0</v>
      </c>
      <c r="G2932" s="20">
        <f t="shared" si="452"/>
        <v>1</v>
      </c>
      <c r="H2932" s="20">
        <f t="shared" si="453"/>
        <v>24</v>
      </c>
      <c r="I2932" s="20">
        <f t="shared" si="458"/>
        <v>23</v>
      </c>
      <c r="J2932" s="21">
        <f t="shared" si="459"/>
        <v>39569</v>
      </c>
      <c r="K2932" s="21"/>
      <c r="L2932" s="21" t="str">
        <f t="shared" si="454"/>
        <v>Thursday</v>
      </c>
      <c r="M2932" s="20">
        <f t="shared" si="455"/>
        <v>5</v>
      </c>
      <c r="N2932" s="19">
        <v>4357.5</v>
      </c>
      <c r="O2932" s="4">
        <f>MATCH(N2932-1,'Supply Data'!$K$12:$K$17)+1</f>
        <v>4</v>
      </c>
      <c r="P2932">
        <f>INDEX('Supply Data'!$L$12:$L$17,'Demand Data'!O2932)</f>
        <v>50</v>
      </c>
      <c r="R2932" t="str">
        <f t="shared" si="456"/>
        <v>01-May-08 Thursday 23</v>
      </c>
    </row>
    <row r="2933" spans="4:18" x14ac:dyDescent="0.35">
      <c r="D2933" s="21">
        <f t="shared" si="457"/>
        <v>39569.958333326234</v>
      </c>
      <c r="E2933" s="21" t="b">
        <f t="shared" si="450"/>
        <v>0</v>
      </c>
      <c r="F2933" s="21" t="b">
        <f t="shared" si="451"/>
        <v>0</v>
      </c>
      <c r="G2933" s="20">
        <f t="shared" si="452"/>
        <v>1</v>
      </c>
      <c r="H2933" s="20">
        <f t="shared" si="453"/>
        <v>24</v>
      </c>
      <c r="I2933" s="20">
        <f t="shared" si="458"/>
        <v>24</v>
      </c>
      <c r="J2933" s="21">
        <f t="shared" si="459"/>
        <v>39569</v>
      </c>
      <c r="K2933" s="21"/>
      <c r="L2933" s="21" t="str">
        <f t="shared" si="454"/>
        <v>Thursday</v>
      </c>
      <c r="M2933" s="20">
        <f t="shared" si="455"/>
        <v>5</v>
      </c>
      <c r="N2933" s="19">
        <v>4138.5</v>
      </c>
      <c r="O2933" s="4">
        <f>MATCH(N2933-1,'Supply Data'!$K$12:$K$17)+1</f>
        <v>4</v>
      </c>
      <c r="P2933">
        <f>INDEX('Supply Data'!$L$12:$L$17,'Demand Data'!O2933)</f>
        <v>50</v>
      </c>
      <c r="R2933" t="str">
        <f t="shared" si="456"/>
        <v>01-May-08 Thursday 24</v>
      </c>
    </row>
    <row r="2934" spans="4:18" x14ac:dyDescent="0.35">
      <c r="D2934" s="21">
        <f t="shared" si="457"/>
        <v>39569.999999992899</v>
      </c>
      <c r="E2934" s="21" t="b">
        <f t="shared" si="450"/>
        <v>0</v>
      </c>
      <c r="F2934" s="21" t="b">
        <f t="shared" si="451"/>
        <v>0</v>
      </c>
      <c r="G2934" s="20">
        <f t="shared" si="452"/>
        <v>1</v>
      </c>
      <c r="H2934" s="20">
        <f t="shared" si="453"/>
        <v>24</v>
      </c>
      <c r="I2934" s="20">
        <f t="shared" si="458"/>
        <v>1</v>
      </c>
      <c r="J2934" s="21">
        <f t="shared" si="459"/>
        <v>39570</v>
      </c>
      <c r="K2934" s="21"/>
      <c r="L2934" s="21" t="str">
        <f t="shared" si="454"/>
        <v>Friday</v>
      </c>
      <c r="M2934" s="20">
        <f t="shared" si="455"/>
        <v>5</v>
      </c>
      <c r="N2934" s="19">
        <v>3991.5</v>
      </c>
      <c r="O2934" s="4">
        <f>MATCH(N2934-1,'Supply Data'!$K$12:$K$17)+1</f>
        <v>4</v>
      </c>
      <c r="P2934">
        <f>INDEX('Supply Data'!$L$12:$L$17,'Demand Data'!O2934)</f>
        <v>50</v>
      </c>
      <c r="R2934" t="str">
        <f t="shared" si="456"/>
        <v>02-May-08 Friday 1</v>
      </c>
    </row>
    <row r="2935" spans="4:18" x14ac:dyDescent="0.35">
      <c r="D2935" s="21">
        <f t="shared" si="457"/>
        <v>39570.041666659563</v>
      </c>
      <c r="E2935" s="21" t="b">
        <f t="shared" si="450"/>
        <v>0</v>
      </c>
      <c r="F2935" s="21" t="b">
        <f t="shared" si="451"/>
        <v>0</v>
      </c>
      <c r="G2935" s="20">
        <f t="shared" si="452"/>
        <v>1</v>
      </c>
      <c r="H2935" s="20">
        <f t="shared" si="453"/>
        <v>24</v>
      </c>
      <c r="I2935" s="20">
        <f t="shared" si="458"/>
        <v>2</v>
      </c>
      <c r="J2935" s="21">
        <f t="shared" si="459"/>
        <v>39570</v>
      </c>
      <c r="K2935" s="21"/>
      <c r="L2935" s="21" t="str">
        <f t="shared" si="454"/>
        <v>Friday</v>
      </c>
      <c r="M2935" s="20">
        <f t="shared" si="455"/>
        <v>5</v>
      </c>
      <c r="N2935" s="19">
        <v>3876</v>
      </c>
      <c r="O2935" s="4">
        <f>MATCH(N2935-1,'Supply Data'!$K$12:$K$17)+1</f>
        <v>4</v>
      </c>
      <c r="P2935">
        <f>INDEX('Supply Data'!$L$12:$L$17,'Demand Data'!O2935)</f>
        <v>50</v>
      </c>
      <c r="R2935" t="str">
        <f t="shared" si="456"/>
        <v>02-May-08 Friday 2</v>
      </c>
    </row>
    <row r="2936" spans="4:18" x14ac:dyDescent="0.35">
      <c r="D2936" s="21">
        <f t="shared" si="457"/>
        <v>39570.083333326227</v>
      </c>
      <c r="E2936" s="21" t="b">
        <f t="shared" si="450"/>
        <v>0</v>
      </c>
      <c r="F2936" s="21" t="b">
        <f t="shared" si="451"/>
        <v>0</v>
      </c>
      <c r="G2936" s="20">
        <f t="shared" si="452"/>
        <v>1</v>
      </c>
      <c r="H2936" s="20">
        <f t="shared" si="453"/>
        <v>24</v>
      </c>
      <c r="I2936" s="20">
        <f t="shared" si="458"/>
        <v>3</v>
      </c>
      <c r="J2936" s="21">
        <f t="shared" si="459"/>
        <v>39570</v>
      </c>
      <c r="K2936" s="21"/>
      <c r="L2936" s="21" t="str">
        <f t="shared" si="454"/>
        <v>Friday</v>
      </c>
      <c r="M2936" s="20">
        <f t="shared" si="455"/>
        <v>5</v>
      </c>
      <c r="N2936" s="19">
        <v>3825</v>
      </c>
      <c r="O2936" s="4">
        <f>MATCH(N2936-1,'Supply Data'!$K$12:$K$17)+1</f>
        <v>4</v>
      </c>
      <c r="P2936">
        <f>INDEX('Supply Data'!$L$12:$L$17,'Demand Data'!O2936)</f>
        <v>50</v>
      </c>
      <c r="R2936" t="str">
        <f t="shared" si="456"/>
        <v>02-May-08 Friday 3</v>
      </c>
    </row>
    <row r="2937" spans="4:18" x14ac:dyDescent="0.35">
      <c r="D2937" s="21">
        <f t="shared" si="457"/>
        <v>39570.124999992891</v>
      </c>
      <c r="E2937" s="21" t="b">
        <f t="shared" si="450"/>
        <v>0</v>
      </c>
      <c r="F2937" s="21" t="b">
        <f t="shared" si="451"/>
        <v>0</v>
      </c>
      <c r="G2937" s="20">
        <f t="shared" si="452"/>
        <v>1</v>
      </c>
      <c r="H2937" s="20">
        <f t="shared" si="453"/>
        <v>24</v>
      </c>
      <c r="I2937" s="20">
        <f t="shared" si="458"/>
        <v>4</v>
      </c>
      <c r="J2937" s="21">
        <f t="shared" si="459"/>
        <v>39570</v>
      </c>
      <c r="K2937" s="21"/>
      <c r="L2937" s="21" t="str">
        <f t="shared" si="454"/>
        <v>Friday</v>
      </c>
      <c r="M2937" s="20">
        <f t="shared" si="455"/>
        <v>5</v>
      </c>
      <c r="N2937" s="19">
        <v>3796.5</v>
      </c>
      <c r="O2937" s="4">
        <f>MATCH(N2937-1,'Supply Data'!$K$12:$K$17)+1</f>
        <v>4</v>
      </c>
      <c r="P2937">
        <f>INDEX('Supply Data'!$L$12:$L$17,'Demand Data'!O2937)</f>
        <v>50</v>
      </c>
      <c r="R2937" t="str">
        <f t="shared" si="456"/>
        <v>02-May-08 Friday 4</v>
      </c>
    </row>
    <row r="2938" spans="4:18" x14ac:dyDescent="0.35">
      <c r="D2938" s="21">
        <f t="shared" si="457"/>
        <v>39570.166666659556</v>
      </c>
      <c r="E2938" s="21" t="b">
        <f t="shared" si="450"/>
        <v>0</v>
      </c>
      <c r="F2938" s="21" t="b">
        <f t="shared" si="451"/>
        <v>0</v>
      </c>
      <c r="G2938" s="20">
        <f t="shared" si="452"/>
        <v>1</v>
      </c>
      <c r="H2938" s="20">
        <f t="shared" si="453"/>
        <v>24</v>
      </c>
      <c r="I2938" s="20">
        <f t="shared" si="458"/>
        <v>5</v>
      </c>
      <c r="J2938" s="21">
        <f t="shared" si="459"/>
        <v>39570</v>
      </c>
      <c r="K2938" s="21"/>
      <c r="L2938" s="21" t="str">
        <f t="shared" si="454"/>
        <v>Friday</v>
      </c>
      <c r="M2938" s="20">
        <f t="shared" si="455"/>
        <v>5</v>
      </c>
      <c r="N2938" s="19">
        <v>3846</v>
      </c>
      <c r="O2938" s="4">
        <f>MATCH(N2938-1,'Supply Data'!$K$12:$K$17)+1</f>
        <v>4</v>
      </c>
      <c r="P2938">
        <f>INDEX('Supply Data'!$L$12:$L$17,'Demand Data'!O2938)</f>
        <v>50</v>
      </c>
      <c r="R2938" t="str">
        <f t="shared" si="456"/>
        <v>02-May-08 Friday 5</v>
      </c>
    </row>
    <row r="2939" spans="4:18" x14ac:dyDescent="0.35">
      <c r="D2939" s="21">
        <f t="shared" si="457"/>
        <v>39570.20833332622</v>
      </c>
      <c r="E2939" s="21" t="b">
        <f t="shared" si="450"/>
        <v>0</v>
      </c>
      <c r="F2939" s="21" t="b">
        <f t="shared" si="451"/>
        <v>0</v>
      </c>
      <c r="G2939" s="20">
        <f t="shared" si="452"/>
        <v>1</v>
      </c>
      <c r="H2939" s="20">
        <f t="shared" si="453"/>
        <v>24</v>
      </c>
      <c r="I2939" s="20">
        <f t="shared" si="458"/>
        <v>6</v>
      </c>
      <c r="J2939" s="21">
        <f t="shared" si="459"/>
        <v>39570</v>
      </c>
      <c r="K2939" s="21"/>
      <c r="L2939" s="21" t="str">
        <f t="shared" si="454"/>
        <v>Friday</v>
      </c>
      <c r="M2939" s="20">
        <f t="shared" si="455"/>
        <v>5</v>
      </c>
      <c r="N2939" s="19">
        <v>3852</v>
      </c>
      <c r="O2939" s="4">
        <f>MATCH(N2939-1,'Supply Data'!$K$12:$K$17)+1</f>
        <v>4</v>
      </c>
      <c r="P2939">
        <f>INDEX('Supply Data'!$L$12:$L$17,'Demand Data'!O2939)</f>
        <v>50</v>
      </c>
      <c r="R2939" t="str">
        <f t="shared" si="456"/>
        <v>02-May-08 Friday 6</v>
      </c>
    </row>
    <row r="2940" spans="4:18" x14ac:dyDescent="0.35">
      <c r="D2940" s="21">
        <f t="shared" si="457"/>
        <v>39570.249999992884</v>
      </c>
      <c r="E2940" s="21" t="b">
        <f t="shared" si="450"/>
        <v>0</v>
      </c>
      <c r="F2940" s="21" t="b">
        <f t="shared" si="451"/>
        <v>0</v>
      </c>
      <c r="G2940" s="20">
        <f t="shared" si="452"/>
        <v>1</v>
      </c>
      <c r="H2940" s="20">
        <f t="shared" si="453"/>
        <v>24</v>
      </c>
      <c r="I2940" s="20">
        <f t="shared" si="458"/>
        <v>7</v>
      </c>
      <c r="J2940" s="21">
        <f t="shared" si="459"/>
        <v>39570</v>
      </c>
      <c r="K2940" s="21"/>
      <c r="L2940" s="21" t="str">
        <f t="shared" si="454"/>
        <v>Friday</v>
      </c>
      <c r="M2940" s="20">
        <f t="shared" si="455"/>
        <v>5</v>
      </c>
      <c r="N2940" s="19">
        <v>3835.5</v>
      </c>
      <c r="O2940" s="4">
        <f>MATCH(N2940-1,'Supply Data'!$K$12:$K$17)+1</f>
        <v>4</v>
      </c>
      <c r="P2940">
        <f>INDEX('Supply Data'!$L$12:$L$17,'Demand Data'!O2940)</f>
        <v>50</v>
      </c>
      <c r="R2940" t="str">
        <f t="shared" si="456"/>
        <v>02-May-08 Friday 7</v>
      </c>
    </row>
    <row r="2941" spans="4:18" x14ac:dyDescent="0.35">
      <c r="D2941" s="21">
        <f t="shared" si="457"/>
        <v>39570.291666659548</v>
      </c>
      <c r="E2941" s="21" t="b">
        <f t="shared" si="450"/>
        <v>0</v>
      </c>
      <c r="F2941" s="21" t="b">
        <f t="shared" si="451"/>
        <v>0</v>
      </c>
      <c r="G2941" s="20">
        <f t="shared" si="452"/>
        <v>1</v>
      </c>
      <c r="H2941" s="20">
        <f t="shared" si="453"/>
        <v>24</v>
      </c>
      <c r="I2941" s="20">
        <f t="shared" si="458"/>
        <v>8</v>
      </c>
      <c r="J2941" s="21">
        <f t="shared" si="459"/>
        <v>39570</v>
      </c>
      <c r="K2941" s="21"/>
      <c r="L2941" s="21" t="str">
        <f t="shared" si="454"/>
        <v>Friday</v>
      </c>
      <c r="M2941" s="20">
        <f t="shared" si="455"/>
        <v>5</v>
      </c>
      <c r="N2941" s="19">
        <v>4854</v>
      </c>
      <c r="O2941" s="4">
        <f>MATCH(N2941-1,'Supply Data'!$K$12:$K$17)+1</f>
        <v>5</v>
      </c>
      <c r="P2941">
        <f>INDEX('Supply Data'!$L$12:$L$17,'Demand Data'!O2941)</f>
        <v>75</v>
      </c>
      <c r="R2941" t="str">
        <f t="shared" si="456"/>
        <v>02-May-08 Friday 8</v>
      </c>
    </row>
    <row r="2942" spans="4:18" x14ac:dyDescent="0.35">
      <c r="D2942" s="21">
        <f t="shared" si="457"/>
        <v>39570.333333326213</v>
      </c>
      <c r="E2942" s="21" t="b">
        <f t="shared" si="450"/>
        <v>0</v>
      </c>
      <c r="F2942" s="21" t="b">
        <f t="shared" si="451"/>
        <v>0</v>
      </c>
      <c r="G2942" s="20">
        <f t="shared" si="452"/>
        <v>1</v>
      </c>
      <c r="H2942" s="20">
        <f t="shared" si="453"/>
        <v>24</v>
      </c>
      <c r="I2942" s="20">
        <f t="shared" si="458"/>
        <v>9</v>
      </c>
      <c r="J2942" s="21">
        <f t="shared" si="459"/>
        <v>39570</v>
      </c>
      <c r="K2942" s="21"/>
      <c r="L2942" s="21" t="str">
        <f t="shared" si="454"/>
        <v>Friday</v>
      </c>
      <c r="M2942" s="20">
        <f t="shared" si="455"/>
        <v>5</v>
      </c>
      <c r="N2942" s="19">
        <v>5458.5</v>
      </c>
      <c r="O2942" s="4">
        <f>MATCH(N2942-1,'Supply Data'!$K$12:$K$17)+1</f>
        <v>5</v>
      </c>
      <c r="P2942">
        <f>INDEX('Supply Data'!$L$12:$L$17,'Demand Data'!O2942)</f>
        <v>75</v>
      </c>
      <c r="R2942" t="str">
        <f t="shared" si="456"/>
        <v>02-May-08 Friday 9</v>
      </c>
    </row>
    <row r="2943" spans="4:18" x14ac:dyDescent="0.35">
      <c r="D2943" s="21">
        <f t="shared" si="457"/>
        <v>39570.374999992877</v>
      </c>
      <c r="E2943" s="21" t="b">
        <f t="shared" si="450"/>
        <v>0</v>
      </c>
      <c r="F2943" s="21" t="b">
        <f t="shared" si="451"/>
        <v>0</v>
      </c>
      <c r="G2943" s="20">
        <f t="shared" si="452"/>
        <v>1</v>
      </c>
      <c r="H2943" s="20">
        <f t="shared" si="453"/>
        <v>24</v>
      </c>
      <c r="I2943" s="20">
        <f t="shared" si="458"/>
        <v>10</v>
      </c>
      <c r="J2943" s="21">
        <f t="shared" si="459"/>
        <v>39570</v>
      </c>
      <c r="K2943" s="21"/>
      <c r="L2943" s="21" t="str">
        <f t="shared" si="454"/>
        <v>Friday</v>
      </c>
      <c r="M2943" s="20">
        <f t="shared" si="455"/>
        <v>5</v>
      </c>
      <c r="N2943" s="19">
        <v>5857.5</v>
      </c>
      <c r="O2943" s="4">
        <f>MATCH(N2943-1,'Supply Data'!$K$12:$K$17)+1</f>
        <v>5</v>
      </c>
      <c r="P2943">
        <f>INDEX('Supply Data'!$L$12:$L$17,'Demand Data'!O2943)</f>
        <v>75</v>
      </c>
      <c r="R2943" t="str">
        <f t="shared" si="456"/>
        <v>02-May-08 Friday 10</v>
      </c>
    </row>
    <row r="2944" spans="4:18" x14ac:dyDescent="0.35">
      <c r="D2944" s="21">
        <f t="shared" si="457"/>
        <v>39570.416666659541</v>
      </c>
      <c r="E2944" s="21" t="b">
        <f t="shared" si="450"/>
        <v>0</v>
      </c>
      <c r="F2944" s="21" t="b">
        <f t="shared" si="451"/>
        <v>0</v>
      </c>
      <c r="G2944" s="20">
        <f t="shared" si="452"/>
        <v>1</v>
      </c>
      <c r="H2944" s="20">
        <f t="shared" si="453"/>
        <v>24</v>
      </c>
      <c r="I2944" s="20">
        <f t="shared" si="458"/>
        <v>11</v>
      </c>
      <c r="J2944" s="21">
        <f t="shared" si="459"/>
        <v>39570</v>
      </c>
      <c r="K2944" s="21"/>
      <c r="L2944" s="21" t="str">
        <f t="shared" si="454"/>
        <v>Friday</v>
      </c>
      <c r="M2944" s="20">
        <f t="shared" si="455"/>
        <v>5</v>
      </c>
      <c r="N2944" s="19">
        <v>6120</v>
      </c>
      <c r="O2944" s="4">
        <f>MATCH(N2944-1,'Supply Data'!$K$12:$K$17)+1</f>
        <v>5</v>
      </c>
      <c r="P2944">
        <f>INDEX('Supply Data'!$L$12:$L$17,'Demand Data'!O2944)</f>
        <v>75</v>
      </c>
      <c r="R2944" t="str">
        <f t="shared" si="456"/>
        <v>02-May-08 Friday 11</v>
      </c>
    </row>
    <row r="2945" spans="4:18" x14ac:dyDescent="0.35">
      <c r="D2945" s="21">
        <f t="shared" si="457"/>
        <v>39570.458333326205</v>
      </c>
      <c r="E2945" s="21" t="b">
        <f t="shared" si="450"/>
        <v>0</v>
      </c>
      <c r="F2945" s="21" t="b">
        <f t="shared" si="451"/>
        <v>0</v>
      </c>
      <c r="G2945" s="20">
        <f t="shared" si="452"/>
        <v>1</v>
      </c>
      <c r="H2945" s="20">
        <f t="shared" si="453"/>
        <v>24</v>
      </c>
      <c r="I2945" s="20">
        <f t="shared" si="458"/>
        <v>12</v>
      </c>
      <c r="J2945" s="21">
        <f t="shared" si="459"/>
        <v>39570</v>
      </c>
      <c r="K2945" s="21"/>
      <c r="L2945" s="21" t="str">
        <f t="shared" si="454"/>
        <v>Friday</v>
      </c>
      <c r="M2945" s="20">
        <f t="shared" si="455"/>
        <v>5</v>
      </c>
      <c r="N2945" s="19">
        <v>5793</v>
      </c>
      <c r="O2945" s="4">
        <f>MATCH(N2945-1,'Supply Data'!$K$12:$K$17)+1</f>
        <v>5</v>
      </c>
      <c r="P2945">
        <f>INDEX('Supply Data'!$L$12:$L$17,'Demand Data'!O2945)</f>
        <v>75</v>
      </c>
      <c r="R2945" t="str">
        <f t="shared" si="456"/>
        <v>02-May-08 Friday 12</v>
      </c>
    </row>
    <row r="2946" spans="4:18" x14ac:dyDescent="0.35">
      <c r="D2946" s="21">
        <f t="shared" si="457"/>
        <v>39570.49999999287</v>
      </c>
      <c r="E2946" s="21" t="b">
        <f t="shared" si="450"/>
        <v>0</v>
      </c>
      <c r="F2946" s="21" t="b">
        <f t="shared" si="451"/>
        <v>0</v>
      </c>
      <c r="G2946" s="20">
        <f t="shared" si="452"/>
        <v>1</v>
      </c>
      <c r="H2946" s="20">
        <f t="shared" si="453"/>
        <v>24</v>
      </c>
      <c r="I2946" s="20">
        <f t="shared" si="458"/>
        <v>13</v>
      </c>
      <c r="J2946" s="21">
        <f t="shared" si="459"/>
        <v>39570</v>
      </c>
      <c r="K2946" s="21"/>
      <c r="L2946" s="21" t="str">
        <f t="shared" si="454"/>
        <v>Friday</v>
      </c>
      <c r="M2946" s="20">
        <f t="shared" si="455"/>
        <v>5</v>
      </c>
      <c r="N2946" s="19">
        <v>5944.5</v>
      </c>
      <c r="O2946" s="4">
        <f>MATCH(N2946-1,'Supply Data'!$K$12:$K$17)+1</f>
        <v>5</v>
      </c>
      <c r="P2946">
        <f>INDEX('Supply Data'!$L$12:$L$17,'Demand Data'!O2946)</f>
        <v>75</v>
      </c>
      <c r="R2946" t="str">
        <f t="shared" si="456"/>
        <v>02-May-08 Friday 13</v>
      </c>
    </row>
    <row r="2947" spans="4:18" x14ac:dyDescent="0.35">
      <c r="D2947" s="21">
        <f t="shared" si="457"/>
        <v>39570.541666659534</v>
      </c>
      <c r="E2947" s="21" t="b">
        <f t="shared" si="450"/>
        <v>0</v>
      </c>
      <c r="F2947" s="21" t="b">
        <f t="shared" si="451"/>
        <v>0</v>
      </c>
      <c r="G2947" s="20">
        <f t="shared" si="452"/>
        <v>1</v>
      </c>
      <c r="H2947" s="20">
        <f t="shared" si="453"/>
        <v>24</v>
      </c>
      <c r="I2947" s="20">
        <f t="shared" si="458"/>
        <v>14</v>
      </c>
      <c r="J2947" s="21">
        <f t="shared" si="459"/>
        <v>39570</v>
      </c>
      <c r="K2947" s="21"/>
      <c r="L2947" s="21" t="str">
        <f t="shared" si="454"/>
        <v>Friday</v>
      </c>
      <c r="M2947" s="20">
        <f t="shared" si="455"/>
        <v>5</v>
      </c>
      <c r="N2947" s="19">
        <v>6042</v>
      </c>
      <c r="O2947" s="4">
        <f>MATCH(N2947-1,'Supply Data'!$K$12:$K$17)+1</f>
        <v>5</v>
      </c>
      <c r="P2947">
        <f>INDEX('Supply Data'!$L$12:$L$17,'Demand Data'!O2947)</f>
        <v>75</v>
      </c>
      <c r="R2947" t="str">
        <f t="shared" si="456"/>
        <v>02-May-08 Friday 14</v>
      </c>
    </row>
    <row r="2948" spans="4:18" x14ac:dyDescent="0.35">
      <c r="D2948" s="21">
        <f t="shared" si="457"/>
        <v>39570.583333326198</v>
      </c>
      <c r="E2948" s="21" t="b">
        <f t="shared" si="450"/>
        <v>0</v>
      </c>
      <c r="F2948" s="21" t="b">
        <f t="shared" si="451"/>
        <v>0</v>
      </c>
      <c r="G2948" s="20">
        <f t="shared" si="452"/>
        <v>1</v>
      </c>
      <c r="H2948" s="20">
        <f t="shared" si="453"/>
        <v>24</v>
      </c>
      <c r="I2948" s="20">
        <f t="shared" si="458"/>
        <v>15</v>
      </c>
      <c r="J2948" s="21">
        <f t="shared" si="459"/>
        <v>39570</v>
      </c>
      <c r="K2948" s="21"/>
      <c r="L2948" s="21" t="str">
        <f t="shared" si="454"/>
        <v>Friday</v>
      </c>
      <c r="M2948" s="20">
        <f t="shared" si="455"/>
        <v>5</v>
      </c>
      <c r="N2948" s="19">
        <v>5896.5</v>
      </c>
      <c r="O2948" s="4">
        <f>MATCH(N2948-1,'Supply Data'!$K$12:$K$17)+1</f>
        <v>5</v>
      </c>
      <c r="P2948">
        <f>INDEX('Supply Data'!$L$12:$L$17,'Demand Data'!O2948)</f>
        <v>75</v>
      </c>
      <c r="R2948" t="str">
        <f t="shared" si="456"/>
        <v>02-May-08 Friday 15</v>
      </c>
    </row>
    <row r="2949" spans="4:18" x14ac:dyDescent="0.35">
      <c r="D2949" s="21">
        <f t="shared" si="457"/>
        <v>39570.624999992862</v>
      </c>
      <c r="E2949" s="21" t="b">
        <f t="shared" si="450"/>
        <v>0</v>
      </c>
      <c r="F2949" s="21" t="b">
        <f t="shared" si="451"/>
        <v>0</v>
      </c>
      <c r="G2949" s="20">
        <f t="shared" si="452"/>
        <v>1</v>
      </c>
      <c r="H2949" s="20">
        <f t="shared" si="453"/>
        <v>24</v>
      </c>
      <c r="I2949" s="20">
        <f t="shared" si="458"/>
        <v>16</v>
      </c>
      <c r="J2949" s="21">
        <f t="shared" si="459"/>
        <v>39570</v>
      </c>
      <c r="K2949" s="21"/>
      <c r="L2949" s="21" t="str">
        <f t="shared" si="454"/>
        <v>Friday</v>
      </c>
      <c r="M2949" s="20">
        <f t="shared" si="455"/>
        <v>5</v>
      </c>
      <c r="N2949" s="19">
        <v>5751</v>
      </c>
      <c r="O2949" s="4">
        <f>MATCH(N2949-1,'Supply Data'!$K$12:$K$17)+1</f>
        <v>5</v>
      </c>
      <c r="P2949">
        <f>INDEX('Supply Data'!$L$12:$L$17,'Demand Data'!O2949)</f>
        <v>75</v>
      </c>
      <c r="R2949" t="str">
        <f t="shared" si="456"/>
        <v>02-May-08 Friday 16</v>
      </c>
    </row>
    <row r="2950" spans="4:18" x14ac:dyDescent="0.35">
      <c r="D2950" s="21">
        <f t="shared" si="457"/>
        <v>39570.666666659527</v>
      </c>
      <c r="E2950" s="21" t="b">
        <f t="shared" ref="E2950:E3013" si="460">D2950=$D$2</f>
        <v>0</v>
      </c>
      <c r="F2950" s="21" t="b">
        <f t="shared" ref="F2950:F3013" si="461">D2950=$E$2</f>
        <v>0</v>
      </c>
      <c r="G2950" s="20">
        <f t="shared" si="452"/>
        <v>1</v>
      </c>
      <c r="H2950" s="20">
        <f t="shared" si="453"/>
        <v>24</v>
      </c>
      <c r="I2950" s="20">
        <f t="shared" si="458"/>
        <v>17</v>
      </c>
      <c r="J2950" s="21">
        <f t="shared" si="459"/>
        <v>39570</v>
      </c>
      <c r="K2950" s="21"/>
      <c r="L2950" s="21" t="str">
        <f t="shared" si="454"/>
        <v>Friday</v>
      </c>
      <c r="M2950" s="20">
        <f t="shared" si="455"/>
        <v>5</v>
      </c>
      <c r="N2950" s="19">
        <v>5623.5</v>
      </c>
      <c r="O2950" s="4">
        <f>MATCH(N2950-1,'Supply Data'!$K$12:$K$17)+1</f>
        <v>5</v>
      </c>
      <c r="P2950">
        <f>INDEX('Supply Data'!$L$12:$L$17,'Demand Data'!O2950)</f>
        <v>75</v>
      </c>
      <c r="R2950" t="str">
        <f t="shared" si="456"/>
        <v>02-May-08 Friday 17</v>
      </c>
    </row>
    <row r="2951" spans="4:18" x14ac:dyDescent="0.35">
      <c r="D2951" s="21">
        <f t="shared" si="457"/>
        <v>39570.708333326191</v>
      </c>
      <c r="E2951" s="21" t="b">
        <f t="shared" si="460"/>
        <v>0</v>
      </c>
      <c r="F2951" s="21" t="b">
        <f t="shared" si="461"/>
        <v>0</v>
      </c>
      <c r="G2951" s="20">
        <f t="shared" ref="G2951:G3014" si="462">IF(E2951,2,IF(F2951,3,1))</f>
        <v>1</v>
      </c>
      <c r="H2951" s="20">
        <f t="shared" ref="H2951:H3014" si="463">CHOOSE(G2951,24,23,25)</f>
        <v>24</v>
      </c>
      <c r="I2951" s="20">
        <f t="shared" si="458"/>
        <v>18</v>
      </c>
      <c r="J2951" s="21">
        <f t="shared" si="459"/>
        <v>39570</v>
      </c>
      <c r="K2951" s="21"/>
      <c r="L2951" s="21" t="str">
        <f t="shared" ref="L2951:L3014" si="464">TEXT(J2951,"ddddd")</f>
        <v>Friday</v>
      </c>
      <c r="M2951" s="20">
        <f t="shared" ref="M2951:M3014" si="465">MONTH(D2951)</f>
        <v>5</v>
      </c>
      <c r="N2951" s="19">
        <v>5677.5</v>
      </c>
      <c r="O2951" s="4">
        <f>MATCH(N2951-1,'Supply Data'!$K$12:$K$17)+1</f>
        <v>5</v>
      </c>
      <c r="P2951">
        <f>INDEX('Supply Data'!$L$12:$L$17,'Demand Data'!O2951)</f>
        <v>75</v>
      </c>
      <c r="R2951" t="str">
        <f t="shared" ref="R2951:R3014" si="466">TEXT(D2951,"dd-mmm-yy ddddd")&amp;" "&amp;I2951</f>
        <v>02-May-08 Friday 18</v>
      </c>
    </row>
    <row r="2952" spans="4:18" x14ac:dyDescent="0.35">
      <c r="D2952" s="21">
        <f t="shared" ref="D2952:D3015" si="467">D2951+1/24</f>
        <v>39570.749999992855</v>
      </c>
      <c r="E2952" s="21" t="b">
        <f t="shared" si="460"/>
        <v>0</v>
      </c>
      <c r="F2952" s="21" t="b">
        <f t="shared" si="461"/>
        <v>0</v>
      </c>
      <c r="G2952" s="20">
        <f t="shared" si="462"/>
        <v>1</v>
      </c>
      <c r="H2952" s="20">
        <f t="shared" si="463"/>
        <v>24</v>
      </c>
      <c r="I2952" s="20">
        <f t="shared" ref="I2952:I3015" si="468">IF(I2951&gt;=H2952,1,I2951+1)</f>
        <v>19</v>
      </c>
      <c r="J2952" s="21">
        <f t="shared" ref="J2952:J3015" si="469">IF(I2952=1,J2951+1,J2951)</f>
        <v>39570</v>
      </c>
      <c r="K2952" s="21"/>
      <c r="L2952" s="21" t="str">
        <f t="shared" si="464"/>
        <v>Friday</v>
      </c>
      <c r="M2952" s="20">
        <f t="shared" si="465"/>
        <v>5</v>
      </c>
      <c r="N2952" s="19">
        <v>6004.5</v>
      </c>
      <c r="O2952" s="4">
        <f>MATCH(N2952-1,'Supply Data'!$K$12:$K$17)+1</f>
        <v>5</v>
      </c>
      <c r="P2952">
        <f>INDEX('Supply Data'!$L$12:$L$17,'Demand Data'!O2952)</f>
        <v>75</v>
      </c>
      <c r="R2952" t="str">
        <f t="shared" si="466"/>
        <v>02-May-08 Friday 19</v>
      </c>
    </row>
    <row r="2953" spans="4:18" x14ac:dyDescent="0.35">
      <c r="D2953" s="21">
        <f t="shared" si="467"/>
        <v>39570.791666659519</v>
      </c>
      <c r="E2953" s="21" t="b">
        <f t="shared" si="460"/>
        <v>0</v>
      </c>
      <c r="F2953" s="21" t="b">
        <f t="shared" si="461"/>
        <v>0</v>
      </c>
      <c r="G2953" s="20">
        <f t="shared" si="462"/>
        <v>1</v>
      </c>
      <c r="H2953" s="20">
        <f t="shared" si="463"/>
        <v>24</v>
      </c>
      <c r="I2953" s="20">
        <f t="shared" si="468"/>
        <v>20</v>
      </c>
      <c r="J2953" s="21">
        <f t="shared" si="469"/>
        <v>39570</v>
      </c>
      <c r="K2953" s="21"/>
      <c r="L2953" s="21" t="str">
        <f t="shared" si="464"/>
        <v>Friday</v>
      </c>
      <c r="M2953" s="20">
        <f t="shared" si="465"/>
        <v>5</v>
      </c>
      <c r="N2953" s="19">
        <v>5893.5</v>
      </c>
      <c r="O2953" s="4">
        <f>MATCH(N2953-1,'Supply Data'!$K$12:$K$17)+1</f>
        <v>5</v>
      </c>
      <c r="P2953">
        <f>INDEX('Supply Data'!$L$12:$L$17,'Demand Data'!O2953)</f>
        <v>75</v>
      </c>
      <c r="R2953" t="str">
        <f t="shared" si="466"/>
        <v>02-May-08 Friday 20</v>
      </c>
    </row>
    <row r="2954" spans="4:18" x14ac:dyDescent="0.35">
      <c r="D2954" s="21">
        <f t="shared" si="467"/>
        <v>39570.833333326183</v>
      </c>
      <c r="E2954" s="21" t="b">
        <f t="shared" si="460"/>
        <v>0</v>
      </c>
      <c r="F2954" s="21" t="b">
        <f t="shared" si="461"/>
        <v>0</v>
      </c>
      <c r="G2954" s="20">
        <f t="shared" si="462"/>
        <v>1</v>
      </c>
      <c r="H2954" s="20">
        <f t="shared" si="463"/>
        <v>24</v>
      </c>
      <c r="I2954" s="20">
        <f t="shared" si="468"/>
        <v>21</v>
      </c>
      <c r="J2954" s="21">
        <f t="shared" si="469"/>
        <v>39570</v>
      </c>
      <c r="K2954" s="21"/>
      <c r="L2954" s="21" t="str">
        <f t="shared" si="464"/>
        <v>Friday</v>
      </c>
      <c r="M2954" s="20">
        <f t="shared" si="465"/>
        <v>5</v>
      </c>
      <c r="N2954" s="19">
        <v>5706</v>
      </c>
      <c r="O2954" s="4">
        <f>MATCH(N2954-1,'Supply Data'!$K$12:$K$17)+1</f>
        <v>5</v>
      </c>
      <c r="P2954">
        <f>INDEX('Supply Data'!$L$12:$L$17,'Demand Data'!O2954)</f>
        <v>75</v>
      </c>
      <c r="R2954" t="str">
        <f t="shared" si="466"/>
        <v>02-May-08 Friday 21</v>
      </c>
    </row>
    <row r="2955" spans="4:18" x14ac:dyDescent="0.35">
      <c r="D2955" s="21">
        <f t="shared" si="467"/>
        <v>39570.874999992848</v>
      </c>
      <c r="E2955" s="21" t="b">
        <f t="shared" si="460"/>
        <v>0</v>
      </c>
      <c r="F2955" s="21" t="b">
        <f t="shared" si="461"/>
        <v>0</v>
      </c>
      <c r="G2955" s="20">
        <f t="shared" si="462"/>
        <v>1</v>
      </c>
      <c r="H2955" s="20">
        <f t="shared" si="463"/>
        <v>24</v>
      </c>
      <c r="I2955" s="20">
        <f t="shared" si="468"/>
        <v>22</v>
      </c>
      <c r="J2955" s="21">
        <f t="shared" si="469"/>
        <v>39570</v>
      </c>
      <c r="K2955" s="21"/>
      <c r="L2955" s="21" t="str">
        <f t="shared" si="464"/>
        <v>Friday</v>
      </c>
      <c r="M2955" s="20">
        <f t="shared" si="465"/>
        <v>5</v>
      </c>
      <c r="N2955" s="19">
        <v>5358</v>
      </c>
      <c r="O2955" s="4">
        <f>MATCH(N2955-1,'Supply Data'!$K$12:$K$17)+1</f>
        <v>5</v>
      </c>
      <c r="P2955">
        <f>INDEX('Supply Data'!$L$12:$L$17,'Demand Data'!O2955)</f>
        <v>75</v>
      </c>
      <c r="R2955" t="str">
        <f t="shared" si="466"/>
        <v>02-May-08 Friday 22</v>
      </c>
    </row>
    <row r="2956" spans="4:18" x14ac:dyDescent="0.35">
      <c r="D2956" s="21">
        <f t="shared" si="467"/>
        <v>39570.916666659512</v>
      </c>
      <c r="E2956" s="21" t="b">
        <f t="shared" si="460"/>
        <v>0</v>
      </c>
      <c r="F2956" s="21" t="b">
        <f t="shared" si="461"/>
        <v>0</v>
      </c>
      <c r="G2956" s="20">
        <f t="shared" si="462"/>
        <v>1</v>
      </c>
      <c r="H2956" s="20">
        <f t="shared" si="463"/>
        <v>24</v>
      </c>
      <c r="I2956" s="20">
        <f t="shared" si="468"/>
        <v>23</v>
      </c>
      <c r="J2956" s="21">
        <f t="shared" si="469"/>
        <v>39570</v>
      </c>
      <c r="K2956" s="21"/>
      <c r="L2956" s="21" t="str">
        <f t="shared" si="464"/>
        <v>Friday</v>
      </c>
      <c r="M2956" s="20">
        <f t="shared" si="465"/>
        <v>5</v>
      </c>
      <c r="N2956" s="19">
        <v>5026.5</v>
      </c>
      <c r="O2956" s="4">
        <f>MATCH(N2956-1,'Supply Data'!$K$12:$K$17)+1</f>
        <v>5</v>
      </c>
      <c r="P2956">
        <f>INDEX('Supply Data'!$L$12:$L$17,'Demand Data'!O2956)</f>
        <v>75</v>
      </c>
      <c r="R2956" t="str">
        <f t="shared" si="466"/>
        <v>02-May-08 Friday 23</v>
      </c>
    </row>
    <row r="2957" spans="4:18" x14ac:dyDescent="0.35">
      <c r="D2957" s="21">
        <f t="shared" si="467"/>
        <v>39570.958333326176</v>
      </c>
      <c r="E2957" s="21" t="b">
        <f t="shared" si="460"/>
        <v>0</v>
      </c>
      <c r="F2957" s="21" t="b">
        <f t="shared" si="461"/>
        <v>0</v>
      </c>
      <c r="G2957" s="20">
        <f t="shared" si="462"/>
        <v>1</v>
      </c>
      <c r="H2957" s="20">
        <f t="shared" si="463"/>
        <v>24</v>
      </c>
      <c r="I2957" s="20">
        <f t="shared" si="468"/>
        <v>24</v>
      </c>
      <c r="J2957" s="21">
        <f t="shared" si="469"/>
        <v>39570</v>
      </c>
      <c r="K2957" s="21"/>
      <c r="L2957" s="21" t="str">
        <f t="shared" si="464"/>
        <v>Friday</v>
      </c>
      <c r="M2957" s="20">
        <f t="shared" si="465"/>
        <v>5</v>
      </c>
      <c r="N2957" s="19">
        <v>4725</v>
      </c>
      <c r="O2957" s="4">
        <f>MATCH(N2957-1,'Supply Data'!$K$12:$K$17)+1</f>
        <v>4</v>
      </c>
      <c r="P2957">
        <f>INDEX('Supply Data'!$L$12:$L$17,'Demand Data'!O2957)</f>
        <v>50</v>
      </c>
      <c r="R2957" t="str">
        <f t="shared" si="466"/>
        <v>02-May-08 Friday 24</v>
      </c>
    </row>
    <row r="2958" spans="4:18" x14ac:dyDescent="0.35">
      <c r="D2958" s="21">
        <f t="shared" si="467"/>
        <v>39570.99999999284</v>
      </c>
      <c r="E2958" s="21" t="b">
        <f t="shared" si="460"/>
        <v>0</v>
      </c>
      <c r="F2958" s="21" t="b">
        <f t="shared" si="461"/>
        <v>0</v>
      </c>
      <c r="G2958" s="20">
        <f t="shared" si="462"/>
        <v>1</v>
      </c>
      <c r="H2958" s="20">
        <f t="shared" si="463"/>
        <v>24</v>
      </c>
      <c r="I2958" s="20">
        <f t="shared" si="468"/>
        <v>1</v>
      </c>
      <c r="J2958" s="21">
        <f t="shared" si="469"/>
        <v>39571</v>
      </c>
      <c r="K2958" s="21"/>
      <c r="L2958" s="21" t="str">
        <f t="shared" si="464"/>
        <v>Saturday</v>
      </c>
      <c r="M2958" s="20">
        <f t="shared" si="465"/>
        <v>5</v>
      </c>
      <c r="N2958" s="19">
        <v>4234.5</v>
      </c>
      <c r="O2958" s="4">
        <f>MATCH(N2958-1,'Supply Data'!$K$12:$K$17)+1</f>
        <v>4</v>
      </c>
      <c r="P2958">
        <f>INDEX('Supply Data'!$L$12:$L$17,'Demand Data'!O2958)</f>
        <v>50</v>
      </c>
      <c r="R2958" t="str">
        <f t="shared" si="466"/>
        <v>03-May-08 Saturday 1</v>
      </c>
    </row>
    <row r="2959" spans="4:18" x14ac:dyDescent="0.35">
      <c r="D2959" s="21">
        <f t="shared" si="467"/>
        <v>39571.041666659505</v>
      </c>
      <c r="E2959" s="21" t="b">
        <f t="shared" si="460"/>
        <v>0</v>
      </c>
      <c r="F2959" s="21" t="b">
        <f t="shared" si="461"/>
        <v>0</v>
      </c>
      <c r="G2959" s="20">
        <f t="shared" si="462"/>
        <v>1</v>
      </c>
      <c r="H2959" s="20">
        <f t="shared" si="463"/>
        <v>24</v>
      </c>
      <c r="I2959" s="20">
        <f t="shared" si="468"/>
        <v>2</v>
      </c>
      <c r="J2959" s="21">
        <f t="shared" si="469"/>
        <v>39571</v>
      </c>
      <c r="K2959" s="21"/>
      <c r="L2959" s="21" t="str">
        <f t="shared" si="464"/>
        <v>Saturday</v>
      </c>
      <c r="M2959" s="20">
        <f t="shared" si="465"/>
        <v>5</v>
      </c>
      <c r="N2959" s="19">
        <v>4287</v>
      </c>
      <c r="O2959" s="4">
        <f>MATCH(N2959-1,'Supply Data'!$K$12:$K$17)+1</f>
        <v>4</v>
      </c>
      <c r="P2959">
        <f>INDEX('Supply Data'!$L$12:$L$17,'Demand Data'!O2959)</f>
        <v>50</v>
      </c>
      <c r="R2959" t="str">
        <f t="shared" si="466"/>
        <v>03-May-08 Saturday 2</v>
      </c>
    </row>
    <row r="2960" spans="4:18" x14ac:dyDescent="0.35">
      <c r="D2960" s="21">
        <f t="shared" si="467"/>
        <v>39571.083333326169</v>
      </c>
      <c r="E2960" s="21" t="b">
        <f t="shared" si="460"/>
        <v>0</v>
      </c>
      <c r="F2960" s="21" t="b">
        <f t="shared" si="461"/>
        <v>0</v>
      </c>
      <c r="G2960" s="20">
        <f t="shared" si="462"/>
        <v>1</v>
      </c>
      <c r="H2960" s="20">
        <f t="shared" si="463"/>
        <v>24</v>
      </c>
      <c r="I2960" s="20">
        <f t="shared" si="468"/>
        <v>3</v>
      </c>
      <c r="J2960" s="21">
        <f t="shared" si="469"/>
        <v>39571</v>
      </c>
      <c r="K2960" s="21"/>
      <c r="L2960" s="21" t="str">
        <f t="shared" si="464"/>
        <v>Saturday</v>
      </c>
      <c r="M2960" s="20">
        <f t="shared" si="465"/>
        <v>5</v>
      </c>
      <c r="N2960" s="19">
        <v>4216.5</v>
      </c>
      <c r="O2960" s="4">
        <f>MATCH(N2960-1,'Supply Data'!$K$12:$K$17)+1</f>
        <v>4</v>
      </c>
      <c r="P2960">
        <f>INDEX('Supply Data'!$L$12:$L$17,'Demand Data'!O2960)</f>
        <v>50</v>
      </c>
      <c r="R2960" t="str">
        <f t="shared" si="466"/>
        <v>03-May-08 Saturday 3</v>
      </c>
    </row>
    <row r="2961" spans="4:18" x14ac:dyDescent="0.35">
      <c r="D2961" s="21">
        <f t="shared" si="467"/>
        <v>39571.124999992833</v>
      </c>
      <c r="E2961" s="21" t="b">
        <f t="shared" si="460"/>
        <v>0</v>
      </c>
      <c r="F2961" s="21" t="b">
        <f t="shared" si="461"/>
        <v>0</v>
      </c>
      <c r="G2961" s="20">
        <f t="shared" si="462"/>
        <v>1</v>
      </c>
      <c r="H2961" s="20">
        <f t="shared" si="463"/>
        <v>24</v>
      </c>
      <c r="I2961" s="20">
        <f t="shared" si="468"/>
        <v>4</v>
      </c>
      <c r="J2961" s="21">
        <f t="shared" si="469"/>
        <v>39571</v>
      </c>
      <c r="K2961" s="21"/>
      <c r="L2961" s="21" t="str">
        <f t="shared" si="464"/>
        <v>Saturday</v>
      </c>
      <c r="M2961" s="20">
        <f t="shared" si="465"/>
        <v>5</v>
      </c>
      <c r="N2961" s="19">
        <v>4137</v>
      </c>
      <c r="O2961" s="4">
        <f>MATCH(N2961-1,'Supply Data'!$K$12:$K$17)+1</f>
        <v>4</v>
      </c>
      <c r="P2961">
        <f>INDEX('Supply Data'!$L$12:$L$17,'Demand Data'!O2961)</f>
        <v>50</v>
      </c>
      <c r="R2961" t="str">
        <f t="shared" si="466"/>
        <v>03-May-08 Saturday 4</v>
      </c>
    </row>
    <row r="2962" spans="4:18" x14ac:dyDescent="0.35">
      <c r="D2962" s="21">
        <f t="shared" si="467"/>
        <v>39571.166666659497</v>
      </c>
      <c r="E2962" s="21" t="b">
        <f t="shared" si="460"/>
        <v>0</v>
      </c>
      <c r="F2962" s="21" t="b">
        <f t="shared" si="461"/>
        <v>0</v>
      </c>
      <c r="G2962" s="20">
        <f t="shared" si="462"/>
        <v>1</v>
      </c>
      <c r="H2962" s="20">
        <f t="shared" si="463"/>
        <v>24</v>
      </c>
      <c r="I2962" s="20">
        <f t="shared" si="468"/>
        <v>5</v>
      </c>
      <c r="J2962" s="21">
        <f t="shared" si="469"/>
        <v>39571</v>
      </c>
      <c r="K2962" s="21"/>
      <c r="L2962" s="21" t="str">
        <f t="shared" si="464"/>
        <v>Saturday</v>
      </c>
      <c r="M2962" s="20">
        <f t="shared" si="465"/>
        <v>5</v>
      </c>
      <c r="N2962" s="19">
        <v>4183.5</v>
      </c>
      <c r="O2962" s="4">
        <f>MATCH(N2962-1,'Supply Data'!$K$12:$K$17)+1</f>
        <v>4</v>
      </c>
      <c r="P2962">
        <f>INDEX('Supply Data'!$L$12:$L$17,'Demand Data'!O2962)</f>
        <v>50</v>
      </c>
      <c r="R2962" t="str">
        <f t="shared" si="466"/>
        <v>03-May-08 Saturday 5</v>
      </c>
    </row>
    <row r="2963" spans="4:18" x14ac:dyDescent="0.35">
      <c r="D2963" s="21">
        <f t="shared" si="467"/>
        <v>39571.208333326162</v>
      </c>
      <c r="E2963" s="21" t="b">
        <f t="shared" si="460"/>
        <v>0</v>
      </c>
      <c r="F2963" s="21" t="b">
        <f t="shared" si="461"/>
        <v>0</v>
      </c>
      <c r="G2963" s="20">
        <f t="shared" si="462"/>
        <v>1</v>
      </c>
      <c r="H2963" s="20">
        <f t="shared" si="463"/>
        <v>24</v>
      </c>
      <c r="I2963" s="20">
        <f t="shared" si="468"/>
        <v>6</v>
      </c>
      <c r="J2963" s="21">
        <f t="shared" si="469"/>
        <v>39571</v>
      </c>
      <c r="K2963" s="21"/>
      <c r="L2963" s="21" t="str">
        <f t="shared" si="464"/>
        <v>Saturday</v>
      </c>
      <c r="M2963" s="20">
        <f t="shared" si="465"/>
        <v>5</v>
      </c>
      <c r="N2963" s="19">
        <v>4012.5</v>
      </c>
      <c r="O2963" s="4">
        <f>MATCH(N2963-1,'Supply Data'!$K$12:$K$17)+1</f>
        <v>4</v>
      </c>
      <c r="P2963">
        <f>INDEX('Supply Data'!$L$12:$L$17,'Demand Data'!O2963)</f>
        <v>50</v>
      </c>
      <c r="R2963" t="str">
        <f t="shared" si="466"/>
        <v>03-May-08 Saturday 6</v>
      </c>
    </row>
    <row r="2964" spans="4:18" x14ac:dyDescent="0.35">
      <c r="D2964" s="21">
        <f t="shared" si="467"/>
        <v>39571.249999992826</v>
      </c>
      <c r="E2964" s="21" t="b">
        <f t="shared" si="460"/>
        <v>0</v>
      </c>
      <c r="F2964" s="21" t="b">
        <f t="shared" si="461"/>
        <v>0</v>
      </c>
      <c r="G2964" s="20">
        <f t="shared" si="462"/>
        <v>1</v>
      </c>
      <c r="H2964" s="20">
        <f t="shared" si="463"/>
        <v>24</v>
      </c>
      <c r="I2964" s="20">
        <f t="shared" si="468"/>
        <v>7</v>
      </c>
      <c r="J2964" s="21">
        <f t="shared" si="469"/>
        <v>39571</v>
      </c>
      <c r="K2964" s="21"/>
      <c r="L2964" s="21" t="str">
        <f t="shared" si="464"/>
        <v>Saturday</v>
      </c>
      <c r="M2964" s="20">
        <f t="shared" si="465"/>
        <v>5</v>
      </c>
      <c r="N2964" s="19">
        <v>3985.5</v>
      </c>
      <c r="O2964" s="4">
        <f>MATCH(N2964-1,'Supply Data'!$K$12:$K$17)+1</f>
        <v>4</v>
      </c>
      <c r="P2964">
        <f>INDEX('Supply Data'!$L$12:$L$17,'Demand Data'!O2964)</f>
        <v>50</v>
      </c>
      <c r="R2964" t="str">
        <f t="shared" si="466"/>
        <v>03-May-08 Saturday 7</v>
      </c>
    </row>
    <row r="2965" spans="4:18" x14ac:dyDescent="0.35">
      <c r="D2965" s="21">
        <f t="shared" si="467"/>
        <v>39571.29166665949</v>
      </c>
      <c r="E2965" s="21" t="b">
        <f t="shared" si="460"/>
        <v>0</v>
      </c>
      <c r="F2965" s="21" t="b">
        <f t="shared" si="461"/>
        <v>0</v>
      </c>
      <c r="G2965" s="20">
        <f t="shared" si="462"/>
        <v>1</v>
      </c>
      <c r="H2965" s="20">
        <f t="shared" si="463"/>
        <v>24</v>
      </c>
      <c r="I2965" s="20">
        <f t="shared" si="468"/>
        <v>8</v>
      </c>
      <c r="J2965" s="21">
        <f t="shared" si="469"/>
        <v>39571</v>
      </c>
      <c r="K2965" s="21"/>
      <c r="L2965" s="21" t="str">
        <f t="shared" si="464"/>
        <v>Saturday</v>
      </c>
      <c r="M2965" s="20">
        <f t="shared" si="465"/>
        <v>5</v>
      </c>
      <c r="N2965" s="19">
        <v>4948.5</v>
      </c>
      <c r="O2965" s="4">
        <f>MATCH(N2965-1,'Supply Data'!$K$12:$K$17)+1</f>
        <v>5</v>
      </c>
      <c r="P2965">
        <f>INDEX('Supply Data'!$L$12:$L$17,'Demand Data'!O2965)</f>
        <v>75</v>
      </c>
      <c r="R2965" t="str">
        <f t="shared" si="466"/>
        <v>03-May-08 Saturday 8</v>
      </c>
    </row>
    <row r="2966" spans="4:18" x14ac:dyDescent="0.35">
      <c r="D2966" s="21">
        <f t="shared" si="467"/>
        <v>39571.333333326154</v>
      </c>
      <c r="E2966" s="21" t="b">
        <f t="shared" si="460"/>
        <v>0</v>
      </c>
      <c r="F2966" s="21" t="b">
        <f t="shared" si="461"/>
        <v>0</v>
      </c>
      <c r="G2966" s="20">
        <f t="shared" si="462"/>
        <v>1</v>
      </c>
      <c r="H2966" s="20">
        <f t="shared" si="463"/>
        <v>24</v>
      </c>
      <c r="I2966" s="20">
        <f t="shared" si="468"/>
        <v>9</v>
      </c>
      <c r="J2966" s="21">
        <f t="shared" si="469"/>
        <v>39571</v>
      </c>
      <c r="K2966" s="21"/>
      <c r="L2966" s="21" t="str">
        <f t="shared" si="464"/>
        <v>Saturday</v>
      </c>
      <c r="M2966" s="20">
        <f t="shared" si="465"/>
        <v>5</v>
      </c>
      <c r="N2966" s="19">
        <v>5601</v>
      </c>
      <c r="O2966" s="4">
        <f>MATCH(N2966-1,'Supply Data'!$K$12:$K$17)+1</f>
        <v>5</v>
      </c>
      <c r="P2966">
        <f>INDEX('Supply Data'!$L$12:$L$17,'Demand Data'!O2966)</f>
        <v>75</v>
      </c>
      <c r="R2966" t="str">
        <f t="shared" si="466"/>
        <v>03-May-08 Saturday 9</v>
      </c>
    </row>
    <row r="2967" spans="4:18" x14ac:dyDescent="0.35">
      <c r="D2967" s="21">
        <f t="shared" si="467"/>
        <v>39571.374999992819</v>
      </c>
      <c r="E2967" s="21" t="b">
        <f t="shared" si="460"/>
        <v>0</v>
      </c>
      <c r="F2967" s="21" t="b">
        <f t="shared" si="461"/>
        <v>0</v>
      </c>
      <c r="G2967" s="20">
        <f t="shared" si="462"/>
        <v>1</v>
      </c>
      <c r="H2967" s="20">
        <f t="shared" si="463"/>
        <v>24</v>
      </c>
      <c r="I2967" s="20">
        <f t="shared" si="468"/>
        <v>10</v>
      </c>
      <c r="J2967" s="21">
        <f t="shared" si="469"/>
        <v>39571</v>
      </c>
      <c r="K2967" s="21"/>
      <c r="L2967" s="21" t="str">
        <f t="shared" si="464"/>
        <v>Saturday</v>
      </c>
      <c r="M2967" s="20">
        <f t="shared" si="465"/>
        <v>5</v>
      </c>
      <c r="N2967" s="19">
        <v>5949</v>
      </c>
      <c r="O2967" s="4">
        <f>MATCH(N2967-1,'Supply Data'!$K$12:$K$17)+1</f>
        <v>5</v>
      </c>
      <c r="P2967">
        <f>INDEX('Supply Data'!$L$12:$L$17,'Demand Data'!O2967)</f>
        <v>75</v>
      </c>
      <c r="R2967" t="str">
        <f t="shared" si="466"/>
        <v>03-May-08 Saturday 10</v>
      </c>
    </row>
    <row r="2968" spans="4:18" x14ac:dyDescent="0.35">
      <c r="D2968" s="21">
        <f t="shared" si="467"/>
        <v>39571.416666659483</v>
      </c>
      <c r="E2968" s="21" t="b">
        <f t="shared" si="460"/>
        <v>0</v>
      </c>
      <c r="F2968" s="21" t="b">
        <f t="shared" si="461"/>
        <v>0</v>
      </c>
      <c r="G2968" s="20">
        <f t="shared" si="462"/>
        <v>1</v>
      </c>
      <c r="H2968" s="20">
        <f t="shared" si="463"/>
        <v>24</v>
      </c>
      <c r="I2968" s="20">
        <f t="shared" si="468"/>
        <v>11</v>
      </c>
      <c r="J2968" s="21">
        <f t="shared" si="469"/>
        <v>39571</v>
      </c>
      <c r="K2968" s="21"/>
      <c r="L2968" s="21" t="str">
        <f t="shared" si="464"/>
        <v>Saturday</v>
      </c>
      <c r="M2968" s="20">
        <f t="shared" si="465"/>
        <v>5</v>
      </c>
      <c r="N2968" s="19">
        <v>6166.5</v>
      </c>
      <c r="O2968" s="4">
        <f>MATCH(N2968-1,'Supply Data'!$K$12:$K$17)+1</f>
        <v>5</v>
      </c>
      <c r="P2968">
        <f>INDEX('Supply Data'!$L$12:$L$17,'Demand Data'!O2968)</f>
        <v>75</v>
      </c>
      <c r="R2968" t="str">
        <f t="shared" si="466"/>
        <v>03-May-08 Saturday 11</v>
      </c>
    </row>
    <row r="2969" spans="4:18" x14ac:dyDescent="0.35">
      <c r="D2969" s="21">
        <f t="shared" si="467"/>
        <v>39571.458333326147</v>
      </c>
      <c r="E2969" s="21" t="b">
        <f t="shared" si="460"/>
        <v>0</v>
      </c>
      <c r="F2969" s="21" t="b">
        <f t="shared" si="461"/>
        <v>0</v>
      </c>
      <c r="G2969" s="20">
        <f t="shared" si="462"/>
        <v>1</v>
      </c>
      <c r="H2969" s="20">
        <f t="shared" si="463"/>
        <v>24</v>
      </c>
      <c r="I2969" s="20">
        <f t="shared" si="468"/>
        <v>12</v>
      </c>
      <c r="J2969" s="21">
        <f t="shared" si="469"/>
        <v>39571</v>
      </c>
      <c r="K2969" s="21"/>
      <c r="L2969" s="21" t="str">
        <f t="shared" si="464"/>
        <v>Saturday</v>
      </c>
      <c r="M2969" s="20">
        <f t="shared" si="465"/>
        <v>5</v>
      </c>
      <c r="N2969" s="19">
        <v>5874</v>
      </c>
      <c r="O2969" s="4">
        <f>MATCH(N2969-1,'Supply Data'!$K$12:$K$17)+1</f>
        <v>5</v>
      </c>
      <c r="P2969">
        <f>INDEX('Supply Data'!$L$12:$L$17,'Demand Data'!O2969)</f>
        <v>75</v>
      </c>
      <c r="R2969" t="str">
        <f t="shared" si="466"/>
        <v>03-May-08 Saturday 12</v>
      </c>
    </row>
    <row r="2970" spans="4:18" x14ac:dyDescent="0.35">
      <c r="D2970" s="21">
        <f t="shared" si="467"/>
        <v>39571.499999992811</v>
      </c>
      <c r="E2970" s="21" t="b">
        <f t="shared" si="460"/>
        <v>0</v>
      </c>
      <c r="F2970" s="21" t="b">
        <f t="shared" si="461"/>
        <v>0</v>
      </c>
      <c r="G2970" s="20">
        <f t="shared" si="462"/>
        <v>1</v>
      </c>
      <c r="H2970" s="20">
        <f t="shared" si="463"/>
        <v>24</v>
      </c>
      <c r="I2970" s="20">
        <f t="shared" si="468"/>
        <v>13</v>
      </c>
      <c r="J2970" s="21">
        <f t="shared" si="469"/>
        <v>39571</v>
      </c>
      <c r="K2970" s="21"/>
      <c r="L2970" s="21" t="str">
        <f t="shared" si="464"/>
        <v>Saturday</v>
      </c>
      <c r="M2970" s="20">
        <f t="shared" si="465"/>
        <v>5</v>
      </c>
      <c r="N2970" s="19">
        <v>6040.5</v>
      </c>
      <c r="O2970" s="4">
        <f>MATCH(N2970-1,'Supply Data'!$K$12:$K$17)+1</f>
        <v>5</v>
      </c>
      <c r="P2970">
        <f>INDEX('Supply Data'!$L$12:$L$17,'Demand Data'!O2970)</f>
        <v>75</v>
      </c>
      <c r="R2970" t="str">
        <f t="shared" si="466"/>
        <v>03-May-08 Saturday 13</v>
      </c>
    </row>
    <row r="2971" spans="4:18" x14ac:dyDescent="0.35">
      <c r="D2971" s="21">
        <f t="shared" si="467"/>
        <v>39571.541666659476</v>
      </c>
      <c r="E2971" s="21" t="b">
        <f t="shared" si="460"/>
        <v>0</v>
      </c>
      <c r="F2971" s="21" t="b">
        <f t="shared" si="461"/>
        <v>0</v>
      </c>
      <c r="G2971" s="20">
        <f t="shared" si="462"/>
        <v>1</v>
      </c>
      <c r="H2971" s="20">
        <f t="shared" si="463"/>
        <v>24</v>
      </c>
      <c r="I2971" s="20">
        <f t="shared" si="468"/>
        <v>14</v>
      </c>
      <c r="J2971" s="21">
        <f t="shared" si="469"/>
        <v>39571</v>
      </c>
      <c r="K2971" s="21"/>
      <c r="L2971" s="21" t="str">
        <f t="shared" si="464"/>
        <v>Saturday</v>
      </c>
      <c r="M2971" s="20">
        <f t="shared" si="465"/>
        <v>5</v>
      </c>
      <c r="N2971" s="19">
        <v>6154.5</v>
      </c>
      <c r="O2971" s="4">
        <f>MATCH(N2971-1,'Supply Data'!$K$12:$K$17)+1</f>
        <v>5</v>
      </c>
      <c r="P2971">
        <f>INDEX('Supply Data'!$L$12:$L$17,'Demand Data'!O2971)</f>
        <v>75</v>
      </c>
      <c r="R2971" t="str">
        <f t="shared" si="466"/>
        <v>03-May-08 Saturday 14</v>
      </c>
    </row>
    <row r="2972" spans="4:18" x14ac:dyDescent="0.35">
      <c r="D2972" s="21">
        <f t="shared" si="467"/>
        <v>39571.58333332614</v>
      </c>
      <c r="E2972" s="21" t="b">
        <f t="shared" si="460"/>
        <v>0</v>
      </c>
      <c r="F2972" s="21" t="b">
        <f t="shared" si="461"/>
        <v>0</v>
      </c>
      <c r="G2972" s="20">
        <f t="shared" si="462"/>
        <v>1</v>
      </c>
      <c r="H2972" s="20">
        <f t="shared" si="463"/>
        <v>24</v>
      </c>
      <c r="I2972" s="20">
        <f t="shared" si="468"/>
        <v>15</v>
      </c>
      <c r="J2972" s="21">
        <f t="shared" si="469"/>
        <v>39571</v>
      </c>
      <c r="K2972" s="21"/>
      <c r="L2972" s="21" t="str">
        <f t="shared" si="464"/>
        <v>Saturday</v>
      </c>
      <c r="M2972" s="20">
        <f t="shared" si="465"/>
        <v>5</v>
      </c>
      <c r="N2972" s="19">
        <v>6042</v>
      </c>
      <c r="O2972" s="4">
        <f>MATCH(N2972-1,'Supply Data'!$K$12:$K$17)+1</f>
        <v>5</v>
      </c>
      <c r="P2972">
        <f>INDEX('Supply Data'!$L$12:$L$17,'Demand Data'!O2972)</f>
        <v>75</v>
      </c>
      <c r="R2972" t="str">
        <f t="shared" si="466"/>
        <v>03-May-08 Saturday 15</v>
      </c>
    </row>
    <row r="2973" spans="4:18" x14ac:dyDescent="0.35">
      <c r="D2973" s="21">
        <f t="shared" si="467"/>
        <v>39571.624999992804</v>
      </c>
      <c r="E2973" s="21" t="b">
        <f t="shared" si="460"/>
        <v>0</v>
      </c>
      <c r="F2973" s="21" t="b">
        <f t="shared" si="461"/>
        <v>0</v>
      </c>
      <c r="G2973" s="20">
        <f t="shared" si="462"/>
        <v>1</v>
      </c>
      <c r="H2973" s="20">
        <f t="shared" si="463"/>
        <v>24</v>
      </c>
      <c r="I2973" s="20">
        <f t="shared" si="468"/>
        <v>16</v>
      </c>
      <c r="J2973" s="21">
        <f t="shared" si="469"/>
        <v>39571</v>
      </c>
      <c r="K2973" s="21"/>
      <c r="L2973" s="21" t="str">
        <f t="shared" si="464"/>
        <v>Saturday</v>
      </c>
      <c r="M2973" s="20">
        <f t="shared" si="465"/>
        <v>5</v>
      </c>
      <c r="N2973" s="19">
        <v>5923.5</v>
      </c>
      <c r="O2973" s="4">
        <f>MATCH(N2973-1,'Supply Data'!$K$12:$K$17)+1</f>
        <v>5</v>
      </c>
      <c r="P2973">
        <f>INDEX('Supply Data'!$L$12:$L$17,'Demand Data'!O2973)</f>
        <v>75</v>
      </c>
      <c r="R2973" t="str">
        <f t="shared" si="466"/>
        <v>03-May-08 Saturday 16</v>
      </c>
    </row>
    <row r="2974" spans="4:18" x14ac:dyDescent="0.35">
      <c r="D2974" s="21">
        <f t="shared" si="467"/>
        <v>39571.666666659468</v>
      </c>
      <c r="E2974" s="21" t="b">
        <f t="shared" si="460"/>
        <v>0</v>
      </c>
      <c r="F2974" s="21" t="b">
        <f t="shared" si="461"/>
        <v>0</v>
      </c>
      <c r="G2974" s="20">
        <f t="shared" si="462"/>
        <v>1</v>
      </c>
      <c r="H2974" s="20">
        <f t="shared" si="463"/>
        <v>24</v>
      </c>
      <c r="I2974" s="20">
        <f t="shared" si="468"/>
        <v>17</v>
      </c>
      <c r="J2974" s="21">
        <f t="shared" si="469"/>
        <v>39571</v>
      </c>
      <c r="K2974" s="21"/>
      <c r="L2974" s="21" t="str">
        <f t="shared" si="464"/>
        <v>Saturday</v>
      </c>
      <c r="M2974" s="20">
        <f t="shared" si="465"/>
        <v>5</v>
      </c>
      <c r="N2974" s="19">
        <v>5574</v>
      </c>
      <c r="O2974" s="4">
        <f>MATCH(N2974-1,'Supply Data'!$K$12:$K$17)+1</f>
        <v>5</v>
      </c>
      <c r="P2974">
        <f>INDEX('Supply Data'!$L$12:$L$17,'Demand Data'!O2974)</f>
        <v>75</v>
      </c>
      <c r="R2974" t="str">
        <f t="shared" si="466"/>
        <v>03-May-08 Saturday 17</v>
      </c>
    </row>
    <row r="2975" spans="4:18" x14ac:dyDescent="0.35">
      <c r="D2975" s="21">
        <f t="shared" si="467"/>
        <v>39571.708333326133</v>
      </c>
      <c r="E2975" s="21" t="b">
        <f t="shared" si="460"/>
        <v>0</v>
      </c>
      <c r="F2975" s="21" t="b">
        <f t="shared" si="461"/>
        <v>0</v>
      </c>
      <c r="G2975" s="20">
        <f t="shared" si="462"/>
        <v>1</v>
      </c>
      <c r="H2975" s="20">
        <f t="shared" si="463"/>
        <v>24</v>
      </c>
      <c r="I2975" s="20">
        <f t="shared" si="468"/>
        <v>18</v>
      </c>
      <c r="J2975" s="21">
        <f t="shared" si="469"/>
        <v>39571</v>
      </c>
      <c r="K2975" s="21"/>
      <c r="L2975" s="21" t="str">
        <f t="shared" si="464"/>
        <v>Saturday</v>
      </c>
      <c r="M2975" s="20">
        <f t="shared" si="465"/>
        <v>5</v>
      </c>
      <c r="N2975" s="19">
        <v>5523</v>
      </c>
      <c r="O2975" s="4">
        <f>MATCH(N2975-1,'Supply Data'!$K$12:$K$17)+1</f>
        <v>5</v>
      </c>
      <c r="P2975">
        <f>INDEX('Supply Data'!$L$12:$L$17,'Demand Data'!O2975)</f>
        <v>75</v>
      </c>
      <c r="R2975" t="str">
        <f t="shared" si="466"/>
        <v>03-May-08 Saturday 18</v>
      </c>
    </row>
    <row r="2976" spans="4:18" x14ac:dyDescent="0.35">
      <c r="D2976" s="21">
        <f t="shared" si="467"/>
        <v>39571.749999992797</v>
      </c>
      <c r="E2976" s="21" t="b">
        <f t="shared" si="460"/>
        <v>0</v>
      </c>
      <c r="F2976" s="21" t="b">
        <f t="shared" si="461"/>
        <v>0</v>
      </c>
      <c r="G2976" s="20">
        <f t="shared" si="462"/>
        <v>1</v>
      </c>
      <c r="H2976" s="20">
        <f t="shared" si="463"/>
        <v>24</v>
      </c>
      <c r="I2976" s="20">
        <f t="shared" si="468"/>
        <v>19</v>
      </c>
      <c r="J2976" s="21">
        <f t="shared" si="469"/>
        <v>39571</v>
      </c>
      <c r="K2976" s="21"/>
      <c r="L2976" s="21" t="str">
        <f t="shared" si="464"/>
        <v>Saturday</v>
      </c>
      <c r="M2976" s="20">
        <f t="shared" si="465"/>
        <v>5</v>
      </c>
      <c r="N2976" s="19">
        <v>6066</v>
      </c>
      <c r="O2976" s="4">
        <f>MATCH(N2976-1,'Supply Data'!$K$12:$K$17)+1</f>
        <v>5</v>
      </c>
      <c r="P2976">
        <f>INDEX('Supply Data'!$L$12:$L$17,'Demand Data'!O2976)</f>
        <v>75</v>
      </c>
      <c r="R2976" t="str">
        <f t="shared" si="466"/>
        <v>03-May-08 Saturday 19</v>
      </c>
    </row>
    <row r="2977" spans="4:18" x14ac:dyDescent="0.35">
      <c r="D2977" s="21">
        <f t="shared" si="467"/>
        <v>39571.791666659461</v>
      </c>
      <c r="E2977" s="21" t="b">
        <f t="shared" si="460"/>
        <v>0</v>
      </c>
      <c r="F2977" s="21" t="b">
        <f t="shared" si="461"/>
        <v>0</v>
      </c>
      <c r="G2977" s="20">
        <f t="shared" si="462"/>
        <v>1</v>
      </c>
      <c r="H2977" s="20">
        <f t="shared" si="463"/>
        <v>24</v>
      </c>
      <c r="I2977" s="20">
        <f t="shared" si="468"/>
        <v>20</v>
      </c>
      <c r="J2977" s="21">
        <f t="shared" si="469"/>
        <v>39571</v>
      </c>
      <c r="K2977" s="21"/>
      <c r="L2977" s="21" t="str">
        <f t="shared" si="464"/>
        <v>Saturday</v>
      </c>
      <c r="M2977" s="20">
        <f t="shared" si="465"/>
        <v>5</v>
      </c>
      <c r="N2977" s="19">
        <v>5914.5</v>
      </c>
      <c r="O2977" s="4">
        <f>MATCH(N2977-1,'Supply Data'!$K$12:$K$17)+1</f>
        <v>5</v>
      </c>
      <c r="P2977">
        <f>INDEX('Supply Data'!$L$12:$L$17,'Demand Data'!O2977)</f>
        <v>75</v>
      </c>
      <c r="R2977" t="str">
        <f t="shared" si="466"/>
        <v>03-May-08 Saturday 20</v>
      </c>
    </row>
    <row r="2978" spans="4:18" x14ac:dyDescent="0.35">
      <c r="D2978" s="21">
        <f t="shared" si="467"/>
        <v>39571.833333326125</v>
      </c>
      <c r="E2978" s="21" t="b">
        <f t="shared" si="460"/>
        <v>0</v>
      </c>
      <c r="F2978" s="21" t="b">
        <f t="shared" si="461"/>
        <v>0</v>
      </c>
      <c r="G2978" s="20">
        <f t="shared" si="462"/>
        <v>1</v>
      </c>
      <c r="H2978" s="20">
        <f t="shared" si="463"/>
        <v>24</v>
      </c>
      <c r="I2978" s="20">
        <f t="shared" si="468"/>
        <v>21</v>
      </c>
      <c r="J2978" s="21">
        <f t="shared" si="469"/>
        <v>39571</v>
      </c>
      <c r="K2978" s="21"/>
      <c r="L2978" s="21" t="str">
        <f t="shared" si="464"/>
        <v>Saturday</v>
      </c>
      <c r="M2978" s="20">
        <f t="shared" si="465"/>
        <v>5</v>
      </c>
      <c r="N2978" s="19">
        <v>5716.5</v>
      </c>
      <c r="O2978" s="4">
        <f>MATCH(N2978-1,'Supply Data'!$K$12:$K$17)+1</f>
        <v>5</v>
      </c>
      <c r="P2978">
        <f>INDEX('Supply Data'!$L$12:$L$17,'Demand Data'!O2978)</f>
        <v>75</v>
      </c>
      <c r="R2978" t="str">
        <f t="shared" si="466"/>
        <v>03-May-08 Saturday 21</v>
      </c>
    </row>
    <row r="2979" spans="4:18" x14ac:dyDescent="0.35">
      <c r="D2979" s="21">
        <f t="shared" si="467"/>
        <v>39571.87499999279</v>
      </c>
      <c r="E2979" s="21" t="b">
        <f t="shared" si="460"/>
        <v>0</v>
      </c>
      <c r="F2979" s="21" t="b">
        <f t="shared" si="461"/>
        <v>0</v>
      </c>
      <c r="G2979" s="20">
        <f t="shared" si="462"/>
        <v>1</v>
      </c>
      <c r="H2979" s="20">
        <f t="shared" si="463"/>
        <v>24</v>
      </c>
      <c r="I2979" s="20">
        <f t="shared" si="468"/>
        <v>22</v>
      </c>
      <c r="J2979" s="21">
        <f t="shared" si="469"/>
        <v>39571</v>
      </c>
      <c r="K2979" s="21"/>
      <c r="L2979" s="21" t="str">
        <f t="shared" si="464"/>
        <v>Saturday</v>
      </c>
      <c r="M2979" s="20">
        <f t="shared" si="465"/>
        <v>5</v>
      </c>
      <c r="N2979" s="19">
        <v>5361</v>
      </c>
      <c r="O2979" s="4">
        <f>MATCH(N2979-1,'Supply Data'!$K$12:$K$17)+1</f>
        <v>5</v>
      </c>
      <c r="P2979">
        <f>INDEX('Supply Data'!$L$12:$L$17,'Demand Data'!O2979)</f>
        <v>75</v>
      </c>
      <c r="R2979" t="str">
        <f t="shared" si="466"/>
        <v>03-May-08 Saturday 22</v>
      </c>
    </row>
    <row r="2980" spans="4:18" x14ac:dyDescent="0.35">
      <c r="D2980" s="21">
        <f t="shared" si="467"/>
        <v>39571.916666659454</v>
      </c>
      <c r="E2980" s="21" t="b">
        <f t="shared" si="460"/>
        <v>0</v>
      </c>
      <c r="F2980" s="21" t="b">
        <f t="shared" si="461"/>
        <v>0</v>
      </c>
      <c r="G2980" s="20">
        <f t="shared" si="462"/>
        <v>1</v>
      </c>
      <c r="H2980" s="20">
        <f t="shared" si="463"/>
        <v>24</v>
      </c>
      <c r="I2980" s="20">
        <f t="shared" si="468"/>
        <v>23</v>
      </c>
      <c r="J2980" s="21">
        <f t="shared" si="469"/>
        <v>39571</v>
      </c>
      <c r="K2980" s="21"/>
      <c r="L2980" s="21" t="str">
        <f t="shared" si="464"/>
        <v>Saturday</v>
      </c>
      <c r="M2980" s="20">
        <f t="shared" si="465"/>
        <v>5</v>
      </c>
      <c r="N2980" s="19">
        <v>5008.5</v>
      </c>
      <c r="O2980" s="4">
        <f>MATCH(N2980-1,'Supply Data'!$K$12:$K$17)+1</f>
        <v>5</v>
      </c>
      <c r="P2980">
        <f>INDEX('Supply Data'!$L$12:$L$17,'Demand Data'!O2980)</f>
        <v>75</v>
      </c>
      <c r="R2980" t="str">
        <f t="shared" si="466"/>
        <v>03-May-08 Saturday 23</v>
      </c>
    </row>
    <row r="2981" spans="4:18" x14ac:dyDescent="0.35">
      <c r="D2981" s="21">
        <f t="shared" si="467"/>
        <v>39571.958333326118</v>
      </c>
      <c r="E2981" s="21" t="b">
        <f t="shared" si="460"/>
        <v>0</v>
      </c>
      <c r="F2981" s="21" t="b">
        <f t="shared" si="461"/>
        <v>0</v>
      </c>
      <c r="G2981" s="20">
        <f t="shared" si="462"/>
        <v>1</v>
      </c>
      <c r="H2981" s="20">
        <f t="shared" si="463"/>
        <v>24</v>
      </c>
      <c r="I2981" s="20">
        <f t="shared" si="468"/>
        <v>24</v>
      </c>
      <c r="J2981" s="21">
        <f t="shared" si="469"/>
        <v>39571</v>
      </c>
      <c r="K2981" s="21"/>
      <c r="L2981" s="21" t="str">
        <f t="shared" si="464"/>
        <v>Saturday</v>
      </c>
      <c r="M2981" s="20">
        <f t="shared" si="465"/>
        <v>5</v>
      </c>
      <c r="N2981" s="19">
        <v>4720.5</v>
      </c>
      <c r="O2981" s="4">
        <f>MATCH(N2981-1,'Supply Data'!$K$12:$K$17)+1</f>
        <v>4</v>
      </c>
      <c r="P2981">
        <f>INDEX('Supply Data'!$L$12:$L$17,'Demand Data'!O2981)</f>
        <v>50</v>
      </c>
      <c r="R2981" t="str">
        <f t="shared" si="466"/>
        <v>03-May-08 Saturday 24</v>
      </c>
    </row>
    <row r="2982" spans="4:18" x14ac:dyDescent="0.35">
      <c r="D2982" s="21">
        <f t="shared" si="467"/>
        <v>39571.999999992782</v>
      </c>
      <c r="E2982" s="21" t="b">
        <f t="shared" si="460"/>
        <v>0</v>
      </c>
      <c r="F2982" s="21" t="b">
        <f t="shared" si="461"/>
        <v>0</v>
      </c>
      <c r="G2982" s="20">
        <f t="shared" si="462"/>
        <v>1</v>
      </c>
      <c r="H2982" s="20">
        <f t="shared" si="463"/>
        <v>24</v>
      </c>
      <c r="I2982" s="20">
        <f t="shared" si="468"/>
        <v>1</v>
      </c>
      <c r="J2982" s="21">
        <f t="shared" si="469"/>
        <v>39572</v>
      </c>
      <c r="K2982" s="21"/>
      <c r="L2982" s="21" t="str">
        <f t="shared" si="464"/>
        <v>Sunday</v>
      </c>
      <c r="M2982" s="20">
        <f t="shared" si="465"/>
        <v>5</v>
      </c>
      <c r="N2982" s="19">
        <v>4410</v>
      </c>
      <c r="O2982" s="4">
        <f>MATCH(N2982-1,'Supply Data'!$K$12:$K$17)+1</f>
        <v>4</v>
      </c>
      <c r="P2982">
        <f>INDEX('Supply Data'!$L$12:$L$17,'Demand Data'!O2982)</f>
        <v>50</v>
      </c>
      <c r="R2982" t="str">
        <f t="shared" si="466"/>
        <v>04-May-08 Sunday 1</v>
      </c>
    </row>
    <row r="2983" spans="4:18" x14ac:dyDescent="0.35">
      <c r="D2983" s="21">
        <f t="shared" si="467"/>
        <v>39572.041666659446</v>
      </c>
      <c r="E2983" s="21" t="b">
        <f t="shared" si="460"/>
        <v>0</v>
      </c>
      <c r="F2983" s="21" t="b">
        <f t="shared" si="461"/>
        <v>0</v>
      </c>
      <c r="G2983" s="20">
        <f t="shared" si="462"/>
        <v>1</v>
      </c>
      <c r="H2983" s="20">
        <f t="shared" si="463"/>
        <v>24</v>
      </c>
      <c r="I2983" s="20">
        <f t="shared" si="468"/>
        <v>2</v>
      </c>
      <c r="J2983" s="21">
        <f t="shared" si="469"/>
        <v>39572</v>
      </c>
      <c r="K2983" s="21"/>
      <c r="L2983" s="21" t="str">
        <f t="shared" si="464"/>
        <v>Sunday</v>
      </c>
      <c r="M2983" s="20">
        <f t="shared" si="465"/>
        <v>5</v>
      </c>
      <c r="N2983" s="19">
        <v>4173</v>
      </c>
      <c r="O2983" s="4">
        <f>MATCH(N2983-1,'Supply Data'!$K$12:$K$17)+1</f>
        <v>4</v>
      </c>
      <c r="P2983">
        <f>INDEX('Supply Data'!$L$12:$L$17,'Demand Data'!O2983)</f>
        <v>50</v>
      </c>
      <c r="R2983" t="str">
        <f t="shared" si="466"/>
        <v>04-May-08 Sunday 2</v>
      </c>
    </row>
    <row r="2984" spans="4:18" x14ac:dyDescent="0.35">
      <c r="D2984" s="21">
        <f t="shared" si="467"/>
        <v>39572.083333326111</v>
      </c>
      <c r="E2984" s="21" t="b">
        <f t="shared" si="460"/>
        <v>0</v>
      </c>
      <c r="F2984" s="21" t="b">
        <f t="shared" si="461"/>
        <v>0</v>
      </c>
      <c r="G2984" s="20">
        <f t="shared" si="462"/>
        <v>1</v>
      </c>
      <c r="H2984" s="20">
        <f t="shared" si="463"/>
        <v>24</v>
      </c>
      <c r="I2984" s="20">
        <f t="shared" si="468"/>
        <v>3</v>
      </c>
      <c r="J2984" s="21">
        <f t="shared" si="469"/>
        <v>39572</v>
      </c>
      <c r="K2984" s="21"/>
      <c r="L2984" s="21" t="str">
        <f t="shared" si="464"/>
        <v>Sunday</v>
      </c>
      <c r="M2984" s="20">
        <f t="shared" si="465"/>
        <v>5</v>
      </c>
      <c r="N2984" s="19">
        <v>4099.5</v>
      </c>
      <c r="O2984" s="4">
        <f>MATCH(N2984-1,'Supply Data'!$K$12:$K$17)+1</f>
        <v>4</v>
      </c>
      <c r="P2984">
        <f>INDEX('Supply Data'!$L$12:$L$17,'Demand Data'!O2984)</f>
        <v>50</v>
      </c>
      <c r="R2984" t="str">
        <f t="shared" si="466"/>
        <v>04-May-08 Sunday 3</v>
      </c>
    </row>
    <row r="2985" spans="4:18" x14ac:dyDescent="0.35">
      <c r="D2985" s="21">
        <f t="shared" si="467"/>
        <v>39572.124999992775</v>
      </c>
      <c r="E2985" s="21" t="b">
        <f t="shared" si="460"/>
        <v>0</v>
      </c>
      <c r="F2985" s="21" t="b">
        <f t="shared" si="461"/>
        <v>0</v>
      </c>
      <c r="G2985" s="20">
        <f t="shared" si="462"/>
        <v>1</v>
      </c>
      <c r="H2985" s="20">
        <f t="shared" si="463"/>
        <v>24</v>
      </c>
      <c r="I2985" s="20">
        <f t="shared" si="468"/>
        <v>4</v>
      </c>
      <c r="J2985" s="21">
        <f t="shared" si="469"/>
        <v>39572</v>
      </c>
      <c r="K2985" s="21"/>
      <c r="L2985" s="21" t="str">
        <f t="shared" si="464"/>
        <v>Sunday</v>
      </c>
      <c r="M2985" s="20">
        <f t="shared" si="465"/>
        <v>5</v>
      </c>
      <c r="N2985" s="19">
        <v>4107</v>
      </c>
      <c r="O2985" s="4">
        <f>MATCH(N2985-1,'Supply Data'!$K$12:$K$17)+1</f>
        <v>4</v>
      </c>
      <c r="P2985">
        <f>INDEX('Supply Data'!$L$12:$L$17,'Demand Data'!O2985)</f>
        <v>50</v>
      </c>
      <c r="R2985" t="str">
        <f t="shared" si="466"/>
        <v>04-May-08 Sunday 4</v>
      </c>
    </row>
    <row r="2986" spans="4:18" x14ac:dyDescent="0.35">
      <c r="D2986" s="21">
        <f t="shared" si="467"/>
        <v>39572.166666659439</v>
      </c>
      <c r="E2986" s="21" t="b">
        <f t="shared" si="460"/>
        <v>0</v>
      </c>
      <c r="F2986" s="21" t="b">
        <f t="shared" si="461"/>
        <v>0</v>
      </c>
      <c r="G2986" s="20">
        <f t="shared" si="462"/>
        <v>1</v>
      </c>
      <c r="H2986" s="20">
        <f t="shared" si="463"/>
        <v>24</v>
      </c>
      <c r="I2986" s="20">
        <f t="shared" si="468"/>
        <v>5</v>
      </c>
      <c r="J2986" s="21">
        <f t="shared" si="469"/>
        <v>39572</v>
      </c>
      <c r="K2986" s="21"/>
      <c r="L2986" s="21" t="str">
        <f t="shared" si="464"/>
        <v>Sunday</v>
      </c>
      <c r="M2986" s="20">
        <f t="shared" si="465"/>
        <v>5</v>
      </c>
      <c r="N2986" s="19">
        <v>3891</v>
      </c>
      <c r="O2986" s="4">
        <f>MATCH(N2986-1,'Supply Data'!$K$12:$K$17)+1</f>
        <v>4</v>
      </c>
      <c r="P2986">
        <f>INDEX('Supply Data'!$L$12:$L$17,'Demand Data'!O2986)</f>
        <v>50</v>
      </c>
      <c r="R2986" t="str">
        <f t="shared" si="466"/>
        <v>04-May-08 Sunday 5</v>
      </c>
    </row>
    <row r="2987" spans="4:18" x14ac:dyDescent="0.35">
      <c r="D2987" s="21">
        <f t="shared" si="467"/>
        <v>39572.208333326103</v>
      </c>
      <c r="E2987" s="21" t="b">
        <f t="shared" si="460"/>
        <v>0</v>
      </c>
      <c r="F2987" s="21" t="b">
        <f t="shared" si="461"/>
        <v>0</v>
      </c>
      <c r="G2987" s="20">
        <f t="shared" si="462"/>
        <v>1</v>
      </c>
      <c r="H2987" s="20">
        <f t="shared" si="463"/>
        <v>24</v>
      </c>
      <c r="I2987" s="20">
        <f t="shared" si="468"/>
        <v>6</v>
      </c>
      <c r="J2987" s="21">
        <f t="shared" si="469"/>
        <v>39572</v>
      </c>
      <c r="K2987" s="21"/>
      <c r="L2987" s="21" t="str">
        <f t="shared" si="464"/>
        <v>Sunday</v>
      </c>
      <c r="M2987" s="20">
        <f t="shared" si="465"/>
        <v>5</v>
      </c>
      <c r="N2987" s="19">
        <v>3960</v>
      </c>
      <c r="O2987" s="4">
        <f>MATCH(N2987-1,'Supply Data'!$K$12:$K$17)+1</f>
        <v>4</v>
      </c>
      <c r="P2987">
        <f>INDEX('Supply Data'!$L$12:$L$17,'Demand Data'!O2987)</f>
        <v>50</v>
      </c>
      <c r="R2987" t="str">
        <f t="shared" si="466"/>
        <v>04-May-08 Sunday 6</v>
      </c>
    </row>
    <row r="2988" spans="4:18" x14ac:dyDescent="0.35">
      <c r="D2988" s="21">
        <f t="shared" si="467"/>
        <v>39572.249999992768</v>
      </c>
      <c r="E2988" s="21" t="b">
        <f t="shared" si="460"/>
        <v>0</v>
      </c>
      <c r="F2988" s="21" t="b">
        <f t="shared" si="461"/>
        <v>0</v>
      </c>
      <c r="G2988" s="20">
        <f t="shared" si="462"/>
        <v>1</v>
      </c>
      <c r="H2988" s="20">
        <f t="shared" si="463"/>
        <v>24</v>
      </c>
      <c r="I2988" s="20">
        <f t="shared" si="468"/>
        <v>7</v>
      </c>
      <c r="J2988" s="21">
        <f t="shared" si="469"/>
        <v>39572</v>
      </c>
      <c r="K2988" s="21"/>
      <c r="L2988" s="21" t="str">
        <f t="shared" si="464"/>
        <v>Sunday</v>
      </c>
      <c r="M2988" s="20">
        <f t="shared" si="465"/>
        <v>5</v>
      </c>
      <c r="N2988" s="19">
        <v>4555.5</v>
      </c>
      <c r="O2988" s="4">
        <f>MATCH(N2988-1,'Supply Data'!$K$12:$K$17)+1</f>
        <v>4</v>
      </c>
      <c r="P2988">
        <f>INDEX('Supply Data'!$L$12:$L$17,'Demand Data'!O2988)</f>
        <v>50</v>
      </c>
      <c r="R2988" t="str">
        <f t="shared" si="466"/>
        <v>04-May-08 Sunday 7</v>
      </c>
    </row>
    <row r="2989" spans="4:18" x14ac:dyDescent="0.35">
      <c r="D2989" s="21">
        <f t="shared" si="467"/>
        <v>39572.291666659432</v>
      </c>
      <c r="E2989" s="21" t="b">
        <f t="shared" si="460"/>
        <v>0</v>
      </c>
      <c r="F2989" s="21" t="b">
        <f t="shared" si="461"/>
        <v>0</v>
      </c>
      <c r="G2989" s="20">
        <f t="shared" si="462"/>
        <v>1</v>
      </c>
      <c r="H2989" s="20">
        <f t="shared" si="463"/>
        <v>24</v>
      </c>
      <c r="I2989" s="20">
        <f t="shared" si="468"/>
        <v>8</v>
      </c>
      <c r="J2989" s="21">
        <f t="shared" si="469"/>
        <v>39572</v>
      </c>
      <c r="K2989" s="21"/>
      <c r="L2989" s="21" t="str">
        <f t="shared" si="464"/>
        <v>Sunday</v>
      </c>
      <c r="M2989" s="20">
        <f t="shared" si="465"/>
        <v>5</v>
      </c>
      <c r="N2989" s="19">
        <v>4555.5</v>
      </c>
      <c r="O2989" s="4">
        <f>MATCH(N2989-1,'Supply Data'!$K$12:$K$17)+1</f>
        <v>4</v>
      </c>
      <c r="P2989">
        <f>INDEX('Supply Data'!$L$12:$L$17,'Demand Data'!O2989)</f>
        <v>50</v>
      </c>
      <c r="R2989" t="str">
        <f t="shared" si="466"/>
        <v>04-May-08 Sunday 8</v>
      </c>
    </row>
    <row r="2990" spans="4:18" x14ac:dyDescent="0.35">
      <c r="D2990" s="21">
        <f t="shared" si="467"/>
        <v>39572.333333326096</v>
      </c>
      <c r="E2990" s="21" t="b">
        <f t="shared" si="460"/>
        <v>0</v>
      </c>
      <c r="F2990" s="21" t="b">
        <f t="shared" si="461"/>
        <v>0</v>
      </c>
      <c r="G2990" s="20">
        <f t="shared" si="462"/>
        <v>1</v>
      </c>
      <c r="H2990" s="20">
        <f t="shared" si="463"/>
        <v>24</v>
      </c>
      <c r="I2990" s="20">
        <f t="shared" si="468"/>
        <v>9</v>
      </c>
      <c r="J2990" s="21">
        <f t="shared" si="469"/>
        <v>39572</v>
      </c>
      <c r="K2990" s="21"/>
      <c r="L2990" s="21" t="str">
        <f t="shared" si="464"/>
        <v>Sunday</v>
      </c>
      <c r="M2990" s="20">
        <f t="shared" si="465"/>
        <v>5</v>
      </c>
      <c r="N2990" s="19">
        <v>4965</v>
      </c>
      <c r="O2990" s="4">
        <f>MATCH(N2990-1,'Supply Data'!$K$12:$K$17)+1</f>
        <v>5</v>
      </c>
      <c r="P2990">
        <f>INDEX('Supply Data'!$L$12:$L$17,'Demand Data'!O2990)</f>
        <v>75</v>
      </c>
      <c r="R2990" t="str">
        <f t="shared" si="466"/>
        <v>04-May-08 Sunday 9</v>
      </c>
    </row>
    <row r="2991" spans="4:18" x14ac:dyDescent="0.35">
      <c r="D2991" s="21">
        <f t="shared" si="467"/>
        <v>39572.37499999276</v>
      </c>
      <c r="E2991" s="21" t="b">
        <f t="shared" si="460"/>
        <v>0</v>
      </c>
      <c r="F2991" s="21" t="b">
        <f t="shared" si="461"/>
        <v>0</v>
      </c>
      <c r="G2991" s="20">
        <f t="shared" si="462"/>
        <v>1</v>
      </c>
      <c r="H2991" s="20">
        <f t="shared" si="463"/>
        <v>24</v>
      </c>
      <c r="I2991" s="20">
        <f t="shared" si="468"/>
        <v>10</v>
      </c>
      <c r="J2991" s="21">
        <f t="shared" si="469"/>
        <v>39572</v>
      </c>
      <c r="K2991" s="21"/>
      <c r="L2991" s="21" t="str">
        <f t="shared" si="464"/>
        <v>Sunday</v>
      </c>
      <c r="M2991" s="20">
        <f t="shared" si="465"/>
        <v>5</v>
      </c>
      <c r="N2991" s="19">
        <v>5331</v>
      </c>
      <c r="O2991" s="4">
        <f>MATCH(N2991-1,'Supply Data'!$K$12:$K$17)+1</f>
        <v>5</v>
      </c>
      <c r="P2991">
        <f>INDEX('Supply Data'!$L$12:$L$17,'Demand Data'!O2991)</f>
        <v>75</v>
      </c>
      <c r="R2991" t="str">
        <f t="shared" si="466"/>
        <v>04-May-08 Sunday 10</v>
      </c>
    </row>
    <row r="2992" spans="4:18" x14ac:dyDescent="0.35">
      <c r="D2992" s="21">
        <f t="shared" si="467"/>
        <v>39572.416666659425</v>
      </c>
      <c r="E2992" s="21" t="b">
        <f t="shared" si="460"/>
        <v>0</v>
      </c>
      <c r="F2992" s="21" t="b">
        <f t="shared" si="461"/>
        <v>0</v>
      </c>
      <c r="G2992" s="20">
        <f t="shared" si="462"/>
        <v>1</v>
      </c>
      <c r="H2992" s="20">
        <f t="shared" si="463"/>
        <v>24</v>
      </c>
      <c r="I2992" s="20">
        <f t="shared" si="468"/>
        <v>11</v>
      </c>
      <c r="J2992" s="21">
        <f t="shared" si="469"/>
        <v>39572</v>
      </c>
      <c r="K2992" s="21"/>
      <c r="L2992" s="21" t="str">
        <f t="shared" si="464"/>
        <v>Sunday</v>
      </c>
      <c r="M2992" s="20">
        <f t="shared" si="465"/>
        <v>5</v>
      </c>
      <c r="N2992" s="19">
        <v>5541</v>
      </c>
      <c r="O2992" s="4">
        <f>MATCH(N2992-1,'Supply Data'!$K$12:$K$17)+1</f>
        <v>5</v>
      </c>
      <c r="P2992">
        <f>INDEX('Supply Data'!$L$12:$L$17,'Demand Data'!O2992)</f>
        <v>75</v>
      </c>
      <c r="R2992" t="str">
        <f t="shared" si="466"/>
        <v>04-May-08 Sunday 11</v>
      </c>
    </row>
    <row r="2993" spans="4:18" x14ac:dyDescent="0.35">
      <c r="D2993" s="21">
        <f t="shared" si="467"/>
        <v>39572.458333326089</v>
      </c>
      <c r="E2993" s="21" t="b">
        <f t="shared" si="460"/>
        <v>0</v>
      </c>
      <c r="F2993" s="21" t="b">
        <f t="shared" si="461"/>
        <v>0</v>
      </c>
      <c r="G2993" s="20">
        <f t="shared" si="462"/>
        <v>1</v>
      </c>
      <c r="H2993" s="20">
        <f t="shared" si="463"/>
        <v>24</v>
      </c>
      <c r="I2993" s="20">
        <f t="shared" si="468"/>
        <v>12</v>
      </c>
      <c r="J2993" s="21">
        <f t="shared" si="469"/>
        <v>39572</v>
      </c>
      <c r="K2993" s="21"/>
      <c r="L2993" s="21" t="str">
        <f t="shared" si="464"/>
        <v>Sunday</v>
      </c>
      <c r="M2993" s="20">
        <f t="shared" si="465"/>
        <v>5</v>
      </c>
      <c r="N2993" s="19">
        <v>5343</v>
      </c>
      <c r="O2993" s="4">
        <f>MATCH(N2993-1,'Supply Data'!$K$12:$K$17)+1</f>
        <v>5</v>
      </c>
      <c r="P2993">
        <f>INDEX('Supply Data'!$L$12:$L$17,'Demand Data'!O2993)</f>
        <v>75</v>
      </c>
      <c r="R2993" t="str">
        <f t="shared" si="466"/>
        <v>04-May-08 Sunday 12</v>
      </c>
    </row>
    <row r="2994" spans="4:18" x14ac:dyDescent="0.35">
      <c r="D2994" s="21">
        <f t="shared" si="467"/>
        <v>39572.499999992753</v>
      </c>
      <c r="E2994" s="21" t="b">
        <f t="shared" si="460"/>
        <v>0</v>
      </c>
      <c r="F2994" s="21" t="b">
        <f t="shared" si="461"/>
        <v>0</v>
      </c>
      <c r="G2994" s="20">
        <f t="shared" si="462"/>
        <v>1</v>
      </c>
      <c r="H2994" s="20">
        <f t="shared" si="463"/>
        <v>24</v>
      </c>
      <c r="I2994" s="20">
        <f t="shared" si="468"/>
        <v>13</v>
      </c>
      <c r="J2994" s="21">
        <f t="shared" si="469"/>
        <v>39572</v>
      </c>
      <c r="K2994" s="21"/>
      <c r="L2994" s="21" t="str">
        <f t="shared" si="464"/>
        <v>Sunday</v>
      </c>
      <c r="M2994" s="20">
        <f t="shared" si="465"/>
        <v>5</v>
      </c>
      <c r="N2994" s="19">
        <v>5371.5</v>
      </c>
      <c r="O2994" s="4">
        <f>MATCH(N2994-1,'Supply Data'!$K$12:$K$17)+1</f>
        <v>5</v>
      </c>
      <c r="P2994">
        <f>INDEX('Supply Data'!$L$12:$L$17,'Demand Data'!O2994)</f>
        <v>75</v>
      </c>
      <c r="R2994" t="str">
        <f t="shared" si="466"/>
        <v>04-May-08 Sunday 13</v>
      </c>
    </row>
    <row r="2995" spans="4:18" x14ac:dyDescent="0.35">
      <c r="D2995" s="21">
        <f t="shared" si="467"/>
        <v>39572.541666659417</v>
      </c>
      <c r="E2995" s="21" t="b">
        <f t="shared" si="460"/>
        <v>0</v>
      </c>
      <c r="F2995" s="21" t="b">
        <f t="shared" si="461"/>
        <v>0</v>
      </c>
      <c r="G2995" s="20">
        <f t="shared" si="462"/>
        <v>1</v>
      </c>
      <c r="H2995" s="20">
        <f t="shared" si="463"/>
        <v>24</v>
      </c>
      <c r="I2995" s="20">
        <f t="shared" si="468"/>
        <v>14</v>
      </c>
      <c r="J2995" s="21">
        <f t="shared" si="469"/>
        <v>39572</v>
      </c>
      <c r="K2995" s="21"/>
      <c r="L2995" s="21" t="str">
        <f t="shared" si="464"/>
        <v>Sunday</v>
      </c>
      <c r="M2995" s="20">
        <f t="shared" si="465"/>
        <v>5</v>
      </c>
      <c r="N2995" s="19">
        <v>5391</v>
      </c>
      <c r="O2995" s="4">
        <f>MATCH(N2995-1,'Supply Data'!$K$12:$K$17)+1</f>
        <v>5</v>
      </c>
      <c r="P2995">
        <f>INDEX('Supply Data'!$L$12:$L$17,'Demand Data'!O2995)</f>
        <v>75</v>
      </c>
      <c r="R2995" t="str">
        <f t="shared" si="466"/>
        <v>04-May-08 Sunday 14</v>
      </c>
    </row>
    <row r="2996" spans="4:18" x14ac:dyDescent="0.35">
      <c r="D2996" s="21">
        <f t="shared" si="467"/>
        <v>39572.583333326082</v>
      </c>
      <c r="E2996" s="21" t="b">
        <f t="shared" si="460"/>
        <v>0</v>
      </c>
      <c r="F2996" s="21" t="b">
        <f t="shared" si="461"/>
        <v>0</v>
      </c>
      <c r="G2996" s="20">
        <f t="shared" si="462"/>
        <v>1</v>
      </c>
      <c r="H2996" s="20">
        <f t="shared" si="463"/>
        <v>24</v>
      </c>
      <c r="I2996" s="20">
        <f t="shared" si="468"/>
        <v>15</v>
      </c>
      <c r="J2996" s="21">
        <f t="shared" si="469"/>
        <v>39572</v>
      </c>
      <c r="K2996" s="21"/>
      <c r="L2996" s="21" t="str">
        <f t="shared" si="464"/>
        <v>Sunday</v>
      </c>
      <c r="M2996" s="20">
        <f t="shared" si="465"/>
        <v>5</v>
      </c>
      <c r="N2996" s="19">
        <v>5224.5</v>
      </c>
      <c r="O2996" s="4">
        <f>MATCH(N2996-1,'Supply Data'!$K$12:$K$17)+1</f>
        <v>5</v>
      </c>
      <c r="P2996">
        <f>INDEX('Supply Data'!$L$12:$L$17,'Demand Data'!O2996)</f>
        <v>75</v>
      </c>
      <c r="R2996" t="str">
        <f t="shared" si="466"/>
        <v>04-May-08 Sunday 15</v>
      </c>
    </row>
    <row r="2997" spans="4:18" x14ac:dyDescent="0.35">
      <c r="D2997" s="21">
        <f t="shared" si="467"/>
        <v>39572.624999992746</v>
      </c>
      <c r="E2997" s="21" t="b">
        <f t="shared" si="460"/>
        <v>0</v>
      </c>
      <c r="F2997" s="21" t="b">
        <f t="shared" si="461"/>
        <v>0</v>
      </c>
      <c r="G2997" s="20">
        <f t="shared" si="462"/>
        <v>1</v>
      </c>
      <c r="H2997" s="20">
        <f t="shared" si="463"/>
        <v>24</v>
      </c>
      <c r="I2997" s="20">
        <f t="shared" si="468"/>
        <v>16</v>
      </c>
      <c r="J2997" s="21">
        <f t="shared" si="469"/>
        <v>39572</v>
      </c>
      <c r="K2997" s="21"/>
      <c r="L2997" s="21" t="str">
        <f t="shared" si="464"/>
        <v>Sunday</v>
      </c>
      <c r="M2997" s="20">
        <f t="shared" si="465"/>
        <v>5</v>
      </c>
      <c r="N2997" s="19">
        <v>5007</v>
      </c>
      <c r="O2997" s="4">
        <f>MATCH(N2997-1,'Supply Data'!$K$12:$K$17)+1</f>
        <v>5</v>
      </c>
      <c r="P2997">
        <f>INDEX('Supply Data'!$L$12:$L$17,'Demand Data'!O2997)</f>
        <v>75</v>
      </c>
      <c r="R2997" t="str">
        <f t="shared" si="466"/>
        <v>04-May-08 Sunday 16</v>
      </c>
    </row>
    <row r="2998" spans="4:18" x14ac:dyDescent="0.35">
      <c r="D2998" s="21">
        <f t="shared" si="467"/>
        <v>39572.66666665941</v>
      </c>
      <c r="E2998" s="21" t="b">
        <f t="shared" si="460"/>
        <v>0</v>
      </c>
      <c r="F2998" s="21" t="b">
        <f t="shared" si="461"/>
        <v>0</v>
      </c>
      <c r="G2998" s="20">
        <f t="shared" si="462"/>
        <v>1</v>
      </c>
      <c r="H2998" s="20">
        <f t="shared" si="463"/>
        <v>24</v>
      </c>
      <c r="I2998" s="20">
        <f t="shared" si="468"/>
        <v>17</v>
      </c>
      <c r="J2998" s="21">
        <f t="shared" si="469"/>
        <v>39572</v>
      </c>
      <c r="K2998" s="21"/>
      <c r="L2998" s="21" t="str">
        <f t="shared" si="464"/>
        <v>Sunday</v>
      </c>
      <c r="M2998" s="20">
        <f t="shared" si="465"/>
        <v>5</v>
      </c>
      <c r="N2998" s="19">
        <v>4906.5</v>
      </c>
      <c r="O2998" s="4">
        <f>MATCH(N2998-1,'Supply Data'!$K$12:$K$17)+1</f>
        <v>5</v>
      </c>
      <c r="P2998">
        <f>INDEX('Supply Data'!$L$12:$L$17,'Demand Data'!O2998)</f>
        <v>75</v>
      </c>
      <c r="R2998" t="str">
        <f t="shared" si="466"/>
        <v>04-May-08 Sunday 17</v>
      </c>
    </row>
    <row r="2999" spans="4:18" x14ac:dyDescent="0.35">
      <c r="D2999" s="21">
        <f t="shared" si="467"/>
        <v>39572.708333326074</v>
      </c>
      <c r="E2999" s="21" t="b">
        <f t="shared" si="460"/>
        <v>0</v>
      </c>
      <c r="F2999" s="21" t="b">
        <f t="shared" si="461"/>
        <v>0</v>
      </c>
      <c r="G2999" s="20">
        <f t="shared" si="462"/>
        <v>1</v>
      </c>
      <c r="H2999" s="20">
        <f t="shared" si="463"/>
        <v>24</v>
      </c>
      <c r="I2999" s="20">
        <f t="shared" si="468"/>
        <v>18</v>
      </c>
      <c r="J2999" s="21">
        <f t="shared" si="469"/>
        <v>39572</v>
      </c>
      <c r="K2999" s="21"/>
      <c r="L2999" s="21" t="str">
        <f t="shared" si="464"/>
        <v>Sunday</v>
      </c>
      <c r="M2999" s="20">
        <f t="shared" si="465"/>
        <v>5</v>
      </c>
      <c r="N2999" s="19">
        <v>4918.5</v>
      </c>
      <c r="O2999" s="4">
        <f>MATCH(N2999-1,'Supply Data'!$K$12:$K$17)+1</f>
        <v>5</v>
      </c>
      <c r="P2999">
        <f>INDEX('Supply Data'!$L$12:$L$17,'Demand Data'!O2999)</f>
        <v>75</v>
      </c>
      <c r="R2999" t="str">
        <f t="shared" si="466"/>
        <v>04-May-08 Sunday 18</v>
      </c>
    </row>
    <row r="3000" spans="4:18" x14ac:dyDescent="0.35">
      <c r="D3000" s="21">
        <f t="shared" si="467"/>
        <v>39572.749999992739</v>
      </c>
      <c r="E3000" s="21" t="b">
        <f t="shared" si="460"/>
        <v>0</v>
      </c>
      <c r="F3000" s="21" t="b">
        <f t="shared" si="461"/>
        <v>0</v>
      </c>
      <c r="G3000" s="20">
        <f t="shared" si="462"/>
        <v>1</v>
      </c>
      <c r="H3000" s="20">
        <f t="shared" si="463"/>
        <v>24</v>
      </c>
      <c r="I3000" s="20">
        <f t="shared" si="468"/>
        <v>19</v>
      </c>
      <c r="J3000" s="21">
        <f t="shared" si="469"/>
        <v>39572</v>
      </c>
      <c r="K3000" s="21"/>
      <c r="L3000" s="21" t="str">
        <f t="shared" si="464"/>
        <v>Sunday</v>
      </c>
      <c r="M3000" s="20">
        <f t="shared" si="465"/>
        <v>5</v>
      </c>
      <c r="N3000" s="19">
        <v>5583</v>
      </c>
      <c r="O3000" s="4">
        <f>MATCH(N3000-1,'Supply Data'!$K$12:$K$17)+1</f>
        <v>5</v>
      </c>
      <c r="P3000">
        <f>INDEX('Supply Data'!$L$12:$L$17,'Demand Data'!O3000)</f>
        <v>75</v>
      </c>
      <c r="R3000" t="str">
        <f t="shared" si="466"/>
        <v>04-May-08 Sunday 19</v>
      </c>
    </row>
    <row r="3001" spans="4:18" x14ac:dyDescent="0.35">
      <c r="D3001" s="21">
        <f t="shared" si="467"/>
        <v>39572.791666659403</v>
      </c>
      <c r="E3001" s="21" t="b">
        <f t="shared" si="460"/>
        <v>0</v>
      </c>
      <c r="F3001" s="21" t="b">
        <f t="shared" si="461"/>
        <v>0</v>
      </c>
      <c r="G3001" s="20">
        <f t="shared" si="462"/>
        <v>1</v>
      </c>
      <c r="H3001" s="20">
        <f t="shared" si="463"/>
        <v>24</v>
      </c>
      <c r="I3001" s="20">
        <f t="shared" si="468"/>
        <v>20</v>
      </c>
      <c r="J3001" s="21">
        <f t="shared" si="469"/>
        <v>39572</v>
      </c>
      <c r="K3001" s="21"/>
      <c r="L3001" s="21" t="str">
        <f t="shared" si="464"/>
        <v>Sunday</v>
      </c>
      <c r="M3001" s="20">
        <f t="shared" si="465"/>
        <v>5</v>
      </c>
      <c r="N3001" s="19">
        <v>5514</v>
      </c>
      <c r="O3001" s="4">
        <f>MATCH(N3001-1,'Supply Data'!$K$12:$K$17)+1</f>
        <v>5</v>
      </c>
      <c r="P3001">
        <f>INDEX('Supply Data'!$L$12:$L$17,'Demand Data'!O3001)</f>
        <v>75</v>
      </c>
      <c r="R3001" t="str">
        <f t="shared" si="466"/>
        <v>04-May-08 Sunday 20</v>
      </c>
    </row>
    <row r="3002" spans="4:18" x14ac:dyDescent="0.35">
      <c r="D3002" s="21">
        <f t="shared" si="467"/>
        <v>39572.833333326067</v>
      </c>
      <c r="E3002" s="21" t="b">
        <f t="shared" si="460"/>
        <v>0</v>
      </c>
      <c r="F3002" s="21" t="b">
        <f t="shared" si="461"/>
        <v>0</v>
      </c>
      <c r="G3002" s="20">
        <f t="shared" si="462"/>
        <v>1</v>
      </c>
      <c r="H3002" s="20">
        <f t="shared" si="463"/>
        <v>24</v>
      </c>
      <c r="I3002" s="20">
        <f t="shared" si="468"/>
        <v>21</v>
      </c>
      <c r="J3002" s="21">
        <f t="shared" si="469"/>
        <v>39572</v>
      </c>
      <c r="K3002" s="21"/>
      <c r="L3002" s="21" t="str">
        <f t="shared" si="464"/>
        <v>Sunday</v>
      </c>
      <c r="M3002" s="20">
        <f t="shared" si="465"/>
        <v>5</v>
      </c>
      <c r="N3002" s="19">
        <v>5451</v>
      </c>
      <c r="O3002" s="4">
        <f>MATCH(N3002-1,'Supply Data'!$K$12:$K$17)+1</f>
        <v>5</v>
      </c>
      <c r="P3002">
        <f>INDEX('Supply Data'!$L$12:$L$17,'Demand Data'!O3002)</f>
        <v>75</v>
      </c>
      <c r="R3002" t="str">
        <f t="shared" si="466"/>
        <v>04-May-08 Sunday 21</v>
      </c>
    </row>
    <row r="3003" spans="4:18" x14ac:dyDescent="0.35">
      <c r="D3003" s="21">
        <f t="shared" si="467"/>
        <v>39572.874999992731</v>
      </c>
      <c r="E3003" s="21" t="b">
        <f t="shared" si="460"/>
        <v>0</v>
      </c>
      <c r="F3003" s="21" t="b">
        <f t="shared" si="461"/>
        <v>0</v>
      </c>
      <c r="G3003" s="20">
        <f t="shared" si="462"/>
        <v>1</v>
      </c>
      <c r="H3003" s="20">
        <f t="shared" si="463"/>
        <v>24</v>
      </c>
      <c r="I3003" s="20">
        <f t="shared" si="468"/>
        <v>22</v>
      </c>
      <c r="J3003" s="21">
        <f t="shared" si="469"/>
        <v>39572</v>
      </c>
      <c r="K3003" s="21"/>
      <c r="L3003" s="21" t="str">
        <f t="shared" si="464"/>
        <v>Sunday</v>
      </c>
      <c r="M3003" s="20">
        <f t="shared" si="465"/>
        <v>5</v>
      </c>
      <c r="N3003" s="19">
        <v>5092.5</v>
      </c>
      <c r="O3003" s="4">
        <f>MATCH(N3003-1,'Supply Data'!$K$12:$K$17)+1</f>
        <v>5</v>
      </c>
      <c r="P3003">
        <f>INDEX('Supply Data'!$L$12:$L$17,'Demand Data'!O3003)</f>
        <v>75</v>
      </c>
      <c r="R3003" t="str">
        <f t="shared" si="466"/>
        <v>04-May-08 Sunday 22</v>
      </c>
    </row>
    <row r="3004" spans="4:18" x14ac:dyDescent="0.35">
      <c r="D3004" s="21">
        <f t="shared" si="467"/>
        <v>39572.916666659396</v>
      </c>
      <c r="E3004" s="21" t="b">
        <f t="shared" si="460"/>
        <v>0</v>
      </c>
      <c r="F3004" s="21" t="b">
        <f t="shared" si="461"/>
        <v>0</v>
      </c>
      <c r="G3004" s="20">
        <f t="shared" si="462"/>
        <v>1</v>
      </c>
      <c r="H3004" s="20">
        <f t="shared" si="463"/>
        <v>24</v>
      </c>
      <c r="I3004" s="20">
        <f t="shared" si="468"/>
        <v>23</v>
      </c>
      <c r="J3004" s="21">
        <f t="shared" si="469"/>
        <v>39572</v>
      </c>
      <c r="K3004" s="21"/>
      <c r="L3004" s="21" t="str">
        <f t="shared" si="464"/>
        <v>Sunday</v>
      </c>
      <c r="M3004" s="20">
        <f t="shared" si="465"/>
        <v>5</v>
      </c>
      <c r="N3004" s="19">
        <v>4875</v>
      </c>
      <c r="O3004" s="4">
        <f>MATCH(N3004-1,'Supply Data'!$K$12:$K$17)+1</f>
        <v>5</v>
      </c>
      <c r="P3004">
        <f>INDEX('Supply Data'!$L$12:$L$17,'Demand Data'!O3004)</f>
        <v>75</v>
      </c>
      <c r="R3004" t="str">
        <f t="shared" si="466"/>
        <v>04-May-08 Sunday 23</v>
      </c>
    </row>
    <row r="3005" spans="4:18" x14ac:dyDescent="0.35">
      <c r="D3005" s="21">
        <f t="shared" si="467"/>
        <v>39572.95833332606</v>
      </c>
      <c r="E3005" s="21" t="b">
        <f t="shared" si="460"/>
        <v>0</v>
      </c>
      <c r="F3005" s="21" t="b">
        <f t="shared" si="461"/>
        <v>0</v>
      </c>
      <c r="G3005" s="20">
        <f t="shared" si="462"/>
        <v>1</v>
      </c>
      <c r="H3005" s="20">
        <f t="shared" si="463"/>
        <v>24</v>
      </c>
      <c r="I3005" s="20">
        <f t="shared" si="468"/>
        <v>24</v>
      </c>
      <c r="J3005" s="21">
        <f t="shared" si="469"/>
        <v>39572</v>
      </c>
      <c r="K3005" s="21"/>
      <c r="L3005" s="21" t="str">
        <f t="shared" si="464"/>
        <v>Sunday</v>
      </c>
      <c r="M3005" s="20">
        <f t="shared" si="465"/>
        <v>5</v>
      </c>
      <c r="N3005" s="19">
        <v>4608</v>
      </c>
      <c r="O3005" s="4">
        <f>MATCH(N3005-1,'Supply Data'!$K$12:$K$17)+1</f>
        <v>4</v>
      </c>
      <c r="P3005">
        <f>INDEX('Supply Data'!$L$12:$L$17,'Demand Data'!O3005)</f>
        <v>50</v>
      </c>
      <c r="R3005" t="str">
        <f t="shared" si="466"/>
        <v>04-May-08 Sunday 24</v>
      </c>
    </row>
    <row r="3006" spans="4:18" x14ac:dyDescent="0.35">
      <c r="D3006" s="21">
        <f t="shared" si="467"/>
        <v>39572.999999992724</v>
      </c>
      <c r="E3006" s="21" t="b">
        <f t="shared" si="460"/>
        <v>0</v>
      </c>
      <c r="F3006" s="21" t="b">
        <f t="shared" si="461"/>
        <v>0</v>
      </c>
      <c r="G3006" s="20">
        <f t="shared" si="462"/>
        <v>1</v>
      </c>
      <c r="H3006" s="20">
        <f t="shared" si="463"/>
        <v>24</v>
      </c>
      <c r="I3006" s="20">
        <f t="shared" si="468"/>
        <v>1</v>
      </c>
      <c r="J3006" s="21">
        <f t="shared" si="469"/>
        <v>39573</v>
      </c>
      <c r="K3006" s="21"/>
      <c r="L3006" s="21" t="str">
        <f t="shared" si="464"/>
        <v>Monday</v>
      </c>
      <c r="M3006" s="20">
        <f t="shared" si="465"/>
        <v>5</v>
      </c>
      <c r="N3006" s="19">
        <v>4314</v>
      </c>
      <c r="O3006" s="4">
        <f>MATCH(N3006-1,'Supply Data'!$K$12:$K$17)+1</f>
        <v>4</v>
      </c>
      <c r="P3006">
        <f>INDEX('Supply Data'!$L$12:$L$17,'Demand Data'!O3006)</f>
        <v>50</v>
      </c>
      <c r="R3006" t="str">
        <f t="shared" si="466"/>
        <v>05-May-08 Monday 1</v>
      </c>
    </row>
    <row r="3007" spans="4:18" x14ac:dyDescent="0.35">
      <c r="D3007" s="21">
        <f t="shared" si="467"/>
        <v>39573.041666659388</v>
      </c>
      <c r="E3007" s="21" t="b">
        <f t="shared" si="460"/>
        <v>0</v>
      </c>
      <c r="F3007" s="21" t="b">
        <f t="shared" si="461"/>
        <v>0</v>
      </c>
      <c r="G3007" s="20">
        <f t="shared" si="462"/>
        <v>1</v>
      </c>
      <c r="H3007" s="20">
        <f t="shared" si="463"/>
        <v>24</v>
      </c>
      <c r="I3007" s="20">
        <f t="shared" si="468"/>
        <v>2</v>
      </c>
      <c r="J3007" s="21">
        <f t="shared" si="469"/>
        <v>39573</v>
      </c>
      <c r="K3007" s="21"/>
      <c r="L3007" s="21" t="str">
        <f t="shared" si="464"/>
        <v>Monday</v>
      </c>
      <c r="M3007" s="20">
        <f t="shared" si="465"/>
        <v>5</v>
      </c>
      <c r="N3007" s="19">
        <v>4273.5</v>
      </c>
      <c r="O3007" s="4">
        <f>MATCH(N3007-1,'Supply Data'!$K$12:$K$17)+1</f>
        <v>4</v>
      </c>
      <c r="P3007">
        <f>INDEX('Supply Data'!$L$12:$L$17,'Demand Data'!O3007)</f>
        <v>50</v>
      </c>
      <c r="R3007" t="str">
        <f t="shared" si="466"/>
        <v>05-May-08 Monday 2</v>
      </c>
    </row>
    <row r="3008" spans="4:18" x14ac:dyDescent="0.35">
      <c r="D3008" s="21">
        <f t="shared" si="467"/>
        <v>39573.083333326053</v>
      </c>
      <c r="E3008" s="21" t="b">
        <f t="shared" si="460"/>
        <v>0</v>
      </c>
      <c r="F3008" s="21" t="b">
        <f t="shared" si="461"/>
        <v>0</v>
      </c>
      <c r="G3008" s="20">
        <f t="shared" si="462"/>
        <v>1</v>
      </c>
      <c r="H3008" s="20">
        <f t="shared" si="463"/>
        <v>24</v>
      </c>
      <c r="I3008" s="20">
        <f t="shared" si="468"/>
        <v>3</v>
      </c>
      <c r="J3008" s="21">
        <f t="shared" si="469"/>
        <v>39573</v>
      </c>
      <c r="K3008" s="21"/>
      <c r="L3008" s="21" t="str">
        <f t="shared" si="464"/>
        <v>Monday</v>
      </c>
      <c r="M3008" s="20">
        <f t="shared" si="465"/>
        <v>5</v>
      </c>
      <c r="N3008" s="19">
        <v>4131</v>
      </c>
      <c r="O3008" s="4">
        <f>MATCH(N3008-1,'Supply Data'!$K$12:$K$17)+1</f>
        <v>4</v>
      </c>
      <c r="P3008">
        <f>INDEX('Supply Data'!$L$12:$L$17,'Demand Data'!O3008)</f>
        <v>50</v>
      </c>
      <c r="R3008" t="str">
        <f t="shared" si="466"/>
        <v>05-May-08 Monday 3</v>
      </c>
    </row>
    <row r="3009" spans="4:18" x14ac:dyDescent="0.35">
      <c r="D3009" s="21">
        <f t="shared" si="467"/>
        <v>39573.124999992717</v>
      </c>
      <c r="E3009" s="21" t="b">
        <f t="shared" si="460"/>
        <v>0</v>
      </c>
      <c r="F3009" s="21" t="b">
        <f t="shared" si="461"/>
        <v>0</v>
      </c>
      <c r="G3009" s="20">
        <f t="shared" si="462"/>
        <v>1</v>
      </c>
      <c r="H3009" s="20">
        <f t="shared" si="463"/>
        <v>24</v>
      </c>
      <c r="I3009" s="20">
        <f t="shared" si="468"/>
        <v>4</v>
      </c>
      <c r="J3009" s="21">
        <f t="shared" si="469"/>
        <v>39573</v>
      </c>
      <c r="K3009" s="21"/>
      <c r="L3009" s="21" t="str">
        <f t="shared" si="464"/>
        <v>Monday</v>
      </c>
      <c r="M3009" s="20">
        <f t="shared" si="465"/>
        <v>5</v>
      </c>
      <c r="N3009" s="19">
        <v>4071</v>
      </c>
      <c r="O3009" s="4">
        <f>MATCH(N3009-1,'Supply Data'!$K$12:$K$17)+1</f>
        <v>4</v>
      </c>
      <c r="P3009">
        <f>INDEX('Supply Data'!$L$12:$L$17,'Demand Data'!O3009)</f>
        <v>50</v>
      </c>
      <c r="R3009" t="str">
        <f t="shared" si="466"/>
        <v>05-May-08 Monday 4</v>
      </c>
    </row>
    <row r="3010" spans="4:18" x14ac:dyDescent="0.35">
      <c r="D3010" s="21">
        <f t="shared" si="467"/>
        <v>39573.166666659381</v>
      </c>
      <c r="E3010" s="21" t="b">
        <f t="shared" si="460"/>
        <v>0</v>
      </c>
      <c r="F3010" s="21" t="b">
        <f t="shared" si="461"/>
        <v>0</v>
      </c>
      <c r="G3010" s="20">
        <f t="shared" si="462"/>
        <v>1</v>
      </c>
      <c r="H3010" s="20">
        <f t="shared" si="463"/>
        <v>24</v>
      </c>
      <c r="I3010" s="20">
        <f t="shared" si="468"/>
        <v>5</v>
      </c>
      <c r="J3010" s="21">
        <f t="shared" si="469"/>
        <v>39573</v>
      </c>
      <c r="K3010" s="21"/>
      <c r="L3010" s="21" t="str">
        <f t="shared" si="464"/>
        <v>Monday</v>
      </c>
      <c r="M3010" s="20">
        <f t="shared" si="465"/>
        <v>5</v>
      </c>
      <c r="N3010" s="19">
        <v>3996</v>
      </c>
      <c r="O3010" s="4">
        <f>MATCH(N3010-1,'Supply Data'!$K$12:$K$17)+1</f>
        <v>4</v>
      </c>
      <c r="P3010">
        <f>INDEX('Supply Data'!$L$12:$L$17,'Demand Data'!O3010)</f>
        <v>50</v>
      </c>
      <c r="R3010" t="str">
        <f t="shared" si="466"/>
        <v>05-May-08 Monday 5</v>
      </c>
    </row>
    <row r="3011" spans="4:18" x14ac:dyDescent="0.35">
      <c r="D3011" s="21">
        <f t="shared" si="467"/>
        <v>39573.208333326045</v>
      </c>
      <c r="E3011" s="21" t="b">
        <f t="shared" si="460"/>
        <v>0</v>
      </c>
      <c r="F3011" s="21" t="b">
        <f t="shared" si="461"/>
        <v>0</v>
      </c>
      <c r="G3011" s="20">
        <f t="shared" si="462"/>
        <v>1</v>
      </c>
      <c r="H3011" s="20">
        <f t="shared" si="463"/>
        <v>24</v>
      </c>
      <c r="I3011" s="20">
        <f t="shared" si="468"/>
        <v>6</v>
      </c>
      <c r="J3011" s="21">
        <f t="shared" si="469"/>
        <v>39573</v>
      </c>
      <c r="K3011" s="21"/>
      <c r="L3011" s="21" t="str">
        <f t="shared" si="464"/>
        <v>Monday</v>
      </c>
      <c r="M3011" s="20">
        <f t="shared" si="465"/>
        <v>5</v>
      </c>
      <c r="N3011" s="19">
        <v>3591</v>
      </c>
      <c r="O3011" s="4">
        <f>MATCH(N3011-1,'Supply Data'!$K$12:$K$17)+1</f>
        <v>3</v>
      </c>
      <c r="P3011">
        <f>INDEX('Supply Data'!$L$12:$L$17,'Demand Data'!O3011)</f>
        <v>23</v>
      </c>
      <c r="R3011" t="str">
        <f t="shared" si="466"/>
        <v>05-May-08 Monday 6</v>
      </c>
    </row>
    <row r="3012" spans="4:18" x14ac:dyDescent="0.35">
      <c r="D3012" s="21">
        <f t="shared" si="467"/>
        <v>39573.249999992709</v>
      </c>
      <c r="E3012" s="21" t="b">
        <f t="shared" si="460"/>
        <v>0</v>
      </c>
      <c r="F3012" s="21" t="b">
        <f t="shared" si="461"/>
        <v>0</v>
      </c>
      <c r="G3012" s="20">
        <f t="shared" si="462"/>
        <v>1</v>
      </c>
      <c r="H3012" s="20">
        <f t="shared" si="463"/>
        <v>24</v>
      </c>
      <c r="I3012" s="20">
        <f t="shared" si="468"/>
        <v>7</v>
      </c>
      <c r="J3012" s="21">
        <f t="shared" si="469"/>
        <v>39573</v>
      </c>
      <c r="K3012" s="21"/>
      <c r="L3012" s="21" t="str">
        <f t="shared" si="464"/>
        <v>Monday</v>
      </c>
      <c r="M3012" s="20">
        <f t="shared" si="465"/>
        <v>5</v>
      </c>
      <c r="N3012" s="19">
        <v>3411</v>
      </c>
      <c r="O3012" s="4">
        <f>MATCH(N3012-1,'Supply Data'!$K$12:$K$17)+1</f>
        <v>3</v>
      </c>
      <c r="P3012">
        <f>INDEX('Supply Data'!$L$12:$L$17,'Demand Data'!O3012)</f>
        <v>23</v>
      </c>
      <c r="R3012" t="str">
        <f t="shared" si="466"/>
        <v>05-May-08 Monday 7</v>
      </c>
    </row>
    <row r="3013" spans="4:18" x14ac:dyDescent="0.35">
      <c r="D3013" s="21">
        <f t="shared" si="467"/>
        <v>39573.291666659374</v>
      </c>
      <c r="E3013" s="21" t="b">
        <f t="shared" si="460"/>
        <v>0</v>
      </c>
      <c r="F3013" s="21" t="b">
        <f t="shared" si="461"/>
        <v>0</v>
      </c>
      <c r="G3013" s="20">
        <f t="shared" si="462"/>
        <v>1</v>
      </c>
      <c r="H3013" s="20">
        <f t="shared" si="463"/>
        <v>24</v>
      </c>
      <c r="I3013" s="20">
        <f t="shared" si="468"/>
        <v>8</v>
      </c>
      <c r="J3013" s="21">
        <f t="shared" si="469"/>
        <v>39573</v>
      </c>
      <c r="K3013" s="21"/>
      <c r="L3013" s="21" t="str">
        <f t="shared" si="464"/>
        <v>Monday</v>
      </c>
      <c r="M3013" s="20">
        <f t="shared" si="465"/>
        <v>5</v>
      </c>
      <c r="N3013" s="19">
        <v>3468</v>
      </c>
      <c r="O3013" s="4">
        <f>MATCH(N3013-1,'Supply Data'!$K$12:$K$17)+1</f>
        <v>3</v>
      </c>
      <c r="P3013">
        <f>INDEX('Supply Data'!$L$12:$L$17,'Demand Data'!O3013)</f>
        <v>23</v>
      </c>
      <c r="R3013" t="str">
        <f t="shared" si="466"/>
        <v>05-May-08 Monday 8</v>
      </c>
    </row>
    <row r="3014" spans="4:18" x14ac:dyDescent="0.35">
      <c r="D3014" s="21">
        <f t="shared" si="467"/>
        <v>39573.333333326038</v>
      </c>
      <c r="E3014" s="21" t="b">
        <f t="shared" ref="E3014:E3077" si="470">D3014=$D$2</f>
        <v>0</v>
      </c>
      <c r="F3014" s="21" t="b">
        <f t="shared" ref="F3014:F3077" si="471">D3014=$E$2</f>
        <v>0</v>
      </c>
      <c r="G3014" s="20">
        <f t="shared" si="462"/>
        <v>1</v>
      </c>
      <c r="H3014" s="20">
        <f t="shared" si="463"/>
        <v>24</v>
      </c>
      <c r="I3014" s="20">
        <f t="shared" si="468"/>
        <v>9</v>
      </c>
      <c r="J3014" s="21">
        <f t="shared" si="469"/>
        <v>39573</v>
      </c>
      <c r="K3014" s="21"/>
      <c r="L3014" s="21" t="str">
        <f t="shared" si="464"/>
        <v>Monday</v>
      </c>
      <c r="M3014" s="20">
        <f t="shared" si="465"/>
        <v>5</v>
      </c>
      <c r="N3014" s="19">
        <v>3769.5</v>
      </c>
      <c r="O3014" s="4">
        <f>MATCH(N3014-1,'Supply Data'!$K$12:$K$17)+1</f>
        <v>4</v>
      </c>
      <c r="P3014">
        <f>INDEX('Supply Data'!$L$12:$L$17,'Demand Data'!O3014)</f>
        <v>50</v>
      </c>
      <c r="R3014" t="str">
        <f t="shared" si="466"/>
        <v>05-May-08 Monday 9</v>
      </c>
    </row>
    <row r="3015" spans="4:18" x14ac:dyDescent="0.35">
      <c r="D3015" s="21">
        <f t="shared" si="467"/>
        <v>39573.374999992702</v>
      </c>
      <c r="E3015" s="21" t="b">
        <f t="shared" si="470"/>
        <v>0</v>
      </c>
      <c r="F3015" s="21" t="b">
        <f t="shared" si="471"/>
        <v>0</v>
      </c>
      <c r="G3015" s="20">
        <f t="shared" ref="G3015:G3078" si="472">IF(E3015,2,IF(F3015,3,1))</f>
        <v>1</v>
      </c>
      <c r="H3015" s="20">
        <f t="shared" ref="H3015:H3078" si="473">CHOOSE(G3015,24,23,25)</f>
        <v>24</v>
      </c>
      <c r="I3015" s="20">
        <f t="shared" si="468"/>
        <v>10</v>
      </c>
      <c r="J3015" s="21">
        <f t="shared" si="469"/>
        <v>39573</v>
      </c>
      <c r="K3015" s="21"/>
      <c r="L3015" s="21" t="str">
        <f t="shared" ref="L3015:L3078" si="474">TEXT(J3015,"ddddd")</f>
        <v>Monday</v>
      </c>
      <c r="M3015" s="20">
        <f t="shared" ref="M3015:M3078" si="475">MONTH(D3015)</f>
        <v>5</v>
      </c>
      <c r="N3015" s="19">
        <v>3901.5</v>
      </c>
      <c r="O3015" s="4">
        <f>MATCH(N3015-1,'Supply Data'!$K$12:$K$17)+1</f>
        <v>4</v>
      </c>
      <c r="P3015">
        <f>INDEX('Supply Data'!$L$12:$L$17,'Demand Data'!O3015)</f>
        <v>50</v>
      </c>
      <c r="R3015" t="str">
        <f t="shared" ref="R3015:R3078" si="476">TEXT(D3015,"dd-mmm-yy ddddd")&amp;" "&amp;I3015</f>
        <v>05-May-08 Monday 10</v>
      </c>
    </row>
    <row r="3016" spans="4:18" x14ac:dyDescent="0.35">
      <c r="D3016" s="21">
        <f t="shared" ref="D3016:D3079" si="477">D3015+1/24</f>
        <v>39573.416666659366</v>
      </c>
      <c r="E3016" s="21" t="b">
        <f t="shared" si="470"/>
        <v>0</v>
      </c>
      <c r="F3016" s="21" t="b">
        <f t="shared" si="471"/>
        <v>0</v>
      </c>
      <c r="G3016" s="20">
        <f t="shared" si="472"/>
        <v>1</v>
      </c>
      <c r="H3016" s="20">
        <f t="shared" si="473"/>
        <v>24</v>
      </c>
      <c r="I3016" s="20">
        <f t="shared" ref="I3016:I3079" si="478">IF(I3015&gt;=H3016,1,I3015+1)</f>
        <v>11</v>
      </c>
      <c r="J3016" s="21">
        <f t="shared" ref="J3016:J3079" si="479">IF(I3016=1,J3015+1,J3015)</f>
        <v>39573</v>
      </c>
      <c r="K3016" s="21"/>
      <c r="L3016" s="21" t="str">
        <f t="shared" si="474"/>
        <v>Monday</v>
      </c>
      <c r="M3016" s="20">
        <f t="shared" si="475"/>
        <v>5</v>
      </c>
      <c r="N3016" s="19">
        <v>4030.5</v>
      </c>
      <c r="O3016" s="4">
        <f>MATCH(N3016-1,'Supply Data'!$K$12:$K$17)+1</f>
        <v>4</v>
      </c>
      <c r="P3016">
        <f>INDEX('Supply Data'!$L$12:$L$17,'Demand Data'!O3016)</f>
        <v>50</v>
      </c>
      <c r="R3016" t="str">
        <f t="shared" si="476"/>
        <v>05-May-08 Monday 11</v>
      </c>
    </row>
    <row r="3017" spans="4:18" x14ac:dyDescent="0.35">
      <c r="D3017" s="21">
        <f t="shared" si="477"/>
        <v>39573.458333326031</v>
      </c>
      <c r="E3017" s="21" t="b">
        <f t="shared" si="470"/>
        <v>0</v>
      </c>
      <c r="F3017" s="21" t="b">
        <f t="shared" si="471"/>
        <v>0</v>
      </c>
      <c r="G3017" s="20">
        <f t="shared" si="472"/>
        <v>1</v>
      </c>
      <c r="H3017" s="20">
        <f t="shared" si="473"/>
        <v>24</v>
      </c>
      <c r="I3017" s="20">
        <f t="shared" si="478"/>
        <v>12</v>
      </c>
      <c r="J3017" s="21">
        <f t="shared" si="479"/>
        <v>39573</v>
      </c>
      <c r="K3017" s="21"/>
      <c r="L3017" s="21" t="str">
        <f t="shared" si="474"/>
        <v>Monday</v>
      </c>
      <c r="M3017" s="20">
        <f t="shared" si="475"/>
        <v>5</v>
      </c>
      <c r="N3017" s="19">
        <v>3979.5</v>
      </c>
      <c r="O3017" s="4">
        <f>MATCH(N3017-1,'Supply Data'!$K$12:$K$17)+1</f>
        <v>4</v>
      </c>
      <c r="P3017">
        <f>INDEX('Supply Data'!$L$12:$L$17,'Demand Data'!O3017)</f>
        <v>50</v>
      </c>
      <c r="R3017" t="str">
        <f t="shared" si="476"/>
        <v>05-May-08 Monday 12</v>
      </c>
    </row>
    <row r="3018" spans="4:18" x14ac:dyDescent="0.35">
      <c r="D3018" s="21">
        <f t="shared" si="477"/>
        <v>39573.499999992695</v>
      </c>
      <c r="E3018" s="21" t="b">
        <f t="shared" si="470"/>
        <v>0</v>
      </c>
      <c r="F3018" s="21" t="b">
        <f t="shared" si="471"/>
        <v>0</v>
      </c>
      <c r="G3018" s="20">
        <f t="shared" si="472"/>
        <v>1</v>
      </c>
      <c r="H3018" s="20">
        <f t="shared" si="473"/>
        <v>24</v>
      </c>
      <c r="I3018" s="20">
        <f t="shared" si="478"/>
        <v>13</v>
      </c>
      <c r="J3018" s="21">
        <f t="shared" si="479"/>
        <v>39573</v>
      </c>
      <c r="K3018" s="21"/>
      <c r="L3018" s="21" t="str">
        <f t="shared" si="474"/>
        <v>Monday</v>
      </c>
      <c r="M3018" s="20">
        <f t="shared" si="475"/>
        <v>5</v>
      </c>
      <c r="N3018" s="19">
        <v>4081.5</v>
      </c>
      <c r="O3018" s="4">
        <f>MATCH(N3018-1,'Supply Data'!$K$12:$K$17)+1</f>
        <v>4</v>
      </c>
      <c r="P3018">
        <f>INDEX('Supply Data'!$L$12:$L$17,'Demand Data'!O3018)</f>
        <v>50</v>
      </c>
      <c r="R3018" t="str">
        <f t="shared" si="476"/>
        <v>05-May-08 Monday 13</v>
      </c>
    </row>
    <row r="3019" spans="4:18" x14ac:dyDescent="0.35">
      <c r="D3019" s="21">
        <f t="shared" si="477"/>
        <v>39573.541666659359</v>
      </c>
      <c r="E3019" s="21" t="b">
        <f t="shared" si="470"/>
        <v>0</v>
      </c>
      <c r="F3019" s="21" t="b">
        <f t="shared" si="471"/>
        <v>0</v>
      </c>
      <c r="G3019" s="20">
        <f t="shared" si="472"/>
        <v>1</v>
      </c>
      <c r="H3019" s="20">
        <f t="shared" si="473"/>
        <v>24</v>
      </c>
      <c r="I3019" s="20">
        <f t="shared" si="478"/>
        <v>14</v>
      </c>
      <c r="J3019" s="21">
        <f t="shared" si="479"/>
        <v>39573</v>
      </c>
      <c r="K3019" s="21"/>
      <c r="L3019" s="21" t="str">
        <f t="shared" si="474"/>
        <v>Monday</v>
      </c>
      <c r="M3019" s="20">
        <f t="shared" si="475"/>
        <v>5</v>
      </c>
      <c r="N3019" s="19">
        <v>3975</v>
      </c>
      <c r="O3019" s="4">
        <f>MATCH(N3019-1,'Supply Data'!$K$12:$K$17)+1</f>
        <v>4</v>
      </c>
      <c r="P3019">
        <f>INDEX('Supply Data'!$L$12:$L$17,'Demand Data'!O3019)</f>
        <v>50</v>
      </c>
      <c r="R3019" t="str">
        <f t="shared" si="476"/>
        <v>05-May-08 Monday 14</v>
      </c>
    </row>
    <row r="3020" spans="4:18" x14ac:dyDescent="0.35">
      <c r="D3020" s="21">
        <f t="shared" si="477"/>
        <v>39573.583333326023</v>
      </c>
      <c r="E3020" s="21" t="b">
        <f t="shared" si="470"/>
        <v>0</v>
      </c>
      <c r="F3020" s="21" t="b">
        <f t="shared" si="471"/>
        <v>0</v>
      </c>
      <c r="G3020" s="20">
        <f t="shared" si="472"/>
        <v>1</v>
      </c>
      <c r="H3020" s="20">
        <f t="shared" si="473"/>
        <v>24</v>
      </c>
      <c r="I3020" s="20">
        <f t="shared" si="478"/>
        <v>15</v>
      </c>
      <c r="J3020" s="21">
        <f t="shared" si="479"/>
        <v>39573</v>
      </c>
      <c r="K3020" s="21"/>
      <c r="L3020" s="21" t="str">
        <f t="shared" si="474"/>
        <v>Monday</v>
      </c>
      <c r="M3020" s="20">
        <f t="shared" si="475"/>
        <v>5</v>
      </c>
      <c r="N3020" s="19">
        <v>3859.5</v>
      </c>
      <c r="O3020" s="4">
        <f>MATCH(N3020-1,'Supply Data'!$K$12:$K$17)+1</f>
        <v>4</v>
      </c>
      <c r="P3020">
        <f>INDEX('Supply Data'!$L$12:$L$17,'Demand Data'!O3020)</f>
        <v>50</v>
      </c>
      <c r="R3020" t="str">
        <f t="shared" si="476"/>
        <v>05-May-08 Monday 15</v>
      </c>
    </row>
    <row r="3021" spans="4:18" x14ac:dyDescent="0.35">
      <c r="D3021" s="21">
        <f t="shared" si="477"/>
        <v>39573.624999992688</v>
      </c>
      <c r="E3021" s="21" t="b">
        <f t="shared" si="470"/>
        <v>0</v>
      </c>
      <c r="F3021" s="21" t="b">
        <f t="shared" si="471"/>
        <v>0</v>
      </c>
      <c r="G3021" s="20">
        <f t="shared" si="472"/>
        <v>1</v>
      </c>
      <c r="H3021" s="20">
        <f t="shared" si="473"/>
        <v>24</v>
      </c>
      <c r="I3021" s="20">
        <f t="shared" si="478"/>
        <v>16</v>
      </c>
      <c r="J3021" s="21">
        <f t="shared" si="479"/>
        <v>39573</v>
      </c>
      <c r="K3021" s="21"/>
      <c r="L3021" s="21" t="str">
        <f t="shared" si="474"/>
        <v>Monday</v>
      </c>
      <c r="M3021" s="20">
        <f t="shared" si="475"/>
        <v>5</v>
      </c>
      <c r="N3021" s="19">
        <v>3603</v>
      </c>
      <c r="O3021" s="4">
        <f>MATCH(N3021-1,'Supply Data'!$K$12:$K$17)+1</f>
        <v>4</v>
      </c>
      <c r="P3021">
        <f>INDEX('Supply Data'!$L$12:$L$17,'Demand Data'!O3021)</f>
        <v>50</v>
      </c>
      <c r="R3021" t="str">
        <f t="shared" si="476"/>
        <v>05-May-08 Monday 16</v>
      </c>
    </row>
    <row r="3022" spans="4:18" x14ac:dyDescent="0.35">
      <c r="D3022" s="21">
        <f t="shared" si="477"/>
        <v>39573.666666659352</v>
      </c>
      <c r="E3022" s="21" t="b">
        <f t="shared" si="470"/>
        <v>0</v>
      </c>
      <c r="F3022" s="21" t="b">
        <f t="shared" si="471"/>
        <v>0</v>
      </c>
      <c r="G3022" s="20">
        <f t="shared" si="472"/>
        <v>1</v>
      </c>
      <c r="H3022" s="20">
        <f t="shared" si="473"/>
        <v>24</v>
      </c>
      <c r="I3022" s="20">
        <f t="shared" si="478"/>
        <v>17</v>
      </c>
      <c r="J3022" s="21">
        <f t="shared" si="479"/>
        <v>39573</v>
      </c>
      <c r="K3022" s="21"/>
      <c r="L3022" s="21" t="str">
        <f t="shared" si="474"/>
        <v>Monday</v>
      </c>
      <c r="M3022" s="20">
        <f t="shared" si="475"/>
        <v>5</v>
      </c>
      <c r="N3022" s="19">
        <v>3771</v>
      </c>
      <c r="O3022" s="4">
        <f>MATCH(N3022-1,'Supply Data'!$K$12:$K$17)+1</f>
        <v>4</v>
      </c>
      <c r="P3022">
        <f>INDEX('Supply Data'!$L$12:$L$17,'Demand Data'!O3022)</f>
        <v>50</v>
      </c>
      <c r="R3022" t="str">
        <f t="shared" si="476"/>
        <v>05-May-08 Monday 17</v>
      </c>
    </row>
    <row r="3023" spans="4:18" x14ac:dyDescent="0.35">
      <c r="D3023" s="21">
        <f t="shared" si="477"/>
        <v>39573.708333326016</v>
      </c>
      <c r="E3023" s="21" t="b">
        <f t="shared" si="470"/>
        <v>0</v>
      </c>
      <c r="F3023" s="21" t="b">
        <f t="shared" si="471"/>
        <v>0</v>
      </c>
      <c r="G3023" s="20">
        <f t="shared" si="472"/>
        <v>1</v>
      </c>
      <c r="H3023" s="20">
        <f t="shared" si="473"/>
        <v>24</v>
      </c>
      <c r="I3023" s="20">
        <f t="shared" si="478"/>
        <v>18</v>
      </c>
      <c r="J3023" s="21">
        <f t="shared" si="479"/>
        <v>39573</v>
      </c>
      <c r="K3023" s="21"/>
      <c r="L3023" s="21" t="str">
        <f t="shared" si="474"/>
        <v>Monday</v>
      </c>
      <c r="M3023" s="20">
        <f t="shared" si="475"/>
        <v>5</v>
      </c>
      <c r="N3023" s="19">
        <v>4200</v>
      </c>
      <c r="O3023" s="4">
        <f>MATCH(N3023-1,'Supply Data'!$K$12:$K$17)+1</f>
        <v>4</v>
      </c>
      <c r="P3023">
        <f>INDEX('Supply Data'!$L$12:$L$17,'Demand Data'!O3023)</f>
        <v>50</v>
      </c>
      <c r="R3023" t="str">
        <f t="shared" si="476"/>
        <v>05-May-08 Monday 18</v>
      </c>
    </row>
    <row r="3024" spans="4:18" x14ac:dyDescent="0.35">
      <c r="D3024" s="21">
        <f t="shared" si="477"/>
        <v>39573.74999999268</v>
      </c>
      <c r="E3024" s="21" t="b">
        <f t="shared" si="470"/>
        <v>0</v>
      </c>
      <c r="F3024" s="21" t="b">
        <f t="shared" si="471"/>
        <v>0</v>
      </c>
      <c r="G3024" s="20">
        <f t="shared" si="472"/>
        <v>1</v>
      </c>
      <c r="H3024" s="20">
        <f t="shared" si="473"/>
        <v>24</v>
      </c>
      <c r="I3024" s="20">
        <f t="shared" si="478"/>
        <v>19</v>
      </c>
      <c r="J3024" s="21">
        <f t="shared" si="479"/>
        <v>39573</v>
      </c>
      <c r="K3024" s="21"/>
      <c r="L3024" s="21" t="str">
        <f t="shared" si="474"/>
        <v>Monday</v>
      </c>
      <c r="M3024" s="20">
        <f t="shared" si="475"/>
        <v>5</v>
      </c>
      <c r="N3024" s="19">
        <v>4897.5</v>
      </c>
      <c r="O3024" s="4">
        <f>MATCH(N3024-1,'Supply Data'!$K$12:$K$17)+1</f>
        <v>5</v>
      </c>
      <c r="P3024">
        <f>INDEX('Supply Data'!$L$12:$L$17,'Demand Data'!O3024)</f>
        <v>75</v>
      </c>
      <c r="R3024" t="str">
        <f t="shared" si="476"/>
        <v>05-May-08 Monday 19</v>
      </c>
    </row>
    <row r="3025" spans="4:18" x14ac:dyDescent="0.35">
      <c r="D3025" s="21">
        <f t="shared" si="477"/>
        <v>39573.791666659345</v>
      </c>
      <c r="E3025" s="21" t="b">
        <f t="shared" si="470"/>
        <v>0</v>
      </c>
      <c r="F3025" s="21" t="b">
        <f t="shared" si="471"/>
        <v>0</v>
      </c>
      <c r="G3025" s="20">
        <f t="shared" si="472"/>
        <v>1</v>
      </c>
      <c r="H3025" s="20">
        <f t="shared" si="473"/>
        <v>24</v>
      </c>
      <c r="I3025" s="20">
        <f t="shared" si="478"/>
        <v>20</v>
      </c>
      <c r="J3025" s="21">
        <f t="shared" si="479"/>
        <v>39573</v>
      </c>
      <c r="K3025" s="21"/>
      <c r="L3025" s="21" t="str">
        <f t="shared" si="474"/>
        <v>Monday</v>
      </c>
      <c r="M3025" s="20">
        <f t="shared" si="475"/>
        <v>5</v>
      </c>
      <c r="N3025" s="19">
        <v>4897.5</v>
      </c>
      <c r="O3025" s="4">
        <f>MATCH(N3025-1,'Supply Data'!$K$12:$K$17)+1</f>
        <v>5</v>
      </c>
      <c r="P3025">
        <f>INDEX('Supply Data'!$L$12:$L$17,'Demand Data'!O3025)</f>
        <v>75</v>
      </c>
      <c r="R3025" t="str">
        <f t="shared" si="476"/>
        <v>05-May-08 Monday 20</v>
      </c>
    </row>
    <row r="3026" spans="4:18" x14ac:dyDescent="0.35">
      <c r="D3026" s="21">
        <f t="shared" si="477"/>
        <v>39573.833333326009</v>
      </c>
      <c r="E3026" s="21" t="b">
        <f t="shared" si="470"/>
        <v>0</v>
      </c>
      <c r="F3026" s="21" t="b">
        <f t="shared" si="471"/>
        <v>0</v>
      </c>
      <c r="G3026" s="20">
        <f t="shared" si="472"/>
        <v>1</v>
      </c>
      <c r="H3026" s="20">
        <f t="shared" si="473"/>
        <v>24</v>
      </c>
      <c r="I3026" s="20">
        <f t="shared" si="478"/>
        <v>21</v>
      </c>
      <c r="J3026" s="21">
        <f t="shared" si="479"/>
        <v>39573</v>
      </c>
      <c r="K3026" s="21"/>
      <c r="L3026" s="21" t="str">
        <f t="shared" si="474"/>
        <v>Monday</v>
      </c>
      <c r="M3026" s="20">
        <f t="shared" si="475"/>
        <v>5</v>
      </c>
      <c r="N3026" s="19">
        <v>4783.5</v>
      </c>
      <c r="O3026" s="4">
        <f>MATCH(N3026-1,'Supply Data'!$K$12:$K$17)+1</f>
        <v>4</v>
      </c>
      <c r="P3026">
        <f>INDEX('Supply Data'!$L$12:$L$17,'Demand Data'!O3026)</f>
        <v>50</v>
      </c>
      <c r="R3026" t="str">
        <f t="shared" si="476"/>
        <v>05-May-08 Monday 21</v>
      </c>
    </row>
    <row r="3027" spans="4:18" x14ac:dyDescent="0.35">
      <c r="D3027" s="21">
        <f t="shared" si="477"/>
        <v>39573.874999992673</v>
      </c>
      <c r="E3027" s="21" t="b">
        <f t="shared" si="470"/>
        <v>0</v>
      </c>
      <c r="F3027" s="21" t="b">
        <f t="shared" si="471"/>
        <v>0</v>
      </c>
      <c r="G3027" s="20">
        <f t="shared" si="472"/>
        <v>1</v>
      </c>
      <c r="H3027" s="20">
        <f t="shared" si="473"/>
        <v>24</v>
      </c>
      <c r="I3027" s="20">
        <f t="shared" si="478"/>
        <v>22</v>
      </c>
      <c r="J3027" s="21">
        <f t="shared" si="479"/>
        <v>39573</v>
      </c>
      <c r="K3027" s="21"/>
      <c r="L3027" s="21" t="str">
        <f t="shared" si="474"/>
        <v>Monday</v>
      </c>
      <c r="M3027" s="20">
        <f t="shared" si="475"/>
        <v>5</v>
      </c>
      <c r="N3027" s="19">
        <v>4497</v>
      </c>
      <c r="O3027" s="4">
        <f>MATCH(N3027-1,'Supply Data'!$K$12:$K$17)+1</f>
        <v>4</v>
      </c>
      <c r="P3027">
        <f>INDEX('Supply Data'!$L$12:$L$17,'Demand Data'!O3027)</f>
        <v>50</v>
      </c>
      <c r="R3027" t="str">
        <f t="shared" si="476"/>
        <v>05-May-08 Monday 22</v>
      </c>
    </row>
    <row r="3028" spans="4:18" x14ac:dyDescent="0.35">
      <c r="D3028" s="21">
        <f t="shared" si="477"/>
        <v>39573.916666659337</v>
      </c>
      <c r="E3028" s="21" t="b">
        <f t="shared" si="470"/>
        <v>0</v>
      </c>
      <c r="F3028" s="21" t="b">
        <f t="shared" si="471"/>
        <v>0</v>
      </c>
      <c r="G3028" s="20">
        <f t="shared" si="472"/>
        <v>1</v>
      </c>
      <c r="H3028" s="20">
        <f t="shared" si="473"/>
        <v>24</v>
      </c>
      <c r="I3028" s="20">
        <f t="shared" si="478"/>
        <v>23</v>
      </c>
      <c r="J3028" s="21">
        <f t="shared" si="479"/>
        <v>39573</v>
      </c>
      <c r="K3028" s="21"/>
      <c r="L3028" s="21" t="str">
        <f t="shared" si="474"/>
        <v>Monday</v>
      </c>
      <c r="M3028" s="20">
        <f t="shared" si="475"/>
        <v>5</v>
      </c>
      <c r="N3028" s="19">
        <v>4255.5</v>
      </c>
      <c r="O3028" s="4">
        <f>MATCH(N3028-1,'Supply Data'!$K$12:$K$17)+1</f>
        <v>4</v>
      </c>
      <c r="P3028">
        <f>INDEX('Supply Data'!$L$12:$L$17,'Demand Data'!O3028)</f>
        <v>50</v>
      </c>
      <c r="R3028" t="str">
        <f t="shared" si="476"/>
        <v>05-May-08 Monday 23</v>
      </c>
    </row>
    <row r="3029" spans="4:18" x14ac:dyDescent="0.35">
      <c r="D3029" s="21">
        <f t="shared" si="477"/>
        <v>39573.958333326002</v>
      </c>
      <c r="E3029" s="21" t="b">
        <f t="shared" si="470"/>
        <v>0</v>
      </c>
      <c r="F3029" s="21" t="b">
        <f t="shared" si="471"/>
        <v>0</v>
      </c>
      <c r="G3029" s="20">
        <f t="shared" si="472"/>
        <v>1</v>
      </c>
      <c r="H3029" s="20">
        <f t="shared" si="473"/>
        <v>24</v>
      </c>
      <c r="I3029" s="20">
        <f t="shared" si="478"/>
        <v>24</v>
      </c>
      <c r="J3029" s="21">
        <f t="shared" si="479"/>
        <v>39573</v>
      </c>
      <c r="K3029" s="21"/>
      <c r="L3029" s="21" t="str">
        <f t="shared" si="474"/>
        <v>Monday</v>
      </c>
      <c r="M3029" s="20">
        <f t="shared" si="475"/>
        <v>5</v>
      </c>
      <c r="N3029" s="19">
        <v>4018.5</v>
      </c>
      <c r="O3029" s="4">
        <f>MATCH(N3029-1,'Supply Data'!$K$12:$K$17)+1</f>
        <v>4</v>
      </c>
      <c r="P3029">
        <f>INDEX('Supply Data'!$L$12:$L$17,'Demand Data'!O3029)</f>
        <v>50</v>
      </c>
      <c r="R3029" t="str">
        <f t="shared" si="476"/>
        <v>05-May-08 Monday 24</v>
      </c>
    </row>
    <row r="3030" spans="4:18" x14ac:dyDescent="0.35">
      <c r="D3030" s="21">
        <f t="shared" si="477"/>
        <v>39573.999999992666</v>
      </c>
      <c r="E3030" s="21" t="b">
        <f t="shared" si="470"/>
        <v>0</v>
      </c>
      <c r="F3030" s="21" t="b">
        <f t="shared" si="471"/>
        <v>0</v>
      </c>
      <c r="G3030" s="20">
        <f t="shared" si="472"/>
        <v>1</v>
      </c>
      <c r="H3030" s="20">
        <f t="shared" si="473"/>
        <v>24</v>
      </c>
      <c r="I3030" s="20">
        <f t="shared" si="478"/>
        <v>1</v>
      </c>
      <c r="J3030" s="21">
        <f t="shared" si="479"/>
        <v>39574</v>
      </c>
      <c r="K3030" s="21"/>
      <c r="L3030" s="21" t="str">
        <f t="shared" si="474"/>
        <v>Tuesday</v>
      </c>
      <c r="M3030" s="20">
        <f t="shared" si="475"/>
        <v>5</v>
      </c>
      <c r="N3030" s="19">
        <v>3958.5</v>
      </c>
      <c r="O3030" s="4">
        <f>MATCH(N3030-1,'Supply Data'!$K$12:$K$17)+1</f>
        <v>4</v>
      </c>
      <c r="P3030">
        <f>INDEX('Supply Data'!$L$12:$L$17,'Demand Data'!O3030)</f>
        <v>50</v>
      </c>
      <c r="R3030" t="str">
        <f t="shared" si="476"/>
        <v>06-May-08 Tuesday 1</v>
      </c>
    </row>
    <row r="3031" spans="4:18" x14ac:dyDescent="0.35">
      <c r="D3031" s="21">
        <f t="shared" si="477"/>
        <v>39574.04166665933</v>
      </c>
      <c r="E3031" s="21" t="b">
        <f t="shared" si="470"/>
        <v>0</v>
      </c>
      <c r="F3031" s="21" t="b">
        <f t="shared" si="471"/>
        <v>0</v>
      </c>
      <c r="G3031" s="20">
        <f t="shared" si="472"/>
        <v>1</v>
      </c>
      <c r="H3031" s="20">
        <f t="shared" si="473"/>
        <v>24</v>
      </c>
      <c r="I3031" s="20">
        <f t="shared" si="478"/>
        <v>2</v>
      </c>
      <c r="J3031" s="21">
        <f t="shared" si="479"/>
        <v>39574</v>
      </c>
      <c r="K3031" s="21"/>
      <c r="L3031" s="21" t="str">
        <f t="shared" si="474"/>
        <v>Tuesday</v>
      </c>
      <c r="M3031" s="20">
        <f t="shared" si="475"/>
        <v>5</v>
      </c>
      <c r="N3031" s="19">
        <v>3747</v>
      </c>
      <c r="O3031" s="4">
        <f>MATCH(N3031-1,'Supply Data'!$K$12:$K$17)+1</f>
        <v>4</v>
      </c>
      <c r="P3031">
        <f>INDEX('Supply Data'!$L$12:$L$17,'Demand Data'!O3031)</f>
        <v>50</v>
      </c>
      <c r="R3031" t="str">
        <f t="shared" si="476"/>
        <v>06-May-08 Tuesday 2</v>
      </c>
    </row>
    <row r="3032" spans="4:18" x14ac:dyDescent="0.35">
      <c r="D3032" s="21">
        <f t="shared" si="477"/>
        <v>39574.083333325994</v>
      </c>
      <c r="E3032" s="21" t="b">
        <f t="shared" si="470"/>
        <v>0</v>
      </c>
      <c r="F3032" s="21" t="b">
        <f t="shared" si="471"/>
        <v>0</v>
      </c>
      <c r="G3032" s="20">
        <f t="shared" si="472"/>
        <v>1</v>
      </c>
      <c r="H3032" s="20">
        <f t="shared" si="473"/>
        <v>24</v>
      </c>
      <c r="I3032" s="20">
        <f t="shared" si="478"/>
        <v>3</v>
      </c>
      <c r="J3032" s="21">
        <f t="shared" si="479"/>
        <v>39574</v>
      </c>
      <c r="K3032" s="21"/>
      <c r="L3032" s="21" t="str">
        <f t="shared" si="474"/>
        <v>Tuesday</v>
      </c>
      <c r="M3032" s="20">
        <f t="shared" si="475"/>
        <v>5</v>
      </c>
      <c r="N3032" s="19">
        <v>3694.5</v>
      </c>
      <c r="O3032" s="4">
        <f>MATCH(N3032-1,'Supply Data'!$K$12:$K$17)+1</f>
        <v>4</v>
      </c>
      <c r="P3032">
        <f>INDEX('Supply Data'!$L$12:$L$17,'Demand Data'!O3032)</f>
        <v>50</v>
      </c>
      <c r="R3032" t="str">
        <f t="shared" si="476"/>
        <v>06-May-08 Tuesday 3</v>
      </c>
    </row>
    <row r="3033" spans="4:18" x14ac:dyDescent="0.35">
      <c r="D3033" s="21">
        <f t="shared" si="477"/>
        <v>39574.124999992659</v>
      </c>
      <c r="E3033" s="21" t="b">
        <f t="shared" si="470"/>
        <v>0</v>
      </c>
      <c r="F3033" s="21" t="b">
        <f t="shared" si="471"/>
        <v>0</v>
      </c>
      <c r="G3033" s="20">
        <f t="shared" si="472"/>
        <v>1</v>
      </c>
      <c r="H3033" s="20">
        <f t="shared" si="473"/>
        <v>24</v>
      </c>
      <c r="I3033" s="20">
        <f t="shared" si="478"/>
        <v>4</v>
      </c>
      <c r="J3033" s="21">
        <f t="shared" si="479"/>
        <v>39574</v>
      </c>
      <c r="K3033" s="21"/>
      <c r="L3033" s="21" t="str">
        <f t="shared" si="474"/>
        <v>Tuesday</v>
      </c>
      <c r="M3033" s="20">
        <f t="shared" si="475"/>
        <v>5</v>
      </c>
      <c r="N3033" s="19">
        <v>3625.5</v>
      </c>
      <c r="O3033" s="4">
        <f>MATCH(N3033-1,'Supply Data'!$K$12:$K$17)+1</f>
        <v>4</v>
      </c>
      <c r="P3033">
        <f>INDEX('Supply Data'!$L$12:$L$17,'Demand Data'!O3033)</f>
        <v>50</v>
      </c>
      <c r="R3033" t="str">
        <f t="shared" si="476"/>
        <v>06-May-08 Tuesday 4</v>
      </c>
    </row>
    <row r="3034" spans="4:18" x14ac:dyDescent="0.35">
      <c r="D3034" s="21">
        <f t="shared" si="477"/>
        <v>39574.166666659323</v>
      </c>
      <c r="E3034" s="21" t="b">
        <f t="shared" si="470"/>
        <v>0</v>
      </c>
      <c r="F3034" s="21" t="b">
        <f t="shared" si="471"/>
        <v>0</v>
      </c>
      <c r="G3034" s="20">
        <f t="shared" si="472"/>
        <v>1</v>
      </c>
      <c r="H3034" s="20">
        <f t="shared" si="473"/>
        <v>24</v>
      </c>
      <c r="I3034" s="20">
        <f t="shared" si="478"/>
        <v>5</v>
      </c>
      <c r="J3034" s="21">
        <f t="shared" si="479"/>
        <v>39574</v>
      </c>
      <c r="K3034" s="21"/>
      <c r="L3034" s="21" t="str">
        <f t="shared" si="474"/>
        <v>Tuesday</v>
      </c>
      <c r="M3034" s="20">
        <f t="shared" si="475"/>
        <v>5</v>
      </c>
      <c r="N3034" s="19">
        <v>3628.5</v>
      </c>
      <c r="O3034" s="4">
        <f>MATCH(N3034-1,'Supply Data'!$K$12:$K$17)+1</f>
        <v>4</v>
      </c>
      <c r="P3034">
        <f>INDEX('Supply Data'!$L$12:$L$17,'Demand Data'!O3034)</f>
        <v>50</v>
      </c>
      <c r="R3034" t="str">
        <f t="shared" si="476"/>
        <v>06-May-08 Tuesday 5</v>
      </c>
    </row>
    <row r="3035" spans="4:18" x14ac:dyDescent="0.35">
      <c r="D3035" s="21">
        <f t="shared" si="477"/>
        <v>39574.208333325987</v>
      </c>
      <c r="E3035" s="21" t="b">
        <f t="shared" si="470"/>
        <v>0</v>
      </c>
      <c r="F3035" s="21" t="b">
        <f t="shared" si="471"/>
        <v>0</v>
      </c>
      <c r="G3035" s="20">
        <f t="shared" si="472"/>
        <v>1</v>
      </c>
      <c r="H3035" s="20">
        <f t="shared" si="473"/>
        <v>24</v>
      </c>
      <c r="I3035" s="20">
        <f t="shared" si="478"/>
        <v>6</v>
      </c>
      <c r="J3035" s="21">
        <f t="shared" si="479"/>
        <v>39574</v>
      </c>
      <c r="K3035" s="21"/>
      <c r="L3035" s="21" t="str">
        <f t="shared" si="474"/>
        <v>Tuesday</v>
      </c>
      <c r="M3035" s="20">
        <f t="shared" si="475"/>
        <v>5</v>
      </c>
      <c r="N3035" s="19">
        <v>3540</v>
      </c>
      <c r="O3035" s="4">
        <f>MATCH(N3035-1,'Supply Data'!$K$12:$K$17)+1</f>
        <v>3</v>
      </c>
      <c r="P3035">
        <f>INDEX('Supply Data'!$L$12:$L$17,'Demand Data'!O3035)</f>
        <v>23</v>
      </c>
      <c r="R3035" t="str">
        <f t="shared" si="476"/>
        <v>06-May-08 Tuesday 6</v>
      </c>
    </row>
    <row r="3036" spans="4:18" x14ac:dyDescent="0.35">
      <c r="D3036" s="21">
        <f t="shared" si="477"/>
        <v>39574.249999992651</v>
      </c>
      <c r="E3036" s="21" t="b">
        <f t="shared" si="470"/>
        <v>0</v>
      </c>
      <c r="F3036" s="21" t="b">
        <f t="shared" si="471"/>
        <v>0</v>
      </c>
      <c r="G3036" s="20">
        <f t="shared" si="472"/>
        <v>1</v>
      </c>
      <c r="H3036" s="20">
        <f t="shared" si="473"/>
        <v>24</v>
      </c>
      <c r="I3036" s="20">
        <f t="shared" si="478"/>
        <v>7</v>
      </c>
      <c r="J3036" s="21">
        <f t="shared" si="479"/>
        <v>39574</v>
      </c>
      <c r="K3036" s="21"/>
      <c r="L3036" s="21" t="str">
        <f t="shared" si="474"/>
        <v>Tuesday</v>
      </c>
      <c r="M3036" s="20">
        <f t="shared" si="475"/>
        <v>5</v>
      </c>
      <c r="N3036" s="19">
        <v>3666</v>
      </c>
      <c r="O3036" s="4">
        <f>MATCH(N3036-1,'Supply Data'!$K$12:$K$17)+1</f>
        <v>4</v>
      </c>
      <c r="P3036">
        <f>INDEX('Supply Data'!$L$12:$L$17,'Demand Data'!O3036)</f>
        <v>50</v>
      </c>
      <c r="R3036" t="str">
        <f t="shared" si="476"/>
        <v>06-May-08 Tuesday 7</v>
      </c>
    </row>
    <row r="3037" spans="4:18" x14ac:dyDescent="0.35">
      <c r="D3037" s="21">
        <f t="shared" si="477"/>
        <v>39574.291666659316</v>
      </c>
      <c r="E3037" s="21" t="b">
        <f t="shared" si="470"/>
        <v>0</v>
      </c>
      <c r="F3037" s="21" t="b">
        <f t="shared" si="471"/>
        <v>0</v>
      </c>
      <c r="G3037" s="20">
        <f t="shared" si="472"/>
        <v>1</v>
      </c>
      <c r="H3037" s="20">
        <f t="shared" si="473"/>
        <v>24</v>
      </c>
      <c r="I3037" s="20">
        <f t="shared" si="478"/>
        <v>8</v>
      </c>
      <c r="J3037" s="21">
        <f t="shared" si="479"/>
        <v>39574</v>
      </c>
      <c r="K3037" s="21"/>
      <c r="L3037" s="21" t="str">
        <f t="shared" si="474"/>
        <v>Tuesday</v>
      </c>
      <c r="M3037" s="20">
        <f t="shared" si="475"/>
        <v>5</v>
      </c>
      <c r="N3037" s="19">
        <v>3894</v>
      </c>
      <c r="O3037" s="4">
        <f>MATCH(N3037-1,'Supply Data'!$K$12:$K$17)+1</f>
        <v>4</v>
      </c>
      <c r="P3037">
        <f>INDEX('Supply Data'!$L$12:$L$17,'Demand Data'!O3037)</f>
        <v>50</v>
      </c>
      <c r="R3037" t="str">
        <f t="shared" si="476"/>
        <v>06-May-08 Tuesday 8</v>
      </c>
    </row>
    <row r="3038" spans="4:18" x14ac:dyDescent="0.35">
      <c r="D3038" s="21">
        <f t="shared" si="477"/>
        <v>39574.33333332598</v>
      </c>
      <c r="E3038" s="21" t="b">
        <f t="shared" si="470"/>
        <v>0</v>
      </c>
      <c r="F3038" s="21" t="b">
        <f t="shared" si="471"/>
        <v>0</v>
      </c>
      <c r="G3038" s="20">
        <f t="shared" si="472"/>
        <v>1</v>
      </c>
      <c r="H3038" s="20">
        <f t="shared" si="473"/>
        <v>24</v>
      </c>
      <c r="I3038" s="20">
        <f t="shared" si="478"/>
        <v>9</v>
      </c>
      <c r="J3038" s="21">
        <f t="shared" si="479"/>
        <v>39574</v>
      </c>
      <c r="K3038" s="21"/>
      <c r="L3038" s="21" t="str">
        <f t="shared" si="474"/>
        <v>Tuesday</v>
      </c>
      <c r="M3038" s="20">
        <f t="shared" si="475"/>
        <v>5</v>
      </c>
      <c r="N3038" s="19">
        <v>4462.5</v>
      </c>
      <c r="O3038" s="4">
        <f>MATCH(N3038-1,'Supply Data'!$K$12:$K$17)+1</f>
        <v>4</v>
      </c>
      <c r="P3038">
        <f>INDEX('Supply Data'!$L$12:$L$17,'Demand Data'!O3038)</f>
        <v>50</v>
      </c>
      <c r="R3038" t="str">
        <f t="shared" si="476"/>
        <v>06-May-08 Tuesday 9</v>
      </c>
    </row>
    <row r="3039" spans="4:18" x14ac:dyDescent="0.35">
      <c r="D3039" s="21">
        <f t="shared" si="477"/>
        <v>39574.374999992644</v>
      </c>
      <c r="E3039" s="21" t="b">
        <f t="shared" si="470"/>
        <v>0</v>
      </c>
      <c r="F3039" s="21" t="b">
        <f t="shared" si="471"/>
        <v>0</v>
      </c>
      <c r="G3039" s="20">
        <f t="shared" si="472"/>
        <v>1</v>
      </c>
      <c r="H3039" s="20">
        <f t="shared" si="473"/>
        <v>24</v>
      </c>
      <c r="I3039" s="20">
        <f t="shared" si="478"/>
        <v>10</v>
      </c>
      <c r="J3039" s="21">
        <f t="shared" si="479"/>
        <v>39574</v>
      </c>
      <c r="K3039" s="21"/>
      <c r="L3039" s="21" t="str">
        <f t="shared" si="474"/>
        <v>Tuesday</v>
      </c>
      <c r="M3039" s="20">
        <f t="shared" si="475"/>
        <v>5</v>
      </c>
      <c r="N3039" s="19">
        <v>4699.5</v>
      </c>
      <c r="O3039" s="4">
        <f>MATCH(N3039-1,'Supply Data'!$K$12:$K$17)+1</f>
        <v>4</v>
      </c>
      <c r="P3039">
        <f>INDEX('Supply Data'!$L$12:$L$17,'Demand Data'!O3039)</f>
        <v>50</v>
      </c>
      <c r="R3039" t="str">
        <f t="shared" si="476"/>
        <v>06-May-08 Tuesday 10</v>
      </c>
    </row>
    <row r="3040" spans="4:18" x14ac:dyDescent="0.35">
      <c r="D3040" s="21">
        <f t="shared" si="477"/>
        <v>39574.416666659308</v>
      </c>
      <c r="E3040" s="21" t="b">
        <f t="shared" si="470"/>
        <v>0</v>
      </c>
      <c r="F3040" s="21" t="b">
        <f t="shared" si="471"/>
        <v>0</v>
      </c>
      <c r="G3040" s="20">
        <f t="shared" si="472"/>
        <v>1</v>
      </c>
      <c r="H3040" s="20">
        <f t="shared" si="473"/>
        <v>24</v>
      </c>
      <c r="I3040" s="20">
        <f t="shared" si="478"/>
        <v>11</v>
      </c>
      <c r="J3040" s="21">
        <f t="shared" si="479"/>
        <v>39574</v>
      </c>
      <c r="K3040" s="21"/>
      <c r="L3040" s="21" t="str">
        <f t="shared" si="474"/>
        <v>Tuesday</v>
      </c>
      <c r="M3040" s="20">
        <f t="shared" si="475"/>
        <v>5</v>
      </c>
      <c r="N3040" s="19">
        <v>5001</v>
      </c>
      <c r="O3040" s="4">
        <f>MATCH(N3040-1,'Supply Data'!$K$12:$K$17)+1</f>
        <v>5</v>
      </c>
      <c r="P3040">
        <f>INDEX('Supply Data'!$L$12:$L$17,'Demand Data'!O3040)</f>
        <v>75</v>
      </c>
      <c r="R3040" t="str">
        <f t="shared" si="476"/>
        <v>06-May-08 Tuesday 11</v>
      </c>
    </row>
    <row r="3041" spans="4:18" x14ac:dyDescent="0.35">
      <c r="D3041" s="21">
        <f t="shared" si="477"/>
        <v>39574.458333325972</v>
      </c>
      <c r="E3041" s="21" t="b">
        <f t="shared" si="470"/>
        <v>0</v>
      </c>
      <c r="F3041" s="21" t="b">
        <f t="shared" si="471"/>
        <v>0</v>
      </c>
      <c r="G3041" s="20">
        <f t="shared" si="472"/>
        <v>1</v>
      </c>
      <c r="H3041" s="20">
        <f t="shared" si="473"/>
        <v>24</v>
      </c>
      <c r="I3041" s="20">
        <f t="shared" si="478"/>
        <v>12</v>
      </c>
      <c r="J3041" s="21">
        <f t="shared" si="479"/>
        <v>39574</v>
      </c>
      <c r="K3041" s="21"/>
      <c r="L3041" s="21" t="str">
        <f t="shared" si="474"/>
        <v>Tuesday</v>
      </c>
      <c r="M3041" s="20">
        <f t="shared" si="475"/>
        <v>5</v>
      </c>
      <c r="N3041" s="19">
        <v>4783.5</v>
      </c>
      <c r="O3041" s="4">
        <f>MATCH(N3041-1,'Supply Data'!$K$12:$K$17)+1</f>
        <v>4</v>
      </c>
      <c r="P3041">
        <f>INDEX('Supply Data'!$L$12:$L$17,'Demand Data'!O3041)</f>
        <v>50</v>
      </c>
      <c r="R3041" t="str">
        <f t="shared" si="476"/>
        <v>06-May-08 Tuesday 12</v>
      </c>
    </row>
    <row r="3042" spans="4:18" x14ac:dyDescent="0.35">
      <c r="D3042" s="21">
        <f t="shared" si="477"/>
        <v>39574.499999992637</v>
      </c>
      <c r="E3042" s="21" t="b">
        <f t="shared" si="470"/>
        <v>0</v>
      </c>
      <c r="F3042" s="21" t="b">
        <f t="shared" si="471"/>
        <v>0</v>
      </c>
      <c r="G3042" s="20">
        <f t="shared" si="472"/>
        <v>1</v>
      </c>
      <c r="H3042" s="20">
        <f t="shared" si="473"/>
        <v>24</v>
      </c>
      <c r="I3042" s="20">
        <f t="shared" si="478"/>
        <v>13</v>
      </c>
      <c r="J3042" s="21">
        <f t="shared" si="479"/>
        <v>39574</v>
      </c>
      <c r="K3042" s="21"/>
      <c r="L3042" s="21" t="str">
        <f t="shared" si="474"/>
        <v>Tuesday</v>
      </c>
      <c r="M3042" s="20">
        <f t="shared" si="475"/>
        <v>5</v>
      </c>
      <c r="N3042" s="19">
        <v>4812</v>
      </c>
      <c r="O3042" s="4">
        <f>MATCH(N3042-1,'Supply Data'!$K$12:$K$17)+1</f>
        <v>5</v>
      </c>
      <c r="P3042">
        <f>INDEX('Supply Data'!$L$12:$L$17,'Demand Data'!O3042)</f>
        <v>75</v>
      </c>
      <c r="R3042" t="str">
        <f t="shared" si="476"/>
        <v>06-May-08 Tuesday 13</v>
      </c>
    </row>
    <row r="3043" spans="4:18" x14ac:dyDescent="0.35">
      <c r="D3043" s="21">
        <f t="shared" si="477"/>
        <v>39574.541666659301</v>
      </c>
      <c r="E3043" s="21" t="b">
        <f t="shared" si="470"/>
        <v>0</v>
      </c>
      <c r="F3043" s="21" t="b">
        <f t="shared" si="471"/>
        <v>0</v>
      </c>
      <c r="G3043" s="20">
        <f t="shared" si="472"/>
        <v>1</v>
      </c>
      <c r="H3043" s="20">
        <f t="shared" si="473"/>
        <v>24</v>
      </c>
      <c r="I3043" s="20">
        <f t="shared" si="478"/>
        <v>14</v>
      </c>
      <c r="J3043" s="21">
        <f t="shared" si="479"/>
        <v>39574</v>
      </c>
      <c r="K3043" s="21"/>
      <c r="L3043" s="21" t="str">
        <f t="shared" si="474"/>
        <v>Tuesday</v>
      </c>
      <c r="M3043" s="20">
        <f t="shared" si="475"/>
        <v>5</v>
      </c>
      <c r="N3043" s="19">
        <v>4888.5</v>
      </c>
      <c r="O3043" s="4">
        <f>MATCH(N3043-1,'Supply Data'!$K$12:$K$17)+1</f>
        <v>5</v>
      </c>
      <c r="P3043">
        <f>INDEX('Supply Data'!$L$12:$L$17,'Demand Data'!O3043)</f>
        <v>75</v>
      </c>
      <c r="R3043" t="str">
        <f t="shared" si="476"/>
        <v>06-May-08 Tuesday 14</v>
      </c>
    </row>
    <row r="3044" spans="4:18" x14ac:dyDescent="0.35">
      <c r="D3044" s="21">
        <f t="shared" si="477"/>
        <v>39574.583333325965</v>
      </c>
      <c r="E3044" s="21" t="b">
        <f t="shared" si="470"/>
        <v>0</v>
      </c>
      <c r="F3044" s="21" t="b">
        <f t="shared" si="471"/>
        <v>0</v>
      </c>
      <c r="G3044" s="20">
        <f t="shared" si="472"/>
        <v>1</v>
      </c>
      <c r="H3044" s="20">
        <f t="shared" si="473"/>
        <v>24</v>
      </c>
      <c r="I3044" s="20">
        <f t="shared" si="478"/>
        <v>15</v>
      </c>
      <c r="J3044" s="21">
        <f t="shared" si="479"/>
        <v>39574</v>
      </c>
      <c r="K3044" s="21"/>
      <c r="L3044" s="21" t="str">
        <f t="shared" si="474"/>
        <v>Tuesday</v>
      </c>
      <c r="M3044" s="20">
        <f t="shared" si="475"/>
        <v>5</v>
      </c>
      <c r="N3044" s="19">
        <v>4782</v>
      </c>
      <c r="O3044" s="4">
        <f>MATCH(N3044-1,'Supply Data'!$K$12:$K$17)+1</f>
        <v>4</v>
      </c>
      <c r="P3044">
        <f>INDEX('Supply Data'!$L$12:$L$17,'Demand Data'!O3044)</f>
        <v>50</v>
      </c>
      <c r="R3044" t="str">
        <f t="shared" si="476"/>
        <v>06-May-08 Tuesday 15</v>
      </c>
    </row>
    <row r="3045" spans="4:18" x14ac:dyDescent="0.35">
      <c r="D3045" s="21">
        <f t="shared" si="477"/>
        <v>39574.624999992629</v>
      </c>
      <c r="E3045" s="21" t="b">
        <f t="shared" si="470"/>
        <v>0</v>
      </c>
      <c r="F3045" s="21" t="b">
        <f t="shared" si="471"/>
        <v>0</v>
      </c>
      <c r="G3045" s="20">
        <f t="shared" si="472"/>
        <v>1</v>
      </c>
      <c r="H3045" s="20">
        <f t="shared" si="473"/>
        <v>24</v>
      </c>
      <c r="I3045" s="20">
        <f t="shared" si="478"/>
        <v>16</v>
      </c>
      <c r="J3045" s="21">
        <f t="shared" si="479"/>
        <v>39574</v>
      </c>
      <c r="K3045" s="21"/>
      <c r="L3045" s="21" t="str">
        <f t="shared" si="474"/>
        <v>Tuesday</v>
      </c>
      <c r="M3045" s="20">
        <f t="shared" si="475"/>
        <v>5</v>
      </c>
      <c r="N3045" s="19">
        <v>4575</v>
      </c>
      <c r="O3045" s="4">
        <f>MATCH(N3045-1,'Supply Data'!$K$12:$K$17)+1</f>
        <v>4</v>
      </c>
      <c r="P3045">
        <f>INDEX('Supply Data'!$L$12:$L$17,'Demand Data'!O3045)</f>
        <v>50</v>
      </c>
      <c r="R3045" t="str">
        <f t="shared" si="476"/>
        <v>06-May-08 Tuesday 16</v>
      </c>
    </row>
    <row r="3046" spans="4:18" x14ac:dyDescent="0.35">
      <c r="D3046" s="21">
        <f t="shared" si="477"/>
        <v>39574.666666659294</v>
      </c>
      <c r="E3046" s="21" t="b">
        <f t="shared" si="470"/>
        <v>0</v>
      </c>
      <c r="F3046" s="21" t="b">
        <f t="shared" si="471"/>
        <v>0</v>
      </c>
      <c r="G3046" s="20">
        <f t="shared" si="472"/>
        <v>1</v>
      </c>
      <c r="H3046" s="20">
        <f t="shared" si="473"/>
        <v>24</v>
      </c>
      <c r="I3046" s="20">
        <f t="shared" si="478"/>
        <v>17</v>
      </c>
      <c r="J3046" s="21">
        <f t="shared" si="479"/>
        <v>39574</v>
      </c>
      <c r="K3046" s="21"/>
      <c r="L3046" s="21" t="str">
        <f t="shared" si="474"/>
        <v>Tuesday</v>
      </c>
      <c r="M3046" s="20">
        <f t="shared" si="475"/>
        <v>5</v>
      </c>
      <c r="N3046" s="19">
        <v>4539</v>
      </c>
      <c r="O3046" s="4">
        <f>MATCH(N3046-1,'Supply Data'!$K$12:$K$17)+1</f>
        <v>4</v>
      </c>
      <c r="P3046">
        <f>INDEX('Supply Data'!$L$12:$L$17,'Demand Data'!O3046)</f>
        <v>50</v>
      </c>
      <c r="R3046" t="str">
        <f t="shared" si="476"/>
        <v>06-May-08 Tuesday 17</v>
      </c>
    </row>
    <row r="3047" spans="4:18" x14ac:dyDescent="0.35">
      <c r="D3047" s="21">
        <f t="shared" si="477"/>
        <v>39574.708333325958</v>
      </c>
      <c r="E3047" s="21" t="b">
        <f t="shared" si="470"/>
        <v>0</v>
      </c>
      <c r="F3047" s="21" t="b">
        <f t="shared" si="471"/>
        <v>0</v>
      </c>
      <c r="G3047" s="20">
        <f t="shared" si="472"/>
        <v>1</v>
      </c>
      <c r="H3047" s="20">
        <f t="shared" si="473"/>
        <v>24</v>
      </c>
      <c r="I3047" s="20">
        <f t="shared" si="478"/>
        <v>18</v>
      </c>
      <c r="J3047" s="21">
        <f t="shared" si="479"/>
        <v>39574</v>
      </c>
      <c r="K3047" s="21"/>
      <c r="L3047" s="21" t="str">
        <f t="shared" si="474"/>
        <v>Tuesday</v>
      </c>
      <c r="M3047" s="20">
        <f t="shared" si="475"/>
        <v>5</v>
      </c>
      <c r="N3047" s="19">
        <v>4695</v>
      </c>
      <c r="O3047" s="4">
        <f>MATCH(N3047-1,'Supply Data'!$K$12:$K$17)+1</f>
        <v>4</v>
      </c>
      <c r="P3047">
        <f>INDEX('Supply Data'!$L$12:$L$17,'Demand Data'!O3047)</f>
        <v>50</v>
      </c>
      <c r="R3047" t="str">
        <f t="shared" si="476"/>
        <v>06-May-08 Tuesday 18</v>
      </c>
    </row>
    <row r="3048" spans="4:18" x14ac:dyDescent="0.35">
      <c r="D3048" s="21">
        <f t="shared" si="477"/>
        <v>39574.749999992622</v>
      </c>
      <c r="E3048" s="21" t="b">
        <f t="shared" si="470"/>
        <v>0</v>
      </c>
      <c r="F3048" s="21" t="b">
        <f t="shared" si="471"/>
        <v>0</v>
      </c>
      <c r="G3048" s="20">
        <f t="shared" si="472"/>
        <v>1</v>
      </c>
      <c r="H3048" s="20">
        <f t="shared" si="473"/>
        <v>24</v>
      </c>
      <c r="I3048" s="20">
        <f t="shared" si="478"/>
        <v>19</v>
      </c>
      <c r="J3048" s="21">
        <f t="shared" si="479"/>
        <v>39574</v>
      </c>
      <c r="K3048" s="21"/>
      <c r="L3048" s="21" t="str">
        <f t="shared" si="474"/>
        <v>Tuesday</v>
      </c>
      <c r="M3048" s="20">
        <f t="shared" si="475"/>
        <v>5</v>
      </c>
      <c r="N3048" s="19">
        <v>5541</v>
      </c>
      <c r="O3048" s="4">
        <f>MATCH(N3048-1,'Supply Data'!$K$12:$K$17)+1</f>
        <v>5</v>
      </c>
      <c r="P3048">
        <f>INDEX('Supply Data'!$L$12:$L$17,'Demand Data'!O3048)</f>
        <v>75</v>
      </c>
      <c r="R3048" t="str">
        <f t="shared" si="476"/>
        <v>06-May-08 Tuesday 19</v>
      </c>
    </row>
    <row r="3049" spans="4:18" x14ac:dyDescent="0.35">
      <c r="D3049" s="21">
        <f t="shared" si="477"/>
        <v>39574.791666659286</v>
      </c>
      <c r="E3049" s="21" t="b">
        <f t="shared" si="470"/>
        <v>0</v>
      </c>
      <c r="F3049" s="21" t="b">
        <f t="shared" si="471"/>
        <v>0</v>
      </c>
      <c r="G3049" s="20">
        <f t="shared" si="472"/>
        <v>1</v>
      </c>
      <c r="H3049" s="20">
        <f t="shared" si="473"/>
        <v>24</v>
      </c>
      <c r="I3049" s="20">
        <f t="shared" si="478"/>
        <v>20</v>
      </c>
      <c r="J3049" s="21">
        <f t="shared" si="479"/>
        <v>39574</v>
      </c>
      <c r="K3049" s="21"/>
      <c r="L3049" s="21" t="str">
        <f t="shared" si="474"/>
        <v>Tuesday</v>
      </c>
      <c r="M3049" s="20">
        <f t="shared" si="475"/>
        <v>5</v>
      </c>
      <c r="N3049" s="19">
        <v>5511</v>
      </c>
      <c r="O3049" s="4">
        <f>MATCH(N3049-1,'Supply Data'!$K$12:$K$17)+1</f>
        <v>5</v>
      </c>
      <c r="P3049">
        <f>INDEX('Supply Data'!$L$12:$L$17,'Demand Data'!O3049)</f>
        <v>75</v>
      </c>
      <c r="R3049" t="str">
        <f t="shared" si="476"/>
        <v>06-May-08 Tuesday 20</v>
      </c>
    </row>
    <row r="3050" spans="4:18" x14ac:dyDescent="0.35">
      <c r="D3050" s="21">
        <f t="shared" si="477"/>
        <v>39574.833333325951</v>
      </c>
      <c r="E3050" s="21" t="b">
        <f t="shared" si="470"/>
        <v>0</v>
      </c>
      <c r="F3050" s="21" t="b">
        <f t="shared" si="471"/>
        <v>0</v>
      </c>
      <c r="G3050" s="20">
        <f t="shared" si="472"/>
        <v>1</v>
      </c>
      <c r="H3050" s="20">
        <f t="shared" si="473"/>
        <v>24</v>
      </c>
      <c r="I3050" s="20">
        <f t="shared" si="478"/>
        <v>21</v>
      </c>
      <c r="J3050" s="21">
        <f t="shared" si="479"/>
        <v>39574</v>
      </c>
      <c r="K3050" s="21"/>
      <c r="L3050" s="21" t="str">
        <f t="shared" si="474"/>
        <v>Tuesday</v>
      </c>
      <c r="M3050" s="20">
        <f t="shared" si="475"/>
        <v>5</v>
      </c>
      <c r="N3050" s="19">
        <v>5445</v>
      </c>
      <c r="O3050" s="4">
        <f>MATCH(N3050-1,'Supply Data'!$K$12:$K$17)+1</f>
        <v>5</v>
      </c>
      <c r="P3050">
        <f>INDEX('Supply Data'!$L$12:$L$17,'Demand Data'!O3050)</f>
        <v>75</v>
      </c>
      <c r="R3050" t="str">
        <f t="shared" si="476"/>
        <v>06-May-08 Tuesday 21</v>
      </c>
    </row>
    <row r="3051" spans="4:18" x14ac:dyDescent="0.35">
      <c r="D3051" s="21">
        <f t="shared" si="477"/>
        <v>39574.874999992615</v>
      </c>
      <c r="E3051" s="21" t="b">
        <f t="shared" si="470"/>
        <v>0</v>
      </c>
      <c r="F3051" s="21" t="b">
        <f t="shared" si="471"/>
        <v>0</v>
      </c>
      <c r="G3051" s="20">
        <f t="shared" si="472"/>
        <v>1</v>
      </c>
      <c r="H3051" s="20">
        <f t="shared" si="473"/>
        <v>24</v>
      </c>
      <c r="I3051" s="20">
        <f t="shared" si="478"/>
        <v>22</v>
      </c>
      <c r="J3051" s="21">
        <f t="shared" si="479"/>
        <v>39574</v>
      </c>
      <c r="K3051" s="21"/>
      <c r="L3051" s="21" t="str">
        <f t="shared" si="474"/>
        <v>Tuesday</v>
      </c>
      <c r="M3051" s="20">
        <f t="shared" si="475"/>
        <v>5</v>
      </c>
      <c r="N3051" s="19">
        <v>5176.5</v>
      </c>
      <c r="O3051" s="4">
        <f>MATCH(N3051-1,'Supply Data'!$K$12:$K$17)+1</f>
        <v>5</v>
      </c>
      <c r="P3051">
        <f>INDEX('Supply Data'!$L$12:$L$17,'Demand Data'!O3051)</f>
        <v>75</v>
      </c>
      <c r="R3051" t="str">
        <f t="shared" si="476"/>
        <v>06-May-08 Tuesday 22</v>
      </c>
    </row>
    <row r="3052" spans="4:18" x14ac:dyDescent="0.35">
      <c r="D3052" s="21">
        <f t="shared" si="477"/>
        <v>39574.916666659279</v>
      </c>
      <c r="E3052" s="21" t="b">
        <f t="shared" si="470"/>
        <v>0</v>
      </c>
      <c r="F3052" s="21" t="b">
        <f t="shared" si="471"/>
        <v>0</v>
      </c>
      <c r="G3052" s="20">
        <f t="shared" si="472"/>
        <v>1</v>
      </c>
      <c r="H3052" s="20">
        <f t="shared" si="473"/>
        <v>24</v>
      </c>
      <c r="I3052" s="20">
        <f t="shared" si="478"/>
        <v>23</v>
      </c>
      <c r="J3052" s="21">
        <f t="shared" si="479"/>
        <v>39574</v>
      </c>
      <c r="K3052" s="21"/>
      <c r="L3052" s="21" t="str">
        <f t="shared" si="474"/>
        <v>Tuesday</v>
      </c>
      <c r="M3052" s="20">
        <f t="shared" si="475"/>
        <v>5</v>
      </c>
      <c r="N3052" s="19">
        <v>4842</v>
      </c>
      <c r="O3052" s="4">
        <f>MATCH(N3052-1,'Supply Data'!$K$12:$K$17)+1</f>
        <v>5</v>
      </c>
      <c r="P3052">
        <f>INDEX('Supply Data'!$L$12:$L$17,'Demand Data'!O3052)</f>
        <v>75</v>
      </c>
      <c r="R3052" t="str">
        <f t="shared" si="476"/>
        <v>06-May-08 Tuesday 23</v>
      </c>
    </row>
    <row r="3053" spans="4:18" x14ac:dyDescent="0.35">
      <c r="D3053" s="21">
        <f t="shared" si="477"/>
        <v>39574.958333325943</v>
      </c>
      <c r="E3053" s="21" t="b">
        <f t="shared" si="470"/>
        <v>0</v>
      </c>
      <c r="F3053" s="21" t="b">
        <f t="shared" si="471"/>
        <v>0</v>
      </c>
      <c r="G3053" s="20">
        <f t="shared" si="472"/>
        <v>1</v>
      </c>
      <c r="H3053" s="20">
        <f t="shared" si="473"/>
        <v>24</v>
      </c>
      <c r="I3053" s="20">
        <f t="shared" si="478"/>
        <v>24</v>
      </c>
      <c r="J3053" s="21">
        <f t="shared" si="479"/>
        <v>39574</v>
      </c>
      <c r="K3053" s="21"/>
      <c r="L3053" s="21" t="str">
        <f t="shared" si="474"/>
        <v>Tuesday</v>
      </c>
      <c r="M3053" s="20">
        <f t="shared" si="475"/>
        <v>5</v>
      </c>
      <c r="N3053" s="19">
        <v>4477.5</v>
      </c>
      <c r="O3053" s="4">
        <f>MATCH(N3053-1,'Supply Data'!$K$12:$K$17)+1</f>
        <v>4</v>
      </c>
      <c r="P3053">
        <f>INDEX('Supply Data'!$L$12:$L$17,'Demand Data'!O3053)</f>
        <v>50</v>
      </c>
      <c r="R3053" t="str">
        <f t="shared" si="476"/>
        <v>06-May-08 Tuesday 24</v>
      </c>
    </row>
    <row r="3054" spans="4:18" x14ac:dyDescent="0.35">
      <c r="D3054" s="21">
        <f t="shared" si="477"/>
        <v>39574.999999992608</v>
      </c>
      <c r="E3054" s="21" t="b">
        <f t="shared" si="470"/>
        <v>0</v>
      </c>
      <c r="F3054" s="21" t="b">
        <f t="shared" si="471"/>
        <v>0</v>
      </c>
      <c r="G3054" s="20">
        <f t="shared" si="472"/>
        <v>1</v>
      </c>
      <c r="H3054" s="20">
        <f t="shared" si="473"/>
        <v>24</v>
      </c>
      <c r="I3054" s="20">
        <f t="shared" si="478"/>
        <v>1</v>
      </c>
      <c r="J3054" s="21">
        <f t="shared" si="479"/>
        <v>39575</v>
      </c>
      <c r="K3054" s="21"/>
      <c r="L3054" s="21" t="str">
        <f t="shared" si="474"/>
        <v>Wednesday</v>
      </c>
      <c r="M3054" s="20">
        <f t="shared" si="475"/>
        <v>5</v>
      </c>
      <c r="N3054" s="19">
        <v>4384.5</v>
      </c>
      <c r="O3054" s="4">
        <f>MATCH(N3054-1,'Supply Data'!$K$12:$K$17)+1</f>
        <v>4</v>
      </c>
      <c r="P3054">
        <f>INDEX('Supply Data'!$L$12:$L$17,'Demand Data'!O3054)</f>
        <v>50</v>
      </c>
      <c r="R3054" t="str">
        <f t="shared" si="476"/>
        <v>07-May-08 Wednesday 1</v>
      </c>
    </row>
    <row r="3055" spans="4:18" x14ac:dyDescent="0.35">
      <c r="D3055" s="21">
        <f t="shared" si="477"/>
        <v>39575.041666659272</v>
      </c>
      <c r="E3055" s="21" t="b">
        <f t="shared" si="470"/>
        <v>0</v>
      </c>
      <c r="F3055" s="21" t="b">
        <f t="shared" si="471"/>
        <v>0</v>
      </c>
      <c r="G3055" s="20">
        <f t="shared" si="472"/>
        <v>1</v>
      </c>
      <c r="H3055" s="20">
        <f t="shared" si="473"/>
        <v>24</v>
      </c>
      <c r="I3055" s="20">
        <f t="shared" si="478"/>
        <v>2</v>
      </c>
      <c r="J3055" s="21">
        <f t="shared" si="479"/>
        <v>39575</v>
      </c>
      <c r="K3055" s="21"/>
      <c r="L3055" s="21" t="str">
        <f t="shared" si="474"/>
        <v>Wednesday</v>
      </c>
      <c r="M3055" s="20">
        <f t="shared" si="475"/>
        <v>5</v>
      </c>
      <c r="N3055" s="19">
        <v>4237.5</v>
      </c>
      <c r="O3055" s="4">
        <f>MATCH(N3055-1,'Supply Data'!$K$12:$K$17)+1</f>
        <v>4</v>
      </c>
      <c r="P3055">
        <f>INDEX('Supply Data'!$L$12:$L$17,'Demand Data'!O3055)</f>
        <v>50</v>
      </c>
      <c r="R3055" t="str">
        <f t="shared" si="476"/>
        <v>07-May-08 Wednesday 2</v>
      </c>
    </row>
    <row r="3056" spans="4:18" x14ac:dyDescent="0.35">
      <c r="D3056" s="21">
        <f t="shared" si="477"/>
        <v>39575.083333325936</v>
      </c>
      <c r="E3056" s="21" t="b">
        <f t="shared" si="470"/>
        <v>0</v>
      </c>
      <c r="F3056" s="21" t="b">
        <f t="shared" si="471"/>
        <v>0</v>
      </c>
      <c r="G3056" s="20">
        <f t="shared" si="472"/>
        <v>1</v>
      </c>
      <c r="H3056" s="20">
        <f t="shared" si="473"/>
        <v>24</v>
      </c>
      <c r="I3056" s="20">
        <f t="shared" si="478"/>
        <v>3</v>
      </c>
      <c r="J3056" s="21">
        <f t="shared" si="479"/>
        <v>39575</v>
      </c>
      <c r="K3056" s="21"/>
      <c r="L3056" s="21" t="str">
        <f t="shared" si="474"/>
        <v>Wednesday</v>
      </c>
      <c r="M3056" s="20">
        <f t="shared" si="475"/>
        <v>5</v>
      </c>
      <c r="N3056" s="19">
        <v>4128</v>
      </c>
      <c r="O3056" s="4">
        <f>MATCH(N3056-1,'Supply Data'!$K$12:$K$17)+1</f>
        <v>4</v>
      </c>
      <c r="P3056">
        <f>INDEX('Supply Data'!$L$12:$L$17,'Demand Data'!O3056)</f>
        <v>50</v>
      </c>
      <c r="R3056" t="str">
        <f t="shared" si="476"/>
        <v>07-May-08 Wednesday 3</v>
      </c>
    </row>
    <row r="3057" spans="4:18" x14ac:dyDescent="0.35">
      <c r="D3057" s="21">
        <f t="shared" si="477"/>
        <v>39575.1249999926</v>
      </c>
      <c r="E3057" s="21" t="b">
        <f t="shared" si="470"/>
        <v>0</v>
      </c>
      <c r="F3057" s="21" t="b">
        <f t="shared" si="471"/>
        <v>0</v>
      </c>
      <c r="G3057" s="20">
        <f t="shared" si="472"/>
        <v>1</v>
      </c>
      <c r="H3057" s="20">
        <f t="shared" si="473"/>
        <v>24</v>
      </c>
      <c r="I3057" s="20">
        <f t="shared" si="478"/>
        <v>4</v>
      </c>
      <c r="J3057" s="21">
        <f t="shared" si="479"/>
        <v>39575</v>
      </c>
      <c r="K3057" s="21"/>
      <c r="L3057" s="21" t="str">
        <f t="shared" si="474"/>
        <v>Wednesday</v>
      </c>
      <c r="M3057" s="20">
        <f t="shared" si="475"/>
        <v>5</v>
      </c>
      <c r="N3057" s="19">
        <v>4051.5</v>
      </c>
      <c r="O3057" s="4">
        <f>MATCH(N3057-1,'Supply Data'!$K$12:$K$17)+1</f>
        <v>4</v>
      </c>
      <c r="P3057">
        <f>INDEX('Supply Data'!$L$12:$L$17,'Demand Data'!O3057)</f>
        <v>50</v>
      </c>
      <c r="R3057" t="str">
        <f t="shared" si="476"/>
        <v>07-May-08 Wednesday 4</v>
      </c>
    </row>
    <row r="3058" spans="4:18" x14ac:dyDescent="0.35">
      <c r="D3058" s="21">
        <f t="shared" si="477"/>
        <v>39575.166666659265</v>
      </c>
      <c r="E3058" s="21" t="b">
        <f t="shared" si="470"/>
        <v>0</v>
      </c>
      <c r="F3058" s="21" t="b">
        <f t="shared" si="471"/>
        <v>0</v>
      </c>
      <c r="G3058" s="20">
        <f t="shared" si="472"/>
        <v>1</v>
      </c>
      <c r="H3058" s="20">
        <f t="shared" si="473"/>
        <v>24</v>
      </c>
      <c r="I3058" s="20">
        <f t="shared" si="478"/>
        <v>5</v>
      </c>
      <c r="J3058" s="21">
        <f t="shared" si="479"/>
        <v>39575</v>
      </c>
      <c r="K3058" s="21"/>
      <c r="L3058" s="21" t="str">
        <f t="shared" si="474"/>
        <v>Wednesday</v>
      </c>
      <c r="M3058" s="20">
        <f t="shared" si="475"/>
        <v>5</v>
      </c>
      <c r="N3058" s="19">
        <v>4032</v>
      </c>
      <c r="O3058" s="4">
        <f>MATCH(N3058-1,'Supply Data'!$K$12:$K$17)+1</f>
        <v>4</v>
      </c>
      <c r="P3058">
        <f>INDEX('Supply Data'!$L$12:$L$17,'Demand Data'!O3058)</f>
        <v>50</v>
      </c>
      <c r="R3058" t="str">
        <f t="shared" si="476"/>
        <v>07-May-08 Wednesday 5</v>
      </c>
    </row>
    <row r="3059" spans="4:18" x14ac:dyDescent="0.35">
      <c r="D3059" s="21">
        <f t="shared" si="477"/>
        <v>39575.208333325929</v>
      </c>
      <c r="E3059" s="21" t="b">
        <f t="shared" si="470"/>
        <v>0</v>
      </c>
      <c r="F3059" s="21" t="b">
        <f t="shared" si="471"/>
        <v>0</v>
      </c>
      <c r="G3059" s="20">
        <f t="shared" si="472"/>
        <v>1</v>
      </c>
      <c r="H3059" s="20">
        <f t="shared" si="473"/>
        <v>24</v>
      </c>
      <c r="I3059" s="20">
        <f t="shared" si="478"/>
        <v>6</v>
      </c>
      <c r="J3059" s="21">
        <f t="shared" si="479"/>
        <v>39575</v>
      </c>
      <c r="K3059" s="21"/>
      <c r="L3059" s="21" t="str">
        <f t="shared" si="474"/>
        <v>Wednesday</v>
      </c>
      <c r="M3059" s="20">
        <f t="shared" si="475"/>
        <v>5</v>
      </c>
      <c r="N3059" s="19">
        <v>3711</v>
      </c>
      <c r="O3059" s="4">
        <f>MATCH(N3059-1,'Supply Data'!$K$12:$K$17)+1</f>
        <v>4</v>
      </c>
      <c r="P3059">
        <f>INDEX('Supply Data'!$L$12:$L$17,'Demand Data'!O3059)</f>
        <v>50</v>
      </c>
      <c r="R3059" t="str">
        <f t="shared" si="476"/>
        <v>07-May-08 Wednesday 6</v>
      </c>
    </row>
    <row r="3060" spans="4:18" x14ac:dyDescent="0.35">
      <c r="D3060" s="21">
        <f t="shared" si="477"/>
        <v>39575.249999992593</v>
      </c>
      <c r="E3060" s="21" t="b">
        <f t="shared" si="470"/>
        <v>0</v>
      </c>
      <c r="F3060" s="21" t="b">
        <f t="shared" si="471"/>
        <v>0</v>
      </c>
      <c r="G3060" s="20">
        <f t="shared" si="472"/>
        <v>1</v>
      </c>
      <c r="H3060" s="20">
        <f t="shared" si="473"/>
        <v>24</v>
      </c>
      <c r="I3060" s="20">
        <f t="shared" si="478"/>
        <v>7</v>
      </c>
      <c r="J3060" s="21">
        <f t="shared" si="479"/>
        <v>39575</v>
      </c>
      <c r="K3060" s="21"/>
      <c r="L3060" s="21" t="str">
        <f t="shared" si="474"/>
        <v>Wednesday</v>
      </c>
      <c r="M3060" s="20">
        <f t="shared" si="475"/>
        <v>5</v>
      </c>
      <c r="N3060" s="19">
        <v>4326</v>
      </c>
      <c r="O3060" s="4">
        <f>MATCH(N3060-1,'Supply Data'!$K$12:$K$17)+1</f>
        <v>4</v>
      </c>
      <c r="P3060">
        <f>INDEX('Supply Data'!$L$12:$L$17,'Demand Data'!O3060)</f>
        <v>50</v>
      </c>
      <c r="R3060" t="str">
        <f t="shared" si="476"/>
        <v>07-May-08 Wednesday 7</v>
      </c>
    </row>
    <row r="3061" spans="4:18" x14ac:dyDescent="0.35">
      <c r="D3061" s="21">
        <f t="shared" si="477"/>
        <v>39575.291666659257</v>
      </c>
      <c r="E3061" s="21" t="b">
        <f t="shared" si="470"/>
        <v>0</v>
      </c>
      <c r="F3061" s="21" t="b">
        <f t="shared" si="471"/>
        <v>0</v>
      </c>
      <c r="G3061" s="20">
        <f t="shared" si="472"/>
        <v>1</v>
      </c>
      <c r="H3061" s="20">
        <f t="shared" si="473"/>
        <v>24</v>
      </c>
      <c r="I3061" s="20">
        <f t="shared" si="478"/>
        <v>8</v>
      </c>
      <c r="J3061" s="21">
        <f t="shared" si="479"/>
        <v>39575</v>
      </c>
      <c r="K3061" s="21"/>
      <c r="L3061" s="21" t="str">
        <f t="shared" si="474"/>
        <v>Wednesday</v>
      </c>
      <c r="M3061" s="20">
        <f t="shared" si="475"/>
        <v>5</v>
      </c>
      <c r="N3061" s="19">
        <v>5146.5</v>
      </c>
      <c r="O3061" s="4">
        <f>MATCH(N3061-1,'Supply Data'!$K$12:$K$17)+1</f>
        <v>5</v>
      </c>
      <c r="P3061">
        <f>INDEX('Supply Data'!$L$12:$L$17,'Demand Data'!O3061)</f>
        <v>75</v>
      </c>
      <c r="R3061" t="str">
        <f t="shared" si="476"/>
        <v>07-May-08 Wednesday 8</v>
      </c>
    </row>
    <row r="3062" spans="4:18" x14ac:dyDescent="0.35">
      <c r="D3062" s="21">
        <f t="shared" si="477"/>
        <v>39575.333333325922</v>
      </c>
      <c r="E3062" s="21" t="b">
        <f t="shared" si="470"/>
        <v>0</v>
      </c>
      <c r="F3062" s="21" t="b">
        <f t="shared" si="471"/>
        <v>0</v>
      </c>
      <c r="G3062" s="20">
        <f t="shared" si="472"/>
        <v>1</v>
      </c>
      <c r="H3062" s="20">
        <f t="shared" si="473"/>
        <v>24</v>
      </c>
      <c r="I3062" s="20">
        <f t="shared" si="478"/>
        <v>9</v>
      </c>
      <c r="J3062" s="21">
        <f t="shared" si="479"/>
        <v>39575</v>
      </c>
      <c r="K3062" s="21"/>
      <c r="L3062" s="21" t="str">
        <f t="shared" si="474"/>
        <v>Wednesday</v>
      </c>
      <c r="M3062" s="20">
        <f t="shared" si="475"/>
        <v>5</v>
      </c>
      <c r="N3062" s="19">
        <v>5638.5</v>
      </c>
      <c r="O3062" s="4">
        <f>MATCH(N3062-1,'Supply Data'!$K$12:$K$17)+1</f>
        <v>5</v>
      </c>
      <c r="P3062">
        <f>INDEX('Supply Data'!$L$12:$L$17,'Demand Data'!O3062)</f>
        <v>75</v>
      </c>
      <c r="R3062" t="str">
        <f t="shared" si="476"/>
        <v>07-May-08 Wednesday 9</v>
      </c>
    </row>
    <row r="3063" spans="4:18" x14ac:dyDescent="0.35">
      <c r="D3063" s="21">
        <f t="shared" si="477"/>
        <v>39575.374999992586</v>
      </c>
      <c r="E3063" s="21" t="b">
        <f t="shared" si="470"/>
        <v>0</v>
      </c>
      <c r="F3063" s="21" t="b">
        <f t="shared" si="471"/>
        <v>0</v>
      </c>
      <c r="G3063" s="20">
        <f t="shared" si="472"/>
        <v>1</v>
      </c>
      <c r="H3063" s="20">
        <f t="shared" si="473"/>
        <v>24</v>
      </c>
      <c r="I3063" s="20">
        <f t="shared" si="478"/>
        <v>10</v>
      </c>
      <c r="J3063" s="21">
        <f t="shared" si="479"/>
        <v>39575</v>
      </c>
      <c r="K3063" s="21"/>
      <c r="L3063" s="21" t="str">
        <f t="shared" si="474"/>
        <v>Wednesday</v>
      </c>
      <c r="M3063" s="20">
        <f t="shared" si="475"/>
        <v>5</v>
      </c>
      <c r="N3063" s="19">
        <v>5874</v>
      </c>
      <c r="O3063" s="4">
        <f>MATCH(N3063-1,'Supply Data'!$K$12:$K$17)+1</f>
        <v>5</v>
      </c>
      <c r="P3063">
        <f>INDEX('Supply Data'!$L$12:$L$17,'Demand Data'!O3063)</f>
        <v>75</v>
      </c>
      <c r="R3063" t="str">
        <f t="shared" si="476"/>
        <v>07-May-08 Wednesday 10</v>
      </c>
    </row>
    <row r="3064" spans="4:18" x14ac:dyDescent="0.35">
      <c r="D3064" s="21">
        <f t="shared" si="477"/>
        <v>39575.41666665925</v>
      </c>
      <c r="E3064" s="21" t="b">
        <f t="shared" si="470"/>
        <v>0</v>
      </c>
      <c r="F3064" s="21" t="b">
        <f t="shared" si="471"/>
        <v>0</v>
      </c>
      <c r="G3064" s="20">
        <f t="shared" si="472"/>
        <v>1</v>
      </c>
      <c r="H3064" s="20">
        <f t="shared" si="473"/>
        <v>24</v>
      </c>
      <c r="I3064" s="20">
        <f t="shared" si="478"/>
        <v>11</v>
      </c>
      <c r="J3064" s="21">
        <f t="shared" si="479"/>
        <v>39575</v>
      </c>
      <c r="K3064" s="21"/>
      <c r="L3064" s="21" t="str">
        <f t="shared" si="474"/>
        <v>Wednesday</v>
      </c>
      <c r="M3064" s="20">
        <f t="shared" si="475"/>
        <v>5</v>
      </c>
      <c r="N3064" s="19">
        <v>6123</v>
      </c>
      <c r="O3064" s="4">
        <f>MATCH(N3064-1,'Supply Data'!$K$12:$K$17)+1</f>
        <v>5</v>
      </c>
      <c r="P3064">
        <f>INDEX('Supply Data'!$L$12:$L$17,'Demand Data'!O3064)</f>
        <v>75</v>
      </c>
      <c r="R3064" t="str">
        <f t="shared" si="476"/>
        <v>07-May-08 Wednesday 11</v>
      </c>
    </row>
    <row r="3065" spans="4:18" x14ac:dyDescent="0.35">
      <c r="D3065" s="21">
        <f t="shared" si="477"/>
        <v>39575.458333325914</v>
      </c>
      <c r="E3065" s="21" t="b">
        <f t="shared" si="470"/>
        <v>0</v>
      </c>
      <c r="F3065" s="21" t="b">
        <f t="shared" si="471"/>
        <v>0</v>
      </c>
      <c r="G3065" s="20">
        <f t="shared" si="472"/>
        <v>1</v>
      </c>
      <c r="H3065" s="20">
        <f t="shared" si="473"/>
        <v>24</v>
      </c>
      <c r="I3065" s="20">
        <f t="shared" si="478"/>
        <v>12</v>
      </c>
      <c r="J3065" s="21">
        <f t="shared" si="479"/>
        <v>39575</v>
      </c>
      <c r="K3065" s="21"/>
      <c r="L3065" s="21" t="str">
        <f t="shared" si="474"/>
        <v>Wednesday</v>
      </c>
      <c r="M3065" s="20">
        <f t="shared" si="475"/>
        <v>5</v>
      </c>
      <c r="N3065" s="19">
        <v>5908.5</v>
      </c>
      <c r="O3065" s="4">
        <f>MATCH(N3065-1,'Supply Data'!$K$12:$K$17)+1</f>
        <v>5</v>
      </c>
      <c r="P3065">
        <f>INDEX('Supply Data'!$L$12:$L$17,'Demand Data'!O3065)</f>
        <v>75</v>
      </c>
      <c r="R3065" t="str">
        <f t="shared" si="476"/>
        <v>07-May-08 Wednesday 12</v>
      </c>
    </row>
    <row r="3066" spans="4:18" x14ac:dyDescent="0.35">
      <c r="D3066" s="21">
        <f t="shared" si="477"/>
        <v>39575.499999992579</v>
      </c>
      <c r="E3066" s="21" t="b">
        <f t="shared" si="470"/>
        <v>0</v>
      </c>
      <c r="F3066" s="21" t="b">
        <f t="shared" si="471"/>
        <v>0</v>
      </c>
      <c r="G3066" s="20">
        <f t="shared" si="472"/>
        <v>1</v>
      </c>
      <c r="H3066" s="20">
        <f t="shared" si="473"/>
        <v>24</v>
      </c>
      <c r="I3066" s="20">
        <f t="shared" si="478"/>
        <v>13</v>
      </c>
      <c r="J3066" s="21">
        <f t="shared" si="479"/>
        <v>39575</v>
      </c>
      <c r="K3066" s="21"/>
      <c r="L3066" s="21" t="str">
        <f t="shared" si="474"/>
        <v>Wednesday</v>
      </c>
      <c r="M3066" s="20">
        <f t="shared" si="475"/>
        <v>5</v>
      </c>
      <c r="N3066" s="19">
        <v>5874</v>
      </c>
      <c r="O3066" s="4">
        <f>MATCH(N3066-1,'Supply Data'!$K$12:$K$17)+1</f>
        <v>5</v>
      </c>
      <c r="P3066">
        <f>INDEX('Supply Data'!$L$12:$L$17,'Demand Data'!O3066)</f>
        <v>75</v>
      </c>
      <c r="R3066" t="str">
        <f t="shared" si="476"/>
        <v>07-May-08 Wednesday 13</v>
      </c>
    </row>
    <row r="3067" spans="4:18" x14ac:dyDescent="0.35">
      <c r="D3067" s="21">
        <f t="shared" si="477"/>
        <v>39575.541666659243</v>
      </c>
      <c r="E3067" s="21" t="b">
        <f t="shared" si="470"/>
        <v>0</v>
      </c>
      <c r="F3067" s="21" t="b">
        <f t="shared" si="471"/>
        <v>0</v>
      </c>
      <c r="G3067" s="20">
        <f t="shared" si="472"/>
        <v>1</v>
      </c>
      <c r="H3067" s="20">
        <f t="shared" si="473"/>
        <v>24</v>
      </c>
      <c r="I3067" s="20">
        <f t="shared" si="478"/>
        <v>14</v>
      </c>
      <c r="J3067" s="21">
        <f t="shared" si="479"/>
        <v>39575</v>
      </c>
      <c r="K3067" s="21"/>
      <c r="L3067" s="21" t="str">
        <f t="shared" si="474"/>
        <v>Wednesday</v>
      </c>
      <c r="M3067" s="20">
        <f t="shared" si="475"/>
        <v>5</v>
      </c>
      <c r="N3067" s="19">
        <v>5983.5</v>
      </c>
      <c r="O3067" s="4">
        <f>MATCH(N3067-1,'Supply Data'!$K$12:$K$17)+1</f>
        <v>5</v>
      </c>
      <c r="P3067">
        <f>INDEX('Supply Data'!$L$12:$L$17,'Demand Data'!O3067)</f>
        <v>75</v>
      </c>
      <c r="R3067" t="str">
        <f t="shared" si="476"/>
        <v>07-May-08 Wednesday 14</v>
      </c>
    </row>
    <row r="3068" spans="4:18" x14ac:dyDescent="0.35">
      <c r="D3068" s="21">
        <f t="shared" si="477"/>
        <v>39575.583333325907</v>
      </c>
      <c r="E3068" s="21" t="b">
        <f t="shared" si="470"/>
        <v>0</v>
      </c>
      <c r="F3068" s="21" t="b">
        <f t="shared" si="471"/>
        <v>0</v>
      </c>
      <c r="G3068" s="20">
        <f t="shared" si="472"/>
        <v>1</v>
      </c>
      <c r="H3068" s="20">
        <f t="shared" si="473"/>
        <v>24</v>
      </c>
      <c r="I3068" s="20">
        <f t="shared" si="478"/>
        <v>15</v>
      </c>
      <c r="J3068" s="21">
        <f t="shared" si="479"/>
        <v>39575</v>
      </c>
      <c r="K3068" s="21"/>
      <c r="L3068" s="21" t="str">
        <f t="shared" si="474"/>
        <v>Wednesday</v>
      </c>
      <c r="M3068" s="20">
        <f t="shared" si="475"/>
        <v>5</v>
      </c>
      <c r="N3068" s="19">
        <v>5914.5</v>
      </c>
      <c r="O3068" s="4">
        <f>MATCH(N3068-1,'Supply Data'!$K$12:$K$17)+1</f>
        <v>5</v>
      </c>
      <c r="P3068">
        <f>INDEX('Supply Data'!$L$12:$L$17,'Demand Data'!O3068)</f>
        <v>75</v>
      </c>
      <c r="R3068" t="str">
        <f t="shared" si="476"/>
        <v>07-May-08 Wednesday 15</v>
      </c>
    </row>
    <row r="3069" spans="4:18" x14ac:dyDescent="0.35">
      <c r="D3069" s="21">
        <f t="shared" si="477"/>
        <v>39575.624999992571</v>
      </c>
      <c r="E3069" s="21" t="b">
        <f t="shared" si="470"/>
        <v>0</v>
      </c>
      <c r="F3069" s="21" t="b">
        <f t="shared" si="471"/>
        <v>0</v>
      </c>
      <c r="G3069" s="20">
        <f t="shared" si="472"/>
        <v>1</v>
      </c>
      <c r="H3069" s="20">
        <f t="shared" si="473"/>
        <v>24</v>
      </c>
      <c r="I3069" s="20">
        <f t="shared" si="478"/>
        <v>16</v>
      </c>
      <c r="J3069" s="21">
        <f t="shared" si="479"/>
        <v>39575</v>
      </c>
      <c r="K3069" s="21"/>
      <c r="L3069" s="21" t="str">
        <f t="shared" si="474"/>
        <v>Wednesday</v>
      </c>
      <c r="M3069" s="20">
        <f t="shared" si="475"/>
        <v>5</v>
      </c>
      <c r="N3069" s="19">
        <v>5902.5</v>
      </c>
      <c r="O3069" s="4">
        <f>MATCH(N3069-1,'Supply Data'!$K$12:$K$17)+1</f>
        <v>5</v>
      </c>
      <c r="P3069">
        <f>INDEX('Supply Data'!$L$12:$L$17,'Demand Data'!O3069)</f>
        <v>75</v>
      </c>
      <c r="R3069" t="str">
        <f t="shared" si="476"/>
        <v>07-May-08 Wednesday 16</v>
      </c>
    </row>
    <row r="3070" spans="4:18" x14ac:dyDescent="0.35">
      <c r="D3070" s="21">
        <f t="shared" si="477"/>
        <v>39575.666666659235</v>
      </c>
      <c r="E3070" s="21" t="b">
        <f t="shared" si="470"/>
        <v>0</v>
      </c>
      <c r="F3070" s="21" t="b">
        <f t="shared" si="471"/>
        <v>0</v>
      </c>
      <c r="G3070" s="20">
        <f t="shared" si="472"/>
        <v>1</v>
      </c>
      <c r="H3070" s="20">
        <f t="shared" si="473"/>
        <v>24</v>
      </c>
      <c r="I3070" s="20">
        <f t="shared" si="478"/>
        <v>17</v>
      </c>
      <c r="J3070" s="21">
        <f t="shared" si="479"/>
        <v>39575</v>
      </c>
      <c r="K3070" s="21"/>
      <c r="L3070" s="21" t="str">
        <f t="shared" si="474"/>
        <v>Wednesday</v>
      </c>
      <c r="M3070" s="20">
        <f t="shared" si="475"/>
        <v>5</v>
      </c>
      <c r="N3070" s="19">
        <v>5608.5</v>
      </c>
      <c r="O3070" s="4">
        <f>MATCH(N3070-1,'Supply Data'!$K$12:$K$17)+1</f>
        <v>5</v>
      </c>
      <c r="P3070">
        <f>INDEX('Supply Data'!$L$12:$L$17,'Demand Data'!O3070)</f>
        <v>75</v>
      </c>
      <c r="R3070" t="str">
        <f t="shared" si="476"/>
        <v>07-May-08 Wednesday 17</v>
      </c>
    </row>
    <row r="3071" spans="4:18" x14ac:dyDescent="0.35">
      <c r="D3071" s="21">
        <f t="shared" si="477"/>
        <v>39575.7083333259</v>
      </c>
      <c r="E3071" s="21" t="b">
        <f t="shared" si="470"/>
        <v>0</v>
      </c>
      <c r="F3071" s="21" t="b">
        <f t="shared" si="471"/>
        <v>0</v>
      </c>
      <c r="G3071" s="20">
        <f t="shared" si="472"/>
        <v>1</v>
      </c>
      <c r="H3071" s="20">
        <f t="shared" si="473"/>
        <v>24</v>
      </c>
      <c r="I3071" s="20">
        <f t="shared" si="478"/>
        <v>18</v>
      </c>
      <c r="J3071" s="21">
        <f t="shared" si="479"/>
        <v>39575</v>
      </c>
      <c r="K3071" s="21"/>
      <c r="L3071" s="21" t="str">
        <f t="shared" si="474"/>
        <v>Wednesday</v>
      </c>
      <c r="M3071" s="20">
        <f t="shared" si="475"/>
        <v>5</v>
      </c>
      <c r="N3071" s="19">
        <v>5512.5</v>
      </c>
      <c r="O3071" s="4">
        <f>MATCH(N3071-1,'Supply Data'!$K$12:$K$17)+1</f>
        <v>5</v>
      </c>
      <c r="P3071">
        <f>INDEX('Supply Data'!$L$12:$L$17,'Demand Data'!O3071)</f>
        <v>75</v>
      </c>
      <c r="R3071" t="str">
        <f t="shared" si="476"/>
        <v>07-May-08 Wednesday 18</v>
      </c>
    </row>
    <row r="3072" spans="4:18" x14ac:dyDescent="0.35">
      <c r="D3072" s="21">
        <f t="shared" si="477"/>
        <v>39575.749999992564</v>
      </c>
      <c r="E3072" s="21" t="b">
        <f t="shared" si="470"/>
        <v>0</v>
      </c>
      <c r="F3072" s="21" t="b">
        <f t="shared" si="471"/>
        <v>0</v>
      </c>
      <c r="G3072" s="20">
        <f t="shared" si="472"/>
        <v>1</v>
      </c>
      <c r="H3072" s="20">
        <f t="shared" si="473"/>
        <v>24</v>
      </c>
      <c r="I3072" s="20">
        <f t="shared" si="478"/>
        <v>19</v>
      </c>
      <c r="J3072" s="21">
        <f t="shared" si="479"/>
        <v>39575</v>
      </c>
      <c r="K3072" s="21"/>
      <c r="L3072" s="21" t="str">
        <f t="shared" si="474"/>
        <v>Wednesday</v>
      </c>
      <c r="M3072" s="20">
        <f t="shared" si="475"/>
        <v>5</v>
      </c>
      <c r="N3072" s="19">
        <v>6054</v>
      </c>
      <c r="O3072" s="4">
        <f>MATCH(N3072-1,'Supply Data'!$K$12:$K$17)+1</f>
        <v>5</v>
      </c>
      <c r="P3072">
        <f>INDEX('Supply Data'!$L$12:$L$17,'Demand Data'!O3072)</f>
        <v>75</v>
      </c>
      <c r="R3072" t="str">
        <f t="shared" si="476"/>
        <v>07-May-08 Wednesday 19</v>
      </c>
    </row>
    <row r="3073" spans="4:18" x14ac:dyDescent="0.35">
      <c r="D3073" s="21">
        <f t="shared" si="477"/>
        <v>39575.791666659228</v>
      </c>
      <c r="E3073" s="21" t="b">
        <f t="shared" si="470"/>
        <v>0</v>
      </c>
      <c r="F3073" s="21" t="b">
        <f t="shared" si="471"/>
        <v>0</v>
      </c>
      <c r="G3073" s="20">
        <f t="shared" si="472"/>
        <v>1</v>
      </c>
      <c r="H3073" s="20">
        <f t="shared" si="473"/>
        <v>24</v>
      </c>
      <c r="I3073" s="20">
        <f t="shared" si="478"/>
        <v>20</v>
      </c>
      <c r="J3073" s="21">
        <f t="shared" si="479"/>
        <v>39575</v>
      </c>
      <c r="K3073" s="21"/>
      <c r="L3073" s="21" t="str">
        <f t="shared" si="474"/>
        <v>Wednesday</v>
      </c>
      <c r="M3073" s="20">
        <f t="shared" si="475"/>
        <v>5</v>
      </c>
      <c r="N3073" s="19">
        <v>5931</v>
      </c>
      <c r="O3073" s="4">
        <f>MATCH(N3073-1,'Supply Data'!$K$12:$K$17)+1</f>
        <v>5</v>
      </c>
      <c r="P3073">
        <f>INDEX('Supply Data'!$L$12:$L$17,'Demand Data'!O3073)</f>
        <v>75</v>
      </c>
      <c r="R3073" t="str">
        <f t="shared" si="476"/>
        <v>07-May-08 Wednesday 20</v>
      </c>
    </row>
    <row r="3074" spans="4:18" x14ac:dyDescent="0.35">
      <c r="D3074" s="21">
        <f t="shared" si="477"/>
        <v>39575.833333325892</v>
      </c>
      <c r="E3074" s="21" t="b">
        <f t="shared" si="470"/>
        <v>0</v>
      </c>
      <c r="F3074" s="21" t="b">
        <f t="shared" si="471"/>
        <v>0</v>
      </c>
      <c r="G3074" s="20">
        <f t="shared" si="472"/>
        <v>1</v>
      </c>
      <c r="H3074" s="20">
        <f t="shared" si="473"/>
        <v>24</v>
      </c>
      <c r="I3074" s="20">
        <f t="shared" si="478"/>
        <v>21</v>
      </c>
      <c r="J3074" s="21">
        <f t="shared" si="479"/>
        <v>39575</v>
      </c>
      <c r="K3074" s="21"/>
      <c r="L3074" s="21" t="str">
        <f t="shared" si="474"/>
        <v>Wednesday</v>
      </c>
      <c r="M3074" s="20">
        <f t="shared" si="475"/>
        <v>5</v>
      </c>
      <c r="N3074" s="19">
        <v>5995.5</v>
      </c>
      <c r="O3074" s="4">
        <f>MATCH(N3074-1,'Supply Data'!$K$12:$K$17)+1</f>
        <v>5</v>
      </c>
      <c r="P3074">
        <f>INDEX('Supply Data'!$L$12:$L$17,'Demand Data'!O3074)</f>
        <v>75</v>
      </c>
      <c r="R3074" t="str">
        <f t="shared" si="476"/>
        <v>07-May-08 Wednesday 21</v>
      </c>
    </row>
    <row r="3075" spans="4:18" x14ac:dyDescent="0.35">
      <c r="D3075" s="21">
        <f t="shared" si="477"/>
        <v>39575.874999992557</v>
      </c>
      <c r="E3075" s="21" t="b">
        <f t="shared" si="470"/>
        <v>0</v>
      </c>
      <c r="F3075" s="21" t="b">
        <f t="shared" si="471"/>
        <v>0</v>
      </c>
      <c r="G3075" s="20">
        <f t="shared" si="472"/>
        <v>1</v>
      </c>
      <c r="H3075" s="20">
        <f t="shared" si="473"/>
        <v>24</v>
      </c>
      <c r="I3075" s="20">
        <f t="shared" si="478"/>
        <v>22</v>
      </c>
      <c r="J3075" s="21">
        <f t="shared" si="479"/>
        <v>39575</v>
      </c>
      <c r="K3075" s="21"/>
      <c r="L3075" s="21" t="str">
        <f t="shared" si="474"/>
        <v>Wednesday</v>
      </c>
      <c r="M3075" s="20">
        <f t="shared" si="475"/>
        <v>5</v>
      </c>
      <c r="N3075" s="19">
        <v>5902.5</v>
      </c>
      <c r="O3075" s="4">
        <f>MATCH(N3075-1,'Supply Data'!$K$12:$K$17)+1</f>
        <v>5</v>
      </c>
      <c r="P3075">
        <f>INDEX('Supply Data'!$L$12:$L$17,'Demand Data'!O3075)</f>
        <v>75</v>
      </c>
      <c r="R3075" t="str">
        <f t="shared" si="476"/>
        <v>07-May-08 Wednesday 22</v>
      </c>
    </row>
    <row r="3076" spans="4:18" x14ac:dyDescent="0.35">
      <c r="D3076" s="21">
        <f t="shared" si="477"/>
        <v>39575.916666659221</v>
      </c>
      <c r="E3076" s="21" t="b">
        <f t="shared" si="470"/>
        <v>0</v>
      </c>
      <c r="F3076" s="21" t="b">
        <f t="shared" si="471"/>
        <v>0</v>
      </c>
      <c r="G3076" s="20">
        <f t="shared" si="472"/>
        <v>1</v>
      </c>
      <c r="H3076" s="20">
        <f t="shared" si="473"/>
        <v>24</v>
      </c>
      <c r="I3076" s="20">
        <f t="shared" si="478"/>
        <v>23</v>
      </c>
      <c r="J3076" s="21">
        <f t="shared" si="479"/>
        <v>39575</v>
      </c>
      <c r="K3076" s="21"/>
      <c r="L3076" s="21" t="str">
        <f t="shared" si="474"/>
        <v>Wednesday</v>
      </c>
      <c r="M3076" s="20">
        <f t="shared" si="475"/>
        <v>5</v>
      </c>
      <c r="N3076" s="19">
        <v>5145</v>
      </c>
      <c r="O3076" s="4">
        <f>MATCH(N3076-1,'Supply Data'!$K$12:$K$17)+1</f>
        <v>5</v>
      </c>
      <c r="P3076">
        <f>INDEX('Supply Data'!$L$12:$L$17,'Demand Data'!O3076)</f>
        <v>75</v>
      </c>
      <c r="R3076" t="str">
        <f t="shared" si="476"/>
        <v>07-May-08 Wednesday 23</v>
      </c>
    </row>
    <row r="3077" spans="4:18" x14ac:dyDescent="0.35">
      <c r="D3077" s="21">
        <f t="shared" si="477"/>
        <v>39575.958333325885</v>
      </c>
      <c r="E3077" s="21" t="b">
        <f t="shared" si="470"/>
        <v>0</v>
      </c>
      <c r="F3077" s="21" t="b">
        <f t="shared" si="471"/>
        <v>0</v>
      </c>
      <c r="G3077" s="20">
        <f t="shared" si="472"/>
        <v>1</v>
      </c>
      <c r="H3077" s="20">
        <f t="shared" si="473"/>
        <v>24</v>
      </c>
      <c r="I3077" s="20">
        <f t="shared" si="478"/>
        <v>24</v>
      </c>
      <c r="J3077" s="21">
        <f t="shared" si="479"/>
        <v>39575</v>
      </c>
      <c r="K3077" s="21"/>
      <c r="L3077" s="21" t="str">
        <f t="shared" si="474"/>
        <v>Wednesday</v>
      </c>
      <c r="M3077" s="20">
        <f t="shared" si="475"/>
        <v>5</v>
      </c>
      <c r="N3077" s="19">
        <v>4837.5</v>
      </c>
      <c r="O3077" s="4">
        <f>MATCH(N3077-1,'Supply Data'!$K$12:$K$17)+1</f>
        <v>5</v>
      </c>
      <c r="P3077">
        <f>INDEX('Supply Data'!$L$12:$L$17,'Demand Data'!O3077)</f>
        <v>75</v>
      </c>
      <c r="R3077" t="str">
        <f t="shared" si="476"/>
        <v>07-May-08 Wednesday 24</v>
      </c>
    </row>
    <row r="3078" spans="4:18" x14ac:dyDescent="0.35">
      <c r="D3078" s="21">
        <f t="shared" si="477"/>
        <v>39575.999999992549</v>
      </c>
      <c r="E3078" s="21" t="b">
        <f t="shared" ref="E3078:E3141" si="480">D3078=$D$2</f>
        <v>0</v>
      </c>
      <c r="F3078" s="21" t="b">
        <f t="shared" ref="F3078:F3141" si="481">D3078=$E$2</f>
        <v>0</v>
      </c>
      <c r="G3078" s="20">
        <f t="shared" si="472"/>
        <v>1</v>
      </c>
      <c r="H3078" s="20">
        <f t="shared" si="473"/>
        <v>24</v>
      </c>
      <c r="I3078" s="20">
        <f t="shared" si="478"/>
        <v>1</v>
      </c>
      <c r="J3078" s="21">
        <f t="shared" si="479"/>
        <v>39576</v>
      </c>
      <c r="K3078" s="21"/>
      <c r="L3078" s="21" t="str">
        <f t="shared" si="474"/>
        <v>Thursday</v>
      </c>
      <c r="M3078" s="20">
        <f t="shared" si="475"/>
        <v>5</v>
      </c>
      <c r="N3078" s="19">
        <v>4861.5</v>
      </c>
      <c r="O3078" s="4">
        <f>MATCH(N3078-1,'Supply Data'!$K$12:$K$17)+1</f>
        <v>5</v>
      </c>
      <c r="P3078">
        <f>INDEX('Supply Data'!$L$12:$L$17,'Demand Data'!O3078)</f>
        <v>75</v>
      </c>
      <c r="R3078" t="str">
        <f t="shared" si="476"/>
        <v>08-May-08 Thursday 1</v>
      </c>
    </row>
    <row r="3079" spans="4:18" x14ac:dyDescent="0.35">
      <c r="D3079" s="21">
        <f t="shared" si="477"/>
        <v>39576.041666659214</v>
      </c>
      <c r="E3079" s="21" t="b">
        <f t="shared" si="480"/>
        <v>0</v>
      </c>
      <c r="F3079" s="21" t="b">
        <f t="shared" si="481"/>
        <v>0</v>
      </c>
      <c r="G3079" s="20">
        <f t="shared" ref="G3079:G3142" si="482">IF(E3079,2,IF(F3079,3,1))</f>
        <v>1</v>
      </c>
      <c r="H3079" s="20">
        <f t="shared" ref="H3079:H3142" si="483">CHOOSE(G3079,24,23,25)</f>
        <v>24</v>
      </c>
      <c r="I3079" s="20">
        <f t="shared" si="478"/>
        <v>2</v>
      </c>
      <c r="J3079" s="21">
        <f t="shared" si="479"/>
        <v>39576</v>
      </c>
      <c r="K3079" s="21"/>
      <c r="L3079" s="21" t="str">
        <f t="shared" ref="L3079:L3142" si="484">TEXT(J3079,"ddddd")</f>
        <v>Thursday</v>
      </c>
      <c r="M3079" s="20">
        <f t="shared" ref="M3079:M3142" si="485">MONTH(D3079)</f>
        <v>5</v>
      </c>
      <c r="N3079" s="19">
        <v>4779</v>
      </c>
      <c r="O3079" s="4">
        <f>MATCH(N3079-1,'Supply Data'!$K$12:$K$17)+1</f>
        <v>4</v>
      </c>
      <c r="P3079">
        <f>INDEX('Supply Data'!$L$12:$L$17,'Demand Data'!O3079)</f>
        <v>50</v>
      </c>
      <c r="R3079" t="str">
        <f t="shared" ref="R3079:R3142" si="486">TEXT(D3079,"dd-mmm-yy ddddd")&amp;" "&amp;I3079</f>
        <v>08-May-08 Thursday 2</v>
      </c>
    </row>
    <row r="3080" spans="4:18" x14ac:dyDescent="0.35">
      <c r="D3080" s="21">
        <f t="shared" ref="D3080:D3143" si="487">D3079+1/24</f>
        <v>39576.083333325878</v>
      </c>
      <c r="E3080" s="21" t="b">
        <f t="shared" si="480"/>
        <v>0</v>
      </c>
      <c r="F3080" s="21" t="b">
        <f t="shared" si="481"/>
        <v>0</v>
      </c>
      <c r="G3080" s="20">
        <f t="shared" si="482"/>
        <v>1</v>
      </c>
      <c r="H3080" s="20">
        <f t="shared" si="483"/>
        <v>24</v>
      </c>
      <c r="I3080" s="20">
        <f t="shared" ref="I3080:I3143" si="488">IF(I3079&gt;=H3080,1,I3079+1)</f>
        <v>3</v>
      </c>
      <c r="J3080" s="21">
        <f t="shared" ref="J3080:J3143" si="489">IF(I3080=1,J3079+1,J3079)</f>
        <v>39576</v>
      </c>
      <c r="K3080" s="21"/>
      <c r="L3080" s="21" t="str">
        <f t="shared" si="484"/>
        <v>Thursday</v>
      </c>
      <c r="M3080" s="20">
        <f t="shared" si="485"/>
        <v>5</v>
      </c>
      <c r="N3080" s="19">
        <v>4890</v>
      </c>
      <c r="O3080" s="4">
        <f>MATCH(N3080-1,'Supply Data'!$K$12:$K$17)+1</f>
        <v>5</v>
      </c>
      <c r="P3080">
        <f>INDEX('Supply Data'!$L$12:$L$17,'Demand Data'!O3080)</f>
        <v>75</v>
      </c>
      <c r="R3080" t="str">
        <f t="shared" si="486"/>
        <v>08-May-08 Thursday 3</v>
      </c>
    </row>
    <row r="3081" spans="4:18" x14ac:dyDescent="0.35">
      <c r="D3081" s="21">
        <f t="shared" si="487"/>
        <v>39576.124999992542</v>
      </c>
      <c r="E3081" s="21" t="b">
        <f t="shared" si="480"/>
        <v>0</v>
      </c>
      <c r="F3081" s="21" t="b">
        <f t="shared" si="481"/>
        <v>0</v>
      </c>
      <c r="G3081" s="20">
        <f t="shared" si="482"/>
        <v>1</v>
      </c>
      <c r="H3081" s="20">
        <f t="shared" si="483"/>
        <v>24</v>
      </c>
      <c r="I3081" s="20">
        <f t="shared" si="488"/>
        <v>4</v>
      </c>
      <c r="J3081" s="21">
        <f t="shared" si="489"/>
        <v>39576</v>
      </c>
      <c r="K3081" s="21"/>
      <c r="L3081" s="21" t="str">
        <f t="shared" si="484"/>
        <v>Thursday</v>
      </c>
      <c r="M3081" s="20">
        <f t="shared" si="485"/>
        <v>5</v>
      </c>
      <c r="N3081" s="19">
        <v>4828.5</v>
      </c>
      <c r="O3081" s="4">
        <f>MATCH(N3081-1,'Supply Data'!$K$12:$K$17)+1</f>
        <v>5</v>
      </c>
      <c r="P3081">
        <f>INDEX('Supply Data'!$L$12:$L$17,'Demand Data'!O3081)</f>
        <v>75</v>
      </c>
      <c r="R3081" t="str">
        <f t="shared" si="486"/>
        <v>08-May-08 Thursday 4</v>
      </c>
    </row>
    <row r="3082" spans="4:18" x14ac:dyDescent="0.35">
      <c r="D3082" s="21">
        <f t="shared" si="487"/>
        <v>39576.166666659206</v>
      </c>
      <c r="E3082" s="21" t="b">
        <f t="shared" si="480"/>
        <v>0</v>
      </c>
      <c r="F3082" s="21" t="b">
        <f t="shared" si="481"/>
        <v>0</v>
      </c>
      <c r="G3082" s="20">
        <f t="shared" si="482"/>
        <v>1</v>
      </c>
      <c r="H3082" s="20">
        <f t="shared" si="483"/>
        <v>24</v>
      </c>
      <c r="I3082" s="20">
        <f t="shared" si="488"/>
        <v>5</v>
      </c>
      <c r="J3082" s="21">
        <f t="shared" si="489"/>
        <v>39576</v>
      </c>
      <c r="K3082" s="21"/>
      <c r="L3082" s="21" t="str">
        <f t="shared" si="484"/>
        <v>Thursday</v>
      </c>
      <c r="M3082" s="20">
        <f t="shared" si="485"/>
        <v>5</v>
      </c>
      <c r="N3082" s="19">
        <v>4590</v>
      </c>
      <c r="O3082" s="4">
        <f>MATCH(N3082-1,'Supply Data'!$K$12:$K$17)+1</f>
        <v>4</v>
      </c>
      <c r="P3082">
        <f>INDEX('Supply Data'!$L$12:$L$17,'Demand Data'!O3082)</f>
        <v>50</v>
      </c>
      <c r="R3082" t="str">
        <f t="shared" si="486"/>
        <v>08-May-08 Thursday 5</v>
      </c>
    </row>
    <row r="3083" spans="4:18" x14ac:dyDescent="0.35">
      <c r="D3083" s="21">
        <f t="shared" si="487"/>
        <v>39576.208333325871</v>
      </c>
      <c r="E3083" s="21" t="b">
        <f t="shared" si="480"/>
        <v>0</v>
      </c>
      <c r="F3083" s="21" t="b">
        <f t="shared" si="481"/>
        <v>0</v>
      </c>
      <c r="G3083" s="20">
        <f t="shared" si="482"/>
        <v>1</v>
      </c>
      <c r="H3083" s="20">
        <f t="shared" si="483"/>
        <v>24</v>
      </c>
      <c r="I3083" s="20">
        <f t="shared" si="488"/>
        <v>6</v>
      </c>
      <c r="J3083" s="21">
        <f t="shared" si="489"/>
        <v>39576</v>
      </c>
      <c r="K3083" s="21"/>
      <c r="L3083" s="21" t="str">
        <f t="shared" si="484"/>
        <v>Thursday</v>
      </c>
      <c r="M3083" s="20">
        <f t="shared" si="485"/>
        <v>5</v>
      </c>
      <c r="N3083" s="19">
        <v>4524</v>
      </c>
      <c r="O3083" s="4">
        <f>MATCH(N3083-1,'Supply Data'!$K$12:$K$17)+1</f>
        <v>4</v>
      </c>
      <c r="P3083">
        <f>INDEX('Supply Data'!$L$12:$L$17,'Demand Data'!O3083)</f>
        <v>50</v>
      </c>
      <c r="R3083" t="str">
        <f t="shared" si="486"/>
        <v>08-May-08 Thursday 6</v>
      </c>
    </row>
    <row r="3084" spans="4:18" x14ac:dyDescent="0.35">
      <c r="D3084" s="21">
        <f t="shared" si="487"/>
        <v>39576.249999992535</v>
      </c>
      <c r="E3084" s="21" t="b">
        <f t="shared" si="480"/>
        <v>0</v>
      </c>
      <c r="F3084" s="21" t="b">
        <f t="shared" si="481"/>
        <v>0</v>
      </c>
      <c r="G3084" s="20">
        <f t="shared" si="482"/>
        <v>1</v>
      </c>
      <c r="H3084" s="20">
        <f t="shared" si="483"/>
        <v>24</v>
      </c>
      <c r="I3084" s="20">
        <f t="shared" si="488"/>
        <v>7</v>
      </c>
      <c r="J3084" s="21">
        <f t="shared" si="489"/>
        <v>39576</v>
      </c>
      <c r="K3084" s="21"/>
      <c r="L3084" s="21" t="str">
        <f t="shared" si="484"/>
        <v>Thursday</v>
      </c>
      <c r="M3084" s="20">
        <f t="shared" si="485"/>
        <v>5</v>
      </c>
      <c r="N3084" s="19">
        <v>4591.5</v>
      </c>
      <c r="O3084" s="4">
        <f>MATCH(N3084-1,'Supply Data'!$K$12:$K$17)+1</f>
        <v>4</v>
      </c>
      <c r="P3084">
        <f>INDEX('Supply Data'!$L$12:$L$17,'Demand Data'!O3084)</f>
        <v>50</v>
      </c>
      <c r="R3084" t="str">
        <f t="shared" si="486"/>
        <v>08-May-08 Thursday 7</v>
      </c>
    </row>
    <row r="3085" spans="4:18" x14ac:dyDescent="0.35">
      <c r="D3085" s="21">
        <f t="shared" si="487"/>
        <v>39576.291666659199</v>
      </c>
      <c r="E3085" s="21" t="b">
        <f t="shared" si="480"/>
        <v>0</v>
      </c>
      <c r="F3085" s="21" t="b">
        <f t="shared" si="481"/>
        <v>0</v>
      </c>
      <c r="G3085" s="20">
        <f t="shared" si="482"/>
        <v>1</v>
      </c>
      <c r="H3085" s="20">
        <f t="shared" si="483"/>
        <v>24</v>
      </c>
      <c r="I3085" s="20">
        <f t="shared" si="488"/>
        <v>8</v>
      </c>
      <c r="J3085" s="21">
        <f t="shared" si="489"/>
        <v>39576</v>
      </c>
      <c r="K3085" s="21"/>
      <c r="L3085" s="21" t="str">
        <f t="shared" si="484"/>
        <v>Thursday</v>
      </c>
      <c r="M3085" s="20">
        <f t="shared" si="485"/>
        <v>5</v>
      </c>
      <c r="N3085" s="19">
        <v>5082</v>
      </c>
      <c r="O3085" s="4">
        <f>MATCH(N3085-1,'Supply Data'!$K$12:$K$17)+1</f>
        <v>5</v>
      </c>
      <c r="P3085">
        <f>INDEX('Supply Data'!$L$12:$L$17,'Demand Data'!O3085)</f>
        <v>75</v>
      </c>
      <c r="R3085" t="str">
        <f t="shared" si="486"/>
        <v>08-May-08 Thursday 8</v>
      </c>
    </row>
    <row r="3086" spans="4:18" x14ac:dyDescent="0.35">
      <c r="D3086" s="21">
        <f t="shared" si="487"/>
        <v>39576.333333325863</v>
      </c>
      <c r="E3086" s="21" t="b">
        <f t="shared" si="480"/>
        <v>0</v>
      </c>
      <c r="F3086" s="21" t="b">
        <f t="shared" si="481"/>
        <v>0</v>
      </c>
      <c r="G3086" s="20">
        <f t="shared" si="482"/>
        <v>1</v>
      </c>
      <c r="H3086" s="20">
        <f t="shared" si="483"/>
        <v>24</v>
      </c>
      <c r="I3086" s="20">
        <f t="shared" si="488"/>
        <v>9</v>
      </c>
      <c r="J3086" s="21">
        <f t="shared" si="489"/>
        <v>39576</v>
      </c>
      <c r="K3086" s="21"/>
      <c r="L3086" s="21" t="str">
        <f t="shared" si="484"/>
        <v>Thursday</v>
      </c>
      <c r="M3086" s="20">
        <f t="shared" si="485"/>
        <v>5</v>
      </c>
      <c r="N3086" s="19">
        <v>5697</v>
      </c>
      <c r="O3086" s="4">
        <f>MATCH(N3086-1,'Supply Data'!$K$12:$K$17)+1</f>
        <v>5</v>
      </c>
      <c r="P3086">
        <f>INDEX('Supply Data'!$L$12:$L$17,'Demand Data'!O3086)</f>
        <v>75</v>
      </c>
      <c r="R3086" t="str">
        <f t="shared" si="486"/>
        <v>08-May-08 Thursday 9</v>
      </c>
    </row>
    <row r="3087" spans="4:18" x14ac:dyDescent="0.35">
      <c r="D3087" s="21">
        <f t="shared" si="487"/>
        <v>39576.374999992528</v>
      </c>
      <c r="E3087" s="21" t="b">
        <f t="shared" si="480"/>
        <v>0</v>
      </c>
      <c r="F3087" s="21" t="b">
        <f t="shared" si="481"/>
        <v>0</v>
      </c>
      <c r="G3087" s="20">
        <f t="shared" si="482"/>
        <v>1</v>
      </c>
      <c r="H3087" s="20">
        <f t="shared" si="483"/>
        <v>24</v>
      </c>
      <c r="I3087" s="20">
        <f t="shared" si="488"/>
        <v>10</v>
      </c>
      <c r="J3087" s="21">
        <f t="shared" si="489"/>
        <v>39576</v>
      </c>
      <c r="K3087" s="21"/>
      <c r="L3087" s="21" t="str">
        <f t="shared" si="484"/>
        <v>Thursday</v>
      </c>
      <c r="M3087" s="20">
        <f t="shared" si="485"/>
        <v>5</v>
      </c>
      <c r="N3087" s="19">
        <v>5967</v>
      </c>
      <c r="O3087" s="4">
        <f>MATCH(N3087-1,'Supply Data'!$K$12:$K$17)+1</f>
        <v>5</v>
      </c>
      <c r="P3087">
        <f>INDEX('Supply Data'!$L$12:$L$17,'Demand Data'!O3087)</f>
        <v>75</v>
      </c>
      <c r="R3087" t="str">
        <f t="shared" si="486"/>
        <v>08-May-08 Thursday 10</v>
      </c>
    </row>
    <row r="3088" spans="4:18" x14ac:dyDescent="0.35">
      <c r="D3088" s="21">
        <f t="shared" si="487"/>
        <v>39576.416666659192</v>
      </c>
      <c r="E3088" s="21" t="b">
        <f t="shared" si="480"/>
        <v>0</v>
      </c>
      <c r="F3088" s="21" t="b">
        <f t="shared" si="481"/>
        <v>0</v>
      </c>
      <c r="G3088" s="20">
        <f t="shared" si="482"/>
        <v>1</v>
      </c>
      <c r="H3088" s="20">
        <f t="shared" si="483"/>
        <v>24</v>
      </c>
      <c r="I3088" s="20">
        <f t="shared" si="488"/>
        <v>11</v>
      </c>
      <c r="J3088" s="21">
        <f t="shared" si="489"/>
        <v>39576</v>
      </c>
      <c r="K3088" s="21"/>
      <c r="L3088" s="21" t="str">
        <f t="shared" si="484"/>
        <v>Thursday</v>
      </c>
      <c r="M3088" s="20">
        <f t="shared" si="485"/>
        <v>5</v>
      </c>
      <c r="N3088" s="19">
        <v>6138</v>
      </c>
      <c r="O3088" s="4">
        <f>MATCH(N3088-1,'Supply Data'!$K$12:$K$17)+1</f>
        <v>5</v>
      </c>
      <c r="P3088">
        <f>INDEX('Supply Data'!$L$12:$L$17,'Demand Data'!O3088)</f>
        <v>75</v>
      </c>
      <c r="R3088" t="str">
        <f t="shared" si="486"/>
        <v>08-May-08 Thursday 11</v>
      </c>
    </row>
    <row r="3089" spans="4:18" x14ac:dyDescent="0.35">
      <c r="D3089" s="21">
        <f t="shared" si="487"/>
        <v>39576.458333325856</v>
      </c>
      <c r="E3089" s="21" t="b">
        <f t="shared" si="480"/>
        <v>0</v>
      </c>
      <c r="F3089" s="21" t="b">
        <f t="shared" si="481"/>
        <v>0</v>
      </c>
      <c r="G3089" s="20">
        <f t="shared" si="482"/>
        <v>1</v>
      </c>
      <c r="H3089" s="20">
        <f t="shared" si="483"/>
        <v>24</v>
      </c>
      <c r="I3089" s="20">
        <f t="shared" si="488"/>
        <v>12</v>
      </c>
      <c r="J3089" s="21">
        <f t="shared" si="489"/>
        <v>39576</v>
      </c>
      <c r="K3089" s="21"/>
      <c r="L3089" s="21" t="str">
        <f t="shared" si="484"/>
        <v>Thursday</v>
      </c>
      <c r="M3089" s="20">
        <f t="shared" si="485"/>
        <v>5</v>
      </c>
      <c r="N3089" s="19">
        <v>5946</v>
      </c>
      <c r="O3089" s="4">
        <f>MATCH(N3089-1,'Supply Data'!$K$12:$K$17)+1</f>
        <v>5</v>
      </c>
      <c r="P3089">
        <f>INDEX('Supply Data'!$L$12:$L$17,'Demand Data'!O3089)</f>
        <v>75</v>
      </c>
      <c r="R3089" t="str">
        <f t="shared" si="486"/>
        <v>08-May-08 Thursday 12</v>
      </c>
    </row>
    <row r="3090" spans="4:18" x14ac:dyDescent="0.35">
      <c r="D3090" s="21">
        <f t="shared" si="487"/>
        <v>39576.49999999252</v>
      </c>
      <c r="E3090" s="21" t="b">
        <f t="shared" si="480"/>
        <v>0</v>
      </c>
      <c r="F3090" s="21" t="b">
        <f t="shared" si="481"/>
        <v>0</v>
      </c>
      <c r="G3090" s="20">
        <f t="shared" si="482"/>
        <v>1</v>
      </c>
      <c r="H3090" s="20">
        <f t="shared" si="483"/>
        <v>24</v>
      </c>
      <c r="I3090" s="20">
        <f t="shared" si="488"/>
        <v>13</v>
      </c>
      <c r="J3090" s="21">
        <f t="shared" si="489"/>
        <v>39576</v>
      </c>
      <c r="K3090" s="21"/>
      <c r="L3090" s="21" t="str">
        <f t="shared" si="484"/>
        <v>Thursday</v>
      </c>
      <c r="M3090" s="20">
        <f t="shared" si="485"/>
        <v>5</v>
      </c>
      <c r="N3090" s="19">
        <v>6103.5</v>
      </c>
      <c r="O3090" s="4">
        <f>MATCH(N3090-1,'Supply Data'!$K$12:$K$17)+1</f>
        <v>5</v>
      </c>
      <c r="P3090">
        <f>INDEX('Supply Data'!$L$12:$L$17,'Demand Data'!O3090)</f>
        <v>75</v>
      </c>
      <c r="R3090" t="str">
        <f t="shared" si="486"/>
        <v>08-May-08 Thursday 13</v>
      </c>
    </row>
    <row r="3091" spans="4:18" x14ac:dyDescent="0.35">
      <c r="D3091" s="21">
        <f t="shared" si="487"/>
        <v>39576.541666659185</v>
      </c>
      <c r="E3091" s="21" t="b">
        <f t="shared" si="480"/>
        <v>0</v>
      </c>
      <c r="F3091" s="21" t="b">
        <f t="shared" si="481"/>
        <v>0</v>
      </c>
      <c r="G3091" s="20">
        <f t="shared" si="482"/>
        <v>1</v>
      </c>
      <c r="H3091" s="20">
        <f t="shared" si="483"/>
        <v>24</v>
      </c>
      <c r="I3091" s="20">
        <f t="shared" si="488"/>
        <v>14</v>
      </c>
      <c r="J3091" s="21">
        <f t="shared" si="489"/>
        <v>39576</v>
      </c>
      <c r="K3091" s="21"/>
      <c r="L3091" s="21" t="str">
        <f t="shared" si="484"/>
        <v>Thursday</v>
      </c>
      <c r="M3091" s="20">
        <f t="shared" si="485"/>
        <v>5</v>
      </c>
      <c r="N3091" s="19">
        <v>6138</v>
      </c>
      <c r="O3091" s="4">
        <f>MATCH(N3091-1,'Supply Data'!$K$12:$K$17)+1</f>
        <v>5</v>
      </c>
      <c r="P3091">
        <f>INDEX('Supply Data'!$L$12:$L$17,'Demand Data'!O3091)</f>
        <v>75</v>
      </c>
      <c r="R3091" t="str">
        <f t="shared" si="486"/>
        <v>08-May-08 Thursday 14</v>
      </c>
    </row>
    <row r="3092" spans="4:18" x14ac:dyDescent="0.35">
      <c r="D3092" s="21">
        <f t="shared" si="487"/>
        <v>39576.583333325849</v>
      </c>
      <c r="E3092" s="21" t="b">
        <f t="shared" si="480"/>
        <v>0</v>
      </c>
      <c r="F3092" s="21" t="b">
        <f t="shared" si="481"/>
        <v>0</v>
      </c>
      <c r="G3092" s="20">
        <f t="shared" si="482"/>
        <v>1</v>
      </c>
      <c r="H3092" s="20">
        <f t="shared" si="483"/>
        <v>24</v>
      </c>
      <c r="I3092" s="20">
        <f t="shared" si="488"/>
        <v>15</v>
      </c>
      <c r="J3092" s="21">
        <f t="shared" si="489"/>
        <v>39576</v>
      </c>
      <c r="K3092" s="21"/>
      <c r="L3092" s="21" t="str">
        <f t="shared" si="484"/>
        <v>Thursday</v>
      </c>
      <c r="M3092" s="20">
        <f t="shared" si="485"/>
        <v>5</v>
      </c>
      <c r="N3092" s="19">
        <v>6087</v>
      </c>
      <c r="O3092" s="4">
        <f>MATCH(N3092-1,'Supply Data'!$K$12:$K$17)+1</f>
        <v>5</v>
      </c>
      <c r="P3092">
        <f>INDEX('Supply Data'!$L$12:$L$17,'Demand Data'!O3092)</f>
        <v>75</v>
      </c>
      <c r="R3092" t="str">
        <f t="shared" si="486"/>
        <v>08-May-08 Thursday 15</v>
      </c>
    </row>
    <row r="3093" spans="4:18" x14ac:dyDescent="0.35">
      <c r="D3093" s="21">
        <f t="shared" si="487"/>
        <v>39576.624999992513</v>
      </c>
      <c r="E3093" s="21" t="b">
        <f t="shared" si="480"/>
        <v>0</v>
      </c>
      <c r="F3093" s="21" t="b">
        <f t="shared" si="481"/>
        <v>0</v>
      </c>
      <c r="G3093" s="20">
        <f t="shared" si="482"/>
        <v>1</v>
      </c>
      <c r="H3093" s="20">
        <f t="shared" si="483"/>
        <v>24</v>
      </c>
      <c r="I3093" s="20">
        <f t="shared" si="488"/>
        <v>16</v>
      </c>
      <c r="J3093" s="21">
        <f t="shared" si="489"/>
        <v>39576</v>
      </c>
      <c r="K3093" s="21"/>
      <c r="L3093" s="21" t="str">
        <f t="shared" si="484"/>
        <v>Thursday</v>
      </c>
      <c r="M3093" s="20">
        <f t="shared" si="485"/>
        <v>5</v>
      </c>
      <c r="N3093" s="19">
        <v>5899.5</v>
      </c>
      <c r="O3093" s="4">
        <f>MATCH(N3093-1,'Supply Data'!$K$12:$K$17)+1</f>
        <v>5</v>
      </c>
      <c r="P3093">
        <f>INDEX('Supply Data'!$L$12:$L$17,'Demand Data'!O3093)</f>
        <v>75</v>
      </c>
      <c r="R3093" t="str">
        <f t="shared" si="486"/>
        <v>08-May-08 Thursday 16</v>
      </c>
    </row>
    <row r="3094" spans="4:18" x14ac:dyDescent="0.35">
      <c r="D3094" s="21">
        <f t="shared" si="487"/>
        <v>39576.666666659177</v>
      </c>
      <c r="E3094" s="21" t="b">
        <f t="shared" si="480"/>
        <v>0</v>
      </c>
      <c r="F3094" s="21" t="b">
        <f t="shared" si="481"/>
        <v>0</v>
      </c>
      <c r="G3094" s="20">
        <f t="shared" si="482"/>
        <v>1</v>
      </c>
      <c r="H3094" s="20">
        <f t="shared" si="483"/>
        <v>24</v>
      </c>
      <c r="I3094" s="20">
        <f t="shared" si="488"/>
        <v>17</v>
      </c>
      <c r="J3094" s="21">
        <f t="shared" si="489"/>
        <v>39576</v>
      </c>
      <c r="K3094" s="21"/>
      <c r="L3094" s="21" t="str">
        <f t="shared" si="484"/>
        <v>Thursday</v>
      </c>
      <c r="M3094" s="20">
        <f t="shared" si="485"/>
        <v>5</v>
      </c>
      <c r="N3094" s="19">
        <v>5661</v>
      </c>
      <c r="O3094" s="4">
        <f>MATCH(N3094-1,'Supply Data'!$K$12:$K$17)+1</f>
        <v>5</v>
      </c>
      <c r="P3094">
        <f>INDEX('Supply Data'!$L$12:$L$17,'Demand Data'!O3094)</f>
        <v>75</v>
      </c>
      <c r="R3094" t="str">
        <f t="shared" si="486"/>
        <v>08-May-08 Thursday 17</v>
      </c>
    </row>
    <row r="3095" spans="4:18" x14ac:dyDescent="0.35">
      <c r="D3095" s="21">
        <f t="shared" si="487"/>
        <v>39576.708333325842</v>
      </c>
      <c r="E3095" s="21" t="b">
        <f t="shared" si="480"/>
        <v>0</v>
      </c>
      <c r="F3095" s="21" t="b">
        <f t="shared" si="481"/>
        <v>0</v>
      </c>
      <c r="G3095" s="20">
        <f t="shared" si="482"/>
        <v>1</v>
      </c>
      <c r="H3095" s="20">
        <f t="shared" si="483"/>
        <v>24</v>
      </c>
      <c r="I3095" s="20">
        <f t="shared" si="488"/>
        <v>18</v>
      </c>
      <c r="J3095" s="21">
        <f t="shared" si="489"/>
        <v>39576</v>
      </c>
      <c r="K3095" s="21"/>
      <c r="L3095" s="21" t="str">
        <f t="shared" si="484"/>
        <v>Thursday</v>
      </c>
      <c r="M3095" s="20">
        <f t="shared" si="485"/>
        <v>5</v>
      </c>
      <c r="N3095" s="19">
        <v>5485.5</v>
      </c>
      <c r="O3095" s="4">
        <f>MATCH(N3095-1,'Supply Data'!$K$12:$K$17)+1</f>
        <v>5</v>
      </c>
      <c r="P3095">
        <f>INDEX('Supply Data'!$L$12:$L$17,'Demand Data'!O3095)</f>
        <v>75</v>
      </c>
      <c r="R3095" t="str">
        <f t="shared" si="486"/>
        <v>08-May-08 Thursday 18</v>
      </c>
    </row>
    <row r="3096" spans="4:18" x14ac:dyDescent="0.35">
      <c r="D3096" s="21">
        <f t="shared" si="487"/>
        <v>39576.749999992506</v>
      </c>
      <c r="E3096" s="21" t="b">
        <f t="shared" si="480"/>
        <v>0</v>
      </c>
      <c r="F3096" s="21" t="b">
        <f t="shared" si="481"/>
        <v>0</v>
      </c>
      <c r="G3096" s="20">
        <f t="shared" si="482"/>
        <v>1</v>
      </c>
      <c r="H3096" s="20">
        <f t="shared" si="483"/>
        <v>24</v>
      </c>
      <c r="I3096" s="20">
        <f t="shared" si="488"/>
        <v>19</v>
      </c>
      <c r="J3096" s="21">
        <f t="shared" si="489"/>
        <v>39576</v>
      </c>
      <c r="K3096" s="21"/>
      <c r="L3096" s="21" t="str">
        <f t="shared" si="484"/>
        <v>Thursday</v>
      </c>
      <c r="M3096" s="20">
        <f t="shared" si="485"/>
        <v>5</v>
      </c>
      <c r="N3096" s="19">
        <v>6145.5</v>
      </c>
      <c r="O3096" s="4">
        <f>MATCH(N3096-1,'Supply Data'!$K$12:$K$17)+1</f>
        <v>5</v>
      </c>
      <c r="P3096">
        <f>INDEX('Supply Data'!$L$12:$L$17,'Demand Data'!O3096)</f>
        <v>75</v>
      </c>
      <c r="R3096" t="str">
        <f t="shared" si="486"/>
        <v>08-May-08 Thursday 19</v>
      </c>
    </row>
    <row r="3097" spans="4:18" x14ac:dyDescent="0.35">
      <c r="D3097" s="21">
        <f t="shared" si="487"/>
        <v>39576.79166665917</v>
      </c>
      <c r="E3097" s="21" t="b">
        <f t="shared" si="480"/>
        <v>0</v>
      </c>
      <c r="F3097" s="21" t="b">
        <f t="shared" si="481"/>
        <v>0</v>
      </c>
      <c r="G3097" s="20">
        <f t="shared" si="482"/>
        <v>1</v>
      </c>
      <c r="H3097" s="20">
        <f t="shared" si="483"/>
        <v>24</v>
      </c>
      <c r="I3097" s="20">
        <f t="shared" si="488"/>
        <v>20</v>
      </c>
      <c r="J3097" s="21">
        <f t="shared" si="489"/>
        <v>39576</v>
      </c>
      <c r="K3097" s="21"/>
      <c r="L3097" s="21" t="str">
        <f t="shared" si="484"/>
        <v>Thursday</v>
      </c>
      <c r="M3097" s="20">
        <f t="shared" si="485"/>
        <v>5</v>
      </c>
      <c r="N3097" s="19">
        <v>5974.5</v>
      </c>
      <c r="O3097" s="4">
        <f>MATCH(N3097-1,'Supply Data'!$K$12:$K$17)+1</f>
        <v>5</v>
      </c>
      <c r="P3097">
        <f>INDEX('Supply Data'!$L$12:$L$17,'Demand Data'!O3097)</f>
        <v>75</v>
      </c>
      <c r="R3097" t="str">
        <f t="shared" si="486"/>
        <v>08-May-08 Thursday 20</v>
      </c>
    </row>
    <row r="3098" spans="4:18" x14ac:dyDescent="0.35">
      <c r="D3098" s="21">
        <f t="shared" si="487"/>
        <v>39576.833333325834</v>
      </c>
      <c r="E3098" s="21" t="b">
        <f t="shared" si="480"/>
        <v>0</v>
      </c>
      <c r="F3098" s="21" t="b">
        <f t="shared" si="481"/>
        <v>0</v>
      </c>
      <c r="G3098" s="20">
        <f t="shared" si="482"/>
        <v>1</v>
      </c>
      <c r="H3098" s="20">
        <f t="shared" si="483"/>
        <v>24</v>
      </c>
      <c r="I3098" s="20">
        <f t="shared" si="488"/>
        <v>21</v>
      </c>
      <c r="J3098" s="21">
        <f t="shared" si="489"/>
        <v>39576</v>
      </c>
      <c r="K3098" s="21"/>
      <c r="L3098" s="21" t="str">
        <f t="shared" si="484"/>
        <v>Thursday</v>
      </c>
      <c r="M3098" s="20">
        <f t="shared" si="485"/>
        <v>5</v>
      </c>
      <c r="N3098" s="19">
        <v>5850</v>
      </c>
      <c r="O3098" s="4">
        <f>MATCH(N3098-1,'Supply Data'!$K$12:$K$17)+1</f>
        <v>5</v>
      </c>
      <c r="P3098">
        <f>INDEX('Supply Data'!$L$12:$L$17,'Demand Data'!O3098)</f>
        <v>75</v>
      </c>
      <c r="R3098" t="str">
        <f t="shared" si="486"/>
        <v>08-May-08 Thursday 21</v>
      </c>
    </row>
    <row r="3099" spans="4:18" x14ac:dyDescent="0.35">
      <c r="D3099" s="21">
        <f t="shared" si="487"/>
        <v>39576.874999992498</v>
      </c>
      <c r="E3099" s="21" t="b">
        <f t="shared" si="480"/>
        <v>0</v>
      </c>
      <c r="F3099" s="21" t="b">
        <f t="shared" si="481"/>
        <v>0</v>
      </c>
      <c r="G3099" s="20">
        <f t="shared" si="482"/>
        <v>1</v>
      </c>
      <c r="H3099" s="20">
        <f t="shared" si="483"/>
        <v>24</v>
      </c>
      <c r="I3099" s="20">
        <f t="shared" si="488"/>
        <v>22</v>
      </c>
      <c r="J3099" s="21">
        <f t="shared" si="489"/>
        <v>39576</v>
      </c>
      <c r="K3099" s="21"/>
      <c r="L3099" s="21" t="str">
        <f t="shared" si="484"/>
        <v>Thursday</v>
      </c>
      <c r="M3099" s="20">
        <f t="shared" si="485"/>
        <v>5</v>
      </c>
      <c r="N3099" s="19">
        <v>5467.5</v>
      </c>
      <c r="O3099" s="4">
        <f>MATCH(N3099-1,'Supply Data'!$K$12:$K$17)+1</f>
        <v>5</v>
      </c>
      <c r="P3099">
        <f>INDEX('Supply Data'!$L$12:$L$17,'Demand Data'!O3099)</f>
        <v>75</v>
      </c>
      <c r="R3099" t="str">
        <f t="shared" si="486"/>
        <v>08-May-08 Thursday 22</v>
      </c>
    </row>
    <row r="3100" spans="4:18" x14ac:dyDescent="0.35">
      <c r="D3100" s="21">
        <f t="shared" si="487"/>
        <v>39576.916666659163</v>
      </c>
      <c r="E3100" s="21" t="b">
        <f t="shared" si="480"/>
        <v>0</v>
      </c>
      <c r="F3100" s="21" t="b">
        <f t="shared" si="481"/>
        <v>0</v>
      </c>
      <c r="G3100" s="20">
        <f t="shared" si="482"/>
        <v>1</v>
      </c>
      <c r="H3100" s="20">
        <f t="shared" si="483"/>
        <v>24</v>
      </c>
      <c r="I3100" s="20">
        <f t="shared" si="488"/>
        <v>23</v>
      </c>
      <c r="J3100" s="21">
        <f t="shared" si="489"/>
        <v>39576</v>
      </c>
      <c r="K3100" s="21"/>
      <c r="L3100" s="21" t="str">
        <f t="shared" si="484"/>
        <v>Thursday</v>
      </c>
      <c r="M3100" s="20">
        <f t="shared" si="485"/>
        <v>5</v>
      </c>
      <c r="N3100" s="19">
        <v>5284.5</v>
      </c>
      <c r="O3100" s="4">
        <f>MATCH(N3100-1,'Supply Data'!$K$12:$K$17)+1</f>
        <v>5</v>
      </c>
      <c r="P3100">
        <f>INDEX('Supply Data'!$L$12:$L$17,'Demand Data'!O3100)</f>
        <v>75</v>
      </c>
      <c r="R3100" t="str">
        <f t="shared" si="486"/>
        <v>08-May-08 Thursday 23</v>
      </c>
    </row>
    <row r="3101" spans="4:18" x14ac:dyDescent="0.35">
      <c r="D3101" s="21">
        <f t="shared" si="487"/>
        <v>39576.958333325827</v>
      </c>
      <c r="E3101" s="21" t="b">
        <f t="shared" si="480"/>
        <v>0</v>
      </c>
      <c r="F3101" s="21" t="b">
        <f t="shared" si="481"/>
        <v>0</v>
      </c>
      <c r="G3101" s="20">
        <f t="shared" si="482"/>
        <v>1</v>
      </c>
      <c r="H3101" s="20">
        <f t="shared" si="483"/>
        <v>24</v>
      </c>
      <c r="I3101" s="20">
        <f t="shared" si="488"/>
        <v>24</v>
      </c>
      <c r="J3101" s="21">
        <f t="shared" si="489"/>
        <v>39576</v>
      </c>
      <c r="K3101" s="21"/>
      <c r="L3101" s="21" t="str">
        <f t="shared" si="484"/>
        <v>Thursday</v>
      </c>
      <c r="M3101" s="20">
        <f t="shared" si="485"/>
        <v>5</v>
      </c>
      <c r="N3101" s="19">
        <v>4969.5</v>
      </c>
      <c r="O3101" s="4">
        <f>MATCH(N3101-1,'Supply Data'!$K$12:$K$17)+1</f>
        <v>5</v>
      </c>
      <c r="P3101">
        <f>INDEX('Supply Data'!$L$12:$L$17,'Demand Data'!O3101)</f>
        <v>75</v>
      </c>
      <c r="R3101" t="str">
        <f t="shared" si="486"/>
        <v>08-May-08 Thursday 24</v>
      </c>
    </row>
    <row r="3102" spans="4:18" x14ac:dyDescent="0.35">
      <c r="D3102" s="21">
        <f t="shared" si="487"/>
        <v>39576.999999992491</v>
      </c>
      <c r="E3102" s="21" t="b">
        <f t="shared" si="480"/>
        <v>0</v>
      </c>
      <c r="F3102" s="21" t="b">
        <f t="shared" si="481"/>
        <v>0</v>
      </c>
      <c r="G3102" s="20">
        <f t="shared" si="482"/>
        <v>1</v>
      </c>
      <c r="H3102" s="20">
        <f t="shared" si="483"/>
        <v>24</v>
      </c>
      <c r="I3102" s="20">
        <f t="shared" si="488"/>
        <v>1</v>
      </c>
      <c r="J3102" s="21">
        <f t="shared" si="489"/>
        <v>39577</v>
      </c>
      <c r="K3102" s="21"/>
      <c r="L3102" s="21" t="str">
        <f t="shared" si="484"/>
        <v>Friday</v>
      </c>
      <c r="M3102" s="20">
        <f t="shared" si="485"/>
        <v>5</v>
      </c>
      <c r="N3102" s="19">
        <v>4372.5</v>
      </c>
      <c r="O3102" s="4">
        <f>MATCH(N3102-1,'Supply Data'!$K$12:$K$17)+1</f>
        <v>4</v>
      </c>
      <c r="P3102">
        <f>INDEX('Supply Data'!$L$12:$L$17,'Demand Data'!O3102)</f>
        <v>50</v>
      </c>
      <c r="R3102" t="str">
        <f t="shared" si="486"/>
        <v>09-May-08 Friday 1</v>
      </c>
    </row>
    <row r="3103" spans="4:18" x14ac:dyDescent="0.35">
      <c r="D3103" s="21">
        <f t="shared" si="487"/>
        <v>39577.041666659155</v>
      </c>
      <c r="E3103" s="21" t="b">
        <f t="shared" si="480"/>
        <v>0</v>
      </c>
      <c r="F3103" s="21" t="b">
        <f t="shared" si="481"/>
        <v>0</v>
      </c>
      <c r="G3103" s="20">
        <f t="shared" si="482"/>
        <v>1</v>
      </c>
      <c r="H3103" s="20">
        <f t="shared" si="483"/>
        <v>24</v>
      </c>
      <c r="I3103" s="20">
        <f t="shared" si="488"/>
        <v>2</v>
      </c>
      <c r="J3103" s="21">
        <f t="shared" si="489"/>
        <v>39577</v>
      </c>
      <c r="K3103" s="21"/>
      <c r="L3103" s="21" t="str">
        <f t="shared" si="484"/>
        <v>Friday</v>
      </c>
      <c r="M3103" s="20">
        <f t="shared" si="485"/>
        <v>5</v>
      </c>
      <c r="N3103" s="19">
        <v>4296</v>
      </c>
      <c r="O3103" s="4">
        <f>MATCH(N3103-1,'Supply Data'!$K$12:$K$17)+1</f>
        <v>4</v>
      </c>
      <c r="P3103">
        <f>INDEX('Supply Data'!$L$12:$L$17,'Demand Data'!O3103)</f>
        <v>50</v>
      </c>
      <c r="R3103" t="str">
        <f t="shared" si="486"/>
        <v>09-May-08 Friday 2</v>
      </c>
    </row>
    <row r="3104" spans="4:18" x14ac:dyDescent="0.35">
      <c r="D3104" s="21">
        <f t="shared" si="487"/>
        <v>39577.08333332582</v>
      </c>
      <c r="E3104" s="21" t="b">
        <f t="shared" si="480"/>
        <v>0</v>
      </c>
      <c r="F3104" s="21" t="b">
        <f t="shared" si="481"/>
        <v>0</v>
      </c>
      <c r="G3104" s="20">
        <f t="shared" si="482"/>
        <v>1</v>
      </c>
      <c r="H3104" s="20">
        <f t="shared" si="483"/>
        <v>24</v>
      </c>
      <c r="I3104" s="20">
        <f t="shared" si="488"/>
        <v>3</v>
      </c>
      <c r="J3104" s="21">
        <f t="shared" si="489"/>
        <v>39577</v>
      </c>
      <c r="K3104" s="21"/>
      <c r="L3104" s="21" t="str">
        <f t="shared" si="484"/>
        <v>Friday</v>
      </c>
      <c r="M3104" s="20">
        <f t="shared" si="485"/>
        <v>5</v>
      </c>
      <c r="N3104" s="19">
        <v>4279.5</v>
      </c>
      <c r="O3104" s="4">
        <f>MATCH(N3104-1,'Supply Data'!$K$12:$K$17)+1</f>
        <v>4</v>
      </c>
      <c r="P3104">
        <f>INDEX('Supply Data'!$L$12:$L$17,'Demand Data'!O3104)</f>
        <v>50</v>
      </c>
      <c r="R3104" t="str">
        <f t="shared" si="486"/>
        <v>09-May-08 Friday 3</v>
      </c>
    </row>
    <row r="3105" spans="4:18" x14ac:dyDescent="0.35">
      <c r="D3105" s="21">
        <f t="shared" si="487"/>
        <v>39577.124999992484</v>
      </c>
      <c r="E3105" s="21" t="b">
        <f t="shared" si="480"/>
        <v>0</v>
      </c>
      <c r="F3105" s="21" t="b">
        <f t="shared" si="481"/>
        <v>0</v>
      </c>
      <c r="G3105" s="20">
        <f t="shared" si="482"/>
        <v>1</v>
      </c>
      <c r="H3105" s="20">
        <f t="shared" si="483"/>
        <v>24</v>
      </c>
      <c r="I3105" s="20">
        <f t="shared" si="488"/>
        <v>4</v>
      </c>
      <c r="J3105" s="21">
        <f t="shared" si="489"/>
        <v>39577</v>
      </c>
      <c r="K3105" s="21"/>
      <c r="L3105" s="21" t="str">
        <f t="shared" si="484"/>
        <v>Friday</v>
      </c>
      <c r="M3105" s="20">
        <f t="shared" si="485"/>
        <v>5</v>
      </c>
      <c r="N3105" s="19">
        <v>4216.5</v>
      </c>
      <c r="O3105" s="4">
        <f>MATCH(N3105-1,'Supply Data'!$K$12:$K$17)+1</f>
        <v>4</v>
      </c>
      <c r="P3105">
        <f>INDEX('Supply Data'!$L$12:$L$17,'Demand Data'!O3105)</f>
        <v>50</v>
      </c>
      <c r="R3105" t="str">
        <f t="shared" si="486"/>
        <v>09-May-08 Friday 4</v>
      </c>
    </row>
    <row r="3106" spans="4:18" x14ac:dyDescent="0.35">
      <c r="D3106" s="21">
        <f t="shared" si="487"/>
        <v>39577.166666659148</v>
      </c>
      <c r="E3106" s="21" t="b">
        <f t="shared" si="480"/>
        <v>0</v>
      </c>
      <c r="F3106" s="21" t="b">
        <f t="shared" si="481"/>
        <v>0</v>
      </c>
      <c r="G3106" s="20">
        <f t="shared" si="482"/>
        <v>1</v>
      </c>
      <c r="H3106" s="20">
        <f t="shared" si="483"/>
        <v>24</v>
      </c>
      <c r="I3106" s="20">
        <f t="shared" si="488"/>
        <v>5</v>
      </c>
      <c r="J3106" s="21">
        <f t="shared" si="489"/>
        <v>39577</v>
      </c>
      <c r="K3106" s="21"/>
      <c r="L3106" s="21" t="str">
        <f t="shared" si="484"/>
        <v>Friday</v>
      </c>
      <c r="M3106" s="20">
        <f t="shared" si="485"/>
        <v>5</v>
      </c>
      <c r="N3106" s="19">
        <v>4206</v>
      </c>
      <c r="O3106" s="4">
        <f>MATCH(N3106-1,'Supply Data'!$K$12:$K$17)+1</f>
        <v>4</v>
      </c>
      <c r="P3106">
        <f>INDEX('Supply Data'!$L$12:$L$17,'Demand Data'!O3106)</f>
        <v>50</v>
      </c>
      <c r="R3106" t="str">
        <f t="shared" si="486"/>
        <v>09-May-08 Friday 5</v>
      </c>
    </row>
    <row r="3107" spans="4:18" x14ac:dyDescent="0.35">
      <c r="D3107" s="21">
        <f t="shared" si="487"/>
        <v>39577.208333325812</v>
      </c>
      <c r="E3107" s="21" t="b">
        <f t="shared" si="480"/>
        <v>0</v>
      </c>
      <c r="F3107" s="21" t="b">
        <f t="shared" si="481"/>
        <v>0</v>
      </c>
      <c r="G3107" s="20">
        <f t="shared" si="482"/>
        <v>1</v>
      </c>
      <c r="H3107" s="20">
        <f t="shared" si="483"/>
        <v>24</v>
      </c>
      <c r="I3107" s="20">
        <f t="shared" si="488"/>
        <v>6</v>
      </c>
      <c r="J3107" s="21">
        <f t="shared" si="489"/>
        <v>39577</v>
      </c>
      <c r="K3107" s="21"/>
      <c r="L3107" s="21" t="str">
        <f t="shared" si="484"/>
        <v>Friday</v>
      </c>
      <c r="M3107" s="20">
        <f t="shared" si="485"/>
        <v>5</v>
      </c>
      <c r="N3107" s="19">
        <v>4083</v>
      </c>
      <c r="O3107" s="4">
        <f>MATCH(N3107-1,'Supply Data'!$K$12:$K$17)+1</f>
        <v>4</v>
      </c>
      <c r="P3107">
        <f>INDEX('Supply Data'!$L$12:$L$17,'Demand Data'!O3107)</f>
        <v>50</v>
      </c>
      <c r="R3107" t="str">
        <f t="shared" si="486"/>
        <v>09-May-08 Friday 6</v>
      </c>
    </row>
    <row r="3108" spans="4:18" x14ac:dyDescent="0.35">
      <c r="D3108" s="21">
        <f t="shared" si="487"/>
        <v>39577.249999992477</v>
      </c>
      <c r="E3108" s="21" t="b">
        <f t="shared" si="480"/>
        <v>0</v>
      </c>
      <c r="F3108" s="21" t="b">
        <f t="shared" si="481"/>
        <v>0</v>
      </c>
      <c r="G3108" s="20">
        <f t="shared" si="482"/>
        <v>1</v>
      </c>
      <c r="H3108" s="20">
        <f t="shared" si="483"/>
        <v>24</v>
      </c>
      <c r="I3108" s="20">
        <f t="shared" si="488"/>
        <v>7</v>
      </c>
      <c r="J3108" s="21">
        <f t="shared" si="489"/>
        <v>39577</v>
      </c>
      <c r="K3108" s="21"/>
      <c r="L3108" s="21" t="str">
        <f t="shared" si="484"/>
        <v>Friday</v>
      </c>
      <c r="M3108" s="20">
        <f t="shared" si="485"/>
        <v>5</v>
      </c>
      <c r="N3108" s="19">
        <v>4272</v>
      </c>
      <c r="O3108" s="4">
        <f>MATCH(N3108-1,'Supply Data'!$K$12:$K$17)+1</f>
        <v>4</v>
      </c>
      <c r="P3108">
        <f>INDEX('Supply Data'!$L$12:$L$17,'Demand Data'!O3108)</f>
        <v>50</v>
      </c>
      <c r="R3108" t="str">
        <f t="shared" si="486"/>
        <v>09-May-08 Friday 7</v>
      </c>
    </row>
    <row r="3109" spans="4:18" x14ac:dyDescent="0.35">
      <c r="D3109" s="21">
        <f t="shared" si="487"/>
        <v>39577.291666659141</v>
      </c>
      <c r="E3109" s="21" t="b">
        <f t="shared" si="480"/>
        <v>0</v>
      </c>
      <c r="F3109" s="21" t="b">
        <f t="shared" si="481"/>
        <v>0</v>
      </c>
      <c r="G3109" s="20">
        <f t="shared" si="482"/>
        <v>1</v>
      </c>
      <c r="H3109" s="20">
        <f t="shared" si="483"/>
        <v>24</v>
      </c>
      <c r="I3109" s="20">
        <f t="shared" si="488"/>
        <v>8</v>
      </c>
      <c r="J3109" s="21">
        <f t="shared" si="489"/>
        <v>39577</v>
      </c>
      <c r="K3109" s="21"/>
      <c r="L3109" s="21" t="str">
        <f t="shared" si="484"/>
        <v>Friday</v>
      </c>
      <c r="M3109" s="20">
        <f t="shared" si="485"/>
        <v>5</v>
      </c>
      <c r="N3109" s="19">
        <v>4965</v>
      </c>
      <c r="O3109" s="4">
        <f>MATCH(N3109-1,'Supply Data'!$K$12:$K$17)+1</f>
        <v>5</v>
      </c>
      <c r="P3109">
        <f>INDEX('Supply Data'!$L$12:$L$17,'Demand Data'!O3109)</f>
        <v>75</v>
      </c>
      <c r="R3109" t="str">
        <f t="shared" si="486"/>
        <v>09-May-08 Friday 8</v>
      </c>
    </row>
    <row r="3110" spans="4:18" x14ac:dyDescent="0.35">
      <c r="D3110" s="21">
        <f t="shared" si="487"/>
        <v>39577.333333325805</v>
      </c>
      <c r="E3110" s="21" t="b">
        <f t="shared" si="480"/>
        <v>0</v>
      </c>
      <c r="F3110" s="21" t="b">
        <f t="shared" si="481"/>
        <v>0</v>
      </c>
      <c r="G3110" s="20">
        <f t="shared" si="482"/>
        <v>1</v>
      </c>
      <c r="H3110" s="20">
        <f t="shared" si="483"/>
        <v>24</v>
      </c>
      <c r="I3110" s="20">
        <f t="shared" si="488"/>
        <v>9</v>
      </c>
      <c r="J3110" s="21">
        <f t="shared" si="489"/>
        <v>39577</v>
      </c>
      <c r="K3110" s="21"/>
      <c r="L3110" s="21" t="str">
        <f t="shared" si="484"/>
        <v>Friday</v>
      </c>
      <c r="M3110" s="20">
        <f t="shared" si="485"/>
        <v>5</v>
      </c>
      <c r="N3110" s="19">
        <v>5661</v>
      </c>
      <c r="O3110" s="4">
        <f>MATCH(N3110-1,'Supply Data'!$K$12:$K$17)+1</f>
        <v>5</v>
      </c>
      <c r="P3110">
        <f>INDEX('Supply Data'!$L$12:$L$17,'Demand Data'!O3110)</f>
        <v>75</v>
      </c>
      <c r="R3110" t="str">
        <f t="shared" si="486"/>
        <v>09-May-08 Friday 9</v>
      </c>
    </row>
    <row r="3111" spans="4:18" x14ac:dyDescent="0.35">
      <c r="D3111" s="21">
        <f t="shared" si="487"/>
        <v>39577.374999992469</v>
      </c>
      <c r="E3111" s="21" t="b">
        <f t="shared" si="480"/>
        <v>0</v>
      </c>
      <c r="F3111" s="21" t="b">
        <f t="shared" si="481"/>
        <v>0</v>
      </c>
      <c r="G3111" s="20">
        <f t="shared" si="482"/>
        <v>1</v>
      </c>
      <c r="H3111" s="20">
        <f t="shared" si="483"/>
        <v>24</v>
      </c>
      <c r="I3111" s="20">
        <f t="shared" si="488"/>
        <v>10</v>
      </c>
      <c r="J3111" s="21">
        <f t="shared" si="489"/>
        <v>39577</v>
      </c>
      <c r="K3111" s="21"/>
      <c r="L3111" s="21" t="str">
        <f t="shared" si="484"/>
        <v>Friday</v>
      </c>
      <c r="M3111" s="20">
        <f t="shared" si="485"/>
        <v>5</v>
      </c>
      <c r="N3111" s="19">
        <v>5929.5</v>
      </c>
      <c r="O3111" s="4">
        <f>MATCH(N3111-1,'Supply Data'!$K$12:$K$17)+1</f>
        <v>5</v>
      </c>
      <c r="P3111">
        <f>INDEX('Supply Data'!$L$12:$L$17,'Demand Data'!O3111)</f>
        <v>75</v>
      </c>
      <c r="R3111" t="str">
        <f t="shared" si="486"/>
        <v>09-May-08 Friday 10</v>
      </c>
    </row>
    <row r="3112" spans="4:18" x14ac:dyDescent="0.35">
      <c r="D3112" s="21">
        <f t="shared" si="487"/>
        <v>39577.416666659134</v>
      </c>
      <c r="E3112" s="21" t="b">
        <f t="shared" si="480"/>
        <v>0</v>
      </c>
      <c r="F3112" s="21" t="b">
        <f t="shared" si="481"/>
        <v>0</v>
      </c>
      <c r="G3112" s="20">
        <f t="shared" si="482"/>
        <v>1</v>
      </c>
      <c r="H3112" s="20">
        <f t="shared" si="483"/>
        <v>24</v>
      </c>
      <c r="I3112" s="20">
        <f t="shared" si="488"/>
        <v>11</v>
      </c>
      <c r="J3112" s="21">
        <f t="shared" si="489"/>
        <v>39577</v>
      </c>
      <c r="K3112" s="21"/>
      <c r="L3112" s="21" t="str">
        <f t="shared" si="484"/>
        <v>Friday</v>
      </c>
      <c r="M3112" s="20">
        <f t="shared" si="485"/>
        <v>5</v>
      </c>
      <c r="N3112" s="19">
        <v>6075</v>
      </c>
      <c r="O3112" s="4">
        <f>MATCH(N3112-1,'Supply Data'!$K$12:$K$17)+1</f>
        <v>5</v>
      </c>
      <c r="P3112">
        <f>INDEX('Supply Data'!$L$12:$L$17,'Demand Data'!O3112)</f>
        <v>75</v>
      </c>
      <c r="R3112" t="str">
        <f t="shared" si="486"/>
        <v>09-May-08 Friday 11</v>
      </c>
    </row>
    <row r="3113" spans="4:18" x14ac:dyDescent="0.35">
      <c r="D3113" s="21">
        <f t="shared" si="487"/>
        <v>39577.458333325798</v>
      </c>
      <c r="E3113" s="21" t="b">
        <f t="shared" si="480"/>
        <v>0</v>
      </c>
      <c r="F3113" s="21" t="b">
        <f t="shared" si="481"/>
        <v>0</v>
      </c>
      <c r="G3113" s="20">
        <f t="shared" si="482"/>
        <v>1</v>
      </c>
      <c r="H3113" s="20">
        <f t="shared" si="483"/>
        <v>24</v>
      </c>
      <c r="I3113" s="20">
        <f t="shared" si="488"/>
        <v>12</v>
      </c>
      <c r="J3113" s="21">
        <f t="shared" si="489"/>
        <v>39577</v>
      </c>
      <c r="K3113" s="21"/>
      <c r="L3113" s="21" t="str">
        <f t="shared" si="484"/>
        <v>Friday</v>
      </c>
      <c r="M3113" s="20">
        <f t="shared" si="485"/>
        <v>5</v>
      </c>
      <c r="N3113" s="19">
        <v>5872.5</v>
      </c>
      <c r="O3113" s="4">
        <f>MATCH(N3113-1,'Supply Data'!$K$12:$K$17)+1</f>
        <v>5</v>
      </c>
      <c r="P3113">
        <f>INDEX('Supply Data'!$L$12:$L$17,'Demand Data'!O3113)</f>
        <v>75</v>
      </c>
      <c r="R3113" t="str">
        <f t="shared" si="486"/>
        <v>09-May-08 Friday 12</v>
      </c>
    </row>
    <row r="3114" spans="4:18" x14ac:dyDescent="0.35">
      <c r="D3114" s="21">
        <f t="shared" si="487"/>
        <v>39577.499999992462</v>
      </c>
      <c r="E3114" s="21" t="b">
        <f t="shared" si="480"/>
        <v>0</v>
      </c>
      <c r="F3114" s="21" t="b">
        <f t="shared" si="481"/>
        <v>0</v>
      </c>
      <c r="G3114" s="20">
        <f t="shared" si="482"/>
        <v>1</v>
      </c>
      <c r="H3114" s="20">
        <f t="shared" si="483"/>
        <v>24</v>
      </c>
      <c r="I3114" s="20">
        <f t="shared" si="488"/>
        <v>13</v>
      </c>
      <c r="J3114" s="21">
        <f t="shared" si="489"/>
        <v>39577</v>
      </c>
      <c r="K3114" s="21"/>
      <c r="L3114" s="21" t="str">
        <f t="shared" si="484"/>
        <v>Friday</v>
      </c>
      <c r="M3114" s="20">
        <f t="shared" si="485"/>
        <v>5</v>
      </c>
      <c r="N3114" s="19">
        <v>5994</v>
      </c>
      <c r="O3114" s="4">
        <f>MATCH(N3114-1,'Supply Data'!$K$12:$K$17)+1</f>
        <v>5</v>
      </c>
      <c r="P3114">
        <f>INDEX('Supply Data'!$L$12:$L$17,'Demand Data'!O3114)</f>
        <v>75</v>
      </c>
      <c r="R3114" t="str">
        <f t="shared" si="486"/>
        <v>09-May-08 Friday 13</v>
      </c>
    </row>
    <row r="3115" spans="4:18" x14ac:dyDescent="0.35">
      <c r="D3115" s="21">
        <f t="shared" si="487"/>
        <v>39577.541666659126</v>
      </c>
      <c r="E3115" s="21" t="b">
        <f t="shared" si="480"/>
        <v>0</v>
      </c>
      <c r="F3115" s="21" t="b">
        <f t="shared" si="481"/>
        <v>0</v>
      </c>
      <c r="G3115" s="20">
        <f t="shared" si="482"/>
        <v>1</v>
      </c>
      <c r="H3115" s="20">
        <f t="shared" si="483"/>
        <v>24</v>
      </c>
      <c r="I3115" s="20">
        <f t="shared" si="488"/>
        <v>14</v>
      </c>
      <c r="J3115" s="21">
        <f t="shared" si="489"/>
        <v>39577</v>
      </c>
      <c r="K3115" s="21"/>
      <c r="L3115" s="21" t="str">
        <f t="shared" si="484"/>
        <v>Friday</v>
      </c>
      <c r="M3115" s="20">
        <f t="shared" si="485"/>
        <v>5</v>
      </c>
      <c r="N3115" s="19">
        <v>6177</v>
      </c>
      <c r="O3115" s="4">
        <f>MATCH(N3115-1,'Supply Data'!$K$12:$K$17)+1</f>
        <v>5</v>
      </c>
      <c r="P3115">
        <f>INDEX('Supply Data'!$L$12:$L$17,'Demand Data'!O3115)</f>
        <v>75</v>
      </c>
      <c r="R3115" t="str">
        <f t="shared" si="486"/>
        <v>09-May-08 Friday 14</v>
      </c>
    </row>
    <row r="3116" spans="4:18" x14ac:dyDescent="0.35">
      <c r="D3116" s="21">
        <f t="shared" si="487"/>
        <v>39577.583333325791</v>
      </c>
      <c r="E3116" s="21" t="b">
        <f t="shared" si="480"/>
        <v>0</v>
      </c>
      <c r="F3116" s="21" t="b">
        <f t="shared" si="481"/>
        <v>0</v>
      </c>
      <c r="G3116" s="20">
        <f t="shared" si="482"/>
        <v>1</v>
      </c>
      <c r="H3116" s="20">
        <f t="shared" si="483"/>
        <v>24</v>
      </c>
      <c r="I3116" s="20">
        <f t="shared" si="488"/>
        <v>15</v>
      </c>
      <c r="J3116" s="21">
        <f t="shared" si="489"/>
        <v>39577</v>
      </c>
      <c r="K3116" s="21"/>
      <c r="L3116" s="21" t="str">
        <f t="shared" si="484"/>
        <v>Friday</v>
      </c>
      <c r="M3116" s="20">
        <f t="shared" si="485"/>
        <v>5</v>
      </c>
      <c r="N3116" s="19">
        <v>5992.5</v>
      </c>
      <c r="O3116" s="4">
        <f>MATCH(N3116-1,'Supply Data'!$K$12:$K$17)+1</f>
        <v>5</v>
      </c>
      <c r="P3116">
        <f>INDEX('Supply Data'!$L$12:$L$17,'Demand Data'!O3116)</f>
        <v>75</v>
      </c>
      <c r="R3116" t="str">
        <f t="shared" si="486"/>
        <v>09-May-08 Friday 15</v>
      </c>
    </row>
    <row r="3117" spans="4:18" x14ac:dyDescent="0.35">
      <c r="D3117" s="21">
        <f t="shared" si="487"/>
        <v>39577.624999992455</v>
      </c>
      <c r="E3117" s="21" t="b">
        <f t="shared" si="480"/>
        <v>0</v>
      </c>
      <c r="F3117" s="21" t="b">
        <f t="shared" si="481"/>
        <v>0</v>
      </c>
      <c r="G3117" s="20">
        <f t="shared" si="482"/>
        <v>1</v>
      </c>
      <c r="H3117" s="20">
        <f t="shared" si="483"/>
        <v>24</v>
      </c>
      <c r="I3117" s="20">
        <f t="shared" si="488"/>
        <v>16</v>
      </c>
      <c r="J3117" s="21">
        <f t="shared" si="489"/>
        <v>39577</v>
      </c>
      <c r="K3117" s="21"/>
      <c r="L3117" s="21" t="str">
        <f t="shared" si="484"/>
        <v>Friday</v>
      </c>
      <c r="M3117" s="20">
        <f t="shared" si="485"/>
        <v>5</v>
      </c>
      <c r="N3117" s="19">
        <v>5878.5</v>
      </c>
      <c r="O3117" s="4">
        <f>MATCH(N3117-1,'Supply Data'!$K$12:$K$17)+1</f>
        <v>5</v>
      </c>
      <c r="P3117">
        <f>INDEX('Supply Data'!$L$12:$L$17,'Demand Data'!O3117)</f>
        <v>75</v>
      </c>
      <c r="R3117" t="str">
        <f t="shared" si="486"/>
        <v>09-May-08 Friday 16</v>
      </c>
    </row>
    <row r="3118" spans="4:18" x14ac:dyDescent="0.35">
      <c r="D3118" s="21">
        <f t="shared" si="487"/>
        <v>39577.666666659119</v>
      </c>
      <c r="E3118" s="21" t="b">
        <f t="shared" si="480"/>
        <v>0</v>
      </c>
      <c r="F3118" s="21" t="b">
        <f t="shared" si="481"/>
        <v>0</v>
      </c>
      <c r="G3118" s="20">
        <f t="shared" si="482"/>
        <v>1</v>
      </c>
      <c r="H3118" s="20">
        <f t="shared" si="483"/>
        <v>24</v>
      </c>
      <c r="I3118" s="20">
        <f t="shared" si="488"/>
        <v>17</v>
      </c>
      <c r="J3118" s="21">
        <f t="shared" si="489"/>
        <v>39577</v>
      </c>
      <c r="K3118" s="21"/>
      <c r="L3118" s="21" t="str">
        <f t="shared" si="484"/>
        <v>Friday</v>
      </c>
      <c r="M3118" s="20">
        <f t="shared" si="485"/>
        <v>5</v>
      </c>
      <c r="N3118" s="19">
        <v>5643</v>
      </c>
      <c r="O3118" s="4">
        <f>MATCH(N3118-1,'Supply Data'!$K$12:$K$17)+1</f>
        <v>5</v>
      </c>
      <c r="P3118">
        <f>INDEX('Supply Data'!$L$12:$L$17,'Demand Data'!O3118)</f>
        <v>75</v>
      </c>
      <c r="R3118" t="str">
        <f t="shared" si="486"/>
        <v>09-May-08 Friday 17</v>
      </c>
    </row>
    <row r="3119" spans="4:18" x14ac:dyDescent="0.35">
      <c r="D3119" s="21">
        <f t="shared" si="487"/>
        <v>39577.708333325783</v>
      </c>
      <c r="E3119" s="21" t="b">
        <f t="shared" si="480"/>
        <v>0</v>
      </c>
      <c r="F3119" s="21" t="b">
        <f t="shared" si="481"/>
        <v>0</v>
      </c>
      <c r="G3119" s="20">
        <f t="shared" si="482"/>
        <v>1</v>
      </c>
      <c r="H3119" s="20">
        <f t="shared" si="483"/>
        <v>24</v>
      </c>
      <c r="I3119" s="20">
        <f t="shared" si="488"/>
        <v>18</v>
      </c>
      <c r="J3119" s="21">
        <f t="shared" si="489"/>
        <v>39577</v>
      </c>
      <c r="K3119" s="21"/>
      <c r="L3119" s="21" t="str">
        <f t="shared" si="484"/>
        <v>Friday</v>
      </c>
      <c r="M3119" s="20">
        <f t="shared" si="485"/>
        <v>5</v>
      </c>
      <c r="N3119" s="19">
        <v>5560.5</v>
      </c>
      <c r="O3119" s="4">
        <f>MATCH(N3119-1,'Supply Data'!$K$12:$K$17)+1</f>
        <v>5</v>
      </c>
      <c r="P3119">
        <f>INDEX('Supply Data'!$L$12:$L$17,'Demand Data'!O3119)</f>
        <v>75</v>
      </c>
      <c r="R3119" t="str">
        <f t="shared" si="486"/>
        <v>09-May-08 Friday 18</v>
      </c>
    </row>
    <row r="3120" spans="4:18" x14ac:dyDescent="0.35">
      <c r="D3120" s="21">
        <f t="shared" si="487"/>
        <v>39577.749999992448</v>
      </c>
      <c r="E3120" s="21" t="b">
        <f t="shared" si="480"/>
        <v>0</v>
      </c>
      <c r="F3120" s="21" t="b">
        <f t="shared" si="481"/>
        <v>0</v>
      </c>
      <c r="G3120" s="20">
        <f t="shared" si="482"/>
        <v>1</v>
      </c>
      <c r="H3120" s="20">
        <f t="shared" si="483"/>
        <v>24</v>
      </c>
      <c r="I3120" s="20">
        <f t="shared" si="488"/>
        <v>19</v>
      </c>
      <c r="J3120" s="21">
        <f t="shared" si="489"/>
        <v>39577</v>
      </c>
      <c r="K3120" s="21"/>
      <c r="L3120" s="21" t="str">
        <f t="shared" si="484"/>
        <v>Friday</v>
      </c>
      <c r="M3120" s="20">
        <f t="shared" si="485"/>
        <v>5</v>
      </c>
      <c r="N3120" s="19">
        <v>6130.5</v>
      </c>
      <c r="O3120" s="4">
        <f>MATCH(N3120-1,'Supply Data'!$K$12:$K$17)+1</f>
        <v>5</v>
      </c>
      <c r="P3120">
        <f>INDEX('Supply Data'!$L$12:$L$17,'Demand Data'!O3120)</f>
        <v>75</v>
      </c>
      <c r="R3120" t="str">
        <f t="shared" si="486"/>
        <v>09-May-08 Friday 19</v>
      </c>
    </row>
    <row r="3121" spans="4:18" x14ac:dyDescent="0.35">
      <c r="D3121" s="21">
        <f t="shared" si="487"/>
        <v>39577.791666659112</v>
      </c>
      <c r="E3121" s="21" t="b">
        <f t="shared" si="480"/>
        <v>0</v>
      </c>
      <c r="F3121" s="21" t="b">
        <f t="shared" si="481"/>
        <v>0</v>
      </c>
      <c r="G3121" s="20">
        <f t="shared" si="482"/>
        <v>1</v>
      </c>
      <c r="H3121" s="20">
        <f t="shared" si="483"/>
        <v>24</v>
      </c>
      <c r="I3121" s="20">
        <f t="shared" si="488"/>
        <v>20</v>
      </c>
      <c r="J3121" s="21">
        <f t="shared" si="489"/>
        <v>39577</v>
      </c>
      <c r="K3121" s="21"/>
      <c r="L3121" s="21" t="str">
        <f t="shared" si="484"/>
        <v>Friday</v>
      </c>
      <c r="M3121" s="20">
        <f t="shared" si="485"/>
        <v>5</v>
      </c>
      <c r="N3121" s="19">
        <v>6007.5</v>
      </c>
      <c r="O3121" s="4">
        <f>MATCH(N3121-1,'Supply Data'!$K$12:$K$17)+1</f>
        <v>5</v>
      </c>
      <c r="P3121">
        <f>INDEX('Supply Data'!$L$12:$L$17,'Demand Data'!O3121)</f>
        <v>75</v>
      </c>
      <c r="R3121" t="str">
        <f t="shared" si="486"/>
        <v>09-May-08 Friday 20</v>
      </c>
    </row>
    <row r="3122" spans="4:18" x14ac:dyDescent="0.35">
      <c r="D3122" s="21">
        <f t="shared" si="487"/>
        <v>39577.833333325776</v>
      </c>
      <c r="E3122" s="21" t="b">
        <f t="shared" si="480"/>
        <v>0</v>
      </c>
      <c r="F3122" s="21" t="b">
        <f t="shared" si="481"/>
        <v>0</v>
      </c>
      <c r="G3122" s="20">
        <f t="shared" si="482"/>
        <v>1</v>
      </c>
      <c r="H3122" s="20">
        <f t="shared" si="483"/>
        <v>24</v>
      </c>
      <c r="I3122" s="20">
        <f t="shared" si="488"/>
        <v>21</v>
      </c>
      <c r="J3122" s="21">
        <f t="shared" si="489"/>
        <v>39577</v>
      </c>
      <c r="K3122" s="21"/>
      <c r="L3122" s="21" t="str">
        <f t="shared" si="484"/>
        <v>Friday</v>
      </c>
      <c r="M3122" s="20">
        <f t="shared" si="485"/>
        <v>5</v>
      </c>
      <c r="N3122" s="19">
        <v>5799</v>
      </c>
      <c r="O3122" s="4">
        <f>MATCH(N3122-1,'Supply Data'!$K$12:$K$17)+1</f>
        <v>5</v>
      </c>
      <c r="P3122">
        <f>INDEX('Supply Data'!$L$12:$L$17,'Demand Data'!O3122)</f>
        <v>75</v>
      </c>
      <c r="R3122" t="str">
        <f t="shared" si="486"/>
        <v>09-May-08 Friday 21</v>
      </c>
    </row>
    <row r="3123" spans="4:18" x14ac:dyDescent="0.35">
      <c r="D3123" s="21">
        <f t="shared" si="487"/>
        <v>39577.87499999244</v>
      </c>
      <c r="E3123" s="21" t="b">
        <f t="shared" si="480"/>
        <v>0</v>
      </c>
      <c r="F3123" s="21" t="b">
        <f t="shared" si="481"/>
        <v>0</v>
      </c>
      <c r="G3123" s="20">
        <f t="shared" si="482"/>
        <v>1</v>
      </c>
      <c r="H3123" s="20">
        <f t="shared" si="483"/>
        <v>24</v>
      </c>
      <c r="I3123" s="20">
        <f t="shared" si="488"/>
        <v>22</v>
      </c>
      <c r="J3123" s="21">
        <f t="shared" si="489"/>
        <v>39577</v>
      </c>
      <c r="K3123" s="21"/>
      <c r="L3123" s="21" t="str">
        <f t="shared" si="484"/>
        <v>Friday</v>
      </c>
      <c r="M3123" s="20">
        <f t="shared" si="485"/>
        <v>5</v>
      </c>
      <c r="N3123" s="19">
        <v>5505</v>
      </c>
      <c r="O3123" s="4">
        <f>MATCH(N3123-1,'Supply Data'!$K$12:$K$17)+1</f>
        <v>5</v>
      </c>
      <c r="P3123">
        <f>INDEX('Supply Data'!$L$12:$L$17,'Demand Data'!O3123)</f>
        <v>75</v>
      </c>
      <c r="R3123" t="str">
        <f t="shared" si="486"/>
        <v>09-May-08 Friday 22</v>
      </c>
    </row>
    <row r="3124" spans="4:18" x14ac:dyDescent="0.35">
      <c r="D3124" s="21">
        <f t="shared" si="487"/>
        <v>39577.916666659105</v>
      </c>
      <c r="E3124" s="21" t="b">
        <f t="shared" si="480"/>
        <v>0</v>
      </c>
      <c r="F3124" s="21" t="b">
        <f t="shared" si="481"/>
        <v>0</v>
      </c>
      <c r="G3124" s="20">
        <f t="shared" si="482"/>
        <v>1</v>
      </c>
      <c r="H3124" s="20">
        <f t="shared" si="483"/>
        <v>24</v>
      </c>
      <c r="I3124" s="20">
        <f t="shared" si="488"/>
        <v>23</v>
      </c>
      <c r="J3124" s="21">
        <f t="shared" si="489"/>
        <v>39577</v>
      </c>
      <c r="K3124" s="21"/>
      <c r="L3124" s="21" t="str">
        <f t="shared" si="484"/>
        <v>Friday</v>
      </c>
      <c r="M3124" s="20">
        <f t="shared" si="485"/>
        <v>5</v>
      </c>
      <c r="N3124" s="19">
        <v>5112</v>
      </c>
      <c r="O3124" s="4">
        <f>MATCH(N3124-1,'Supply Data'!$K$12:$K$17)+1</f>
        <v>5</v>
      </c>
      <c r="P3124">
        <f>INDEX('Supply Data'!$L$12:$L$17,'Demand Data'!O3124)</f>
        <v>75</v>
      </c>
      <c r="R3124" t="str">
        <f t="shared" si="486"/>
        <v>09-May-08 Friday 23</v>
      </c>
    </row>
    <row r="3125" spans="4:18" x14ac:dyDescent="0.35">
      <c r="D3125" s="21">
        <f t="shared" si="487"/>
        <v>39577.958333325769</v>
      </c>
      <c r="E3125" s="21" t="b">
        <f t="shared" si="480"/>
        <v>0</v>
      </c>
      <c r="F3125" s="21" t="b">
        <f t="shared" si="481"/>
        <v>0</v>
      </c>
      <c r="G3125" s="20">
        <f t="shared" si="482"/>
        <v>1</v>
      </c>
      <c r="H3125" s="20">
        <f t="shared" si="483"/>
        <v>24</v>
      </c>
      <c r="I3125" s="20">
        <f t="shared" si="488"/>
        <v>24</v>
      </c>
      <c r="J3125" s="21">
        <f t="shared" si="489"/>
        <v>39577</v>
      </c>
      <c r="K3125" s="21"/>
      <c r="L3125" s="21" t="str">
        <f t="shared" si="484"/>
        <v>Friday</v>
      </c>
      <c r="M3125" s="20">
        <f t="shared" si="485"/>
        <v>5</v>
      </c>
      <c r="N3125" s="19">
        <v>4771.5</v>
      </c>
      <c r="O3125" s="4">
        <f>MATCH(N3125-1,'Supply Data'!$K$12:$K$17)+1</f>
        <v>4</v>
      </c>
      <c r="P3125">
        <f>INDEX('Supply Data'!$L$12:$L$17,'Demand Data'!O3125)</f>
        <v>50</v>
      </c>
      <c r="R3125" t="str">
        <f t="shared" si="486"/>
        <v>09-May-08 Friday 24</v>
      </c>
    </row>
    <row r="3126" spans="4:18" x14ac:dyDescent="0.35">
      <c r="D3126" s="21">
        <f t="shared" si="487"/>
        <v>39577.999999992433</v>
      </c>
      <c r="E3126" s="21" t="b">
        <f t="shared" si="480"/>
        <v>0</v>
      </c>
      <c r="F3126" s="21" t="b">
        <f t="shared" si="481"/>
        <v>0</v>
      </c>
      <c r="G3126" s="20">
        <f t="shared" si="482"/>
        <v>1</v>
      </c>
      <c r="H3126" s="20">
        <f t="shared" si="483"/>
        <v>24</v>
      </c>
      <c r="I3126" s="20">
        <f t="shared" si="488"/>
        <v>1</v>
      </c>
      <c r="J3126" s="21">
        <f t="shared" si="489"/>
        <v>39578</v>
      </c>
      <c r="K3126" s="21"/>
      <c r="L3126" s="21" t="str">
        <f t="shared" si="484"/>
        <v>Saturday</v>
      </c>
      <c r="M3126" s="20">
        <f t="shared" si="485"/>
        <v>5</v>
      </c>
      <c r="N3126" s="19">
        <v>4633.5</v>
      </c>
      <c r="O3126" s="4">
        <f>MATCH(N3126-1,'Supply Data'!$K$12:$K$17)+1</f>
        <v>4</v>
      </c>
      <c r="P3126">
        <f>INDEX('Supply Data'!$L$12:$L$17,'Demand Data'!O3126)</f>
        <v>50</v>
      </c>
      <c r="R3126" t="str">
        <f t="shared" si="486"/>
        <v>10-May-08 Saturday 1</v>
      </c>
    </row>
    <row r="3127" spans="4:18" x14ac:dyDescent="0.35">
      <c r="D3127" s="21">
        <f t="shared" si="487"/>
        <v>39578.041666659097</v>
      </c>
      <c r="E3127" s="21" t="b">
        <f t="shared" si="480"/>
        <v>0</v>
      </c>
      <c r="F3127" s="21" t="b">
        <f t="shared" si="481"/>
        <v>0</v>
      </c>
      <c r="G3127" s="20">
        <f t="shared" si="482"/>
        <v>1</v>
      </c>
      <c r="H3127" s="20">
        <f t="shared" si="483"/>
        <v>24</v>
      </c>
      <c r="I3127" s="20">
        <f t="shared" si="488"/>
        <v>2</v>
      </c>
      <c r="J3127" s="21">
        <f t="shared" si="489"/>
        <v>39578</v>
      </c>
      <c r="K3127" s="21"/>
      <c r="L3127" s="21" t="str">
        <f t="shared" si="484"/>
        <v>Saturday</v>
      </c>
      <c r="M3127" s="20">
        <f t="shared" si="485"/>
        <v>5</v>
      </c>
      <c r="N3127" s="19">
        <v>4375.5</v>
      </c>
      <c r="O3127" s="4">
        <f>MATCH(N3127-1,'Supply Data'!$K$12:$K$17)+1</f>
        <v>4</v>
      </c>
      <c r="P3127">
        <f>INDEX('Supply Data'!$L$12:$L$17,'Demand Data'!O3127)</f>
        <v>50</v>
      </c>
      <c r="R3127" t="str">
        <f t="shared" si="486"/>
        <v>10-May-08 Saturday 2</v>
      </c>
    </row>
    <row r="3128" spans="4:18" x14ac:dyDescent="0.35">
      <c r="D3128" s="21">
        <f t="shared" si="487"/>
        <v>39578.083333325761</v>
      </c>
      <c r="E3128" s="21" t="b">
        <f t="shared" si="480"/>
        <v>0</v>
      </c>
      <c r="F3128" s="21" t="b">
        <f t="shared" si="481"/>
        <v>0</v>
      </c>
      <c r="G3128" s="20">
        <f t="shared" si="482"/>
        <v>1</v>
      </c>
      <c r="H3128" s="20">
        <f t="shared" si="483"/>
        <v>24</v>
      </c>
      <c r="I3128" s="20">
        <f t="shared" si="488"/>
        <v>3</v>
      </c>
      <c r="J3128" s="21">
        <f t="shared" si="489"/>
        <v>39578</v>
      </c>
      <c r="K3128" s="21"/>
      <c r="L3128" s="21" t="str">
        <f t="shared" si="484"/>
        <v>Saturday</v>
      </c>
      <c r="M3128" s="20">
        <f t="shared" si="485"/>
        <v>5</v>
      </c>
      <c r="N3128" s="19">
        <v>4240.5</v>
      </c>
      <c r="O3128" s="4">
        <f>MATCH(N3128-1,'Supply Data'!$K$12:$K$17)+1</f>
        <v>4</v>
      </c>
      <c r="P3128">
        <f>INDEX('Supply Data'!$L$12:$L$17,'Demand Data'!O3128)</f>
        <v>50</v>
      </c>
      <c r="R3128" t="str">
        <f t="shared" si="486"/>
        <v>10-May-08 Saturday 3</v>
      </c>
    </row>
    <row r="3129" spans="4:18" x14ac:dyDescent="0.35">
      <c r="D3129" s="21">
        <f t="shared" si="487"/>
        <v>39578.124999992426</v>
      </c>
      <c r="E3129" s="21" t="b">
        <f t="shared" si="480"/>
        <v>0</v>
      </c>
      <c r="F3129" s="21" t="b">
        <f t="shared" si="481"/>
        <v>0</v>
      </c>
      <c r="G3129" s="20">
        <f t="shared" si="482"/>
        <v>1</v>
      </c>
      <c r="H3129" s="20">
        <f t="shared" si="483"/>
        <v>24</v>
      </c>
      <c r="I3129" s="20">
        <f t="shared" si="488"/>
        <v>4</v>
      </c>
      <c r="J3129" s="21">
        <f t="shared" si="489"/>
        <v>39578</v>
      </c>
      <c r="K3129" s="21"/>
      <c r="L3129" s="21" t="str">
        <f t="shared" si="484"/>
        <v>Saturday</v>
      </c>
      <c r="M3129" s="20">
        <f t="shared" si="485"/>
        <v>5</v>
      </c>
      <c r="N3129" s="19">
        <v>4216.5</v>
      </c>
      <c r="O3129" s="4">
        <f>MATCH(N3129-1,'Supply Data'!$K$12:$K$17)+1</f>
        <v>4</v>
      </c>
      <c r="P3129">
        <f>INDEX('Supply Data'!$L$12:$L$17,'Demand Data'!O3129)</f>
        <v>50</v>
      </c>
      <c r="R3129" t="str">
        <f t="shared" si="486"/>
        <v>10-May-08 Saturday 4</v>
      </c>
    </row>
    <row r="3130" spans="4:18" x14ac:dyDescent="0.35">
      <c r="D3130" s="21">
        <f t="shared" si="487"/>
        <v>39578.16666665909</v>
      </c>
      <c r="E3130" s="21" t="b">
        <f t="shared" si="480"/>
        <v>0</v>
      </c>
      <c r="F3130" s="21" t="b">
        <f t="shared" si="481"/>
        <v>0</v>
      </c>
      <c r="G3130" s="20">
        <f t="shared" si="482"/>
        <v>1</v>
      </c>
      <c r="H3130" s="20">
        <f t="shared" si="483"/>
        <v>24</v>
      </c>
      <c r="I3130" s="20">
        <f t="shared" si="488"/>
        <v>5</v>
      </c>
      <c r="J3130" s="21">
        <f t="shared" si="489"/>
        <v>39578</v>
      </c>
      <c r="K3130" s="21"/>
      <c r="L3130" s="21" t="str">
        <f t="shared" si="484"/>
        <v>Saturday</v>
      </c>
      <c r="M3130" s="20">
        <f t="shared" si="485"/>
        <v>5</v>
      </c>
      <c r="N3130" s="19">
        <v>4213.5</v>
      </c>
      <c r="O3130" s="4">
        <f>MATCH(N3130-1,'Supply Data'!$K$12:$K$17)+1</f>
        <v>4</v>
      </c>
      <c r="P3130">
        <f>INDEX('Supply Data'!$L$12:$L$17,'Demand Data'!O3130)</f>
        <v>50</v>
      </c>
      <c r="R3130" t="str">
        <f t="shared" si="486"/>
        <v>10-May-08 Saturday 5</v>
      </c>
    </row>
    <row r="3131" spans="4:18" x14ac:dyDescent="0.35">
      <c r="D3131" s="21">
        <f t="shared" si="487"/>
        <v>39578.208333325754</v>
      </c>
      <c r="E3131" s="21" t="b">
        <f t="shared" si="480"/>
        <v>0</v>
      </c>
      <c r="F3131" s="21" t="b">
        <f t="shared" si="481"/>
        <v>0</v>
      </c>
      <c r="G3131" s="20">
        <f t="shared" si="482"/>
        <v>1</v>
      </c>
      <c r="H3131" s="20">
        <f t="shared" si="483"/>
        <v>24</v>
      </c>
      <c r="I3131" s="20">
        <f t="shared" si="488"/>
        <v>6</v>
      </c>
      <c r="J3131" s="21">
        <f t="shared" si="489"/>
        <v>39578</v>
      </c>
      <c r="K3131" s="21"/>
      <c r="L3131" s="21" t="str">
        <f t="shared" si="484"/>
        <v>Saturday</v>
      </c>
      <c r="M3131" s="20">
        <f t="shared" si="485"/>
        <v>5</v>
      </c>
      <c r="N3131" s="19">
        <v>4141.5</v>
      </c>
      <c r="O3131" s="4">
        <f>MATCH(N3131-1,'Supply Data'!$K$12:$K$17)+1</f>
        <v>4</v>
      </c>
      <c r="P3131">
        <f>INDEX('Supply Data'!$L$12:$L$17,'Demand Data'!O3131)</f>
        <v>50</v>
      </c>
      <c r="R3131" t="str">
        <f t="shared" si="486"/>
        <v>10-May-08 Saturday 6</v>
      </c>
    </row>
    <row r="3132" spans="4:18" x14ac:dyDescent="0.35">
      <c r="D3132" s="21">
        <f t="shared" si="487"/>
        <v>39578.249999992418</v>
      </c>
      <c r="E3132" s="21" t="b">
        <f t="shared" si="480"/>
        <v>0</v>
      </c>
      <c r="F3132" s="21" t="b">
        <f t="shared" si="481"/>
        <v>0</v>
      </c>
      <c r="G3132" s="20">
        <f t="shared" si="482"/>
        <v>1</v>
      </c>
      <c r="H3132" s="20">
        <f t="shared" si="483"/>
        <v>24</v>
      </c>
      <c r="I3132" s="20">
        <f t="shared" si="488"/>
        <v>7</v>
      </c>
      <c r="J3132" s="21">
        <f t="shared" si="489"/>
        <v>39578</v>
      </c>
      <c r="K3132" s="21"/>
      <c r="L3132" s="21" t="str">
        <f t="shared" si="484"/>
        <v>Saturday</v>
      </c>
      <c r="M3132" s="20">
        <f t="shared" si="485"/>
        <v>5</v>
      </c>
      <c r="N3132" s="19">
        <v>4338</v>
      </c>
      <c r="O3132" s="4">
        <f>MATCH(N3132-1,'Supply Data'!$K$12:$K$17)+1</f>
        <v>4</v>
      </c>
      <c r="P3132">
        <f>INDEX('Supply Data'!$L$12:$L$17,'Demand Data'!O3132)</f>
        <v>50</v>
      </c>
      <c r="R3132" t="str">
        <f t="shared" si="486"/>
        <v>10-May-08 Saturday 7</v>
      </c>
    </row>
    <row r="3133" spans="4:18" x14ac:dyDescent="0.35">
      <c r="D3133" s="21">
        <f t="shared" si="487"/>
        <v>39578.291666659083</v>
      </c>
      <c r="E3133" s="21" t="b">
        <f t="shared" si="480"/>
        <v>0</v>
      </c>
      <c r="F3133" s="21" t="b">
        <f t="shared" si="481"/>
        <v>0</v>
      </c>
      <c r="G3133" s="20">
        <f t="shared" si="482"/>
        <v>1</v>
      </c>
      <c r="H3133" s="20">
        <f t="shared" si="483"/>
        <v>24</v>
      </c>
      <c r="I3133" s="20">
        <f t="shared" si="488"/>
        <v>8</v>
      </c>
      <c r="J3133" s="21">
        <f t="shared" si="489"/>
        <v>39578</v>
      </c>
      <c r="K3133" s="21"/>
      <c r="L3133" s="21" t="str">
        <f t="shared" si="484"/>
        <v>Saturday</v>
      </c>
      <c r="M3133" s="20">
        <f t="shared" si="485"/>
        <v>5</v>
      </c>
      <c r="N3133" s="19">
        <v>5230.5</v>
      </c>
      <c r="O3133" s="4">
        <f>MATCH(N3133-1,'Supply Data'!$K$12:$K$17)+1</f>
        <v>5</v>
      </c>
      <c r="P3133">
        <f>INDEX('Supply Data'!$L$12:$L$17,'Demand Data'!O3133)</f>
        <v>75</v>
      </c>
      <c r="R3133" t="str">
        <f t="shared" si="486"/>
        <v>10-May-08 Saturday 8</v>
      </c>
    </row>
    <row r="3134" spans="4:18" x14ac:dyDescent="0.35">
      <c r="D3134" s="21">
        <f t="shared" si="487"/>
        <v>39578.333333325747</v>
      </c>
      <c r="E3134" s="21" t="b">
        <f t="shared" si="480"/>
        <v>0</v>
      </c>
      <c r="F3134" s="21" t="b">
        <f t="shared" si="481"/>
        <v>0</v>
      </c>
      <c r="G3134" s="20">
        <f t="shared" si="482"/>
        <v>1</v>
      </c>
      <c r="H3134" s="20">
        <f t="shared" si="483"/>
        <v>24</v>
      </c>
      <c r="I3134" s="20">
        <f t="shared" si="488"/>
        <v>9</v>
      </c>
      <c r="J3134" s="21">
        <f t="shared" si="489"/>
        <v>39578</v>
      </c>
      <c r="K3134" s="21"/>
      <c r="L3134" s="21" t="str">
        <f t="shared" si="484"/>
        <v>Saturday</v>
      </c>
      <c r="M3134" s="20">
        <f t="shared" si="485"/>
        <v>5</v>
      </c>
      <c r="N3134" s="19">
        <v>5656.5</v>
      </c>
      <c r="O3134" s="4">
        <f>MATCH(N3134-1,'Supply Data'!$K$12:$K$17)+1</f>
        <v>5</v>
      </c>
      <c r="P3134">
        <f>INDEX('Supply Data'!$L$12:$L$17,'Demand Data'!O3134)</f>
        <v>75</v>
      </c>
      <c r="R3134" t="str">
        <f t="shared" si="486"/>
        <v>10-May-08 Saturday 9</v>
      </c>
    </row>
    <row r="3135" spans="4:18" x14ac:dyDescent="0.35">
      <c r="D3135" s="21">
        <f t="shared" si="487"/>
        <v>39578.374999992411</v>
      </c>
      <c r="E3135" s="21" t="b">
        <f t="shared" si="480"/>
        <v>0</v>
      </c>
      <c r="F3135" s="21" t="b">
        <f t="shared" si="481"/>
        <v>0</v>
      </c>
      <c r="G3135" s="20">
        <f t="shared" si="482"/>
        <v>1</v>
      </c>
      <c r="H3135" s="20">
        <f t="shared" si="483"/>
        <v>24</v>
      </c>
      <c r="I3135" s="20">
        <f t="shared" si="488"/>
        <v>10</v>
      </c>
      <c r="J3135" s="21">
        <f t="shared" si="489"/>
        <v>39578</v>
      </c>
      <c r="K3135" s="21"/>
      <c r="L3135" s="21" t="str">
        <f t="shared" si="484"/>
        <v>Saturday</v>
      </c>
      <c r="M3135" s="20">
        <f t="shared" si="485"/>
        <v>5</v>
      </c>
      <c r="N3135" s="19">
        <v>5985</v>
      </c>
      <c r="O3135" s="4">
        <f>MATCH(N3135-1,'Supply Data'!$K$12:$K$17)+1</f>
        <v>5</v>
      </c>
      <c r="P3135">
        <f>INDEX('Supply Data'!$L$12:$L$17,'Demand Data'!O3135)</f>
        <v>75</v>
      </c>
      <c r="R3135" t="str">
        <f t="shared" si="486"/>
        <v>10-May-08 Saturday 10</v>
      </c>
    </row>
    <row r="3136" spans="4:18" x14ac:dyDescent="0.35">
      <c r="D3136" s="21">
        <f t="shared" si="487"/>
        <v>39578.416666659075</v>
      </c>
      <c r="E3136" s="21" t="b">
        <f t="shared" si="480"/>
        <v>0</v>
      </c>
      <c r="F3136" s="21" t="b">
        <f t="shared" si="481"/>
        <v>0</v>
      </c>
      <c r="G3136" s="20">
        <f t="shared" si="482"/>
        <v>1</v>
      </c>
      <c r="H3136" s="20">
        <f t="shared" si="483"/>
        <v>24</v>
      </c>
      <c r="I3136" s="20">
        <f t="shared" si="488"/>
        <v>11</v>
      </c>
      <c r="J3136" s="21">
        <f t="shared" si="489"/>
        <v>39578</v>
      </c>
      <c r="K3136" s="21"/>
      <c r="L3136" s="21" t="str">
        <f t="shared" si="484"/>
        <v>Saturday</v>
      </c>
      <c r="M3136" s="20">
        <f t="shared" si="485"/>
        <v>5</v>
      </c>
      <c r="N3136" s="19">
        <v>6208.5</v>
      </c>
      <c r="O3136" s="4">
        <f>MATCH(N3136-1,'Supply Data'!$K$12:$K$17)+1</f>
        <v>5</v>
      </c>
      <c r="P3136">
        <f>INDEX('Supply Data'!$L$12:$L$17,'Demand Data'!O3136)</f>
        <v>75</v>
      </c>
      <c r="R3136" t="str">
        <f t="shared" si="486"/>
        <v>10-May-08 Saturday 11</v>
      </c>
    </row>
    <row r="3137" spans="4:18" x14ac:dyDescent="0.35">
      <c r="D3137" s="21">
        <f t="shared" si="487"/>
        <v>39578.45833332574</v>
      </c>
      <c r="E3137" s="21" t="b">
        <f t="shared" si="480"/>
        <v>0</v>
      </c>
      <c r="F3137" s="21" t="b">
        <f t="shared" si="481"/>
        <v>0</v>
      </c>
      <c r="G3137" s="20">
        <f t="shared" si="482"/>
        <v>1</v>
      </c>
      <c r="H3137" s="20">
        <f t="shared" si="483"/>
        <v>24</v>
      </c>
      <c r="I3137" s="20">
        <f t="shared" si="488"/>
        <v>12</v>
      </c>
      <c r="J3137" s="21">
        <f t="shared" si="489"/>
        <v>39578</v>
      </c>
      <c r="K3137" s="21"/>
      <c r="L3137" s="21" t="str">
        <f t="shared" si="484"/>
        <v>Saturday</v>
      </c>
      <c r="M3137" s="20">
        <f t="shared" si="485"/>
        <v>5</v>
      </c>
      <c r="N3137" s="19">
        <v>5994</v>
      </c>
      <c r="O3137" s="4">
        <f>MATCH(N3137-1,'Supply Data'!$K$12:$K$17)+1</f>
        <v>5</v>
      </c>
      <c r="P3137">
        <f>INDEX('Supply Data'!$L$12:$L$17,'Demand Data'!O3137)</f>
        <v>75</v>
      </c>
      <c r="R3137" t="str">
        <f t="shared" si="486"/>
        <v>10-May-08 Saturday 12</v>
      </c>
    </row>
    <row r="3138" spans="4:18" x14ac:dyDescent="0.35">
      <c r="D3138" s="21">
        <f t="shared" si="487"/>
        <v>39578.499999992404</v>
      </c>
      <c r="E3138" s="21" t="b">
        <f t="shared" si="480"/>
        <v>0</v>
      </c>
      <c r="F3138" s="21" t="b">
        <f t="shared" si="481"/>
        <v>0</v>
      </c>
      <c r="G3138" s="20">
        <f t="shared" si="482"/>
        <v>1</v>
      </c>
      <c r="H3138" s="20">
        <f t="shared" si="483"/>
        <v>24</v>
      </c>
      <c r="I3138" s="20">
        <f t="shared" si="488"/>
        <v>13</v>
      </c>
      <c r="J3138" s="21">
        <f t="shared" si="489"/>
        <v>39578</v>
      </c>
      <c r="K3138" s="21"/>
      <c r="L3138" s="21" t="str">
        <f t="shared" si="484"/>
        <v>Saturday</v>
      </c>
      <c r="M3138" s="20">
        <f t="shared" si="485"/>
        <v>5</v>
      </c>
      <c r="N3138" s="19">
        <v>6067.5</v>
      </c>
      <c r="O3138" s="4">
        <f>MATCH(N3138-1,'Supply Data'!$K$12:$K$17)+1</f>
        <v>5</v>
      </c>
      <c r="P3138">
        <f>INDEX('Supply Data'!$L$12:$L$17,'Demand Data'!O3138)</f>
        <v>75</v>
      </c>
      <c r="R3138" t="str">
        <f t="shared" si="486"/>
        <v>10-May-08 Saturday 13</v>
      </c>
    </row>
    <row r="3139" spans="4:18" x14ac:dyDescent="0.35">
      <c r="D3139" s="21">
        <f t="shared" si="487"/>
        <v>39578.541666659068</v>
      </c>
      <c r="E3139" s="21" t="b">
        <f t="shared" si="480"/>
        <v>0</v>
      </c>
      <c r="F3139" s="21" t="b">
        <f t="shared" si="481"/>
        <v>0</v>
      </c>
      <c r="G3139" s="20">
        <f t="shared" si="482"/>
        <v>1</v>
      </c>
      <c r="H3139" s="20">
        <f t="shared" si="483"/>
        <v>24</v>
      </c>
      <c r="I3139" s="20">
        <f t="shared" si="488"/>
        <v>14</v>
      </c>
      <c r="J3139" s="21">
        <f t="shared" si="489"/>
        <v>39578</v>
      </c>
      <c r="K3139" s="21"/>
      <c r="L3139" s="21" t="str">
        <f t="shared" si="484"/>
        <v>Saturday</v>
      </c>
      <c r="M3139" s="20">
        <f t="shared" si="485"/>
        <v>5</v>
      </c>
      <c r="N3139" s="19">
        <v>6144</v>
      </c>
      <c r="O3139" s="4">
        <f>MATCH(N3139-1,'Supply Data'!$K$12:$K$17)+1</f>
        <v>5</v>
      </c>
      <c r="P3139">
        <f>INDEX('Supply Data'!$L$12:$L$17,'Demand Data'!O3139)</f>
        <v>75</v>
      </c>
      <c r="R3139" t="str">
        <f t="shared" si="486"/>
        <v>10-May-08 Saturday 14</v>
      </c>
    </row>
    <row r="3140" spans="4:18" x14ac:dyDescent="0.35">
      <c r="D3140" s="21">
        <f t="shared" si="487"/>
        <v>39578.583333325732</v>
      </c>
      <c r="E3140" s="21" t="b">
        <f t="shared" si="480"/>
        <v>0</v>
      </c>
      <c r="F3140" s="21" t="b">
        <f t="shared" si="481"/>
        <v>0</v>
      </c>
      <c r="G3140" s="20">
        <f t="shared" si="482"/>
        <v>1</v>
      </c>
      <c r="H3140" s="20">
        <f t="shared" si="483"/>
        <v>24</v>
      </c>
      <c r="I3140" s="20">
        <f t="shared" si="488"/>
        <v>15</v>
      </c>
      <c r="J3140" s="21">
        <f t="shared" si="489"/>
        <v>39578</v>
      </c>
      <c r="K3140" s="21"/>
      <c r="L3140" s="21" t="str">
        <f t="shared" si="484"/>
        <v>Saturday</v>
      </c>
      <c r="M3140" s="20">
        <f t="shared" si="485"/>
        <v>5</v>
      </c>
      <c r="N3140" s="19">
        <v>6024</v>
      </c>
      <c r="O3140" s="4">
        <f>MATCH(N3140-1,'Supply Data'!$K$12:$K$17)+1</f>
        <v>5</v>
      </c>
      <c r="P3140">
        <f>INDEX('Supply Data'!$L$12:$L$17,'Demand Data'!O3140)</f>
        <v>75</v>
      </c>
      <c r="R3140" t="str">
        <f t="shared" si="486"/>
        <v>10-May-08 Saturday 15</v>
      </c>
    </row>
    <row r="3141" spans="4:18" x14ac:dyDescent="0.35">
      <c r="D3141" s="21">
        <f t="shared" si="487"/>
        <v>39578.624999992397</v>
      </c>
      <c r="E3141" s="21" t="b">
        <f t="shared" si="480"/>
        <v>0</v>
      </c>
      <c r="F3141" s="21" t="b">
        <f t="shared" si="481"/>
        <v>0</v>
      </c>
      <c r="G3141" s="20">
        <f t="shared" si="482"/>
        <v>1</v>
      </c>
      <c r="H3141" s="20">
        <f t="shared" si="483"/>
        <v>24</v>
      </c>
      <c r="I3141" s="20">
        <f t="shared" si="488"/>
        <v>16</v>
      </c>
      <c r="J3141" s="21">
        <f t="shared" si="489"/>
        <v>39578</v>
      </c>
      <c r="K3141" s="21"/>
      <c r="L3141" s="21" t="str">
        <f t="shared" si="484"/>
        <v>Saturday</v>
      </c>
      <c r="M3141" s="20">
        <f t="shared" si="485"/>
        <v>5</v>
      </c>
      <c r="N3141" s="19">
        <v>5811</v>
      </c>
      <c r="O3141" s="4">
        <f>MATCH(N3141-1,'Supply Data'!$K$12:$K$17)+1</f>
        <v>5</v>
      </c>
      <c r="P3141">
        <f>INDEX('Supply Data'!$L$12:$L$17,'Demand Data'!O3141)</f>
        <v>75</v>
      </c>
      <c r="R3141" t="str">
        <f t="shared" si="486"/>
        <v>10-May-08 Saturday 16</v>
      </c>
    </row>
    <row r="3142" spans="4:18" x14ac:dyDescent="0.35">
      <c r="D3142" s="21">
        <f t="shared" si="487"/>
        <v>39578.666666659061</v>
      </c>
      <c r="E3142" s="21" t="b">
        <f t="shared" ref="E3142:E3205" si="490">D3142=$D$2</f>
        <v>0</v>
      </c>
      <c r="F3142" s="21" t="b">
        <f t="shared" ref="F3142:F3205" si="491">D3142=$E$2</f>
        <v>0</v>
      </c>
      <c r="G3142" s="20">
        <f t="shared" si="482"/>
        <v>1</v>
      </c>
      <c r="H3142" s="20">
        <f t="shared" si="483"/>
        <v>24</v>
      </c>
      <c r="I3142" s="20">
        <f t="shared" si="488"/>
        <v>17</v>
      </c>
      <c r="J3142" s="21">
        <f t="shared" si="489"/>
        <v>39578</v>
      </c>
      <c r="K3142" s="21"/>
      <c r="L3142" s="21" t="str">
        <f t="shared" si="484"/>
        <v>Saturday</v>
      </c>
      <c r="M3142" s="20">
        <f t="shared" si="485"/>
        <v>5</v>
      </c>
      <c r="N3142" s="19">
        <v>5719.5</v>
      </c>
      <c r="O3142" s="4">
        <f>MATCH(N3142-1,'Supply Data'!$K$12:$K$17)+1</f>
        <v>5</v>
      </c>
      <c r="P3142">
        <f>INDEX('Supply Data'!$L$12:$L$17,'Demand Data'!O3142)</f>
        <v>75</v>
      </c>
      <c r="R3142" t="str">
        <f t="shared" si="486"/>
        <v>10-May-08 Saturday 17</v>
      </c>
    </row>
    <row r="3143" spans="4:18" x14ac:dyDescent="0.35">
      <c r="D3143" s="21">
        <f t="shared" si="487"/>
        <v>39578.708333325725</v>
      </c>
      <c r="E3143" s="21" t="b">
        <f t="shared" si="490"/>
        <v>0</v>
      </c>
      <c r="F3143" s="21" t="b">
        <f t="shared" si="491"/>
        <v>0</v>
      </c>
      <c r="G3143" s="20">
        <f t="shared" ref="G3143:G3206" si="492">IF(E3143,2,IF(F3143,3,1))</f>
        <v>1</v>
      </c>
      <c r="H3143" s="20">
        <f t="shared" ref="H3143:H3206" si="493">CHOOSE(G3143,24,23,25)</f>
        <v>24</v>
      </c>
      <c r="I3143" s="20">
        <f t="shared" si="488"/>
        <v>18</v>
      </c>
      <c r="J3143" s="21">
        <f t="shared" si="489"/>
        <v>39578</v>
      </c>
      <c r="K3143" s="21"/>
      <c r="L3143" s="21" t="str">
        <f t="shared" ref="L3143:L3206" si="494">TEXT(J3143,"ddddd")</f>
        <v>Saturday</v>
      </c>
      <c r="M3143" s="20">
        <f t="shared" ref="M3143:M3206" si="495">MONTH(D3143)</f>
        <v>5</v>
      </c>
      <c r="N3143" s="19">
        <v>5652</v>
      </c>
      <c r="O3143" s="4">
        <f>MATCH(N3143-1,'Supply Data'!$K$12:$K$17)+1</f>
        <v>5</v>
      </c>
      <c r="P3143">
        <f>INDEX('Supply Data'!$L$12:$L$17,'Demand Data'!O3143)</f>
        <v>75</v>
      </c>
      <c r="R3143" t="str">
        <f t="shared" ref="R3143:R3206" si="496">TEXT(D3143,"dd-mmm-yy ddddd")&amp;" "&amp;I3143</f>
        <v>10-May-08 Saturday 18</v>
      </c>
    </row>
    <row r="3144" spans="4:18" x14ac:dyDescent="0.35">
      <c r="D3144" s="21">
        <f t="shared" ref="D3144:D3207" si="497">D3143+1/24</f>
        <v>39578.749999992389</v>
      </c>
      <c r="E3144" s="21" t="b">
        <f t="shared" si="490"/>
        <v>0</v>
      </c>
      <c r="F3144" s="21" t="b">
        <f t="shared" si="491"/>
        <v>0</v>
      </c>
      <c r="G3144" s="20">
        <f t="shared" si="492"/>
        <v>1</v>
      </c>
      <c r="H3144" s="20">
        <f t="shared" si="493"/>
        <v>24</v>
      </c>
      <c r="I3144" s="20">
        <f t="shared" ref="I3144:I3207" si="498">IF(I3143&gt;=H3144,1,I3143+1)</f>
        <v>19</v>
      </c>
      <c r="J3144" s="21">
        <f t="shared" ref="J3144:J3207" si="499">IF(I3144=1,J3143+1,J3143)</f>
        <v>39578</v>
      </c>
      <c r="K3144" s="21"/>
      <c r="L3144" s="21" t="str">
        <f t="shared" si="494"/>
        <v>Saturday</v>
      </c>
      <c r="M3144" s="20">
        <f t="shared" si="495"/>
        <v>5</v>
      </c>
      <c r="N3144" s="19">
        <v>5787</v>
      </c>
      <c r="O3144" s="4">
        <f>MATCH(N3144-1,'Supply Data'!$K$12:$K$17)+1</f>
        <v>5</v>
      </c>
      <c r="P3144">
        <f>INDEX('Supply Data'!$L$12:$L$17,'Demand Data'!O3144)</f>
        <v>75</v>
      </c>
      <c r="R3144" t="str">
        <f t="shared" si="496"/>
        <v>10-May-08 Saturday 19</v>
      </c>
    </row>
    <row r="3145" spans="4:18" x14ac:dyDescent="0.35">
      <c r="D3145" s="21">
        <f t="shared" si="497"/>
        <v>39578.791666659054</v>
      </c>
      <c r="E3145" s="21" t="b">
        <f t="shared" si="490"/>
        <v>0</v>
      </c>
      <c r="F3145" s="21" t="b">
        <f t="shared" si="491"/>
        <v>0</v>
      </c>
      <c r="G3145" s="20">
        <f t="shared" si="492"/>
        <v>1</v>
      </c>
      <c r="H3145" s="20">
        <f t="shared" si="493"/>
        <v>24</v>
      </c>
      <c r="I3145" s="20">
        <f t="shared" si="498"/>
        <v>20</v>
      </c>
      <c r="J3145" s="21">
        <f t="shared" si="499"/>
        <v>39578</v>
      </c>
      <c r="K3145" s="21"/>
      <c r="L3145" s="21" t="str">
        <f t="shared" si="494"/>
        <v>Saturday</v>
      </c>
      <c r="M3145" s="20">
        <f t="shared" si="495"/>
        <v>5</v>
      </c>
      <c r="N3145" s="19">
        <v>5688</v>
      </c>
      <c r="O3145" s="4">
        <f>MATCH(N3145-1,'Supply Data'!$K$12:$K$17)+1</f>
        <v>5</v>
      </c>
      <c r="P3145">
        <f>INDEX('Supply Data'!$L$12:$L$17,'Demand Data'!O3145)</f>
        <v>75</v>
      </c>
      <c r="R3145" t="str">
        <f t="shared" si="496"/>
        <v>10-May-08 Saturday 20</v>
      </c>
    </row>
    <row r="3146" spans="4:18" x14ac:dyDescent="0.35">
      <c r="D3146" s="21">
        <f t="shared" si="497"/>
        <v>39578.833333325718</v>
      </c>
      <c r="E3146" s="21" t="b">
        <f t="shared" si="490"/>
        <v>0</v>
      </c>
      <c r="F3146" s="21" t="b">
        <f t="shared" si="491"/>
        <v>0</v>
      </c>
      <c r="G3146" s="20">
        <f t="shared" si="492"/>
        <v>1</v>
      </c>
      <c r="H3146" s="20">
        <f t="shared" si="493"/>
        <v>24</v>
      </c>
      <c r="I3146" s="20">
        <f t="shared" si="498"/>
        <v>21</v>
      </c>
      <c r="J3146" s="21">
        <f t="shared" si="499"/>
        <v>39578</v>
      </c>
      <c r="K3146" s="21"/>
      <c r="L3146" s="21" t="str">
        <f t="shared" si="494"/>
        <v>Saturday</v>
      </c>
      <c r="M3146" s="20">
        <f t="shared" si="495"/>
        <v>5</v>
      </c>
      <c r="N3146" s="19">
        <v>5407.5</v>
      </c>
      <c r="O3146" s="4">
        <f>MATCH(N3146-1,'Supply Data'!$K$12:$K$17)+1</f>
        <v>5</v>
      </c>
      <c r="P3146">
        <f>INDEX('Supply Data'!$L$12:$L$17,'Demand Data'!O3146)</f>
        <v>75</v>
      </c>
      <c r="R3146" t="str">
        <f t="shared" si="496"/>
        <v>10-May-08 Saturday 21</v>
      </c>
    </row>
    <row r="3147" spans="4:18" x14ac:dyDescent="0.35">
      <c r="D3147" s="21">
        <f t="shared" si="497"/>
        <v>39578.874999992382</v>
      </c>
      <c r="E3147" s="21" t="b">
        <f t="shared" si="490"/>
        <v>0</v>
      </c>
      <c r="F3147" s="21" t="b">
        <f t="shared" si="491"/>
        <v>0</v>
      </c>
      <c r="G3147" s="20">
        <f t="shared" si="492"/>
        <v>1</v>
      </c>
      <c r="H3147" s="20">
        <f t="shared" si="493"/>
        <v>24</v>
      </c>
      <c r="I3147" s="20">
        <f t="shared" si="498"/>
        <v>22</v>
      </c>
      <c r="J3147" s="21">
        <f t="shared" si="499"/>
        <v>39578</v>
      </c>
      <c r="K3147" s="21"/>
      <c r="L3147" s="21" t="str">
        <f t="shared" si="494"/>
        <v>Saturday</v>
      </c>
      <c r="M3147" s="20">
        <f t="shared" si="495"/>
        <v>5</v>
      </c>
      <c r="N3147" s="19">
        <v>4983</v>
      </c>
      <c r="O3147" s="4">
        <f>MATCH(N3147-1,'Supply Data'!$K$12:$K$17)+1</f>
        <v>5</v>
      </c>
      <c r="P3147">
        <f>INDEX('Supply Data'!$L$12:$L$17,'Demand Data'!O3147)</f>
        <v>75</v>
      </c>
      <c r="R3147" t="str">
        <f t="shared" si="496"/>
        <v>10-May-08 Saturday 22</v>
      </c>
    </row>
    <row r="3148" spans="4:18" x14ac:dyDescent="0.35">
      <c r="D3148" s="21">
        <f t="shared" si="497"/>
        <v>39578.916666659046</v>
      </c>
      <c r="E3148" s="21" t="b">
        <f t="shared" si="490"/>
        <v>0</v>
      </c>
      <c r="F3148" s="21" t="b">
        <f t="shared" si="491"/>
        <v>0</v>
      </c>
      <c r="G3148" s="20">
        <f t="shared" si="492"/>
        <v>1</v>
      </c>
      <c r="H3148" s="20">
        <f t="shared" si="493"/>
        <v>24</v>
      </c>
      <c r="I3148" s="20">
        <f t="shared" si="498"/>
        <v>23</v>
      </c>
      <c r="J3148" s="21">
        <f t="shared" si="499"/>
        <v>39578</v>
      </c>
      <c r="K3148" s="21"/>
      <c r="L3148" s="21" t="str">
        <f t="shared" si="494"/>
        <v>Saturday</v>
      </c>
      <c r="M3148" s="20">
        <f t="shared" si="495"/>
        <v>5</v>
      </c>
      <c r="N3148" s="19">
        <v>4741.5</v>
      </c>
      <c r="O3148" s="4">
        <f>MATCH(N3148-1,'Supply Data'!$K$12:$K$17)+1</f>
        <v>4</v>
      </c>
      <c r="P3148">
        <f>INDEX('Supply Data'!$L$12:$L$17,'Demand Data'!O3148)</f>
        <v>50</v>
      </c>
      <c r="R3148" t="str">
        <f t="shared" si="496"/>
        <v>10-May-08 Saturday 23</v>
      </c>
    </row>
    <row r="3149" spans="4:18" x14ac:dyDescent="0.35">
      <c r="D3149" s="21">
        <f t="shared" si="497"/>
        <v>39578.958333325711</v>
      </c>
      <c r="E3149" s="21" t="b">
        <f t="shared" si="490"/>
        <v>0</v>
      </c>
      <c r="F3149" s="21" t="b">
        <f t="shared" si="491"/>
        <v>0</v>
      </c>
      <c r="G3149" s="20">
        <f t="shared" si="492"/>
        <v>1</v>
      </c>
      <c r="H3149" s="20">
        <f t="shared" si="493"/>
        <v>24</v>
      </c>
      <c r="I3149" s="20">
        <f t="shared" si="498"/>
        <v>24</v>
      </c>
      <c r="J3149" s="21">
        <f t="shared" si="499"/>
        <v>39578</v>
      </c>
      <c r="K3149" s="21"/>
      <c r="L3149" s="21" t="str">
        <f t="shared" si="494"/>
        <v>Saturday</v>
      </c>
      <c r="M3149" s="20">
        <f t="shared" si="495"/>
        <v>5</v>
      </c>
      <c r="N3149" s="19">
        <v>4387.5</v>
      </c>
      <c r="O3149" s="4">
        <f>MATCH(N3149-1,'Supply Data'!$K$12:$K$17)+1</f>
        <v>4</v>
      </c>
      <c r="P3149">
        <f>INDEX('Supply Data'!$L$12:$L$17,'Demand Data'!O3149)</f>
        <v>50</v>
      </c>
      <c r="R3149" t="str">
        <f t="shared" si="496"/>
        <v>10-May-08 Saturday 24</v>
      </c>
    </row>
    <row r="3150" spans="4:18" x14ac:dyDescent="0.35">
      <c r="D3150" s="21">
        <f t="shared" si="497"/>
        <v>39578.999999992375</v>
      </c>
      <c r="E3150" s="21" t="b">
        <f t="shared" si="490"/>
        <v>0</v>
      </c>
      <c r="F3150" s="21" t="b">
        <f t="shared" si="491"/>
        <v>0</v>
      </c>
      <c r="G3150" s="20">
        <f t="shared" si="492"/>
        <v>1</v>
      </c>
      <c r="H3150" s="20">
        <f t="shared" si="493"/>
        <v>24</v>
      </c>
      <c r="I3150" s="20">
        <f t="shared" si="498"/>
        <v>1</v>
      </c>
      <c r="J3150" s="21">
        <f t="shared" si="499"/>
        <v>39579</v>
      </c>
      <c r="K3150" s="21"/>
      <c r="L3150" s="21" t="str">
        <f t="shared" si="494"/>
        <v>Sunday</v>
      </c>
      <c r="M3150" s="20">
        <f t="shared" si="495"/>
        <v>5</v>
      </c>
      <c r="N3150" s="19">
        <v>4309.5</v>
      </c>
      <c r="O3150" s="4">
        <f>MATCH(N3150-1,'Supply Data'!$K$12:$K$17)+1</f>
        <v>4</v>
      </c>
      <c r="P3150">
        <f>INDEX('Supply Data'!$L$12:$L$17,'Demand Data'!O3150)</f>
        <v>50</v>
      </c>
      <c r="R3150" t="str">
        <f t="shared" si="496"/>
        <v>11-May-08 Sunday 1</v>
      </c>
    </row>
    <row r="3151" spans="4:18" x14ac:dyDescent="0.35">
      <c r="D3151" s="21">
        <f t="shared" si="497"/>
        <v>39579.041666659039</v>
      </c>
      <c r="E3151" s="21" t="b">
        <f t="shared" si="490"/>
        <v>0</v>
      </c>
      <c r="F3151" s="21" t="b">
        <f t="shared" si="491"/>
        <v>0</v>
      </c>
      <c r="G3151" s="20">
        <f t="shared" si="492"/>
        <v>1</v>
      </c>
      <c r="H3151" s="20">
        <f t="shared" si="493"/>
        <v>24</v>
      </c>
      <c r="I3151" s="20">
        <f t="shared" si="498"/>
        <v>2</v>
      </c>
      <c r="J3151" s="21">
        <f t="shared" si="499"/>
        <v>39579</v>
      </c>
      <c r="K3151" s="21"/>
      <c r="L3151" s="21" t="str">
        <f t="shared" si="494"/>
        <v>Sunday</v>
      </c>
      <c r="M3151" s="20">
        <f t="shared" si="495"/>
        <v>5</v>
      </c>
      <c r="N3151" s="19">
        <v>4132.5</v>
      </c>
      <c r="O3151" s="4">
        <f>MATCH(N3151-1,'Supply Data'!$K$12:$K$17)+1</f>
        <v>4</v>
      </c>
      <c r="P3151">
        <f>INDEX('Supply Data'!$L$12:$L$17,'Demand Data'!O3151)</f>
        <v>50</v>
      </c>
      <c r="R3151" t="str">
        <f t="shared" si="496"/>
        <v>11-May-08 Sunday 2</v>
      </c>
    </row>
    <row r="3152" spans="4:18" x14ac:dyDescent="0.35">
      <c r="D3152" s="21">
        <f t="shared" si="497"/>
        <v>39579.083333325703</v>
      </c>
      <c r="E3152" s="21" t="b">
        <f t="shared" si="490"/>
        <v>0</v>
      </c>
      <c r="F3152" s="21" t="b">
        <f t="shared" si="491"/>
        <v>0</v>
      </c>
      <c r="G3152" s="20">
        <f t="shared" si="492"/>
        <v>1</v>
      </c>
      <c r="H3152" s="20">
        <f t="shared" si="493"/>
        <v>24</v>
      </c>
      <c r="I3152" s="20">
        <f t="shared" si="498"/>
        <v>3</v>
      </c>
      <c r="J3152" s="21">
        <f t="shared" si="499"/>
        <v>39579</v>
      </c>
      <c r="K3152" s="21"/>
      <c r="L3152" s="21" t="str">
        <f t="shared" si="494"/>
        <v>Sunday</v>
      </c>
      <c r="M3152" s="20">
        <f t="shared" si="495"/>
        <v>5</v>
      </c>
      <c r="N3152" s="19">
        <v>4105.5</v>
      </c>
      <c r="O3152" s="4">
        <f>MATCH(N3152-1,'Supply Data'!$K$12:$K$17)+1</f>
        <v>4</v>
      </c>
      <c r="P3152">
        <f>INDEX('Supply Data'!$L$12:$L$17,'Demand Data'!O3152)</f>
        <v>50</v>
      </c>
      <c r="R3152" t="str">
        <f t="shared" si="496"/>
        <v>11-May-08 Sunday 3</v>
      </c>
    </row>
    <row r="3153" spans="4:18" x14ac:dyDescent="0.35">
      <c r="D3153" s="21">
        <f t="shared" si="497"/>
        <v>39579.124999992368</v>
      </c>
      <c r="E3153" s="21" t="b">
        <f t="shared" si="490"/>
        <v>0</v>
      </c>
      <c r="F3153" s="21" t="b">
        <f t="shared" si="491"/>
        <v>0</v>
      </c>
      <c r="G3153" s="20">
        <f t="shared" si="492"/>
        <v>1</v>
      </c>
      <c r="H3153" s="20">
        <f t="shared" si="493"/>
        <v>24</v>
      </c>
      <c r="I3153" s="20">
        <f t="shared" si="498"/>
        <v>4</v>
      </c>
      <c r="J3153" s="21">
        <f t="shared" si="499"/>
        <v>39579</v>
      </c>
      <c r="K3153" s="21"/>
      <c r="L3153" s="21" t="str">
        <f t="shared" si="494"/>
        <v>Sunday</v>
      </c>
      <c r="M3153" s="20">
        <f t="shared" si="495"/>
        <v>5</v>
      </c>
      <c r="N3153" s="19">
        <v>4039.5</v>
      </c>
      <c r="O3153" s="4">
        <f>MATCH(N3153-1,'Supply Data'!$K$12:$K$17)+1</f>
        <v>4</v>
      </c>
      <c r="P3153">
        <f>INDEX('Supply Data'!$L$12:$L$17,'Demand Data'!O3153)</f>
        <v>50</v>
      </c>
      <c r="R3153" t="str">
        <f t="shared" si="496"/>
        <v>11-May-08 Sunday 4</v>
      </c>
    </row>
    <row r="3154" spans="4:18" x14ac:dyDescent="0.35">
      <c r="D3154" s="21">
        <f t="shared" si="497"/>
        <v>39579.166666659032</v>
      </c>
      <c r="E3154" s="21" t="b">
        <f t="shared" si="490"/>
        <v>0</v>
      </c>
      <c r="F3154" s="21" t="b">
        <f t="shared" si="491"/>
        <v>0</v>
      </c>
      <c r="G3154" s="20">
        <f t="shared" si="492"/>
        <v>1</v>
      </c>
      <c r="H3154" s="20">
        <f t="shared" si="493"/>
        <v>24</v>
      </c>
      <c r="I3154" s="20">
        <f t="shared" si="498"/>
        <v>5</v>
      </c>
      <c r="J3154" s="21">
        <f t="shared" si="499"/>
        <v>39579</v>
      </c>
      <c r="K3154" s="21"/>
      <c r="L3154" s="21" t="str">
        <f t="shared" si="494"/>
        <v>Sunday</v>
      </c>
      <c r="M3154" s="20">
        <f t="shared" si="495"/>
        <v>5</v>
      </c>
      <c r="N3154" s="19">
        <v>4089</v>
      </c>
      <c r="O3154" s="4">
        <f>MATCH(N3154-1,'Supply Data'!$K$12:$K$17)+1</f>
        <v>4</v>
      </c>
      <c r="P3154">
        <f>INDEX('Supply Data'!$L$12:$L$17,'Demand Data'!O3154)</f>
        <v>50</v>
      </c>
      <c r="R3154" t="str">
        <f t="shared" si="496"/>
        <v>11-May-08 Sunday 5</v>
      </c>
    </row>
    <row r="3155" spans="4:18" x14ac:dyDescent="0.35">
      <c r="D3155" s="21">
        <f t="shared" si="497"/>
        <v>39579.208333325696</v>
      </c>
      <c r="E3155" s="21" t="b">
        <f t="shared" si="490"/>
        <v>0</v>
      </c>
      <c r="F3155" s="21" t="b">
        <f t="shared" si="491"/>
        <v>0</v>
      </c>
      <c r="G3155" s="20">
        <f t="shared" si="492"/>
        <v>1</v>
      </c>
      <c r="H3155" s="20">
        <f t="shared" si="493"/>
        <v>24</v>
      </c>
      <c r="I3155" s="20">
        <f t="shared" si="498"/>
        <v>6</v>
      </c>
      <c r="J3155" s="21">
        <f t="shared" si="499"/>
        <v>39579</v>
      </c>
      <c r="K3155" s="21"/>
      <c r="L3155" s="21" t="str">
        <f t="shared" si="494"/>
        <v>Sunday</v>
      </c>
      <c r="M3155" s="20">
        <f t="shared" si="495"/>
        <v>5</v>
      </c>
      <c r="N3155" s="19">
        <v>3882</v>
      </c>
      <c r="O3155" s="4">
        <f>MATCH(N3155-1,'Supply Data'!$K$12:$K$17)+1</f>
        <v>4</v>
      </c>
      <c r="P3155">
        <f>INDEX('Supply Data'!$L$12:$L$17,'Demand Data'!O3155)</f>
        <v>50</v>
      </c>
      <c r="R3155" t="str">
        <f t="shared" si="496"/>
        <v>11-May-08 Sunday 6</v>
      </c>
    </row>
    <row r="3156" spans="4:18" x14ac:dyDescent="0.35">
      <c r="D3156" s="21">
        <f t="shared" si="497"/>
        <v>39579.24999999236</v>
      </c>
      <c r="E3156" s="21" t="b">
        <f t="shared" si="490"/>
        <v>0</v>
      </c>
      <c r="F3156" s="21" t="b">
        <f t="shared" si="491"/>
        <v>0</v>
      </c>
      <c r="G3156" s="20">
        <f t="shared" si="492"/>
        <v>1</v>
      </c>
      <c r="H3156" s="20">
        <f t="shared" si="493"/>
        <v>24</v>
      </c>
      <c r="I3156" s="20">
        <f t="shared" si="498"/>
        <v>7</v>
      </c>
      <c r="J3156" s="21">
        <f t="shared" si="499"/>
        <v>39579</v>
      </c>
      <c r="K3156" s="21"/>
      <c r="L3156" s="21" t="str">
        <f t="shared" si="494"/>
        <v>Sunday</v>
      </c>
      <c r="M3156" s="20">
        <f t="shared" si="495"/>
        <v>5</v>
      </c>
      <c r="N3156" s="19">
        <v>3993</v>
      </c>
      <c r="O3156" s="4">
        <f>MATCH(N3156-1,'Supply Data'!$K$12:$K$17)+1</f>
        <v>4</v>
      </c>
      <c r="P3156">
        <f>INDEX('Supply Data'!$L$12:$L$17,'Demand Data'!O3156)</f>
        <v>50</v>
      </c>
      <c r="R3156" t="str">
        <f t="shared" si="496"/>
        <v>11-May-08 Sunday 7</v>
      </c>
    </row>
    <row r="3157" spans="4:18" x14ac:dyDescent="0.35">
      <c r="D3157" s="21">
        <f t="shared" si="497"/>
        <v>39579.291666659024</v>
      </c>
      <c r="E3157" s="21" t="b">
        <f t="shared" si="490"/>
        <v>0</v>
      </c>
      <c r="F3157" s="21" t="b">
        <f t="shared" si="491"/>
        <v>0</v>
      </c>
      <c r="G3157" s="20">
        <f t="shared" si="492"/>
        <v>1</v>
      </c>
      <c r="H3157" s="20">
        <f t="shared" si="493"/>
        <v>24</v>
      </c>
      <c r="I3157" s="20">
        <f t="shared" si="498"/>
        <v>8</v>
      </c>
      <c r="J3157" s="21">
        <f t="shared" si="499"/>
        <v>39579</v>
      </c>
      <c r="K3157" s="21"/>
      <c r="L3157" s="21" t="str">
        <f t="shared" si="494"/>
        <v>Sunday</v>
      </c>
      <c r="M3157" s="20">
        <f t="shared" si="495"/>
        <v>5</v>
      </c>
      <c r="N3157" s="19">
        <v>4428</v>
      </c>
      <c r="O3157" s="4">
        <f>MATCH(N3157-1,'Supply Data'!$K$12:$K$17)+1</f>
        <v>4</v>
      </c>
      <c r="P3157">
        <f>INDEX('Supply Data'!$L$12:$L$17,'Demand Data'!O3157)</f>
        <v>50</v>
      </c>
      <c r="R3157" t="str">
        <f t="shared" si="496"/>
        <v>11-May-08 Sunday 8</v>
      </c>
    </row>
    <row r="3158" spans="4:18" x14ac:dyDescent="0.35">
      <c r="D3158" s="21">
        <f t="shared" si="497"/>
        <v>39579.333333325689</v>
      </c>
      <c r="E3158" s="21" t="b">
        <f t="shared" si="490"/>
        <v>0</v>
      </c>
      <c r="F3158" s="21" t="b">
        <f t="shared" si="491"/>
        <v>0</v>
      </c>
      <c r="G3158" s="20">
        <f t="shared" si="492"/>
        <v>1</v>
      </c>
      <c r="H3158" s="20">
        <f t="shared" si="493"/>
        <v>24</v>
      </c>
      <c r="I3158" s="20">
        <f t="shared" si="498"/>
        <v>9</v>
      </c>
      <c r="J3158" s="21">
        <f t="shared" si="499"/>
        <v>39579</v>
      </c>
      <c r="K3158" s="21"/>
      <c r="L3158" s="21" t="str">
        <f t="shared" si="494"/>
        <v>Sunday</v>
      </c>
      <c r="M3158" s="20">
        <f t="shared" si="495"/>
        <v>5</v>
      </c>
      <c r="N3158" s="19">
        <v>4827</v>
      </c>
      <c r="O3158" s="4">
        <f>MATCH(N3158-1,'Supply Data'!$K$12:$K$17)+1</f>
        <v>5</v>
      </c>
      <c r="P3158">
        <f>INDEX('Supply Data'!$L$12:$L$17,'Demand Data'!O3158)</f>
        <v>75</v>
      </c>
      <c r="R3158" t="str">
        <f t="shared" si="496"/>
        <v>11-May-08 Sunday 9</v>
      </c>
    </row>
    <row r="3159" spans="4:18" x14ac:dyDescent="0.35">
      <c r="D3159" s="21">
        <f t="shared" si="497"/>
        <v>39579.374999992353</v>
      </c>
      <c r="E3159" s="21" t="b">
        <f t="shared" si="490"/>
        <v>0</v>
      </c>
      <c r="F3159" s="21" t="b">
        <f t="shared" si="491"/>
        <v>0</v>
      </c>
      <c r="G3159" s="20">
        <f t="shared" si="492"/>
        <v>1</v>
      </c>
      <c r="H3159" s="20">
        <f t="shared" si="493"/>
        <v>24</v>
      </c>
      <c r="I3159" s="20">
        <f t="shared" si="498"/>
        <v>10</v>
      </c>
      <c r="J3159" s="21">
        <f t="shared" si="499"/>
        <v>39579</v>
      </c>
      <c r="K3159" s="21"/>
      <c r="L3159" s="21" t="str">
        <f t="shared" si="494"/>
        <v>Sunday</v>
      </c>
      <c r="M3159" s="20">
        <f t="shared" si="495"/>
        <v>5</v>
      </c>
      <c r="N3159" s="19">
        <v>5160</v>
      </c>
      <c r="O3159" s="4">
        <f>MATCH(N3159-1,'Supply Data'!$K$12:$K$17)+1</f>
        <v>5</v>
      </c>
      <c r="P3159">
        <f>INDEX('Supply Data'!$L$12:$L$17,'Demand Data'!O3159)</f>
        <v>75</v>
      </c>
      <c r="R3159" t="str">
        <f t="shared" si="496"/>
        <v>11-May-08 Sunday 10</v>
      </c>
    </row>
    <row r="3160" spans="4:18" x14ac:dyDescent="0.35">
      <c r="D3160" s="21">
        <f t="shared" si="497"/>
        <v>39579.416666659017</v>
      </c>
      <c r="E3160" s="21" t="b">
        <f t="shared" si="490"/>
        <v>0</v>
      </c>
      <c r="F3160" s="21" t="b">
        <f t="shared" si="491"/>
        <v>0</v>
      </c>
      <c r="G3160" s="20">
        <f t="shared" si="492"/>
        <v>1</v>
      </c>
      <c r="H3160" s="20">
        <f t="shared" si="493"/>
        <v>24</v>
      </c>
      <c r="I3160" s="20">
        <f t="shared" si="498"/>
        <v>11</v>
      </c>
      <c r="J3160" s="21">
        <f t="shared" si="499"/>
        <v>39579</v>
      </c>
      <c r="K3160" s="21"/>
      <c r="L3160" s="21" t="str">
        <f t="shared" si="494"/>
        <v>Sunday</v>
      </c>
      <c r="M3160" s="20">
        <f t="shared" si="495"/>
        <v>5</v>
      </c>
      <c r="N3160" s="19">
        <v>5431.5</v>
      </c>
      <c r="O3160" s="4">
        <f>MATCH(N3160-1,'Supply Data'!$K$12:$K$17)+1</f>
        <v>5</v>
      </c>
      <c r="P3160">
        <f>INDEX('Supply Data'!$L$12:$L$17,'Demand Data'!O3160)</f>
        <v>75</v>
      </c>
      <c r="R3160" t="str">
        <f t="shared" si="496"/>
        <v>11-May-08 Sunday 11</v>
      </c>
    </row>
    <row r="3161" spans="4:18" x14ac:dyDescent="0.35">
      <c r="D3161" s="21">
        <f t="shared" si="497"/>
        <v>39579.458333325681</v>
      </c>
      <c r="E3161" s="21" t="b">
        <f t="shared" si="490"/>
        <v>0</v>
      </c>
      <c r="F3161" s="21" t="b">
        <f t="shared" si="491"/>
        <v>0</v>
      </c>
      <c r="G3161" s="20">
        <f t="shared" si="492"/>
        <v>1</v>
      </c>
      <c r="H3161" s="20">
        <f t="shared" si="493"/>
        <v>24</v>
      </c>
      <c r="I3161" s="20">
        <f t="shared" si="498"/>
        <v>12</v>
      </c>
      <c r="J3161" s="21">
        <f t="shared" si="499"/>
        <v>39579</v>
      </c>
      <c r="K3161" s="21"/>
      <c r="L3161" s="21" t="str">
        <f t="shared" si="494"/>
        <v>Sunday</v>
      </c>
      <c r="M3161" s="20">
        <f t="shared" si="495"/>
        <v>5</v>
      </c>
      <c r="N3161" s="19">
        <v>5209.5</v>
      </c>
      <c r="O3161" s="4">
        <f>MATCH(N3161-1,'Supply Data'!$K$12:$K$17)+1</f>
        <v>5</v>
      </c>
      <c r="P3161">
        <f>INDEX('Supply Data'!$L$12:$L$17,'Demand Data'!O3161)</f>
        <v>75</v>
      </c>
      <c r="R3161" t="str">
        <f t="shared" si="496"/>
        <v>11-May-08 Sunday 12</v>
      </c>
    </row>
    <row r="3162" spans="4:18" x14ac:dyDescent="0.35">
      <c r="D3162" s="21">
        <f t="shared" si="497"/>
        <v>39579.499999992346</v>
      </c>
      <c r="E3162" s="21" t="b">
        <f t="shared" si="490"/>
        <v>0</v>
      </c>
      <c r="F3162" s="21" t="b">
        <f t="shared" si="491"/>
        <v>0</v>
      </c>
      <c r="G3162" s="20">
        <f t="shared" si="492"/>
        <v>1</v>
      </c>
      <c r="H3162" s="20">
        <f t="shared" si="493"/>
        <v>24</v>
      </c>
      <c r="I3162" s="20">
        <f t="shared" si="498"/>
        <v>13</v>
      </c>
      <c r="J3162" s="21">
        <f t="shared" si="499"/>
        <v>39579</v>
      </c>
      <c r="K3162" s="21"/>
      <c r="L3162" s="21" t="str">
        <f t="shared" si="494"/>
        <v>Sunday</v>
      </c>
      <c r="M3162" s="20">
        <f t="shared" si="495"/>
        <v>5</v>
      </c>
      <c r="N3162" s="19">
        <v>5301</v>
      </c>
      <c r="O3162" s="4">
        <f>MATCH(N3162-1,'Supply Data'!$K$12:$K$17)+1</f>
        <v>5</v>
      </c>
      <c r="P3162">
        <f>INDEX('Supply Data'!$L$12:$L$17,'Demand Data'!O3162)</f>
        <v>75</v>
      </c>
      <c r="R3162" t="str">
        <f t="shared" si="496"/>
        <v>11-May-08 Sunday 13</v>
      </c>
    </row>
    <row r="3163" spans="4:18" x14ac:dyDescent="0.35">
      <c r="D3163" s="21">
        <f t="shared" si="497"/>
        <v>39579.54166665901</v>
      </c>
      <c r="E3163" s="21" t="b">
        <f t="shared" si="490"/>
        <v>0</v>
      </c>
      <c r="F3163" s="21" t="b">
        <f t="shared" si="491"/>
        <v>0</v>
      </c>
      <c r="G3163" s="20">
        <f t="shared" si="492"/>
        <v>1</v>
      </c>
      <c r="H3163" s="20">
        <f t="shared" si="493"/>
        <v>24</v>
      </c>
      <c r="I3163" s="20">
        <f t="shared" si="498"/>
        <v>14</v>
      </c>
      <c r="J3163" s="21">
        <f t="shared" si="499"/>
        <v>39579</v>
      </c>
      <c r="K3163" s="21"/>
      <c r="L3163" s="21" t="str">
        <f t="shared" si="494"/>
        <v>Sunday</v>
      </c>
      <c r="M3163" s="20">
        <f t="shared" si="495"/>
        <v>5</v>
      </c>
      <c r="N3163" s="19">
        <v>5227.5</v>
      </c>
      <c r="O3163" s="4">
        <f>MATCH(N3163-1,'Supply Data'!$K$12:$K$17)+1</f>
        <v>5</v>
      </c>
      <c r="P3163">
        <f>INDEX('Supply Data'!$L$12:$L$17,'Demand Data'!O3163)</f>
        <v>75</v>
      </c>
      <c r="R3163" t="str">
        <f t="shared" si="496"/>
        <v>11-May-08 Sunday 14</v>
      </c>
    </row>
    <row r="3164" spans="4:18" x14ac:dyDescent="0.35">
      <c r="D3164" s="21">
        <f t="shared" si="497"/>
        <v>39579.583333325674</v>
      </c>
      <c r="E3164" s="21" t="b">
        <f t="shared" si="490"/>
        <v>0</v>
      </c>
      <c r="F3164" s="21" t="b">
        <f t="shared" si="491"/>
        <v>0</v>
      </c>
      <c r="G3164" s="20">
        <f t="shared" si="492"/>
        <v>1</v>
      </c>
      <c r="H3164" s="20">
        <f t="shared" si="493"/>
        <v>24</v>
      </c>
      <c r="I3164" s="20">
        <f t="shared" si="498"/>
        <v>15</v>
      </c>
      <c r="J3164" s="21">
        <f t="shared" si="499"/>
        <v>39579</v>
      </c>
      <c r="K3164" s="21"/>
      <c r="L3164" s="21" t="str">
        <f t="shared" si="494"/>
        <v>Sunday</v>
      </c>
      <c r="M3164" s="20">
        <f t="shared" si="495"/>
        <v>5</v>
      </c>
      <c r="N3164" s="19">
        <v>5140.5</v>
      </c>
      <c r="O3164" s="4">
        <f>MATCH(N3164-1,'Supply Data'!$K$12:$K$17)+1</f>
        <v>5</v>
      </c>
      <c r="P3164">
        <f>INDEX('Supply Data'!$L$12:$L$17,'Demand Data'!O3164)</f>
        <v>75</v>
      </c>
      <c r="R3164" t="str">
        <f t="shared" si="496"/>
        <v>11-May-08 Sunday 15</v>
      </c>
    </row>
    <row r="3165" spans="4:18" x14ac:dyDescent="0.35">
      <c r="D3165" s="21">
        <f t="shared" si="497"/>
        <v>39579.624999992338</v>
      </c>
      <c r="E3165" s="21" t="b">
        <f t="shared" si="490"/>
        <v>0</v>
      </c>
      <c r="F3165" s="21" t="b">
        <f t="shared" si="491"/>
        <v>0</v>
      </c>
      <c r="G3165" s="20">
        <f t="shared" si="492"/>
        <v>1</v>
      </c>
      <c r="H3165" s="20">
        <f t="shared" si="493"/>
        <v>24</v>
      </c>
      <c r="I3165" s="20">
        <f t="shared" si="498"/>
        <v>16</v>
      </c>
      <c r="J3165" s="21">
        <f t="shared" si="499"/>
        <v>39579</v>
      </c>
      <c r="K3165" s="21"/>
      <c r="L3165" s="21" t="str">
        <f t="shared" si="494"/>
        <v>Sunday</v>
      </c>
      <c r="M3165" s="20">
        <f t="shared" si="495"/>
        <v>5</v>
      </c>
      <c r="N3165" s="19">
        <v>4894.5</v>
      </c>
      <c r="O3165" s="4">
        <f>MATCH(N3165-1,'Supply Data'!$K$12:$K$17)+1</f>
        <v>5</v>
      </c>
      <c r="P3165">
        <f>INDEX('Supply Data'!$L$12:$L$17,'Demand Data'!O3165)</f>
        <v>75</v>
      </c>
      <c r="R3165" t="str">
        <f t="shared" si="496"/>
        <v>11-May-08 Sunday 16</v>
      </c>
    </row>
    <row r="3166" spans="4:18" x14ac:dyDescent="0.35">
      <c r="D3166" s="21">
        <f t="shared" si="497"/>
        <v>39579.666666659003</v>
      </c>
      <c r="E3166" s="21" t="b">
        <f t="shared" si="490"/>
        <v>0</v>
      </c>
      <c r="F3166" s="21" t="b">
        <f t="shared" si="491"/>
        <v>0</v>
      </c>
      <c r="G3166" s="20">
        <f t="shared" si="492"/>
        <v>1</v>
      </c>
      <c r="H3166" s="20">
        <f t="shared" si="493"/>
        <v>24</v>
      </c>
      <c r="I3166" s="20">
        <f t="shared" si="498"/>
        <v>17</v>
      </c>
      <c r="J3166" s="21">
        <f t="shared" si="499"/>
        <v>39579</v>
      </c>
      <c r="K3166" s="21"/>
      <c r="L3166" s="21" t="str">
        <f t="shared" si="494"/>
        <v>Sunday</v>
      </c>
      <c r="M3166" s="20">
        <f t="shared" si="495"/>
        <v>5</v>
      </c>
      <c r="N3166" s="19">
        <v>4530</v>
      </c>
      <c r="O3166" s="4">
        <f>MATCH(N3166-1,'Supply Data'!$K$12:$K$17)+1</f>
        <v>4</v>
      </c>
      <c r="P3166">
        <f>INDEX('Supply Data'!$L$12:$L$17,'Demand Data'!O3166)</f>
        <v>50</v>
      </c>
      <c r="R3166" t="str">
        <f t="shared" si="496"/>
        <v>11-May-08 Sunday 17</v>
      </c>
    </row>
    <row r="3167" spans="4:18" x14ac:dyDescent="0.35">
      <c r="D3167" s="21">
        <f t="shared" si="497"/>
        <v>39579.708333325667</v>
      </c>
      <c r="E3167" s="21" t="b">
        <f t="shared" si="490"/>
        <v>0</v>
      </c>
      <c r="F3167" s="21" t="b">
        <f t="shared" si="491"/>
        <v>0</v>
      </c>
      <c r="G3167" s="20">
        <f t="shared" si="492"/>
        <v>1</v>
      </c>
      <c r="H3167" s="20">
        <f t="shared" si="493"/>
        <v>24</v>
      </c>
      <c r="I3167" s="20">
        <f t="shared" si="498"/>
        <v>18</v>
      </c>
      <c r="J3167" s="21">
        <f t="shared" si="499"/>
        <v>39579</v>
      </c>
      <c r="K3167" s="21"/>
      <c r="L3167" s="21" t="str">
        <f t="shared" si="494"/>
        <v>Sunday</v>
      </c>
      <c r="M3167" s="20">
        <f t="shared" si="495"/>
        <v>5</v>
      </c>
      <c r="N3167" s="19">
        <v>4798.5</v>
      </c>
      <c r="O3167" s="4">
        <f>MATCH(N3167-1,'Supply Data'!$K$12:$K$17)+1</f>
        <v>4</v>
      </c>
      <c r="P3167">
        <f>INDEX('Supply Data'!$L$12:$L$17,'Demand Data'!O3167)</f>
        <v>50</v>
      </c>
      <c r="R3167" t="str">
        <f t="shared" si="496"/>
        <v>11-May-08 Sunday 18</v>
      </c>
    </row>
    <row r="3168" spans="4:18" x14ac:dyDescent="0.35">
      <c r="D3168" s="21">
        <f t="shared" si="497"/>
        <v>39579.749999992331</v>
      </c>
      <c r="E3168" s="21" t="b">
        <f t="shared" si="490"/>
        <v>0</v>
      </c>
      <c r="F3168" s="21" t="b">
        <f t="shared" si="491"/>
        <v>0</v>
      </c>
      <c r="G3168" s="20">
        <f t="shared" si="492"/>
        <v>1</v>
      </c>
      <c r="H3168" s="20">
        <f t="shared" si="493"/>
        <v>24</v>
      </c>
      <c r="I3168" s="20">
        <f t="shared" si="498"/>
        <v>19</v>
      </c>
      <c r="J3168" s="21">
        <f t="shared" si="499"/>
        <v>39579</v>
      </c>
      <c r="K3168" s="21"/>
      <c r="L3168" s="21" t="str">
        <f t="shared" si="494"/>
        <v>Sunday</v>
      </c>
      <c r="M3168" s="20">
        <f t="shared" si="495"/>
        <v>5</v>
      </c>
      <c r="N3168" s="19">
        <v>5251.5</v>
      </c>
      <c r="O3168" s="4">
        <f>MATCH(N3168-1,'Supply Data'!$K$12:$K$17)+1</f>
        <v>5</v>
      </c>
      <c r="P3168">
        <f>INDEX('Supply Data'!$L$12:$L$17,'Demand Data'!O3168)</f>
        <v>75</v>
      </c>
      <c r="R3168" t="str">
        <f t="shared" si="496"/>
        <v>11-May-08 Sunday 19</v>
      </c>
    </row>
    <row r="3169" spans="4:18" x14ac:dyDescent="0.35">
      <c r="D3169" s="21">
        <f t="shared" si="497"/>
        <v>39579.791666658995</v>
      </c>
      <c r="E3169" s="21" t="b">
        <f t="shared" si="490"/>
        <v>0</v>
      </c>
      <c r="F3169" s="21" t="b">
        <f t="shared" si="491"/>
        <v>0</v>
      </c>
      <c r="G3169" s="20">
        <f t="shared" si="492"/>
        <v>1</v>
      </c>
      <c r="H3169" s="20">
        <f t="shared" si="493"/>
        <v>24</v>
      </c>
      <c r="I3169" s="20">
        <f t="shared" si="498"/>
        <v>20</v>
      </c>
      <c r="J3169" s="21">
        <f t="shared" si="499"/>
        <v>39579</v>
      </c>
      <c r="K3169" s="21"/>
      <c r="L3169" s="21" t="str">
        <f t="shared" si="494"/>
        <v>Sunday</v>
      </c>
      <c r="M3169" s="20">
        <f t="shared" si="495"/>
        <v>5</v>
      </c>
      <c r="N3169" s="19">
        <v>5191.5</v>
      </c>
      <c r="O3169" s="4">
        <f>MATCH(N3169-1,'Supply Data'!$K$12:$K$17)+1</f>
        <v>5</v>
      </c>
      <c r="P3169">
        <f>INDEX('Supply Data'!$L$12:$L$17,'Demand Data'!O3169)</f>
        <v>75</v>
      </c>
      <c r="R3169" t="str">
        <f t="shared" si="496"/>
        <v>11-May-08 Sunday 20</v>
      </c>
    </row>
    <row r="3170" spans="4:18" x14ac:dyDescent="0.35">
      <c r="D3170" s="21">
        <f t="shared" si="497"/>
        <v>39579.83333332566</v>
      </c>
      <c r="E3170" s="21" t="b">
        <f t="shared" si="490"/>
        <v>0</v>
      </c>
      <c r="F3170" s="21" t="b">
        <f t="shared" si="491"/>
        <v>0</v>
      </c>
      <c r="G3170" s="20">
        <f t="shared" si="492"/>
        <v>1</v>
      </c>
      <c r="H3170" s="20">
        <f t="shared" si="493"/>
        <v>24</v>
      </c>
      <c r="I3170" s="20">
        <f t="shared" si="498"/>
        <v>21</v>
      </c>
      <c r="J3170" s="21">
        <f t="shared" si="499"/>
        <v>39579</v>
      </c>
      <c r="K3170" s="21"/>
      <c r="L3170" s="21" t="str">
        <f t="shared" si="494"/>
        <v>Sunday</v>
      </c>
      <c r="M3170" s="20">
        <f t="shared" si="495"/>
        <v>5</v>
      </c>
      <c r="N3170" s="19">
        <v>5032.5</v>
      </c>
      <c r="O3170" s="4">
        <f>MATCH(N3170-1,'Supply Data'!$K$12:$K$17)+1</f>
        <v>5</v>
      </c>
      <c r="P3170">
        <f>INDEX('Supply Data'!$L$12:$L$17,'Demand Data'!O3170)</f>
        <v>75</v>
      </c>
      <c r="R3170" t="str">
        <f t="shared" si="496"/>
        <v>11-May-08 Sunday 21</v>
      </c>
    </row>
    <row r="3171" spans="4:18" x14ac:dyDescent="0.35">
      <c r="D3171" s="21">
        <f t="shared" si="497"/>
        <v>39579.874999992324</v>
      </c>
      <c r="E3171" s="21" t="b">
        <f t="shared" si="490"/>
        <v>0</v>
      </c>
      <c r="F3171" s="21" t="b">
        <f t="shared" si="491"/>
        <v>0</v>
      </c>
      <c r="G3171" s="20">
        <f t="shared" si="492"/>
        <v>1</v>
      </c>
      <c r="H3171" s="20">
        <f t="shared" si="493"/>
        <v>24</v>
      </c>
      <c r="I3171" s="20">
        <f t="shared" si="498"/>
        <v>22</v>
      </c>
      <c r="J3171" s="21">
        <f t="shared" si="499"/>
        <v>39579</v>
      </c>
      <c r="K3171" s="21"/>
      <c r="L3171" s="21" t="str">
        <f t="shared" si="494"/>
        <v>Sunday</v>
      </c>
      <c r="M3171" s="20">
        <f t="shared" si="495"/>
        <v>5</v>
      </c>
      <c r="N3171" s="19">
        <v>4791</v>
      </c>
      <c r="O3171" s="4">
        <f>MATCH(N3171-1,'Supply Data'!$K$12:$K$17)+1</f>
        <v>4</v>
      </c>
      <c r="P3171">
        <f>INDEX('Supply Data'!$L$12:$L$17,'Demand Data'!O3171)</f>
        <v>50</v>
      </c>
      <c r="R3171" t="str">
        <f t="shared" si="496"/>
        <v>11-May-08 Sunday 22</v>
      </c>
    </row>
    <row r="3172" spans="4:18" x14ac:dyDescent="0.35">
      <c r="D3172" s="21">
        <f t="shared" si="497"/>
        <v>39579.916666658988</v>
      </c>
      <c r="E3172" s="21" t="b">
        <f t="shared" si="490"/>
        <v>0</v>
      </c>
      <c r="F3172" s="21" t="b">
        <f t="shared" si="491"/>
        <v>0</v>
      </c>
      <c r="G3172" s="20">
        <f t="shared" si="492"/>
        <v>1</v>
      </c>
      <c r="H3172" s="20">
        <f t="shared" si="493"/>
        <v>24</v>
      </c>
      <c r="I3172" s="20">
        <f t="shared" si="498"/>
        <v>23</v>
      </c>
      <c r="J3172" s="21">
        <f t="shared" si="499"/>
        <v>39579</v>
      </c>
      <c r="K3172" s="21"/>
      <c r="L3172" s="21" t="str">
        <f t="shared" si="494"/>
        <v>Sunday</v>
      </c>
      <c r="M3172" s="20">
        <f t="shared" si="495"/>
        <v>5</v>
      </c>
      <c r="N3172" s="19">
        <v>4494</v>
      </c>
      <c r="O3172" s="4">
        <f>MATCH(N3172-1,'Supply Data'!$K$12:$K$17)+1</f>
        <v>4</v>
      </c>
      <c r="P3172">
        <f>INDEX('Supply Data'!$L$12:$L$17,'Demand Data'!O3172)</f>
        <v>50</v>
      </c>
      <c r="R3172" t="str">
        <f t="shared" si="496"/>
        <v>11-May-08 Sunday 23</v>
      </c>
    </row>
    <row r="3173" spans="4:18" x14ac:dyDescent="0.35">
      <c r="D3173" s="21">
        <f t="shared" si="497"/>
        <v>39579.958333325652</v>
      </c>
      <c r="E3173" s="21" t="b">
        <f t="shared" si="490"/>
        <v>0</v>
      </c>
      <c r="F3173" s="21" t="b">
        <f t="shared" si="491"/>
        <v>0</v>
      </c>
      <c r="G3173" s="20">
        <f t="shared" si="492"/>
        <v>1</v>
      </c>
      <c r="H3173" s="20">
        <f t="shared" si="493"/>
        <v>24</v>
      </c>
      <c r="I3173" s="20">
        <f t="shared" si="498"/>
        <v>24</v>
      </c>
      <c r="J3173" s="21">
        <f t="shared" si="499"/>
        <v>39579</v>
      </c>
      <c r="K3173" s="21"/>
      <c r="L3173" s="21" t="str">
        <f t="shared" si="494"/>
        <v>Sunday</v>
      </c>
      <c r="M3173" s="20">
        <f t="shared" si="495"/>
        <v>5</v>
      </c>
      <c r="N3173" s="19">
        <v>4236</v>
      </c>
      <c r="O3173" s="4">
        <f>MATCH(N3173-1,'Supply Data'!$K$12:$K$17)+1</f>
        <v>4</v>
      </c>
      <c r="P3173">
        <f>INDEX('Supply Data'!$L$12:$L$17,'Demand Data'!O3173)</f>
        <v>50</v>
      </c>
      <c r="R3173" t="str">
        <f t="shared" si="496"/>
        <v>11-May-08 Sunday 24</v>
      </c>
    </row>
    <row r="3174" spans="4:18" x14ac:dyDescent="0.35">
      <c r="D3174" s="21">
        <f t="shared" si="497"/>
        <v>39579.999999992317</v>
      </c>
      <c r="E3174" s="21" t="b">
        <f t="shared" si="490"/>
        <v>0</v>
      </c>
      <c r="F3174" s="21" t="b">
        <f t="shared" si="491"/>
        <v>0</v>
      </c>
      <c r="G3174" s="20">
        <f t="shared" si="492"/>
        <v>1</v>
      </c>
      <c r="H3174" s="20">
        <f t="shared" si="493"/>
        <v>24</v>
      </c>
      <c r="I3174" s="20">
        <f t="shared" si="498"/>
        <v>1</v>
      </c>
      <c r="J3174" s="21">
        <f t="shared" si="499"/>
        <v>39580</v>
      </c>
      <c r="K3174" s="21"/>
      <c r="L3174" s="21" t="str">
        <f t="shared" si="494"/>
        <v>Monday</v>
      </c>
      <c r="M3174" s="20">
        <f t="shared" si="495"/>
        <v>5</v>
      </c>
      <c r="N3174" s="19">
        <v>4105.5</v>
      </c>
      <c r="O3174" s="4">
        <f>MATCH(N3174-1,'Supply Data'!$K$12:$K$17)+1</f>
        <v>4</v>
      </c>
      <c r="P3174">
        <f>INDEX('Supply Data'!$L$12:$L$17,'Demand Data'!O3174)</f>
        <v>50</v>
      </c>
      <c r="R3174" t="str">
        <f t="shared" si="496"/>
        <v>12-May-08 Monday 1</v>
      </c>
    </row>
    <row r="3175" spans="4:18" x14ac:dyDescent="0.35">
      <c r="D3175" s="21">
        <f t="shared" si="497"/>
        <v>39580.041666658981</v>
      </c>
      <c r="E3175" s="21" t="b">
        <f t="shared" si="490"/>
        <v>0</v>
      </c>
      <c r="F3175" s="21" t="b">
        <f t="shared" si="491"/>
        <v>0</v>
      </c>
      <c r="G3175" s="20">
        <f t="shared" si="492"/>
        <v>1</v>
      </c>
      <c r="H3175" s="20">
        <f t="shared" si="493"/>
        <v>24</v>
      </c>
      <c r="I3175" s="20">
        <f t="shared" si="498"/>
        <v>2</v>
      </c>
      <c r="J3175" s="21">
        <f t="shared" si="499"/>
        <v>39580</v>
      </c>
      <c r="K3175" s="21"/>
      <c r="L3175" s="21" t="str">
        <f t="shared" si="494"/>
        <v>Monday</v>
      </c>
      <c r="M3175" s="20">
        <f t="shared" si="495"/>
        <v>5</v>
      </c>
      <c r="N3175" s="19">
        <v>3999</v>
      </c>
      <c r="O3175" s="4">
        <f>MATCH(N3175-1,'Supply Data'!$K$12:$K$17)+1</f>
        <v>4</v>
      </c>
      <c r="P3175">
        <f>INDEX('Supply Data'!$L$12:$L$17,'Demand Data'!O3175)</f>
        <v>50</v>
      </c>
      <c r="R3175" t="str">
        <f t="shared" si="496"/>
        <v>12-May-08 Monday 2</v>
      </c>
    </row>
    <row r="3176" spans="4:18" x14ac:dyDescent="0.35">
      <c r="D3176" s="21">
        <f t="shared" si="497"/>
        <v>39580.083333325645</v>
      </c>
      <c r="E3176" s="21" t="b">
        <f t="shared" si="490"/>
        <v>0</v>
      </c>
      <c r="F3176" s="21" t="b">
        <f t="shared" si="491"/>
        <v>0</v>
      </c>
      <c r="G3176" s="20">
        <f t="shared" si="492"/>
        <v>1</v>
      </c>
      <c r="H3176" s="20">
        <f t="shared" si="493"/>
        <v>24</v>
      </c>
      <c r="I3176" s="20">
        <f t="shared" si="498"/>
        <v>3</v>
      </c>
      <c r="J3176" s="21">
        <f t="shared" si="499"/>
        <v>39580</v>
      </c>
      <c r="K3176" s="21"/>
      <c r="L3176" s="21" t="str">
        <f t="shared" si="494"/>
        <v>Monday</v>
      </c>
      <c r="M3176" s="20">
        <f t="shared" si="495"/>
        <v>5</v>
      </c>
      <c r="N3176" s="19">
        <v>3850.5</v>
      </c>
      <c r="O3176" s="4">
        <f>MATCH(N3176-1,'Supply Data'!$K$12:$K$17)+1</f>
        <v>4</v>
      </c>
      <c r="P3176">
        <f>INDEX('Supply Data'!$L$12:$L$17,'Demand Data'!O3176)</f>
        <v>50</v>
      </c>
      <c r="R3176" t="str">
        <f t="shared" si="496"/>
        <v>12-May-08 Monday 3</v>
      </c>
    </row>
    <row r="3177" spans="4:18" x14ac:dyDescent="0.35">
      <c r="D3177" s="21">
        <f t="shared" si="497"/>
        <v>39580.124999992309</v>
      </c>
      <c r="E3177" s="21" t="b">
        <f t="shared" si="490"/>
        <v>0</v>
      </c>
      <c r="F3177" s="21" t="b">
        <f t="shared" si="491"/>
        <v>0</v>
      </c>
      <c r="G3177" s="20">
        <f t="shared" si="492"/>
        <v>1</v>
      </c>
      <c r="H3177" s="20">
        <f t="shared" si="493"/>
        <v>24</v>
      </c>
      <c r="I3177" s="20">
        <f t="shared" si="498"/>
        <v>4</v>
      </c>
      <c r="J3177" s="21">
        <f t="shared" si="499"/>
        <v>39580</v>
      </c>
      <c r="K3177" s="21"/>
      <c r="L3177" s="21" t="str">
        <f t="shared" si="494"/>
        <v>Monday</v>
      </c>
      <c r="M3177" s="20">
        <f t="shared" si="495"/>
        <v>5</v>
      </c>
      <c r="N3177" s="19">
        <v>3771</v>
      </c>
      <c r="O3177" s="4">
        <f>MATCH(N3177-1,'Supply Data'!$K$12:$K$17)+1</f>
        <v>4</v>
      </c>
      <c r="P3177">
        <f>INDEX('Supply Data'!$L$12:$L$17,'Demand Data'!O3177)</f>
        <v>50</v>
      </c>
      <c r="R3177" t="str">
        <f t="shared" si="496"/>
        <v>12-May-08 Monday 4</v>
      </c>
    </row>
    <row r="3178" spans="4:18" x14ac:dyDescent="0.35">
      <c r="D3178" s="21">
        <f t="shared" si="497"/>
        <v>39580.166666658974</v>
      </c>
      <c r="E3178" s="21" t="b">
        <f t="shared" si="490"/>
        <v>0</v>
      </c>
      <c r="F3178" s="21" t="b">
        <f t="shared" si="491"/>
        <v>0</v>
      </c>
      <c r="G3178" s="20">
        <f t="shared" si="492"/>
        <v>1</v>
      </c>
      <c r="H3178" s="20">
        <f t="shared" si="493"/>
        <v>24</v>
      </c>
      <c r="I3178" s="20">
        <f t="shared" si="498"/>
        <v>5</v>
      </c>
      <c r="J3178" s="21">
        <f t="shared" si="499"/>
        <v>39580</v>
      </c>
      <c r="K3178" s="21"/>
      <c r="L3178" s="21" t="str">
        <f t="shared" si="494"/>
        <v>Monday</v>
      </c>
      <c r="M3178" s="20">
        <f t="shared" si="495"/>
        <v>5</v>
      </c>
      <c r="N3178" s="19">
        <v>3813</v>
      </c>
      <c r="O3178" s="4">
        <f>MATCH(N3178-1,'Supply Data'!$K$12:$K$17)+1</f>
        <v>4</v>
      </c>
      <c r="P3178">
        <f>INDEX('Supply Data'!$L$12:$L$17,'Demand Data'!O3178)</f>
        <v>50</v>
      </c>
      <c r="R3178" t="str">
        <f t="shared" si="496"/>
        <v>12-May-08 Monday 5</v>
      </c>
    </row>
    <row r="3179" spans="4:18" x14ac:dyDescent="0.35">
      <c r="D3179" s="21">
        <f t="shared" si="497"/>
        <v>39580.208333325638</v>
      </c>
      <c r="E3179" s="21" t="b">
        <f t="shared" si="490"/>
        <v>0</v>
      </c>
      <c r="F3179" s="21" t="b">
        <f t="shared" si="491"/>
        <v>0</v>
      </c>
      <c r="G3179" s="20">
        <f t="shared" si="492"/>
        <v>1</v>
      </c>
      <c r="H3179" s="20">
        <f t="shared" si="493"/>
        <v>24</v>
      </c>
      <c r="I3179" s="20">
        <f t="shared" si="498"/>
        <v>6</v>
      </c>
      <c r="J3179" s="21">
        <f t="shared" si="499"/>
        <v>39580</v>
      </c>
      <c r="K3179" s="21"/>
      <c r="L3179" s="21" t="str">
        <f t="shared" si="494"/>
        <v>Monday</v>
      </c>
      <c r="M3179" s="20">
        <f t="shared" si="495"/>
        <v>5</v>
      </c>
      <c r="N3179" s="19">
        <v>3486</v>
      </c>
      <c r="O3179" s="4">
        <f>MATCH(N3179-1,'Supply Data'!$K$12:$K$17)+1</f>
        <v>3</v>
      </c>
      <c r="P3179">
        <f>INDEX('Supply Data'!$L$12:$L$17,'Demand Data'!O3179)</f>
        <v>23</v>
      </c>
      <c r="R3179" t="str">
        <f t="shared" si="496"/>
        <v>12-May-08 Monday 6</v>
      </c>
    </row>
    <row r="3180" spans="4:18" x14ac:dyDescent="0.35">
      <c r="D3180" s="21">
        <f t="shared" si="497"/>
        <v>39580.249999992302</v>
      </c>
      <c r="E3180" s="21" t="b">
        <f t="shared" si="490"/>
        <v>0</v>
      </c>
      <c r="F3180" s="21" t="b">
        <f t="shared" si="491"/>
        <v>0</v>
      </c>
      <c r="G3180" s="20">
        <f t="shared" si="492"/>
        <v>1</v>
      </c>
      <c r="H3180" s="20">
        <f t="shared" si="493"/>
        <v>24</v>
      </c>
      <c r="I3180" s="20">
        <f t="shared" si="498"/>
        <v>7</v>
      </c>
      <c r="J3180" s="21">
        <f t="shared" si="499"/>
        <v>39580</v>
      </c>
      <c r="K3180" s="21"/>
      <c r="L3180" s="21" t="str">
        <f t="shared" si="494"/>
        <v>Monday</v>
      </c>
      <c r="M3180" s="20">
        <f t="shared" si="495"/>
        <v>5</v>
      </c>
      <c r="N3180" s="19">
        <v>3391.5</v>
      </c>
      <c r="O3180" s="4">
        <f>MATCH(N3180-1,'Supply Data'!$K$12:$K$17)+1</f>
        <v>3</v>
      </c>
      <c r="P3180">
        <f>INDEX('Supply Data'!$L$12:$L$17,'Demand Data'!O3180)</f>
        <v>23</v>
      </c>
      <c r="R3180" t="str">
        <f t="shared" si="496"/>
        <v>12-May-08 Monday 7</v>
      </c>
    </row>
    <row r="3181" spans="4:18" x14ac:dyDescent="0.35">
      <c r="D3181" s="21">
        <f t="shared" si="497"/>
        <v>39580.291666658966</v>
      </c>
      <c r="E3181" s="21" t="b">
        <f t="shared" si="490"/>
        <v>0</v>
      </c>
      <c r="F3181" s="21" t="b">
        <f t="shared" si="491"/>
        <v>0</v>
      </c>
      <c r="G3181" s="20">
        <f t="shared" si="492"/>
        <v>1</v>
      </c>
      <c r="H3181" s="20">
        <f t="shared" si="493"/>
        <v>24</v>
      </c>
      <c r="I3181" s="20">
        <f t="shared" si="498"/>
        <v>8</v>
      </c>
      <c r="J3181" s="21">
        <f t="shared" si="499"/>
        <v>39580</v>
      </c>
      <c r="K3181" s="21"/>
      <c r="L3181" s="21" t="str">
        <f t="shared" si="494"/>
        <v>Monday</v>
      </c>
      <c r="M3181" s="20">
        <f t="shared" si="495"/>
        <v>5</v>
      </c>
      <c r="N3181" s="19">
        <v>3469.5</v>
      </c>
      <c r="O3181" s="4">
        <f>MATCH(N3181-1,'Supply Data'!$K$12:$K$17)+1</f>
        <v>3</v>
      </c>
      <c r="P3181">
        <f>INDEX('Supply Data'!$L$12:$L$17,'Demand Data'!O3181)</f>
        <v>23</v>
      </c>
      <c r="R3181" t="str">
        <f t="shared" si="496"/>
        <v>12-May-08 Monday 8</v>
      </c>
    </row>
    <row r="3182" spans="4:18" x14ac:dyDescent="0.35">
      <c r="D3182" s="21">
        <f t="shared" si="497"/>
        <v>39580.333333325631</v>
      </c>
      <c r="E3182" s="21" t="b">
        <f t="shared" si="490"/>
        <v>0</v>
      </c>
      <c r="F3182" s="21" t="b">
        <f t="shared" si="491"/>
        <v>0</v>
      </c>
      <c r="G3182" s="20">
        <f t="shared" si="492"/>
        <v>1</v>
      </c>
      <c r="H3182" s="20">
        <f t="shared" si="493"/>
        <v>24</v>
      </c>
      <c r="I3182" s="20">
        <f t="shared" si="498"/>
        <v>9</v>
      </c>
      <c r="J3182" s="21">
        <f t="shared" si="499"/>
        <v>39580</v>
      </c>
      <c r="K3182" s="21"/>
      <c r="L3182" s="21" t="str">
        <f t="shared" si="494"/>
        <v>Monday</v>
      </c>
      <c r="M3182" s="20">
        <f t="shared" si="495"/>
        <v>5</v>
      </c>
      <c r="N3182" s="19">
        <v>3609</v>
      </c>
      <c r="O3182" s="4">
        <f>MATCH(N3182-1,'Supply Data'!$K$12:$K$17)+1</f>
        <v>4</v>
      </c>
      <c r="P3182">
        <f>INDEX('Supply Data'!$L$12:$L$17,'Demand Data'!O3182)</f>
        <v>50</v>
      </c>
      <c r="R3182" t="str">
        <f t="shared" si="496"/>
        <v>12-May-08 Monday 9</v>
      </c>
    </row>
    <row r="3183" spans="4:18" x14ac:dyDescent="0.35">
      <c r="D3183" s="21">
        <f t="shared" si="497"/>
        <v>39580.374999992295</v>
      </c>
      <c r="E3183" s="21" t="b">
        <f t="shared" si="490"/>
        <v>0</v>
      </c>
      <c r="F3183" s="21" t="b">
        <f t="shared" si="491"/>
        <v>0</v>
      </c>
      <c r="G3183" s="20">
        <f t="shared" si="492"/>
        <v>1</v>
      </c>
      <c r="H3183" s="20">
        <f t="shared" si="493"/>
        <v>24</v>
      </c>
      <c r="I3183" s="20">
        <f t="shared" si="498"/>
        <v>10</v>
      </c>
      <c r="J3183" s="21">
        <f t="shared" si="499"/>
        <v>39580</v>
      </c>
      <c r="K3183" s="21"/>
      <c r="L3183" s="21" t="str">
        <f t="shared" si="494"/>
        <v>Monday</v>
      </c>
      <c r="M3183" s="20">
        <f t="shared" si="495"/>
        <v>5</v>
      </c>
      <c r="N3183" s="19">
        <v>3921</v>
      </c>
      <c r="O3183" s="4">
        <f>MATCH(N3183-1,'Supply Data'!$K$12:$K$17)+1</f>
        <v>4</v>
      </c>
      <c r="P3183">
        <f>INDEX('Supply Data'!$L$12:$L$17,'Demand Data'!O3183)</f>
        <v>50</v>
      </c>
      <c r="R3183" t="str">
        <f t="shared" si="496"/>
        <v>12-May-08 Monday 10</v>
      </c>
    </row>
    <row r="3184" spans="4:18" x14ac:dyDescent="0.35">
      <c r="D3184" s="21">
        <f t="shared" si="497"/>
        <v>39580.416666658959</v>
      </c>
      <c r="E3184" s="21" t="b">
        <f t="shared" si="490"/>
        <v>0</v>
      </c>
      <c r="F3184" s="21" t="b">
        <f t="shared" si="491"/>
        <v>0</v>
      </c>
      <c r="G3184" s="20">
        <f t="shared" si="492"/>
        <v>1</v>
      </c>
      <c r="H3184" s="20">
        <f t="shared" si="493"/>
        <v>24</v>
      </c>
      <c r="I3184" s="20">
        <f t="shared" si="498"/>
        <v>11</v>
      </c>
      <c r="J3184" s="21">
        <f t="shared" si="499"/>
        <v>39580</v>
      </c>
      <c r="K3184" s="21"/>
      <c r="L3184" s="21" t="str">
        <f t="shared" si="494"/>
        <v>Monday</v>
      </c>
      <c r="M3184" s="20">
        <f t="shared" si="495"/>
        <v>5</v>
      </c>
      <c r="N3184" s="19">
        <v>4162.5</v>
      </c>
      <c r="O3184" s="4">
        <f>MATCH(N3184-1,'Supply Data'!$K$12:$K$17)+1</f>
        <v>4</v>
      </c>
      <c r="P3184">
        <f>INDEX('Supply Data'!$L$12:$L$17,'Demand Data'!O3184)</f>
        <v>50</v>
      </c>
      <c r="R3184" t="str">
        <f t="shared" si="496"/>
        <v>12-May-08 Monday 11</v>
      </c>
    </row>
    <row r="3185" spans="4:18" x14ac:dyDescent="0.35">
      <c r="D3185" s="21">
        <f t="shared" si="497"/>
        <v>39580.458333325623</v>
      </c>
      <c r="E3185" s="21" t="b">
        <f t="shared" si="490"/>
        <v>0</v>
      </c>
      <c r="F3185" s="21" t="b">
        <f t="shared" si="491"/>
        <v>0</v>
      </c>
      <c r="G3185" s="20">
        <f t="shared" si="492"/>
        <v>1</v>
      </c>
      <c r="H3185" s="20">
        <f t="shared" si="493"/>
        <v>24</v>
      </c>
      <c r="I3185" s="20">
        <f t="shared" si="498"/>
        <v>12</v>
      </c>
      <c r="J3185" s="21">
        <f t="shared" si="499"/>
        <v>39580</v>
      </c>
      <c r="K3185" s="21"/>
      <c r="L3185" s="21" t="str">
        <f t="shared" si="494"/>
        <v>Monday</v>
      </c>
      <c r="M3185" s="20">
        <f t="shared" si="495"/>
        <v>5</v>
      </c>
      <c r="N3185" s="19">
        <v>4089</v>
      </c>
      <c r="O3185" s="4">
        <f>MATCH(N3185-1,'Supply Data'!$K$12:$K$17)+1</f>
        <v>4</v>
      </c>
      <c r="P3185">
        <f>INDEX('Supply Data'!$L$12:$L$17,'Demand Data'!O3185)</f>
        <v>50</v>
      </c>
      <c r="R3185" t="str">
        <f t="shared" si="496"/>
        <v>12-May-08 Monday 12</v>
      </c>
    </row>
    <row r="3186" spans="4:18" x14ac:dyDescent="0.35">
      <c r="D3186" s="21">
        <f t="shared" si="497"/>
        <v>39580.499999992287</v>
      </c>
      <c r="E3186" s="21" t="b">
        <f t="shared" si="490"/>
        <v>0</v>
      </c>
      <c r="F3186" s="21" t="b">
        <f t="shared" si="491"/>
        <v>0</v>
      </c>
      <c r="G3186" s="20">
        <f t="shared" si="492"/>
        <v>1</v>
      </c>
      <c r="H3186" s="20">
        <f t="shared" si="493"/>
        <v>24</v>
      </c>
      <c r="I3186" s="20">
        <f t="shared" si="498"/>
        <v>13</v>
      </c>
      <c r="J3186" s="21">
        <f t="shared" si="499"/>
        <v>39580</v>
      </c>
      <c r="K3186" s="21"/>
      <c r="L3186" s="21" t="str">
        <f t="shared" si="494"/>
        <v>Monday</v>
      </c>
      <c r="M3186" s="20">
        <f t="shared" si="495"/>
        <v>5</v>
      </c>
      <c r="N3186" s="19">
        <v>4117.5</v>
      </c>
      <c r="O3186" s="4">
        <f>MATCH(N3186-1,'Supply Data'!$K$12:$K$17)+1</f>
        <v>4</v>
      </c>
      <c r="P3186">
        <f>INDEX('Supply Data'!$L$12:$L$17,'Demand Data'!O3186)</f>
        <v>50</v>
      </c>
      <c r="R3186" t="str">
        <f t="shared" si="496"/>
        <v>12-May-08 Monday 13</v>
      </c>
    </row>
    <row r="3187" spans="4:18" x14ac:dyDescent="0.35">
      <c r="D3187" s="21">
        <f t="shared" si="497"/>
        <v>39580.541666658952</v>
      </c>
      <c r="E3187" s="21" t="b">
        <f t="shared" si="490"/>
        <v>0</v>
      </c>
      <c r="F3187" s="21" t="b">
        <f t="shared" si="491"/>
        <v>0</v>
      </c>
      <c r="G3187" s="20">
        <f t="shared" si="492"/>
        <v>1</v>
      </c>
      <c r="H3187" s="20">
        <f t="shared" si="493"/>
        <v>24</v>
      </c>
      <c r="I3187" s="20">
        <f t="shared" si="498"/>
        <v>14</v>
      </c>
      <c r="J3187" s="21">
        <f t="shared" si="499"/>
        <v>39580</v>
      </c>
      <c r="K3187" s="21"/>
      <c r="L3187" s="21" t="str">
        <f t="shared" si="494"/>
        <v>Monday</v>
      </c>
      <c r="M3187" s="20">
        <f t="shared" si="495"/>
        <v>5</v>
      </c>
      <c r="N3187" s="19">
        <v>4065</v>
      </c>
      <c r="O3187" s="4">
        <f>MATCH(N3187-1,'Supply Data'!$K$12:$K$17)+1</f>
        <v>4</v>
      </c>
      <c r="P3187">
        <f>INDEX('Supply Data'!$L$12:$L$17,'Demand Data'!O3187)</f>
        <v>50</v>
      </c>
      <c r="R3187" t="str">
        <f t="shared" si="496"/>
        <v>12-May-08 Monday 14</v>
      </c>
    </row>
    <row r="3188" spans="4:18" x14ac:dyDescent="0.35">
      <c r="D3188" s="21">
        <f t="shared" si="497"/>
        <v>39580.583333325616</v>
      </c>
      <c r="E3188" s="21" t="b">
        <f t="shared" si="490"/>
        <v>0</v>
      </c>
      <c r="F3188" s="21" t="b">
        <f t="shared" si="491"/>
        <v>0</v>
      </c>
      <c r="G3188" s="20">
        <f t="shared" si="492"/>
        <v>1</v>
      </c>
      <c r="H3188" s="20">
        <f t="shared" si="493"/>
        <v>24</v>
      </c>
      <c r="I3188" s="20">
        <f t="shared" si="498"/>
        <v>15</v>
      </c>
      <c r="J3188" s="21">
        <f t="shared" si="499"/>
        <v>39580</v>
      </c>
      <c r="K3188" s="21"/>
      <c r="L3188" s="21" t="str">
        <f t="shared" si="494"/>
        <v>Monday</v>
      </c>
      <c r="M3188" s="20">
        <f t="shared" si="495"/>
        <v>5</v>
      </c>
      <c r="N3188" s="19">
        <v>4018.5</v>
      </c>
      <c r="O3188" s="4">
        <f>MATCH(N3188-1,'Supply Data'!$K$12:$K$17)+1</f>
        <v>4</v>
      </c>
      <c r="P3188">
        <f>INDEX('Supply Data'!$L$12:$L$17,'Demand Data'!O3188)</f>
        <v>50</v>
      </c>
      <c r="R3188" t="str">
        <f t="shared" si="496"/>
        <v>12-May-08 Monday 15</v>
      </c>
    </row>
    <row r="3189" spans="4:18" x14ac:dyDescent="0.35">
      <c r="D3189" s="21">
        <f t="shared" si="497"/>
        <v>39580.62499999228</v>
      </c>
      <c r="E3189" s="21" t="b">
        <f t="shared" si="490"/>
        <v>0</v>
      </c>
      <c r="F3189" s="21" t="b">
        <f t="shared" si="491"/>
        <v>0</v>
      </c>
      <c r="G3189" s="20">
        <f t="shared" si="492"/>
        <v>1</v>
      </c>
      <c r="H3189" s="20">
        <f t="shared" si="493"/>
        <v>24</v>
      </c>
      <c r="I3189" s="20">
        <f t="shared" si="498"/>
        <v>16</v>
      </c>
      <c r="J3189" s="21">
        <f t="shared" si="499"/>
        <v>39580</v>
      </c>
      <c r="K3189" s="21"/>
      <c r="L3189" s="21" t="str">
        <f t="shared" si="494"/>
        <v>Monday</v>
      </c>
      <c r="M3189" s="20">
        <f t="shared" si="495"/>
        <v>5</v>
      </c>
      <c r="N3189" s="19">
        <v>3880.5</v>
      </c>
      <c r="O3189" s="4">
        <f>MATCH(N3189-1,'Supply Data'!$K$12:$K$17)+1</f>
        <v>4</v>
      </c>
      <c r="P3189">
        <f>INDEX('Supply Data'!$L$12:$L$17,'Demand Data'!O3189)</f>
        <v>50</v>
      </c>
      <c r="R3189" t="str">
        <f t="shared" si="496"/>
        <v>12-May-08 Monday 16</v>
      </c>
    </row>
    <row r="3190" spans="4:18" x14ac:dyDescent="0.35">
      <c r="D3190" s="21">
        <f t="shared" si="497"/>
        <v>39580.666666658944</v>
      </c>
      <c r="E3190" s="21" t="b">
        <f t="shared" si="490"/>
        <v>0</v>
      </c>
      <c r="F3190" s="21" t="b">
        <f t="shared" si="491"/>
        <v>0</v>
      </c>
      <c r="G3190" s="20">
        <f t="shared" si="492"/>
        <v>1</v>
      </c>
      <c r="H3190" s="20">
        <f t="shared" si="493"/>
        <v>24</v>
      </c>
      <c r="I3190" s="20">
        <f t="shared" si="498"/>
        <v>17</v>
      </c>
      <c r="J3190" s="21">
        <f t="shared" si="499"/>
        <v>39580</v>
      </c>
      <c r="K3190" s="21"/>
      <c r="L3190" s="21" t="str">
        <f t="shared" si="494"/>
        <v>Monday</v>
      </c>
      <c r="M3190" s="20">
        <f t="shared" si="495"/>
        <v>5</v>
      </c>
      <c r="N3190" s="19">
        <v>3912</v>
      </c>
      <c r="O3190" s="4">
        <f>MATCH(N3190-1,'Supply Data'!$K$12:$K$17)+1</f>
        <v>4</v>
      </c>
      <c r="P3190">
        <f>INDEX('Supply Data'!$L$12:$L$17,'Demand Data'!O3190)</f>
        <v>50</v>
      </c>
      <c r="R3190" t="str">
        <f t="shared" si="496"/>
        <v>12-May-08 Monday 17</v>
      </c>
    </row>
    <row r="3191" spans="4:18" x14ac:dyDescent="0.35">
      <c r="D3191" s="21">
        <f t="shared" si="497"/>
        <v>39580.708333325609</v>
      </c>
      <c r="E3191" s="21" t="b">
        <f t="shared" si="490"/>
        <v>0</v>
      </c>
      <c r="F3191" s="21" t="b">
        <f t="shared" si="491"/>
        <v>0</v>
      </c>
      <c r="G3191" s="20">
        <f t="shared" si="492"/>
        <v>1</v>
      </c>
      <c r="H3191" s="20">
        <f t="shared" si="493"/>
        <v>24</v>
      </c>
      <c r="I3191" s="20">
        <f t="shared" si="498"/>
        <v>18</v>
      </c>
      <c r="J3191" s="21">
        <f t="shared" si="499"/>
        <v>39580</v>
      </c>
      <c r="K3191" s="21"/>
      <c r="L3191" s="21" t="str">
        <f t="shared" si="494"/>
        <v>Monday</v>
      </c>
      <c r="M3191" s="20">
        <f t="shared" si="495"/>
        <v>5</v>
      </c>
      <c r="N3191" s="19">
        <v>4230</v>
      </c>
      <c r="O3191" s="4">
        <f>MATCH(N3191-1,'Supply Data'!$K$12:$K$17)+1</f>
        <v>4</v>
      </c>
      <c r="P3191">
        <f>INDEX('Supply Data'!$L$12:$L$17,'Demand Data'!O3191)</f>
        <v>50</v>
      </c>
      <c r="R3191" t="str">
        <f t="shared" si="496"/>
        <v>12-May-08 Monday 18</v>
      </c>
    </row>
    <row r="3192" spans="4:18" x14ac:dyDescent="0.35">
      <c r="D3192" s="21">
        <f t="shared" si="497"/>
        <v>39580.749999992273</v>
      </c>
      <c r="E3192" s="21" t="b">
        <f t="shared" si="490"/>
        <v>0</v>
      </c>
      <c r="F3192" s="21" t="b">
        <f t="shared" si="491"/>
        <v>0</v>
      </c>
      <c r="G3192" s="20">
        <f t="shared" si="492"/>
        <v>1</v>
      </c>
      <c r="H3192" s="20">
        <f t="shared" si="493"/>
        <v>24</v>
      </c>
      <c r="I3192" s="20">
        <f t="shared" si="498"/>
        <v>19</v>
      </c>
      <c r="J3192" s="21">
        <f t="shared" si="499"/>
        <v>39580</v>
      </c>
      <c r="K3192" s="21"/>
      <c r="L3192" s="21" t="str">
        <f t="shared" si="494"/>
        <v>Monday</v>
      </c>
      <c r="M3192" s="20">
        <f t="shared" si="495"/>
        <v>5</v>
      </c>
      <c r="N3192" s="19">
        <v>4863</v>
      </c>
      <c r="O3192" s="4">
        <f>MATCH(N3192-1,'Supply Data'!$K$12:$K$17)+1</f>
        <v>5</v>
      </c>
      <c r="P3192">
        <f>INDEX('Supply Data'!$L$12:$L$17,'Demand Data'!O3192)</f>
        <v>75</v>
      </c>
      <c r="R3192" t="str">
        <f t="shared" si="496"/>
        <v>12-May-08 Monday 19</v>
      </c>
    </row>
    <row r="3193" spans="4:18" x14ac:dyDescent="0.35">
      <c r="D3193" s="21">
        <f t="shared" si="497"/>
        <v>39580.791666658937</v>
      </c>
      <c r="E3193" s="21" t="b">
        <f t="shared" si="490"/>
        <v>0</v>
      </c>
      <c r="F3193" s="21" t="b">
        <f t="shared" si="491"/>
        <v>0</v>
      </c>
      <c r="G3193" s="20">
        <f t="shared" si="492"/>
        <v>1</v>
      </c>
      <c r="H3193" s="20">
        <f t="shared" si="493"/>
        <v>24</v>
      </c>
      <c r="I3193" s="20">
        <f t="shared" si="498"/>
        <v>20</v>
      </c>
      <c r="J3193" s="21">
        <f t="shared" si="499"/>
        <v>39580</v>
      </c>
      <c r="K3193" s="21"/>
      <c r="L3193" s="21" t="str">
        <f t="shared" si="494"/>
        <v>Monday</v>
      </c>
      <c r="M3193" s="20">
        <f t="shared" si="495"/>
        <v>5</v>
      </c>
      <c r="N3193" s="19">
        <v>4800</v>
      </c>
      <c r="O3193" s="4">
        <f>MATCH(N3193-1,'Supply Data'!$K$12:$K$17)+1</f>
        <v>4</v>
      </c>
      <c r="P3193">
        <f>INDEX('Supply Data'!$L$12:$L$17,'Demand Data'!O3193)</f>
        <v>50</v>
      </c>
      <c r="R3193" t="str">
        <f t="shared" si="496"/>
        <v>12-May-08 Monday 20</v>
      </c>
    </row>
    <row r="3194" spans="4:18" x14ac:dyDescent="0.35">
      <c r="D3194" s="21">
        <f t="shared" si="497"/>
        <v>39580.833333325601</v>
      </c>
      <c r="E3194" s="21" t="b">
        <f t="shared" si="490"/>
        <v>0</v>
      </c>
      <c r="F3194" s="21" t="b">
        <f t="shared" si="491"/>
        <v>0</v>
      </c>
      <c r="G3194" s="20">
        <f t="shared" si="492"/>
        <v>1</v>
      </c>
      <c r="H3194" s="20">
        <f t="shared" si="493"/>
        <v>24</v>
      </c>
      <c r="I3194" s="20">
        <f t="shared" si="498"/>
        <v>21</v>
      </c>
      <c r="J3194" s="21">
        <f t="shared" si="499"/>
        <v>39580</v>
      </c>
      <c r="K3194" s="21"/>
      <c r="L3194" s="21" t="str">
        <f t="shared" si="494"/>
        <v>Monday</v>
      </c>
      <c r="M3194" s="20">
        <f t="shared" si="495"/>
        <v>5</v>
      </c>
      <c r="N3194" s="19">
        <v>4717.5</v>
      </c>
      <c r="O3194" s="4">
        <f>MATCH(N3194-1,'Supply Data'!$K$12:$K$17)+1</f>
        <v>4</v>
      </c>
      <c r="P3194">
        <f>INDEX('Supply Data'!$L$12:$L$17,'Demand Data'!O3194)</f>
        <v>50</v>
      </c>
      <c r="R3194" t="str">
        <f t="shared" si="496"/>
        <v>12-May-08 Monday 21</v>
      </c>
    </row>
    <row r="3195" spans="4:18" x14ac:dyDescent="0.35">
      <c r="D3195" s="21">
        <f t="shared" si="497"/>
        <v>39580.874999992266</v>
      </c>
      <c r="E3195" s="21" t="b">
        <f t="shared" si="490"/>
        <v>0</v>
      </c>
      <c r="F3195" s="21" t="b">
        <f t="shared" si="491"/>
        <v>0</v>
      </c>
      <c r="G3195" s="20">
        <f t="shared" si="492"/>
        <v>1</v>
      </c>
      <c r="H3195" s="20">
        <f t="shared" si="493"/>
        <v>24</v>
      </c>
      <c r="I3195" s="20">
        <f t="shared" si="498"/>
        <v>22</v>
      </c>
      <c r="J3195" s="21">
        <f t="shared" si="499"/>
        <v>39580</v>
      </c>
      <c r="K3195" s="21"/>
      <c r="L3195" s="21" t="str">
        <f t="shared" si="494"/>
        <v>Monday</v>
      </c>
      <c r="M3195" s="20">
        <f t="shared" si="495"/>
        <v>5</v>
      </c>
      <c r="N3195" s="19">
        <v>4515</v>
      </c>
      <c r="O3195" s="4">
        <f>MATCH(N3195-1,'Supply Data'!$K$12:$K$17)+1</f>
        <v>4</v>
      </c>
      <c r="P3195">
        <f>INDEX('Supply Data'!$L$12:$L$17,'Demand Data'!O3195)</f>
        <v>50</v>
      </c>
      <c r="R3195" t="str">
        <f t="shared" si="496"/>
        <v>12-May-08 Monday 22</v>
      </c>
    </row>
    <row r="3196" spans="4:18" x14ac:dyDescent="0.35">
      <c r="D3196" s="21">
        <f t="shared" si="497"/>
        <v>39580.91666665893</v>
      </c>
      <c r="E3196" s="21" t="b">
        <f t="shared" si="490"/>
        <v>0</v>
      </c>
      <c r="F3196" s="21" t="b">
        <f t="shared" si="491"/>
        <v>0</v>
      </c>
      <c r="G3196" s="20">
        <f t="shared" si="492"/>
        <v>1</v>
      </c>
      <c r="H3196" s="20">
        <f t="shared" si="493"/>
        <v>24</v>
      </c>
      <c r="I3196" s="20">
        <f t="shared" si="498"/>
        <v>23</v>
      </c>
      <c r="J3196" s="21">
        <f t="shared" si="499"/>
        <v>39580</v>
      </c>
      <c r="K3196" s="21"/>
      <c r="L3196" s="21" t="str">
        <f t="shared" si="494"/>
        <v>Monday</v>
      </c>
      <c r="M3196" s="20">
        <f t="shared" si="495"/>
        <v>5</v>
      </c>
      <c r="N3196" s="19">
        <v>4309.5</v>
      </c>
      <c r="O3196" s="4">
        <f>MATCH(N3196-1,'Supply Data'!$K$12:$K$17)+1</f>
        <v>4</v>
      </c>
      <c r="P3196">
        <f>INDEX('Supply Data'!$L$12:$L$17,'Demand Data'!O3196)</f>
        <v>50</v>
      </c>
      <c r="R3196" t="str">
        <f t="shared" si="496"/>
        <v>12-May-08 Monday 23</v>
      </c>
    </row>
    <row r="3197" spans="4:18" x14ac:dyDescent="0.35">
      <c r="D3197" s="21">
        <f t="shared" si="497"/>
        <v>39580.958333325594</v>
      </c>
      <c r="E3197" s="21" t="b">
        <f t="shared" si="490"/>
        <v>0</v>
      </c>
      <c r="F3197" s="21" t="b">
        <f t="shared" si="491"/>
        <v>0</v>
      </c>
      <c r="G3197" s="20">
        <f t="shared" si="492"/>
        <v>1</v>
      </c>
      <c r="H3197" s="20">
        <f t="shared" si="493"/>
        <v>24</v>
      </c>
      <c r="I3197" s="20">
        <f t="shared" si="498"/>
        <v>24</v>
      </c>
      <c r="J3197" s="21">
        <f t="shared" si="499"/>
        <v>39580</v>
      </c>
      <c r="K3197" s="21"/>
      <c r="L3197" s="21" t="str">
        <f t="shared" si="494"/>
        <v>Monday</v>
      </c>
      <c r="M3197" s="20">
        <f t="shared" si="495"/>
        <v>5</v>
      </c>
      <c r="N3197" s="19">
        <v>4078.5</v>
      </c>
      <c r="O3197" s="4">
        <f>MATCH(N3197-1,'Supply Data'!$K$12:$K$17)+1</f>
        <v>4</v>
      </c>
      <c r="P3197">
        <f>INDEX('Supply Data'!$L$12:$L$17,'Demand Data'!O3197)</f>
        <v>50</v>
      </c>
      <c r="R3197" t="str">
        <f t="shared" si="496"/>
        <v>12-May-08 Monday 24</v>
      </c>
    </row>
    <row r="3198" spans="4:18" x14ac:dyDescent="0.35">
      <c r="D3198" s="21">
        <f t="shared" si="497"/>
        <v>39580.999999992258</v>
      </c>
      <c r="E3198" s="21" t="b">
        <f t="shared" si="490"/>
        <v>0</v>
      </c>
      <c r="F3198" s="21" t="b">
        <f t="shared" si="491"/>
        <v>0</v>
      </c>
      <c r="G3198" s="20">
        <f t="shared" si="492"/>
        <v>1</v>
      </c>
      <c r="H3198" s="20">
        <f t="shared" si="493"/>
        <v>24</v>
      </c>
      <c r="I3198" s="20">
        <f t="shared" si="498"/>
        <v>1</v>
      </c>
      <c r="J3198" s="21">
        <f t="shared" si="499"/>
        <v>39581</v>
      </c>
      <c r="K3198" s="21"/>
      <c r="L3198" s="21" t="str">
        <f t="shared" si="494"/>
        <v>Tuesday</v>
      </c>
      <c r="M3198" s="20">
        <f t="shared" si="495"/>
        <v>5</v>
      </c>
      <c r="N3198" s="19">
        <v>4279.5</v>
      </c>
      <c r="O3198" s="4">
        <f>MATCH(N3198-1,'Supply Data'!$K$12:$K$17)+1</f>
        <v>4</v>
      </c>
      <c r="P3198">
        <f>INDEX('Supply Data'!$L$12:$L$17,'Demand Data'!O3198)</f>
        <v>50</v>
      </c>
      <c r="R3198" t="str">
        <f t="shared" si="496"/>
        <v>13-May-08 Tuesday 1</v>
      </c>
    </row>
    <row r="3199" spans="4:18" x14ac:dyDescent="0.35">
      <c r="D3199" s="21">
        <f t="shared" si="497"/>
        <v>39581.041666658923</v>
      </c>
      <c r="E3199" s="21" t="b">
        <f t="shared" si="490"/>
        <v>0</v>
      </c>
      <c r="F3199" s="21" t="b">
        <f t="shared" si="491"/>
        <v>0</v>
      </c>
      <c r="G3199" s="20">
        <f t="shared" si="492"/>
        <v>1</v>
      </c>
      <c r="H3199" s="20">
        <f t="shared" si="493"/>
        <v>24</v>
      </c>
      <c r="I3199" s="20">
        <f t="shared" si="498"/>
        <v>2</v>
      </c>
      <c r="J3199" s="21">
        <f t="shared" si="499"/>
        <v>39581</v>
      </c>
      <c r="K3199" s="21"/>
      <c r="L3199" s="21" t="str">
        <f t="shared" si="494"/>
        <v>Tuesday</v>
      </c>
      <c r="M3199" s="20">
        <f t="shared" si="495"/>
        <v>5</v>
      </c>
      <c r="N3199" s="19">
        <v>3865.5</v>
      </c>
      <c r="O3199" s="4">
        <f>MATCH(N3199-1,'Supply Data'!$K$12:$K$17)+1</f>
        <v>4</v>
      </c>
      <c r="P3199">
        <f>INDEX('Supply Data'!$L$12:$L$17,'Demand Data'!O3199)</f>
        <v>50</v>
      </c>
      <c r="R3199" t="str">
        <f t="shared" si="496"/>
        <v>13-May-08 Tuesday 2</v>
      </c>
    </row>
    <row r="3200" spans="4:18" x14ac:dyDescent="0.35">
      <c r="D3200" s="21">
        <f t="shared" si="497"/>
        <v>39581.083333325587</v>
      </c>
      <c r="E3200" s="21" t="b">
        <f t="shared" si="490"/>
        <v>0</v>
      </c>
      <c r="F3200" s="21" t="b">
        <f t="shared" si="491"/>
        <v>0</v>
      </c>
      <c r="G3200" s="20">
        <f t="shared" si="492"/>
        <v>1</v>
      </c>
      <c r="H3200" s="20">
        <f t="shared" si="493"/>
        <v>24</v>
      </c>
      <c r="I3200" s="20">
        <f t="shared" si="498"/>
        <v>3</v>
      </c>
      <c r="J3200" s="21">
        <f t="shared" si="499"/>
        <v>39581</v>
      </c>
      <c r="K3200" s="21"/>
      <c r="L3200" s="21" t="str">
        <f t="shared" si="494"/>
        <v>Tuesday</v>
      </c>
      <c r="M3200" s="20">
        <f t="shared" si="495"/>
        <v>5</v>
      </c>
      <c r="N3200" s="19">
        <v>3784.5</v>
      </c>
      <c r="O3200" s="4">
        <f>MATCH(N3200-1,'Supply Data'!$K$12:$K$17)+1</f>
        <v>4</v>
      </c>
      <c r="P3200">
        <f>INDEX('Supply Data'!$L$12:$L$17,'Demand Data'!O3200)</f>
        <v>50</v>
      </c>
      <c r="R3200" t="str">
        <f t="shared" si="496"/>
        <v>13-May-08 Tuesday 3</v>
      </c>
    </row>
    <row r="3201" spans="4:18" x14ac:dyDescent="0.35">
      <c r="D3201" s="21">
        <f t="shared" si="497"/>
        <v>39581.124999992251</v>
      </c>
      <c r="E3201" s="21" t="b">
        <f t="shared" si="490"/>
        <v>0</v>
      </c>
      <c r="F3201" s="21" t="b">
        <f t="shared" si="491"/>
        <v>0</v>
      </c>
      <c r="G3201" s="20">
        <f t="shared" si="492"/>
        <v>1</v>
      </c>
      <c r="H3201" s="20">
        <f t="shared" si="493"/>
        <v>24</v>
      </c>
      <c r="I3201" s="20">
        <f t="shared" si="498"/>
        <v>4</v>
      </c>
      <c r="J3201" s="21">
        <f t="shared" si="499"/>
        <v>39581</v>
      </c>
      <c r="K3201" s="21"/>
      <c r="L3201" s="21" t="str">
        <f t="shared" si="494"/>
        <v>Tuesday</v>
      </c>
      <c r="M3201" s="20">
        <f t="shared" si="495"/>
        <v>5</v>
      </c>
      <c r="N3201" s="19">
        <v>3688.5</v>
      </c>
      <c r="O3201" s="4">
        <f>MATCH(N3201-1,'Supply Data'!$K$12:$K$17)+1</f>
        <v>4</v>
      </c>
      <c r="P3201">
        <f>INDEX('Supply Data'!$L$12:$L$17,'Demand Data'!O3201)</f>
        <v>50</v>
      </c>
      <c r="R3201" t="str">
        <f t="shared" si="496"/>
        <v>13-May-08 Tuesday 4</v>
      </c>
    </row>
    <row r="3202" spans="4:18" x14ac:dyDescent="0.35">
      <c r="D3202" s="21">
        <f t="shared" si="497"/>
        <v>39581.166666658915</v>
      </c>
      <c r="E3202" s="21" t="b">
        <f t="shared" si="490"/>
        <v>0</v>
      </c>
      <c r="F3202" s="21" t="b">
        <f t="shared" si="491"/>
        <v>0</v>
      </c>
      <c r="G3202" s="20">
        <f t="shared" si="492"/>
        <v>1</v>
      </c>
      <c r="H3202" s="20">
        <f t="shared" si="493"/>
        <v>24</v>
      </c>
      <c r="I3202" s="20">
        <f t="shared" si="498"/>
        <v>5</v>
      </c>
      <c r="J3202" s="21">
        <f t="shared" si="499"/>
        <v>39581</v>
      </c>
      <c r="K3202" s="21"/>
      <c r="L3202" s="21" t="str">
        <f t="shared" si="494"/>
        <v>Tuesday</v>
      </c>
      <c r="M3202" s="20">
        <f t="shared" si="495"/>
        <v>5</v>
      </c>
      <c r="N3202" s="19">
        <v>3759</v>
      </c>
      <c r="O3202" s="4">
        <f>MATCH(N3202-1,'Supply Data'!$K$12:$K$17)+1</f>
        <v>4</v>
      </c>
      <c r="P3202">
        <f>INDEX('Supply Data'!$L$12:$L$17,'Demand Data'!O3202)</f>
        <v>50</v>
      </c>
      <c r="R3202" t="str">
        <f t="shared" si="496"/>
        <v>13-May-08 Tuesday 5</v>
      </c>
    </row>
    <row r="3203" spans="4:18" x14ac:dyDescent="0.35">
      <c r="D3203" s="21">
        <f t="shared" si="497"/>
        <v>39581.20833332558</v>
      </c>
      <c r="E3203" s="21" t="b">
        <f t="shared" si="490"/>
        <v>0</v>
      </c>
      <c r="F3203" s="21" t="b">
        <f t="shared" si="491"/>
        <v>0</v>
      </c>
      <c r="G3203" s="20">
        <f t="shared" si="492"/>
        <v>1</v>
      </c>
      <c r="H3203" s="20">
        <f t="shared" si="493"/>
        <v>24</v>
      </c>
      <c r="I3203" s="20">
        <f t="shared" si="498"/>
        <v>6</v>
      </c>
      <c r="J3203" s="21">
        <f t="shared" si="499"/>
        <v>39581</v>
      </c>
      <c r="K3203" s="21"/>
      <c r="L3203" s="21" t="str">
        <f t="shared" si="494"/>
        <v>Tuesday</v>
      </c>
      <c r="M3203" s="20">
        <f t="shared" si="495"/>
        <v>5</v>
      </c>
      <c r="N3203" s="19">
        <v>3675</v>
      </c>
      <c r="O3203" s="4">
        <f>MATCH(N3203-1,'Supply Data'!$K$12:$K$17)+1</f>
        <v>4</v>
      </c>
      <c r="P3203">
        <f>INDEX('Supply Data'!$L$12:$L$17,'Demand Data'!O3203)</f>
        <v>50</v>
      </c>
      <c r="R3203" t="str">
        <f t="shared" si="496"/>
        <v>13-May-08 Tuesday 6</v>
      </c>
    </row>
    <row r="3204" spans="4:18" x14ac:dyDescent="0.35">
      <c r="D3204" s="21">
        <f t="shared" si="497"/>
        <v>39581.249999992244</v>
      </c>
      <c r="E3204" s="21" t="b">
        <f t="shared" si="490"/>
        <v>0</v>
      </c>
      <c r="F3204" s="21" t="b">
        <f t="shared" si="491"/>
        <v>0</v>
      </c>
      <c r="G3204" s="20">
        <f t="shared" si="492"/>
        <v>1</v>
      </c>
      <c r="H3204" s="20">
        <f t="shared" si="493"/>
        <v>24</v>
      </c>
      <c r="I3204" s="20">
        <f t="shared" si="498"/>
        <v>7</v>
      </c>
      <c r="J3204" s="21">
        <f t="shared" si="499"/>
        <v>39581</v>
      </c>
      <c r="K3204" s="21"/>
      <c r="L3204" s="21" t="str">
        <f t="shared" si="494"/>
        <v>Tuesday</v>
      </c>
      <c r="M3204" s="20">
        <f t="shared" si="495"/>
        <v>5</v>
      </c>
      <c r="N3204" s="19">
        <v>3919.5</v>
      </c>
      <c r="O3204" s="4">
        <f>MATCH(N3204-1,'Supply Data'!$K$12:$K$17)+1</f>
        <v>4</v>
      </c>
      <c r="P3204">
        <f>INDEX('Supply Data'!$L$12:$L$17,'Demand Data'!O3204)</f>
        <v>50</v>
      </c>
      <c r="R3204" t="str">
        <f t="shared" si="496"/>
        <v>13-May-08 Tuesday 7</v>
      </c>
    </row>
    <row r="3205" spans="4:18" x14ac:dyDescent="0.35">
      <c r="D3205" s="21">
        <f t="shared" si="497"/>
        <v>39581.291666658908</v>
      </c>
      <c r="E3205" s="21" t="b">
        <f t="shared" si="490"/>
        <v>0</v>
      </c>
      <c r="F3205" s="21" t="b">
        <f t="shared" si="491"/>
        <v>0</v>
      </c>
      <c r="G3205" s="20">
        <f t="shared" si="492"/>
        <v>1</v>
      </c>
      <c r="H3205" s="20">
        <f t="shared" si="493"/>
        <v>24</v>
      </c>
      <c r="I3205" s="20">
        <f t="shared" si="498"/>
        <v>8</v>
      </c>
      <c r="J3205" s="21">
        <f t="shared" si="499"/>
        <v>39581</v>
      </c>
      <c r="K3205" s="21"/>
      <c r="L3205" s="21" t="str">
        <f t="shared" si="494"/>
        <v>Tuesday</v>
      </c>
      <c r="M3205" s="20">
        <f t="shared" si="495"/>
        <v>5</v>
      </c>
      <c r="N3205" s="19">
        <v>4449</v>
      </c>
      <c r="O3205" s="4">
        <f>MATCH(N3205-1,'Supply Data'!$K$12:$K$17)+1</f>
        <v>4</v>
      </c>
      <c r="P3205">
        <f>INDEX('Supply Data'!$L$12:$L$17,'Demand Data'!O3205)</f>
        <v>50</v>
      </c>
      <c r="R3205" t="str">
        <f t="shared" si="496"/>
        <v>13-May-08 Tuesday 8</v>
      </c>
    </row>
    <row r="3206" spans="4:18" x14ac:dyDescent="0.35">
      <c r="D3206" s="21">
        <f t="shared" si="497"/>
        <v>39581.333333325572</v>
      </c>
      <c r="E3206" s="21" t="b">
        <f t="shared" ref="E3206:E3269" si="500">D3206=$D$2</f>
        <v>0</v>
      </c>
      <c r="F3206" s="21" t="b">
        <f t="shared" ref="F3206:F3269" si="501">D3206=$E$2</f>
        <v>0</v>
      </c>
      <c r="G3206" s="20">
        <f t="shared" si="492"/>
        <v>1</v>
      </c>
      <c r="H3206" s="20">
        <f t="shared" si="493"/>
        <v>24</v>
      </c>
      <c r="I3206" s="20">
        <f t="shared" si="498"/>
        <v>9</v>
      </c>
      <c r="J3206" s="21">
        <f t="shared" si="499"/>
        <v>39581</v>
      </c>
      <c r="K3206" s="21"/>
      <c r="L3206" s="21" t="str">
        <f t="shared" si="494"/>
        <v>Tuesday</v>
      </c>
      <c r="M3206" s="20">
        <f t="shared" si="495"/>
        <v>5</v>
      </c>
      <c r="N3206" s="19">
        <v>4992</v>
      </c>
      <c r="O3206" s="4">
        <f>MATCH(N3206-1,'Supply Data'!$K$12:$K$17)+1</f>
        <v>5</v>
      </c>
      <c r="P3206">
        <f>INDEX('Supply Data'!$L$12:$L$17,'Demand Data'!O3206)</f>
        <v>75</v>
      </c>
      <c r="R3206" t="str">
        <f t="shared" si="496"/>
        <v>13-May-08 Tuesday 9</v>
      </c>
    </row>
    <row r="3207" spans="4:18" x14ac:dyDescent="0.35">
      <c r="D3207" s="21">
        <f t="shared" si="497"/>
        <v>39581.374999992237</v>
      </c>
      <c r="E3207" s="21" t="b">
        <f t="shared" si="500"/>
        <v>0</v>
      </c>
      <c r="F3207" s="21" t="b">
        <f t="shared" si="501"/>
        <v>0</v>
      </c>
      <c r="G3207" s="20">
        <f t="shared" ref="G3207:G3270" si="502">IF(E3207,2,IF(F3207,3,1))</f>
        <v>1</v>
      </c>
      <c r="H3207" s="20">
        <f t="shared" ref="H3207:H3270" si="503">CHOOSE(G3207,24,23,25)</f>
        <v>24</v>
      </c>
      <c r="I3207" s="20">
        <f t="shared" si="498"/>
        <v>10</v>
      </c>
      <c r="J3207" s="21">
        <f t="shared" si="499"/>
        <v>39581</v>
      </c>
      <c r="K3207" s="21"/>
      <c r="L3207" s="21" t="str">
        <f t="shared" ref="L3207:L3270" si="504">TEXT(J3207,"ddddd")</f>
        <v>Tuesday</v>
      </c>
      <c r="M3207" s="20">
        <f t="shared" ref="M3207:M3270" si="505">MONTH(D3207)</f>
        <v>5</v>
      </c>
      <c r="N3207" s="19">
        <v>5883</v>
      </c>
      <c r="O3207" s="4">
        <f>MATCH(N3207-1,'Supply Data'!$K$12:$K$17)+1</f>
        <v>5</v>
      </c>
      <c r="P3207">
        <f>INDEX('Supply Data'!$L$12:$L$17,'Demand Data'!O3207)</f>
        <v>75</v>
      </c>
      <c r="R3207" t="str">
        <f t="shared" ref="R3207:R3270" si="506">TEXT(D3207,"dd-mmm-yy ddddd")&amp;" "&amp;I3207</f>
        <v>13-May-08 Tuesday 10</v>
      </c>
    </row>
    <row r="3208" spans="4:18" x14ac:dyDescent="0.35">
      <c r="D3208" s="21">
        <f t="shared" ref="D3208:D3271" si="507">D3207+1/24</f>
        <v>39581.416666658901</v>
      </c>
      <c r="E3208" s="21" t="b">
        <f t="shared" si="500"/>
        <v>0</v>
      </c>
      <c r="F3208" s="21" t="b">
        <f t="shared" si="501"/>
        <v>0</v>
      </c>
      <c r="G3208" s="20">
        <f t="shared" si="502"/>
        <v>1</v>
      </c>
      <c r="H3208" s="20">
        <f t="shared" si="503"/>
        <v>24</v>
      </c>
      <c r="I3208" s="20">
        <f t="shared" ref="I3208:I3271" si="508">IF(I3207&gt;=H3208,1,I3207+1)</f>
        <v>11</v>
      </c>
      <c r="J3208" s="21">
        <f t="shared" ref="J3208:J3271" si="509">IF(I3208=1,J3207+1,J3207)</f>
        <v>39581</v>
      </c>
      <c r="K3208" s="21"/>
      <c r="L3208" s="21" t="str">
        <f t="shared" si="504"/>
        <v>Tuesday</v>
      </c>
      <c r="M3208" s="20">
        <f t="shared" si="505"/>
        <v>5</v>
      </c>
      <c r="N3208" s="19">
        <v>6148.5</v>
      </c>
      <c r="O3208" s="4">
        <f>MATCH(N3208-1,'Supply Data'!$K$12:$K$17)+1</f>
        <v>5</v>
      </c>
      <c r="P3208">
        <f>INDEX('Supply Data'!$L$12:$L$17,'Demand Data'!O3208)</f>
        <v>75</v>
      </c>
      <c r="R3208" t="str">
        <f t="shared" si="506"/>
        <v>13-May-08 Tuesday 11</v>
      </c>
    </row>
    <row r="3209" spans="4:18" x14ac:dyDescent="0.35">
      <c r="D3209" s="21">
        <f t="shared" si="507"/>
        <v>39581.458333325565</v>
      </c>
      <c r="E3209" s="21" t="b">
        <f t="shared" si="500"/>
        <v>0</v>
      </c>
      <c r="F3209" s="21" t="b">
        <f t="shared" si="501"/>
        <v>0</v>
      </c>
      <c r="G3209" s="20">
        <f t="shared" si="502"/>
        <v>1</v>
      </c>
      <c r="H3209" s="20">
        <f t="shared" si="503"/>
        <v>24</v>
      </c>
      <c r="I3209" s="20">
        <f t="shared" si="508"/>
        <v>12</v>
      </c>
      <c r="J3209" s="21">
        <f t="shared" si="509"/>
        <v>39581</v>
      </c>
      <c r="K3209" s="21"/>
      <c r="L3209" s="21" t="str">
        <f t="shared" si="504"/>
        <v>Tuesday</v>
      </c>
      <c r="M3209" s="20">
        <f t="shared" si="505"/>
        <v>5</v>
      </c>
      <c r="N3209" s="19">
        <v>5847</v>
      </c>
      <c r="O3209" s="4">
        <f>MATCH(N3209-1,'Supply Data'!$K$12:$K$17)+1</f>
        <v>5</v>
      </c>
      <c r="P3209">
        <f>INDEX('Supply Data'!$L$12:$L$17,'Demand Data'!O3209)</f>
        <v>75</v>
      </c>
      <c r="R3209" t="str">
        <f t="shared" si="506"/>
        <v>13-May-08 Tuesday 12</v>
      </c>
    </row>
    <row r="3210" spans="4:18" x14ac:dyDescent="0.35">
      <c r="D3210" s="21">
        <f t="shared" si="507"/>
        <v>39581.499999992229</v>
      </c>
      <c r="E3210" s="21" t="b">
        <f t="shared" si="500"/>
        <v>0</v>
      </c>
      <c r="F3210" s="21" t="b">
        <f t="shared" si="501"/>
        <v>0</v>
      </c>
      <c r="G3210" s="20">
        <f t="shared" si="502"/>
        <v>1</v>
      </c>
      <c r="H3210" s="20">
        <f t="shared" si="503"/>
        <v>24</v>
      </c>
      <c r="I3210" s="20">
        <f t="shared" si="508"/>
        <v>13</v>
      </c>
      <c r="J3210" s="21">
        <f t="shared" si="509"/>
        <v>39581</v>
      </c>
      <c r="K3210" s="21"/>
      <c r="L3210" s="21" t="str">
        <f t="shared" si="504"/>
        <v>Tuesday</v>
      </c>
      <c r="M3210" s="20">
        <f t="shared" si="505"/>
        <v>5</v>
      </c>
      <c r="N3210" s="19">
        <v>5917.5</v>
      </c>
      <c r="O3210" s="4">
        <f>MATCH(N3210-1,'Supply Data'!$K$12:$K$17)+1</f>
        <v>5</v>
      </c>
      <c r="P3210">
        <f>INDEX('Supply Data'!$L$12:$L$17,'Demand Data'!O3210)</f>
        <v>75</v>
      </c>
      <c r="R3210" t="str">
        <f t="shared" si="506"/>
        <v>13-May-08 Tuesday 13</v>
      </c>
    </row>
    <row r="3211" spans="4:18" x14ac:dyDescent="0.35">
      <c r="D3211" s="21">
        <f t="shared" si="507"/>
        <v>39581.541666658894</v>
      </c>
      <c r="E3211" s="21" t="b">
        <f t="shared" si="500"/>
        <v>0</v>
      </c>
      <c r="F3211" s="21" t="b">
        <f t="shared" si="501"/>
        <v>0</v>
      </c>
      <c r="G3211" s="20">
        <f t="shared" si="502"/>
        <v>1</v>
      </c>
      <c r="H3211" s="20">
        <f t="shared" si="503"/>
        <v>24</v>
      </c>
      <c r="I3211" s="20">
        <f t="shared" si="508"/>
        <v>14</v>
      </c>
      <c r="J3211" s="21">
        <f t="shared" si="509"/>
        <v>39581</v>
      </c>
      <c r="K3211" s="21"/>
      <c r="L3211" s="21" t="str">
        <f t="shared" si="504"/>
        <v>Tuesday</v>
      </c>
      <c r="M3211" s="20">
        <f t="shared" si="505"/>
        <v>5</v>
      </c>
      <c r="N3211" s="19">
        <v>5997</v>
      </c>
      <c r="O3211" s="4">
        <f>MATCH(N3211-1,'Supply Data'!$K$12:$K$17)+1</f>
        <v>5</v>
      </c>
      <c r="P3211">
        <f>INDEX('Supply Data'!$L$12:$L$17,'Demand Data'!O3211)</f>
        <v>75</v>
      </c>
      <c r="R3211" t="str">
        <f t="shared" si="506"/>
        <v>13-May-08 Tuesday 14</v>
      </c>
    </row>
    <row r="3212" spans="4:18" x14ac:dyDescent="0.35">
      <c r="D3212" s="21">
        <f t="shared" si="507"/>
        <v>39581.583333325558</v>
      </c>
      <c r="E3212" s="21" t="b">
        <f t="shared" si="500"/>
        <v>0</v>
      </c>
      <c r="F3212" s="21" t="b">
        <f t="shared" si="501"/>
        <v>0</v>
      </c>
      <c r="G3212" s="20">
        <f t="shared" si="502"/>
        <v>1</v>
      </c>
      <c r="H3212" s="20">
        <f t="shared" si="503"/>
        <v>24</v>
      </c>
      <c r="I3212" s="20">
        <f t="shared" si="508"/>
        <v>15</v>
      </c>
      <c r="J3212" s="21">
        <f t="shared" si="509"/>
        <v>39581</v>
      </c>
      <c r="K3212" s="21"/>
      <c r="L3212" s="21" t="str">
        <f t="shared" si="504"/>
        <v>Tuesday</v>
      </c>
      <c r="M3212" s="20">
        <f t="shared" si="505"/>
        <v>5</v>
      </c>
      <c r="N3212" s="19">
        <v>5973</v>
      </c>
      <c r="O3212" s="4">
        <f>MATCH(N3212-1,'Supply Data'!$K$12:$K$17)+1</f>
        <v>5</v>
      </c>
      <c r="P3212">
        <f>INDEX('Supply Data'!$L$12:$L$17,'Demand Data'!O3212)</f>
        <v>75</v>
      </c>
      <c r="R3212" t="str">
        <f t="shared" si="506"/>
        <v>13-May-08 Tuesday 15</v>
      </c>
    </row>
    <row r="3213" spans="4:18" x14ac:dyDescent="0.35">
      <c r="D3213" s="21">
        <f t="shared" si="507"/>
        <v>39581.624999992222</v>
      </c>
      <c r="E3213" s="21" t="b">
        <f t="shared" si="500"/>
        <v>0</v>
      </c>
      <c r="F3213" s="21" t="b">
        <f t="shared" si="501"/>
        <v>0</v>
      </c>
      <c r="G3213" s="20">
        <f t="shared" si="502"/>
        <v>1</v>
      </c>
      <c r="H3213" s="20">
        <f t="shared" si="503"/>
        <v>24</v>
      </c>
      <c r="I3213" s="20">
        <f t="shared" si="508"/>
        <v>16</v>
      </c>
      <c r="J3213" s="21">
        <f t="shared" si="509"/>
        <v>39581</v>
      </c>
      <c r="K3213" s="21"/>
      <c r="L3213" s="21" t="str">
        <f t="shared" si="504"/>
        <v>Tuesday</v>
      </c>
      <c r="M3213" s="20">
        <f t="shared" si="505"/>
        <v>5</v>
      </c>
      <c r="N3213" s="19">
        <v>5548.5</v>
      </c>
      <c r="O3213" s="4">
        <f>MATCH(N3213-1,'Supply Data'!$K$12:$K$17)+1</f>
        <v>5</v>
      </c>
      <c r="P3213">
        <f>INDEX('Supply Data'!$L$12:$L$17,'Demand Data'!O3213)</f>
        <v>75</v>
      </c>
      <c r="R3213" t="str">
        <f t="shared" si="506"/>
        <v>13-May-08 Tuesday 16</v>
      </c>
    </row>
    <row r="3214" spans="4:18" x14ac:dyDescent="0.35">
      <c r="D3214" s="21">
        <f t="shared" si="507"/>
        <v>39581.666666658886</v>
      </c>
      <c r="E3214" s="21" t="b">
        <f t="shared" si="500"/>
        <v>0</v>
      </c>
      <c r="F3214" s="21" t="b">
        <f t="shared" si="501"/>
        <v>0</v>
      </c>
      <c r="G3214" s="20">
        <f t="shared" si="502"/>
        <v>1</v>
      </c>
      <c r="H3214" s="20">
        <f t="shared" si="503"/>
        <v>24</v>
      </c>
      <c r="I3214" s="20">
        <f t="shared" si="508"/>
        <v>17</v>
      </c>
      <c r="J3214" s="21">
        <f t="shared" si="509"/>
        <v>39581</v>
      </c>
      <c r="K3214" s="21"/>
      <c r="L3214" s="21" t="str">
        <f t="shared" si="504"/>
        <v>Tuesday</v>
      </c>
      <c r="M3214" s="20">
        <f t="shared" si="505"/>
        <v>5</v>
      </c>
      <c r="N3214" s="19">
        <v>5590.5</v>
      </c>
      <c r="O3214" s="4">
        <f>MATCH(N3214-1,'Supply Data'!$K$12:$K$17)+1</f>
        <v>5</v>
      </c>
      <c r="P3214">
        <f>INDEX('Supply Data'!$L$12:$L$17,'Demand Data'!O3214)</f>
        <v>75</v>
      </c>
      <c r="R3214" t="str">
        <f t="shared" si="506"/>
        <v>13-May-08 Tuesday 17</v>
      </c>
    </row>
    <row r="3215" spans="4:18" x14ac:dyDescent="0.35">
      <c r="D3215" s="21">
        <f t="shared" si="507"/>
        <v>39581.70833332555</v>
      </c>
      <c r="E3215" s="21" t="b">
        <f t="shared" si="500"/>
        <v>0</v>
      </c>
      <c r="F3215" s="21" t="b">
        <f t="shared" si="501"/>
        <v>0</v>
      </c>
      <c r="G3215" s="20">
        <f t="shared" si="502"/>
        <v>1</v>
      </c>
      <c r="H3215" s="20">
        <f t="shared" si="503"/>
        <v>24</v>
      </c>
      <c r="I3215" s="20">
        <f t="shared" si="508"/>
        <v>18</v>
      </c>
      <c r="J3215" s="21">
        <f t="shared" si="509"/>
        <v>39581</v>
      </c>
      <c r="K3215" s="21"/>
      <c r="L3215" s="21" t="str">
        <f t="shared" si="504"/>
        <v>Tuesday</v>
      </c>
      <c r="M3215" s="20">
        <f t="shared" si="505"/>
        <v>5</v>
      </c>
      <c r="N3215" s="19">
        <v>5376</v>
      </c>
      <c r="O3215" s="4">
        <f>MATCH(N3215-1,'Supply Data'!$K$12:$K$17)+1</f>
        <v>5</v>
      </c>
      <c r="P3215">
        <f>INDEX('Supply Data'!$L$12:$L$17,'Demand Data'!O3215)</f>
        <v>75</v>
      </c>
      <c r="R3215" t="str">
        <f t="shared" si="506"/>
        <v>13-May-08 Tuesday 18</v>
      </c>
    </row>
    <row r="3216" spans="4:18" x14ac:dyDescent="0.35">
      <c r="D3216" s="21">
        <f t="shared" si="507"/>
        <v>39581.749999992215</v>
      </c>
      <c r="E3216" s="21" t="b">
        <f t="shared" si="500"/>
        <v>0</v>
      </c>
      <c r="F3216" s="21" t="b">
        <f t="shared" si="501"/>
        <v>0</v>
      </c>
      <c r="G3216" s="20">
        <f t="shared" si="502"/>
        <v>1</v>
      </c>
      <c r="H3216" s="20">
        <f t="shared" si="503"/>
        <v>24</v>
      </c>
      <c r="I3216" s="20">
        <f t="shared" si="508"/>
        <v>19</v>
      </c>
      <c r="J3216" s="21">
        <f t="shared" si="509"/>
        <v>39581</v>
      </c>
      <c r="K3216" s="21"/>
      <c r="L3216" s="21" t="str">
        <f t="shared" si="504"/>
        <v>Tuesday</v>
      </c>
      <c r="M3216" s="20">
        <f t="shared" si="505"/>
        <v>5</v>
      </c>
      <c r="N3216" s="19">
        <v>5515.5</v>
      </c>
      <c r="O3216" s="4">
        <f>MATCH(N3216-1,'Supply Data'!$K$12:$K$17)+1</f>
        <v>5</v>
      </c>
      <c r="P3216">
        <f>INDEX('Supply Data'!$L$12:$L$17,'Demand Data'!O3216)</f>
        <v>75</v>
      </c>
      <c r="R3216" t="str">
        <f t="shared" si="506"/>
        <v>13-May-08 Tuesday 19</v>
      </c>
    </row>
    <row r="3217" spans="4:18" x14ac:dyDescent="0.35">
      <c r="D3217" s="21">
        <f t="shared" si="507"/>
        <v>39581.791666658879</v>
      </c>
      <c r="E3217" s="21" t="b">
        <f t="shared" si="500"/>
        <v>0</v>
      </c>
      <c r="F3217" s="21" t="b">
        <f t="shared" si="501"/>
        <v>0</v>
      </c>
      <c r="G3217" s="20">
        <f t="shared" si="502"/>
        <v>1</v>
      </c>
      <c r="H3217" s="20">
        <f t="shared" si="503"/>
        <v>24</v>
      </c>
      <c r="I3217" s="20">
        <f t="shared" si="508"/>
        <v>20</v>
      </c>
      <c r="J3217" s="21">
        <f t="shared" si="509"/>
        <v>39581</v>
      </c>
      <c r="K3217" s="21"/>
      <c r="L3217" s="21" t="str">
        <f t="shared" si="504"/>
        <v>Tuesday</v>
      </c>
      <c r="M3217" s="20">
        <f t="shared" si="505"/>
        <v>5</v>
      </c>
      <c r="N3217" s="19">
        <v>5425.5</v>
      </c>
      <c r="O3217" s="4">
        <f>MATCH(N3217-1,'Supply Data'!$K$12:$K$17)+1</f>
        <v>5</v>
      </c>
      <c r="P3217">
        <f>INDEX('Supply Data'!$L$12:$L$17,'Demand Data'!O3217)</f>
        <v>75</v>
      </c>
      <c r="R3217" t="str">
        <f t="shared" si="506"/>
        <v>13-May-08 Tuesday 20</v>
      </c>
    </row>
    <row r="3218" spans="4:18" x14ac:dyDescent="0.35">
      <c r="D3218" s="21">
        <f t="shared" si="507"/>
        <v>39581.833333325543</v>
      </c>
      <c r="E3218" s="21" t="b">
        <f t="shared" si="500"/>
        <v>0</v>
      </c>
      <c r="F3218" s="21" t="b">
        <f t="shared" si="501"/>
        <v>0</v>
      </c>
      <c r="G3218" s="20">
        <f t="shared" si="502"/>
        <v>1</v>
      </c>
      <c r="H3218" s="20">
        <f t="shared" si="503"/>
        <v>24</v>
      </c>
      <c r="I3218" s="20">
        <f t="shared" si="508"/>
        <v>21</v>
      </c>
      <c r="J3218" s="21">
        <f t="shared" si="509"/>
        <v>39581</v>
      </c>
      <c r="K3218" s="21"/>
      <c r="L3218" s="21" t="str">
        <f t="shared" si="504"/>
        <v>Tuesday</v>
      </c>
      <c r="M3218" s="20">
        <f t="shared" si="505"/>
        <v>5</v>
      </c>
      <c r="N3218" s="19">
        <v>5202</v>
      </c>
      <c r="O3218" s="4">
        <f>MATCH(N3218-1,'Supply Data'!$K$12:$K$17)+1</f>
        <v>5</v>
      </c>
      <c r="P3218">
        <f>INDEX('Supply Data'!$L$12:$L$17,'Demand Data'!O3218)</f>
        <v>75</v>
      </c>
      <c r="R3218" t="str">
        <f t="shared" si="506"/>
        <v>13-May-08 Tuesday 21</v>
      </c>
    </row>
    <row r="3219" spans="4:18" x14ac:dyDescent="0.35">
      <c r="D3219" s="21">
        <f t="shared" si="507"/>
        <v>39581.874999992207</v>
      </c>
      <c r="E3219" s="21" t="b">
        <f t="shared" si="500"/>
        <v>0</v>
      </c>
      <c r="F3219" s="21" t="b">
        <f t="shared" si="501"/>
        <v>0</v>
      </c>
      <c r="G3219" s="20">
        <f t="shared" si="502"/>
        <v>1</v>
      </c>
      <c r="H3219" s="20">
        <f t="shared" si="503"/>
        <v>24</v>
      </c>
      <c r="I3219" s="20">
        <f t="shared" si="508"/>
        <v>22</v>
      </c>
      <c r="J3219" s="21">
        <f t="shared" si="509"/>
        <v>39581</v>
      </c>
      <c r="K3219" s="21"/>
      <c r="L3219" s="21" t="str">
        <f t="shared" si="504"/>
        <v>Tuesday</v>
      </c>
      <c r="M3219" s="20">
        <f t="shared" si="505"/>
        <v>5</v>
      </c>
      <c r="N3219" s="19">
        <v>4852.5</v>
      </c>
      <c r="O3219" s="4">
        <f>MATCH(N3219-1,'Supply Data'!$K$12:$K$17)+1</f>
        <v>5</v>
      </c>
      <c r="P3219">
        <f>INDEX('Supply Data'!$L$12:$L$17,'Demand Data'!O3219)</f>
        <v>75</v>
      </c>
      <c r="R3219" t="str">
        <f t="shared" si="506"/>
        <v>13-May-08 Tuesday 22</v>
      </c>
    </row>
    <row r="3220" spans="4:18" x14ac:dyDescent="0.35">
      <c r="D3220" s="21">
        <f t="shared" si="507"/>
        <v>39581.916666658872</v>
      </c>
      <c r="E3220" s="21" t="b">
        <f t="shared" si="500"/>
        <v>0</v>
      </c>
      <c r="F3220" s="21" t="b">
        <f t="shared" si="501"/>
        <v>0</v>
      </c>
      <c r="G3220" s="20">
        <f t="shared" si="502"/>
        <v>1</v>
      </c>
      <c r="H3220" s="20">
        <f t="shared" si="503"/>
        <v>24</v>
      </c>
      <c r="I3220" s="20">
        <f t="shared" si="508"/>
        <v>23</v>
      </c>
      <c r="J3220" s="21">
        <f t="shared" si="509"/>
        <v>39581</v>
      </c>
      <c r="K3220" s="21"/>
      <c r="L3220" s="21" t="str">
        <f t="shared" si="504"/>
        <v>Tuesday</v>
      </c>
      <c r="M3220" s="20">
        <f t="shared" si="505"/>
        <v>5</v>
      </c>
      <c r="N3220" s="19">
        <v>4558.5</v>
      </c>
      <c r="O3220" s="4">
        <f>MATCH(N3220-1,'Supply Data'!$K$12:$K$17)+1</f>
        <v>4</v>
      </c>
      <c r="P3220">
        <f>INDEX('Supply Data'!$L$12:$L$17,'Demand Data'!O3220)</f>
        <v>50</v>
      </c>
      <c r="R3220" t="str">
        <f t="shared" si="506"/>
        <v>13-May-08 Tuesday 23</v>
      </c>
    </row>
    <row r="3221" spans="4:18" x14ac:dyDescent="0.35">
      <c r="D3221" s="21">
        <f t="shared" si="507"/>
        <v>39581.958333325536</v>
      </c>
      <c r="E3221" s="21" t="b">
        <f t="shared" si="500"/>
        <v>0</v>
      </c>
      <c r="F3221" s="21" t="b">
        <f t="shared" si="501"/>
        <v>0</v>
      </c>
      <c r="G3221" s="20">
        <f t="shared" si="502"/>
        <v>1</v>
      </c>
      <c r="H3221" s="20">
        <f t="shared" si="503"/>
        <v>24</v>
      </c>
      <c r="I3221" s="20">
        <f t="shared" si="508"/>
        <v>24</v>
      </c>
      <c r="J3221" s="21">
        <f t="shared" si="509"/>
        <v>39581</v>
      </c>
      <c r="K3221" s="21"/>
      <c r="L3221" s="21" t="str">
        <f t="shared" si="504"/>
        <v>Tuesday</v>
      </c>
      <c r="M3221" s="20">
        <f t="shared" si="505"/>
        <v>5</v>
      </c>
      <c r="N3221" s="19">
        <v>4360.5</v>
      </c>
      <c r="O3221" s="4">
        <f>MATCH(N3221-1,'Supply Data'!$K$12:$K$17)+1</f>
        <v>4</v>
      </c>
      <c r="P3221">
        <f>INDEX('Supply Data'!$L$12:$L$17,'Demand Data'!O3221)</f>
        <v>50</v>
      </c>
      <c r="R3221" t="str">
        <f t="shared" si="506"/>
        <v>13-May-08 Tuesday 24</v>
      </c>
    </row>
    <row r="3222" spans="4:18" x14ac:dyDescent="0.35">
      <c r="D3222" s="21">
        <f t="shared" si="507"/>
        <v>39581.9999999922</v>
      </c>
      <c r="E3222" s="21" t="b">
        <f t="shared" si="500"/>
        <v>0</v>
      </c>
      <c r="F3222" s="21" t="b">
        <f t="shared" si="501"/>
        <v>0</v>
      </c>
      <c r="G3222" s="20">
        <f t="shared" si="502"/>
        <v>1</v>
      </c>
      <c r="H3222" s="20">
        <f t="shared" si="503"/>
        <v>24</v>
      </c>
      <c r="I3222" s="20">
        <f t="shared" si="508"/>
        <v>1</v>
      </c>
      <c r="J3222" s="21">
        <f t="shared" si="509"/>
        <v>39582</v>
      </c>
      <c r="K3222" s="21"/>
      <c r="L3222" s="21" t="str">
        <f t="shared" si="504"/>
        <v>Wednesday</v>
      </c>
      <c r="M3222" s="20">
        <f t="shared" si="505"/>
        <v>5</v>
      </c>
      <c r="N3222" s="19">
        <v>4168.5</v>
      </c>
      <c r="O3222" s="4">
        <f>MATCH(N3222-1,'Supply Data'!$K$12:$K$17)+1</f>
        <v>4</v>
      </c>
      <c r="P3222">
        <f>INDEX('Supply Data'!$L$12:$L$17,'Demand Data'!O3222)</f>
        <v>50</v>
      </c>
      <c r="R3222" t="str">
        <f t="shared" si="506"/>
        <v>14-May-08 Wednesday 1</v>
      </c>
    </row>
    <row r="3223" spans="4:18" x14ac:dyDescent="0.35">
      <c r="D3223" s="21">
        <f t="shared" si="507"/>
        <v>39582.041666658864</v>
      </c>
      <c r="E3223" s="21" t="b">
        <f t="shared" si="500"/>
        <v>0</v>
      </c>
      <c r="F3223" s="21" t="b">
        <f t="shared" si="501"/>
        <v>0</v>
      </c>
      <c r="G3223" s="20">
        <f t="shared" si="502"/>
        <v>1</v>
      </c>
      <c r="H3223" s="20">
        <f t="shared" si="503"/>
        <v>24</v>
      </c>
      <c r="I3223" s="20">
        <f t="shared" si="508"/>
        <v>2</v>
      </c>
      <c r="J3223" s="21">
        <f t="shared" si="509"/>
        <v>39582</v>
      </c>
      <c r="K3223" s="21"/>
      <c r="L3223" s="21" t="str">
        <f t="shared" si="504"/>
        <v>Wednesday</v>
      </c>
      <c r="M3223" s="20">
        <f t="shared" si="505"/>
        <v>5</v>
      </c>
      <c r="N3223" s="19">
        <v>4120.5</v>
      </c>
      <c r="O3223" s="4">
        <f>MATCH(N3223-1,'Supply Data'!$K$12:$K$17)+1</f>
        <v>4</v>
      </c>
      <c r="P3223">
        <f>INDEX('Supply Data'!$L$12:$L$17,'Demand Data'!O3223)</f>
        <v>50</v>
      </c>
      <c r="R3223" t="str">
        <f t="shared" si="506"/>
        <v>14-May-08 Wednesday 2</v>
      </c>
    </row>
    <row r="3224" spans="4:18" x14ac:dyDescent="0.35">
      <c r="D3224" s="21">
        <f t="shared" si="507"/>
        <v>39582.083333325529</v>
      </c>
      <c r="E3224" s="21" t="b">
        <f t="shared" si="500"/>
        <v>0</v>
      </c>
      <c r="F3224" s="21" t="b">
        <f t="shared" si="501"/>
        <v>0</v>
      </c>
      <c r="G3224" s="20">
        <f t="shared" si="502"/>
        <v>1</v>
      </c>
      <c r="H3224" s="20">
        <f t="shared" si="503"/>
        <v>24</v>
      </c>
      <c r="I3224" s="20">
        <f t="shared" si="508"/>
        <v>3</v>
      </c>
      <c r="J3224" s="21">
        <f t="shared" si="509"/>
        <v>39582</v>
      </c>
      <c r="K3224" s="21"/>
      <c r="L3224" s="21" t="str">
        <f t="shared" si="504"/>
        <v>Wednesday</v>
      </c>
      <c r="M3224" s="20">
        <f t="shared" si="505"/>
        <v>5</v>
      </c>
      <c r="N3224" s="19">
        <v>3952.5</v>
      </c>
      <c r="O3224" s="4">
        <f>MATCH(N3224-1,'Supply Data'!$K$12:$K$17)+1</f>
        <v>4</v>
      </c>
      <c r="P3224">
        <f>INDEX('Supply Data'!$L$12:$L$17,'Demand Data'!O3224)</f>
        <v>50</v>
      </c>
      <c r="R3224" t="str">
        <f t="shared" si="506"/>
        <v>14-May-08 Wednesday 3</v>
      </c>
    </row>
    <row r="3225" spans="4:18" x14ac:dyDescent="0.35">
      <c r="D3225" s="21">
        <f t="shared" si="507"/>
        <v>39582.124999992193</v>
      </c>
      <c r="E3225" s="21" t="b">
        <f t="shared" si="500"/>
        <v>0</v>
      </c>
      <c r="F3225" s="21" t="b">
        <f t="shared" si="501"/>
        <v>0</v>
      </c>
      <c r="G3225" s="20">
        <f t="shared" si="502"/>
        <v>1</v>
      </c>
      <c r="H3225" s="20">
        <f t="shared" si="503"/>
        <v>24</v>
      </c>
      <c r="I3225" s="20">
        <f t="shared" si="508"/>
        <v>4</v>
      </c>
      <c r="J3225" s="21">
        <f t="shared" si="509"/>
        <v>39582</v>
      </c>
      <c r="K3225" s="21"/>
      <c r="L3225" s="21" t="str">
        <f t="shared" si="504"/>
        <v>Wednesday</v>
      </c>
      <c r="M3225" s="20">
        <f t="shared" si="505"/>
        <v>5</v>
      </c>
      <c r="N3225" s="19">
        <v>3978</v>
      </c>
      <c r="O3225" s="4">
        <f>MATCH(N3225-1,'Supply Data'!$K$12:$K$17)+1</f>
        <v>4</v>
      </c>
      <c r="P3225">
        <f>INDEX('Supply Data'!$L$12:$L$17,'Demand Data'!O3225)</f>
        <v>50</v>
      </c>
      <c r="R3225" t="str">
        <f t="shared" si="506"/>
        <v>14-May-08 Wednesday 4</v>
      </c>
    </row>
    <row r="3226" spans="4:18" x14ac:dyDescent="0.35">
      <c r="D3226" s="21">
        <f t="shared" si="507"/>
        <v>39582.166666658857</v>
      </c>
      <c r="E3226" s="21" t="b">
        <f t="shared" si="500"/>
        <v>0</v>
      </c>
      <c r="F3226" s="21" t="b">
        <f t="shared" si="501"/>
        <v>0</v>
      </c>
      <c r="G3226" s="20">
        <f t="shared" si="502"/>
        <v>1</v>
      </c>
      <c r="H3226" s="20">
        <f t="shared" si="503"/>
        <v>24</v>
      </c>
      <c r="I3226" s="20">
        <f t="shared" si="508"/>
        <v>5</v>
      </c>
      <c r="J3226" s="21">
        <f t="shared" si="509"/>
        <v>39582</v>
      </c>
      <c r="K3226" s="21"/>
      <c r="L3226" s="21" t="str">
        <f t="shared" si="504"/>
        <v>Wednesday</v>
      </c>
      <c r="M3226" s="20">
        <f t="shared" si="505"/>
        <v>5</v>
      </c>
      <c r="N3226" s="19">
        <v>4048.5</v>
      </c>
      <c r="O3226" s="4">
        <f>MATCH(N3226-1,'Supply Data'!$K$12:$K$17)+1</f>
        <v>4</v>
      </c>
      <c r="P3226">
        <f>INDEX('Supply Data'!$L$12:$L$17,'Demand Data'!O3226)</f>
        <v>50</v>
      </c>
      <c r="R3226" t="str">
        <f t="shared" si="506"/>
        <v>14-May-08 Wednesday 5</v>
      </c>
    </row>
    <row r="3227" spans="4:18" x14ac:dyDescent="0.35">
      <c r="D3227" s="21">
        <f t="shared" si="507"/>
        <v>39582.208333325521</v>
      </c>
      <c r="E3227" s="21" t="b">
        <f t="shared" si="500"/>
        <v>0</v>
      </c>
      <c r="F3227" s="21" t="b">
        <f t="shared" si="501"/>
        <v>0</v>
      </c>
      <c r="G3227" s="20">
        <f t="shared" si="502"/>
        <v>1</v>
      </c>
      <c r="H3227" s="20">
        <f t="shared" si="503"/>
        <v>24</v>
      </c>
      <c r="I3227" s="20">
        <f t="shared" si="508"/>
        <v>6</v>
      </c>
      <c r="J3227" s="21">
        <f t="shared" si="509"/>
        <v>39582</v>
      </c>
      <c r="K3227" s="21"/>
      <c r="L3227" s="21" t="str">
        <f t="shared" si="504"/>
        <v>Wednesday</v>
      </c>
      <c r="M3227" s="20">
        <f t="shared" si="505"/>
        <v>5</v>
      </c>
      <c r="N3227" s="19">
        <v>3973.5</v>
      </c>
      <c r="O3227" s="4">
        <f>MATCH(N3227-1,'Supply Data'!$K$12:$K$17)+1</f>
        <v>4</v>
      </c>
      <c r="P3227">
        <f>INDEX('Supply Data'!$L$12:$L$17,'Demand Data'!O3227)</f>
        <v>50</v>
      </c>
      <c r="R3227" t="str">
        <f t="shared" si="506"/>
        <v>14-May-08 Wednesday 6</v>
      </c>
    </row>
    <row r="3228" spans="4:18" x14ac:dyDescent="0.35">
      <c r="D3228" s="21">
        <f t="shared" si="507"/>
        <v>39582.249999992186</v>
      </c>
      <c r="E3228" s="21" t="b">
        <f t="shared" si="500"/>
        <v>0</v>
      </c>
      <c r="F3228" s="21" t="b">
        <f t="shared" si="501"/>
        <v>0</v>
      </c>
      <c r="G3228" s="20">
        <f t="shared" si="502"/>
        <v>1</v>
      </c>
      <c r="H3228" s="20">
        <f t="shared" si="503"/>
        <v>24</v>
      </c>
      <c r="I3228" s="20">
        <f t="shared" si="508"/>
        <v>7</v>
      </c>
      <c r="J3228" s="21">
        <f t="shared" si="509"/>
        <v>39582</v>
      </c>
      <c r="K3228" s="21"/>
      <c r="L3228" s="21" t="str">
        <f t="shared" si="504"/>
        <v>Wednesday</v>
      </c>
      <c r="M3228" s="20">
        <f t="shared" si="505"/>
        <v>5</v>
      </c>
      <c r="N3228" s="19">
        <v>4210.5</v>
      </c>
      <c r="O3228" s="4">
        <f>MATCH(N3228-1,'Supply Data'!$K$12:$K$17)+1</f>
        <v>4</v>
      </c>
      <c r="P3228">
        <f>INDEX('Supply Data'!$L$12:$L$17,'Demand Data'!O3228)</f>
        <v>50</v>
      </c>
      <c r="R3228" t="str">
        <f t="shared" si="506"/>
        <v>14-May-08 Wednesday 7</v>
      </c>
    </row>
    <row r="3229" spans="4:18" x14ac:dyDescent="0.35">
      <c r="D3229" s="21">
        <f t="shared" si="507"/>
        <v>39582.29166665885</v>
      </c>
      <c r="E3229" s="21" t="b">
        <f t="shared" si="500"/>
        <v>0</v>
      </c>
      <c r="F3229" s="21" t="b">
        <f t="shared" si="501"/>
        <v>0</v>
      </c>
      <c r="G3229" s="20">
        <f t="shared" si="502"/>
        <v>1</v>
      </c>
      <c r="H3229" s="20">
        <f t="shared" si="503"/>
        <v>24</v>
      </c>
      <c r="I3229" s="20">
        <f t="shared" si="508"/>
        <v>8</v>
      </c>
      <c r="J3229" s="21">
        <f t="shared" si="509"/>
        <v>39582</v>
      </c>
      <c r="K3229" s="21"/>
      <c r="L3229" s="21" t="str">
        <f t="shared" si="504"/>
        <v>Wednesday</v>
      </c>
      <c r="M3229" s="20">
        <f t="shared" si="505"/>
        <v>5</v>
      </c>
      <c r="N3229" s="19">
        <v>4885.5</v>
      </c>
      <c r="O3229" s="4">
        <f>MATCH(N3229-1,'Supply Data'!$K$12:$K$17)+1</f>
        <v>5</v>
      </c>
      <c r="P3229">
        <f>INDEX('Supply Data'!$L$12:$L$17,'Demand Data'!O3229)</f>
        <v>75</v>
      </c>
      <c r="R3229" t="str">
        <f t="shared" si="506"/>
        <v>14-May-08 Wednesday 8</v>
      </c>
    </row>
    <row r="3230" spans="4:18" x14ac:dyDescent="0.35">
      <c r="D3230" s="21">
        <f t="shared" si="507"/>
        <v>39582.333333325514</v>
      </c>
      <c r="E3230" s="21" t="b">
        <f t="shared" si="500"/>
        <v>0</v>
      </c>
      <c r="F3230" s="21" t="b">
        <f t="shared" si="501"/>
        <v>0</v>
      </c>
      <c r="G3230" s="20">
        <f t="shared" si="502"/>
        <v>1</v>
      </c>
      <c r="H3230" s="20">
        <f t="shared" si="503"/>
        <v>24</v>
      </c>
      <c r="I3230" s="20">
        <f t="shared" si="508"/>
        <v>9</v>
      </c>
      <c r="J3230" s="21">
        <f t="shared" si="509"/>
        <v>39582</v>
      </c>
      <c r="K3230" s="21"/>
      <c r="L3230" s="21" t="str">
        <f t="shared" si="504"/>
        <v>Wednesday</v>
      </c>
      <c r="M3230" s="20">
        <f t="shared" si="505"/>
        <v>5</v>
      </c>
      <c r="N3230" s="19">
        <v>5445</v>
      </c>
      <c r="O3230" s="4">
        <f>MATCH(N3230-1,'Supply Data'!$K$12:$K$17)+1</f>
        <v>5</v>
      </c>
      <c r="P3230">
        <f>INDEX('Supply Data'!$L$12:$L$17,'Demand Data'!O3230)</f>
        <v>75</v>
      </c>
      <c r="R3230" t="str">
        <f t="shared" si="506"/>
        <v>14-May-08 Wednesday 9</v>
      </c>
    </row>
    <row r="3231" spans="4:18" x14ac:dyDescent="0.35">
      <c r="D3231" s="21">
        <f t="shared" si="507"/>
        <v>39582.374999992178</v>
      </c>
      <c r="E3231" s="21" t="b">
        <f t="shared" si="500"/>
        <v>0</v>
      </c>
      <c r="F3231" s="21" t="b">
        <f t="shared" si="501"/>
        <v>0</v>
      </c>
      <c r="G3231" s="20">
        <f t="shared" si="502"/>
        <v>1</v>
      </c>
      <c r="H3231" s="20">
        <f t="shared" si="503"/>
        <v>24</v>
      </c>
      <c r="I3231" s="20">
        <f t="shared" si="508"/>
        <v>10</v>
      </c>
      <c r="J3231" s="21">
        <f t="shared" si="509"/>
        <v>39582</v>
      </c>
      <c r="K3231" s="21"/>
      <c r="L3231" s="21" t="str">
        <f t="shared" si="504"/>
        <v>Wednesday</v>
      </c>
      <c r="M3231" s="20">
        <f t="shared" si="505"/>
        <v>5</v>
      </c>
      <c r="N3231" s="19">
        <v>5746.5</v>
      </c>
      <c r="O3231" s="4">
        <f>MATCH(N3231-1,'Supply Data'!$K$12:$K$17)+1</f>
        <v>5</v>
      </c>
      <c r="P3231">
        <f>INDEX('Supply Data'!$L$12:$L$17,'Demand Data'!O3231)</f>
        <v>75</v>
      </c>
      <c r="R3231" t="str">
        <f t="shared" si="506"/>
        <v>14-May-08 Wednesday 10</v>
      </c>
    </row>
    <row r="3232" spans="4:18" x14ac:dyDescent="0.35">
      <c r="D3232" s="21">
        <f t="shared" si="507"/>
        <v>39582.416666658843</v>
      </c>
      <c r="E3232" s="21" t="b">
        <f t="shared" si="500"/>
        <v>0</v>
      </c>
      <c r="F3232" s="21" t="b">
        <f t="shared" si="501"/>
        <v>0</v>
      </c>
      <c r="G3232" s="20">
        <f t="shared" si="502"/>
        <v>1</v>
      </c>
      <c r="H3232" s="20">
        <f t="shared" si="503"/>
        <v>24</v>
      </c>
      <c r="I3232" s="20">
        <f t="shared" si="508"/>
        <v>11</v>
      </c>
      <c r="J3232" s="21">
        <f t="shared" si="509"/>
        <v>39582</v>
      </c>
      <c r="K3232" s="21"/>
      <c r="L3232" s="21" t="str">
        <f t="shared" si="504"/>
        <v>Wednesday</v>
      </c>
      <c r="M3232" s="20">
        <f t="shared" si="505"/>
        <v>5</v>
      </c>
      <c r="N3232" s="19">
        <v>5892</v>
      </c>
      <c r="O3232" s="4">
        <f>MATCH(N3232-1,'Supply Data'!$K$12:$K$17)+1</f>
        <v>5</v>
      </c>
      <c r="P3232">
        <f>INDEX('Supply Data'!$L$12:$L$17,'Demand Data'!O3232)</f>
        <v>75</v>
      </c>
      <c r="R3232" t="str">
        <f t="shared" si="506"/>
        <v>14-May-08 Wednesday 11</v>
      </c>
    </row>
    <row r="3233" spans="4:18" x14ac:dyDescent="0.35">
      <c r="D3233" s="21">
        <f t="shared" si="507"/>
        <v>39582.458333325507</v>
      </c>
      <c r="E3233" s="21" t="b">
        <f t="shared" si="500"/>
        <v>0</v>
      </c>
      <c r="F3233" s="21" t="b">
        <f t="shared" si="501"/>
        <v>0</v>
      </c>
      <c r="G3233" s="20">
        <f t="shared" si="502"/>
        <v>1</v>
      </c>
      <c r="H3233" s="20">
        <f t="shared" si="503"/>
        <v>24</v>
      </c>
      <c r="I3233" s="20">
        <f t="shared" si="508"/>
        <v>12</v>
      </c>
      <c r="J3233" s="21">
        <f t="shared" si="509"/>
        <v>39582</v>
      </c>
      <c r="K3233" s="21"/>
      <c r="L3233" s="21" t="str">
        <f t="shared" si="504"/>
        <v>Wednesday</v>
      </c>
      <c r="M3233" s="20">
        <f t="shared" si="505"/>
        <v>5</v>
      </c>
      <c r="N3233" s="19">
        <v>5742</v>
      </c>
      <c r="O3233" s="4">
        <f>MATCH(N3233-1,'Supply Data'!$K$12:$K$17)+1</f>
        <v>5</v>
      </c>
      <c r="P3233">
        <f>INDEX('Supply Data'!$L$12:$L$17,'Demand Data'!O3233)</f>
        <v>75</v>
      </c>
      <c r="R3233" t="str">
        <f t="shared" si="506"/>
        <v>14-May-08 Wednesday 12</v>
      </c>
    </row>
    <row r="3234" spans="4:18" x14ac:dyDescent="0.35">
      <c r="D3234" s="21">
        <f t="shared" si="507"/>
        <v>39582.499999992171</v>
      </c>
      <c r="E3234" s="21" t="b">
        <f t="shared" si="500"/>
        <v>0</v>
      </c>
      <c r="F3234" s="21" t="b">
        <f t="shared" si="501"/>
        <v>0</v>
      </c>
      <c r="G3234" s="20">
        <f t="shared" si="502"/>
        <v>1</v>
      </c>
      <c r="H3234" s="20">
        <f t="shared" si="503"/>
        <v>24</v>
      </c>
      <c r="I3234" s="20">
        <f t="shared" si="508"/>
        <v>13</v>
      </c>
      <c r="J3234" s="21">
        <f t="shared" si="509"/>
        <v>39582</v>
      </c>
      <c r="K3234" s="21"/>
      <c r="L3234" s="21" t="str">
        <f t="shared" si="504"/>
        <v>Wednesday</v>
      </c>
      <c r="M3234" s="20">
        <f t="shared" si="505"/>
        <v>5</v>
      </c>
      <c r="N3234" s="19">
        <v>5949</v>
      </c>
      <c r="O3234" s="4">
        <f>MATCH(N3234-1,'Supply Data'!$K$12:$K$17)+1</f>
        <v>5</v>
      </c>
      <c r="P3234">
        <f>INDEX('Supply Data'!$L$12:$L$17,'Demand Data'!O3234)</f>
        <v>75</v>
      </c>
      <c r="R3234" t="str">
        <f t="shared" si="506"/>
        <v>14-May-08 Wednesday 13</v>
      </c>
    </row>
    <row r="3235" spans="4:18" x14ac:dyDescent="0.35">
      <c r="D3235" s="21">
        <f t="shared" si="507"/>
        <v>39582.541666658835</v>
      </c>
      <c r="E3235" s="21" t="b">
        <f t="shared" si="500"/>
        <v>0</v>
      </c>
      <c r="F3235" s="21" t="b">
        <f t="shared" si="501"/>
        <v>0</v>
      </c>
      <c r="G3235" s="20">
        <f t="shared" si="502"/>
        <v>1</v>
      </c>
      <c r="H3235" s="20">
        <f t="shared" si="503"/>
        <v>24</v>
      </c>
      <c r="I3235" s="20">
        <f t="shared" si="508"/>
        <v>14</v>
      </c>
      <c r="J3235" s="21">
        <f t="shared" si="509"/>
        <v>39582</v>
      </c>
      <c r="K3235" s="21"/>
      <c r="L3235" s="21" t="str">
        <f t="shared" si="504"/>
        <v>Wednesday</v>
      </c>
      <c r="M3235" s="20">
        <f t="shared" si="505"/>
        <v>5</v>
      </c>
      <c r="N3235" s="19">
        <v>5956.5</v>
      </c>
      <c r="O3235" s="4">
        <f>MATCH(N3235-1,'Supply Data'!$K$12:$K$17)+1</f>
        <v>5</v>
      </c>
      <c r="P3235">
        <f>INDEX('Supply Data'!$L$12:$L$17,'Demand Data'!O3235)</f>
        <v>75</v>
      </c>
      <c r="R3235" t="str">
        <f t="shared" si="506"/>
        <v>14-May-08 Wednesday 14</v>
      </c>
    </row>
    <row r="3236" spans="4:18" x14ac:dyDescent="0.35">
      <c r="D3236" s="21">
        <f t="shared" si="507"/>
        <v>39582.5833333255</v>
      </c>
      <c r="E3236" s="21" t="b">
        <f t="shared" si="500"/>
        <v>0</v>
      </c>
      <c r="F3236" s="21" t="b">
        <f t="shared" si="501"/>
        <v>0</v>
      </c>
      <c r="G3236" s="20">
        <f t="shared" si="502"/>
        <v>1</v>
      </c>
      <c r="H3236" s="20">
        <f t="shared" si="503"/>
        <v>24</v>
      </c>
      <c r="I3236" s="20">
        <f t="shared" si="508"/>
        <v>15</v>
      </c>
      <c r="J3236" s="21">
        <f t="shared" si="509"/>
        <v>39582</v>
      </c>
      <c r="K3236" s="21"/>
      <c r="L3236" s="21" t="str">
        <f t="shared" si="504"/>
        <v>Wednesday</v>
      </c>
      <c r="M3236" s="20">
        <f t="shared" si="505"/>
        <v>5</v>
      </c>
      <c r="N3236" s="19">
        <v>5760</v>
      </c>
      <c r="O3236" s="4">
        <f>MATCH(N3236-1,'Supply Data'!$K$12:$K$17)+1</f>
        <v>5</v>
      </c>
      <c r="P3236">
        <f>INDEX('Supply Data'!$L$12:$L$17,'Demand Data'!O3236)</f>
        <v>75</v>
      </c>
      <c r="R3236" t="str">
        <f t="shared" si="506"/>
        <v>14-May-08 Wednesday 15</v>
      </c>
    </row>
    <row r="3237" spans="4:18" x14ac:dyDescent="0.35">
      <c r="D3237" s="21">
        <f t="shared" si="507"/>
        <v>39582.624999992164</v>
      </c>
      <c r="E3237" s="21" t="b">
        <f t="shared" si="500"/>
        <v>0</v>
      </c>
      <c r="F3237" s="21" t="b">
        <f t="shared" si="501"/>
        <v>0</v>
      </c>
      <c r="G3237" s="20">
        <f t="shared" si="502"/>
        <v>1</v>
      </c>
      <c r="H3237" s="20">
        <f t="shared" si="503"/>
        <v>24</v>
      </c>
      <c r="I3237" s="20">
        <f t="shared" si="508"/>
        <v>16</v>
      </c>
      <c r="J3237" s="21">
        <f t="shared" si="509"/>
        <v>39582</v>
      </c>
      <c r="K3237" s="21"/>
      <c r="L3237" s="21" t="str">
        <f t="shared" si="504"/>
        <v>Wednesday</v>
      </c>
      <c r="M3237" s="20">
        <f t="shared" si="505"/>
        <v>5</v>
      </c>
      <c r="N3237" s="19">
        <v>5725.5</v>
      </c>
      <c r="O3237" s="4">
        <f>MATCH(N3237-1,'Supply Data'!$K$12:$K$17)+1</f>
        <v>5</v>
      </c>
      <c r="P3237">
        <f>INDEX('Supply Data'!$L$12:$L$17,'Demand Data'!O3237)</f>
        <v>75</v>
      </c>
      <c r="R3237" t="str">
        <f t="shared" si="506"/>
        <v>14-May-08 Wednesday 16</v>
      </c>
    </row>
    <row r="3238" spans="4:18" x14ac:dyDescent="0.35">
      <c r="D3238" s="21">
        <f t="shared" si="507"/>
        <v>39582.666666658828</v>
      </c>
      <c r="E3238" s="21" t="b">
        <f t="shared" si="500"/>
        <v>0</v>
      </c>
      <c r="F3238" s="21" t="b">
        <f t="shared" si="501"/>
        <v>0</v>
      </c>
      <c r="G3238" s="20">
        <f t="shared" si="502"/>
        <v>1</v>
      </c>
      <c r="H3238" s="20">
        <f t="shared" si="503"/>
        <v>24</v>
      </c>
      <c r="I3238" s="20">
        <f t="shared" si="508"/>
        <v>17</v>
      </c>
      <c r="J3238" s="21">
        <f t="shared" si="509"/>
        <v>39582</v>
      </c>
      <c r="K3238" s="21"/>
      <c r="L3238" s="21" t="str">
        <f t="shared" si="504"/>
        <v>Wednesday</v>
      </c>
      <c r="M3238" s="20">
        <f t="shared" si="505"/>
        <v>5</v>
      </c>
      <c r="N3238" s="19">
        <v>5532</v>
      </c>
      <c r="O3238" s="4">
        <f>MATCH(N3238-1,'Supply Data'!$K$12:$K$17)+1</f>
        <v>5</v>
      </c>
      <c r="P3238">
        <f>INDEX('Supply Data'!$L$12:$L$17,'Demand Data'!O3238)</f>
        <v>75</v>
      </c>
      <c r="R3238" t="str">
        <f t="shared" si="506"/>
        <v>14-May-08 Wednesday 17</v>
      </c>
    </row>
    <row r="3239" spans="4:18" x14ac:dyDescent="0.35">
      <c r="D3239" s="21">
        <f t="shared" si="507"/>
        <v>39582.708333325492</v>
      </c>
      <c r="E3239" s="21" t="b">
        <f t="shared" si="500"/>
        <v>0</v>
      </c>
      <c r="F3239" s="21" t="b">
        <f t="shared" si="501"/>
        <v>0</v>
      </c>
      <c r="G3239" s="20">
        <f t="shared" si="502"/>
        <v>1</v>
      </c>
      <c r="H3239" s="20">
        <f t="shared" si="503"/>
        <v>24</v>
      </c>
      <c r="I3239" s="20">
        <f t="shared" si="508"/>
        <v>18</v>
      </c>
      <c r="J3239" s="21">
        <f t="shared" si="509"/>
        <v>39582</v>
      </c>
      <c r="K3239" s="21"/>
      <c r="L3239" s="21" t="str">
        <f t="shared" si="504"/>
        <v>Wednesday</v>
      </c>
      <c r="M3239" s="20">
        <f t="shared" si="505"/>
        <v>5</v>
      </c>
      <c r="N3239" s="19">
        <v>5643</v>
      </c>
      <c r="O3239" s="4">
        <f>MATCH(N3239-1,'Supply Data'!$K$12:$K$17)+1</f>
        <v>5</v>
      </c>
      <c r="P3239">
        <f>INDEX('Supply Data'!$L$12:$L$17,'Demand Data'!O3239)</f>
        <v>75</v>
      </c>
      <c r="R3239" t="str">
        <f t="shared" si="506"/>
        <v>14-May-08 Wednesday 18</v>
      </c>
    </row>
    <row r="3240" spans="4:18" x14ac:dyDescent="0.35">
      <c r="D3240" s="21">
        <f t="shared" si="507"/>
        <v>39582.749999992157</v>
      </c>
      <c r="E3240" s="21" t="b">
        <f t="shared" si="500"/>
        <v>0</v>
      </c>
      <c r="F3240" s="21" t="b">
        <f t="shared" si="501"/>
        <v>0</v>
      </c>
      <c r="G3240" s="20">
        <f t="shared" si="502"/>
        <v>1</v>
      </c>
      <c r="H3240" s="20">
        <f t="shared" si="503"/>
        <v>24</v>
      </c>
      <c r="I3240" s="20">
        <f t="shared" si="508"/>
        <v>19</v>
      </c>
      <c r="J3240" s="21">
        <f t="shared" si="509"/>
        <v>39582</v>
      </c>
      <c r="K3240" s="21"/>
      <c r="L3240" s="21" t="str">
        <f t="shared" si="504"/>
        <v>Wednesday</v>
      </c>
      <c r="M3240" s="20">
        <f t="shared" si="505"/>
        <v>5</v>
      </c>
      <c r="N3240" s="19">
        <v>5992.5</v>
      </c>
      <c r="O3240" s="4">
        <f>MATCH(N3240-1,'Supply Data'!$K$12:$K$17)+1</f>
        <v>5</v>
      </c>
      <c r="P3240">
        <f>INDEX('Supply Data'!$L$12:$L$17,'Demand Data'!O3240)</f>
        <v>75</v>
      </c>
      <c r="R3240" t="str">
        <f t="shared" si="506"/>
        <v>14-May-08 Wednesday 19</v>
      </c>
    </row>
    <row r="3241" spans="4:18" x14ac:dyDescent="0.35">
      <c r="D3241" s="21">
        <f t="shared" si="507"/>
        <v>39582.791666658821</v>
      </c>
      <c r="E3241" s="21" t="b">
        <f t="shared" si="500"/>
        <v>0</v>
      </c>
      <c r="F3241" s="21" t="b">
        <f t="shared" si="501"/>
        <v>0</v>
      </c>
      <c r="G3241" s="20">
        <f t="shared" si="502"/>
        <v>1</v>
      </c>
      <c r="H3241" s="20">
        <f t="shared" si="503"/>
        <v>24</v>
      </c>
      <c r="I3241" s="20">
        <f t="shared" si="508"/>
        <v>20</v>
      </c>
      <c r="J3241" s="21">
        <f t="shared" si="509"/>
        <v>39582</v>
      </c>
      <c r="K3241" s="21"/>
      <c r="L3241" s="21" t="str">
        <f t="shared" si="504"/>
        <v>Wednesday</v>
      </c>
      <c r="M3241" s="20">
        <f t="shared" si="505"/>
        <v>5</v>
      </c>
      <c r="N3241" s="19">
        <v>5820</v>
      </c>
      <c r="O3241" s="4">
        <f>MATCH(N3241-1,'Supply Data'!$K$12:$K$17)+1</f>
        <v>5</v>
      </c>
      <c r="P3241">
        <f>INDEX('Supply Data'!$L$12:$L$17,'Demand Data'!O3241)</f>
        <v>75</v>
      </c>
      <c r="R3241" t="str">
        <f t="shared" si="506"/>
        <v>14-May-08 Wednesday 20</v>
      </c>
    </row>
    <row r="3242" spans="4:18" x14ac:dyDescent="0.35">
      <c r="D3242" s="21">
        <f t="shared" si="507"/>
        <v>39582.833333325485</v>
      </c>
      <c r="E3242" s="21" t="b">
        <f t="shared" si="500"/>
        <v>0</v>
      </c>
      <c r="F3242" s="21" t="b">
        <f t="shared" si="501"/>
        <v>0</v>
      </c>
      <c r="G3242" s="20">
        <f t="shared" si="502"/>
        <v>1</v>
      </c>
      <c r="H3242" s="20">
        <f t="shared" si="503"/>
        <v>24</v>
      </c>
      <c r="I3242" s="20">
        <f t="shared" si="508"/>
        <v>21</v>
      </c>
      <c r="J3242" s="21">
        <f t="shared" si="509"/>
        <v>39582</v>
      </c>
      <c r="K3242" s="21"/>
      <c r="L3242" s="21" t="str">
        <f t="shared" si="504"/>
        <v>Wednesday</v>
      </c>
      <c r="M3242" s="20">
        <f t="shared" si="505"/>
        <v>5</v>
      </c>
      <c r="N3242" s="19">
        <v>5604</v>
      </c>
      <c r="O3242" s="4">
        <f>MATCH(N3242-1,'Supply Data'!$K$12:$K$17)+1</f>
        <v>5</v>
      </c>
      <c r="P3242">
        <f>INDEX('Supply Data'!$L$12:$L$17,'Demand Data'!O3242)</f>
        <v>75</v>
      </c>
      <c r="R3242" t="str">
        <f t="shared" si="506"/>
        <v>14-May-08 Wednesday 21</v>
      </c>
    </row>
    <row r="3243" spans="4:18" x14ac:dyDescent="0.35">
      <c r="D3243" s="21">
        <f t="shared" si="507"/>
        <v>39582.874999992149</v>
      </c>
      <c r="E3243" s="21" t="b">
        <f t="shared" si="500"/>
        <v>0</v>
      </c>
      <c r="F3243" s="21" t="b">
        <f t="shared" si="501"/>
        <v>0</v>
      </c>
      <c r="G3243" s="20">
        <f t="shared" si="502"/>
        <v>1</v>
      </c>
      <c r="H3243" s="20">
        <f t="shared" si="503"/>
        <v>24</v>
      </c>
      <c r="I3243" s="20">
        <f t="shared" si="508"/>
        <v>22</v>
      </c>
      <c r="J3243" s="21">
        <f t="shared" si="509"/>
        <v>39582</v>
      </c>
      <c r="K3243" s="21"/>
      <c r="L3243" s="21" t="str">
        <f t="shared" si="504"/>
        <v>Wednesday</v>
      </c>
      <c r="M3243" s="20">
        <f t="shared" si="505"/>
        <v>5</v>
      </c>
      <c r="N3243" s="19">
        <v>5287.5</v>
      </c>
      <c r="O3243" s="4">
        <f>MATCH(N3243-1,'Supply Data'!$K$12:$K$17)+1</f>
        <v>5</v>
      </c>
      <c r="P3243">
        <f>INDEX('Supply Data'!$L$12:$L$17,'Demand Data'!O3243)</f>
        <v>75</v>
      </c>
      <c r="R3243" t="str">
        <f t="shared" si="506"/>
        <v>14-May-08 Wednesday 22</v>
      </c>
    </row>
    <row r="3244" spans="4:18" x14ac:dyDescent="0.35">
      <c r="D3244" s="21">
        <f t="shared" si="507"/>
        <v>39582.916666658813</v>
      </c>
      <c r="E3244" s="21" t="b">
        <f t="shared" si="500"/>
        <v>0</v>
      </c>
      <c r="F3244" s="21" t="b">
        <f t="shared" si="501"/>
        <v>0</v>
      </c>
      <c r="G3244" s="20">
        <f t="shared" si="502"/>
        <v>1</v>
      </c>
      <c r="H3244" s="20">
        <f t="shared" si="503"/>
        <v>24</v>
      </c>
      <c r="I3244" s="20">
        <f t="shared" si="508"/>
        <v>23</v>
      </c>
      <c r="J3244" s="21">
        <f t="shared" si="509"/>
        <v>39582</v>
      </c>
      <c r="K3244" s="21"/>
      <c r="L3244" s="21" t="str">
        <f t="shared" si="504"/>
        <v>Wednesday</v>
      </c>
      <c r="M3244" s="20">
        <f t="shared" si="505"/>
        <v>5</v>
      </c>
      <c r="N3244" s="19">
        <v>4851</v>
      </c>
      <c r="O3244" s="4">
        <f>MATCH(N3244-1,'Supply Data'!$K$12:$K$17)+1</f>
        <v>5</v>
      </c>
      <c r="P3244">
        <f>INDEX('Supply Data'!$L$12:$L$17,'Demand Data'!O3244)</f>
        <v>75</v>
      </c>
      <c r="R3244" t="str">
        <f t="shared" si="506"/>
        <v>14-May-08 Wednesday 23</v>
      </c>
    </row>
    <row r="3245" spans="4:18" x14ac:dyDescent="0.35">
      <c r="D3245" s="21">
        <f t="shared" si="507"/>
        <v>39582.958333325478</v>
      </c>
      <c r="E3245" s="21" t="b">
        <f t="shared" si="500"/>
        <v>0</v>
      </c>
      <c r="F3245" s="21" t="b">
        <f t="shared" si="501"/>
        <v>0</v>
      </c>
      <c r="G3245" s="20">
        <f t="shared" si="502"/>
        <v>1</v>
      </c>
      <c r="H3245" s="20">
        <f t="shared" si="503"/>
        <v>24</v>
      </c>
      <c r="I3245" s="20">
        <f t="shared" si="508"/>
        <v>24</v>
      </c>
      <c r="J3245" s="21">
        <f t="shared" si="509"/>
        <v>39582</v>
      </c>
      <c r="K3245" s="21"/>
      <c r="L3245" s="21" t="str">
        <f t="shared" si="504"/>
        <v>Wednesday</v>
      </c>
      <c r="M3245" s="20">
        <f t="shared" si="505"/>
        <v>5</v>
      </c>
      <c r="N3245" s="19">
        <v>4501.5</v>
      </c>
      <c r="O3245" s="4">
        <f>MATCH(N3245-1,'Supply Data'!$K$12:$K$17)+1</f>
        <v>4</v>
      </c>
      <c r="P3245">
        <f>INDEX('Supply Data'!$L$12:$L$17,'Demand Data'!O3245)</f>
        <v>50</v>
      </c>
      <c r="R3245" t="str">
        <f t="shared" si="506"/>
        <v>14-May-08 Wednesday 24</v>
      </c>
    </row>
    <row r="3246" spans="4:18" x14ac:dyDescent="0.35">
      <c r="D3246" s="21">
        <f t="shared" si="507"/>
        <v>39582.999999992142</v>
      </c>
      <c r="E3246" s="21" t="b">
        <f t="shared" si="500"/>
        <v>0</v>
      </c>
      <c r="F3246" s="21" t="b">
        <f t="shared" si="501"/>
        <v>0</v>
      </c>
      <c r="G3246" s="20">
        <f t="shared" si="502"/>
        <v>1</v>
      </c>
      <c r="H3246" s="20">
        <f t="shared" si="503"/>
        <v>24</v>
      </c>
      <c r="I3246" s="20">
        <f t="shared" si="508"/>
        <v>1</v>
      </c>
      <c r="J3246" s="21">
        <f t="shared" si="509"/>
        <v>39583</v>
      </c>
      <c r="K3246" s="21"/>
      <c r="L3246" s="21" t="str">
        <f t="shared" si="504"/>
        <v>Thursday</v>
      </c>
      <c r="M3246" s="20">
        <f t="shared" si="505"/>
        <v>5</v>
      </c>
      <c r="N3246" s="19">
        <v>4417.5</v>
      </c>
      <c r="O3246" s="4">
        <f>MATCH(N3246-1,'Supply Data'!$K$12:$K$17)+1</f>
        <v>4</v>
      </c>
      <c r="P3246">
        <f>INDEX('Supply Data'!$L$12:$L$17,'Demand Data'!O3246)</f>
        <v>50</v>
      </c>
      <c r="R3246" t="str">
        <f t="shared" si="506"/>
        <v>15-May-08 Thursday 1</v>
      </c>
    </row>
    <row r="3247" spans="4:18" x14ac:dyDescent="0.35">
      <c r="D3247" s="21">
        <f t="shared" si="507"/>
        <v>39583.041666658806</v>
      </c>
      <c r="E3247" s="21" t="b">
        <f t="shared" si="500"/>
        <v>0</v>
      </c>
      <c r="F3247" s="21" t="b">
        <f t="shared" si="501"/>
        <v>0</v>
      </c>
      <c r="G3247" s="20">
        <f t="shared" si="502"/>
        <v>1</v>
      </c>
      <c r="H3247" s="20">
        <f t="shared" si="503"/>
        <v>24</v>
      </c>
      <c r="I3247" s="20">
        <f t="shared" si="508"/>
        <v>2</v>
      </c>
      <c r="J3247" s="21">
        <f t="shared" si="509"/>
        <v>39583</v>
      </c>
      <c r="K3247" s="21"/>
      <c r="L3247" s="21" t="str">
        <f t="shared" si="504"/>
        <v>Thursday</v>
      </c>
      <c r="M3247" s="20">
        <f t="shared" si="505"/>
        <v>5</v>
      </c>
      <c r="N3247" s="19">
        <v>4039.5</v>
      </c>
      <c r="O3247" s="4">
        <f>MATCH(N3247-1,'Supply Data'!$K$12:$K$17)+1</f>
        <v>4</v>
      </c>
      <c r="P3247">
        <f>INDEX('Supply Data'!$L$12:$L$17,'Demand Data'!O3247)</f>
        <v>50</v>
      </c>
      <c r="R3247" t="str">
        <f t="shared" si="506"/>
        <v>15-May-08 Thursday 2</v>
      </c>
    </row>
    <row r="3248" spans="4:18" x14ac:dyDescent="0.35">
      <c r="D3248" s="21">
        <f t="shared" si="507"/>
        <v>39583.08333332547</v>
      </c>
      <c r="E3248" s="21" t="b">
        <f t="shared" si="500"/>
        <v>0</v>
      </c>
      <c r="F3248" s="21" t="b">
        <f t="shared" si="501"/>
        <v>0</v>
      </c>
      <c r="G3248" s="20">
        <f t="shared" si="502"/>
        <v>1</v>
      </c>
      <c r="H3248" s="20">
        <f t="shared" si="503"/>
        <v>24</v>
      </c>
      <c r="I3248" s="20">
        <f t="shared" si="508"/>
        <v>3</v>
      </c>
      <c r="J3248" s="21">
        <f t="shared" si="509"/>
        <v>39583</v>
      </c>
      <c r="K3248" s="21"/>
      <c r="L3248" s="21" t="str">
        <f t="shared" si="504"/>
        <v>Thursday</v>
      </c>
      <c r="M3248" s="20">
        <f t="shared" si="505"/>
        <v>5</v>
      </c>
      <c r="N3248" s="19">
        <v>4002</v>
      </c>
      <c r="O3248" s="4">
        <f>MATCH(N3248-1,'Supply Data'!$K$12:$K$17)+1</f>
        <v>4</v>
      </c>
      <c r="P3248">
        <f>INDEX('Supply Data'!$L$12:$L$17,'Demand Data'!O3248)</f>
        <v>50</v>
      </c>
      <c r="R3248" t="str">
        <f t="shared" si="506"/>
        <v>15-May-08 Thursday 3</v>
      </c>
    </row>
    <row r="3249" spans="4:18" x14ac:dyDescent="0.35">
      <c r="D3249" s="21">
        <f t="shared" si="507"/>
        <v>39583.124999992135</v>
      </c>
      <c r="E3249" s="21" t="b">
        <f t="shared" si="500"/>
        <v>0</v>
      </c>
      <c r="F3249" s="21" t="b">
        <f t="shared" si="501"/>
        <v>0</v>
      </c>
      <c r="G3249" s="20">
        <f t="shared" si="502"/>
        <v>1</v>
      </c>
      <c r="H3249" s="20">
        <f t="shared" si="503"/>
        <v>24</v>
      </c>
      <c r="I3249" s="20">
        <f t="shared" si="508"/>
        <v>4</v>
      </c>
      <c r="J3249" s="21">
        <f t="shared" si="509"/>
        <v>39583</v>
      </c>
      <c r="K3249" s="21"/>
      <c r="L3249" s="21" t="str">
        <f t="shared" si="504"/>
        <v>Thursday</v>
      </c>
      <c r="M3249" s="20">
        <f t="shared" si="505"/>
        <v>5</v>
      </c>
      <c r="N3249" s="19">
        <v>4185</v>
      </c>
      <c r="O3249" s="4">
        <f>MATCH(N3249-1,'Supply Data'!$K$12:$K$17)+1</f>
        <v>4</v>
      </c>
      <c r="P3249">
        <f>INDEX('Supply Data'!$L$12:$L$17,'Demand Data'!O3249)</f>
        <v>50</v>
      </c>
      <c r="R3249" t="str">
        <f t="shared" si="506"/>
        <v>15-May-08 Thursday 4</v>
      </c>
    </row>
    <row r="3250" spans="4:18" x14ac:dyDescent="0.35">
      <c r="D3250" s="21">
        <f t="shared" si="507"/>
        <v>39583.166666658799</v>
      </c>
      <c r="E3250" s="21" t="b">
        <f t="shared" si="500"/>
        <v>0</v>
      </c>
      <c r="F3250" s="21" t="b">
        <f t="shared" si="501"/>
        <v>0</v>
      </c>
      <c r="G3250" s="20">
        <f t="shared" si="502"/>
        <v>1</v>
      </c>
      <c r="H3250" s="20">
        <f t="shared" si="503"/>
        <v>24</v>
      </c>
      <c r="I3250" s="20">
        <f t="shared" si="508"/>
        <v>5</v>
      </c>
      <c r="J3250" s="21">
        <f t="shared" si="509"/>
        <v>39583</v>
      </c>
      <c r="K3250" s="21"/>
      <c r="L3250" s="21" t="str">
        <f t="shared" si="504"/>
        <v>Thursday</v>
      </c>
      <c r="M3250" s="20">
        <f t="shared" si="505"/>
        <v>5</v>
      </c>
      <c r="N3250" s="19">
        <v>4387.5</v>
      </c>
      <c r="O3250" s="4">
        <f>MATCH(N3250-1,'Supply Data'!$K$12:$K$17)+1</f>
        <v>4</v>
      </c>
      <c r="P3250">
        <f>INDEX('Supply Data'!$L$12:$L$17,'Demand Data'!O3250)</f>
        <v>50</v>
      </c>
      <c r="R3250" t="str">
        <f t="shared" si="506"/>
        <v>15-May-08 Thursday 5</v>
      </c>
    </row>
    <row r="3251" spans="4:18" x14ac:dyDescent="0.35">
      <c r="D3251" s="21">
        <f t="shared" si="507"/>
        <v>39583.208333325463</v>
      </c>
      <c r="E3251" s="21" t="b">
        <f t="shared" si="500"/>
        <v>0</v>
      </c>
      <c r="F3251" s="21" t="b">
        <f t="shared" si="501"/>
        <v>0</v>
      </c>
      <c r="G3251" s="20">
        <f t="shared" si="502"/>
        <v>1</v>
      </c>
      <c r="H3251" s="20">
        <f t="shared" si="503"/>
        <v>24</v>
      </c>
      <c r="I3251" s="20">
        <f t="shared" si="508"/>
        <v>6</v>
      </c>
      <c r="J3251" s="21">
        <f t="shared" si="509"/>
        <v>39583</v>
      </c>
      <c r="K3251" s="21"/>
      <c r="L3251" s="21" t="str">
        <f t="shared" si="504"/>
        <v>Thursday</v>
      </c>
      <c r="M3251" s="20">
        <f t="shared" si="505"/>
        <v>5</v>
      </c>
      <c r="N3251" s="19">
        <v>4162.5</v>
      </c>
      <c r="O3251" s="4">
        <f>MATCH(N3251-1,'Supply Data'!$K$12:$K$17)+1</f>
        <v>4</v>
      </c>
      <c r="P3251">
        <f>INDEX('Supply Data'!$L$12:$L$17,'Demand Data'!O3251)</f>
        <v>50</v>
      </c>
      <c r="R3251" t="str">
        <f t="shared" si="506"/>
        <v>15-May-08 Thursday 6</v>
      </c>
    </row>
    <row r="3252" spans="4:18" x14ac:dyDescent="0.35">
      <c r="D3252" s="21">
        <f t="shared" si="507"/>
        <v>39583.249999992127</v>
      </c>
      <c r="E3252" s="21" t="b">
        <f t="shared" si="500"/>
        <v>0</v>
      </c>
      <c r="F3252" s="21" t="b">
        <f t="shared" si="501"/>
        <v>0</v>
      </c>
      <c r="G3252" s="20">
        <f t="shared" si="502"/>
        <v>1</v>
      </c>
      <c r="H3252" s="20">
        <f t="shared" si="503"/>
        <v>24</v>
      </c>
      <c r="I3252" s="20">
        <f t="shared" si="508"/>
        <v>7</v>
      </c>
      <c r="J3252" s="21">
        <f t="shared" si="509"/>
        <v>39583</v>
      </c>
      <c r="K3252" s="21"/>
      <c r="L3252" s="21" t="str">
        <f t="shared" si="504"/>
        <v>Thursday</v>
      </c>
      <c r="M3252" s="20">
        <f t="shared" si="505"/>
        <v>5</v>
      </c>
      <c r="N3252" s="19">
        <v>4374</v>
      </c>
      <c r="O3252" s="4">
        <f>MATCH(N3252-1,'Supply Data'!$K$12:$K$17)+1</f>
        <v>4</v>
      </c>
      <c r="P3252">
        <f>INDEX('Supply Data'!$L$12:$L$17,'Demand Data'!O3252)</f>
        <v>50</v>
      </c>
      <c r="R3252" t="str">
        <f t="shared" si="506"/>
        <v>15-May-08 Thursday 7</v>
      </c>
    </row>
    <row r="3253" spans="4:18" x14ac:dyDescent="0.35">
      <c r="D3253" s="21">
        <f t="shared" si="507"/>
        <v>39583.291666658792</v>
      </c>
      <c r="E3253" s="21" t="b">
        <f t="shared" si="500"/>
        <v>0</v>
      </c>
      <c r="F3253" s="21" t="b">
        <f t="shared" si="501"/>
        <v>0</v>
      </c>
      <c r="G3253" s="20">
        <f t="shared" si="502"/>
        <v>1</v>
      </c>
      <c r="H3253" s="20">
        <f t="shared" si="503"/>
        <v>24</v>
      </c>
      <c r="I3253" s="20">
        <f t="shared" si="508"/>
        <v>8</v>
      </c>
      <c r="J3253" s="21">
        <f t="shared" si="509"/>
        <v>39583</v>
      </c>
      <c r="K3253" s="21"/>
      <c r="L3253" s="21" t="str">
        <f t="shared" si="504"/>
        <v>Thursday</v>
      </c>
      <c r="M3253" s="20">
        <f t="shared" si="505"/>
        <v>5</v>
      </c>
      <c r="N3253" s="19">
        <v>4896</v>
      </c>
      <c r="O3253" s="4">
        <f>MATCH(N3253-1,'Supply Data'!$K$12:$K$17)+1</f>
        <v>5</v>
      </c>
      <c r="P3253">
        <f>INDEX('Supply Data'!$L$12:$L$17,'Demand Data'!O3253)</f>
        <v>75</v>
      </c>
      <c r="R3253" t="str">
        <f t="shared" si="506"/>
        <v>15-May-08 Thursday 8</v>
      </c>
    </row>
    <row r="3254" spans="4:18" x14ac:dyDescent="0.35">
      <c r="D3254" s="21">
        <f t="shared" si="507"/>
        <v>39583.333333325456</v>
      </c>
      <c r="E3254" s="21" t="b">
        <f t="shared" si="500"/>
        <v>0</v>
      </c>
      <c r="F3254" s="21" t="b">
        <f t="shared" si="501"/>
        <v>0</v>
      </c>
      <c r="G3254" s="20">
        <f t="shared" si="502"/>
        <v>1</v>
      </c>
      <c r="H3254" s="20">
        <f t="shared" si="503"/>
        <v>24</v>
      </c>
      <c r="I3254" s="20">
        <f t="shared" si="508"/>
        <v>9</v>
      </c>
      <c r="J3254" s="21">
        <f t="shared" si="509"/>
        <v>39583</v>
      </c>
      <c r="K3254" s="21"/>
      <c r="L3254" s="21" t="str">
        <f t="shared" si="504"/>
        <v>Thursday</v>
      </c>
      <c r="M3254" s="20">
        <f t="shared" si="505"/>
        <v>5</v>
      </c>
      <c r="N3254" s="19">
        <v>5347.5</v>
      </c>
      <c r="O3254" s="4">
        <f>MATCH(N3254-1,'Supply Data'!$K$12:$K$17)+1</f>
        <v>5</v>
      </c>
      <c r="P3254">
        <f>INDEX('Supply Data'!$L$12:$L$17,'Demand Data'!O3254)</f>
        <v>75</v>
      </c>
      <c r="R3254" t="str">
        <f t="shared" si="506"/>
        <v>15-May-08 Thursday 9</v>
      </c>
    </row>
    <row r="3255" spans="4:18" x14ac:dyDescent="0.35">
      <c r="D3255" s="21">
        <f t="shared" si="507"/>
        <v>39583.37499999212</v>
      </c>
      <c r="E3255" s="21" t="b">
        <f t="shared" si="500"/>
        <v>0</v>
      </c>
      <c r="F3255" s="21" t="b">
        <f t="shared" si="501"/>
        <v>0</v>
      </c>
      <c r="G3255" s="20">
        <f t="shared" si="502"/>
        <v>1</v>
      </c>
      <c r="H3255" s="20">
        <f t="shared" si="503"/>
        <v>24</v>
      </c>
      <c r="I3255" s="20">
        <f t="shared" si="508"/>
        <v>10</v>
      </c>
      <c r="J3255" s="21">
        <f t="shared" si="509"/>
        <v>39583</v>
      </c>
      <c r="K3255" s="21"/>
      <c r="L3255" s="21" t="str">
        <f t="shared" si="504"/>
        <v>Thursday</v>
      </c>
      <c r="M3255" s="20">
        <f t="shared" si="505"/>
        <v>5</v>
      </c>
      <c r="N3255" s="19">
        <v>5616</v>
      </c>
      <c r="O3255" s="4">
        <f>MATCH(N3255-1,'Supply Data'!$K$12:$K$17)+1</f>
        <v>5</v>
      </c>
      <c r="P3255">
        <f>INDEX('Supply Data'!$L$12:$L$17,'Demand Data'!O3255)</f>
        <v>75</v>
      </c>
      <c r="R3255" t="str">
        <f t="shared" si="506"/>
        <v>15-May-08 Thursday 10</v>
      </c>
    </row>
    <row r="3256" spans="4:18" x14ac:dyDescent="0.35">
      <c r="D3256" s="21">
        <f t="shared" si="507"/>
        <v>39583.416666658784</v>
      </c>
      <c r="E3256" s="21" t="b">
        <f t="shared" si="500"/>
        <v>0</v>
      </c>
      <c r="F3256" s="21" t="b">
        <f t="shared" si="501"/>
        <v>0</v>
      </c>
      <c r="G3256" s="20">
        <f t="shared" si="502"/>
        <v>1</v>
      </c>
      <c r="H3256" s="20">
        <f t="shared" si="503"/>
        <v>24</v>
      </c>
      <c r="I3256" s="20">
        <f t="shared" si="508"/>
        <v>11</v>
      </c>
      <c r="J3256" s="21">
        <f t="shared" si="509"/>
        <v>39583</v>
      </c>
      <c r="K3256" s="21"/>
      <c r="L3256" s="21" t="str">
        <f t="shared" si="504"/>
        <v>Thursday</v>
      </c>
      <c r="M3256" s="20">
        <f t="shared" si="505"/>
        <v>5</v>
      </c>
      <c r="N3256" s="19">
        <v>6127.5</v>
      </c>
      <c r="O3256" s="4">
        <f>MATCH(N3256-1,'Supply Data'!$K$12:$K$17)+1</f>
        <v>5</v>
      </c>
      <c r="P3256">
        <f>INDEX('Supply Data'!$L$12:$L$17,'Demand Data'!O3256)</f>
        <v>75</v>
      </c>
      <c r="R3256" t="str">
        <f t="shared" si="506"/>
        <v>15-May-08 Thursday 11</v>
      </c>
    </row>
    <row r="3257" spans="4:18" x14ac:dyDescent="0.35">
      <c r="D3257" s="21">
        <f t="shared" si="507"/>
        <v>39583.458333325449</v>
      </c>
      <c r="E3257" s="21" t="b">
        <f t="shared" si="500"/>
        <v>0</v>
      </c>
      <c r="F3257" s="21" t="b">
        <f t="shared" si="501"/>
        <v>0</v>
      </c>
      <c r="G3257" s="20">
        <f t="shared" si="502"/>
        <v>1</v>
      </c>
      <c r="H3257" s="20">
        <f t="shared" si="503"/>
        <v>24</v>
      </c>
      <c r="I3257" s="20">
        <f t="shared" si="508"/>
        <v>12</v>
      </c>
      <c r="J3257" s="21">
        <f t="shared" si="509"/>
        <v>39583</v>
      </c>
      <c r="K3257" s="21"/>
      <c r="L3257" s="21" t="str">
        <f t="shared" si="504"/>
        <v>Thursday</v>
      </c>
      <c r="M3257" s="20">
        <f t="shared" si="505"/>
        <v>5</v>
      </c>
      <c r="N3257" s="19">
        <v>5838</v>
      </c>
      <c r="O3257" s="4">
        <f>MATCH(N3257-1,'Supply Data'!$K$12:$K$17)+1</f>
        <v>5</v>
      </c>
      <c r="P3257">
        <f>INDEX('Supply Data'!$L$12:$L$17,'Demand Data'!O3257)</f>
        <v>75</v>
      </c>
      <c r="R3257" t="str">
        <f t="shared" si="506"/>
        <v>15-May-08 Thursday 12</v>
      </c>
    </row>
    <row r="3258" spans="4:18" x14ac:dyDescent="0.35">
      <c r="D3258" s="21">
        <f t="shared" si="507"/>
        <v>39583.499999992113</v>
      </c>
      <c r="E3258" s="21" t="b">
        <f t="shared" si="500"/>
        <v>0</v>
      </c>
      <c r="F3258" s="21" t="b">
        <f t="shared" si="501"/>
        <v>0</v>
      </c>
      <c r="G3258" s="20">
        <f t="shared" si="502"/>
        <v>1</v>
      </c>
      <c r="H3258" s="20">
        <f t="shared" si="503"/>
        <v>24</v>
      </c>
      <c r="I3258" s="20">
        <f t="shared" si="508"/>
        <v>13</v>
      </c>
      <c r="J3258" s="21">
        <f t="shared" si="509"/>
        <v>39583</v>
      </c>
      <c r="K3258" s="21"/>
      <c r="L3258" s="21" t="str">
        <f t="shared" si="504"/>
        <v>Thursday</v>
      </c>
      <c r="M3258" s="20">
        <f t="shared" si="505"/>
        <v>5</v>
      </c>
      <c r="N3258" s="19">
        <v>6054</v>
      </c>
      <c r="O3258" s="4">
        <f>MATCH(N3258-1,'Supply Data'!$K$12:$K$17)+1</f>
        <v>5</v>
      </c>
      <c r="P3258">
        <f>INDEX('Supply Data'!$L$12:$L$17,'Demand Data'!O3258)</f>
        <v>75</v>
      </c>
      <c r="R3258" t="str">
        <f t="shared" si="506"/>
        <v>15-May-08 Thursday 13</v>
      </c>
    </row>
    <row r="3259" spans="4:18" x14ac:dyDescent="0.35">
      <c r="D3259" s="21">
        <f t="shared" si="507"/>
        <v>39583.541666658777</v>
      </c>
      <c r="E3259" s="21" t="b">
        <f t="shared" si="500"/>
        <v>0</v>
      </c>
      <c r="F3259" s="21" t="b">
        <f t="shared" si="501"/>
        <v>0</v>
      </c>
      <c r="G3259" s="20">
        <f t="shared" si="502"/>
        <v>1</v>
      </c>
      <c r="H3259" s="20">
        <f t="shared" si="503"/>
        <v>24</v>
      </c>
      <c r="I3259" s="20">
        <f t="shared" si="508"/>
        <v>14</v>
      </c>
      <c r="J3259" s="21">
        <f t="shared" si="509"/>
        <v>39583</v>
      </c>
      <c r="K3259" s="21"/>
      <c r="L3259" s="21" t="str">
        <f t="shared" si="504"/>
        <v>Thursday</v>
      </c>
      <c r="M3259" s="20">
        <f t="shared" si="505"/>
        <v>5</v>
      </c>
      <c r="N3259" s="19">
        <v>5971.5</v>
      </c>
      <c r="O3259" s="4">
        <f>MATCH(N3259-1,'Supply Data'!$K$12:$K$17)+1</f>
        <v>5</v>
      </c>
      <c r="P3259">
        <f>INDEX('Supply Data'!$L$12:$L$17,'Demand Data'!O3259)</f>
        <v>75</v>
      </c>
      <c r="R3259" t="str">
        <f t="shared" si="506"/>
        <v>15-May-08 Thursday 14</v>
      </c>
    </row>
    <row r="3260" spans="4:18" x14ac:dyDescent="0.35">
      <c r="D3260" s="21">
        <f t="shared" si="507"/>
        <v>39583.583333325441</v>
      </c>
      <c r="E3260" s="21" t="b">
        <f t="shared" si="500"/>
        <v>0</v>
      </c>
      <c r="F3260" s="21" t="b">
        <f t="shared" si="501"/>
        <v>0</v>
      </c>
      <c r="G3260" s="20">
        <f t="shared" si="502"/>
        <v>1</v>
      </c>
      <c r="H3260" s="20">
        <f t="shared" si="503"/>
        <v>24</v>
      </c>
      <c r="I3260" s="20">
        <f t="shared" si="508"/>
        <v>15</v>
      </c>
      <c r="J3260" s="21">
        <f t="shared" si="509"/>
        <v>39583</v>
      </c>
      <c r="K3260" s="21"/>
      <c r="L3260" s="21" t="str">
        <f t="shared" si="504"/>
        <v>Thursday</v>
      </c>
      <c r="M3260" s="20">
        <f t="shared" si="505"/>
        <v>5</v>
      </c>
      <c r="N3260" s="19">
        <v>5772</v>
      </c>
      <c r="O3260" s="4">
        <f>MATCH(N3260-1,'Supply Data'!$K$12:$K$17)+1</f>
        <v>5</v>
      </c>
      <c r="P3260">
        <f>INDEX('Supply Data'!$L$12:$L$17,'Demand Data'!O3260)</f>
        <v>75</v>
      </c>
      <c r="R3260" t="str">
        <f t="shared" si="506"/>
        <v>15-May-08 Thursday 15</v>
      </c>
    </row>
    <row r="3261" spans="4:18" x14ac:dyDescent="0.35">
      <c r="D3261" s="21">
        <f t="shared" si="507"/>
        <v>39583.624999992106</v>
      </c>
      <c r="E3261" s="21" t="b">
        <f t="shared" si="500"/>
        <v>0</v>
      </c>
      <c r="F3261" s="21" t="b">
        <f t="shared" si="501"/>
        <v>0</v>
      </c>
      <c r="G3261" s="20">
        <f t="shared" si="502"/>
        <v>1</v>
      </c>
      <c r="H3261" s="20">
        <f t="shared" si="503"/>
        <v>24</v>
      </c>
      <c r="I3261" s="20">
        <f t="shared" si="508"/>
        <v>16</v>
      </c>
      <c r="J3261" s="21">
        <f t="shared" si="509"/>
        <v>39583</v>
      </c>
      <c r="K3261" s="21"/>
      <c r="L3261" s="21" t="str">
        <f t="shared" si="504"/>
        <v>Thursday</v>
      </c>
      <c r="M3261" s="20">
        <f t="shared" si="505"/>
        <v>5</v>
      </c>
      <c r="N3261" s="19">
        <v>5539.5</v>
      </c>
      <c r="O3261" s="4">
        <f>MATCH(N3261-1,'Supply Data'!$K$12:$K$17)+1</f>
        <v>5</v>
      </c>
      <c r="P3261">
        <f>INDEX('Supply Data'!$L$12:$L$17,'Demand Data'!O3261)</f>
        <v>75</v>
      </c>
      <c r="R3261" t="str">
        <f t="shared" si="506"/>
        <v>15-May-08 Thursday 16</v>
      </c>
    </row>
    <row r="3262" spans="4:18" x14ac:dyDescent="0.35">
      <c r="D3262" s="21">
        <f t="shared" si="507"/>
        <v>39583.66666665877</v>
      </c>
      <c r="E3262" s="21" t="b">
        <f t="shared" si="500"/>
        <v>0</v>
      </c>
      <c r="F3262" s="21" t="b">
        <f t="shared" si="501"/>
        <v>0</v>
      </c>
      <c r="G3262" s="20">
        <f t="shared" si="502"/>
        <v>1</v>
      </c>
      <c r="H3262" s="20">
        <f t="shared" si="503"/>
        <v>24</v>
      </c>
      <c r="I3262" s="20">
        <f t="shared" si="508"/>
        <v>17</v>
      </c>
      <c r="J3262" s="21">
        <f t="shared" si="509"/>
        <v>39583</v>
      </c>
      <c r="K3262" s="21"/>
      <c r="L3262" s="21" t="str">
        <f t="shared" si="504"/>
        <v>Thursday</v>
      </c>
      <c r="M3262" s="20">
        <f t="shared" si="505"/>
        <v>5</v>
      </c>
      <c r="N3262" s="19">
        <v>5539.5</v>
      </c>
      <c r="O3262" s="4">
        <f>MATCH(N3262-1,'Supply Data'!$K$12:$K$17)+1</f>
        <v>5</v>
      </c>
      <c r="P3262">
        <f>INDEX('Supply Data'!$L$12:$L$17,'Demand Data'!O3262)</f>
        <v>75</v>
      </c>
      <c r="R3262" t="str">
        <f t="shared" si="506"/>
        <v>15-May-08 Thursday 17</v>
      </c>
    </row>
    <row r="3263" spans="4:18" x14ac:dyDescent="0.35">
      <c r="D3263" s="21">
        <f t="shared" si="507"/>
        <v>39583.708333325434</v>
      </c>
      <c r="E3263" s="21" t="b">
        <f t="shared" si="500"/>
        <v>0</v>
      </c>
      <c r="F3263" s="21" t="b">
        <f t="shared" si="501"/>
        <v>0</v>
      </c>
      <c r="G3263" s="20">
        <f t="shared" si="502"/>
        <v>1</v>
      </c>
      <c r="H3263" s="20">
        <f t="shared" si="503"/>
        <v>24</v>
      </c>
      <c r="I3263" s="20">
        <f t="shared" si="508"/>
        <v>18</v>
      </c>
      <c r="J3263" s="21">
        <f t="shared" si="509"/>
        <v>39583</v>
      </c>
      <c r="K3263" s="21"/>
      <c r="L3263" s="21" t="str">
        <f t="shared" si="504"/>
        <v>Thursday</v>
      </c>
      <c r="M3263" s="20">
        <f t="shared" si="505"/>
        <v>5</v>
      </c>
      <c r="N3263" s="19">
        <v>6012</v>
      </c>
      <c r="O3263" s="4">
        <f>MATCH(N3263-1,'Supply Data'!$K$12:$K$17)+1</f>
        <v>5</v>
      </c>
      <c r="P3263">
        <f>INDEX('Supply Data'!$L$12:$L$17,'Demand Data'!O3263)</f>
        <v>75</v>
      </c>
      <c r="R3263" t="str">
        <f t="shared" si="506"/>
        <v>15-May-08 Thursday 18</v>
      </c>
    </row>
    <row r="3264" spans="4:18" x14ac:dyDescent="0.35">
      <c r="D3264" s="21">
        <f t="shared" si="507"/>
        <v>39583.749999992098</v>
      </c>
      <c r="E3264" s="21" t="b">
        <f t="shared" si="500"/>
        <v>0</v>
      </c>
      <c r="F3264" s="21" t="b">
        <f t="shared" si="501"/>
        <v>0</v>
      </c>
      <c r="G3264" s="20">
        <f t="shared" si="502"/>
        <v>1</v>
      </c>
      <c r="H3264" s="20">
        <f t="shared" si="503"/>
        <v>24</v>
      </c>
      <c r="I3264" s="20">
        <f t="shared" si="508"/>
        <v>19</v>
      </c>
      <c r="J3264" s="21">
        <f t="shared" si="509"/>
        <v>39583</v>
      </c>
      <c r="K3264" s="21"/>
      <c r="L3264" s="21" t="str">
        <f t="shared" si="504"/>
        <v>Thursday</v>
      </c>
      <c r="M3264" s="20">
        <f t="shared" si="505"/>
        <v>5</v>
      </c>
      <c r="N3264" s="19">
        <v>5865</v>
      </c>
      <c r="O3264" s="4">
        <f>MATCH(N3264-1,'Supply Data'!$K$12:$K$17)+1</f>
        <v>5</v>
      </c>
      <c r="P3264">
        <f>INDEX('Supply Data'!$L$12:$L$17,'Demand Data'!O3264)</f>
        <v>75</v>
      </c>
      <c r="R3264" t="str">
        <f t="shared" si="506"/>
        <v>15-May-08 Thursday 19</v>
      </c>
    </row>
    <row r="3265" spans="4:18" x14ac:dyDescent="0.35">
      <c r="D3265" s="21">
        <f t="shared" si="507"/>
        <v>39583.791666658763</v>
      </c>
      <c r="E3265" s="21" t="b">
        <f t="shared" si="500"/>
        <v>0</v>
      </c>
      <c r="F3265" s="21" t="b">
        <f t="shared" si="501"/>
        <v>0</v>
      </c>
      <c r="G3265" s="20">
        <f t="shared" si="502"/>
        <v>1</v>
      </c>
      <c r="H3265" s="20">
        <f t="shared" si="503"/>
        <v>24</v>
      </c>
      <c r="I3265" s="20">
        <f t="shared" si="508"/>
        <v>20</v>
      </c>
      <c r="J3265" s="21">
        <f t="shared" si="509"/>
        <v>39583</v>
      </c>
      <c r="K3265" s="21"/>
      <c r="L3265" s="21" t="str">
        <f t="shared" si="504"/>
        <v>Thursday</v>
      </c>
      <c r="M3265" s="20">
        <f t="shared" si="505"/>
        <v>5</v>
      </c>
      <c r="N3265" s="19">
        <v>5428.5</v>
      </c>
      <c r="O3265" s="4">
        <f>MATCH(N3265-1,'Supply Data'!$K$12:$K$17)+1</f>
        <v>5</v>
      </c>
      <c r="P3265">
        <f>INDEX('Supply Data'!$L$12:$L$17,'Demand Data'!O3265)</f>
        <v>75</v>
      </c>
      <c r="R3265" t="str">
        <f t="shared" si="506"/>
        <v>15-May-08 Thursday 20</v>
      </c>
    </row>
    <row r="3266" spans="4:18" x14ac:dyDescent="0.35">
      <c r="D3266" s="21">
        <f t="shared" si="507"/>
        <v>39583.833333325427</v>
      </c>
      <c r="E3266" s="21" t="b">
        <f t="shared" si="500"/>
        <v>0</v>
      </c>
      <c r="F3266" s="21" t="b">
        <f t="shared" si="501"/>
        <v>0</v>
      </c>
      <c r="G3266" s="20">
        <f t="shared" si="502"/>
        <v>1</v>
      </c>
      <c r="H3266" s="20">
        <f t="shared" si="503"/>
        <v>24</v>
      </c>
      <c r="I3266" s="20">
        <f t="shared" si="508"/>
        <v>21</v>
      </c>
      <c r="J3266" s="21">
        <f t="shared" si="509"/>
        <v>39583</v>
      </c>
      <c r="K3266" s="21"/>
      <c r="L3266" s="21" t="str">
        <f t="shared" si="504"/>
        <v>Thursday</v>
      </c>
      <c r="M3266" s="20">
        <f t="shared" si="505"/>
        <v>5</v>
      </c>
      <c r="N3266" s="19">
        <v>5254.5</v>
      </c>
      <c r="O3266" s="4">
        <f>MATCH(N3266-1,'Supply Data'!$K$12:$K$17)+1</f>
        <v>5</v>
      </c>
      <c r="P3266">
        <f>INDEX('Supply Data'!$L$12:$L$17,'Demand Data'!O3266)</f>
        <v>75</v>
      </c>
      <c r="R3266" t="str">
        <f t="shared" si="506"/>
        <v>15-May-08 Thursday 21</v>
      </c>
    </row>
    <row r="3267" spans="4:18" x14ac:dyDescent="0.35">
      <c r="D3267" s="21">
        <f t="shared" si="507"/>
        <v>39583.874999992091</v>
      </c>
      <c r="E3267" s="21" t="b">
        <f t="shared" si="500"/>
        <v>0</v>
      </c>
      <c r="F3267" s="21" t="b">
        <f t="shared" si="501"/>
        <v>0</v>
      </c>
      <c r="G3267" s="20">
        <f t="shared" si="502"/>
        <v>1</v>
      </c>
      <c r="H3267" s="20">
        <f t="shared" si="503"/>
        <v>24</v>
      </c>
      <c r="I3267" s="20">
        <f t="shared" si="508"/>
        <v>22</v>
      </c>
      <c r="J3267" s="21">
        <f t="shared" si="509"/>
        <v>39583</v>
      </c>
      <c r="K3267" s="21"/>
      <c r="L3267" s="21" t="str">
        <f t="shared" si="504"/>
        <v>Thursday</v>
      </c>
      <c r="M3267" s="20">
        <f t="shared" si="505"/>
        <v>5</v>
      </c>
      <c r="N3267" s="19">
        <v>5133</v>
      </c>
      <c r="O3267" s="4">
        <f>MATCH(N3267-1,'Supply Data'!$K$12:$K$17)+1</f>
        <v>5</v>
      </c>
      <c r="P3267">
        <f>INDEX('Supply Data'!$L$12:$L$17,'Demand Data'!O3267)</f>
        <v>75</v>
      </c>
      <c r="R3267" t="str">
        <f t="shared" si="506"/>
        <v>15-May-08 Thursday 22</v>
      </c>
    </row>
    <row r="3268" spans="4:18" x14ac:dyDescent="0.35">
      <c r="D3268" s="21">
        <f t="shared" si="507"/>
        <v>39583.916666658755</v>
      </c>
      <c r="E3268" s="21" t="b">
        <f t="shared" si="500"/>
        <v>0</v>
      </c>
      <c r="F3268" s="21" t="b">
        <f t="shared" si="501"/>
        <v>0</v>
      </c>
      <c r="G3268" s="20">
        <f t="shared" si="502"/>
        <v>1</v>
      </c>
      <c r="H3268" s="20">
        <f t="shared" si="503"/>
        <v>24</v>
      </c>
      <c r="I3268" s="20">
        <f t="shared" si="508"/>
        <v>23</v>
      </c>
      <c r="J3268" s="21">
        <f t="shared" si="509"/>
        <v>39583</v>
      </c>
      <c r="K3268" s="21"/>
      <c r="L3268" s="21" t="str">
        <f t="shared" si="504"/>
        <v>Thursday</v>
      </c>
      <c r="M3268" s="20">
        <f t="shared" si="505"/>
        <v>5</v>
      </c>
      <c r="N3268" s="19">
        <v>5253</v>
      </c>
      <c r="O3268" s="4">
        <f>MATCH(N3268-1,'Supply Data'!$K$12:$K$17)+1</f>
        <v>5</v>
      </c>
      <c r="P3268">
        <f>INDEX('Supply Data'!$L$12:$L$17,'Demand Data'!O3268)</f>
        <v>75</v>
      </c>
      <c r="R3268" t="str">
        <f t="shared" si="506"/>
        <v>15-May-08 Thursday 23</v>
      </c>
    </row>
    <row r="3269" spans="4:18" x14ac:dyDescent="0.35">
      <c r="D3269" s="21">
        <f t="shared" si="507"/>
        <v>39583.95833332542</v>
      </c>
      <c r="E3269" s="21" t="b">
        <f t="shared" si="500"/>
        <v>0</v>
      </c>
      <c r="F3269" s="21" t="b">
        <f t="shared" si="501"/>
        <v>0</v>
      </c>
      <c r="G3269" s="20">
        <f t="shared" si="502"/>
        <v>1</v>
      </c>
      <c r="H3269" s="20">
        <f t="shared" si="503"/>
        <v>24</v>
      </c>
      <c r="I3269" s="20">
        <f t="shared" si="508"/>
        <v>24</v>
      </c>
      <c r="J3269" s="21">
        <f t="shared" si="509"/>
        <v>39583</v>
      </c>
      <c r="K3269" s="21"/>
      <c r="L3269" s="21" t="str">
        <f t="shared" si="504"/>
        <v>Thursday</v>
      </c>
      <c r="M3269" s="20">
        <f t="shared" si="505"/>
        <v>5</v>
      </c>
      <c r="N3269" s="19">
        <v>4629</v>
      </c>
      <c r="O3269" s="4">
        <f>MATCH(N3269-1,'Supply Data'!$K$12:$K$17)+1</f>
        <v>4</v>
      </c>
      <c r="P3269">
        <f>INDEX('Supply Data'!$L$12:$L$17,'Demand Data'!O3269)</f>
        <v>50</v>
      </c>
      <c r="R3269" t="str">
        <f t="shared" si="506"/>
        <v>15-May-08 Thursday 24</v>
      </c>
    </row>
    <row r="3270" spans="4:18" x14ac:dyDescent="0.35">
      <c r="D3270" s="21">
        <f t="shared" si="507"/>
        <v>39583.999999992084</v>
      </c>
      <c r="E3270" s="21" t="b">
        <f t="shared" ref="E3270:E3333" si="510">D3270=$D$2</f>
        <v>0</v>
      </c>
      <c r="F3270" s="21" t="b">
        <f t="shared" ref="F3270:F3333" si="511">D3270=$E$2</f>
        <v>0</v>
      </c>
      <c r="G3270" s="20">
        <f t="shared" si="502"/>
        <v>1</v>
      </c>
      <c r="H3270" s="20">
        <f t="shared" si="503"/>
        <v>24</v>
      </c>
      <c r="I3270" s="20">
        <f t="shared" si="508"/>
        <v>1</v>
      </c>
      <c r="J3270" s="21">
        <f t="shared" si="509"/>
        <v>39584</v>
      </c>
      <c r="K3270" s="21"/>
      <c r="L3270" s="21" t="str">
        <f t="shared" si="504"/>
        <v>Friday</v>
      </c>
      <c r="M3270" s="20">
        <f t="shared" si="505"/>
        <v>5</v>
      </c>
      <c r="N3270" s="19">
        <v>4491</v>
      </c>
      <c r="O3270" s="4">
        <f>MATCH(N3270-1,'Supply Data'!$K$12:$K$17)+1</f>
        <v>4</v>
      </c>
      <c r="P3270">
        <f>INDEX('Supply Data'!$L$12:$L$17,'Demand Data'!O3270)</f>
        <v>50</v>
      </c>
      <c r="R3270" t="str">
        <f t="shared" si="506"/>
        <v>16-May-08 Friday 1</v>
      </c>
    </row>
    <row r="3271" spans="4:18" x14ac:dyDescent="0.35">
      <c r="D3271" s="21">
        <f t="shared" si="507"/>
        <v>39584.041666658748</v>
      </c>
      <c r="E3271" s="21" t="b">
        <f t="shared" si="510"/>
        <v>0</v>
      </c>
      <c r="F3271" s="21" t="b">
        <f t="shared" si="511"/>
        <v>0</v>
      </c>
      <c r="G3271" s="20">
        <f t="shared" ref="G3271:G3334" si="512">IF(E3271,2,IF(F3271,3,1))</f>
        <v>1</v>
      </c>
      <c r="H3271" s="20">
        <f t="shared" ref="H3271:H3334" si="513">CHOOSE(G3271,24,23,25)</f>
        <v>24</v>
      </c>
      <c r="I3271" s="20">
        <f t="shared" si="508"/>
        <v>2</v>
      </c>
      <c r="J3271" s="21">
        <f t="shared" si="509"/>
        <v>39584</v>
      </c>
      <c r="K3271" s="21"/>
      <c r="L3271" s="21" t="str">
        <f t="shared" ref="L3271:L3334" si="514">TEXT(J3271,"ddddd")</f>
        <v>Friday</v>
      </c>
      <c r="M3271" s="20">
        <f t="shared" ref="M3271:M3334" si="515">MONTH(D3271)</f>
        <v>5</v>
      </c>
      <c r="N3271" s="19">
        <v>4353</v>
      </c>
      <c r="O3271" s="4">
        <f>MATCH(N3271-1,'Supply Data'!$K$12:$K$17)+1</f>
        <v>4</v>
      </c>
      <c r="P3271">
        <f>INDEX('Supply Data'!$L$12:$L$17,'Demand Data'!O3271)</f>
        <v>50</v>
      </c>
      <c r="R3271" t="str">
        <f t="shared" ref="R3271:R3334" si="516">TEXT(D3271,"dd-mmm-yy ddddd")&amp;" "&amp;I3271</f>
        <v>16-May-08 Friday 2</v>
      </c>
    </row>
    <row r="3272" spans="4:18" x14ac:dyDescent="0.35">
      <c r="D3272" s="21">
        <f t="shared" ref="D3272:D3335" si="517">D3271+1/24</f>
        <v>39584.083333325412</v>
      </c>
      <c r="E3272" s="21" t="b">
        <f t="shared" si="510"/>
        <v>0</v>
      </c>
      <c r="F3272" s="21" t="b">
        <f t="shared" si="511"/>
        <v>0</v>
      </c>
      <c r="G3272" s="20">
        <f t="shared" si="512"/>
        <v>1</v>
      </c>
      <c r="H3272" s="20">
        <f t="shared" si="513"/>
        <v>24</v>
      </c>
      <c r="I3272" s="20">
        <f t="shared" ref="I3272:I3335" si="518">IF(I3271&gt;=H3272,1,I3271+1)</f>
        <v>3</v>
      </c>
      <c r="J3272" s="21">
        <f t="shared" ref="J3272:J3335" si="519">IF(I3272=1,J3271+1,J3271)</f>
        <v>39584</v>
      </c>
      <c r="K3272" s="21"/>
      <c r="L3272" s="21" t="str">
        <f t="shared" si="514"/>
        <v>Friday</v>
      </c>
      <c r="M3272" s="20">
        <f t="shared" si="515"/>
        <v>5</v>
      </c>
      <c r="N3272" s="19">
        <v>4284</v>
      </c>
      <c r="O3272" s="4">
        <f>MATCH(N3272-1,'Supply Data'!$K$12:$K$17)+1</f>
        <v>4</v>
      </c>
      <c r="P3272">
        <f>INDEX('Supply Data'!$L$12:$L$17,'Demand Data'!O3272)</f>
        <v>50</v>
      </c>
      <c r="R3272" t="str">
        <f t="shared" si="516"/>
        <v>16-May-08 Friday 3</v>
      </c>
    </row>
    <row r="3273" spans="4:18" x14ac:dyDescent="0.35">
      <c r="D3273" s="21">
        <f t="shared" si="517"/>
        <v>39584.124999992076</v>
      </c>
      <c r="E3273" s="21" t="b">
        <f t="shared" si="510"/>
        <v>0</v>
      </c>
      <c r="F3273" s="21" t="b">
        <f t="shared" si="511"/>
        <v>0</v>
      </c>
      <c r="G3273" s="20">
        <f t="shared" si="512"/>
        <v>1</v>
      </c>
      <c r="H3273" s="20">
        <f t="shared" si="513"/>
        <v>24</v>
      </c>
      <c r="I3273" s="20">
        <f t="shared" si="518"/>
        <v>4</v>
      </c>
      <c r="J3273" s="21">
        <f t="shared" si="519"/>
        <v>39584</v>
      </c>
      <c r="K3273" s="21"/>
      <c r="L3273" s="21" t="str">
        <f t="shared" si="514"/>
        <v>Friday</v>
      </c>
      <c r="M3273" s="20">
        <f t="shared" si="515"/>
        <v>5</v>
      </c>
      <c r="N3273" s="19">
        <v>4216.5</v>
      </c>
      <c r="O3273" s="4">
        <f>MATCH(N3273-1,'Supply Data'!$K$12:$K$17)+1</f>
        <v>4</v>
      </c>
      <c r="P3273">
        <f>INDEX('Supply Data'!$L$12:$L$17,'Demand Data'!O3273)</f>
        <v>50</v>
      </c>
      <c r="R3273" t="str">
        <f t="shared" si="516"/>
        <v>16-May-08 Friday 4</v>
      </c>
    </row>
    <row r="3274" spans="4:18" x14ac:dyDescent="0.35">
      <c r="D3274" s="21">
        <f t="shared" si="517"/>
        <v>39584.166666658741</v>
      </c>
      <c r="E3274" s="21" t="b">
        <f t="shared" si="510"/>
        <v>0</v>
      </c>
      <c r="F3274" s="21" t="b">
        <f t="shared" si="511"/>
        <v>0</v>
      </c>
      <c r="G3274" s="20">
        <f t="shared" si="512"/>
        <v>1</v>
      </c>
      <c r="H3274" s="20">
        <f t="shared" si="513"/>
        <v>24</v>
      </c>
      <c r="I3274" s="20">
        <f t="shared" si="518"/>
        <v>5</v>
      </c>
      <c r="J3274" s="21">
        <f t="shared" si="519"/>
        <v>39584</v>
      </c>
      <c r="K3274" s="21"/>
      <c r="L3274" s="21" t="str">
        <f t="shared" si="514"/>
        <v>Friday</v>
      </c>
      <c r="M3274" s="20">
        <f t="shared" si="515"/>
        <v>5</v>
      </c>
      <c r="N3274" s="19">
        <v>4266</v>
      </c>
      <c r="O3274" s="4">
        <f>MATCH(N3274-1,'Supply Data'!$K$12:$K$17)+1</f>
        <v>4</v>
      </c>
      <c r="P3274">
        <f>INDEX('Supply Data'!$L$12:$L$17,'Demand Data'!O3274)</f>
        <v>50</v>
      </c>
      <c r="R3274" t="str">
        <f t="shared" si="516"/>
        <v>16-May-08 Friday 5</v>
      </c>
    </row>
    <row r="3275" spans="4:18" x14ac:dyDescent="0.35">
      <c r="D3275" s="21">
        <f t="shared" si="517"/>
        <v>39584.208333325405</v>
      </c>
      <c r="E3275" s="21" t="b">
        <f t="shared" si="510"/>
        <v>0</v>
      </c>
      <c r="F3275" s="21" t="b">
        <f t="shared" si="511"/>
        <v>0</v>
      </c>
      <c r="G3275" s="20">
        <f t="shared" si="512"/>
        <v>1</v>
      </c>
      <c r="H3275" s="20">
        <f t="shared" si="513"/>
        <v>24</v>
      </c>
      <c r="I3275" s="20">
        <f t="shared" si="518"/>
        <v>6</v>
      </c>
      <c r="J3275" s="21">
        <f t="shared" si="519"/>
        <v>39584</v>
      </c>
      <c r="K3275" s="21"/>
      <c r="L3275" s="21" t="str">
        <f t="shared" si="514"/>
        <v>Friday</v>
      </c>
      <c r="M3275" s="20">
        <f t="shared" si="515"/>
        <v>5</v>
      </c>
      <c r="N3275" s="19">
        <v>4156.5</v>
      </c>
      <c r="O3275" s="4">
        <f>MATCH(N3275-1,'Supply Data'!$K$12:$K$17)+1</f>
        <v>4</v>
      </c>
      <c r="P3275">
        <f>INDEX('Supply Data'!$L$12:$L$17,'Demand Data'!O3275)</f>
        <v>50</v>
      </c>
      <c r="R3275" t="str">
        <f t="shared" si="516"/>
        <v>16-May-08 Friday 6</v>
      </c>
    </row>
    <row r="3276" spans="4:18" x14ac:dyDescent="0.35">
      <c r="D3276" s="21">
        <f t="shared" si="517"/>
        <v>39584.249999992069</v>
      </c>
      <c r="E3276" s="21" t="b">
        <f t="shared" si="510"/>
        <v>0</v>
      </c>
      <c r="F3276" s="21" t="b">
        <f t="shared" si="511"/>
        <v>0</v>
      </c>
      <c r="G3276" s="20">
        <f t="shared" si="512"/>
        <v>1</v>
      </c>
      <c r="H3276" s="20">
        <f t="shared" si="513"/>
        <v>24</v>
      </c>
      <c r="I3276" s="20">
        <f t="shared" si="518"/>
        <v>7</v>
      </c>
      <c r="J3276" s="21">
        <f t="shared" si="519"/>
        <v>39584</v>
      </c>
      <c r="K3276" s="21"/>
      <c r="L3276" s="21" t="str">
        <f t="shared" si="514"/>
        <v>Friday</v>
      </c>
      <c r="M3276" s="20">
        <f t="shared" si="515"/>
        <v>5</v>
      </c>
      <c r="N3276" s="19">
        <v>4380</v>
      </c>
      <c r="O3276" s="4">
        <f>MATCH(N3276-1,'Supply Data'!$K$12:$K$17)+1</f>
        <v>4</v>
      </c>
      <c r="P3276">
        <f>INDEX('Supply Data'!$L$12:$L$17,'Demand Data'!O3276)</f>
        <v>50</v>
      </c>
      <c r="R3276" t="str">
        <f t="shared" si="516"/>
        <v>16-May-08 Friday 7</v>
      </c>
    </row>
    <row r="3277" spans="4:18" x14ac:dyDescent="0.35">
      <c r="D3277" s="21">
        <f t="shared" si="517"/>
        <v>39584.291666658733</v>
      </c>
      <c r="E3277" s="21" t="b">
        <f t="shared" si="510"/>
        <v>0</v>
      </c>
      <c r="F3277" s="21" t="b">
        <f t="shared" si="511"/>
        <v>0</v>
      </c>
      <c r="G3277" s="20">
        <f t="shared" si="512"/>
        <v>1</v>
      </c>
      <c r="H3277" s="20">
        <f t="shared" si="513"/>
        <v>24</v>
      </c>
      <c r="I3277" s="20">
        <f t="shared" si="518"/>
        <v>8</v>
      </c>
      <c r="J3277" s="21">
        <f t="shared" si="519"/>
        <v>39584</v>
      </c>
      <c r="K3277" s="21"/>
      <c r="L3277" s="21" t="str">
        <f t="shared" si="514"/>
        <v>Friday</v>
      </c>
      <c r="M3277" s="20">
        <f t="shared" si="515"/>
        <v>5</v>
      </c>
      <c r="N3277" s="19">
        <v>5025</v>
      </c>
      <c r="O3277" s="4">
        <f>MATCH(N3277-1,'Supply Data'!$K$12:$K$17)+1</f>
        <v>5</v>
      </c>
      <c r="P3277">
        <f>INDEX('Supply Data'!$L$12:$L$17,'Demand Data'!O3277)</f>
        <v>75</v>
      </c>
      <c r="R3277" t="str">
        <f t="shared" si="516"/>
        <v>16-May-08 Friday 8</v>
      </c>
    </row>
    <row r="3278" spans="4:18" x14ac:dyDescent="0.35">
      <c r="D3278" s="21">
        <f t="shared" si="517"/>
        <v>39584.333333325398</v>
      </c>
      <c r="E3278" s="21" t="b">
        <f t="shared" si="510"/>
        <v>0</v>
      </c>
      <c r="F3278" s="21" t="b">
        <f t="shared" si="511"/>
        <v>0</v>
      </c>
      <c r="G3278" s="20">
        <f t="shared" si="512"/>
        <v>1</v>
      </c>
      <c r="H3278" s="20">
        <f t="shared" si="513"/>
        <v>24</v>
      </c>
      <c r="I3278" s="20">
        <f t="shared" si="518"/>
        <v>9</v>
      </c>
      <c r="J3278" s="21">
        <f t="shared" si="519"/>
        <v>39584</v>
      </c>
      <c r="K3278" s="21"/>
      <c r="L3278" s="21" t="str">
        <f t="shared" si="514"/>
        <v>Friday</v>
      </c>
      <c r="M3278" s="20">
        <f t="shared" si="515"/>
        <v>5</v>
      </c>
      <c r="N3278" s="19">
        <v>5539.5</v>
      </c>
      <c r="O3278" s="4">
        <f>MATCH(N3278-1,'Supply Data'!$K$12:$K$17)+1</f>
        <v>5</v>
      </c>
      <c r="P3278">
        <f>INDEX('Supply Data'!$L$12:$L$17,'Demand Data'!O3278)</f>
        <v>75</v>
      </c>
      <c r="R3278" t="str">
        <f t="shared" si="516"/>
        <v>16-May-08 Friday 9</v>
      </c>
    </row>
    <row r="3279" spans="4:18" x14ac:dyDescent="0.35">
      <c r="D3279" s="21">
        <f t="shared" si="517"/>
        <v>39584.374999992062</v>
      </c>
      <c r="E3279" s="21" t="b">
        <f t="shared" si="510"/>
        <v>0</v>
      </c>
      <c r="F3279" s="21" t="b">
        <f t="shared" si="511"/>
        <v>0</v>
      </c>
      <c r="G3279" s="20">
        <f t="shared" si="512"/>
        <v>1</v>
      </c>
      <c r="H3279" s="20">
        <f t="shared" si="513"/>
        <v>24</v>
      </c>
      <c r="I3279" s="20">
        <f t="shared" si="518"/>
        <v>10</v>
      </c>
      <c r="J3279" s="21">
        <f t="shared" si="519"/>
        <v>39584</v>
      </c>
      <c r="K3279" s="21"/>
      <c r="L3279" s="21" t="str">
        <f t="shared" si="514"/>
        <v>Friday</v>
      </c>
      <c r="M3279" s="20">
        <f t="shared" si="515"/>
        <v>5</v>
      </c>
      <c r="N3279" s="19">
        <v>5781</v>
      </c>
      <c r="O3279" s="4">
        <f>MATCH(N3279-1,'Supply Data'!$K$12:$K$17)+1</f>
        <v>5</v>
      </c>
      <c r="P3279">
        <f>INDEX('Supply Data'!$L$12:$L$17,'Demand Data'!O3279)</f>
        <v>75</v>
      </c>
      <c r="R3279" t="str">
        <f t="shared" si="516"/>
        <v>16-May-08 Friday 10</v>
      </c>
    </row>
    <row r="3280" spans="4:18" x14ac:dyDescent="0.35">
      <c r="D3280" s="21">
        <f t="shared" si="517"/>
        <v>39584.416666658726</v>
      </c>
      <c r="E3280" s="21" t="b">
        <f t="shared" si="510"/>
        <v>0</v>
      </c>
      <c r="F3280" s="21" t="b">
        <f t="shared" si="511"/>
        <v>0</v>
      </c>
      <c r="G3280" s="20">
        <f t="shared" si="512"/>
        <v>1</v>
      </c>
      <c r="H3280" s="20">
        <f t="shared" si="513"/>
        <v>24</v>
      </c>
      <c r="I3280" s="20">
        <f t="shared" si="518"/>
        <v>11</v>
      </c>
      <c r="J3280" s="21">
        <f t="shared" si="519"/>
        <v>39584</v>
      </c>
      <c r="K3280" s="21"/>
      <c r="L3280" s="21" t="str">
        <f t="shared" si="514"/>
        <v>Friday</v>
      </c>
      <c r="M3280" s="20">
        <f t="shared" si="515"/>
        <v>5</v>
      </c>
      <c r="N3280" s="19">
        <v>6129</v>
      </c>
      <c r="O3280" s="4">
        <f>MATCH(N3280-1,'Supply Data'!$K$12:$K$17)+1</f>
        <v>5</v>
      </c>
      <c r="P3280">
        <f>INDEX('Supply Data'!$L$12:$L$17,'Demand Data'!O3280)</f>
        <v>75</v>
      </c>
      <c r="R3280" t="str">
        <f t="shared" si="516"/>
        <v>16-May-08 Friday 11</v>
      </c>
    </row>
    <row r="3281" spans="4:18" x14ac:dyDescent="0.35">
      <c r="D3281" s="21">
        <f t="shared" si="517"/>
        <v>39584.45833332539</v>
      </c>
      <c r="E3281" s="21" t="b">
        <f t="shared" si="510"/>
        <v>0</v>
      </c>
      <c r="F3281" s="21" t="b">
        <f t="shared" si="511"/>
        <v>0</v>
      </c>
      <c r="G3281" s="20">
        <f t="shared" si="512"/>
        <v>1</v>
      </c>
      <c r="H3281" s="20">
        <f t="shared" si="513"/>
        <v>24</v>
      </c>
      <c r="I3281" s="20">
        <f t="shared" si="518"/>
        <v>12</v>
      </c>
      <c r="J3281" s="21">
        <f t="shared" si="519"/>
        <v>39584</v>
      </c>
      <c r="K3281" s="21"/>
      <c r="L3281" s="21" t="str">
        <f t="shared" si="514"/>
        <v>Friday</v>
      </c>
      <c r="M3281" s="20">
        <f t="shared" si="515"/>
        <v>5</v>
      </c>
      <c r="N3281" s="19">
        <v>5886</v>
      </c>
      <c r="O3281" s="4">
        <f>MATCH(N3281-1,'Supply Data'!$K$12:$K$17)+1</f>
        <v>5</v>
      </c>
      <c r="P3281">
        <f>INDEX('Supply Data'!$L$12:$L$17,'Demand Data'!O3281)</f>
        <v>75</v>
      </c>
      <c r="R3281" t="str">
        <f t="shared" si="516"/>
        <v>16-May-08 Friday 12</v>
      </c>
    </row>
    <row r="3282" spans="4:18" x14ac:dyDescent="0.35">
      <c r="D3282" s="21">
        <f t="shared" si="517"/>
        <v>39584.499999992055</v>
      </c>
      <c r="E3282" s="21" t="b">
        <f t="shared" si="510"/>
        <v>0</v>
      </c>
      <c r="F3282" s="21" t="b">
        <f t="shared" si="511"/>
        <v>0</v>
      </c>
      <c r="G3282" s="20">
        <f t="shared" si="512"/>
        <v>1</v>
      </c>
      <c r="H3282" s="20">
        <f t="shared" si="513"/>
        <v>24</v>
      </c>
      <c r="I3282" s="20">
        <f t="shared" si="518"/>
        <v>13</v>
      </c>
      <c r="J3282" s="21">
        <f t="shared" si="519"/>
        <v>39584</v>
      </c>
      <c r="K3282" s="21"/>
      <c r="L3282" s="21" t="str">
        <f t="shared" si="514"/>
        <v>Friday</v>
      </c>
      <c r="M3282" s="20">
        <f t="shared" si="515"/>
        <v>5</v>
      </c>
      <c r="N3282" s="19">
        <v>6027</v>
      </c>
      <c r="O3282" s="4">
        <f>MATCH(N3282-1,'Supply Data'!$K$12:$K$17)+1</f>
        <v>5</v>
      </c>
      <c r="P3282">
        <f>INDEX('Supply Data'!$L$12:$L$17,'Demand Data'!O3282)</f>
        <v>75</v>
      </c>
      <c r="R3282" t="str">
        <f t="shared" si="516"/>
        <v>16-May-08 Friday 13</v>
      </c>
    </row>
    <row r="3283" spans="4:18" x14ac:dyDescent="0.35">
      <c r="D3283" s="21">
        <f t="shared" si="517"/>
        <v>39584.541666658719</v>
      </c>
      <c r="E3283" s="21" t="b">
        <f t="shared" si="510"/>
        <v>0</v>
      </c>
      <c r="F3283" s="21" t="b">
        <f t="shared" si="511"/>
        <v>0</v>
      </c>
      <c r="G3283" s="20">
        <f t="shared" si="512"/>
        <v>1</v>
      </c>
      <c r="H3283" s="20">
        <f t="shared" si="513"/>
        <v>24</v>
      </c>
      <c r="I3283" s="20">
        <f t="shared" si="518"/>
        <v>14</v>
      </c>
      <c r="J3283" s="21">
        <f t="shared" si="519"/>
        <v>39584</v>
      </c>
      <c r="K3283" s="21"/>
      <c r="L3283" s="21" t="str">
        <f t="shared" si="514"/>
        <v>Friday</v>
      </c>
      <c r="M3283" s="20">
        <f t="shared" si="515"/>
        <v>5</v>
      </c>
      <c r="N3283" s="19">
        <v>6129</v>
      </c>
      <c r="O3283" s="4">
        <f>MATCH(N3283-1,'Supply Data'!$K$12:$K$17)+1</f>
        <v>5</v>
      </c>
      <c r="P3283">
        <f>INDEX('Supply Data'!$L$12:$L$17,'Demand Data'!O3283)</f>
        <v>75</v>
      </c>
      <c r="R3283" t="str">
        <f t="shared" si="516"/>
        <v>16-May-08 Friday 14</v>
      </c>
    </row>
    <row r="3284" spans="4:18" x14ac:dyDescent="0.35">
      <c r="D3284" s="21">
        <f t="shared" si="517"/>
        <v>39584.583333325383</v>
      </c>
      <c r="E3284" s="21" t="b">
        <f t="shared" si="510"/>
        <v>0</v>
      </c>
      <c r="F3284" s="21" t="b">
        <f t="shared" si="511"/>
        <v>0</v>
      </c>
      <c r="G3284" s="20">
        <f t="shared" si="512"/>
        <v>1</v>
      </c>
      <c r="H3284" s="20">
        <f t="shared" si="513"/>
        <v>24</v>
      </c>
      <c r="I3284" s="20">
        <f t="shared" si="518"/>
        <v>15</v>
      </c>
      <c r="J3284" s="21">
        <f t="shared" si="519"/>
        <v>39584</v>
      </c>
      <c r="K3284" s="21"/>
      <c r="L3284" s="21" t="str">
        <f t="shared" si="514"/>
        <v>Friday</v>
      </c>
      <c r="M3284" s="20">
        <f t="shared" si="515"/>
        <v>5</v>
      </c>
      <c r="N3284" s="19">
        <v>5968.5</v>
      </c>
      <c r="O3284" s="4">
        <f>MATCH(N3284-1,'Supply Data'!$K$12:$K$17)+1</f>
        <v>5</v>
      </c>
      <c r="P3284">
        <f>INDEX('Supply Data'!$L$12:$L$17,'Demand Data'!O3284)</f>
        <v>75</v>
      </c>
      <c r="R3284" t="str">
        <f t="shared" si="516"/>
        <v>16-May-08 Friday 15</v>
      </c>
    </row>
    <row r="3285" spans="4:18" x14ac:dyDescent="0.35">
      <c r="D3285" s="21">
        <f t="shared" si="517"/>
        <v>39584.624999992047</v>
      </c>
      <c r="E3285" s="21" t="b">
        <f t="shared" si="510"/>
        <v>0</v>
      </c>
      <c r="F3285" s="21" t="b">
        <f t="shared" si="511"/>
        <v>0</v>
      </c>
      <c r="G3285" s="20">
        <f t="shared" si="512"/>
        <v>1</v>
      </c>
      <c r="H3285" s="20">
        <f t="shared" si="513"/>
        <v>24</v>
      </c>
      <c r="I3285" s="20">
        <f t="shared" si="518"/>
        <v>16</v>
      </c>
      <c r="J3285" s="21">
        <f t="shared" si="519"/>
        <v>39584</v>
      </c>
      <c r="K3285" s="21"/>
      <c r="L3285" s="21" t="str">
        <f t="shared" si="514"/>
        <v>Friday</v>
      </c>
      <c r="M3285" s="20">
        <f t="shared" si="515"/>
        <v>5</v>
      </c>
      <c r="N3285" s="19">
        <v>5814</v>
      </c>
      <c r="O3285" s="4">
        <f>MATCH(N3285-1,'Supply Data'!$K$12:$K$17)+1</f>
        <v>5</v>
      </c>
      <c r="P3285">
        <f>INDEX('Supply Data'!$L$12:$L$17,'Demand Data'!O3285)</f>
        <v>75</v>
      </c>
      <c r="R3285" t="str">
        <f t="shared" si="516"/>
        <v>16-May-08 Friday 16</v>
      </c>
    </row>
    <row r="3286" spans="4:18" x14ac:dyDescent="0.35">
      <c r="D3286" s="21">
        <f t="shared" si="517"/>
        <v>39584.666666658712</v>
      </c>
      <c r="E3286" s="21" t="b">
        <f t="shared" si="510"/>
        <v>0</v>
      </c>
      <c r="F3286" s="21" t="b">
        <f t="shared" si="511"/>
        <v>0</v>
      </c>
      <c r="G3286" s="20">
        <f t="shared" si="512"/>
        <v>1</v>
      </c>
      <c r="H3286" s="20">
        <f t="shared" si="513"/>
        <v>24</v>
      </c>
      <c r="I3286" s="20">
        <f t="shared" si="518"/>
        <v>17</v>
      </c>
      <c r="J3286" s="21">
        <f t="shared" si="519"/>
        <v>39584</v>
      </c>
      <c r="K3286" s="21"/>
      <c r="L3286" s="21" t="str">
        <f t="shared" si="514"/>
        <v>Friday</v>
      </c>
      <c r="M3286" s="20">
        <f t="shared" si="515"/>
        <v>5</v>
      </c>
      <c r="N3286" s="19">
        <v>5616</v>
      </c>
      <c r="O3286" s="4">
        <f>MATCH(N3286-1,'Supply Data'!$K$12:$K$17)+1</f>
        <v>5</v>
      </c>
      <c r="P3286">
        <f>INDEX('Supply Data'!$L$12:$L$17,'Demand Data'!O3286)</f>
        <v>75</v>
      </c>
      <c r="R3286" t="str">
        <f t="shared" si="516"/>
        <v>16-May-08 Friday 17</v>
      </c>
    </row>
    <row r="3287" spans="4:18" x14ac:dyDescent="0.35">
      <c r="D3287" s="21">
        <f t="shared" si="517"/>
        <v>39584.708333325376</v>
      </c>
      <c r="E3287" s="21" t="b">
        <f t="shared" si="510"/>
        <v>0</v>
      </c>
      <c r="F3287" s="21" t="b">
        <f t="shared" si="511"/>
        <v>0</v>
      </c>
      <c r="G3287" s="20">
        <f t="shared" si="512"/>
        <v>1</v>
      </c>
      <c r="H3287" s="20">
        <f t="shared" si="513"/>
        <v>24</v>
      </c>
      <c r="I3287" s="20">
        <f t="shared" si="518"/>
        <v>18</v>
      </c>
      <c r="J3287" s="21">
        <f t="shared" si="519"/>
        <v>39584</v>
      </c>
      <c r="K3287" s="21"/>
      <c r="L3287" s="21" t="str">
        <f t="shared" si="514"/>
        <v>Friday</v>
      </c>
      <c r="M3287" s="20">
        <f t="shared" si="515"/>
        <v>5</v>
      </c>
      <c r="N3287" s="19">
        <v>5566.5</v>
      </c>
      <c r="O3287" s="4">
        <f>MATCH(N3287-1,'Supply Data'!$K$12:$K$17)+1</f>
        <v>5</v>
      </c>
      <c r="P3287">
        <f>INDEX('Supply Data'!$L$12:$L$17,'Demand Data'!O3287)</f>
        <v>75</v>
      </c>
      <c r="R3287" t="str">
        <f t="shared" si="516"/>
        <v>16-May-08 Friday 18</v>
      </c>
    </row>
    <row r="3288" spans="4:18" x14ac:dyDescent="0.35">
      <c r="D3288" s="21">
        <f t="shared" si="517"/>
        <v>39584.74999999204</v>
      </c>
      <c r="E3288" s="21" t="b">
        <f t="shared" si="510"/>
        <v>0</v>
      </c>
      <c r="F3288" s="21" t="b">
        <f t="shared" si="511"/>
        <v>0</v>
      </c>
      <c r="G3288" s="20">
        <f t="shared" si="512"/>
        <v>1</v>
      </c>
      <c r="H3288" s="20">
        <f t="shared" si="513"/>
        <v>24</v>
      </c>
      <c r="I3288" s="20">
        <f t="shared" si="518"/>
        <v>19</v>
      </c>
      <c r="J3288" s="21">
        <f t="shared" si="519"/>
        <v>39584</v>
      </c>
      <c r="K3288" s="21"/>
      <c r="L3288" s="21" t="str">
        <f t="shared" si="514"/>
        <v>Friday</v>
      </c>
      <c r="M3288" s="20">
        <f t="shared" si="515"/>
        <v>5</v>
      </c>
      <c r="N3288" s="19">
        <v>6103.5</v>
      </c>
      <c r="O3288" s="4">
        <f>MATCH(N3288-1,'Supply Data'!$K$12:$K$17)+1</f>
        <v>5</v>
      </c>
      <c r="P3288">
        <f>INDEX('Supply Data'!$L$12:$L$17,'Demand Data'!O3288)</f>
        <v>75</v>
      </c>
      <c r="R3288" t="str">
        <f t="shared" si="516"/>
        <v>16-May-08 Friday 19</v>
      </c>
    </row>
    <row r="3289" spans="4:18" x14ac:dyDescent="0.35">
      <c r="D3289" s="21">
        <f t="shared" si="517"/>
        <v>39584.791666658704</v>
      </c>
      <c r="E3289" s="21" t="b">
        <f t="shared" si="510"/>
        <v>0</v>
      </c>
      <c r="F3289" s="21" t="b">
        <f t="shared" si="511"/>
        <v>0</v>
      </c>
      <c r="G3289" s="20">
        <f t="shared" si="512"/>
        <v>1</v>
      </c>
      <c r="H3289" s="20">
        <f t="shared" si="513"/>
        <v>24</v>
      </c>
      <c r="I3289" s="20">
        <f t="shared" si="518"/>
        <v>20</v>
      </c>
      <c r="J3289" s="21">
        <f t="shared" si="519"/>
        <v>39584</v>
      </c>
      <c r="K3289" s="21"/>
      <c r="L3289" s="21" t="str">
        <f t="shared" si="514"/>
        <v>Friday</v>
      </c>
      <c r="M3289" s="20">
        <f t="shared" si="515"/>
        <v>5</v>
      </c>
      <c r="N3289" s="19">
        <v>5965.5</v>
      </c>
      <c r="O3289" s="4">
        <f>MATCH(N3289-1,'Supply Data'!$K$12:$K$17)+1</f>
        <v>5</v>
      </c>
      <c r="P3289">
        <f>INDEX('Supply Data'!$L$12:$L$17,'Demand Data'!O3289)</f>
        <v>75</v>
      </c>
      <c r="R3289" t="str">
        <f t="shared" si="516"/>
        <v>16-May-08 Friday 20</v>
      </c>
    </row>
    <row r="3290" spans="4:18" x14ac:dyDescent="0.35">
      <c r="D3290" s="21">
        <f t="shared" si="517"/>
        <v>39584.833333325369</v>
      </c>
      <c r="E3290" s="21" t="b">
        <f t="shared" si="510"/>
        <v>0</v>
      </c>
      <c r="F3290" s="21" t="b">
        <f t="shared" si="511"/>
        <v>0</v>
      </c>
      <c r="G3290" s="20">
        <f t="shared" si="512"/>
        <v>1</v>
      </c>
      <c r="H3290" s="20">
        <f t="shared" si="513"/>
        <v>24</v>
      </c>
      <c r="I3290" s="20">
        <f t="shared" si="518"/>
        <v>21</v>
      </c>
      <c r="J3290" s="21">
        <f t="shared" si="519"/>
        <v>39584</v>
      </c>
      <c r="K3290" s="21"/>
      <c r="L3290" s="21" t="str">
        <f t="shared" si="514"/>
        <v>Friday</v>
      </c>
      <c r="M3290" s="20">
        <f t="shared" si="515"/>
        <v>5</v>
      </c>
      <c r="N3290" s="19">
        <v>5824.5</v>
      </c>
      <c r="O3290" s="4">
        <f>MATCH(N3290-1,'Supply Data'!$K$12:$K$17)+1</f>
        <v>5</v>
      </c>
      <c r="P3290">
        <f>INDEX('Supply Data'!$L$12:$L$17,'Demand Data'!O3290)</f>
        <v>75</v>
      </c>
      <c r="R3290" t="str">
        <f t="shared" si="516"/>
        <v>16-May-08 Friday 21</v>
      </c>
    </row>
    <row r="3291" spans="4:18" x14ac:dyDescent="0.35">
      <c r="D3291" s="21">
        <f t="shared" si="517"/>
        <v>39584.874999992033</v>
      </c>
      <c r="E3291" s="21" t="b">
        <f t="shared" si="510"/>
        <v>0</v>
      </c>
      <c r="F3291" s="21" t="b">
        <f t="shared" si="511"/>
        <v>0</v>
      </c>
      <c r="G3291" s="20">
        <f t="shared" si="512"/>
        <v>1</v>
      </c>
      <c r="H3291" s="20">
        <f t="shared" si="513"/>
        <v>24</v>
      </c>
      <c r="I3291" s="20">
        <f t="shared" si="518"/>
        <v>22</v>
      </c>
      <c r="J3291" s="21">
        <f t="shared" si="519"/>
        <v>39584</v>
      </c>
      <c r="K3291" s="21"/>
      <c r="L3291" s="21" t="str">
        <f t="shared" si="514"/>
        <v>Friday</v>
      </c>
      <c r="M3291" s="20">
        <f t="shared" si="515"/>
        <v>5</v>
      </c>
      <c r="N3291" s="19">
        <v>5458.5</v>
      </c>
      <c r="O3291" s="4">
        <f>MATCH(N3291-1,'Supply Data'!$K$12:$K$17)+1</f>
        <v>5</v>
      </c>
      <c r="P3291">
        <f>INDEX('Supply Data'!$L$12:$L$17,'Demand Data'!O3291)</f>
        <v>75</v>
      </c>
      <c r="R3291" t="str">
        <f t="shared" si="516"/>
        <v>16-May-08 Friday 22</v>
      </c>
    </row>
    <row r="3292" spans="4:18" x14ac:dyDescent="0.35">
      <c r="D3292" s="21">
        <f t="shared" si="517"/>
        <v>39584.916666658697</v>
      </c>
      <c r="E3292" s="21" t="b">
        <f t="shared" si="510"/>
        <v>0</v>
      </c>
      <c r="F3292" s="21" t="b">
        <f t="shared" si="511"/>
        <v>0</v>
      </c>
      <c r="G3292" s="20">
        <f t="shared" si="512"/>
        <v>1</v>
      </c>
      <c r="H3292" s="20">
        <f t="shared" si="513"/>
        <v>24</v>
      </c>
      <c r="I3292" s="20">
        <f t="shared" si="518"/>
        <v>23</v>
      </c>
      <c r="J3292" s="21">
        <f t="shared" si="519"/>
        <v>39584</v>
      </c>
      <c r="K3292" s="21"/>
      <c r="L3292" s="21" t="str">
        <f t="shared" si="514"/>
        <v>Friday</v>
      </c>
      <c r="M3292" s="20">
        <f t="shared" si="515"/>
        <v>5</v>
      </c>
      <c r="N3292" s="19">
        <v>4993.5</v>
      </c>
      <c r="O3292" s="4">
        <f>MATCH(N3292-1,'Supply Data'!$K$12:$K$17)+1</f>
        <v>5</v>
      </c>
      <c r="P3292">
        <f>INDEX('Supply Data'!$L$12:$L$17,'Demand Data'!O3292)</f>
        <v>75</v>
      </c>
      <c r="R3292" t="str">
        <f t="shared" si="516"/>
        <v>16-May-08 Friday 23</v>
      </c>
    </row>
    <row r="3293" spans="4:18" x14ac:dyDescent="0.35">
      <c r="D3293" s="21">
        <f t="shared" si="517"/>
        <v>39584.958333325361</v>
      </c>
      <c r="E3293" s="21" t="b">
        <f t="shared" si="510"/>
        <v>0</v>
      </c>
      <c r="F3293" s="21" t="b">
        <f t="shared" si="511"/>
        <v>0</v>
      </c>
      <c r="G3293" s="20">
        <f t="shared" si="512"/>
        <v>1</v>
      </c>
      <c r="H3293" s="20">
        <f t="shared" si="513"/>
        <v>24</v>
      </c>
      <c r="I3293" s="20">
        <f t="shared" si="518"/>
        <v>24</v>
      </c>
      <c r="J3293" s="21">
        <f t="shared" si="519"/>
        <v>39584</v>
      </c>
      <c r="K3293" s="21"/>
      <c r="L3293" s="21" t="str">
        <f t="shared" si="514"/>
        <v>Friday</v>
      </c>
      <c r="M3293" s="20">
        <f t="shared" si="515"/>
        <v>5</v>
      </c>
      <c r="N3293" s="19">
        <v>4693.5</v>
      </c>
      <c r="O3293" s="4">
        <f>MATCH(N3293-1,'Supply Data'!$K$12:$K$17)+1</f>
        <v>4</v>
      </c>
      <c r="P3293">
        <f>INDEX('Supply Data'!$L$12:$L$17,'Demand Data'!O3293)</f>
        <v>50</v>
      </c>
      <c r="R3293" t="str">
        <f t="shared" si="516"/>
        <v>16-May-08 Friday 24</v>
      </c>
    </row>
    <row r="3294" spans="4:18" x14ac:dyDescent="0.35">
      <c r="D3294" s="21">
        <f t="shared" si="517"/>
        <v>39584.999999992026</v>
      </c>
      <c r="E3294" s="21" t="b">
        <f t="shared" si="510"/>
        <v>0</v>
      </c>
      <c r="F3294" s="21" t="b">
        <f t="shared" si="511"/>
        <v>0</v>
      </c>
      <c r="G3294" s="20">
        <f t="shared" si="512"/>
        <v>1</v>
      </c>
      <c r="H3294" s="20">
        <f t="shared" si="513"/>
        <v>24</v>
      </c>
      <c r="I3294" s="20">
        <f t="shared" si="518"/>
        <v>1</v>
      </c>
      <c r="J3294" s="21">
        <f t="shared" si="519"/>
        <v>39585</v>
      </c>
      <c r="K3294" s="21"/>
      <c r="L3294" s="21" t="str">
        <f t="shared" si="514"/>
        <v>Saturday</v>
      </c>
      <c r="M3294" s="20">
        <f t="shared" si="515"/>
        <v>5</v>
      </c>
      <c r="N3294" s="19">
        <v>4509</v>
      </c>
      <c r="O3294" s="4">
        <f>MATCH(N3294-1,'Supply Data'!$K$12:$K$17)+1</f>
        <v>4</v>
      </c>
      <c r="P3294">
        <f>INDEX('Supply Data'!$L$12:$L$17,'Demand Data'!O3294)</f>
        <v>50</v>
      </c>
      <c r="R3294" t="str">
        <f t="shared" si="516"/>
        <v>17-May-08 Saturday 1</v>
      </c>
    </row>
    <row r="3295" spans="4:18" x14ac:dyDescent="0.35">
      <c r="D3295" s="21">
        <f t="shared" si="517"/>
        <v>39585.04166665869</v>
      </c>
      <c r="E3295" s="21" t="b">
        <f t="shared" si="510"/>
        <v>0</v>
      </c>
      <c r="F3295" s="21" t="b">
        <f t="shared" si="511"/>
        <v>0</v>
      </c>
      <c r="G3295" s="20">
        <f t="shared" si="512"/>
        <v>1</v>
      </c>
      <c r="H3295" s="20">
        <f t="shared" si="513"/>
        <v>24</v>
      </c>
      <c r="I3295" s="20">
        <f t="shared" si="518"/>
        <v>2</v>
      </c>
      <c r="J3295" s="21">
        <f t="shared" si="519"/>
        <v>39585</v>
      </c>
      <c r="K3295" s="21"/>
      <c r="L3295" s="21" t="str">
        <f t="shared" si="514"/>
        <v>Saturday</v>
      </c>
      <c r="M3295" s="20">
        <f t="shared" si="515"/>
        <v>5</v>
      </c>
      <c r="N3295" s="19">
        <v>4428</v>
      </c>
      <c r="O3295" s="4">
        <f>MATCH(N3295-1,'Supply Data'!$K$12:$K$17)+1</f>
        <v>4</v>
      </c>
      <c r="P3295">
        <f>INDEX('Supply Data'!$L$12:$L$17,'Demand Data'!O3295)</f>
        <v>50</v>
      </c>
      <c r="R3295" t="str">
        <f t="shared" si="516"/>
        <v>17-May-08 Saturday 2</v>
      </c>
    </row>
    <row r="3296" spans="4:18" x14ac:dyDescent="0.35">
      <c r="D3296" s="21">
        <f t="shared" si="517"/>
        <v>39585.083333325354</v>
      </c>
      <c r="E3296" s="21" t="b">
        <f t="shared" si="510"/>
        <v>0</v>
      </c>
      <c r="F3296" s="21" t="b">
        <f t="shared" si="511"/>
        <v>0</v>
      </c>
      <c r="G3296" s="20">
        <f t="shared" si="512"/>
        <v>1</v>
      </c>
      <c r="H3296" s="20">
        <f t="shared" si="513"/>
        <v>24</v>
      </c>
      <c r="I3296" s="20">
        <f t="shared" si="518"/>
        <v>3</v>
      </c>
      <c r="J3296" s="21">
        <f t="shared" si="519"/>
        <v>39585</v>
      </c>
      <c r="K3296" s="21"/>
      <c r="L3296" s="21" t="str">
        <f t="shared" si="514"/>
        <v>Saturday</v>
      </c>
      <c r="M3296" s="20">
        <f t="shared" si="515"/>
        <v>5</v>
      </c>
      <c r="N3296" s="19">
        <v>4300.5</v>
      </c>
      <c r="O3296" s="4">
        <f>MATCH(N3296-1,'Supply Data'!$K$12:$K$17)+1</f>
        <v>4</v>
      </c>
      <c r="P3296">
        <f>INDEX('Supply Data'!$L$12:$L$17,'Demand Data'!O3296)</f>
        <v>50</v>
      </c>
      <c r="R3296" t="str">
        <f t="shared" si="516"/>
        <v>17-May-08 Saturday 3</v>
      </c>
    </row>
    <row r="3297" spans="4:18" x14ac:dyDescent="0.35">
      <c r="D3297" s="21">
        <f t="shared" si="517"/>
        <v>39585.124999992018</v>
      </c>
      <c r="E3297" s="21" t="b">
        <f t="shared" si="510"/>
        <v>0</v>
      </c>
      <c r="F3297" s="21" t="b">
        <f t="shared" si="511"/>
        <v>0</v>
      </c>
      <c r="G3297" s="20">
        <f t="shared" si="512"/>
        <v>1</v>
      </c>
      <c r="H3297" s="20">
        <f t="shared" si="513"/>
        <v>24</v>
      </c>
      <c r="I3297" s="20">
        <f t="shared" si="518"/>
        <v>4</v>
      </c>
      <c r="J3297" s="21">
        <f t="shared" si="519"/>
        <v>39585</v>
      </c>
      <c r="K3297" s="21"/>
      <c r="L3297" s="21" t="str">
        <f t="shared" si="514"/>
        <v>Saturday</v>
      </c>
      <c r="M3297" s="20">
        <f t="shared" si="515"/>
        <v>5</v>
      </c>
      <c r="N3297" s="19">
        <v>4266</v>
      </c>
      <c r="O3297" s="4">
        <f>MATCH(N3297-1,'Supply Data'!$K$12:$K$17)+1</f>
        <v>4</v>
      </c>
      <c r="P3297">
        <f>INDEX('Supply Data'!$L$12:$L$17,'Demand Data'!O3297)</f>
        <v>50</v>
      </c>
      <c r="R3297" t="str">
        <f t="shared" si="516"/>
        <v>17-May-08 Saturday 4</v>
      </c>
    </row>
    <row r="3298" spans="4:18" x14ac:dyDescent="0.35">
      <c r="D3298" s="21">
        <f t="shared" si="517"/>
        <v>39585.166666658683</v>
      </c>
      <c r="E3298" s="21" t="b">
        <f t="shared" si="510"/>
        <v>0</v>
      </c>
      <c r="F3298" s="21" t="b">
        <f t="shared" si="511"/>
        <v>0</v>
      </c>
      <c r="G3298" s="20">
        <f t="shared" si="512"/>
        <v>1</v>
      </c>
      <c r="H3298" s="20">
        <f t="shared" si="513"/>
        <v>24</v>
      </c>
      <c r="I3298" s="20">
        <f t="shared" si="518"/>
        <v>5</v>
      </c>
      <c r="J3298" s="21">
        <f t="shared" si="519"/>
        <v>39585</v>
      </c>
      <c r="K3298" s="21"/>
      <c r="L3298" s="21" t="str">
        <f t="shared" si="514"/>
        <v>Saturday</v>
      </c>
      <c r="M3298" s="20">
        <f t="shared" si="515"/>
        <v>5</v>
      </c>
      <c r="N3298" s="19">
        <v>4272</v>
      </c>
      <c r="O3298" s="4">
        <f>MATCH(N3298-1,'Supply Data'!$K$12:$K$17)+1</f>
        <v>4</v>
      </c>
      <c r="P3298">
        <f>INDEX('Supply Data'!$L$12:$L$17,'Demand Data'!O3298)</f>
        <v>50</v>
      </c>
      <c r="R3298" t="str">
        <f t="shared" si="516"/>
        <v>17-May-08 Saturday 5</v>
      </c>
    </row>
    <row r="3299" spans="4:18" x14ac:dyDescent="0.35">
      <c r="D3299" s="21">
        <f t="shared" si="517"/>
        <v>39585.208333325347</v>
      </c>
      <c r="E3299" s="21" t="b">
        <f t="shared" si="510"/>
        <v>0</v>
      </c>
      <c r="F3299" s="21" t="b">
        <f t="shared" si="511"/>
        <v>0</v>
      </c>
      <c r="G3299" s="20">
        <f t="shared" si="512"/>
        <v>1</v>
      </c>
      <c r="H3299" s="20">
        <f t="shared" si="513"/>
        <v>24</v>
      </c>
      <c r="I3299" s="20">
        <f t="shared" si="518"/>
        <v>6</v>
      </c>
      <c r="J3299" s="21">
        <f t="shared" si="519"/>
        <v>39585</v>
      </c>
      <c r="K3299" s="21"/>
      <c r="L3299" s="21" t="str">
        <f t="shared" si="514"/>
        <v>Saturday</v>
      </c>
      <c r="M3299" s="20">
        <f t="shared" si="515"/>
        <v>5</v>
      </c>
      <c r="N3299" s="19">
        <v>4092</v>
      </c>
      <c r="O3299" s="4">
        <f>MATCH(N3299-1,'Supply Data'!$K$12:$K$17)+1</f>
        <v>4</v>
      </c>
      <c r="P3299">
        <f>INDEX('Supply Data'!$L$12:$L$17,'Demand Data'!O3299)</f>
        <v>50</v>
      </c>
      <c r="R3299" t="str">
        <f t="shared" si="516"/>
        <v>17-May-08 Saturday 6</v>
      </c>
    </row>
    <row r="3300" spans="4:18" x14ac:dyDescent="0.35">
      <c r="D3300" s="21">
        <f t="shared" si="517"/>
        <v>39585.249999992011</v>
      </c>
      <c r="E3300" s="21" t="b">
        <f t="shared" si="510"/>
        <v>0</v>
      </c>
      <c r="F3300" s="21" t="b">
        <f t="shared" si="511"/>
        <v>0</v>
      </c>
      <c r="G3300" s="20">
        <f t="shared" si="512"/>
        <v>1</v>
      </c>
      <c r="H3300" s="20">
        <f t="shared" si="513"/>
        <v>24</v>
      </c>
      <c r="I3300" s="20">
        <f t="shared" si="518"/>
        <v>7</v>
      </c>
      <c r="J3300" s="21">
        <f t="shared" si="519"/>
        <v>39585</v>
      </c>
      <c r="K3300" s="21"/>
      <c r="L3300" s="21" t="str">
        <f t="shared" si="514"/>
        <v>Saturday</v>
      </c>
      <c r="M3300" s="20">
        <f t="shared" si="515"/>
        <v>5</v>
      </c>
      <c r="N3300" s="19">
        <v>4266</v>
      </c>
      <c r="O3300" s="4">
        <f>MATCH(N3300-1,'Supply Data'!$K$12:$K$17)+1</f>
        <v>4</v>
      </c>
      <c r="P3300">
        <f>INDEX('Supply Data'!$L$12:$L$17,'Demand Data'!O3300)</f>
        <v>50</v>
      </c>
      <c r="R3300" t="str">
        <f t="shared" si="516"/>
        <v>17-May-08 Saturday 7</v>
      </c>
    </row>
    <row r="3301" spans="4:18" x14ac:dyDescent="0.35">
      <c r="D3301" s="21">
        <f t="shared" si="517"/>
        <v>39585.291666658675</v>
      </c>
      <c r="E3301" s="21" t="b">
        <f t="shared" si="510"/>
        <v>0</v>
      </c>
      <c r="F3301" s="21" t="b">
        <f t="shared" si="511"/>
        <v>0</v>
      </c>
      <c r="G3301" s="20">
        <f t="shared" si="512"/>
        <v>1</v>
      </c>
      <c r="H3301" s="20">
        <f t="shared" si="513"/>
        <v>24</v>
      </c>
      <c r="I3301" s="20">
        <f t="shared" si="518"/>
        <v>8</v>
      </c>
      <c r="J3301" s="21">
        <f t="shared" si="519"/>
        <v>39585</v>
      </c>
      <c r="K3301" s="21"/>
      <c r="L3301" s="21" t="str">
        <f t="shared" si="514"/>
        <v>Saturday</v>
      </c>
      <c r="M3301" s="20">
        <f t="shared" si="515"/>
        <v>5</v>
      </c>
      <c r="N3301" s="19">
        <v>4846.5</v>
      </c>
      <c r="O3301" s="4">
        <f>MATCH(N3301-1,'Supply Data'!$K$12:$K$17)+1</f>
        <v>5</v>
      </c>
      <c r="P3301">
        <f>INDEX('Supply Data'!$L$12:$L$17,'Demand Data'!O3301)</f>
        <v>75</v>
      </c>
      <c r="R3301" t="str">
        <f t="shared" si="516"/>
        <v>17-May-08 Saturday 8</v>
      </c>
    </row>
    <row r="3302" spans="4:18" x14ac:dyDescent="0.35">
      <c r="D3302" s="21">
        <f t="shared" si="517"/>
        <v>39585.333333325339</v>
      </c>
      <c r="E3302" s="21" t="b">
        <f t="shared" si="510"/>
        <v>0</v>
      </c>
      <c r="F3302" s="21" t="b">
        <f t="shared" si="511"/>
        <v>0</v>
      </c>
      <c r="G3302" s="20">
        <f t="shared" si="512"/>
        <v>1</v>
      </c>
      <c r="H3302" s="20">
        <f t="shared" si="513"/>
        <v>24</v>
      </c>
      <c r="I3302" s="20">
        <f t="shared" si="518"/>
        <v>9</v>
      </c>
      <c r="J3302" s="21">
        <f t="shared" si="519"/>
        <v>39585</v>
      </c>
      <c r="K3302" s="21"/>
      <c r="L3302" s="21" t="str">
        <f t="shared" si="514"/>
        <v>Saturday</v>
      </c>
      <c r="M3302" s="20">
        <f t="shared" si="515"/>
        <v>5</v>
      </c>
      <c r="N3302" s="19">
        <v>5370</v>
      </c>
      <c r="O3302" s="4">
        <f>MATCH(N3302-1,'Supply Data'!$K$12:$K$17)+1</f>
        <v>5</v>
      </c>
      <c r="P3302">
        <f>INDEX('Supply Data'!$L$12:$L$17,'Demand Data'!O3302)</f>
        <v>75</v>
      </c>
      <c r="R3302" t="str">
        <f t="shared" si="516"/>
        <v>17-May-08 Saturday 9</v>
      </c>
    </row>
    <row r="3303" spans="4:18" x14ac:dyDescent="0.35">
      <c r="D3303" s="21">
        <f t="shared" si="517"/>
        <v>39585.374999992004</v>
      </c>
      <c r="E3303" s="21" t="b">
        <f t="shared" si="510"/>
        <v>0</v>
      </c>
      <c r="F3303" s="21" t="b">
        <f t="shared" si="511"/>
        <v>0</v>
      </c>
      <c r="G3303" s="20">
        <f t="shared" si="512"/>
        <v>1</v>
      </c>
      <c r="H3303" s="20">
        <f t="shared" si="513"/>
        <v>24</v>
      </c>
      <c r="I3303" s="20">
        <f t="shared" si="518"/>
        <v>10</v>
      </c>
      <c r="J3303" s="21">
        <f t="shared" si="519"/>
        <v>39585</v>
      </c>
      <c r="K3303" s="21"/>
      <c r="L3303" s="21" t="str">
        <f t="shared" si="514"/>
        <v>Saturday</v>
      </c>
      <c r="M3303" s="20">
        <f t="shared" si="515"/>
        <v>5</v>
      </c>
      <c r="N3303" s="19">
        <v>5712</v>
      </c>
      <c r="O3303" s="4">
        <f>MATCH(N3303-1,'Supply Data'!$K$12:$K$17)+1</f>
        <v>5</v>
      </c>
      <c r="P3303">
        <f>INDEX('Supply Data'!$L$12:$L$17,'Demand Data'!O3303)</f>
        <v>75</v>
      </c>
      <c r="R3303" t="str">
        <f t="shared" si="516"/>
        <v>17-May-08 Saturday 10</v>
      </c>
    </row>
    <row r="3304" spans="4:18" x14ac:dyDescent="0.35">
      <c r="D3304" s="21">
        <f t="shared" si="517"/>
        <v>39585.416666658668</v>
      </c>
      <c r="E3304" s="21" t="b">
        <f t="shared" si="510"/>
        <v>0</v>
      </c>
      <c r="F3304" s="21" t="b">
        <f t="shared" si="511"/>
        <v>0</v>
      </c>
      <c r="G3304" s="20">
        <f t="shared" si="512"/>
        <v>1</v>
      </c>
      <c r="H3304" s="20">
        <f t="shared" si="513"/>
        <v>24</v>
      </c>
      <c r="I3304" s="20">
        <f t="shared" si="518"/>
        <v>11</v>
      </c>
      <c r="J3304" s="21">
        <f t="shared" si="519"/>
        <v>39585</v>
      </c>
      <c r="K3304" s="21"/>
      <c r="L3304" s="21" t="str">
        <f t="shared" si="514"/>
        <v>Saturday</v>
      </c>
      <c r="M3304" s="20">
        <f t="shared" si="515"/>
        <v>5</v>
      </c>
      <c r="N3304" s="19">
        <v>5985</v>
      </c>
      <c r="O3304" s="4">
        <f>MATCH(N3304-1,'Supply Data'!$K$12:$K$17)+1</f>
        <v>5</v>
      </c>
      <c r="P3304">
        <f>INDEX('Supply Data'!$L$12:$L$17,'Demand Data'!O3304)</f>
        <v>75</v>
      </c>
      <c r="R3304" t="str">
        <f t="shared" si="516"/>
        <v>17-May-08 Saturday 11</v>
      </c>
    </row>
    <row r="3305" spans="4:18" x14ac:dyDescent="0.35">
      <c r="D3305" s="21">
        <f t="shared" si="517"/>
        <v>39585.458333325332</v>
      </c>
      <c r="E3305" s="21" t="b">
        <f t="shared" si="510"/>
        <v>0</v>
      </c>
      <c r="F3305" s="21" t="b">
        <f t="shared" si="511"/>
        <v>0</v>
      </c>
      <c r="G3305" s="20">
        <f t="shared" si="512"/>
        <v>1</v>
      </c>
      <c r="H3305" s="20">
        <f t="shared" si="513"/>
        <v>24</v>
      </c>
      <c r="I3305" s="20">
        <f t="shared" si="518"/>
        <v>12</v>
      </c>
      <c r="J3305" s="21">
        <f t="shared" si="519"/>
        <v>39585</v>
      </c>
      <c r="K3305" s="21"/>
      <c r="L3305" s="21" t="str">
        <f t="shared" si="514"/>
        <v>Saturday</v>
      </c>
      <c r="M3305" s="20">
        <f t="shared" si="515"/>
        <v>5</v>
      </c>
      <c r="N3305" s="19">
        <v>5742</v>
      </c>
      <c r="O3305" s="4">
        <f>MATCH(N3305-1,'Supply Data'!$K$12:$K$17)+1</f>
        <v>5</v>
      </c>
      <c r="P3305">
        <f>INDEX('Supply Data'!$L$12:$L$17,'Demand Data'!O3305)</f>
        <v>75</v>
      </c>
      <c r="R3305" t="str">
        <f t="shared" si="516"/>
        <v>17-May-08 Saturday 12</v>
      </c>
    </row>
    <row r="3306" spans="4:18" x14ac:dyDescent="0.35">
      <c r="D3306" s="21">
        <f t="shared" si="517"/>
        <v>39585.499999991996</v>
      </c>
      <c r="E3306" s="21" t="b">
        <f t="shared" si="510"/>
        <v>0</v>
      </c>
      <c r="F3306" s="21" t="b">
        <f t="shared" si="511"/>
        <v>0</v>
      </c>
      <c r="G3306" s="20">
        <f t="shared" si="512"/>
        <v>1</v>
      </c>
      <c r="H3306" s="20">
        <f t="shared" si="513"/>
        <v>24</v>
      </c>
      <c r="I3306" s="20">
        <f t="shared" si="518"/>
        <v>13</v>
      </c>
      <c r="J3306" s="21">
        <f t="shared" si="519"/>
        <v>39585</v>
      </c>
      <c r="K3306" s="21"/>
      <c r="L3306" s="21" t="str">
        <f t="shared" si="514"/>
        <v>Saturday</v>
      </c>
      <c r="M3306" s="20">
        <f t="shared" si="515"/>
        <v>5</v>
      </c>
      <c r="N3306" s="19">
        <v>5841</v>
      </c>
      <c r="O3306" s="4">
        <f>MATCH(N3306-1,'Supply Data'!$K$12:$K$17)+1</f>
        <v>5</v>
      </c>
      <c r="P3306">
        <f>INDEX('Supply Data'!$L$12:$L$17,'Demand Data'!O3306)</f>
        <v>75</v>
      </c>
      <c r="R3306" t="str">
        <f t="shared" si="516"/>
        <v>17-May-08 Saturday 13</v>
      </c>
    </row>
    <row r="3307" spans="4:18" x14ac:dyDescent="0.35">
      <c r="D3307" s="21">
        <f t="shared" si="517"/>
        <v>39585.541666658661</v>
      </c>
      <c r="E3307" s="21" t="b">
        <f t="shared" si="510"/>
        <v>0</v>
      </c>
      <c r="F3307" s="21" t="b">
        <f t="shared" si="511"/>
        <v>0</v>
      </c>
      <c r="G3307" s="20">
        <f t="shared" si="512"/>
        <v>1</v>
      </c>
      <c r="H3307" s="20">
        <f t="shared" si="513"/>
        <v>24</v>
      </c>
      <c r="I3307" s="20">
        <f t="shared" si="518"/>
        <v>14</v>
      </c>
      <c r="J3307" s="21">
        <f t="shared" si="519"/>
        <v>39585</v>
      </c>
      <c r="K3307" s="21"/>
      <c r="L3307" s="21" t="str">
        <f t="shared" si="514"/>
        <v>Saturday</v>
      </c>
      <c r="M3307" s="20">
        <f t="shared" si="515"/>
        <v>5</v>
      </c>
      <c r="N3307" s="19">
        <v>6001.5</v>
      </c>
      <c r="O3307" s="4">
        <f>MATCH(N3307-1,'Supply Data'!$K$12:$K$17)+1</f>
        <v>5</v>
      </c>
      <c r="P3307">
        <f>INDEX('Supply Data'!$L$12:$L$17,'Demand Data'!O3307)</f>
        <v>75</v>
      </c>
      <c r="R3307" t="str">
        <f t="shared" si="516"/>
        <v>17-May-08 Saturday 14</v>
      </c>
    </row>
    <row r="3308" spans="4:18" x14ac:dyDescent="0.35">
      <c r="D3308" s="21">
        <f t="shared" si="517"/>
        <v>39585.583333325325</v>
      </c>
      <c r="E3308" s="21" t="b">
        <f t="shared" si="510"/>
        <v>0</v>
      </c>
      <c r="F3308" s="21" t="b">
        <f t="shared" si="511"/>
        <v>0</v>
      </c>
      <c r="G3308" s="20">
        <f t="shared" si="512"/>
        <v>1</v>
      </c>
      <c r="H3308" s="20">
        <f t="shared" si="513"/>
        <v>24</v>
      </c>
      <c r="I3308" s="20">
        <f t="shared" si="518"/>
        <v>15</v>
      </c>
      <c r="J3308" s="21">
        <f t="shared" si="519"/>
        <v>39585</v>
      </c>
      <c r="K3308" s="21"/>
      <c r="L3308" s="21" t="str">
        <f t="shared" si="514"/>
        <v>Saturday</v>
      </c>
      <c r="M3308" s="20">
        <f t="shared" si="515"/>
        <v>5</v>
      </c>
      <c r="N3308" s="19">
        <v>5790</v>
      </c>
      <c r="O3308" s="4">
        <f>MATCH(N3308-1,'Supply Data'!$K$12:$K$17)+1</f>
        <v>5</v>
      </c>
      <c r="P3308">
        <f>INDEX('Supply Data'!$L$12:$L$17,'Demand Data'!O3308)</f>
        <v>75</v>
      </c>
      <c r="R3308" t="str">
        <f t="shared" si="516"/>
        <v>17-May-08 Saturday 15</v>
      </c>
    </row>
    <row r="3309" spans="4:18" x14ac:dyDescent="0.35">
      <c r="D3309" s="21">
        <f t="shared" si="517"/>
        <v>39585.624999991989</v>
      </c>
      <c r="E3309" s="21" t="b">
        <f t="shared" si="510"/>
        <v>0</v>
      </c>
      <c r="F3309" s="21" t="b">
        <f t="shared" si="511"/>
        <v>0</v>
      </c>
      <c r="G3309" s="20">
        <f t="shared" si="512"/>
        <v>1</v>
      </c>
      <c r="H3309" s="20">
        <f t="shared" si="513"/>
        <v>24</v>
      </c>
      <c r="I3309" s="20">
        <f t="shared" si="518"/>
        <v>16</v>
      </c>
      <c r="J3309" s="21">
        <f t="shared" si="519"/>
        <v>39585</v>
      </c>
      <c r="K3309" s="21"/>
      <c r="L3309" s="21" t="str">
        <f t="shared" si="514"/>
        <v>Saturday</v>
      </c>
      <c r="M3309" s="20">
        <f t="shared" si="515"/>
        <v>5</v>
      </c>
      <c r="N3309" s="19">
        <v>5742</v>
      </c>
      <c r="O3309" s="4">
        <f>MATCH(N3309-1,'Supply Data'!$K$12:$K$17)+1</f>
        <v>5</v>
      </c>
      <c r="P3309">
        <f>INDEX('Supply Data'!$L$12:$L$17,'Demand Data'!O3309)</f>
        <v>75</v>
      </c>
      <c r="R3309" t="str">
        <f t="shared" si="516"/>
        <v>17-May-08 Saturday 16</v>
      </c>
    </row>
    <row r="3310" spans="4:18" x14ac:dyDescent="0.35">
      <c r="D3310" s="21">
        <f t="shared" si="517"/>
        <v>39585.666666658653</v>
      </c>
      <c r="E3310" s="21" t="b">
        <f t="shared" si="510"/>
        <v>0</v>
      </c>
      <c r="F3310" s="21" t="b">
        <f t="shared" si="511"/>
        <v>0</v>
      </c>
      <c r="G3310" s="20">
        <f t="shared" si="512"/>
        <v>1</v>
      </c>
      <c r="H3310" s="20">
        <f t="shared" si="513"/>
        <v>24</v>
      </c>
      <c r="I3310" s="20">
        <f t="shared" si="518"/>
        <v>17</v>
      </c>
      <c r="J3310" s="21">
        <f t="shared" si="519"/>
        <v>39585</v>
      </c>
      <c r="K3310" s="21"/>
      <c r="L3310" s="21" t="str">
        <f t="shared" si="514"/>
        <v>Saturday</v>
      </c>
      <c r="M3310" s="20">
        <f t="shared" si="515"/>
        <v>5</v>
      </c>
      <c r="N3310" s="19">
        <v>5565</v>
      </c>
      <c r="O3310" s="4">
        <f>MATCH(N3310-1,'Supply Data'!$K$12:$K$17)+1</f>
        <v>5</v>
      </c>
      <c r="P3310">
        <f>INDEX('Supply Data'!$L$12:$L$17,'Demand Data'!O3310)</f>
        <v>75</v>
      </c>
      <c r="R3310" t="str">
        <f t="shared" si="516"/>
        <v>17-May-08 Saturday 17</v>
      </c>
    </row>
    <row r="3311" spans="4:18" x14ac:dyDescent="0.35">
      <c r="D3311" s="21">
        <f t="shared" si="517"/>
        <v>39585.708333325318</v>
      </c>
      <c r="E3311" s="21" t="b">
        <f t="shared" si="510"/>
        <v>0</v>
      </c>
      <c r="F3311" s="21" t="b">
        <f t="shared" si="511"/>
        <v>0</v>
      </c>
      <c r="G3311" s="20">
        <f t="shared" si="512"/>
        <v>1</v>
      </c>
      <c r="H3311" s="20">
        <f t="shared" si="513"/>
        <v>24</v>
      </c>
      <c r="I3311" s="20">
        <f t="shared" si="518"/>
        <v>18</v>
      </c>
      <c r="J3311" s="21">
        <f t="shared" si="519"/>
        <v>39585</v>
      </c>
      <c r="K3311" s="21"/>
      <c r="L3311" s="21" t="str">
        <f t="shared" si="514"/>
        <v>Saturday</v>
      </c>
      <c r="M3311" s="20">
        <f t="shared" si="515"/>
        <v>5</v>
      </c>
      <c r="N3311" s="19">
        <v>5517</v>
      </c>
      <c r="O3311" s="4">
        <f>MATCH(N3311-1,'Supply Data'!$K$12:$K$17)+1</f>
        <v>5</v>
      </c>
      <c r="P3311">
        <f>INDEX('Supply Data'!$L$12:$L$17,'Demand Data'!O3311)</f>
        <v>75</v>
      </c>
      <c r="R3311" t="str">
        <f t="shared" si="516"/>
        <v>17-May-08 Saturday 18</v>
      </c>
    </row>
    <row r="3312" spans="4:18" x14ac:dyDescent="0.35">
      <c r="D3312" s="21">
        <f t="shared" si="517"/>
        <v>39585.749999991982</v>
      </c>
      <c r="E3312" s="21" t="b">
        <f t="shared" si="510"/>
        <v>0</v>
      </c>
      <c r="F3312" s="21" t="b">
        <f t="shared" si="511"/>
        <v>0</v>
      </c>
      <c r="G3312" s="20">
        <f t="shared" si="512"/>
        <v>1</v>
      </c>
      <c r="H3312" s="20">
        <f t="shared" si="513"/>
        <v>24</v>
      </c>
      <c r="I3312" s="20">
        <f t="shared" si="518"/>
        <v>19</v>
      </c>
      <c r="J3312" s="21">
        <f t="shared" si="519"/>
        <v>39585</v>
      </c>
      <c r="K3312" s="21"/>
      <c r="L3312" s="21" t="str">
        <f t="shared" si="514"/>
        <v>Saturday</v>
      </c>
      <c r="M3312" s="20">
        <f t="shared" si="515"/>
        <v>5</v>
      </c>
      <c r="N3312" s="19">
        <v>5982</v>
      </c>
      <c r="O3312" s="4">
        <f>MATCH(N3312-1,'Supply Data'!$K$12:$K$17)+1</f>
        <v>5</v>
      </c>
      <c r="P3312">
        <f>INDEX('Supply Data'!$L$12:$L$17,'Demand Data'!O3312)</f>
        <v>75</v>
      </c>
      <c r="R3312" t="str">
        <f t="shared" si="516"/>
        <v>17-May-08 Saturday 19</v>
      </c>
    </row>
    <row r="3313" spans="4:18" x14ac:dyDescent="0.35">
      <c r="D3313" s="21">
        <f t="shared" si="517"/>
        <v>39585.791666658646</v>
      </c>
      <c r="E3313" s="21" t="b">
        <f t="shared" si="510"/>
        <v>0</v>
      </c>
      <c r="F3313" s="21" t="b">
        <f t="shared" si="511"/>
        <v>0</v>
      </c>
      <c r="G3313" s="20">
        <f t="shared" si="512"/>
        <v>1</v>
      </c>
      <c r="H3313" s="20">
        <f t="shared" si="513"/>
        <v>24</v>
      </c>
      <c r="I3313" s="20">
        <f t="shared" si="518"/>
        <v>20</v>
      </c>
      <c r="J3313" s="21">
        <f t="shared" si="519"/>
        <v>39585</v>
      </c>
      <c r="K3313" s="21"/>
      <c r="L3313" s="21" t="str">
        <f t="shared" si="514"/>
        <v>Saturday</v>
      </c>
      <c r="M3313" s="20">
        <f t="shared" si="515"/>
        <v>5</v>
      </c>
      <c r="N3313" s="19">
        <v>5821.5</v>
      </c>
      <c r="O3313" s="4">
        <f>MATCH(N3313-1,'Supply Data'!$K$12:$K$17)+1</f>
        <v>5</v>
      </c>
      <c r="P3313">
        <f>INDEX('Supply Data'!$L$12:$L$17,'Demand Data'!O3313)</f>
        <v>75</v>
      </c>
      <c r="R3313" t="str">
        <f t="shared" si="516"/>
        <v>17-May-08 Saturday 20</v>
      </c>
    </row>
    <row r="3314" spans="4:18" x14ac:dyDescent="0.35">
      <c r="D3314" s="21">
        <f t="shared" si="517"/>
        <v>39585.83333332531</v>
      </c>
      <c r="E3314" s="21" t="b">
        <f t="shared" si="510"/>
        <v>0</v>
      </c>
      <c r="F3314" s="21" t="b">
        <f t="shared" si="511"/>
        <v>0</v>
      </c>
      <c r="G3314" s="20">
        <f t="shared" si="512"/>
        <v>1</v>
      </c>
      <c r="H3314" s="20">
        <f t="shared" si="513"/>
        <v>24</v>
      </c>
      <c r="I3314" s="20">
        <f t="shared" si="518"/>
        <v>21</v>
      </c>
      <c r="J3314" s="21">
        <f t="shared" si="519"/>
        <v>39585</v>
      </c>
      <c r="K3314" s="21"/>
      <c r="L3314" s="21" t="str">
        <f t="shared" si="514"/>
        <v>Saturday</v>
      </c>
      <c r="M3314" s="20">
        <f t="shared" si="515"/>
        <v>5</v>
      </c>
      <c r="N3314" s="19">
        <v>5452.5</v>
      </c>
      <c r="O3314" s="4">
        <f>MATCH(N3314-1,'Supply Data'!$K$12:$K$17)+1</f>
        <v>5</v>
      </c>
      <c r="P3314">
        <f>INDEX('Supply Data'!$L$12:$L$17,'Demand Data'!O3314)</f>
        <v>75</v>
      </c>
      <c r="R3314" t="str">
        <f t="shared" si="516"/>
        <v>17-May-08 Saturday 21</v>
      </c>
    </row>
    <row r="3315" spans="4:18" x14ac:dyDescent="0.35">
      <c r="D3315" s="21">
        <f t="shared" si="517"/>
        <v>39585.874999991975</v>
      </c>
      <c r="E3315" s="21" t="b">
        <f t="shared" si="510"/>
        <v>0</v>
      </c>
      <c r="F3315" s="21" t="b">
        <f t="shared" si="511"/>
        <v>0</v>
      </c>
      <c r="G3315" s="20">
        <f t="shared" si="512"/>
        <v>1</v>
      </c>
      <c r="H3315" s="20">
        <f t="shared" si="513"/>
        <v>24</v>
      </c>
      <c r="I3315" s="20">
        <f t="shared" si="518"/>
        <v>22</v>
      </c>
      <c r="J3315" s="21">
        <f t="shared" si="519"/>
        <v>39585</v>
      </c>
      <c r="K3315" s="21"/>
      <c r="L3315" s="21" t="str">
        <f t="shared" si="514"/>
        <v>Saturday</v>
      </c>
      <c r="M3315" s="20">
        <f t="shared" si="515"/>
        <v>5</v>
      </c>
      <c r="N3315" s="19">
        <v>5124</v>
      </c>
      <c r="O3315" s="4">
        <f>MATCH(N3315-1,'Supply Data'!$K$12:$K$17)+1</f>
        <v>5</v>
      </c>
      <c r="P3315">
        <f>INDEX('Supply Data'!$L$12:$L$17,'Demand Data'!O3315)</f>
        <v>75</v>
      </c>
      <c r="R3315" t="str">
        <f t="shared" si="516"/>
        <v>17-May-08 Saturday 22</v>
      </c>
    </row>
    <row r="3316" spans="4:18" x14ac:dyDescent="0.35">
      <c r="D3316" s="21">
        <f t="shared" si="517"/>
        <v>39585.916666658639</v>
      </c>
      <c r="E3316" s="21" t="b">
        <f t="shared" si="510"/>
        <v>0</v>
      </c>
      <c r="F3316" s="21" t="b">
        <f t="shared" si="511"/>
        <v>0</v>
      </c>
      <c r="G3316" s="20">
        <f t="shared" si="512"/>
        <v>1</v>
      </c>
      <c r="H3316" s="20">
        <f t="shared" si="513"/>
        <v>24</v>
      </c>
      <c r="I3316" s="20">
        <f t="shared" si="518"/>
        <v>23</v>
      </c>
      <c r="J3316" s="21">
        <f t="shared" si="519"/>
        <v>39585</v>
      </c>
      <c r="K3316" s="21"/>
      <c r="L3316" s="21" t="str">
        <f t="shared" si="514"/>
        <v>Saturday</v>
      </c>
      <c r="M3316" s="20">
        <f t="shared" si="515"/>
        <v>5</v>
      </c>
      <c r="N3316" s="19">
        <v>4828.5</v>
      </c>
      <c r="O3316" s="4">
        <f>MATCH(N3316-1,'Supply Data'!$K$12:$K$17)+1</f>
        <v>5</v>
      </c>
      <c r="P3316">
        <f>INDEX('Supply Data'!$L$12:$L$17,'Demand Data'!O3316)</f>
        <v>75</v>
      </c>
      <c r="R3316" t="str">
        <f t="shared" si="516"/>
        <v>17-May-08 Saturday 23</v>
      </c>
    </row>
    <row r="3317" spans="4:18" x14ac:dyDescent="0.35">
      <c r="D3317" s="21">
        <f t="shared" si="517"/>
        <v>39585.958333325303</v>
      </c>
      <c r="E3317" s="21" t="b">
        <f t="shared" si="510"/>
        <v>0</v>
      </c>
      <c r="F3317" s="21" t="b">
        <f t="shared" si="511"/>
        <v>0</v>
      </c>
      <c r="G3317" s="20">
        <f t="shared" si="512"/>
        <v>1</v>
      </c>
      <c r="H3317" s="20">
        <f t="shared" si="513"/>
        <v>24</v>
      </c>
      <c r="I3317" s="20">
        <f t="shared" si="518"/>
        <v>24</v>
      </c>
      <c r="J3317" s="21">
        <f t="shared" si="519"/>
        <v>39585</v>
      </c>
      <c r="K3317" s="21"/>
      <c r="L3317" s="21" t="str">
        <f t="shared" si="514"/>
        <v>Saturday</v>
      </c>
      <c r="M3317" s="20">
        <f t="shared" si="515"/>
        <v>5</v>
      </c>
      <c r="N3317" s="19">
        <v>4449</v>
      </c>
      <c r="O3317" s="4">
        <f>MATCH(N3317-1,'Supply Data'!$K$12:$K$17)+1</f>
        <v>4</v>
      </c>
      <c r="P3317">
        <f>INDEX('Supply Data'!$L$12:$L$17,'Demand Data'!O3317)</f>
        <v>50</v>
      </c>
      <c r="R3317" t="str">
        <f t="shared" si="516"/>
        <v>17-May-08 Saturday 24</v>
      </c>
    </row>
    <row r="3318" spans="4:18" x14ac:dyDescent="0.35">
      <c r="D3318" s="21">
        <f t="shared" si="517"/>
        <v>39585.999999991967</v>
      </c>
      <c r="E3318" s="21" t="b">
        <f t="shared" si="510"/>
        <v>0</v>
      </c>
      <c r="F3318" s="21" t="b">
        <f t="shared" si="511"/>
        <v>0</v>
      </c>
      <c r="G3318" s="20">
        <f t="shared" si="512"/>
        <v>1</v>
      </c>
      <c r="H3318" s="20">
        <f t="shared" si="513"/>
        <v>24</v>
      </c>
      <c r="I3318" s="20">
        <f t="shared" si="518"/>
        <v>1</v>
      </c>
      <c r="J3318" s="21">
        <f t="shared" si="519"/>
        <v>39586</v>
      </c>
      <c r="K3318" s="21"/>
      <c r="L3318" s="21" t="str">
        <f t="shared" si="514"/>
        <v>Sunday</v>
      </c>
      <c r="M3318" s="20">
        <f t="shared" si="515"/>
        <v>5</v>
      </c>
      <c r="N3318" s="19">
        <v>4213.5</v>
      </c>
      <c r="O3318" s="4">
        <f>MATCH(N3318-1,'Supply Data'!$K$12:$K$17)+1</f>
        <v>4</v>
      </c>
      <c r="P3318">
        <f>INDEX('Supply Data'!$L$12:$L$17,'Demand Data'!O3318)</f>
        <v>50</v>
      </c>
      <c r="R3318" t="str">
        <f t="shared" si="516"/>
        <v>18-May-08 Sunday 1</v>
      </c>
    </row>
    <row r="3319" spans="4:18" x14ac:dyDescent="0.35">
      <c r="D3319" s="21">
        <f t="shared" si="517"/>
        <v>39586.041666658632</v>
      </c>
      <c r="E3319" s="21" t="b">
        <f t="shared" si="510"/>
        <v>0</v>
      </c>
      <c r="F3319" s="21" t="b">
        <f t="shared" si="511"/>
        <v>0</v>
      </c>
      <c r="G3319" s="20">
        <f t="shared" si="512"/>
        <v>1</v>
      </c>
      <c r="H3319" s="20">
        <f t="shared" si="513"/>
        <v>24</v>
      </c>
      <c r="I3319" s="20">
        <f t="shared" si="518"/>
        <v>2</v>
      </c>
      <c r="J3319" s="21">
        <f t="shared" si="519"/>
        <v>39586</v>
      </c>
      <c r="K3319" s="21"/>
      <c r="L3319" s="21" t="str">
        <f t="shared" si="514"/>
        <v>Sunday</v>
      </c>
      <c r="M3319" s="20">
        <f t="shared" si="515"/>
        <v>5</v>
      </c>
      <c r="N3319" s="19">
        <v>4144.5</v>
      </c>
      <c r="O3319" s="4">
        <f>MATCH(N3319-1,'Supply Data'!$K$12:$K$17)+1</f>
        <v>4</v>
      </c>
      <c r="P3319">
        <f>INDEX('Supply Data'!$L$12:$L$17,'Demand Data'!O3319)</f>
        <v>50</v>
      </c>
      <c r="R3319" t="str">
        <f t="shared" si="516"/>
        <v>18-May-08 Sunday 2</v>
      </c>
    </row>
    <row r="3320" spans="4:18" x14ac:dyDescent="0.35">
      <c r="D3320" s="21">
        <f t="shared" si="517"/>
        <v>39586.083333325296</v>
      </c>
      <c r="E3320" s="21" t="b">
        <f t="shared" si="510"/>
        <v>0</v>
      </c>
      <c r="F3320" s="21" t="b">
        <f t="shared" si="511"/>
        <v>0</v>
      </c>
      <c r="G3320" s="20">
        <f t="shared" si="512"/>
        <v>1</v>
      </c>
      <c r="H3320" s="20">
        <f t="shared" si="513"/>
        <v>24</v>
      </c>
      <c r="I3320" s="20">
        <f t="shared" si="518"/>
        <v>3</v>
      </c>
      <c r="J3320" s="21">
        <f t="shared" si="519"/>
        <v>39586</v>
      </c>
      <c r="K3320" s="21"/>
      <c r="L3320" s="21" t="str">
        <f t="shared" si="514"/>
        <v>Sunday</v>
      </c>
      <c r="M3320" s="20">
        <f t="shared" si="515"/>
        <v>5</v>
      </c>
      <c r="N3320" s="19">
        <v>4050</v>
      </c>
      <c r="O3320" s="4">
        <f>MATCH(N3320-1,'Supply Data'!$K$12:$K$17)+1</f>
        <v>4</v>
      </c>
      <c r="P3320">
        <f>INDEX('Supply Data'!$L$12:$L$17,'Demand Data'!O3320)</f>
        <v>50</v>
      </c>
      <c r="R3320" t="str">
        <f t="shared" si="516"/>
        <v>18-May-08 Sunday 3</v>
      </c>
    </row>
    <row r="3321" spans="4:18" x14ac:dyDescent="0.35">
      <c r="D3321" s="21">
        <f t="shared" si="517"/>
        <v>39586.12499999196</v>
      </c>
      <c r="E3321" s="21" t="b">
        <f t="shared" si="510"/>
        <v>0</v>
      </c>
      <c r="F3321" s="21" t="b">
        <f t="shared" si="511"/>
        <v>0</v>
      </c>
      <c r="G3321" s="20">
        <f t="shared" si="512"/>
        <v>1</v>
      </c>
      <c r="H3321" s="20">
        <f t="shared" si="513"/>
        <v>24</v>
      </c>
      <c r="I3321" s="20">
        <f t="shared" si="518"/>
        <v>4</v>
      </c>
      <c r="J3321" s="21">
        <f t="shared" si="519"/>
        <v>39586</v>
      </c>
      <c r="K3321" s="21"/>
      <c r="L3321" s="21" t="str">
        <f t="shared" si="514"/>
        <v>Sunday</v>
      </c>
      <c r="M3321" s="20">
        <f t="shared" si="515"/>
        <v>5</v>
      </c>
      <c r="N3321" s="19">
        <v>3976.5</v>
      </c>
      <c r="O3321" s="4">
        <f>MATCH(N3321-1,'Supply Data'!$K$12:$K$17)+1</f>
        <v>4</v>
      </c>
      <c r="P3321">
        <f>INDEX('Supply Data'!$L$12:$L$17,'Demand Data'!O3321)</f>
        <v>50</v>
      </c>
      <c r="R3321" t="str">
        <f t="shared" si="516"/>
        <v>18-May-08 Sunday 4</v>
      </c>
    </row>
    <row r="3322" spans="4:18" x14ac:dyDescent="0.35">
      <c r="D3322" s="21">
        <f t="shared" si="517"/>
        <v>39586.166666658624</v>
      </c>
      <c r="E3322" s="21" t="b">
        <f t="shared" si="510"/>
        <v>0</v>
      </c>
      <c r="F3322" s="21" t="b">
        <f t="shared" si="511"/>
        <v>0</v>
      </c>
      <c r="G3322" s="20">
        <f t="shared" si="512"/>
        <v>1</v>
      </c>
      <c r="H3322" s="20">
        <f t="shared" si="513"/>
        <v>24</v>
      </c>
      <c r="I3322" s="20">
        <f t="shared" si="518"/>
        <v>5</v>
      </c>
      <c r="J3322" s="21">
        <f t="shared" si="519"/>
        <v>39586</v>
      </c>
      <c r="K3322" s="21"/>
      <c r="L3322" s="21" t="str">
        <f t="shared" si="514"/>
        <v>Sunday</v>
      </c>
      <c r="M3322" s="20">
        <f t="shared" si="515"/>
        <v>5</v>
      </c>
      <c r="N3322" s="19">
        <v>3996</v>
      </c>
      <c r="O3322" s="4">
        <f>MATCH(N3322-1,'Supply Data'!$K$12:$K$17)+1</f>
        <v>4</v>
      </c>
      <c r="P3322">
        <f>INDEX('Supply Data'!$L$12:$L$17,'Demand Data'!O3322)</f>
        <v>50</v>
      </c>
      <c r="R3322" t="str">
        <f t="shared" si="516"/>
        <v>18-May-08 Sunday 5</v>
      </c>
    </row>
    <row r="3323" spans="4:18" x14ac:dyDescent="0.35">
      <c r="D3323" s="21">
        <f t="shared" si="517"/>
        <v>39586.208333325289</v>
      </c>
      <c r="E3323" s="21" t="b">
        <f t="shared" si="510"/>
        <v>0</v>
      </c>
      <c r="F3323" s="21" t="b">
        <f t="shared" si="511"/>
        <v>0</v>
      </c>
      <c r="G3323" s="20">
        <f t="shared" si="512"/>
        <v>1</v>
      </c>
      <c r="H3323" s="20">
        <f t="shared" si="513"/>
        <v>24</v>
      </c>
      <c r="I3323" s="20">
        <f t="shared" si="518"/>
        <v>6</v>
      </c>
      <c r="J3323" s="21">
        <f t="shared" si="519"/>
        <v>39586</v>
      </c>
      <c r="K3323" s="21"/>
      <c r="L3323" s="21" t="str">
        <f t="shared" si="514"/>
        <v>Sunday</v>
      </c>
      <c r="M3323" s="20">
        <f t="shared" si="515"/>
        <v>5</v>
      </c>
      <c r="N3323" s="19">
        <v>3834</v>
      </c>
      <c r="O3323" s="4">
        <f>MATCH(N3323-1,'Supply Data'!$K$12:$K$17)+1</f>
        <v>4</v>
      </c>
      <c r="P3323">
        <f>INDEX('Supply Data'!$L$12:$L$17,'Demand Data'!O3323)</f>
        <v>50</v>
      </c>
      <c r="R3323" t="str">
        <f t="shared" si="516"/>
        <v>18-May-08 Sunday 6</v>
      </c>
    </row>
    <row r="3324" spans="4:18" x14ac:dyDescent="0.35">
      <c r="D3324" s="21">
        <f t="shared" si="517"/>
        <v>39586.249999991953</v>
      </c>
      <c r="E3324" s="21" t="b">
        <f t="shared" si="510"/>
        <v>0</v>
      </c>
      <c r="F3324" s="21" t="b">
        <f t="shared" si="511"/>
        <v>0</v>
      </c>
      <c r="G3324" s="20">
        <f t="shared" si="512"/>
        <v>1</v>
      </c>
      <c r="H3324" s="20">
        <f t="shared" si="513"/>
        <v>24</v>
      </c>
      <c r="I3324" s="20">
        <f t="shared" si="518"/>
        <v>7</v>
      </c>
      <c r="J3324" s="21">
        <f t="shared" si="519"/>
        <v>39586</v>
      </c>
      <c r="K3324" s="21"/>
      <c r="L3324" s="21" t="str">
        <f t="shared" si="514"/>
        <v>Sunday</v>
      </c>
      <c r="M3324" s="20">
        <f t="shared" si="515"/>
        <v>5</v>
      </c>
      <c r="N3324" s="19">
        <v>3973.5</v>
      </c>
      <c r="O3324" s="4">
        <f>MATCH(N3324-1,'Supply Data'!$K$12:$K$17)+1</f>
        <v>4</v>
      </c>
      <c r="P3324">
        <f>INDEX('Supply Data'!$L$12:$L$17,'Demand Data'!O3324)</f>
        <v>50</v>
      </c>
      <c r="R3324" t="str">
        <f t="shared" si="516"/>
        <v>18-May-08 Sunday 7</v>
      </c>
    </row>
    <row r="3325" spans="4:18" x14ac:dyDescent="0.35">
      <c r="D3325" s="21">
        <f t="shared" si="517"/>
        <v>39586.291666658617</v>
      </c>
      <c r="E3325" s="21" t="b">
        <f t="shared" si="510"/>
        <v>0</v>
      </c>
      <c r="F3325" s="21" t="b">
        <f t="shared" si="511"/>
        <v>0</v>
      </c>
      <c r="G3325" s="20">
        <f t="shared" si="512"/>
        <v>1</v>
      </c>
      <c r="H3325" s="20">
        <f t="shared" si="513"/>
        <v>24</v>
      </c>
      <c r="I3325" s="20">
        <f t="shared" si="518"/>
        <v>8</v>
      </c>
      <c r="J3325" s="21">
        <f t="shared" si="519"/>
        <v>39586</v>
      </c>
      <c r="K3325" s="21"/>
      <c r="L3325" s="21" t="str">
        <f t="shared" si="514"/>
        <v>Sunday</v>
      </c>
      <c r="M3325" s="20">
        <f t="shared" si="515"/>
        <v>5</v>
      </c>
      <c r="N3325" s="19">
        <v>4407</v>
      </c>
      <c r="O3325" s="4">
        <f>MATCH(N3325-1,'Supply Data'!$K$12:$K$17)+1</f>
        <v>4</v>
      </c>
      <c r="P3325">
        <f>INDEX('Supply Data'!$L$12:$L$17,'Demand Data'!O3325)</f>
        <v>50</v>
      </c>
      <c r="R3325" t="str">
        <f t="shared" si="516"/>
        <v>18-May-08 Sunday 8</v>
      </c>
    </row>
    <row r="3326" spans="4:18" x14ac:dyDescent="0.35">
      <c r="D3326" s="21">
        <f t="shared" si="517"/>
        <v>39586.333333325281</v>
      </c>
      <c r="E3326" s="21" t="b">
        <f t="shared" si="510"/>
        <v>0</v>
      </c>
      <c r="F3326" s="21" t="b">
        <f t="shared" si="511"/>
        <v>0</v>
      </c>
      <c r="G3326" s="20">
        <f t="shared" si="512"/>
        <v>1</v>
      </c>
      <c r="H3326" s="20">
        <f t="shared" si="513"/>
        <v>24</v>
      </c>
      <c r="I3326" s="20">
        <f t="shared" si="518"/>
        <v>9</v>
      </c>
      <c r="J3326" s="21">
        <f t="shared" si="519"/>
        <v>39586</v>
      </c>
      <c r="K3326" s="21"/>
      <c r="L3326" s="21" t="str">
        <f t="shared" si="514"/>
        <v>Sunday</v>
      </c>
      <c r="M3326" s="20">
        <f t="shared" si="515"/>
        <v>5</v>
      </c>
      <c r="N3326" s="19">
        <v>4842</v>
      </c>
      <c r="O3326" s="4">
        <f>MATCH(N3326-1,'Supply Data'!$K$12:$K$17)+1</f>
        <v>5</v>
      </c>
      <c r="P3326">
        <f>INDEX('Supply Data'!$L$12:$L$17,'Demand Data'!O3326)</f>
        <v>75</v>
      </c>
      <c r="R3326" t="str">
        <f t="shared" si="516"/>
        <v>18-May-08 Sunday 9</v>
      </c>
    </row>
    <row r="3327" spans="4:18" x14ac:dyDescent="0.35">
      <c r="D3327" s="21">
        <f t="shared" si="517"/>
        <v>39586.374999991946</v>
      </c>
      <c r="E3327" s="21" t="b">
        <f t="shared" si="510"/>
        <v>0</v>
      </c>
      <c r="F3327" s="21" t="b">
        <f t="shared" si="511"/>
        <v>0</v>
      </c>
      <c r="G3327" s="20">
        <f t="shared" si="512"/>
        <v>1</v>
      </c>
      <c r="H3327" s="20">
        <f t="shared" si="513"/>
        <v>24</v>
      </c>
      <c r="I3327" s="20">
        <f t="shared" si="518"/>
        <v>10</v>
      </c>
      <c r="J3327" s="21">
        <f t="shared" si="519"/>
        <v>39586</v>
      </c>
      <c r="K3327" s="21"/>
      <c r="L3327" s="21" t="str">
        <f t="shared" si="514"/>
        <v>Sunday</v>
      </c>
      <c r="M3327" s="20">
        <f t="shared" si="515"/>
        <v>5</v>
      </c>
      <c r="N3327" s="19">
        <v>5188.5</v>
      </c>
      <c r="O3327" s="4">
        <f>MATCH(N3327-1,'Supply Data'!$K$12:$K$17)+1</f>
        <v>5</v>
      </c>
      <c r="P3327">
        <f>INDEX('Supply Data'!$L$12:$L$17,'Demand Data'!O3327)</f>
        <v>75</v>
      </c>
      <c r="R3327" t="str">
        <f t="shared" si="516"/>
        <v>18-May-08 Sunday 10</v>
      </c>
    </row>
    <row r="3328" spans="4:18" x14ac:dyDescent="0.35">
      <c r="D3328" s="21">
        <f t="shared" si="517"/>
        <v>39586.41666665861</v>
      </c>
      <c r="E3328" s="21" t="b">
        <f t="shared" si="510"/>
        <v>0</v>
      </c>
      <c r="F3328" s="21" t="b">
        <f t="shared" si="511"/>
        <v>0</v>
      </c>
      <c r="G3328" s="20">
        <f t="shared" si="512"/>
        <v>1</v>
      </c>
      <c r="H3328" s="20">
        <f t="shared" si="513"/>
        <v>24</v>
      </c>
      <c r="I3328" s="20">
        <f t="shared" si="518"/>
        <v>11</v>
      </c>
      <c r="J3328" s="21">
        <f t="shared" si="519"/>
        <v>39586</v>
      </c>
      <c r="K3328" s="21"/>
      <c r="L3328" s="21" t="str">
        <f t="shared" si="514"/>
        <v>Sunday</v>
      </c>
      <c r="M3328" s="20">
        <f t="shared" si="515"/>
        <v>5</v>
      </c>
      <c r="N3328" s="19">
        <v>5428.5</v>
      </c>
      <c r="O3328" s="4">
        <f>MATCH(N3328-1,'Supply Data'!$K$12:$K$17)+1</f>
        <v>5</v>
      </c>
      <c r="P3328">
        <f>INDEX('Supply Data'!$L$12:$L$17,'Demand Data'!O3328)</f>
        <v>75</v>
      </c>
      <c r="R3328" t="str">
        <f t="shared" si="516"/>
        <v>18-May-08 Sunday 11</v>
      </c>
    </row>
    <row r="3329" spans="4:18" x14ac:dyDescent="0.35">
      <c r="D3329" s="21">
        <f t="shared" si="517"/>
        <v>39586.458333325274</v>
      </c>
      <c r="E3329" s="21" t="b">
        <f t="shared" si="510"/>
        <v>0</v>
      </c>
      <c r="F3329" s="21" t="b">
        <f t="shared" si="511"/>
        <v>0</v>
      </c>
      <c r="G3329" s="20">
        <f t="shared" si="512"/>
        <v>1</v>
      </c>
      <c r="H3329" s="20">
        <f t="shared" si="513"/>
        <v>24</v>
      </c>
      <c r="I3329" s="20">
        <f t="shared" si="518"/>
        <v>12</v>
      </c>
      <c r="J3329" s="21">
        <f t="shared" si="519"/>
        <v>39586</v>
      </c>
      <c r="K3329" s="21"/>
      <c r="L3329" s="21" t="str">
        <f t="shared" si="514"/>
        <v>Sunday</v>
      </c>
      <c r="M3329" s="20">
        <f t="shared" si="515"/>
        <v>5</v>
      </c>
      <c r="N3329" s="19">
        <v>5167.5</v>
      </c>
      <c r="O3329" s="4">
        <f>MATCH(N3329-1,'Supply Data'!$K$12:$K$17)+1</f>
        <v>5</v>
      </c>
      <c r="P3329">
        <f>INDEX('Supply Data'!$L$12:$L$17,'Demand Data'!O3329)</f>
        <v>75</v>
      </c>
      <c r="R3329" t="str">
        <f t="shared" si="516"/>
        <v>18-May-08 Sunday 12</v>
      </c>
    </row>
    <row r="3330" spans="4:18" x14ac:dyDescent="0.35">
      <c r="D3330" s="21">
        <f t="shared" si="517"/>
        <v>39586.499999991938</v>
      </c>
      <c r="E3330" s="21" t="b">
        <f t="shared" si="510"/>
        <v>0</v>
      </c>
      <c r="F3330" s="21" t="b">
        <f t="shared" si="511"/>
        <v>0</v>
      </c>
      <c r="G3330" s="20">
        <f t="shared" si="512"/>
        <v>1</v>
      </c>
      <c r="H3330" s="20">
        <f t="shared" si="513"/>
        <v>24</v>
      </c>
      <c r="I3330" s="20">
        <f t="shared" si="518"/>
        <v>13</v>
      </c>
      <c r="J3330" s="21">
        <f t="shared" si="519"/>
        <v>39586</v>
      </c>
      <c r="K3330" s="21"/>
      <c r="L3330" s="21" t="str">
        <f t="shared" si="514"/>
        <v>Sunday</v>
      </c>
      <c r="M3330" s="20">
        <f t="shared" si="515"/>
        <v>5</v>
      </c>
      <c r="N3330" s="19">
        <v>5121</v>
      </c>
      <c r="O3330" s="4">
        <f>MATCH(N3330-1,'Supply Data'!$K$12:$K$17)+1</f>
        <v>5</v>
      </c>
      <c r="P3330">
        <f>INDEX('Supply Data'!$L$12:$L$17,'Demand Data'!O3330)</f>
        <v>75</v>
      </c>
      <c r="R3330" t="str">
        <f t="shared" si="516"/>
        <v>18-May-08 Sunday 13</v>
      </c>
    </row>
    <row r="3331" spans="4:18" x14ac:dyDescent="0.35">
      <c r="D3331" s="21">
        <f t="shared" si="517"/>
        <v>39586.541666658602</v>
      </c>
      <c r="E3331" s="21" t="b">
        <f t="shared" si="510"/>
        <v>0</v>
      </c>
      <c r="F3331" s="21" t="b">
        <f t="shared" si="511"/>
        <v>0</v>
      </c>
      <c r="G3331" s="20">
        <f t="shared" si="512"/>
        <v>1</v>
      </c>
      <c r="H3331" s="20">
        <f t="shared" si="513"/>
        <v>24</v>
      </c>
      <c r="I3331" s="20">
        <f t="shared" si="518"/>
        <v>14</v>
      </c>
      <c r="J3331" s="21">
        <f t="shared" si="519"/>
        <v>39586</v>
      </c>
      <c r="K3331" s="21"/>
      <c r="L3331" s="21" t="str">
        <f t="shared" si="514"/>
        <v>Sunday</v>
      </c>
      <c r="M3331" s="20">
        <f t="shared" si="515"/>
        <v>5</v>
      </c>
      <c r="N3331" s="19">
        <v>5181</v>
      </c>
      <c r="O3331" s="4">
        <f>MATCH(N3331-1,'Supply Data'!$K$12:$K$17)+1</f>
        <v>5</v>
      </c>
      <c r="P3331">
        <f>INDEX('Supply Data'!$L$12:$L$17,'Demand Data'!O3331)</f>
        <v>75</v>
      </c>
      <c r="R3331" t="str">
        <f t="shared" si="516"/>
        <v>18-May-08 Sunday 14</v>
      </c>
    </row>
    <row r="3332" spans="4:18" x14ac:dyDescent="0.35">
      <c r="D3332" s="21">
        <f t="shared" si="517"/>
        <v>39586.583333325267</v>
      </c>
      <c r="E3332" s="21" t="b">
        <f t="shared" si="510"/>
        <v>0</v>
      </c>
      <c r="F3332" s="21" t="b">
        <f t="shared" si="511"/>
        <v>0</v>
      </c>
      <c r="G3332" s="20">
        <f t="shared" si="512"/>
        <v>1</v>
      </c>
      <c r="H3332" s="20">
        <f t="shared" si="513"/>
        <v>24</v>
      </c>
      <c r="I3332" s="20">
        <f t="shared" si="518"/>
        <v>15</v>
      </c>
      <c r="J3332" s="21">
        <f t="shared" si="519"/>
        <v>39586</v>
      </c>
      <c r="K3332" s="21"/>
      <c r="L3332" s="21" t="str">
        <f t="shared" si="514"/>
        <v>Sunday</v>
      </c>
      <c r="M3332" s="20">
        <f t="shared" si="515"/>
        <v>5</v>
      </c>
      <c r="N3332" s="19">
        <v>4915.5</v>
      </c>
      <c r="O3332" s="4">
        <f>MATCH(N3332-1,'Supply Data'!$K$12:$K$17)+1</f>
        <v>5</v>
      </c>
      <c r="P3332">
        <f>INDEX('Supply Data'!$L$12:$L$17,'Demand Data'!O3332)</f>
        <v>75</v>
      </c>
      <c r="R3332" t="str">
        <f t="shared" si="516"/>
        <v>18-May-08 Sunday 15</v>
      </c>
    </row>
    <row r="3333" spans="4:18" x14ac:dyDescent="0.35">
      <c r="D3333" s="21">
        <f t="shared" si="517"/>
        <v>39586.624999991931</v>
      </c>
      <c r="E3333" s="21" t="b">
        <f t="shared" si="510"/>
        <v>0</v>
      </c>
      <c r="F3333" s="21" t="b">
        <f t="shared" si="511"/>
        <v>0</v>
      </c>
      <c r="G3333" s="20">
        <f t="shared" si="512"/>
        <v>1</v>
      </c>
      <c r="H3333" s="20">
        <f t="shared" si="513"/>
        <v>24</v>
      </c>
      <c r="I3333" s="20">
        <f t="shared" si="518"/>
        <v>16</v>
      </c>
      <c r="J3333" s="21">
        <f t="shared" si="519"/>
        <v>39586</v>
      </c>
      <c r="K3333" s="21"/>
      <c r="L3333" s="21" t="str">
        <f t="shared" si="514"/>
        <v>Sunday</v>
      </c>
      <c r="M3333" s="20">
        <f t="shared" si="515"/>
        <v>5</v>
      </c>
      <c r="N3333" s="19">
        <v>4330.5</v>
      </c>
      <c r="O3333" s="4">
        <f>MATCH(N3333-1,'Supply Data'!$K$12:$K$17)+1</f>
        <v>4</v>
      </c>
      <c r="P3333">
        <f>INDEX('Supply Data'!$L$12:$L$17,'Demand Data'!O3333)</f>
        <v>50</v>
      </c>
      <c r="R3333" t="str">
        <f t="shared" si="516"/>
        <v>18-May-08 Sunday 16</v>
      </c>
    </row>
    <row r="3334" spans="4:18" x14ac:dyDescent="0.35">
      <c r="D3334" s="21">
        <f t="shared" si="517"/>
        <v>39586.666666658595</v>
      </c>
      <c r="E3334" s="21" t="b">
        <f t="shared" ref="E3334:E3397" si="520">D3334=$D$2</f>
        <v>0</v>
      </c>
      <c r="F3334" s="21" t="b">
        <f t="shared" ref="F3334:F3397" si="521">D3334=$E$2</f>
        <v>0</v>
      </c>
      <c r="G3334" s="20">
        <f t="shared" si="512"/>
        <v>1</v>
      </c>
      <c r="H3334" s="20">
        <f t="shared" si="513"/>
        <v>24</v>
      </c>
      <c r="I3334" s="20">
        <f t="shared" si="518"/>
        <v>17</v>
      </c>
      <c r="J3334" s="21">
        <f t="shared" si="519"/>
        <v>39586</v>
      </c>
      <c r="K3334" s="21"/>
      <c r="L3334" s="21" t="str">
        <f t="shared" si="514"/>
        <v>Sunday</v>
      </c>
      <c r="M3334" s="20">
        <f t="shared" si="515"/>
        <v>5</v>
      </c>
      <c r="N3334" s="19">
        <v>4491</v>
      </c>
      <c r="O3334" s="4">
        <f>MATCH(N3334-1,'Supply Data'!$K$12:$K$17)+1</f>
        <v>4</v>
      </c>
      <c r="P3334">
        <f>INDEX('Supply Data'!$L$12:$L$17,'Demand Data'!O3334)</f>
        <v>50</v>
      </c>
      <c r="R3334" t="str">
        <f t="shared" si="516"/>
        <v>18-May-08 Sunday 17</v>
      </c>
    </row>
    <row r="3335" spans="4:18" x14ac:dyDescent="0.35">
      <c r="D3335" s="21">
        <f t="shared" si="517"/>
        <v>39586.708333325259</v>
      </c>
      <c r="E3335" s="21" t="b">
        <f t="shared" si="520"/>
        <v>0</v>
      </c>
      <c r="F3335" s="21" t="b">
        <f t="shared" si="521"/>
        <v>0</v>
      </c>
      <c r="G3335" s="20">
        <f t="shared" ref="G3335:G3398" si="522">IF(E3335,2,IF(F3335,3,1))</f>
        <v>1</v>
      </c>
      <c r="H3335" s="20">
        <f t="shared" ref="H3335:H3398" si="523">CHOOSE(G3335,24,23,25)</f>
        <v>24</v>
      </c>
      <c r="I3335" s="20">
        <f t="shared" si="518"/>
        <v>18</v>
      </c>
      <c r="J3335" s="21">
        <f t="shared" si="519"/>
        <v>39586</v>
      </c>
      <c r="K3335" s="21"/>
      <c r="L3335" s="21" t="str">
        <f t="shared" ref="L3335:L3398" si="524">TEXT(J3335,"ddddd")</f>
        <v>Sunday</v>
      </c>
      <c r="M3335" s="20">
        <f t="shared" ref="M3335:M3398" si="525">MONTH(D3335)</f>
        <v>5</v>
      </c>
      <c r="N3335" s="19">
        <v>4666.5</v>
      </c>
      <c r="O3335" s="4">
        <f>MATCH(N3335-1,'Supply Data'!$K$12:$K$17)+1</f>
        <v>4</v>
      </c>
      <c r="P3335">
        <f>INDEX('Supply Data'!$L$12:$L$17,'Demand Data'!O3335)</f>
        <v>50</v>
      </c>
      <c r="R3335" t="str">
        <f t="shared" ref="R3335:R3398" si="526">TEXT(D3335,"dd-mmm-yy ddddd")&amp;" "&amp;I3335</f>
        <v>18-May-08 Sunday 18</v>
      </c>
    </row>
    <row r="3336" spans="4:18" x14ac:dyDescent="0.35">
      <c r="D3336" s="21">
        <f t="shared" ref="D3336:D3399" si="527">D3335+1/24</f>
        <v>39586.749999991924</v>
      </c>
      <c r="E3336" s="21" t="b">
        <f t="shared" si="520"/>
        <v>0</v>
      </c>
      <c r="F3336" s="21" t="b">
        <f t="shared" si="521"/>
        <v>0</v>
      </c>
      <c r="G3336" s="20">
        <f t="shared" si="522"/>
        <v>1</v>
      </c>
      <c r="H3336" s="20">
        <f t="shared" si="523"/>
        <v>24</v>
      </c>
      <c r="I3336" s="20">
        <f t="shared" ref="I3336:I3399" si="528">IF(I3335&gt;=H3336,1,I3335+1)</f>
        <v>19</v>
      </c>
      <c r="J3336" s="21">
        <f t="shared" ref="J3336:J3399" si="529">IF(I3336=1,J3335+1,J3335)</f>
        <v>39586</v>
      </c>
      <c r="K3336" s="21"/>
      <c r="L3336" s="21" t="str">
        <f t="shared" si="524"/>
        <v>Sunday</v>
      </c>
      <c r="M3336" s="20">
        <f t="shared" si="525"/>
        <v>5</v>
      </c>
      <c r="N3336" s="19">
        <v>5265</v>
      </c>
      <c r="O3336" s="4">
        <f>MATCH(N3336-1,'Supply Data'!$K$12:$K$17)+1</f>
        <v>5</v>
      </c>
      <c r="P3336">
        <f>INDEX('Supply Data'!$L$12:$L$17,'Demand Data'!O3336)</f>
        <v>75</v>
      </c>
      <c r="R3336" t="str">
        <f t="shared" si="526"/>
        <v>18-May-08 Sunday 19</v>
      </c>
    </row>
    <row r="3337" spans="4:18" x14ac:dyDescent="0.35">
      <c r="D3337" s="21">
        <f t="shared" si="527"/>
        <v>39586.791666658588</v>
      </c>
      <c r="E3337" s="21" t="b">
        <f t="shared" si="520"/>
        <v>0</v>
      </c>
      <c r="F3337" s="21" t="b">
        <f t="shared" si="521"/>
        <v>0</v>
      </c>
      <c r="G3337" s="20">
        <f t="shared" si="522"/>
        <v>1</v>
      </c>
      <c r="H3337" s="20">
        <f t="shared" si="523"/>
        <v>24</v>
      </c>
      <c r="I3337" s="20">
        <f t="shared" si="528"/>
        <v>20</v>
      </c>
      <c r="J3337" s="21">
        <f t="shared" si="529"/>
        <v>39586</v>
      </c>
      <c r="K3337" s="21"/>
      <c r="L3337" s="21" t="str">
        <f t="shared" si="524"/>
        <v>Sunday</v>
      </c>
      <c r="M3337" s="20">
        <f t="shared" si="525"/>
        <v>5</v>
      </c>
      <c r="N3337" s="19">
        <v>5173.5</v>
      </c>
      <c r="O3337" s="4">
        <f>MATCH(N3337-1,'Supply Data'!$K$12:$K$17)+1</f>
        <v>5</v>
      </c>
      <c r="P3337">
        <f>INDEX('Supply Data'!$L$12:$L$17,'Demand Data'!O3337)</f>
        <v>75</v>
      </c>
      <c r="R3337" t="str">
        <f t="shared" si="526"/>
        <v>18-May-08 Sunday 20</v>
      </c>
    </row>
    <row r="3338" spans="4:18" x14ac:dyDescent="0.35">
      <c r="D3338" s="21">
        <f t="shared" si="527"/>
        <v>39586.833333325252</v>
      </c>
      <c r="E3338" s="21" t="b">
        <f t="shared" si="520"/>
        <v>0</v>
      </c>
      <c r="F3338" s="21" t="b">
        <f t="shared" si="521"/>
        <v>0</v>
      </c>
      <c r="G3338" s="20">
        <f t="shared" si="522"/>
        <v>1</v>
      </c>
      <c r="H3338" s="20">
        <f t="shared" si="523"/>
        <v>24</v>
      </c>
      <c r="I3338" s="20">
        <f t="shared" si="528"/>
        <v>21</v>
      </c>
      <c r="J3338" s="21">
        <f t="shared" si="529"/>
        <v>39586</v>
      </c>
      <c r="K3338" s="21"/>
      <c r="L3338" s="21" t="str">
        <f t="shared" si="524"/>
        <v>Sunday</v>
      </c>
      <c r="M3338" s="20">
        <f t="shared" si="525"/>
        <v>5</v>
      </c>
      <c r="N3338" s="19">
        <v>5029.5</v>
      </c>
      <c r="O3338" s="4">
        <f>MATCH(N3338-1,'Supply Data'!$K$12:$K$17)+1</f>
        <v>5</v>
      </c>
      <c r="P3338">
        <f>INDEX('Supply Data'!$L$12:$L$17,'Demand Data'!O3338)</f>
        <v>75</v>
      </c>
      <c r="R3338" t="str">
        <f t="shared" si="526"/>
        <v>18-May-08 Sunday 21</v>
      </c>
    </row>
    <row r="3339" spans="4:18" x14ac:dyDescent="0.35">
      <c r="D3339" s="21">
        <f t="shared" si="527"/>
        <v>39586.874999991916</v>
      </c>
      <c r="E3339" s="21" t="b">
        <f t="shared" si="520"/>
        <v>0</v>
      </c>
      <c r="F3339" s="21" t="b">
        <f t="shared" si="521"/>
        <v>0</v>
      </c>
      <c r="G3339" s="20">
        <f t="shared" si="522"/>
        <v>1</v>
      </c>
      <c r="H3339" s="20">
        <f t="shared" si="523"/>
        <v>24</v>
      </c>
      <c r="I3339" s="20">
        <f t="shared" si="528"/>
        <v>22</v>
      </c>
      <c r="J3339" s="21">
        <f t="shared" si="529"/>
        <v>39586</v>
      </c>
      <c r="K3339" s="21"/>
      <c r="L3339" s="21" t="str">
        <f t="shared" si="524"/>
        <v>Sunday</v>
      </c>
      <c r="M3339" s="20">
        <f t="shared" si="525"/>
        <v>5</v>
      </c>
      <c r="N3339" s="19">
        <v>4738.5</v>
      </c>
      <c r="O3339" s="4">
        <f>MATCH(N3339-1,'Supply Data'!$K$12:$K$17)+1</f>
        <v>4</v>
      </c>
      <c r="P3339">
        <f>INDEX('Supply Data'!$L$12:$L$17,'Demand Data'!O3339)</f>
        <v>50</v>
      </c>
      <c r="R3339" t="str">
        <f t="shared" si="526"/>
        <v>18-May-08 Sunday 22</v>
      </c>
    </row>
    <row r="3340" spans="4:18" x14ac:dyDescent="0.35">
      <c r="D3340" s="21">
        <f t="shared" si="527"/>
        <v>39586.916666658581</v>
      </c>
      <c r="E3340" s="21" t="b">
        <f t="shared" si="520"/>
        <v>0</v>
      </c>
      <c r="F3340" s="21" t="b">
        <f t="shared" si="521"/>
        <v>0</v>
      </c>
      <c r="G3340" s="20">
        <f t="shared" si="522"/>
        <v>1</v>
      </c>
      <c r="H3340" s="20">
        <f t="shared" si="523"/>
        <v>24</v>
      </c>
      <c r="I3340" s="20">
        <f t="shared" si="528"/>
        <v>23</v>
      </c>
      <c r="J3340" s="21">
        <f t="shared" si="529"/>
        <v>39586</v>
      </c>
      <c r="K3340" s="21"/>
      <c r="L3340" s="21" t="str">
        <f t="shared" si="524"/>
        <v>Sunday</v>
      </c>
      <c r="M3340" s="20">
        <f t="shared" si="525"/>
        <v>5</v>
      </c>
      <c r="N3340" s="19">
        <v>4488</v>
      </c>
      <c r="O3340" s="4">
        <f>MATCH(N3340-1,'Supply Data'!$K$12:$K$17)+1</f>
        <v>4</v>
      </c>
      <c r="P3340">
        <f>INDEX('Supply Data'!$L$12:$L$17,'Demand Data'!O3340)</f>
        <v>50</v>
      </c>
      <c r="R3340" t="str">
        <f t="shared" si="526"/>
        <v>18-May-08 Sunday 23</v>
      </c>
    </row>
    <row r="3341" spans="4:18" x14ac:dyDescent="0.35">
      <c r="D3341" s="21">
        <f t="shared" si="527"/>
        <v>39586.958333325245</v>
      </c>
      <c r="E3341" s="21" t="b">
        <f t="shared" si="520"/>
        <v>0</v>
      </c>
      <c r="F3341" s="21" t="b">
        <f t="shared" si="521"/>
        <v>0</v>
      </c>
      <c r="G3341" s="20">
        <f t="shared" si="522"/>
        <v>1</v>
      </c>
      <c r="H3341" s="20">
        <f t="shared" si="523"/>
        <v>24</v>
      </c>
      <c r="I3341" s="20">
        <f t="shared" si="528"/>
        <v>24</v>
      </c>
      <c r="J3341" s="21">
        <f t="shared" si="529"/>
        <v>39586</v>
      </c>
      <c r="K3341" s="21"/>
      <c r="L3341" s="21" t="str">
        <f t="shared" si="524"/>
        <v>Sunday</v>
      </c>
      <c r="M3341" s="20">
        <f t="shared" si="525"/>
        <v>5</v>
      </c>
      <c r="N3341" s="19">
        <v>4192.5</v>
      </c>
      <c r="O3341" s="4">
        <f>MATCH(N3341-1,'Supply Data'!$K$12:$K$17)+1</f>
        <v>4</v>
      </c>
      <c r="P3341">
        <f>INDEX('Supply Data'!$L$12:$L$17,'Demand Data'!O3341)</f>
        <v>50</v>
      </c>
      <c r="R3341" t="str">
        <f t="shared" si="526"/>
        <v>18-May-08 Sunday 24</v>
      </c>
    </row>
    <row r="3342" spans="4:18" x14ac:dyDescent="0.35">
      <c r="D3342" s="21">
        <f t="shared" si="527"/>
        <v>39586.999999991909</v>
      </c>
      <c r="E3342" s="21" t="b">
        <f t="shared" si="520"/>
        <v>0</v>
      </c>
      <c r="F3342" s="21" t="b">
        <f t="shared" si="521"/>
        <v>0</v>
      </c>
      <c r="G3342" s="20">
        <f t="shared" si="522"/>
        <v>1</v>
      </c>
      <c r="H3342" s="20">
        <f t="shared" si="523"/>
        <v>24</v>
      </c>
      <c r="I3342" s="20">
        <f t="shared" si="528"/>
        <v>1</v>
      </c>
      <c r="J3342" s="21">
        <f t="shared" si="529"/>
        <v>39587</v>
      </c>
      <c r="K3342" s="21"/>
      <c r="L3342" s="21" t="str">
        <f t="shared" si="524"/>
        <v>Monday</v>
      </c>
      <c r="M3342" s="20">
        <f t="shared" si="525"/>
        <v>5</v>
      </c>
      <c r="N3342" s="19">
        <v>4108.5</v>
      </c>
      <c r="O3342" s="4">
        <f>MATCH(N3342-1,'Supply Data'!$K$12:$K$17)+1</f>
        <v>4</v>
      </c>
      <c r="P3342">
        <f>INDEX('Supply Data'!$L$12:$L$17,'Demand Data'!O3342)</f>
        <v>50</v>
      </c>
      <c r="R3342" t="str">
        <f t="shared" si="526"/>
        <v>19-May-08 Monday 1</v>
      </c>
    </row>
    <row r="3343" spans="4:18" x14ac:dyDescent="0.35">
      <c r="D3343" s="21">
        <f t="shared" si="527"/>
        <v>39587.041666658573</v>
      </c>
      <c r="E3343" s="21" t="b">
        <f t="shared" si="520"/>
        <v>0</v>
      </c>
      <c r="F3343" s="21" t="b">
        <f t="shared" si="521"/>
        <v>0</v>
      </c>
      <c r="G3343" s="20">
        <f t="shared" si="522"/>
        <v>1</v>
      </c>
      <c r="H3343" s="20">
        <f t="shared" si="523"/>
        <v>24</v>
      </c>
      <c r="I3343" s="20">
        <f t="shared" si="528"/>
        <v>2</v>
      </c>
      <c r="J3343" s="21">
        <f t="shared" si="529"/>
        <v>39587</v>
      </c>
      <c r="K3343" s="21"/>
      <c r="L3343" s="21" t="str">
        <f t="shared" si="524"/>
        <v>Monday</v>
      </c>
      <c r="M3343" s="20">
        <f t="shared" si="525"/>
        <v>5</v>
      </c>
      <c r="N3343" s="19">
        <v>3951</v>
      </c>
      <c r="O3343" s="4">
        <f>MATCH(N3343-1,'Supply Data'!$K$12:$K$17)+1</f>
        <v>4</v>
      </c>
      <c r="P3343">
        <f>INDEX('Supply Data'!$L$12:$L$17,'Demand Data'!O3343)</f>
        <v>50</v>
      </c>
      <c r="R3343" t="str">
        <f t="shared" si="526"/>
        <v>19-May-08 Monday 2</v>
      </c>
    </row>
    <row r="3344" spans="4:18" x14ac:dyDescent="0.35">
      <c r="D3344" s="21">
        <f t="shared" si="527"/>
        <v>39587.083333325238</v>
      </c>
      <c r="E3344" s="21" t="b">
        <f t="shared" si="520"/>
        <v>0</v>
      </c>
      <c r="F3344" s="21" t="b">
        <f t="shared" si="521"/>
        <v>0</v>
      </c>
      <c r="G3344" s="20">
        <f t="shared" si="522"/>
        <v>1</v>
      </c>
      <c r="H3344" s="20">
        <f t="shared" si="523"/>
        <v>24</v>
      </c>
      <c r="I3344" s="20">
        <f t="shared" si="528"/>
        <v>3</v>
      </c>
      <c r="J3344" s="21">
        <f t="shared" si="529"/>
        <v>39587</v>
      </c>
      <c r="K3344" s="21"/>
      <c r="L3344" s="21" t="str">
        <f t="shared" si="524"/>
        <v>Monday</v>
      </c>
      <c r="M3344" s="20">
        <f t="shared" si="525"/>
        <v>5</v>
      </c>
      <c r="N3344" s="19">
        <v>3871.5</v>
      </c>
      <c r="O3344" s="4">
        <f>MATCH(N3344-1,'Supply Data'!$K$12:$K$17)+1</f>
        <v>4</v>
      </c>
      <c r="P3344">
        <f>INDEX('Supply Data'!$L$12:$L$17,'Demand Data'!O3344)</f>
        <v>50</v>
      </c>
      <c r="R3344" t="str">
        <f t="shared" si="526"/>
        <v>19-May-08 Monday 3</v>
      </c>
    </row>
    <row r="3345" spans="4:18" x14ac:dyDescent="0.35">
      <c r="D3345" s="21">
        <f t="shared" si="527"/>
        <v>39587.124999991902</v>
      </c>
      <c r="E3345" s="21" t="b">
        <f t="shared" si="520"/>
        <v>0</v>
      </c>
      <c r="F3345" s="21" t="b">
        <f t="shared" si="521"/>
        <v>0</v>
      </c>
      <c r="G3345" s="20">
        <f t="shared" si="522"/>
        <v>1</v>
      </c>
      <c r="H3345" s="20">
        <f t="shared" si="523"/>
        <v>24</v>
      </c>
      <c r="I3345" s="20">
        <f t="shared" si="528"/>
        <v>4</v>
      </c>
      <c r="J3345" s="21">
        <f t="shared" si="529"/>
        <v>39587</v>
      </c>
      <c r="K3345" s="21"/>
      <c r="L3345" s="21" t="str">
        <f t="shared" si="524"/>
        <v>Monday</v>
      </c>
      <c r="M3345" s="20">
        <f t="shared" si="525"/>
        <v>5</v>
      </c>
      <c r="N3345" s="19">
        <v>3808.5</v>
      </c>
      <c r="O3345" s="4">
        <f>MATCH(N3345-1,'Supply Data'!$K$12:$K$17)+1</f>
        <v>4</v>
      </c>
      <c r="P3345">
        <f>INDEX('Supply Data'!$L$12:$L$17,'Demand Data'!O3345)</f>
        <v>50</v>
      </c>
      <c r="R3345" t="str">
        <f t="shared" si="526"/>
        <v>19-May-08 Monday 4</v>
      </c>
    </row>
    <row r="3346" spans="4:18" x14ac:dyDescent="0.35">
      <c r="D3346" s="21">
        <f t="shared" si="527"/>
        <v>39587.166666658566</v>
      </c>
      <c r="E3346" s="21" t="b">
        <f t="shared" si="520"/>
        <v>0</v>
      </c>
      <c r="F3346" s="21" t="b">
        <f t="shared" si="521"/>
        <v>0</v>
      </c>
      <c r="G3346" s="20">
        <f t="shared" si="522"/>
        <v>1</v>
      </c>
      <c r="H3346" s="20">
        <f t="shared" si="523"/>
        <v>24</v>
      </c>
      <c r="I3346" s="20">
        <f t="shared" si="528"/>
        <v>5</v>
      </c>
      <c r="J3346" s="21">
        <f t="shared" si="529"/>
        <v>39587</v>
      </c>
      <c r="K3346" s="21"/>
      <c r="L3346" s="21" t="str">
        <f t="shared" si="524"/>
        <v>Monday</v>
      </c>
      <c r="M3346" s="20">
        <f t="shared" si="525"/>
        <v>5</v>
      </c>
      <c r="N3346" s="19">
        <v>3843</v>
      </c>
      <c r="O3346" s="4">
        <f>MATCH(N3346-1,'Supply Data'!$K$12:$K$17)+1</f>
        <v>4</v>
      </c>
      <c r="P3346">
        <f>INDEX('Supply Data'!$L$12:$L$17,'Demand Data'!O3346)</f>
        <v>50</v>
      </c>
      <c r="R3346" t="str">
        <f t="shared" si="526"/>
        <v>19-May-08 Monday 5</v>
      </c>
    </row>
    <row r="3347" spans="4:18" x14ac:dyDescent="0.35">
      <c r="D3347" s="21">
        <f t="shared" si="527"/>
        <v>39587.20833332523</v>
      </c>
      <c r="E3347" s="21" t="b">
        <f t="shared" si="520"/>
        <v>0</v>
      </c>
      <c r="F3347" s="21" t="b">
        <f t="shared" si="521"/>
        <v>0</v>
      </c>
      <c r="G3347" s="20">
        <f t="shared" si="522"/>
        <v>1</v>
      </c>
      <c r="H3347" s="20">
        <f t="shared" si="523"/>
        <v>24</v>
      </c>
      <c r="I3347" s="20">
        <f t="shared" si="528"/>
        <v>6</v>
      </c>
      <c r="J3347" s="21">
        <f t="shared" si="529"/>
        <v>39587</v>
      </c>
      <c r="K3347" s="21"/>
      <c r="L3347" s="21" t="str">
        <f t="shared" si="524"/>
        <v>Monday</v>
      </c>
      <c r="M3347" s="20">
        <f t="shared" si="525"/>
        <v>5</v>
      </c>
      <c r="N3347" s="19">
        <v>3552</v>
      </c>
      <c r="O3347" s="4">
        <f>MATCH(N3347-1,'Supply Data'!$K$12:$K$17)+1</f>
        <v>3</v>
      </c>
      <c r="P3347">
        <f>INDEX('Supply Data'!$L$12:$L$17,'Demand Data'!O3347)</f>
        <v>23</v>
      </c>
      <c r="R3347" t="str">
        <f t="shared" si="526"/>
        <v>19-May-08 Monday 6</v>
      </c>
    </row>
    <row r="3348" spans="4:18" x14ac:dyDescent="0.35">
      <c r="D3348" s="21">
        <f t="shared" si="527"/>
        <v>39587.249999991895</v>
      </c>
      <c r="E3348" s="21" t="b">
        <f t="shared" si="520"/>
        <v>0</v>
      </c>
      <c r="F3348" s="21" t="b">
        <f t="shared" si="521"/>
        <v>0</v>
      </c>
      <c r="G3348" s="20">
        <f t="shared" si="522"/>
        <v>1</v>
      </c>
      <c r="H3348" s="20">
        <f t="shared" si="523"/>
        <v>24</v>
      </c>
      <c r="I3348" s="20">
        <f t="shared" si="528"/>
        <v>7</v>
      </c>
      <c r="J3348" s="21">
        <f t="shared" si="529"/>
        <v>39587</v>
      </c>
      <c r="K3348" s="21"/>
      <c r="L3348" s="21" t="str">
        <f t="shared" si="524"/>
        <v>Monday</v>
      </c>
      <c r="M3348" s="20">
        <f t="shared" si="525"/>
        <v>5</v>
      </c>
      <c r="N3348" s="19">
        <v>3439.5</v>
      </c>
      <c r="O3348" s="4">
        <f>MATCH(N3348-1,'Supply Data'!$K$12:$K$17)+1</f>
        <v>3</v>
      </c>
      <c r="P3348">
        <f>INDEX('Supply Data'!$L$12:$L$17,'Demand Data'!O3348)</f>
        <v>23</v>
      </c>
      <c r="R3348" t="str">
        <f t="shared" si="526"/>
        <v>19-May-08 Monday 7</v>
      </c>
    </row>
    <row r="3349" spans="4:18" x14ac:dyDescent="0.35">
      <c r="D3349" s="21">
        <f t="shared" si="527"/>
        <v>39587.291666658559</v>
      </c>
      <c r="E3349" s="21" t="b">
        <f t="shared" si="520"/>
        <v>0</v>
      </c>
      <c r="F3349" s="21" t="b">
        <f t="shared" si="521"/>
        <v>0</v>
      </c>
      <c r="G3349" s="20">
        <f t="shared" si="522"/>
        <v>1</v>
      </c>
      <c r="H3349" s="20">
        <f t="shared" si="523"/>
        <v>24</v>
      </c>
      <c r="I3349" s="20">
        <f t="shared" si="528"/>
        <v>8</v>
      </c>
      <c r="J3349" s="21">
        <f t="shared" si="529"/>
        <v>39587</v>
      </c>
      <c r="K3349" s="21"/>
      <c r="L3349" s="21" t="str">
        <f t="shared" si="524"/>
        <v>Monday</v>
      </c>
      <c r="M3349" s="20">
        <f t="shared" si="525"/>
        <v>5</v>
      </c>
      <c r="N3349" s="19">
        <v>3544.5</v>
      </c>
      <c r="O3349" s="4">
        <f>MATCH(N3349-1,'Supply Data'!$K$12:$K$17)+1</f>
        <v>3</v>
      </c>
      <c r="P3349">
        <f>INDEX('Supply Data'!$L$12:$L$17,'Demand Data'!O3349)</f>
        <v>23</v>
      </c>
      <c r="R3349" t="str">
        <f t="shared" si="526"/>
        <v>19-May-08 Monday 8</v>
      </c>
    </row>
    <row r="3350" spans="4:18" x14ac:dyDescent="0.35">
      <c r="D3350" s="21">
        <f t="shared" si="527"/>
        <v>39587.333333325223</v>
      </c>
      <c r="E3350" s="21" t="b">
        <f t="shared" si="520"/>
        <v>0</v>
      </c>
      <c r="F3350" s="21" t="b">
        <f t="shared" si="521"/>
        <v>0</v>
      </c>
      <c r="G3350" s="20">
        <f t="shared" si="522"/>
        <v>1</v>
      </c>
      <c r="H3350" s="20">
        <f t="shared" si="523"/>
        <v>24</v>
      </c>
      <c r="I3350" s="20">
        <f t="shared" si="528"/>
        <v>9</v>
      </c>
      <c r="J3350" s="21">
        <f t="shared" si="529"/>
        <v>39587</v>
      </c>
      <c r="K3350" s="21"/>
      <c r="L3350" s="21" t="str">
        <f t="shared" si="524"/>
        <v>Monday</v>
      </c>
      <c r="M3350" s="20">
        <f t="shared" si="525"/>
        <v>5</v>
      </c>
      <c r="N3350" s="19">
        <v>3681</v>
      </c>
      <c r="O3350" s="4">
        <f>MATCH(N3350-1,'Supply Data'!$K$12:$K$17)+1</f>
        <v>4</v>
      </c>
      <c r="P3350">
        <f>INDEX('Supply Data'!$L$12:$L$17,'Demand Data'!O3350)</f>
        <v>50</v>
      </c>
      <c r="R3350" t="str">
        <f t="shared" si="526"/>
        <v>19-May-08 Monday 9</v>
      </c>
    </row>
    <row r="3351" spans="4:18" x14ac:dyDescent="0.35">
      <c r="D3351" s="21">
        <f t="shared" si="527"/>
        <v>39587.374999991887</v>
      </c>
      <c r="E3351" s="21" t="b">
        <f t="shared" si="520"/>
        <v>0</v>
      </c>
      <c r="F3351" s="21" t="b">
        <f t="shared" si="521"/>
        <v>0</v>
      </c>
      <c r="G3351" s="20">
        <f t="shared" si="522"/>
        <v>1</v>
      </c>
      <c r="H3351" s="20">
        <f t="shared" si="523"/>
        <v>24</v>
      </c>
      <c r="I3351" s="20">
        <f t="shared" si="528"/>
        <v>10</v>
      </c>
      <c r="J3351" s="21">
        <f t="shared" si="529"/>
        <v>39587</v>
      </c>
      <c r="K3351" s="21"/>
      <c r="L3351" s="21" t="str">
        <f t="shared" si="524"/>
        <v>Monday</v>
      </c>
      <c r="M3351" s="20">
        <f t="shared" si="525"/>
        <v>5</v>
      </c>
      <c r="N3351" s="19">
        <v>3781.5</v>
      </c>
      <c r="O3351" s="4">
        <f>MATCH(N3351-1,'Supply Data'!$K$12:$K$17)+1</f>
        <v>4</v>
      </c>
      <c r="P3351">
        <f>INDEX('Supply Data'!$L$12:$L$17,'Demand Data'!O3351)</f>
        <v>50</v>
      </c>
      <c r="R3351" t="str">
        <f t="shared" si="526"/>
        <v>19-May-08 Monday 10</v>
      </c>
    </row>
    <row r="3352" spans="4:18" x14ac:dyDescent="0.35">
      <c r="D3352" s="21">
        <f t="shared" si="527"/>
        <v>39587.416666658552</v>
      </c>
      <c r="E3352" s="21" t="b">
        <f t="shared" si="520"/>
        <v>0</v>
      </c>
      <c r="F3352" s="21" t="b">
        <f t="shared" si="521"/>
        <v>0</v>
      </c>
      <c r="G3352" s="20">
        <f t="shared" si="522"/>
        <v>1</v>
      </c>
      <c r="H3352" s="20">
        <f t="shared" si="523"/>
        <v>24</v>
      </c>
      <c r="I3352" s="20">
        <f t="shared" si="528"/>
        <v>11</v>
      </c>
      <c r="J3352" s="21">
        <f t="shared" si="529"/>
        <v>39587</v>
      </c>
      <c r="K3352" s="21"/>
      <c r="L3352" s="21" t="str">
        <f t="shared" si="524"/>
        <v>Monday</v>
      </c>
      <c r="M3352" s="20">
        <f t="shared" si="525"/>
        <v>5</v>
      </c>
      <c r="N3352" s="19">
        <v>3922.5</v>
      </c>
      <c r="O3352" s="4">
        <f>MATCH(N3352-1,'Supply Data'!$K$12:$K$17)+1</f>
        <v>4</v>
      </c>
      <c r="P3352">
        <f>INDEX('Supply Data'!$L$12:$L$17,'Demand Data'!O3352)</f>
        <v>50</v>
      </c>
      <c r="R3352" t="str">
        <f t="shared" si="526"/>
        <v>19-May-08 Monday 11</v>
      </c>
    </row>
    <row r="3353" spans="4:18" x14ac:dyDescent="0.35">
      <c r="D3353" s="21">
        <f t="shared" si="527"/>
        <v>39587.458333325216</v>
      </c>
      <c r="E3353" s="21" t="b">
        <f t="shared" si="520"/>
        <v>0</v>
      </c>
      <c r="F3353" s="21" t="b">
        <f t="shared" si="521"/>
        <v>0</v>
      </c>
      <c r="G3353" s="20">
        <f t="shared" si="522"/>
        <v>1</v>
      </c>
      <c r="H3353" s="20">
        <f t="shared" si="523"/>
        <v>24</v>
      </c>
      <c r="I3353" s="20">
        <f t="shared" si="528"/>
        <v>12</v>
      </c>
      <c r="J3353" s="21">
        <f t="shared" si="529"/>
        <v>39587</v>
      </c>
      <c r="K3353" s="21"/>
      <c r="L3353" s="21" t="str">
        <f t="shared" si="524"/>
        <v>Monday</v>
      </c>
      <c r="M3353" s="20">
        <f t="shared" si="525"/>
        <v>5</v>
      </c>
      <c r="N3353" s="19">
        <v>3864</v>
      </c>
      <c r="O3353" s="4">
        <f>MATCH(N3353-1,'Supply Data'!$K$12:$K$17)+1</f>
        <v>4</v>
      </c>
      <c r="P3353">
        <f>INDEX('Supply Data'!$L$12:$L$17,'Demand Data'!O3353)</f>
        <v>50</v>
      </c>
      <c r="R3353" t="str">
        <f t="shared" si="526"/>
        <v>19-May-08 Monday 12</v>
      </c>
    </row>
    <row r="3354" spans="4:18" x14ac:dyDescent="0.35">
      <c r="D3354" s="21">
        <f t="shared" si="527"/>
        <v>39587.49999999188</v>
      </c>
      <c r="E3354" s="21" t="b">
        <f t="shared" si="520"/>
        <v>0</v>
      </c>
      <c r="F3354" s="21" t="b">
        <f t="shared" si="521"/>
        <v>0</v>
      </c>
      <c r="G3354" s="20">
        <f t="shared" si="522"/>
        <v>1</v>
      </c>
      <c r="H3354" s="20">
        <f t="shared" si="523"/>
        <v>24</v>
      </c>
      <c r="I3354" s="20">
        <f t="shared" si="528"/>
        <v>13</v>
      </c>
      <c r="J3354" s="21">
        <f t="shared" si="529"/>
        <v>39587</v>
      </c>
      <c r="K3354" s="21"/>
      <c r="L3354" s="21" t="str">
        <f t="shared" si="524"/>
        <v>Monday</v>
      </c>
      <c r="M3354" s="20">
        <f t="shared" si="525"/>
        <v>5</v>
      </c>
      <c r="N3354" s="19">
        <v>3838.5</v>
      </c>
      <c r="O3354" s="4">
        <f>MATCH(N3354-1,'Supply Data'!$K$12:$K$17)+1</f>
        <v>4</v>
      </c>
      <c r="P3354">
        <f>INDEX('Supply Data'!$L$12:$L$17,'Demand Data'!O3354)</f>
        <v>50</v>
      </c>
      <c r="R3354" t="str">
        <f t="shared" si="526"/>
        <v>19-May-08 Monday 13</v>
      </c>
    </row>
    <row r="3355" spans="4:18" x14ac:dyDescent="0.35">
      <c r="D3355" s="21">
        <f t="shared" si="527"/>
        <v>39587.541666658544</v>
      </c>
      <c r="E3355" s="21" t="b">
        <f t="shared" si="520"/>
        <v>0</v>
      </c>
      <c r="F3355" s="21" t="b">
        <f t="shared" si="521"/>
        <v>0</v>
      </c>
      <c r="G3355" s="20">
        <f t="shared" si="522"/>
        <v>1</v>
      </c>
      <c r="H3355" s="20">
        <f t="shared" si="523"/>
        <v>24</v>
      </c>
      <c r="I3355" s="20">
        <f t="shared" si="528"/>
        <v>14</v>
      </c>
      <c r="J3355" s="21">
        <f t="shared" si="529"/>
        <v>39587</v>
      </c>
      <c r="K3355" s="21"/>
      <c r="L3355" s="21" t="str">
        <f t="shared" si="524"/>
        <v>Monday</v>
      </c>
      <c r="M3355" s="20">
        <f t="shared" si="525"/>
        <v>5</v>
      </c>
      <c r="N3355" s="19">
        <v>3829.5</v>
      </c>
      <c r="O3355" s="4">
        <f>MATCH(N3355-1,'Supply Data'!$K$12:$K$17)+1</f>
        <v>4</v>
      </c>
      <c r="P3355">
        <f>INDEX('Supply Data'!$L$12:$L$17,'Demand Data'!O3355)</f>
        <v>50</v>
      </c>
      <c r="R3355" t="str">
        <f t="shared" si="526"/>
        <v>19-May-08 Monday 14</v>
      </c>
    </row>
    <row r="3356" spans="4:18" x14ac:dyDescent="0.35">
      <c r="D3356" s="21">
        <f t="shared" si="527"/>
        <v>39587.583333325209</v>
      </c>
      <c r="E3356" s="21" t="b">
        <f t="shared" si="520"/>
        <v>0</v>
      </c>
      <c r="F3356" s="21" t="b">
        <f t="shared" si="521"/>
        <v>0</v>
      </c>
      <c r="G3356" s="20">
        <f t="shared" si="522"/>
        <v>1</v>
      </c>
      <c r="H3356" s="20">
        <f t="shared" si="523"/>
        <v>24</v>
      </c>
      <c r="I3356" s="20">
        <f t="shared" si="528"/>
        <v>15</v>
      </c>
      <c r="J3356" s="21">
        <f t="shared" si="529"/>
        <v>39587</v>
      </c>
      <c r="K3356" s="21"/>
      <c r="L3356" s="21" t="str">
        <f t="shared" si="524"/>
        <v>Monday</v>
      </c>
      <c r="M3356" s="20">
        <f t="shared" si="525"/>
        <v>5</v>
      </c>
      <c r="N3356" s="19">
        <v>3700.5</v>
      </c>
      <c r="O3356" s="4">
        <f>MATCH(N3356-1,'Supply Data'!$K$12:$K$17)+1</f>
        <v>4</v>
      </c>
      <c r="P3356">
        <f>INDEX('Supply Data'!$L$12:$L$17,'Demand Data'!O3356)</f>
        <v>50</v>
      </c>
      <c r="R3356" t="str">
        <f t="shared" si="526"/>
        <v>19-May-08 Monday 15</v>
      </c>
    </row>
    <row r="3357" spans="4:18" x14ac:dyDescent="0.35">
      <c r="D3357" s="21">
        <f t="shared" si="527"/>
        <v>39587.624999991873</v>
      </c>
      <c r="E3357" s="21" t="b">
        <f t="shared" si="520"/>
        <v>0</v>
      </c>
      <c r="F3357" s="21" t="b">
        <f t="shared" si="521"/>
        <v>0</v>
      </c>
      <c r="G3357" s="20">
        <f t="shared" si="522"/>
        <v>1</v>
      </c>
      <c r="H3357" s="20">
        <f t="shared" si="523"/>
        <v>24</v>
      </c>
      <c r="I3357" s="20">
        <f t="shared" si="528"/>
        <v>16</v>
      </c>
      <c r="J3357" s="21">
        <f t="shared" si="529"/>
        <v>39587</v>
      </c>
      <c r="K3357" s="21"/>
      <c r="L3357" s="21" t="str">
        <f t="shared" si="524"/>
        <v>Monday</v>
      </c>
      <c r="M3357" s="20">
        <f t="shared" si="525"/>
        <v>5</v>
      </c>
      <c r="N3357" s="19">
        <v>3649.5</v>
      </c>
      <c r="O3357" s="4">
        <f>MATCH(N3357-1,'Supply Data'!$K$12:$K$17)+1</f>
        <v>4</v>
      </c>
      <c r="P3357">
        <f>INDEX('Supply Data'!$L$12:$L$17,'Demand Data'!O3357)</f>
        <v>50</v>
      </c>
      <c r="R3357" t="str">
        <f t="shared" si="526"/>
        <v>19-May-08 Monday 16</v>
      </c>
    </row>
    <row r="3358" spans="4:18" x14ac:dyDescent="0.35">
      <c r="D3358" s="21">
        <f t="shared" si="527"/>
        <v>39587.666666658537</v>
      </c>
      <c r="E3358" s="21" t="b">
        <f t="shared" si="520"/>
        <v>0</v>
      </c>
      <c r="F3358" s="21" t="b">
        <f t="shared" si="521"/>
        <v>0</v>
      </c>
      <c r="G3358" s="20">
        <f t="shared" si="522"/>
        <v>1</v>
      </c>
      <c r="H3358" s="20">
        <f t="shared" si="523"/>
        <v>24</v>
      </c>
      <c r="I3358" s="20">
        <f t="shared" si="528"/>
        <v>17</v>
      </c>
      <c r="J3358" s="21">
        <f t="shared" si="529"/>
        <v>39587</v>
      </c>
      <c r="K3358" s="21"/>
      <c r="L3358" s="21" t="str">
        <f t="shared" si="524"/>
        <v>Monday</v>
      </c>
      <c r="M3358" s="20">
        <f t="shared" si="525"/>
        <v>5</v>
      </c>
      <c r="N3358" s="19">
        <v>3864</v>
      </c>
      <c r="O3358" s="4">
        <f>MATCH(N3358-1,'Supply Data'!$K$12:$K$17)+1</f>
        <v>4</v>
      </c>
      <c r="P3358">
        <f>INDEX('Supply Data'!$L$12:$L$17,'Demand Data'!O3358)</f>
        <v>50</v>
      </c>
      <c r="R3358" t="str">
        <f t="shared" si="526"/>
        <v>19-May-08 Monday 17</v>
      </c>
    </row>
    <row r="3359" spans="4:18" x14ac:dyDescent="0.35">
      <c r="D3359" s="21">
        <f t="shared" si="527"/>
        <v>39587.708333325201</v>
      </c>
      <c r="E3359" s="21" t="b">
        <f t="shared" si="520"/>
        <v>0</v>
      </c>
      <c r="F3359" s="21" t="b">
        <f t="shared" si="521"/>
        <v>0</v>
      </c>
      <c r="G3359" s="20">
        <f t="shared" si="522"/>
        <v>1</v>
      </c>
      <c r="H3359" s="20">
        <f t="shared" si="523"/>
        <v>24</v>
      </c>
      <c r="I3359" s="20">
        <f t="shared" si="528"/>
        <v>18</v>
      </c>
      <c r="J3359" s="21">
        <f t="shared" si="529"/>
        <v>39587</v>
      </c>
      <c r="K3359" s="21"/>
      <c r="L3359" s="21" t="str">
        <f t="shared" si="524"/>
        <v>Monday</v>
      </c>
      <c r="M3359" s="20">
        <f t="shared" si="525"/>
        <v>5</v>
      </c>
      <c r="N3359" s="19">
        <v>4290</v>
      </c>
      <c r="O3359" s="4">
        <f>MATCH(N3359-1,'Supply Data'!$K$12:$K$17)+1</f>
        <v>4</v>
      </c>
      <c r="P3359">
        <f>INDEX('Supply Data'!$L$12:$L$17,'Demand Data'!O3359)</f>
        <v>50</v>
      </c>
      <c r="R3359" t="str">
        <f t="shared" si="526"/>
        <v>19-May-08 Monday 18</v>
      </c>
    </row>
    <row r="3360" spans="4:18" x14ac:dyDescent="0.35">
      <c r="D3360" s="21">
        <f t="shared" si="527"/>
        <v>39587.749999991865</v>
      </c>
      <c r="E3360" s="21" t="b">
        <f t="shared" si="520"/>
        <v>0</v>
      </c>
      <c r="F3360" s="21" t="b">
        <f t="shared" si="521"/>
        <v>0</v>
      </c>
      <c r="G3360" s="20">
        <f t="shared" si="522"/>
        <v>1</v>
      </c>
      <c r="H3360" s="20">
        <f t="shared" si="523"/>
        <v>24</v>
      </c>
      <c r="I3360" s="20">
        <f t="shared" si="528"/>
        <v>19</v>
      </c>
      <c r="J3360" s="21">
        <f t="shared" si="529"/>
        <v>39587</v>
      </c>
      <c r="K3360" s="21"/>
      <c r="L3360" s="21" t="str">
        <f t="shared" si="524"/>
        <v>Monday</v>
      </c>
      <c r="M3360" s="20">
        <f t="shared" si="525"/>
        <v>5</v>
      </c>
      <c r="N3360" s="19">
        <v>4827</v>
      </c>
      <c r="O3360" s="4">
        <f>MATCH(N3360-1,'Supply Data'!$K$12:$K$17)+1</f>
        <v>5</v>
      </c>
      <c r="P3360">
        <f>INDEX('Supply Data'!$L$12:$L$17,'Demand Data'!O3360)</f>
        <v>75</v>
      </c>
      <c r="R3360" t="str">
        <f t="shared" si="526"/>
        <v>19-May-08 Monday 19</v>
      </c>
    </row>
    <row r="3361" spans="4:18" x14ac:dyDescent="0.35">
      <c r="D3361" s="21">
        <f t="shared" si="527"/>
        <v>39587.79166665853</v>
      </c>
      <c r="E3361" s="21" t="b">
        <f t="shared" si="520"/>
        <v>0</v>
      </c>
      <c r="F3361" s="21" t="b">
        <f t="shared" si="521"/>
        <v>0</v>
      </c>
      <c r="G3361" s="20">
        <f t="shared" si="522"/>
        <v>1</v>
      </c>
      <c r="H3361" s="20">
        <f t="shared" si="523"/>
        <v>24</v>
      </c>
      <c r="I3361" s="20">
        <f t="shared" si="528"/>
        <v>20</v>
      </c>
      <c r="J3361" s="21">
        <f t="shared" si="529"/>
        <v>39587</v>
      </c>
      <c r="K3361" s="21"/>
      <c r="L3361" s="21" t="str">
        <f t="shared" si="524"/>
        <v>Monday</v>
      </c>
      <c r="M3361" s="20">
        <f t="shared" si="525"/>
        <v>5</v>
      </c>
      <c r="N3361" s="19">
        <v>4789.5</v>
      </c>
      <c r="O3361" s="4">
        <f>MATCH(N3361-1,'Supply Data'!$K$12:$K$17)+1</f>
        <v>4</v>
      </c>
      <c r="P3361">
        <f>INDEX('Supply Data'!$L$12:$L$17,'Demand Data'!O3361)</f>
        <v>50</v>
      </c>
      <c r="R3361" t="str">
        <f t="shared" si="526"/>
        <v>19-May-08 Monday 20</v>
      </c>
    </row>
    <row r="3362" spans="4:18" x14ac:dyDescent="0.35">
      <c r="D3362" s="21">
        <f t="shared" si="527"/>
        <v>39587.833333325194</v>
      </c>
      <c r="E3362" s="21" t="b">
        <f t="shared" si="520"/>
        <v>0</v>
      </c>
      <c r="F3362" s="21" t="b">
        <f t="shared" si="521"/>
        <v>0</v>
      </c>
      <c r="G3362" s="20">
        <f t="shared" si="522"/>
        <v>1</v>
      </c>
      <c r="H3362" s="20">
        <f t="shared" si="523"/>
        <v>24</v>
      </c>
      <c r="I3362" s="20">
        <f t="shared" si="528"/>
        <v>21</v>
      </c>
      <c r="J3362" s="21">
        <f t="shared" si="529"/>
        <v>39587</v>
      </c>
      <c r="K3362" s="21"/>
      <c r="L3362" s="21" t="str">
        <f t="shared" si="524"/>
        <v>Monday</v>
      </c>
      <c r="M3362" s="20">
        <f t="shared" si="525"/>
        <v>5</v>
      </c>
      <c r="N3362" s="19">
        <v>4504.5</v>
      </c>
      <c r="O3362" s="4">
        <f>MATCH(N3362-1,'Supply Data'!$K$12:$K$17)+1</f>
        <v>4</v>
      </c>
      <c r="P3362">
        <f>INDEX('Supply Data'!$L$12:$L$17,'Demand Data'!O3362)</f>
        <v>50</v>
      </c>
      <c r="R3362" t="str">
        <f t="shared" si="526"/>
        <v>19-May-08 Monday 21</v>
      </c>
    </row>
    <row r="3363" spans="4:18" x14ac:dyDescent="0.35">
      <c r="D3363" s="21">
        <f t="shared" si="527"/>
        <v>39587.874999991858</v>
      </c>
      <c r="E3363" s="21" t="b">
        <f t="shared" si="520"/>
        <v>0</v>
      </c>
      <c r="F3363" s="21" t="b">
        <f t="shared" si="521"/>
        <v>0</v>
      </c>
      <c r="G3363" s="20">
        <f t="shared" si="522"/>
        <v>1</v>
      </c>
      <c r="H3363" s="20">
        <f t="shared" si="523"/>
        <v>24</v>
      </c>
      <c r="I3363" s="20">
        <f t="shared" si="528"/>
        <v>22</v>
      </c>
      <c r="J3363" s="21">
        <f t="shared" si="529"/>
        <v>39587</v>
      </c>
      <c r="K3363" s="21"/>
      <c r="L3363" s="21" t="str">
        <f t="shared" si="524"/>
        <v>Monday</v>
      </c>
      <c r="M3363" s="20">
        <f t="shared" si="525"/>
        <v>5</v>
      </c>
      <c r="N3363" s="19">
        <v>4281</v>
      </c>
      <c r="O3363" s="4">
        <f>MATCH(N3363-1,'Supply Data'!$K$12:$K$17)+1</f>
        <v>4</v>
      </c>
      <c r="P3363">
        <f>INDEX('Supply Data'!$L$12:$L$17,'Demand Data'!O3363)</f>
        <v>50</v>
      </c>
      <c r="R3363" t="str">
        <f t="shared" si="526"/>
        <v>19-May-08 Monday 22</v>
      </c>
    </row>
    <row r="3364" spans="4:18" x14ac:dyDescent="0.35">
      <c r="D3364" s="21">
        <f t="shared" si="527"/>
        <v>39587.916666658522</v>
      </c>
      <c r="E3364" s="21" t="b">
        <f t="shared" si="520"/>
        <v>0</v>
      </c>
      <c r="F3364" s="21" t="b">
        <f t="shared" si="521"/>
        <v>0</v>
      </c>
      <c r="G3364" s="20">
        <f t="shared" si="522"/>
        <v>1</v>
      </c>
      <c r="H3364" s="20">
        <f t="shared" si="523"/>
        <v>24</v>
      </c>
      <c r="I3364" s="20">
        <f t="shared" si="528"/>
        <v>23</v>
      </c>
      <c r="J3364" s="21">
        <f t="shared" si="529"/>
        <v>39587</v>
      </c>
      <c r="K3364" s="21"/>
      <c r="L3364" s="21" t="str">
        <f t="shared" si="524"/>
        <v>Monday</v>
      </c>
      <c r="M3364" s="20">
        <f t="shared" si="525"/>
        <v>5</v>
      </c>
      <c r="N3364" s="19">
        <v>4027.5</v>
      </c>
      <c r="O3364" s="4">
        <f>MATCH(N3364-1,'Supply Data'!$K$12:$K$17)+1</f>
        <v>4</v>
      </c>
      <c r="P3364">
        <f>INDEX('Supply Data'!$L$12:$L$17,'Demand Data'!O3364)</f>
        <v>50</v>
      </c>
      <c r="R3364" t="str">
        <f t="shared" si="526"/>
        <v>19-May-08 Monday 23</v>
      </c>
    </row>
    <row r="3365" spans="4:18" x14ac:dyDescent="0.35">
      <c r="D3365" s="21">
        <f t="shared" si="527"/>
        <v>39587.958333325187</v>
      </c>
      <c r="E3365" s="21" t="b">
        <f t="shared" si="520"/>
        <v>0</v>
      </c>
      <c r="F3365" s="21" t="b">
        <f t="shared" si="521"/>
        <v>0</v>
      </c>
      <c r="G3365" s="20">
        <f t="shared" si="522"/>
        <v>1</v>
      </c>
      <c r="H3365" s="20">
        <f t="shared" si="523"/>
        <v>24</v>
      </c>
      <c r="I3365" s="20">
        <f t="shared" si="528"/>
        <v>24</v>
      </c>
      <c r="J3365" s="21">
        <f t="shared" si="529"/>
        <v>39587</v>
      </c>
      <c r="K3365" s="21"/>
      <c r="L3365" s="21" t="str">
        <f t="shared" si="524"/>
        <v>Monday</v>
      </c>
      <c r="M3365" s="20">
        <f t="shared" si="525"/>
        <v>5</v>
      </c>
      <c r="N3365" s="19">
        <v>3874.5</v>
      </c>
      <c r="O3365" s="4">
        <f>MATCH(N3365-1,'Supply Data'!$K$12:$K$17)+1</f>
        <v>4</v>
      </c>
      <c r="P3365">
        <f>INDEX('Supply Data'!$L$12:$L$17,'Demand Data'!O3365)</f>
        <v>50</v>
      </c>
      <c r="R3365" t="str">
        <f t="shared" si="526"/>
        <v>19-May-08 Monday 24</v>
      </c>
    </row>
    <row r="3366" spans="4:18" x14ac:dyDescent="0.35">
      <c r="D3366" s="21">
        <f t="shared" si="527"/>
        <v>39587.999999991851</v>
      </c>
      <c r="E3366" s="21" t="b">
        <f t="shared" si="520"/>
        <v>0</v>
      </c>
      <c r="F3366" s="21" t="b">
        <f t="shared" si="521"/>
        <v>0</v>
      </c>
      <c r="G3366" s="20">
        <f t="shared" si="522"/>
        <v>1</v>
      </c>
      <c r="H3366" s="20">
        <f t="shared" si="523"/>
        <v>24</v>
      </c>
      <c r="I3366" s="20">
        <f t="shared" si="528"/>
        <v>1</v>
      </c>
      <c r="J3366" s="21">
        <f t="shared" si="529"/>
        <v>39588</v>
      </c>
      <c r="K3366" s="21"/>
      <c r="L3366" s="21" t="str">
        <f t="shared" si="524"/>
        <v>Tuesday</v>
      </c>
      <c r="M3366" s="20">
        <f t="shared" si="525"/>
        <v>5</v>
      </c>
      <c r="N3366" s="19">
        <v>5176.5</v>
      </c>
      <c r="O3366" s="4">
        <f>MATCH(N3366-1,'Supply Data'!$K$12:$K$17)+1</f>
        <v>5</v>
      </c>
      <c r="P3366">
        <f>INDEX('Supply Data'!$L$12:$L$17,'Demand Data'!O3366)</f>
        <v>75</v>
      </c>
      <c r="R3366" t="str">
        <f t="shared" si="526"/>
        <v>20-May-08 Tuesday 1</v>
      </c>
    </row>
    <row r="3367" spans="4:18" x14ac:dyDescent="0.35">
      <c r="D3367" s="21">
        <f t="shared" si="527"/>
        <v>39588.041666658515</v>
      </c>
      <c r="E3367" s="21" t="b">
        <f t="shared" si="520"/>
        <v>0</v>
      </c>
      <c r="F3367" s="21" t="b">
        <f t="shared" si="521"/>
        <v>0</v>
      </c>
      <c r="G3367" s="20">
        <f t="shared" si="522"/>
        <v>1</v>
      </c>
      <c r="H3367" s="20">
        <f t="shared" si="523"/>
        <v>24</v>
      </c>
      <c r="I3367" s="20">
        <f t="shared" si="528"/>
        <v>2</v>
      </c>
      <c r="J3367" s="21">
        <f t="shared" si="529"/>
        <v>39588</v>
      </c>
      <c r="K3367" s="21"/>
      <c r="L3367" s="21" t="str">
        <f t="shared" si="524"/>
        <v>Tuesday</v>
      </c>
      <c r="M3367" s="20">
        <f t="shared" si="525"/>
        <v>5</v>
      </c>
      <c r="N3367" s="19">
        <v>3576</v>
      </c>
      <c r="O3367" s="4">
        <f>MATCH(N3367-1,'Supply Data'!$K$12:$K$17)+1</f>
        <v>3</v>
      </c>
      <c r="P3367">
        <f>INDEX('Supply Data'!$L$12:$L$17,'Demand Data'!O3367)</f>
        <v>23</v>
      </c>
      <c r="R3367" t="str">
        <f t="shared" si="526"/>
        <v>20-May-08 Tuesday 2</v>
      </c>
    </row>
    <row r="3368" spans="4:18" x14ac:dyDescent="0.35">
      <c r="D3368" s="21">
        <f t="shared" si="527"/>
        <v>39588.083333325179</v>
      </c>
      <c r="E3368" s="21" t="b">
        <f t="shared" si="520"/>
        <v>0</v>
      </c>
      <c r="F3368" s="21" t="b">
        <f t="shared" si="521"/>
        <v>0</v>
      </c>
      <c r="G3368" s="20">
        <f t="shared" si="522"/>
        <v>1</v>
      </c>
      <c r="H3368" s="20">
        <f t="shared" si="523"/>
        <v>24</v>
      </c>
      <c r="I3368" s="20">
        <f t="shared" si="528"/>
        <v>3</v>
      </c>
      <c r="J3368" s="21">
        <f t="shared" si="529"/>
        <v>39588</v>
      </c>
      <c r="K3368" s="21"/>
      <c r="L3368" s="21" t="str">
        <f t="shared" si="524"/>
        <v>Tuesday</v>
      </c>
      <c r="M3368" s="20">
        <f t="shared" si="525"/>
        <v>5</v>
      </c>
      <c r="N3368" s="19">
        <v>3496.5</v>
      </c>
      <c r="O3368" s="4">
        <f>MATCH(N3368-1,'Supply Data'!$K$12:$K$17)+1</f>
        <v>3</v>
      </c>
      <c r="P3368">
        <f>INDEX('Supply Data'!$L$12:$L$17,'Demand Data'!O3368)</f>
        <v>23</v>
      </c>
      <c r="R3368" t="str">
        <f t="shared" si="526"/>
        <v>20-May-08 Tuesday 3</v>
      </c>
    </row>
    <row r="3369" spans="4:18" x14ac:dyDescent="0.35">
      <c r="D3369" s="21">
        <f t="shared" si="527"/>
        <v>39588.124999991844</v>
      </c>
      <c r="E3369" s="21" t="b">
        <f t="shared" si="520"/>
        <v>0</v>
      </c>
      <c r="F3369" s="21" t="b">
        <f t="shared" si="521"/>
        <v>0</v>
      </c>
      <c r="G3369" s="20">
        <f t="shared" si="522"/>
        <v>1</v>
      </c>
      <c r="H3369" s="20">
        <f t="shared" si="523"/>
        <v>24</v>
      </c>
      <c r="I3369" s="20">
        <f t="shared" si="528"/>
        <v>4</v>
      </c>
      <c r="J3369" s="21">
        <f t="shared" si="529"/>
        <v>39588</v>
      </c>
      <c r="K3369" s="21"/>
      <c r="L3369" s="21" t="str">
        <f t="shared" si="524"/>
        <v>Tuesday</v>
      </c>
      <c r="M3369" s="20">
        <f t="shared" si="525"/>
        <v>5</v>
      </c>
      <c r="N3369" s="19">
        <v>3507</v>
      </c>
      <c r="O3369" s="4">
        <f>MATCH(N3369-1,'Supply Data'!$K$12:$K$17)+1</f>
        <v>3</v>
      </c>
      <c r="P3369">
        <f>INDEX('Supply Data'!$L$12:$L$17,'Demand Data'!O3369)</f>
        <v>23</v>
      </c>
      <c r="R3369" t="str">
        <f t="shared" si="526"/>
        <v>20-May-08 Tuesday 4</v>
      </c>
    </row>
    <row r="3370" spans="4:18" x14ac:dyDescent="0.35">
      <c r="D3370" s="21">
        <f t="shared" si="527"/>
        <v>39588.166666658508</v>
      </c>
      <c r="E3370" s="21" t="b">
        <f t="shared" si="520"/>
        <v>0</v>
      </c>
      <c r="F3370" s="21" t="b">
        <f t="shared" si="521"/>
        <v>0</v>
      </c>
      <c r="G3370" s="20">
        <f t="shared" si="522"/>
        <v>1</v>
      </c>
      <c r="H3370" s="20">
        <f t="shared" si="523"/>
        <v>24</v>
      </c>
      <c r="I3370" s="20">
        <f t="shared" si="528"/>
        <v>5</v>
      </c>
      <c r="J3370" s="21">
        <f t="shared" si="529"/>
        <v>39588</v>
      </c>
      <c r="K3370" s="21"/>
      <c r="L3370" s="21" t="str">
        <f t="shared" si="524"/>
        <v>Tuesday</v>
      </c>
      <c r="M3370" s="20">
        <f t="shared" si="525"/>
        <v>5</v>
      </c>
      <c r="N3370" s="19">
        <v>3616.5</v>
      </c>
      <c r="O3370" s="4">
        <f>MATCH(N3370-1,'Supply Data'!$K$12:$K$17)+1</f>
        <v>4</v>
      </c>
      <c r="P3370">
        <f>INDEX('Supply Data'!$L$12:$L$17,'Demand Data'!O3370)</f>
        <v>50</v>
      </c>
      <c r="R3370" t="str">
        <f t="shared" si="526"/>
        <v>20-May-08 Tuesday 5</v>
      </c>
    </row>
    <row r="3371" spans="4:18" x14ac:dyDescent="0.35">
      <c r="D3371" s="21">
        <f t="shared" si="527"/>
        <v>39588.208333325172</v>
      </c>
      <c r="E3371" s="21" t="b">
        <f t="shared" si="520"/>
        <v>0</v>
      </c>
      <c r="F3371" s="21" t="b">
        <f t="shared" si="521"/>
        <v>0</v>
      </c>
      <c r="G3371" s="20">
        <f t="shared" si="522"/>
        <v>1</v>
      </c>
      <c r="H3371" s="20">
        <f t="shared" si="523"/>
        <v>24</v>
      </c>
      <c r="I3371" s="20">
        <f t="shared" si="528"/>
        <v>6</v>
      </c>
      <c r="J3371" s="21">
        <f t="shared" si="529"/>
        <v>39588</v>
      </c>
      <c r="K3371" s="21"/>
      <c r="L3371" s="21" t="str">
        <f t="shared" si="524"/>
        <v>Tuesday</v>
      </c>
      <c r="M3371" s="20">
        <f t="shared" si="525"/>
        <v>5</v>
      </c>
      <c r="N3371" s="19">
        <v>3645</v>
      </c>
      <c r="O3371" s="4">
        <f>MATCH(N3371-1,'Supply Data'!$K$12:$K$17)+1</f>
        <v>4</v>
      </c>
      <c r="P3371">
        <f>INDEX('Supply Data'!$L$12:$L$17,'Demand Data'!O3371)</f>
        <v>50</v>
      </c>
      <c r="R3371" t="str">
        <f t="shared" si="526"/>
        <v>20-May-08 Tuesday 6</v>
      </c>
    </row>
    <row r="3372" spans="4:18" x14ac:dyDescent="0.35">
      <c r="D3372" s="21">
        <f t="shared" si="527"/>
        <v>39588.249999991836</v>
      </c>
      <c r="E3372" s="21" t="b">
        <f t="shared" si="520"/>
        <v>0</v>
      </c>
      <c r="F3372" s="21" t="b">
        <f t="shared" si="521"/>
        <v>0</v>
      </c>
      <c r="G3372" s="20">
        <f t="shared" si="522"/>
        <v>1</v>
      </c>
      <c r="H3372" s="20">
        <f t="shared" si="523"/>
        <v>24</v>
      </c>
      <c r="I3372" s="20">
        <f t="shared" si="528"/>
        <v>7</v>
      </c>
      <c r="J3372" s="21">
        <f t="shared" si="529"/>
        <v>39588</v>
      </c>
      <c r="K3372" s="21"/>
      <c r="L3372" s="21" t="str">
        <f t="shared" si="524"/>
        <v>Tuesday</v>
      </c>
      <c r="M3372" s="20">
        <f t="shared" si="525"/>
        <v>5</v>
      </c>
      <c r="N3372" s="19">
        <v>3943.5</v>
      </c>
      <c r="O3372" s="4">
        <f>MATCH(N3372-1,'Supply Data'!$K$12:$K$17)+1</f>
        <v>4</v>
      </c>
      <c r="P3372">
        <f>INDEX('Supply Data'!$L$12:$L$17,'Demand Data'!O3372)</f>
        <v>50</v>
      </c>
      <c r="R3372" t="str">
        <f t="shared" si="526"/>
        <v>20-May-08 Tuesday 7</v>
      </c>
    </row>
    <row r="3373" spans="4:18" x14ac:dyDescent="0.35">
      <c r="D3373" s="21">
        <f t="shared" si="527"/>
        <v>39588.291666658501</v>
      </c>
      <c r="E3373" s="21" t="b">
        <f t="shared" si="520"/>
        <v>0</v>
      </c>
      <c r="F3373" s="21" t="b">
        <f t="shared" si="521"/>
        <v>0</v>
      </c>
      <c r="G3373" s="20">
        <f t="shared" si="522"/>
        <v>1</v>
      </c>
      <c r="H3373" s="20">
        <f t="shared" si="523"/>
        <v>24</v>
      </c>
      <c r="I3373" s="20">
        <f t="shared" si="528"/>
        <v>8</v>
      </c>
      <c r="J3373" s="21">
        <f t="shared" si="529"/>
        <v>39588</v>
      </c>
      <c r="K3373" s="21"/>
      <c r="L3373" s="21" t="str">
        <f t="shared" si="524"/>
        <v>Tuesday</v>
      </c>
      <c r="M3373" s="20">
        <f t="shared" si="525"/>
        <v>5</v>
      </c>
      <c r="N3373" s="19">
        <v>4704</v>
      </c>
      <c r="O3373" s="4">
        <f>MATCH(N3373-1,'Supply Data'!$K$12:$K$17)+1</f>
        <v>4</v>
      </c>
      <c r="P3373">
        <f>INDEX('Supply Data'!$L$12:$L$17,'Demand Data'!O3373)</f>
        <v>50</v>
      </c>
      <c r="R3373" t="str">
        <f t="shared" si="526"/>
        <v>20-May-08 Tuesday 8</v>
      </c>
    </row>
    <row r="3374" spans="4:18" x14ac:dyDescent="0.35">
      <c r="D3374" s="21">
        <f t="shared" si="527"/>
        <v>39588.333333325165</v>
      </c>
      <c r="E3374" s="21" t="b">
        <f t="shared" si="520"/>
        <v>0</v>
      </c>
      <c r="F3374" s="21" t="b">
        <f t="shared" si="521"/>
        <v>0</v>
      </c>
      <c r="G3374" s="20">
        <f t="shared" si="522"/>
        <v>1</v>
      </c>
      <c r="H3374" s="20">
        <f t="shared" si="523"/>
        <v>24</v>
      </c>
      <c r="I3374" s="20">
        <f t="shared" si="528"/>
        <v>9</v>
      </c>
      <c r="J3374" s="21">
        <f t="shared" si="529"/>
        <v>39588</v>
      </c>
      <c r="K3374" s="21"/>
      <c r="L3374" s="21" t="str">
        <f t="shared" si="524"/>
        <v>Tuesday</v>
      </c>
      <c r="M3374" s="20">
        <f t="shared" si="525"/>
        <v>5</v>
      </c>
      <c r="N3374" s="19">
        <v>5206.5</v>
      </c>
      <c r="O3374" s="4">
        <f>MATCH(N3374-1,'Supply Data'!$K$12:$K$17)+1</f>
        <v>5</v>
      </c>
      <c r="P3374">
        <f>INDEX('Supply Data'!$L$12:$L$17,'Demand Data'!O3374)</f>
        <v>75</v>
      </c>
      <c r="R3374" t="str">
        <f t="shared" si="526"/>
        <v>20-May-08 Tuesday 9</v>
      </c>
    </row>
    <row r="3375" spans="4:18" x14ac:dyDescent="0.35">
      <c r="D3375" s="21">
        <f t="shared" si="527"/>
        <v>39588.374999991829</v>
      </c>
      <c r="E3375" s="21" t="b">
        <f t="shared" si="520"/>
        <v>0</v>
      </c>
      <c r="F3375" s="21" t="b">
        <f t="shared" si="521"/>
        <v>0</v>
      </c>
      <c r="G3375" s="20">
        <f t="shared" si="522"/>
        <v>1</v>
      </c>
      <c r="H3375" s="20">
        <f t="shared" si="523"/>
        <v>24</v>
      </c>
      <c r="I3375" s="20">
        <f t="shared" si="528"/>
        <v>10</v>
      </c>
      <c r="J3375" s="21">
        <f t="shared" si="529"/>
        <v>39588</v>
      </c>
      <c r="K3375" s="21"/>
      <c r="L3375" s="21" t="str">
        <f t="shared" si="524"/>
        <v>Tuesday</v>
      </c>
      <c r="M3375" s="20">
        <f t="shared" si="525"/>
        <v>5</v>
      </c>
      <c r="N3375" s="19">
        <v>5542.5</v>
      </c>
      <c r="O3375" s="4">
        <f>MATCH(N3375-1,'Supply Data'!$K$12:$K$17)+1</f>
        <v>5</v>
      </c>
      <c r="P3375">
        <f>INDEX('Supply Data'!$L$12:$L$17,'Demand Data'!O3375)</f>
        <v>75</v>
      </c>
      <c r="R3375" t="str">
        <f t="shared" si="526"/>
        <v>20-May-08 Tuesday 10</v>
      </c>
    </row>
    <row r="3376" spans="4:18" x14ac:dyDescent="0.35">
      <c r="D3376" s="21">
        <f t="shared" si="527"/>
        <v>39588.416666658493</v>
      </c>
      <c r="E3376" s="21" t="b">
        <f t="shared" si="520"/>
        <v>0</v>
      </c>
      <c r="F3376" s="21" t="b">
        <f t="shared" si="521"/>
        <v>0</v>
      </c>
      <c r="G3376" s="20">
        <f t="shared" si="522"/>
        <v>1</v>
      </c>
      <c r="H3376" s="20">
        <f t="shared" si="523"/>
        <v>24</v>
      </c>
      <c r="I3376" s="20">
        <f t="shared" si="528"/>
        <v>11</v>
      </c>
      <c r="J3376" s="21">
        <f t="shared" si="529"/>
        <v>39588</v>
      </c>
      <c r="K3376" s="21"/>
      <c r="L3376" s="21" t="str">
        <f t="shared" si="524"/>
        <v>Tuesday</v>
      </c>
      <c r="M3376" s="20">
        <f t="shared" si="525"/>
        <v>5</v>
      </c>
      <c r="N3376" s="19">
        <v>5808</v>
      </c>
      <c r="O3376" s="4">
        <f>MATCH(N3376-1,'Supply Data'!$K$12:$K$17)+1</f>
        <v>5</v>
      </c>
      <c r="P3376">
        <f>INDEX('Supply Data'!$L$12:$L$17,'Demand Data'!O3376)</f>
        <v>75</v>
      </c>
      <c r="R3376" t="str">
        <f t="shared" si="526"/>
        <v>20-May-08 Tuesday 11</v>
      </c>
    </row>
    <row r="3377" spans="4:18" x14ac:dyDescent="0.35">
      <c r="D3377" s="21">
        <f t="shared" si="527"/>
        <v>39588.458333325158</v>
      </c>
      <c r="E3377" s="21" t="b">
        <f t="shared" si="520"/>
        <v>0</v>
      </c>
      <c r="F3377" s="21" t="b">
        <f t="shared" si="521"/>
        <v>0</v>
      </c>
      <c r="G3377" s="20">
        <f t="shared" si="522"/>
        <v>1</v>
      </c>
      <c r="H3377" s="20">
        <f t="shared" si="523"/>
        <v>24</v>
      </c>
      <c r="I3377" s="20">
        <f t="shared" si="528"/>
        <v>12</v>
      </c>
      <c r="J3377" s="21">
        <f t="shared" si="529"/>
        <v>39588</v>
      </c>
      <c r="K3377" s="21"/>
      <c r="L3377" s="21" t="str">
        <f t="shared" si="524"/>
        <v>Tuesday</v>
      </c>
      <c r="M3377" s="20">
        <f t="shared" si="525"/>
        <v>5</v>
      </c>
      <c r="N3377" s="19">
        <v>5653.5</v>
      </c>
      <c r="O3377" s="4">
        <f>MATCH(N3377-1,'Supply Data'!$K$12:$K$17)+1</f>
        <v>5</v>
      </c>
      <c r="P3377">
        <f>INDEX('Supply Data'!$L$12:$L$17,'Demand Data'!O3377)</f>
        <v>75</v>
      </c>
      <c r="R3377" t="str">
        <f t="shared" si="526"/>
        <v>20-May-08 Tuesday 12</v>
      </c>
    </row>
    <row r="3378" spans="4:18" x14ac:dyDescent="0.35">
      <c r="D3378" s="21">
        <f t="shared" si="527"/>
        <v>39588.499999991822</v>
      </c>
      <c r="E3378" s="21" t="b">
        <f t="shared" si="520"/>
        <v>0</v>
      </c>
      <c r="F3378" s="21" t="b">
        <f t="shared" si="521"/>
        <v>0</v>
      </c>
      <c r="G3378" s="20">
        <f t="shared" si="522"/>
        <v>1</v>
      </c>
      <c r="H3378" s="20">
        <f t="shared" si="523"/>
        <v>24</v>
      </c>
      <c r="I3378" s="20">
        <f t="shared" si="528"/>
        <v>13</v>
      </c>
      <c r="J3378" s="21">
        <f t="shared" si="529"/>
        <v>39588</v>
      </c>
      <c r="K3378" s="21"/>
      <c r="L3378" s="21" t="str">
        <f t="shared" si="524"/>
        <v>Tuesday</v>
      </c>
      <c r="M3378" s="20">
        <f t="shared" si="525"/>
        <v>5</v>
      </c>
      <c r="N3378" s="19">
        <v>5626.5</v>
      </c>
      <c r="O3378" s="4">
        <f>MATCH(N3378-1,'Supply Data'!$K$12:$K$17)+1</f>
        <v>5</v>
      </c>
      <c r="P3378">
        <f>INDEX('Supply Data'!$L$12:$L$17,'Demand Data'!O3378)</f>
        <v>75</v>
      </c>
      <c r="R3378" t="str">
        <f t="shared" si="526"/>
        <v>20-May-08 Tuesday 13</v>
      </c>
    </row>
    <row r="3379" spans="4:18" x14ac:dyDescent="0.35">
      <c r="D3379" s="21">
        <f t="shared" si="527"/>
        <v>39588.541666658486</v>
      </c>
      <c r="E3379" s="21" t="b">
        <f t="shared" si="520"/>
        <v>0</v>
      </c>
      <c r="F3379" s="21" t="b">
        <f t="shared" si="521"/>
        <v>0</v>
      </c>
      <c r="G3379" s="20">
        <f t="shared" si="522"/>
        <v>1</v>
      </c>
      <c r="H3379" s="20">
        <f t="shared" si="523"/>
        <v>24</v>
      </c>
      <c r="I3379" s="20">
        <f t="shared" si="528"/>
        <v>14</v>
      </c>
      <c r="J3379" s="21">
        <f t="shared" si="529"/>
        <v>39588</v>
      </c>
      <c r="K3379" s="21"/>
      <c r="L3379" s="21" t="str">
        <f t="shared" si="524"/>
        <v>Tuesday</v>
      </c>
      <c r="M3379" s="20">
        <f t="shared" si="525"/>
        <v>5</v>
      </c>
      <c r="N3379" s="19">
        <v>5797.5</v>
      </c>
      <c r="O3379" s="4">
        <f>MATCH(N3379-1,'Supply Data'!$K$12:$K$17)+1</f>
        <v>5</v>
      </c>
      <c r="P3379">
        <f>INDEX('Supply Data'!$L$12:$L$17,'Demand Data'!O3379)</f>
        <v>75</v>
      </c>
      <c r="R3379" t="str">
        <f t="shared" si="526"/>
        <v>20-May-08 Tuesday 14</v>
      </c>
    </row>
    <row r="3380" spans="4:18" x14ac:dyDescent="0.35">
      <c r="D3380" s="21">
        <f t="shared" si="527"/>
        <v>39588.58333332515</v>
      </c>
      <c r="E3380" s="21" t="b">
        <f t="shared" si="520"/>
        <v>0</v>
      </c>
      <c r="F3380" s="21" t="b">
        <f t="shared" si="521"/>
        <v>0</v>
      </c>
      <c r="G3380" s="20">
        <f t="shared" si="522"/>
        <v>1</v>
      </c>
      <c r="H3380" s="20">
        <f t="shared" si="523"/>
        <v>24</v>
      </c>
      <c r="I3380" s="20">
        <f t="shared" si="528"/>
        <v>15</v>
      </c>
      <c r="J3380" s="21">
        <f t="shared" si="529"/>
        <v>39588</v>
      </c>
      <c r="K3380" s="21"/>
      <c r="L3380" s="21" t="str">
        <f t="shared" si="524"/>
        <v>Tuesday</v>
      </c>
      <c r="M3380" s="20">
        <f t="shared" si="525"/>
        <v>5</v>
      </c>
      <c r="N3380" s="19">
        <v>5659.5</v>
      </c>
      <c r="O3380" s="4">
        <f>MATCH(N3380-1,'Supply Data'!$K$12:$K$17)+1</f>
        <v>5</v>
      </c>
      <c r="P3380">
        <f>INDEX('Supply Data'!$L$12:$L$17,'Demand Data'!O3380)</f>
        <v>75</v>
      </c>
      <c r="R3380" t="str">
        <f t="shared" si="526"/>
        <v>20-May-08 Tuesday 15</v>
      </c>
    </row>
    <row r="3381" spans="4:18" x14ac:dyDescent="0.35">
      <c r="D3381" s="21">
        <f t="shared" si="527"/>
        <v>39588.624999991815</v>
      </c>
      <c r="E3381" s="21" t="b">
        <f t="shared" si="520"/>
        <v>0</v>
      </c>
      <c r="F3381" s="21" t="b">
        <f t="shared" si="521"/>
        <v>0</v>
      </c>
      <c r="G3381" s="20">
        <f t="shared" si="522"/>
        <v>1</v>
      </c>
      <c r="H3381" s="20">
        <f t="shared" si="523"/>
        <v>24</v>
      </c>
      <c r="I3381" s="20">
        <f t="shared" si="528"/>
        <v>16</v>
      </c>
      <c r="J3381" s="21">
        <f t="shared" si="529"/>
        <v>39588</v>
      </c>
      <c r="K3381" s="21"/>
      <c r="L3381" s="21" t="str">
        <f t="shared" si="524"/>
        <v>Tuesday</v>
      </c>
      <c r="M3381" s="20">
        <f t="shared" si="525"/>
        <v>5</v>
      </c>
      <c r="N3381" s="19">
        <v>5625</v>
      </c>
      <c r="O3381" s="4">
        <f>MATCH(N3381-1,'Supply Data'!$K$12:$K$17)+1</f>
        <v>5</v>
      </c>
      <c r="P3381">
        <f>INDEX('Supply Data'!$L$12:$L$17,'Demand Data'!O3381)</f>
        <v>75</v>
      </c>
      <c r="R3381" t="str">
        <f t="shared" si="526"/>
        <v>20-May-08 Tuesday 16</v>
      </c>
    </row>
    <row r="3382" spans="4:18" x14ac:dyDescent="0.35">
      <c r="D3382" s="21">
        <f t="shared" si="527"/>
        <v>39588.666666658479</v>
      </c>
      <c r="E3382" s="21" t="b">
        <f t="shared" si="520"/>
        <v>0</v>
      </c>
      <c r="F3382" s="21" t="b">
        <f t="shared" si="521"/>
        <v>0</v>
      </c>
      <c r="G3382" s="20">
        <f t="shared" si="522"/>
        <v>1</v>
      </c>
      <c r="H3382" s="20">
        <f t="shared" si="523"/>
        <v>24</v>
      </c>
      <c r="I3382" s="20">
        <f t="shared" si="528"/>
        <v>17</v>
      </c>
      <c r="J3382" s="21">
        <f t="shared" si="529"/>
        <v>39588</v>
      </c>
      <c r="K3382" s="21"/>
      <c r="L3382" s="21" t="str">
        <f t="shared" si="524"/>
        <v>Tuesday</v>
      </c>
      <c r="M3382" s="20">
        <f t="shared" si="525"/>
        <v>5</v>
      </c>
      <c r="N3382" s="19">
        <v>5301</v>
      </c>
      <c r="O3382" s="4">
        <f>MATCH(N3382-1,'Supply Data'!$K$12:$K$17)+1</f>
        <v>5</v>
      </c>
      <c r="P3382">
        <f>INDEX('Supply Data'!$L$12:$L$17,'Demand Data'!O3382)</f>
        <v>75</v>
      </c>
      <c r="R3382" t="str">
        <f t="shared" si="526"/>
        <v>20-May-08 Tuesday 17</v>
      </c>
    </row>
    <row r="3383" spans="4:18" x14ac:dyDescent="0.35">
      <c r="D3383" s="21">
        <f t="shared" si="527"/>
        <v>39588.708333325143</v>
      </c>
      <c r="E3383" s="21" t="b">
        <f t="shared" si="520"/>
        <v>0</v>
      </c>
      <c r="F3383" s="21" t="b">
        <f t="shared" si="521"/>
        <v>0</v>
      </c>
      <c r="G3383" s="20">
        <f t="shared" si="522"/>
        <v>1</v>
      </c>
      <c r="H3383" s="20">
        <f t="shared" si="523"/>
        <v>24</v>
      </c>
      <c r="I3383" s="20">
        <f t="shared" si="528"/>
        <v>18</v>
      </c>
      <c r="J3383" s="21">
        <f t="shared" si="529"/>
        <v>39588</v>
      </c>
      <c r="K3383" s="21"/>
      <c r="L3383" s="21" t="str">
        <f t="shared" si="524"/>
        <v>Tuesday</v>
      </c>
      <c r="M3383" s="20">
        <f t="shared" si="525"/>
        <v>5</v>
      </c>
      <c r="N3383" s="19">
        <v>5463</v>
      </c>
      <c r="O3383" s="4">
        <f>MATCH(N3383-1,'Supply Data'!$K$12:$K$17)+1</f>
        <v>5</v>
      </c>
      <c r="P3383">
        <f>INDEX('Supply Data'!$L$12:$L$17,'Demand Data'!O3383)</f>
        <v>75</v>
      </c>
      <c r="R3383" t="str">
        <f t="shared" si="526"/>
        <v>20-May-08 Tuesday 18</v>
      </c>
    </row>
    <row r="3384" spans="4:18" x14ac:dyDescent="0.35">
      <c r="D3384" s="21">
        <f t="shared" si="527"/>
        <v>39588.749999991807</v>
      </c>
      <c r="E3384" s="21" t="b">
        <f t="shared" si="520"/>
        <v>0</v>
      </c>
      <c r="F3384" s="21" t="b">
        <f t="shared" si="521"/>
        <v>0</v>
      </c>
      <c r="G3384" s="20">
        <f t="shared" si="522"/>
        <v>1</v>
      </c>
      <c r="H3384" s="20">
        <f t="shared" si="523"/>
        <v>24</v>
      </c>
      <c r="I3384" s="20">
        <f t="shared" si="528"/>
        <v>19</v>
      </c>
      <c r="J3384" s="21">
        <f t="shared" si="529"/>
        <v>39588</v>
      </c>
      <c r="K3384" s="21"/>
      <c r="L3384" s="21" t="str">
        <f t="shared" si="524"/>
        <v>Tuesday</v>
      </c>
      <c r="M3384" s="20">
        <f t="shared" si="525"/>
        <v>5</v>
      </c>
      <c r="N3384" s="19">
        <v>5914.5</v>
      </c>
      <c r="O3384" s="4">
        <f>MATCH(N3384-1,'Supply Data'!$K$12:$K$17)+1</f>
        <v>5</v>
      </c>
      <c r="P3384">
        <f>INDEX('Supply Data'!$L$12:$L$17,'Demand Data'!O3384)</f>
        <v>75</v>
      </c>
      <c r="R3384" t="str">
        <f t="shared" si="526"/>
        <v>20-May-08 Tuesday 19</v>
      </c>
    </row>
    <row r="3385" spans="4:18" x14ac:dyDescent="0.35">
      <c r="D3385" s="21">
        <f t="shared" si="527"/>
        <v>39588.791666658472</v>
      </c>
      <c r="E3385" s="21" t="b">
        <f t="shared" si="520"/>
        <v>0</v>
      </c>
      <c r="F3385" s="21" t="b">
        <f t="shared" si="521"/>
        <v>0</v>
      </c>
      <c r="G3385" s="20">
        <f t="shared" si="522"/>
        <v>1</v>
      </c>
      <c r="H3385" s="20">
        <f t="shared" si="523"/>
        <v>24</v>
      </c>
      <c r="I3385" s="20">
        <f t="shared" si="528"/>
        <v>20</v>
      </c>
      <c r="J3385" s="21">
        <f t="shared" si="529"/>
        <v>39588</v>
      </c>
      <c r="K3385" s="21"/>
      <c r="L3385" s="21" t="str">
        <f t="shared" si="524"/>
        <v>Tuesday</v>
      </c>
      <c r="M3385" s="20">
        <f t="shared" si="525"/>
        <v>5</v>
      </c>
      <c r="N3385" s="19">
        <v>5725.5</v>
      </c>
      <c r="O3385" s="4">
        <f>MATCH(N3385-1,'Supply Data'!$K$12:$K$17)+1</f>
        <v>5</v>
      </c>
      <c r="P3385">
        <f>INDEX('Supply Data'!$L$12:$L$17,'Demand Data'!O3385)</f>
        <v>75</v>
      </c>
      <c r="R3385" t="str">
        <f t="shared" si="526"/>
        <v>20-May-08 Tuesday 20</v>
      </c>
    </row>
    <row r="3386" spans="4:18" x14ac:dyDescent="0.35">
      <c r="D3386" s="21">
        <f t="shared" si="527"/>
        <v>39588.833333325136</v>
      </c>
      <c r="E3386" s="21" t="b">
        <f t="shared" si="520"/>
        <v>0</v>
      </c>
      <c r="F3386" s="21" t="b">
        <f t="shared" si="521"/>
        <v>0</v>
      </c>
      <c r="G3386" s="20">
        <f t="shared" si="522"/>
        <v>1</v>
      </c>
      <c r="H3386" s="20">
        <f t="shared" si="523"/>
        <v>24</v>
      </c>
      <c r="I3386" s="20">
        <f t="shared" si="528"/>
        <v>21</v>
      </c>
      <c r="J3386" s="21">
        <f t="shared" si="529"/>
        <v>39588</v>
      </c>
      <c r="K3386" s="21"/>
      <c r="L3386" s="21" t="str">
        <f t="shared" si="524"/>
        <v>Tuesday</v>
      </c>
      <c r="M3386" s="20">
        <f t="shared" si="525"/>
        <v>5</v>
      </c>
      <c r="N3386" s="19">
        <v>5424</v>
      </c>
      <c r="O3386" s="4">
        <f>MATCH(N3386-1,'Supply Data'!$K$12:$K$17)+1</f>
        <v>5</v>
      </c>
      <c r="P3386">
        <f>INDEX('Supply Data'!$L$12:$L$17,'Demand Data'!O3386)</f>
        <v>75</v>
      </c>
      <c r="R3386" t="str">
        <f t="shared" si="526"/>
        <v>20-May-08 Tuesday 21</v>
      </c>
    </row>
    <row r="3387" spans="4:18" x14ac:dyDescent="0.35">
      <c r="D3387" s="21">
        <f t="shared" si="527"/>
        <v>39588.8749999918</v>
      </c>
      <c r="E3387" s="21" t="b">
        <f t="shared" si="520"/>
        <v>0</v>
      </c>
      <c r="F3387" s="21" t="b">
        <f t="shared" si="521"/>
        <v>0</v>
      </c>
      <c r="G3387" s="20">
        <f t="shared" si="522"/>
        <v>1</v>
      </c>
      <c r="H3387" s="20">
        <f t="shared" si="523"/>
        <v>24</v>
      </c>
      <c r="I3387" s="20">
        <f t="shared" si="528"/>
        <v>22</v>
      </c>
      <c r="J3387" s="21">
        <f t="shared" si="529"/>
        <v>39588</v>
      </c>
      <c r="K3387" s="21"/>
      <c r="L3387" s="21" t="str">
        <f t="shared" si="524"/>
        <v>Tuesday</v>
      </c>
      <c r="M3387" s="20">
        <f t="shared" si="525"/>
        <v>5</v>
      </c>
      <c r="N3387" s="19">
        <v>5073</v>
      </c>
      <c r="O3387" s="4">
        <f>MATCH(N3387-1,'Supply Data'!$K$12:$K$17)+1</f>
        <v>5</v>
      </c>
      <c r="P3387">
        <f>INDEX('Supply Data'!$L$12:$L$17,'Demand Data'!O3387)</f>
        <v>75</v>
      </c>
      <c r="R3387" t="str">
        <f t="shared" si="526"/>
        <v>20-May-08 Tuesday 22</v>
      </c>
    </row>
    <row r="3388" spans="4:18" x14ac:dyDescent="0.35">
      <c r="D3388" s="21">
        <f t="shared" si="527"/>
        <v>39588.916666658464</v>
      </c>
      <c r="E3388" s="21" t="b">
        <f t="shared" si="520"/>
        <v>0</v>
      </c>
      <c r="F3388" s="21" t="b">
        <f t="shared" si="521"/>
        <v>0</v>
      </c>
      <c r="G3388" s="20">
        <f t="shared" si="522"/>
        <v>1</v>
      </c>
      <c r="H3388" s="20">
        <f t="shared" si="523"/>
        <v>24</v>
      </c>
      <c r="I3388" s="20">
        <f t="shared" si="528"/>
        <v>23</v>
      </c>
      <c r="J3388" s="21">
        <f t="shared" si="529"/>
        <v>39588</v>
      </c>
      <c r="K3388" s="21"/>
      <c r="L3388" s="21" t="str">
        <f t="shared" si="524"/>
        <v>Tuesday</v>
      </c>
      <c r="M3388" s="20">
        <f t="shared" si="525"/>
        <v>5</v>
      </c>
      <c r="N3388" s="19">
        <v>4689</v>
      </c>
      <c r="O3388" s="4">
        <f>MATCH(N3388-1,'Supply Data'!$K$12:$K$17)+1</f>
        <v>4</v>
      </c>
      <c r="P3388">
        <f>INDEX('Supply Data'!$L$12:$L$17,'Demand Data'!O3388)</f>
        <v>50</v>
      </c>
      <c r="R3388" t="str">
        <f t="shared" si="526"/>
        <v>20-May-08 Tuesday 23</v>
      </c>
    </row>
    <row r="3389" spans="4:18" x14ac:dyDescent="0.35">
      <c r="D3389" s="21">
        <f t="shared" si="527"/>
        <v>39588.958333325128</v>
      </c>
      <c r="E3389" s="21" t="b">
        <f t="shared" si="520"/>
        <v>0</v>
      </c>
      <c r="F3389" s="21" t="b">
        <f t="shared" si="521"/>
        <v>0</v>
      </c>
      <c r="G3389" s="20">
        <f t="shared" si="522"/>
        <v>1</v>
      </c>
      <c r="H3389" s="20">
        <f t="shared" si="523"/>
        <v>24</v>
      </c>
      <c r="I3389" s="20">
        <f t="shared" si="528"/>
        <v>24</v>
      </c>
      <c r="J3389" s="21">
        <f t="shared" si="529"/>
        <v>39588</v>
      </c>
      <c r="K3389" s="21"/>
      <c r="L3389" s="21" t="str">
        <f t="shared" si="524"/>
        <v>Tuesday</v>
      </c>
      <c r="M3389" s="20">
        <f t="shared" si="525"/>
        <v>5</v>
      </c>
      <c r="N3389" s="19">
        <v>4365</v>
      </c>
      <c r="O3389" s="4">
        <f>MATCH(N3389-1,'Supply Data'!$K$12:$K$17)+1</f>
        <v>4</v>
      </c>
      <c r="P3389">
        <f>INDEX('Supply Data'!$L$12:$L$17,'Demand Data'!O3389)</f>
        <v>50</v>
      </c>
      <c r="R3389" t="str">
        <f t="shared" si="526"/>
        <v>20-May-08 Tuesday 24</v>
      </c>
    </row>
    <row r="3390" spans="4:18" x14ac:dyDescent="0.35">
      <c r="D3390" s="21">
        <f t="shared" si="527"/>
        <v>39588.999999991793</v>
      </c>
      <c r="E3390" s="21" t="b">
        <f t="shared" si="520"/>
        <v>0</v>
      </c>
      <c r="F3390" s="21" t="b">
        <f t="shared" si="521"/>
        <v>0</v>
      </c>
      <c r="G3390" s="20">
        <f t="shared" si="522"/>
        <v>1</v>
      </c>
      <c r="H3390" s="20">
        <f t="shared" si="523"/>
        <v>24</v>
      </c>
      <c r="I3390" s="20">
        <f t="shared" si="528"/>
        <v>1</v>
      </c>
      <c r="J3390" s="21">
        <f t="shared" si="529"/>
        <v>39589</v>
      </c>
      <c r="K3390" s="21"/>
      <c r="L3390" s="21" t="str">
        <f t="shared" si="524"/>
        <v>Wednesday</v>
      </c>
      <c r="M3390" s="20">
        <f t="shared" si="525"/>
        <v>5</v>
      </c>
      <c r="N3390" s="19">
        <v>4270.5</v>
      </c>
      <c r="O3390" s="4">
        <f>MATCH(N3390-1,'Supply Data'!$K$12:$K$17)+1</f>
        <v>4</v>
      </c>
      <c r="P3390">
        <f>INDEX('Supply Data'!$L$12:$L$17,'Demand Data'!O3390)</f>
        <v>50</v>
      </c>
      <c r="R3390" t="str">
        <f t="shared" si="526"/>
        <v>21-May-08 Wednesday 1</v>
      </c>
    </row>
    <row r="3391" spans="4:18" x14ac:dyDescent="0.35">
      <c r="D3391" s="21">
        <f t="shared" si="527"/>
        <v>39589.041666658457</v>
      </c>
      <c r="E3391" s="21" t="b">
        <f t="shared" si="520"/>
        <v>0</v>
      </c>
      <c r="F3391" s="21" t="b">
        <f t="shared" si="521"/>
        <v>0</v>
      </c>
      <c r="G3391" s="20">
        <f t="shared" si="522"/>
        <v>1</v>
      </c>
      <c r="H3391" s="20">
        <f t="shared" si="523"/>
        <v>24</v>
      </c>
      <c r="I3391" s="20">
        <f t="shared" si="528"/>
        <v>2</v>
      </c>
      <c r="J3391" s="21">
        <f t="shared" si="529"/>
        <v>39589</v>
      </c>
      <c r="K3391" s="21"/>
      <c r="L3391" s="21" t="str">
        <f t="shared" si="524"/>
        <v>Wednesday</v>
      </c>
      <c r="M3391" s="20">
        <f t="shared" si="525"/>
        <v>5</v>
      </c>
      <c r="N3391" s="19">
        <v>4171.5</v>
      </c>
      <c r="O3391" s="4">
        <f>MATCH(N3391-1,'Supply Data'!$K$12:$K$17)+1</f>
        <v>4</v>
      </c>
      <c r="P3391">
        <f>INDEX('Supply Data'!$L$12:$L$17,'Demand Data'!O3391)</f>
        <v>50</v>
      </c>
      <c r="R3391" t="str">
        <f t="shared" si="526"/>
        <v>21-May-08 Wednesday 2</v>
      </c>
    </row>
    <row r="3392" spans="4:18" x14ac:dyDescent="0.35">
      <c r="D3392" s="21">
        <f t="shared" si="527"/>
        <v>39589.083333325121</v>
      </c>
      <c r="E3392" s="21" t="b">
        <f t="shared" si="520"/>
        <v>0</v>
      </c>
      <c r="F3392" s="21" t="b">
        <f t="shared" si="521"/>
        <v>0</v>
      </c>
      <c r="G3392" s="20">
        <f t="shared" si="522"/>
        <v>1</v>
      </c>
      <c r="H3392" s="20">
        <f t="shared" si="523"/>
        <v>24</v>
      </c>
      <c r="I3392" s="20">
        <f t="shared" si="528"/>
        <v>3</v>
      </c>
      <c r="J3392" s="21">
        <f t="shared" si="529"/>
        <v>39589</v>
      </c>
      <c r="K3392" s="21"/>
      <c r="L3392" s="21" t="str">
        <f t="shared" si="524"/>
        <v>Wednesday</v>
      </c>
      <c r="M3392" s="20">
        <f t="shared" si="525"/>
        <v>5</v>
      </c>
      <c r="N3392" s="19">
        <v>4107</v>
      </c>
      <c r="O3392" s="4">
        <f>MATCH(N3392-1,'Supply Data'!$K$12:$K$17)+1</f>
        <v>4</v>
      </c>
      <c r="P3392">
        <f>INDEX('Supply Data'!$L$12:$L$17,'Demand Data'!O3392)</f>
        <v>50</v>
      </c>
      <c r="R3392" t="str">
        <f t="shared" si="526"/>
        <v>21-May-08 Wednesday 3</v>
      </c>
    </row>
    <row r="3393" spans="4:18" x14ac:dyDescent="0.35">
      <c r="D3393" s="21">
        <f t="shared" si="527"/>
        <v>39589.124999991785</v>
      </c>
      <c r="E3393" s="21" t="b">
        <f t="shared" si="520"/>
        <v>0</v>
      </c>
      <c r="F3393" s="21" t="b">
        <f t="shared" si="521"/>
        <v>0</v>
      </c>
      <c r="G3393" s="20">
        <f t="shared" si="522"/>
        <v>1</v>
      </c>
      <c r="H3393" s="20">
        <f t="shared" si="523"/>
        <v>24</v>
      </c>
      <c r="I3393" s="20">
        <f t="shared" si="528"/>
        <v>4</v>
      </c>
      <c r="J3393" s="21">
        <f t="shared" si="529"/>
        <v>39589</v>
      </c>
      <c r="K3393" s="21"/>
      <c r="L3393" s="21" t="str">
        <f t="shared" si="524"/>
        <v>Wednesday</v>
      </c>
      <c r="M3393" s="20">
        <f t="shared" si="525"/>
        <v>5</v>
      </c>
      <c r="N3393" s="19">
        <v>4024.5</v>
      </c>
      <c r="O3393" s="4">
        <f>MATCH(N3393-1,'Supply Data'!$K$12:$K$17)+1</f>
        <v>4</v>
      </c>
      <c r="P3393">
        <f>INDEX('Supply Data'!$L$12:$L$17,'Demand Data'!O3393)</f>
        <v>50</v>
      </c>
      <c r="R3393" t="str">
        <f t="shared" si="526"/>
        <v>21-May-08 Wednesday 4</v>
      </c>
    </row>
    <row r="3394" spans="4:18" x14ac:dyDescent="0.35">
      <c r="D3394" s="21">
        <f t="shared" si="527"/>
        <v>39589.16666665845</v>
      </c>
      <c r="E3394" s="21" t="b">
        <f t="shared" si="520"/>
        <v>0</v>
      </c>
      <c r="F3394" s="21" t="b">
        <f t="shared" si="521"/>
        <v>0</v>
      </c>
      <c r="G3394" s="20">
        <f t="shared" si="522"/>
        <v>1</v>
      </c>
      <c r="H3394" s="20">
        <f t="shared" si="523"/>
        <v>24</v>
      </c>
      <c r="I3394" s="20">
        <f t="shared" si="528"/>
        <v>5</v>
      </c>
      <c r="J3394" s="21">
        <f t="shared" si="529"/>
        <v>39589</v>
      </c>
      <c r="K3394" s="21"/>
      <c r="L3394" s="21" t="str">
        <f t="shared" si="524"/>
        <v>Wednesday</v>
      </c>
      <c r="M3394" s="20">
        <f t="shared" si="525"/>
        <v>5</v>
      </c>
      <c r="N3394" s="19">
        <v>4116</v>
      </c>
      <c r="O3394" s="4">
        <f>MATCH(N3394-1,'Supply Data'!$K$12:$K$17)+1</f>
        <v>4</v>
      </c>
      <c r="P3394">
        <f>INDEX('Supply Data'!$L$12:$L$17,'Demand Data'!O3394)</f>
        <v>50</v>
      </c>
      <c r="R3394" t="str">
        <f t="shared" si="526"/>
        <v>21-May-08 Wednesday 5</v>
      </c>
    </row>
    <row r="3395" spans="4:18" x14ac:dyDescent="0.35">
      <c r="D3395" s="21">
        <f t="shared" si="527"/>
        <v>39589.208333325114</v>
      </c>
      <c r="E3395" s="21" t="b">
        <f t="shared" si="520"/>
        <v>0</v>
      </c>
      <c r="F3395" s="21" t="b">
        <f t="shared" si="521"/>
        <v>0</v>
      </c>
      <c r="G3395" s="20">
        <f t="shared" si="522"/>
        <v>1</v>
      </c>
      <c r="H3395" s="20">
        <f t="shared" si="523"/>
        <v>24</v>
      </c>
      <c r="I3395" s="20">
        <f t="shared" si="528"/>
        <v>6</v>
      </c>
      <c r="J3395" s="21">
        <f t="shared" si="529"/>
        <v>39589</v>
      </c>
      <c r="K3395" s="21"/>
      <c r="L3395" s="21" t="str">
        <f t="shared" si="524"/>
        <v>Wednesday</v>
      </c>
      <c r="M3395" s="20">
        <f t="shared" si="525"/>
        <v>5</v>
      </c>
      <c r="N3395" s="19">
        <v>4060.5</v>
      </c>
      <c r="O3395" s="4">
        <f>MATCH(N3395-1,'Supply Data'!$K$12:$K$17)+1</f>
        <v>4</v>
      </c>
      <c r="P3395">
        <f>INDEX('Supply Data'!$L$12:$L$17,'Demand Data'!O3395)</f>
        <v>50</v>
      </c>
      <c r="R3395" t="str">
        <f t="shared" si="526"/>
        <v>21-May-08 Wednesday 6</v>
      </c>
    </row>
    <row r="3396" spans="4:18" x14ac:dyDescent="0.35">
      <c r="D3396" s="21">
        <f t="shared" si="527"/>
        <v>39589.249999991778</v>
      </c>
      <c r="E3396" s="21" t="b">
        <f t="shared" si="520"/>
        <v>0</v>
      </c>
      <c r="F3396" s="21" t="b">
        <f t="shared" si="521"/>
        <v>0</v>
      </c>
      <c r="G3396" s="20">
        <f t="shared" si="522"/>
        <v>1</v>
      </c>
      <c r="H3396" s="20">
        <f t="shared" si="523"/>
        <v>24</v>
      </c>
      <c r="I3396" s="20">
        <f t="shared" si="528"/>
        <v>7</v>
      </c>
      <c r="J3396" s="21">
        <f t="shared" si="529"/>
        <v>39589</v>
      </c>
      <c r="K3396" s="21"/>
      <c r="L3396" s="21" t="str">
        <f t="shared" si="524"/>
        <v>Wednesday</v>
      </c>
      <c r="M3396" s="20">
        <f t="shared" si="525"/>
        <v>5</v>
      </c>
      <c r="N3396" s="19">
        <v>4321.5</v>
      </c>
      <c r="O3396" s="4">
        <f>MATCH(N3396-1,'Supply Data'!$K$12:$K$17)+1</f>
        <v>4</v>
      </c>
      <c r="P3396">
        <f>INDEX('Supply Data'!$L$12:$L$17,'Demand Data'!O3396)</f>
        <v>50</v>
      </c>
      <c r="R3396" t="str">
        <f t="shared" si="526"/>
        <v>21-May-08 Wednesday 7</v>
      </c>
    </row>
    <row r="3397" spans="4:18" x14ac:dyDescent="0.35">
      <c r="D3397" s="21">
        <f t="shared" si="527"/>
        <v>39589.291666658442</v>
      </c>
      <c r="E3397" s="21" t="b">
        <f t="shared" si="520"/>
        <v>0</v>
      </c>
      <c r="F3397" s="21" t="b">
        <f t="shared" si="521"/>
        <v>0</v>
      </c>
      <c r="G3397" s="20">
        <f t="shared" si="522"/>
        <v>1</v>
      </c>
      <c r="H3397" s="20">
        <f t="shared" si="523"/>
        <v>24</v>
      </c>
      <c r="I3397" s="20">
        <f t="shared" si="528"/>
        <v>8</v>
      </c>
      <c r="J3397" s="21">
        <f t="shared" si="529"/>
        <v>39589</v>
      </c>
      <c r="K3397" s="21"/>
      <c r="L3397" s="21" t="str">
        <f t="shared" si="524"/>
        <v>Wednesday</v>
      </c>
      <c r="M3397" s="20">
        <f t="shared" si="525"/>
        <v>5</v>
      </c>
      <c r="N3397" s="19">
        <v>5059.5</v>
      </c>
      <c r="O3397" s="4">
        <f>MATCH(N3397-1,'Supply Data'!$K$12:$K$17)+1</f>
        <v>5</v>
      </c>
      <c r="P3397">
        <f>INDEX('Supply Data'!$L$12:$L$17,'Demand Data'!O3397)</f>
        <v>75</v>
      </c>
      <c r="R3397" t="str">
        <f t="shared" si="526"/>
        <v>21-May-08 Wednesday 8</v>
      </c>
    </row>
    <row r="3398" spans="4:18" x14ac:dyDescent="0.35">
      <c r="D3398" s="21">
        <f t="shared" si="527"/>
        <v>39589.333333325107</v>
      </c>
      <c r="E3398" s="21" t="b">
        <f t="shared" ref="E3398:E3461" si="530">D3398=$D$2</f>
        <v>0</v>
      </c>
      <c r="F3398" s="21" t="b">
        <f t="shared" ref="F3398:F3461" si="531">D3398=$E$2</f>
        <v>0</v>
      </c>
      <c r="G3398" s="20">
        <f t="shared" si="522"/>
        <v>1</v>
      </c>
      <c r="H3398" s="20">
        <f t="shared" si="523"/>
        <v>24</v>
      </c>
      <c r="I3398" s="20">
        <f t="shared" si="528"/>
        <v>9</v>
      </c>
      <c r="J3398" s="21">
        <f t="shared" si="529"/>
        <v>39589</v>
      </c>
      <c r="K3398" s="21"/>
      <c r="L3398" s="21" t="str">
        <f t="shared" si="524"/>
        <v>Wednesday</v>
      </c>
      <c r="M3398" s="20">
        <f t="shared" si="525"/>
        <v>5</v>
      </c>
      <c r="N3398" s="19">
        <v>5449.5</v>
      </c>
      <c r="O3398" s="4">
        <f>MATCH(N3398-1,'Supply Data'!$K$12:$K$17)+1</f>
        <v>5</v>
      </c>
      <c r="P3398">
        <f>INDEX('Supply Data'!$L$12:$L$17,'Demand Data'!O3398)</f>
        <v>75</v>
      </c>
      <c r="R3398" t="str">
        <f t="shared" si="526"/>
        <v>21-May-08 Wednesday 9</v>
      </c>
    </row>
    <row r="3399" spans="4:18" x14ac:dyDescent="0.35">
      <c r="D3399" s="21">
        <f t="shared" si="527"/>
        <v>39589.374999991771</v>
      </c>
      <c r="E3399" s="21" t="b">
        <f t="shared" si="530"/>
        <v>0</v>
      </c>
      <c r="F3399" s="21" t="b">
        <f t="shared" si="531"/>
        <v>0</v>
      </c>
      <c r="G3399" s="20">
        <f t="shared" ref="G3399:G3462" si="532">IF(E3399,2,IF(F3399,3,1))</f>
        <v>1</v>
      </c>
      <c r="H3399" s="20">
        <f t="shared" ref="H3399:H3462" si="533">CHOOSE(G3399,24,23,25)</f>
        <v>24</v>
      </c>
      <c r="I3399" s="20">
        <f t="shared" si="528"/>
        <v>10</v>
      </c>
      <c r="J3399" s="21">
        <f t="shared" si="529"/>
        <v>39589</v>
      </c>
      <c r="K3399" s="21"/>
      <c r="L3399" s="21" t="str">
        <f t="shared" ref="L3399:L3462" si="534">TEXT(J3399,"ddddd")</f>
        <v>Wednesday</v>
      </c>
      <c r="M3399" s="20">
        <f t="shared" ref="M3399:M3462" si="535">MONTH(D3399)</f>
        <v>5</v>
      </c>
      <c r="N3399" s="19">
        <v>5778</v>
      </c>
      <c r="O3399" s="4">
        <f>MATCH(N3399-1,'Supply Data'!$K$12:$K$17)+1</f>
        <v>5</v>
      </c>
      <c r="P3399">
        <f>INDEX('Supply Data'!$L$12:$L$17,'Demand Data'!O3399)</f>
        <v>75</v>
      </c>
      <c r="R3399" t="str">
        <f t="shared" ref="R3399:R3462" si="536">TEXT(D3399,"dd-mmm-yy ddddd")&amp;" "&amp;I3399</f>
        <v>21-May-08 Wednesday 10</v>
      </c>
    </row>
    <row r="3400" spans="4:18" x14ac:dyDescent="0.35">
      <c r="D3400" s="21">
        <f t="shared" ref="D3400:D3463" si="537">D3399+1/24</f>
        <v>39589.416666658435</v>
      </c>
      <c r="E3400" s="21" t="b">
        <f t="shared" si="530"/>
        <v>0</v>
      </c>
      <c r="F3400" s="21" t="b">
        <f t="shared" si="531"/>
        <v>0</v>
      </c>
      <c r="G3400" s="20">
        <f t="shared" si="532"/>
        <v>1</v>
      </c>
      <c r="H3400" s="20">
        <f t="shared" si="533"/>
        <v>24</v>
      </c>
      <c r="I3400" s="20">
        <f t="shared" ref="I3400:I3463" si="538">IF(I3399&gt;=H3400,1,I3399+1)</f>
        <v>11</v>
      </c>
      <c r="J3400" s="21">
        <f t="shared" ref="J3400:J3463" si="539">IF(I3400=1,J3399+1,J3399)</f>
        <v>39589</v>
      </c>
      <c r="K3400" s="21"/>
      <c r="L3400" s="21" t="str">
        <f t="shared" si="534"/>
        <v>Wednesday</v>
      </c>
      <c r="M3400" s="20">
        <f t="shared" si="535"/>
        <v>5</v>
      </c>
      <c r="N3400" s="19">
        <v>5923.5</v>
      </c>
      <c r="O3400" s="4">
        <f>MATCH(N3400-1,'Supply Data'!$K$12:$K$17)+1</f>
        <v>5</v>
      </c>
      <c r="P3400">
        <f>INDEX('Supply Data'!$L$12:$L$17,'Demand Data'!O3400)</f>
        <v>75</v>
      </c>
      <c r="R3400" t="str">
        <f t="shared" si="536"/>
        <v>21-May-08 Wednesday 11</v>
      </c>
    </row>
    <row r="3401" spans="4:18" x14ac:dyDescent="0.35">
      <c r="D3401" s="21">
        <f t="shared" si="537"/>
        <v>39589.458333325099</v>
      </c>
      <c r="E3401" s="21" t="b">
        <f t="shared" si="530"/>
        <v>0</v>
      </c>
      <c r="F3401" s="21" t="b">
        <f t="shared" si="531"/>
        <v>0</v>
      </c>
      <c r="G3401" s="20">
        <f t="shared" si="532"/>
        <v>1</v>
      </c>
      <c r="H3401" s="20">
        <f t="shared" si="533"/>
        <v>24</v>
      </c>
      <c r="I3401" s="20">
        <f t="shared" si="538"/>
        <v>12</v>
      </c>
      <c r="J3401" s="21">
        <f t="shared" si="539"/>
        <v>39589</v>
      </c>
      <c r="K3401" s="21"/>
      <c r="L3401" s="21" t="str">
        <f t="shared" si="534"/>
        <v>Wednesday</v>
      </c>
      <c r="M3401" s="20">
        <f t="shared" si="535"/>
        <v>5</v>
      </c>
      <c r="N3401" s="19">
        <v>5722.5</v>
      </c>
      <c r="O3401" s="4">
        <f>MATCH(N3401-1,'Supply Data'!$K$12:$K$17)+1</f>
        <v>5</v>
      </c>
      <c r="P3401">
        <f>INDEX('Supply Data'!$L$12:$L$17,'Demand Data'!O3401)</f>
        <v>75</v>
      </c>
      <c r="R3401" t="str">
        <f t="shared" si="536"/>
        <v>21-May-08 Wednesday 12</v>
      </c>
    </row>
    <row r="3402" spans="4:18" x14ac:dyDescent="0.35">
      <c r="D3402" s="21">
        <f t="shared" si="537"/>
        <v>39589.499999991764</v>
      </c>
      <c r="E3402" s="21" t="b">
        <f t="shared" si="530"/>
        <v>0</v>
      </c>
      <c r="F3402" s="21" t="b">
        <f t="shared" si="531"/>
        <v>0</v>
      </c>
      <c r="G3402" s="20">
        <f t="shared" si="532"/>
        <v>1</v>
      </c>
      <c r="H3402" s="20">
        <f t="shared" si="533"/>
        <v>24</v>
      </c>
      <c r="I3402" s="20">
        <f t="shared" si="538"/>
        <v>13</v>
      </c>
      <c r="J3402" s="21">
        <f t="shared" si="539"/>
        <v>39589</v>
      </c>
      <c r="K3402" s="21"/>
      <c r="L3402" s="21" t="str">
        <f t="shared" si="534"/>
        <v>Wednesday</v>
      </c>
      <c r="M3402" s="20">
        <f t="shared" si="535"/>
        <v>5</v>
      </c>
      <c r="N3402" s="19">
        <v>5829</v>
      </c>
      <c r="O3402" s="4">
        <f>MATCH(N3402-1,'Supply Data'!$K$12:$K$17)+1</f>
        <v>5</v>
      </c>
      <c r="P3402">
        <f>INDEX('Supply Data'!$L$12:$L$17,'Demand Data'!O3402)</f>
        <v>75</v>
      </c>
      <c r="R3402" t="str">
        <f t="shared" si="536"/>
        <v>21-May-08 Wednesday 13</v>
      </c>
    </row>
    <row r="3403" spans="4:18" x14ac:dyDescent="0.35">
      <c r="D3403" s="21">
        <f t="shared" si="537"/>
        <v>39589.541666658428</v>
      </c>
      <c r="E3403" s="21" t="b">
        <f t="shared" si="530"/>
        <v>0</v>
      </c>
      <c r="F3403" s="21" t="b">
        <f t="shared" si="531"/>
        <v>0</v>
      </c>
      <c r="G3403" s="20">
        <f t="shared" si="532"/>
        <v>1</v>
      </c>
      <c r="H3403" s="20">
        <f t="shared" si="533"/>
        <v>24</v>
      </c>
      <c r="I3403" s="20">
        <f t="shared" si="538"/>
        <v>14</v>
      </c>
      <c r="J3403" s="21">
        <f t="shared" si="539"/>
        <v>39589</v>
      </c>
      <c r="K3403" s="21"/>
      <c r="L3403" s="21" t="str">
        <f t="shared" si="534"/>
        <v>Wednesday</v>
      </c>
      <c r="M3403" s="20">
        <f t="shared" si="535"/>
        <v>5</v>
      </c>
      <c r="N3403" s="19">
        <v>5926.5</v>
      </c>
      <c r="O3403" s="4">
        <f>MATCH(N3403-1,'Supply Data'!$K$12:$K$17)+1</f>
        <v>5</v>
      </c>
      <c r="P3403">
        <f>INDEX('Supply Data'!$L$12:$L$17,'Demand Data'!O3403)</f>
        <v>75</v>
      </c>
      <c r="R3403" t="str">
        <f t="shared" si="536"/>
        <v>21-May-08 Wednesday 14</v>
      </c>
    </row>
    <row r="3404" spans="4:18" x14ac:dyDescent="0.35">
      <c r="D3404" s="21">
        <f t="shared" si="537"/>
        <v>39589.583333325092</v>
      </c>
      <c r="E3404" s="21" t="b">
        <f t="shared" si="530"/>
        <v>0</v>
      </c>
      <c r="F3404" s="21" t="b">
        <f t="shared" si="531"/>
        <v>0</v>
      </c>
      <c r="G3404" s="20">
        <f t="shared" si="532"/>
        <v>1</v>
      </c>
      <c r="H3404" s="20">
        <f t="shared" si="533"/>
        <v>24</v>
      </c>
      <c r="I3404" s="20">
        <f t="shared" si="538"/>
        <v>15</v>
      </c>
      <c r="J3404" s="21">
        <f t="shared" si="539"/>
        <v>39589</v>
      </c>
      <c r="K3404" s="21"/>
      <c r="L3404" s="21" t="str">
        <f t="shared" si="534"/>
        <v>Wednesday</v>
      </c>
      <c r="M3404" s="20">
        <f t="shared" si="535"/>
        <v>5</v>
      </c>
      <c r="N3404" s="19">
        <v>5766</v>
      </c>
      <c r="O3404" s="4">
        <f>MATCH(N3404-1,'Supply Data'!$K$12:$K$17)+1</f>
        <v>5</v>
      </c>
      <c r="P3404">
        <f>INDEX('Supply Data'!$L$12:$L$17,'Demand Data'!O3404)</f>
        <v>75</v>
      </c>
      <c r="R3404" t="str">
        <f t="shared" si="536"/>
        <v>21-May-08 Wednesday 15</v>
      </c>
    </row>
    <row r="3405" spans="4:18" x14ac:dyDescent="0.35">
      <c r="D3405" s="21">
        <f t="shared" si="537"/>
        <v>39589.624999991756</v>
      </c>
      <c r="E3405" s="21" t="b">
        <f t="shared" si="530"/>
        <v>0</v>
      </c>
      <c r="F3405" s="21" t="b">
        <f t="shared" si="531"/>
        <v>0</v>
      </c>
      <c r="G3405" s="20">
        <f t="shared" si="532"/>
        <v>1</v>
      </c>
      <c r="H3405" s="20">
        <f t="shared" si="533"/>
        <v>24</v>
      </c>
      <c r="I3405" s="20">
        <f t="shared" si="538"/>
        <v>16</v>
      </c>
      <c r="J3405" s="21">
        <f t="shared" si="539"/>
        <v>39589</v>
      </c>
      <c r="K3405" s="21"/>
      <c r="L3405" s="21" t="str">
        <f t="shared" si="534"/>
        <v>Wednesday</v>
      </c>
      <c r="M3405" s="20">
        <f t="shared" si="535"/>
        <v>5</v>
      </c>
      <c r="N3405" s="19">
        <v>5724</v>
      </c>
      <c r="O3405" s="4">
        <f>MATCH(N3405-1,'Supply Data'!$K$12:$K$17)+1</f>
        <v>5</v>
      </c>
      <c r="P3405">
        <f>INDEX('Supply Data'!$L$12:$L$17,'Demand Data'!O3405)</f>
        <v>75</v>
      </c>
      <c r="R3405" t="str">
        <f t="shared" si="536"/>
        <v>21-May-08 Wednesday 16</v>
      </c>
    </row>
    <row r="3406" spans="4:18" x14ac:dyDescent="0.35">
      <c r="D3406" s="21">
        <f t="shared" si="537"/>
        <v>39589.666666658421</v>
      </c>
      <c r="E3406" s="21" t="b">
        <f t="shared" si="530"/>
        <v>0</v>
      </c>
      <c r="F3406" s="21" t="b">
        <f t="shared" si="531"/>
        <v>0</v>
      </c>
      <c r="G3406" s="20">
        <f t="shared" si="532"/>
        <v>1</v>
      </c>
      <c r="H3406" s="20">
        <f t="shared" si="533"/>
        <v>24</v>
      </c>
      <c r="I3406" s="20">
        <f t="shared" si="538"/>
        <v>17</v>
      </c>
      <c r="J3406" s="21">
        <f t="shared" si="539"/>
        <v>39589</v>
      </c>
      <c r="K3406" s="21"/>
      <c r="L3406" s="21" t="str">
        <f t="shared" si="534"/>
        <v>Wednesday</v>
      </c>
      <c r="M3406" s="20">
        <f t="shared" si="535"/>
        <v>5</v>
      </c>
      <c r="N3406" s="19">
        <v>5484</v>
      </c>
      <c r="O3406" s="4">
        <f>MATCH(N3406-1,'Supply Data'!$K$12:$K$17)+1</f>
        <v>5</v>
      </c>
      <c r="P3406">
        <f>INDEX('Supply Data'!$L$12:$L$17,'Demand Data'!O3406)</f>
        <v>75</v>
      </c>
      <c r="R3406" t="str">
        <f t="shared" si="536"/>
        <v>21-May-08 Wednesday 17</v>
      </c>
    </row>
    <row r="3407" spans="4:18" x14ac:dyDescent="0.35">
      <c r="D3407" s="21">
        <f t="shared" si="537"/>
        <v>39589.708333325085</v>
      </c>
      <c r="E3407" s="21" t="b">
        <f t="shared" si="530"/>
        <v>0</v>
      </c>
      <c r="F3407" s="21" t="b">
        <f t="shared" si="531"/>
        <v>0</v>
      </c>
      <c r="G3407" s="20">
        <f t="shared" si="532"/>
        <v>1</v>
      </c>
      <c r="H3407" s="20">
        <f t="shared" si="533"/>
        <v>24</v>
      </c>
      <c r="I3407" s="20">
        <f t="shared" si="538"/>
        <v>18</v>
      </c>
      <c r="J3407" s="21">
        <f t="shared" si="539"/>
        <v>39589</v>
      </c>
      <c r="K3407" s="21"/>
      <c r="L3407" s="21" t="str">
        <f t="shared" si="534"/>
        <v>Wednesday</v>
      </c>
      <c r="M3407" s="20">
        <f t="shared" si="535"/>
        <v>5</v>
      </c>
      <c r="N3407" s="19">
        <v>5440.5</v>
      </c>
      <c r="O3407" s="4">
        <f>MATCH(N3407-1,'Supply Data'!$K$12:$K$17)+1</f>
        <v>5</v>
      </c>
      <c r="P3407">
        <f>INDEX('Supply Data'!$L$12:$L$17,'Demand Data'!O3407)</f>
        <v>75</v>
      </c>
      <c r="R3407" t="str">
        <f t="shared" si="536"/>
        <v>21-May-08 Wednesday 18</v>
      </c>
    </row>
    <row r="3408" spans="4:18" x14ac:dyDescent="0.35">
      <c r="D3408" s="21">
        <f t="shared" si="537"/>
        <v>39589.749999991749</v>
      </c>
      <c r="E3408" s="21" t="b">
        <f t="shared" si="530"/>
        <v>0</v>
      </c>
      <c r="F3408" s="21" t="b">
        <f t="shared" si="531"/>
        <v>0</v>
      </c>
      <c r="G3408" s="20">
        <f t="shared" si="532"/>
        <v>1</v>
      </c>
      <c r="H3408" s="20">
        <f t="shared" si="533"/>
        <v>24</v>
      </c>
      <c r="I3408" s="20">
        <f t="shared" si="538"/>
        <v>19</v>
      </c>
      <c r="J3408" s="21">
        <f t="shared" si="539"/>
        <v>39589</v>
      </c>
      <c r="K3408" s="21"/>
      <c r="L3408" s="21" t="str">
        <f t="shared" si="534"/>
        <v>Wednesday</v>
      </c>
      <c r="M3408" s="20">
        <f t="shared" si="535"/>
        <v>5</v>
      </c>
      <c r="N3408" s="19">
        <v>5928</v>
      </c>
      <c r="O3408" s="4">
        <f>MATCH(N3408-1,'Supply Data'!$K$12:$K$17)+1</f>
        <v>5</v>
      </c>
      <c r="P3408">
        <f>INDEX('Supply Data'!$L$12:$L$17,'Demand Data'!O3408)</f>
        <v>75</v>
      </c>
      <c r="R3408" t="str">
        <f t="shared" si="536"/>
        <v>21-May-08 Wednesday 19</v>
      </c>
    </row>
    <row r="3409" spans="4:18" x14ac:dyDescent="0.35">
      <c r="D3409" s="21">
        <f t="shared" si="537"/>
        <v>39589.791666658413</v>
      </c>
      <c r="E3409" s="21" t="b">
        <f t="shared" si="530"/>
        <v>0</v>
      </c>
      <c r="F3409" s="21" t="b">
        <f t="shared" si="531"/>
        <v>0</v>
      </c>
      <c r="G3409" s="20">
        <f t="shared" si="532"/>
        <v>1</v>
      </c>
      <c r="H3409" s="20">
        <f t="shared" si="533"/>
        <v>24</v>
      </c>
      <c r="I3409" s="20">
        <f t="shared" si="538"/>
        <v>20</v>
      </c>
      <c r="J3409" s="21">
        <f t="shared" si="539"/>
        <v>39589</v>
      </c>
      <c r="K3409" s="21"/>
      <c r="L3409" s="21" t="str">
        <f t="shared" si="534"/>
        <v>Wednesday</v>
      </c>
      <c r="M3409" s="20">
        <f t="shared" si="535"/>
        <v>5</v>
      </c>
      <c r="N3409" s="19">
        <v>5808</v>
      </c>
      <c r="O3409" s="4">
        <f>MATCH(N3409-1,'Supply Data'!$K$12:$K$17)+1</f>
        <v>5</v>
      </c>
      <c r="P3409">
        <f>INDEX('Supply Data'!$L$12:$L$17,'Demand Data'!O3409)</f>
        <v>75</v>
      </c>
      <c r="R3409" t="str">
        <f t="shared" si="536"/>
        <v>21-May-08 Wednesday 20</v>
      </c>
    </row>
    <row r="3410" spans="4:18" x14ac:dyDescent="0.35">
      <c r="D3410" s="21">
        <f t="shared" si="537"/>
        <v>39589.833333325078</v>
      </c>
      <c r="E3410" s="21" t="b">
        <f t="shared" si="530"/>
        <v>0</v>
      </c>
      <c r="F3410" s="21" t="b">
        <f t="shared" si="531"/>
        <v>0</v>
      </c>
      <c r="G3410" s="20">
        <f t="shared" si="532"/>
        <v>1</v>
      </c>
      <c r="H3410" s="20">
        <f t="shared" si="533"/>
        <v>24</v>
      </c>
      <c r="I3410" s="20">
        <f t="shared" si="538"/>
        <v>21</v>
      </c>
      <c r="J3410" s="21">
        <f t="shared" si="539"/>
        <v>39589</v>
      </c>
      <c r="K3410" s="21"/>
      <c r="L3410" s="21" t="str">
        <f t="shared" si="534"/>
        <v>Wednesday</v>
      </c>
      <c r="M3410" s="20">
        <f t="shared" si="535"/>
        <v>5</v>
      </c>
      <c r="N3410" s="19">
        <v>5601</v>
      </c>
      <c r="O3410" s="4">
        <f>MATCH(N3410-1,'Supply Data'!$K$12:$K$17)+1</f>
        <v>5</v>
      </c>
      <c r="P3410">
        <f>INDEX('Supply Data'!$L$12:$L$17,'Demand Data'!O3410)</f>
        <v>75</v>
      </c>
      <c r="R3410" t="str">
        <f t="shared" si="536"/>
        <v>21-May-08 Wednesday 21</v>
      </c>
    </row>
    <row r="3411" spans="4:18" x14ac:dyDescent="0.35">
      <c r="D3411" s="21">
        <f t="shared" si="537"/>
        <v>39589.874999991742</v>
      </c>
      <c r="E3411" s="21" t="b">
        <f t="shared" si="530"/>
        <v>0</v>
      </c>
      <c r="F3411" s="21" t="b">
        <f t="shared" si="531"/>
        <v>0</v>
      </c>
      <c r="G3411" s="20">
        <f t="shared" si="532"/>
        <v>1</v>
      </c>
      <c r="H3411" s="20">
        <f t="shared" si="533"/>
        <v>24</v>
      </c>
      <c r="I3411" s="20">
        <f t="shared" si="538"/>
        <v>22</v>
      </c>
      <c r="J3411" s="21">
        <f t="shared" si="539"/>
        <v>39589</v>
      </c>
      <c r="K3411" s="21"/>
      <c r="L3411" s="21" t="str">
        <f t="shared" si="534"/>
        <v>Wednesday</v>
      </c>
      <c r="M3411" s="20">
        <f t="shared" si="535"/>
        <v>5</v>
      </c>
      <c r="N3411" s="19">
        <v>5220</v>
      </c>
      <c r="O3411" s="4">
        <f>MATCH(N3411-1,'Supply Data'!$K$12:$K$17)+1</f>
        <v>5</v>
      </c>
      <c r="P3411">
        <f>INDEX('Supply Data'!$L$12:$L$17,'Demand Data'!O3411)</f>
        <v>75</v>
      </c>
      <c r="R3411" t="str">
        <f t="shared" si="536"/>
        <v>21-May-08 Wednesday 22</v>
      </c>
    </row>
    <row r="3412" spans="4:18" x14ac:dyDescent="0.35">
      <c r="D3412" s="21">
        <f t="shared" si="537"/>
        <v>39589.916666658406</v>
      </c>
      <c r="E3412" s="21" t="b">
        <f t="shared" si="530"/>
        <v>0</v>
      </c>
      <c r="F3412" s="21" t="b">
        <f t="shared" si="531"/>
        <v>0</v>
      </c>
      <c r="G3412" s="20">
        <f t="shared" si="532"/>
        <v>1</v>
      </c>
      <c r="H3412" s="20">
        <f t="shared" si="533"/>
        <v>24</v>
      </c>
      <c r="I3412" s="20">
        <f t="shared" si="538"/>
        <v>23</v>
      </c>
      <c r="J3412" s="21">
        <f t="shared" si="539"/>
        <v>39589</v>
      </c>
      <c r="K3412" s="21"/>
      <c r="L3412" s="21" t="str">
        <f t="shared" si="534"/>
        <v>Wednesday</v>
      </c>
      <c r="M3412" s="20">
        <f t="shared" si="535"/>
        <v>5</v>
      </c>
      <c r="N3412" s="19">
        <v>4705.5</v>
      </c>
      <c r="O3412" s="4">
        <f>MATCH(N3412-1,'Supply Data'!$K$12:$K$17)+1</f>
        <v>4</v>
      </c>
      <c r="P3412">
        <f>INDEX('Supply Data'!$L$12:$L$17,'Demand Data'!O3412)</f>
        <v>50</v>
      </c>
      <c r="R3412" t="str">
        <f t="shared" si="536"/>
        <v>21-May-08 Wednesday 23</v>
      </c>
    </row>
    <row r="3413" spans="4:18" x14ac:dyDescent="0.35">
      <c r="D3413" s="21">
        <f t="shared" si="537"/>
        <v>39589.95833332507</v>
      </c>
      <c r="E3413" s="21" t="b">
        <f t="shared" si="530"/>
        <v>0</v>
      </c>
      <c r="F3413" s="21" t="b">
        <f t="shared" si="531"/>
        <v>0</v>
      </c>
      <c r="G3413" s="20">
        <f t="shared" si="532"/>
        <v>1</v>
      </c>
      <c r="H3413" s="20">
        <f t="shared" si="533"/>
        <v>24</v>
      </c>
      <c r="I3413" s="20">
        <f t="shared" si="538"/>
        <v>24</v>
      </c>
      <c r="J3413" s="21">
        <f t="shared" si="539"/>
        <v>39589</v>
      </c>
      <c r="K3413" s="21"/>
      <c r="L3413" s="21" t="str">
        <f t="shared" si="534"/>
        <v>Wednesday</v>
      </c>
      <c r="M3413" s="20">
        <f t="shared" si="535"/>
        <v>5</v>
      </c>
      <c r="N3413" s="19">
        <v>4440</v>
      </c>
      <c r="O3413" s="4">
        <f>MATCH(N3413-1,'Supply Data'!$K$12:$K$17)+1</f>
        <v>4</v>
      </c>
      <c r="P3413">
        <f>INDEX('Supply Data'!$L$12:$L$17,'Demand Data'!O3413)</f>
        <v>50</v>
      </c>
      <c r="R3413" t="str">
        <f t="shared" si="536"/>
        <v>21-May-08 Wednesday 24</v>
      </c>
    </row>
    <row r="3414" spans="4:18" x14ac:dyDescent="0.35">
      <c r="D3414" s="21">
        <f t="shared" si="537"/>
        <v>39589.999999991735</v>
      </c>
      <c r="E3414" s="21" t="b">
        <f t="shared" si="530"/>
        <v>0</v>
      </c>
      <c r="F3414" s="21" t="b">
        <f t="shared" si="531"/>
        <v>0</v>
      </c>
      <c r="G3414" s="20">
        <f t="shared" si="532"/>
        <v>1</v>
      </c>
      <c r="H3414" s="20">
        <f t="shared" si="533"/>
        <v>24</v>
      </c>
      <c r="I3414" s="20">
        <f t="shared" si="538"/>
        <v>1</v>
      </c>
      <c r="J3414" s="21">
        <f t="shared" si="539"/>
        <v>39590</v>
      </c>
      <c r="K3414" s="21"/>
      <c r="L3414" s="21" t="str">
        <f t="shared" si="534"/>
        <v>Thursday</v>
      </c>
      <c r="M3414" s="20">
        <f t="shared" si="535"/>
        <v>5</v>
      </c>
      <c r="N3414" s="19">
        <v>4465.5</v>
      </c>
      <c r="O3414" s="4">
        <f>MATCH(N3414-1,'Supply Data'!$K$12:$K$17)+1</f>
        <v>4</v>
      </c>
      <c r="P3414">
        <f>INDEX('Supply Data'!$L$12:$L$17,'Demand Data'!O3414)</f>
        <v>50</v>
      </c>
      <c r="R3414" t="str">
        <f t="shared" si="536"/>
        <v>22-May-08 Thursday 1</v>
      </c>
    </row>
    <row r="3415" spans="4:18" x14ac:dyDescent="0.35">
      <c r="D3415" s="21">
        <f t="shared" si="537"/>
        <v>39590.041666658399</v>
      </c>
      <c r="E3415" s="21" t="b">
        <f t="shared" si="530"/>
        <v>0</v>
      </c>
      <c r="F3415" s="21" t="b">
        <f t="shared" si="531"/>
        <v>0</v>
      </c>
      <c r="G3415" s="20">
        <f t="shared" si="532"/>
        <v>1</v>
      </c>
      <c r="H3415" s="20">
        <f t="shared" si="533"/>
        <v>24</v>
      </c>
      <c r="I3415" s="20">
        <f t="shared" si="538"/>
        <v>2</v>
      </c>
      <c r="J3415" s="21">
        <f t="shared" si="539"/>
        <v>39590</v>
      </c>
      <c r="K3415" s="21"/>
      <c r="L3415" s="21" t="str">
        <f t="shared" si="534"/>
        <v>Thursday</v>
      </c>
      <c r="M3415" s="20">
        <f t="shared" si="535"/>
        <v>5</v>
      </c>
      <c r="N3415" s="19">
        <v>4362</v>
      </c>
      <c r="O3415" s="4">
        <f>MATCH(N3415-1,'Supply Data'!$K$12:$K$17)+1</f>
        <v>4</v>
      </c>
      <c r="P3415">
        <f>INDEX('Supply Data'!$L$12:$L$17,'Demand Data'!O3415)</f>
        <v>50</v>
      </c>
      <c r="R3415" t="str">
        <f t="shared" si="536"/>
        <v>22-May-08 Thursday 2</v>
      </c>
    </row>
    <row r="3416" spans="4:18" x14ac:dyDescent="0.35">
      <c r="D3416" s="21">
        <f t="shared" si="537"/>
        <v>39590.083333325063</v>
      </c>
      <c r="E3416" s="21" t="b">
        <f t="shared" si="530"/>
        <v>0</v>
      </c>
      <c r="F3416" s="21" t="b">
        <f t="shared" si="531"/>
        <v>0</v>
      </c>
      <c r="G3416" s="20">
        <f t="shared" si="532"/>
        <v>1</v>
      </c>
      <c r="H3416" s="20">
        <f t="shared" si="533"/>
        <v>24</v>
      </c>
      <c r="I3416" s="20">
        <f t="shared" si="538"/>
        <v>3</v>
      </c>
      <c r="J3416" s="21">
        <f t="shared" si="539"/>
        <v>39590</v>
      </c>
      <c r="K3416" s="21"/>
      <c r="L3416" s="21" t="str">
        <f t="shared" si="534"/>
        <v>Thursday</v>
      </c>
      <c r="M3416" s="20">
        <f t="shared" si="535"/>
        <v>5</v>
      </c>
      <c r="N3416" s="19">
        <v>4186.5</v>
      </c>
      <c r="O3416" s="4">
        <f>MATCH(N3416-1,'Supply Data'!$K$12:$K$17)+1</f>
        <v>4</v>
      </c>
      <c r="P3416">
        <f>INDEX('Supply Data'!$L$12:$L$17,'Demand Data'!O3416)</f>
        <v>50</v>
      </c>
      <c r="R3416" t="str">
        <f t="shared" si="536"/>
        <v>22-May-08 Thursday 3</v>
      </c>
    </row>
    <row r="3417" spans="4:18" x14ac:dyDescent="0.35">
      <c r="D3417" s="21">
        <f t="shared" si="537"/>
        <v>39590.124999991727</v>
      </c>
      <c r="E3417" s="21" t="b">
        <f t="shared" si="530"/>
        <v>0</v>
      </c>
      <c r="F3417" s="21" t="b">
        <f t="shared" si="531"/>
        <v>0</v>
      </c>
      <c r="G3417" s="20">
        <f t="shared" si="532"/>
        <v>1</v>
      </c>
      <c r="H3417" s="20">
        <f t="shared" si="533"/>
        <v>24</v>
      </c>
      <c r="I3417" s="20">
        <f t="shared" si="538"/>
        <v>4</v>
      </c>
      <c r="J3417" s="21">
        <f t="shared" si="539"/>
        <v>39590</v>
      </c>
      <c r="K3417" s="21"/>
      <c r="L3417" s="21" t="str">
        <f t="shared" si="534"/>
        <v>Thursday</v>
      </c>
      <c r="M3417" s="20">
        <f t="shared" si="535"/>
        <v>5</v>
      </c>
      <c r="N3417" s="19">
        <v>4069.5</v>
      </c>
      <c r="O3417" s="4">
        <f>MATCH(N3417-1,'Supply Data'!$K$12:$K$17)+1</f>
        <v>4</v>
      </c>
      <c r="P3417">
        <f>INDEX('Supply Data'!$L$12:$L$17,'Demand Data'!O3417)</f>
        <v>50</v>
      </c>
      <c r="R3417" t="str">
        <f t="shared" si="536"/>
        <v>22-May-08 Thursday 4</v>
      </c>
    </row>
    <row r="3418" spans="4:18" x14ac:dyDescent="0.35">
      <c r="D3418" s="21">
        <f t="shared" si="537"/>
        <v>39590.166666658391</v>
      </c>
      <c r="E3418" s="21" t="b">
        <f t="shared" si="530"/>
        <v>0</v>
      </c>
      <c r="F3418" s="21" t="b">
        <f t="shared" si="531"/>
        <v>0</v>
      </c>
      <c r="G3418" s="20">
        <f t="shared" si="532"/>
        <v>1</v>
      </c>
      <c r="H3418" s="20">
        <f t="shared" si="533"/>
        <v>24</v>
      </c>
      <c r="I3418" s="20">
        <f t="shared" si="538"/>
        <v>5</v>
      </c>
      <c r="J3418" s="21">
        <f t="shared" si="539"/>
        <v>39590</v>
      </c>
      <c r="K3418" s="21"/>
      <c r="L3418" s="21" t="str">
        <f t="shared" si="534"/>
        <v>Thursday</v>
      </c>
      <c r="M3418" s="20">
        <f t="shared" si="535"/>
        <v>5</v>
      </c>
      <c r="N3418" s="19">
        <v>4141.5</v>
      </c>
      <c r="O3418" s="4">
        <f>MATCH(N3418-1,'Supply Data'!$K$12:$K$17)+1</f>
        <v>4</v>
      </c>
      <c r="P3418">
        <f>INDEX('Supply Data'!$L$12:$L$17,'Demand Data'!O3418)</f>
        <v>50</v>
      </c>
      <c r="R3418" t="str">
        <f t="shared" si="536"/>
        <v>22-May-08 Thursday 5</v>
      </c>
    </row>
    <row r="3419" spans="4:18" x14ac:dyDescent="0.35">
      <c r="D3419" s="21">
        <f t="shared" si="537"/>
        <v>39590.208333325056</v>
      </c>
      <c r="E3419" s="21" t="b">
        <f t="shared" si="530"/>
        <v>0</v>
      </c>
      <c r="F3419" s="21" t="b">
        <f t="shared" si="531"/>
        <v>0</v>
      </c>
      <c r="G3419" s="20">
        <f t="shared" si="532"/>
        <v>1</v>
      </c>
      <c r="H3419" s="20">
        <f t="shared" si="533"/>
        <v>24</v>
      </c>
      <c r="I3419" s="20">
        <f t="shared" si="538"/>
        <v>6</v>
      </c>
      <c r="J3419" s="21">
        <f t="shared" si="539"/>
        <v>39590</v>
      </c>
      <c r="K3419" s="21"/>
      <c r="L3419" s="21" t="str">
        <f t="shared" si="534"/>
        <v>Thursday</v>
      </c>
      <c r="M3419" s="20">
        <f t="shared" si="535"/>
        <v>5</v>
      </c>
      <c r="N3419" s="19">
        <v>4008</v>
      </c>
      <c r="O3419" s="4">
        <f>MATCH(N3419-1,'Supply Data'!$K$12:$K$17)+1</f>
        <v>4</v>
      </c>
      <c r="P3419">
        <f>INDEX('Supply Data'!$L$12:$L$17,'Demand Data'!O3419)</f>
        <v>50</v>
      </c>
      <c r="R3419" t="str">
        <f t="shared" si="536"/>
        <v>22-May-08 Thursday 6</v>
      </c>
    </row>
    <row r="3420" spans="4:18" x14ac:dyDescent="0.35">
      <c r="D3420" s="21">
        <f t="shared" si="537"/>
        <v>39590.24999999172</v>
      </c>
      <c r="E3420" s="21" t="b">
        <f t="shared" si="530"/>
        <v>0</v>
      </c>
      <c r="F3420" s="21" t="b">
        <f t="shared" si="531"/>
        <v>0</v>
      </c>
      <c r="G3420" s="20">
        <f t="shared" si="532"/>
        <v>1</v>
      </c>
      <c r="H3420" s="20">
        <f t="shared" si="533"/>
        <v>24</v>
      </c>
      <c r="I3420" s="20">
        <f t="shared" si="538"/>
        <v>7</v>
      </c>
      <c r="J3420" s="21">
        <f t="shared" si="539"/>
        <v>39590</v>
      </c>
      <c r="K3420" s="21"/>
      <c r="L3420" s="21" t="str">
        <f t="shared" si="534"/>
        <v>Thursday</v>
      </c>
      <c r="M3420" s="20">
        <f t="shared" si="535"/>
        <v>5</v>
      </c>
      <c r="N3420" s="19">
        <v>4245</v>
      </c>
      <c r="O3420" s="4">
        <f>MATCH(N3420-1,'Supply Data'!$K$12:$K$17)+1</f>
        <v>4</v>
      </c>
      <c r="P3420">
        <f>INDEX('Supply Data'!$L$12:$L$17,'Demand Data'!O3420)</f>
        <v>50</v>
      </c>
      <c r="R3420" t="str">
        <f t="shared" si="536"/>
        <v>22-May-08 Thursday 7</v>
      </c>
    </row>
    <row r="3421" spans="4:18" x14ac:dyDescent="0.35">
      <c r="D3421" s="21">
        <f t="shared" si="537"/>
        <v>39590.291666658384</v>
      </c>
      <c r="E3421" s="21" t="b">
        <f t="shared" si="530"/>
        <v>0</v>
      </c>
      <c r="F3421" s="21" t="b">
        <f t="shared" si="531"/>
        <v>0</v>
      </c>
      <c r="G3421" s="20">
        <f t="shared" si="532"/>
        <v>1</v>
      </c>
      <c r="H3421" s="20">
        <f t="shared" si="533"/>
        <v>24</v>
      </c>
      <c r="I3421" s="20">
        <f t="shared" si="538"/>
        <v>8</v>
      </c>
      <c r="J3421" s="21">
        <f t="shared" si="539"/>
        <v>39590</v>
      </c>
      <c r="K3421" s="21"/>
      <c r="L3421" s="21" t="str">
        <f t="shared" si="534"/>
        <v>Thursday</v>
      </c>
      <c r="M3421" s="20">
        <f t="shared" si="535"/>
        <v>5</v>
      </c>
      <c r="N3421" s="19">
        <v>4956</v>
      </c>
      <c r="O3421" s="4">
        <f>MATCH(N3421-1,'Supply Data'!$K$12:$K$17)+1</f>
        <v>5</v>
      </c>
      <c r="P3421">
        <f>INDEX('Supply Data'!$L$12:$L$17,'Demand Data'!O3421)</f>
        <v>75</v>
      </c>
      <c r="R3421" t="str">
        <f t="shared" si="536"/>
        <v>22-May-08 Thursday 8</v>
      </c>
    </row>
    <row r="3422" spans="4:18" x14ac:dyDescent="0.35">
      <c r="D3422" s="21">
        <f t="shared" si="537"/>
        <v>39590.333333325048</v>
      </c>
      <c r="E3422" s="21" t="b">
        <f t="shared" si="530"/>
        <v>0</v>
      </c>
      <c r="F3422" s="21" t="b">
        <f t="shared" si="531"/>
        <v>0</v>
      </c>
      <c r="G3422" s="20">
        <f t="shared" si="532"/>
        <v>1</v>
      </c>
      <c r="H3422" s="20">
        <f t="shared" si="533"/>
        <v>24</v>
      </c>
      <c r="I3422" s="20">
        <f t="shared" si="538"/>
        <v>9</v>
      </c>
      <c r="J3422" s="21">
        <f t="shared" si="539"/>
        <v>39590</v>
      </c>
      <c r="K3422" s="21"/>
      <c r="L3422" s="21" t="str">
        <f t="shared" si="534"/>
        <v>Thursday</v>
      </c>
      <c r="M3422" s="20">
        <f t="shared" si="535"/>
        <v>5</v>
      </c>
      <c r="N3422" s="19">
        <v>5428.5</v>
      </c>
      <c r="O3422" s="4">
        <f>MATCH(N3422-1,'Supply Data'!$K$12:$K$17)+1</f>
        <v>5</v>
      </c>
      <c r="P3422">
        <f>INDEX('Supply Data'!$L$12:$L$17,'Demand Data'!O3422)</f>
        <v>75</v>
      </c>
      <c r="R3422" t="str">
        <f t="shared" si="536"/>
        <v>22-May-08 Thursday 9</v>
      </c>
    </row>
    <row r="3423" spans="4:18" x14ac:dyDescent="0.35">
      <c r="D3423" s="21">
        <f t="shared" si="537"/>
        <v>39590.374999991713</v>
      </c>
      <c r="E3423" s="21" t="b">
        <f t="shared" si="530"/>
        <v>0</v>
      </c>
      <c r="F3423" s="21" t="b">
        <f t="shared" si="531"/>
        <v>0</v>
      </c>
      <c r="G3423" s="20">
        <f t="shared" si="532"/>
        <v>1</v>
      </c>
      <c r="H3423" s="20">
        <f t="shared" si="533"/>
        <v>24</v>
      </c>
      <c r="I3423" s="20">
        <f t="shared" si="538"/>
        <v>10</v>
      </c>
      <c r="J3423" s="21">
        <f t="shared" si="539"/>
        <v>39590</v>
      </c>
      <c r="K3423" s="21"/>
      <c r="L3423" s="21" t="str">
        <f t="shared" si="534"/>
        <v>Thursday</v>
      </c>
      <c r="M3423" s="20">
        <f t="shared" si="535"/>
        <v>5</v>
      </c>
      <c r="N3423" s="19">
        <v>5796</v>
      </c>
      <c r="O3423" s="4">
        <f>MATCH(N3423-1,'Supply Data'!$K$12:$K$17)+1</f>
        <v>5</v>
      </c>
      <c r="P3423">
        <f>INDEX('Supply Data'!$L$12:$L$17,'Demand Data'!O3423)</f>
        <v>75</v>
      </c>
      <c r="R3423" t="str">
        <f t="shared" si="536"/>
        <v>22-May-08 Thursday 10</v>
      </c>
    </row>
    <row r="3424" spans="4:18" x14ac:dyDescent="0.35">
      <c r="D3424" s="21">
        <f t="shared" si="537"/>
        <v>39590.416666658377</v>
      </c>
      <c r="E3424" s="21" t="b">
        <f t="shared" si="530"/>
        <v>0</v>
      </c>
      <c r="F3424" s="21" t="b">
        <f t="shared" si="531"/>
        <v>0</v>
      </c>
      <c r="G3424" s="20">
        <f t="shared" si="532"/>
        <v>1</v>
      </c>
      <c r="H3424" s="20">
        <f t="shared" si="533"/>
        <v>24</v>
      </c>
      <c r="I3424" s="20">
        <f t="shared" si="538"/>
        <v>11</v>
      </c>
      <c r="J3424" s="21">
        <f t="shared" si="539"/>
        <v>39590</v>
      </c>
      <c r="K3424" s="21"/>
      <c r="L3424" s="21" t="str">
        <f t="shared" si="534"/>
        <v>Thursday</v>
      </c>
      <c r="M3424" s="20">
        <f t="shared" si="535"/>
        <v>5</v>
      </c>
      <c r="N3424" s="19">
        <v>6007.5</v>
      </c>
      <c r="O3424" s="4">
        <f>MATCH(N3424-1,'Supply Data'!$K$12:$K$17)+1</f>
        <v>5</v>
      </c>
      <c r="P3424">
        <f>INDEX('Supply Data'!$L$12:$L$17,'Demand Data'!O3424)</f>
        <v>75</v>
      </c>
      <c r="R3424" t="str">
        <f t="shared" si="536"/>
        <v>22-May-08 Thursday 11</v>
      </c>
    </row>
    <row r="3425" spans="4:18" x14ac:dyDescent="0.35">
      <c r="D3425" s="21">
        <f t="shared" si="537"/>
        <v>39590.458333325041</v>
      </c>
      <c r="E3425" s="21" t="b">
        <f t="shared" si="530"/>
        <v>0</v>
      </c>
      <c r="F3425" s="21" t="b">
        <f t="shared" si="531"/>
        <v>0</v>
      </c>
      <c r="G3425" s="20">
        <f t="shared" si="532"/>
        <v>1</v>
      </c>
      <c r="H3425" s="20">
        <f t="shared" si="533"/>
        <v>24</v>
      </c>
      <c r="I3425" s="20">
        <f t="shared" si="538"/>
        <v>12</v>
      </c>
      <c r="J3425" s="21">
        <f t="shared" si="539"/>
        <v>39590</v>
      </c>
      <c r="K3425" s="21"/>
      <c r="L3425" s="21" t="str">
        <f t="shared" si="534"/>
        <v>Thursday</v>
      </c>
      <c r="M3425" s="20">
        <f t="shared" si="535"/>
        <v>5</v>
      </c>
      <c r="N3425" s="19">
        <v>5811</v>
      </c>
      <c r="O3425" s="4">
        <f>MATCH(N3425-1,'Supply Data'!$K$12:$K$17)+1</f>
        <v>5</v>
      </c>
      <c r="P3425">
        <f>INDEX('Supply Data'!$L$12:$L$17,'Demand Data'!O3425)</f>
        <v>75</v>
      </c>
      <c r="R3425" t="str">
        <f t="shared" si="536"/>
        <v>22-May-08 Thursday 12</v>
      </c>
    </row>
    <row r="3426" spans="4:18" x14ac:dyDescent="0.35">
      <c r="D3426" s="21">
        <f t="shared" si="537"/>
        <v>39590.499999991705</v>
      </c>
      <c r="E3426" s="21" t="b">
        <f t="shared" si="530"/>
        <v>0</v>
      </c>
      <c r="F3426" s="21" t="b">
        <f t="shared" si="531"/>
        <v>0</v>
      </c>
      <c r="G3426" s="20">
        <f t="shared" si="532"/>
        <v>1</v>
      </c>
      <c r="H3426" s="20">
        <f t="shared" si="533"/>
        <v>24</v>
      </c>
      <c r="I3426" s="20">
        <f t="shared" si="538"/>
        <v>13</v>
      </c>
      <c r="J3426" s="21">
        <f t="shared" si="539"/>
        <v>39590</v>
      </c>
      <c r="K3426" s="21"/>
      <c r="L3426" s="21" t="str">
        <f t="shared" si="534"/>
        <v>Thursday</v>
      </c>
      <c r="M3426" s="20">
        <f t="shared" si="535"/>
        <v>5</v>
      </c>
      <c r="N3426" s="19">
        <v>5707.5</v>
      </c>
      <c r="O3426" s="4">
        <f>MATCH(N3426-1,'Supply Data'!$K$12:$K$17)+1</f>
        <v>5</v>
      </c>
      <c r="P3426">
        <f>INDEX('Supply Data'!$L$12:$L$17,'Demand Data'!O3426)</f>
        <v>75</v>
      </c>
      <c r="R3426" t="str">
        <f t="shared" si="536"/>
        <v>22-May-08 Thursday 13</v>
      </c>
    </row>
    <row r="3427" spans="4:18" x14ac:dyDescent="0.35">
      <c r="D3427" s="21">
        <f t="shared" si="537"/>
        <v>39590.54166665837</v>
      </c>
      <c r="E3427" s="21" t="b">
        <f t="shared" si="530"/>
        <v>0</v>
      </c>
      <c r="F3427" s="21" t="b">
        <f t="shared" si="531"/>
        <v>0</v>
      </c>
      <c r="G3427" s="20">
        <f t="shared" si="532"/>
        <v>1</v>
      </c>
      <c r="H3427" s="20">
        <f t="shared" si="533"/>
        <v>24</v>
      </c>
      <c r="I3427" s="20">
        <f t="shared" si="538"/>
        <v>14</v>
      </c>
      <c r="J3427" s="21">
        <f t="shared" si="539"/>
        <v>39590</v>
      </c>
      <c r="K3427" s="21"/>
      <c r="L3427" s="21" t="str">
        <f t="shared" si="534"/>
        <v>Thursday</v>
      </c>
      <c r="M3427" s="20">
        <f t="shared" si="535"/>
        <v>5</v>
      </c>
      <c r="N3427" s="19">
        <v>5853</v>
      </c>
      <c r="O3427" s="4">
        <f>MATCH(N3427-1,'Supply Data'!$K$12:$K$17)+1</f>
        <v>5</v>
      </c>
      <c r="P3427">
        <f>INDEX('Supply Data'!$L$12:$L$17,'Demand Data'!O3427)</f>
        <v>75</v>
      </c>
      <c r="R3427" t="str">
        <f t="shared" si="536"/>
        <v>22-May-08 Thursday 14</v>
      </c>
    </row>
    <row r="3428" spans="4:18" x14ac:dyDescent="0.35">
      <c r="D3428" s="21">
        <f t="shared" si="537"/>
        <v>39590.583333325034</v>
      </c>
      <c r="E3428" s="21" t="b">
        <f t="shared" si="530"/>
        <v>0</v>
      </c>
      <c r="F3428" s="21" t="b">
        <f t="shared" si="531"/>
        <v>0</v>
      </c>
      <c r="G3428" s="20">
        <f t="shared" si="532"/>
        <v>1</v>
      </c>
      <c r="H3428" s="20">
        <f t="shared" si="533"/>
        <v>24</v>
      </c>
      <c r="I3428" s="20">
        <f t="shared" si="538"/>
        <v>15</v>
      </c>
      <c r="J3428" s="21">
        <f t="shared" si="539"/>
        <v>39590</v>
      </c>
      <c r="K3428" s="21"/>
      <c r="L3428" s="21" t="str">
        <f t="shared" si="534"/>
        <v>Thursday</v>
      </c>
      <c r="M3428" s="20">
        <f t="shared" si="535"/>
        <v>5</v>
      </c>
      <c r="N3428" s="19">
        <v>5890.5</v>
      </c>
      <c r="O3428" s="4">
        <f>MATCH(N3428-1,'Supply Data'!$K$12:$K$17)+1</f>
        <v>5</v>
      </c>
      <c r="P3428">
        <f>INDEX('Supply Data'!$L$12:$L$17,'Demand Data'!O3428)</f>
        <v>75</v>
      </c>
      <c r="R3428" t="str">
        <f t="shared" si="536"/>
        <v>22-May-08 Thursday 15</v>
      </c>
    </row>
    <row r="3429" spans="4:18" x14ac:dyDescent="0.35">
      <c r="D3429" s="21">
        <f t="shared" si="537"/>
        <v>39590.624999991698</v>
      </c>
      <c r="E3429" s="21" t="b">
        <f t="shared" si="530"/>
        <v>0</v>
      </c>
      <c r="F3429" s="21" t="b">
        <f t="shared" si="531"/>
        <v>0</v>
      </c>
      <c r="G3429" s="20">
        <f t="shared" si="532"/>
        <v>1</v>
      </c>
      <c r="H3429" s="20">
        <f t="shared" si="533"/>
        <v>24</v>
      </c>
      <c r="I3429" s="20">
        <f t="shared" si="538"/>
        <v>16</v>
      </c>
      <c r="J3429" s="21">
        <f t="shared" si="539"/>
        <v>39590</v>
      </c>
      <c r="K3429" s="21"/>
      <c r="L3429" s="21" t="str">
        <f t="shared" si="534"/>
        <v>Thursday</v>
      </c>
      <c r="M3429" s="20">
        <f t="shared" si="535"/>
        <v>5</v>
      </c>
      <c r="N3429" s="19">
        <v>5481</v>
      </c>
      <c r="O3429" s="4">
        <f>MATCH(N3429-1,'Supply Data'!$K$12:$K$17)+1</f>
        <v>5</v>
      </c>
      <c r="P3429">
        <f>INDEX('Supply Data'!$L$12:$L$17,'Demand Data'!O3429)</f>
        <v>75</v>
      </c>
      <c r="R3429" t="str">
        <f t="shared" si="536"/>
        <v>22-May-08 Thursday 16</v>
      </c>
    </row>
    <row r="3430" spans="4:18" x14ac:dyDescent="0.35">
      <c r="D3430" s="21">
        <f t="shared" si="537"/>
        <v>39590.666666658362</v>
      </c>
      <c r="E3430" s="21" t="b">
        <f t="shared" si="530"/>
        <v>0</v>
      </c>
      <c r="F3430" s="21" t="b">
        <f t="shared" si="531"/>
        <v>0</v>
      </c>
      <c r="G3430" s="20">
        <f t="shared" si="532"/>
        <v>1</v>
      </c>
      <c r="H3430" s="20">
        <f t="shared" si="533"/>
        <v>24</v>
      </c>
      <c r="I3430" s="20">
        <f t="shared" si="538"/>
        <v>17</v>
      </c>
      <c r="J3430" s="21">
        <f t="shared" si="539"/>
        <v>39590</v>
      </c>
      <c r="K3430" s="21"/>
      <c r="L3430" s="21" t="str">
        <f t="shared" si="534"/>
        <v>Thursday</v>
      </c>
      <c r="M3430" s="20">
        <f t="shared" si="535"/>
        <v>5</v>
      </c>
      <c r="N3430" s="19">
        <v>5481</v>
      </c>
      <c r="O3430" s="4">
        <f>MATCH(N3430-1,'Supply Data'!$K$12:$K$17)+1</f>
        <v>5</v>
      </c>
      <c r="P3430">
        <f>INDEX('Supply Data'!$L$12:$L$17,'Demand Data'!O3430)</f>
        <v>75</v>
      </c>
      <c r="R3430" t="str">
        <f t="shared" si="536"/>
        <v>22-May-08 Thursday 17</v>
      </c>
    </row>
    <row r="3431" spans="4:18" x14ac:dyDescent="0.35">
      <c r="D3431" s="21">
        <f t="shared" si="537"/>
        <v>39590.708333325027</v>
      </c>
      <c r="E3431" s="21" t="b">
        <f t="shared" si="530"/>
        <v>0</v>
      </c>
      <c r="F3431" s="21" t="b">
        <f t="shared" si="531"/>
        <v>0</v>
      </c>
      <c r="G3431" s="20">
        <f t="shared" si="532"/>
        <v>1</v>
      </c>
      <c r="H3431" s="20">
        <f t="shared" si="533"/>
        <v>24</v>
      </c>
      <c r="I3431" s="20">
        <f t="shared" si="538"/>
        <v>18</v>
      </c>
      <c r="J3431" s="21">
        <f t="shared" si="539"/>
        <v>39590</v>
      </c>
      <c r="K3431" s="21"/>
      <c r="L3431" s="21" t="str">
        <f t="shared" si="534"/>
        <v>Thursday</v>
      </c>
      <c r="M3431" s="20">
        <f t="shared" si="535"/>
        <v>5</v>
      </c>
      <c r="N3431" s="19">
        <v>5947.5</v>
      </c>
      <c r="O3431" s="4">
        <f>MATCH(N3431-1,'Supply Data'!$K$12:$K$17)+1</f>
        <v>5</v>
      </c>
      <c r="P3431">
        <f>INDEX('Supply Data'!$L$12:$L$17,'Demand Data'!O3431)</f>
        <v>75</v>
      </c>
      <c r="R3431" t="str">
        <f t="shared" si="536"/>
        <v>22-May-08 Thursday 18</v>
      </c>
    </row>
    <row r="3432" spans="4:18" x14ac:dyDescent="0.35">
      <c r="D3432" s="21">
        <f t="shared" si="537"/>
        <v>39590.749999991691</v>
      </c>
      <c r="E3432" s="21" t="b">
        <f t="shared" si="530"/>
        <v>0</v>
      </c>
      <c r="F3432" s="21" t="b">
        <f t="shared" si="531"/>
        <v>0</v>
      </c>
      <c r="G3432" s="20">
        <f t="shared" si="532"/>
        <v>1</v>
      </c>
      <c r="H3432" s="20">
        <f t="shared" si="533"/>
        <v>24</v>
      </c>
      <c r="I3432" s="20">
        <f t="shared" si="538"/>
        <v>19</v>
      </c>
      <c r="J3432" s="21">
        <f t="shared" si="539"/>
        <v>39590</v>
      </c>
      <c r="K3432" s="21"/>
      <c r="L3432" s="21" t="str">
        <f t="shared" si="534"/>
        <v>Thursday</v>
      </c>
      <c r="M3432" s="20">
        <f t="shared" si="535"/>
        <v>5</v>
      </c>
      <c r="N3432" s="19">
        <v>4908</v>
      </c>
      <c r="O3432" s="4">
        <f>MATCH(N3432-1,'Supply Data'!$K$12:$K$17)+1</f>
        <v>5</v>
      </c>
      <c r="P3432">
        <f>INDEX('Supply Data'!$L$12:$L$17,'Demand Data'!O3432)</f>
        <v>75</v>
      </c>
      <c r="R3432" t="str">
        <f t="shared" si="536"/>
        <v>22-May-08 Thursday 19</v>
      </c>
    </row>
    <row r="3433" spans="4:18" x14ac:dyDescent="0.35">
      <c r="D3433" s="21">
        <f t="shared" si="537"/>
        <v>39590.791666658355</v>
      </c>
      <c r="E3433" s="21" t="b">
        <f t="shared" si="530"/>
        <v>0</v>
      </c>
      <c r="F3433" s="21" t="b">
        <f t="shared" si="531"/>
        <v>0</v>
      </c>
      <c r="G3433" s="20">
        <f t="shared" si="532"/>
        <v>1</v>
      </c>
      <c r="H3433" s="20">
        <f t="shared" si="533"/>
        <v>24</v>
      </c>
      <c r="I3433" s="20">
        <f t="shared" si="538"/>
        <v>20</v>
      </c>
      <c r="J3433" s="21">
        <f t="shared" si="539"/>
        <v>39590</v>
      </c>
      <c r="K3433" s="21"/>
      <c r="L3433" s="21" t="str">
        <f t="shared" si="534"/>
        <v>Thursday</v>
      </c>
      <c r="M3433" s="20">
        <f t="shared" si="535"/>
        <v>5</v>
      </c>
      <c r="N3433" s="19">
        <v>5646</v>
      </c>
      <c r="O3433" s="4">
        <f>MATCH(N3433-1,'Supply Data'!$K$12:$K$17)+1</f>
        <v>5</v>
      </c>
      <c r="P3433">
        <f>INDEX('Supply Data'!$L$12:$L$17,'Demand Data'!O3433)</f>
        <v>75</v>
      </c>
      <c r="R3433" t="str">
        <f t="shared" si="536"/>
        <v>22-May-08 Thursday 20</v>
      </c>
    </row>
    <row r="3434" spans="4:18" x14ac:dyDescent="0.35">
      <c r="D3434" s="21">
        <f t="shared" si="537"/>
        <v>39590.833333325019</v>
      </c>
      <c r="E3434" s="21" t="b">
        <f t="shared" si="530"/>
        <v>0</v>
      </c>
      <c r="F3434" s="21" t="b">
        <f t="shared" si="531"/>
        <v>0</v>
      </c>
      <c r="G3434" s="20">
        <f t="shared" si="532"/>
        <v>1</v>
      </c>
      <c r="H3434" s="20">
        <f t="shared" si="533"/>
        <v>24</v>
      </c>
      <c r="I3434" s="20">
        <f t="shared" si="538"/>
        <v>21</v>
      </c>
      <c r="J3434" s="21">
        <f t="shared" si="539"/>
        <v>39590</v>
      </c>
      <c r="K3434" s="21"/>
      <c r="L3434" s="21" t="str">
        <f t="shared" si="534"/>
        <v>Thursday</v>
      </c>
      <c r="M3434" s="20">
        <f t="shared" si="535"/>
        <v>5</v>
      </c>
      <c r="N3434" s="19">
        <v>5179.5</v>
      </c>
      <c r="O3434" s="4">
        <f>MATCH(N3434-1,'Supply Data'!$K$12:$K$17)+1</f>
        <v>5</v>
      </c>
      <c r="P3434">
        <f>INDEX('Supply Data'!$L$12:$L$17,'Demand Data'!O3434)</f>
        <v>75</v>
      </c>
      <c r="R3434" t="str">
        <f t="shared" si="536"/>
        <v>22-May-08 Thursday 21</v>
      </c>
    </row>
    <row r="3435" spans="4:18" x14ac:dyDescent="0.35">
      <c r="D3435" s="21">
        <f t="shared" si="537"/>
        <v>39590.874999991684</v>
      </c>
      <c r="E3435" s="21" t="b">
        <f t="shared" si="530"/>
        <v>0</v>
      </c>
      <c r="F3435" s="21" t="b">
        <f t="shared" si="531"/>
        <v>0</v>
      </c>
      <c r="G3435" s="20">
        <f t="shared" si="532"/>
        <v>1</v>
      </c>
      <c r="H3435" s="20">
        <f t="shared" si="533"/>
        <v>24</v>
      </c>
      <c r="I3435" s="20">
        <f t="shared" si="538"/>
        <v>22</v>
      </c>
      <c r="J3435" s="21">
        <f t="shared" si="539"/>
        <v>39590</v>
      </c>
      <c r="K3435" s="21"/>
      <c r="L3435" s="21" t="str">
        <f t="shared" si="534"/>
        <v>Thursday</v>
      </c>
      <c r="M3435" s="20">
        <f t="shared" si="535"/>
        <v>5</v>
      </c>
      <c r="N3435" s="19">
        <v>4857</v>
      </c>
      <c r="O3435" s="4">
        <f>MATCH(N3435-1,'Supply Data'!$K$12:$K$17)+1</f>
        <v>5</v>
      </c>
      <c r="P3435">
        <f>INDEX('Supply Data'!$L$12:$L$17,'Demand Data'!O3435)</f>
        <v>75</v>
      </c>
      <c r="R3435" t="str">
        <f t="shared" si="536"/>
        <v>22-May-08 Thursday 22</v>
      </c>
    </row>
    <row r="3436" spans="4:18" x14ac:dyDescent="0.35">
      <c r="D3436" s="21">
        <f t="shared" si="537"/>
        <v>39590.916666658348</v>
      </c>
      <c r="E3436" s="21" t="b">
        <f t="shared" si="530"/>
        <v>0</v>
      </c>
      <c r="F3436" s="21" t="b">
        <f t="shared" si="531"/>
        <v>0</v>
      </c>
      <c r="G3436" s="20">
        <f t="shared" si="532"/>
        <v>1</v>
      </c>
      <c r="H3436" s="20">
        <f t="shared" si="533"/>
        <v>24</v>
      </c>
      <c r="I3436" s="20">
        <f t="shared" si="538"/>
        <v>23</v>
      </c>
      <c r="J3436" s="21">
        <f t="shared" si="539"/>
        <v>39590</v>
      </c>
      <c r="K3436" s="21"/>
      <c r="L3436" s="21" t="str">
        <f t="shared" si="534"/>
        <v>Thursday</v>
      </c>
      <c r="M3436" s="20">
        <f t="shared" si="535"/>
        <v>5</v>
      </c>
      <c r="N3436" s="19">
        <v>4423.5</v>
      </c>
      <c r="O3436" s="4">
        <f>MATCH(N3436-1,'Supply Data'!$K$12:$K$17)+1</f>
        <v>4</v>
      </c>
      <c r="P3436">
        <f>INDEX('Supply Data'!$L$12:$L$17,'Demand Data'!O3436)</f>
        <v>50</v>
      </c>
      <c r="R3436" t="str">
        <f t="shared" si="536"/>
        <v>22-May-08 Thursday 23</v>
      </c>
    </row>
    <row r="3437" spans="4:18" x14ac:dyDescent="0.35">
      <c r="D3437" s="21">
        <f t="shared" si="537"/>
        <v>39590.958333325012</v>
      </c>
      <c r="E3437" s="21" t="b">
        <f t="shared" si="530"/>
        <v>0</v>
      </c>
      <c r="F3437" s="21" t="b">
        <f t="shared" si="531"/>
        <v>0</v>
      </c>
      <c r="G3437" s="20">
        <f t="shared" si="532"/>
        <v>1</v>
      </c>
      <c r="H3437" s="20">
        <f t="shared" si="533"/>
        <v>24</v>
      </c>
      <c r="I3437" s="20">
        <f t="shared" si="538"/>
        <v>24</v>
      </c>
      <c r="J3437" s="21">
        <f t="shared" si="539"/>
        <v>39590</v>
      </c>
      <c r="K3437" s="21"/>
      <c r="L3437" s="21" t="str">
        <f t="shared" si="534"/>
        <v>Thursday</v>
      </c>
      <c r="M3437" s="20">
        <f t="shared" si="535"/>
        <v>5</v>
      </c>
      <c r="N3437" s="19">
        <v>4485</v>
      </c>
      <c r="O3437" s="4">
        <f>MATCH(N3437-1,'Supply Data'!$K$12:$K$17)+1</f>
        <v>4</v>
      </c>
      <c r="P3437">
        <f>INDEX('Supply Data'!$L$12:$L$17,'Demand Data'!O3437)</f>
        <v>50</v>
      </c>
      <c r="R3437" t="str">
        <f t="shared" si="536"/>
        <v>22-May-08 Thursday 24</v>
      </c>
    </row>
    <row r="3438" spans="4:18" x14ac:dyDescent="0.35">
      <c r="D3438" s="21">
        <f t="shared" si="537"/>
        <v>39590.999999991676</v>
      </c>
      <c r="E3438" s="21" t="b">
        <f t="shared" si="530"/>
        <v>0</v>
      </c>
      <c r="F3438" s="21" t="b">
        <f t="shared" si="531"/>
        <v>0</v>
      </c>
      <c r="G3438" s="20">
        <f t="shared" si="532"/>
        <v>1</v>
      </c>
      <c r="H3438" s="20">
        <f t="shared" si="533"/>
        <v>24</v>
      </c>
      <c r="I3438" s="20">
        <f t="shared" si="538"/>
        <v>1</v>
      </c>
      <c r="J3438" s="21">
        <f t="shared" si="539"/>
        <v>39591</v>
      </c>
      <c r="K3438" s="21"/>
      <c r="L3438" s="21" t="str">
        <f t="shared" si="534"/>
        <v>Friday</v>
      </c>
      <c r="M3438" s="20">
        <f t="shared" si="535"/>
        <v>5</v>
      </c>
      <c r="N3438" s="19">
        <v>4312.5</v>
      </c>
      <c r="O3438" s="4">
        <f>MATCH(N3438-1,'Supply Data'!$K$12:$K$17)+1</f>
        <v>4</v>
      </c>
      <c r="P3438">
        <f>INDEX('Supply Data'!$L$12:$L$17,'Demand Data'!O3438)</f>
        <v>50</v>
      </c>
      <c r="R3438" t="str">
        <f t="shared" si="536"/>
        <v>23-May-08 Friday 1</v>
      </c>
    </row>
    <row r="3439" spans="4:18" x14ac:dyDescent="0.35">
      <c r="D3439" s="21">
        <f t="shared" si="537"/>
        <v>39591.041666658341</v>
      </c>
      <c r="E3439" s="21" t="b">
        <f t="shared" si="530"/>
        <v>0</v>
      </c>
      <c r="F3439" s="21" t="b">
        <f t="shared" si="531"/>
        <v>0</v>
      </c>
      <c r="G3439" s="20">
        <f t="shared" si="532"/>
        <v>1</v>
      </c>
      <c r="H3439" s="20">
        <f t="shared" si="533"/>
        <v>24</v>
      </c>
      <c r="I3439" s="20">
        <f t="shared" si="538"/>
        <v>2</v>
      </c>
      <c r="J3439" s="21">
        <f t="shared" si="539"/>
        <v>39591</v>
      </c>
      <c r="K3439" s="21"/>
      <c r="L3439" s="21" t="str">
        <f t="shared" si="534"/>
        <v>Friday</v>
      </c>
      <c r="M3439" s="20">
        <f t="shared" si="535"/>
        <v>5</v>
      </c>
      <c r="N3439" s="19">
        <v>4233</v>
      </c>
      <c r="O3439" s="4">
        <f>MATCH(N3439-1,'Supply Data'!$K$12:$K$17)+1</f>
        <v>4</v>
      </c>
      <c r="P3439">
        <f>INDEX('Supply Data'!$L$12:$L$17,'Demand Data'!O3439)</f>
        <v>50</v>
      </c>
      <c r="R3439" t="str">
        <f t="shared" si="536"/>
        <v>23-May-08 Friday 2</v>
      </c>
    </row>
    <row r="3440" spans="4:18" x14ac:dyDescent="0.35">
      <c r="D3440" s="21">
        <f t="shared" si="537"/>
        <v>39591.083333325005</v>
      </c>
      <c r="E3440" s="21" t="b">
        <f t="shared" si="530"/>
        <v>0</v>
      </c>
      <c r="F3440" s="21" t="b">
        <f t="shared" si="531"/>
        <v>0</v>
      </c>
      <c r="G3440" s="20">
        <f t="shared" si="532"/>
        <v>1</v>
      </c>
      <c r="H3440" s="20">
        <f t="shared" si="533"/>
        <v>24</v>
      </c>
      <c r="I3440" s="20">
        <f t="shared" si="538"/>
        <v>3</v>
      </c>
      <c r="J3440" s="21">
        <f t="shared" si="539"/>
        <v>39591</v>
      </c>
      <c r="K3440" s="21"/>
      <c r="L3440" s="21" t="str">
        <f t="shared" si="534"/>
        <v>Friday</v>
      </c>
      <c r="M3440" s="20">
        <f t="shared" si="535"/>
        <v>5</v>
      </c>
      <c r="N3440" s="19">
        <v>4098</v>
      </c>
      <c r="O3440" s="4">
        <f>MATCH(N3440-1,'Supply Data'!$K$12:$K$17)+1</f>
        <v>4</v>
      </c>
      <c r="P3440">
        <f>INDEX('Supply Data'!$L$12:$L$17,'Demand Data'!O3440)</f>
        <v>50</v>
      </c>
      <c r="R3440" t="str">
        <f t="shared" si="536"/>
        <v>23-May-08 Friday 3</v>
      </c>
    </row>
    <row r="3441" spans="4:18" x14ac:dyDescent="0.35">
      <c r="D3441" s="21">
        <f t="shared" si="537"/>
        <v>39591.124999991669</v>
      </c>
      <c r="E3441" s="21" t="b">
        <f t="shared" si="530"/>
        <v>0</v>
      </c>
      <c r="F3441" s="21" t="b">
        <f t="shared" si="531"/>
        <v>0</v>
      </c>
      <c r="G3441" s="20">
        <f t="shared" si="532"/>
        <v>1</v>
      </c>
      <c r="H3441" s="20">
        <f t="shared" si="533"/>
        <v>24</v>
      </c>
      <c r="I3441" s="20">
        <f t="shared" si="538"/>
        <v>4</v>
      </c>
      <c r="J3441" s="21">
        <f t="shared" si="539"/>
        <v>39591</v>
      </c>
      <c r="K3441" s="21"/>
      <c r="L3441" s="21" t="str">
        <f t="shared" si="534"/>
        <v>Friday</v>
      </c>
      <c r="M3441" s="20">
        <f t="shared" si="535"/>
        <v>5</v>
      </c>
      <c r="N3441" s="19">
        <v>4005</v>
      </c>
      <c r="O3441" s="4">
        <f>MATCH(N3441-1,'Supply Data'!$K$12:$K$17)+1</f>
        <v>4</v>
      </c>
      <c r="P3441">
        <f>INDEX('Supply Data'!$L$12:$L$17,'Demand Data'!O3441)</f>
        <v>50</v>
      </c>
      <c r="R3441" t="str">
        <f t="shared" si="536"/>
        <v>23-May-08 Friday 4</v>
      </c>
    </row>
    <row r="3442" spans="4:18" x14ac:dyDescent="0.35">
      <c r="D3442" s="21">
        <f t="shared" si="537"/>
        <v>39591.166666658333</v>
      </c>
      <c r="E3442" s="21" t="b">
        <f t="shared" si="530"/>
        <v>0</v>
      </c>
      <c r="F3442" s="21" t="b">
        <f t="shared" si="531"/>
        <v>0</v>
      </c>
      <c r="G3442" s="20">
        <f t="shared" si="532"/>
        <v>1</v>
      </c>
      <c r="H3442" s="20">
        <f t="shared" si="533"/>
        <v>24</v>
      </c>
      <c r="I3442" s="20">
        <f t="shared" si="538"/>
        <v>5</v>
      </c>
      <c r="J3442" s="21">
        <f t="shared" si="539"/>
        <v>39591</v>
      </c>
      <c r="K3442" s="21"/>
      <c r="L3442" s="21" t="str">
        <f t="shared" si="534"/>
        <v>Friday</v>
      </c>
      <c r="M3442" s="20">
        <f t="shared" si="535"/>
        <v>5</v>
      </c>
      <c r="N3442" s="19">
        <v>4087.5</v>
      </c>
      <c r="O3442" s="4">
        <f>MATCH(N3442-1,'Supply Data'!$K$12:$K$17)+1</f>
        <v>4</v>
      </c>
      <c r="P3442">
        <f>INDEX('Supply Data'!$L$12:$L$17,'Demand Data'!O3442)</f>
        <v>50</v>
      </c>
      <c r="R3442" t="str">
        <f t="shared" si="536"/>
        <v>23-May-08 Friday 5</v>
      </c>
    </row>
    <row r="3443" spans="4:18" x14ac:dyDescent="0.35">
      <c r="D3443" s="21">
        <f t="shared" si="537"/>
        <v>39591.208333324998</v>
      </c>
      <c r="E3443" s="21" t="b">
        <f t="shared" si="530"/>
        <v>0</v>
      </c>
      <c r="F3443" s="21" t="b">
        <f t="shared" si="531"/>
        <v>0</v>
      </c>
      <c r="G3443" s="20">
        <f t="shared" si="532"/>
        <v>1</v>
      </c>
      <c r="H3443" s="20">
        <f t="shared" si="533"/>
        <v>24</v>
      </c>
      <c r="I3443" s="20">
        <f t="shared" si="538"/>
        <v>6</v>
      </c>
      <c r="J3443" s="21">
        <f t="shared" si="539"/>
        <v>39591</v>
      </c>
      <c r="K3443" s="21"/>
      <c r="L3443" s="21" t="str">
        <f t="shared" si="534"/>
        <v>Friday</v>
      </c>
      <c r="M3443" s="20">
        <f t="shared" si="535"/>
        <v>5</v>
      </c>
      <c r="N3443" s="19">
        <v>3985.5</v>
      </c>
      <c r="O3443" s="4">
        <f>MATCH(N3443-1,'Supply Data'!$K$12:$K$17)+1</f>
        <v>4</v>
      </c>
      <c r="P3443">
        <f>INDEX('Supply Data'!$L$12:$L$17,'Demand Data'!O3443)</f>
        <v>50</v>
      </c>
      <c r="R3443" t="str">
        <f t="shared" si="536"/>
        <v>23-May-08 Friday 6</v>
      </c>
    </row>
    <row r="3444" spans="4:18" x14ac:dyDescent="0.35">
      <c r="D3444" s="21">
        <f t="shared" si="537"/>
        <v>39591.249999991662</v>
      </c>
      <c r="E3444" s="21" t="b">
        <f t="shared" si="530"/>
        <v>0</v>
      </c>
      <c r="F3444" s="21" t="b">
        <f t="shared" si="531"/>
        <v>0</v>
      </c>
      <c r="G3444" s="20">
        <f t="shared" si="532"/>
        <v>1</v>
      </c>
      <c r="H3444" s="20">
        <f t="shared" si="533"/>
        <v>24</v>
      </c>
      <c r="I3444" s="20">
        <f t="shared" si="538"/>
        <v>7</v>
      </c>
      <c r="J3444" s="21">
        <f t="shared" si="539"/>
        <v>39591</v>
      </c>
      <c r="K3444" s="21"/>
      <c r="L3444" s="21" t="str">
        <f t="shared" si="534"/>
        <v>Friday</v>
      </c>
      <c r="M3444" s="20">
        <f t="shared" si="535"/>
        <v>5</v>
      </c>
      <c r="N3444" s="19">
        <v>4299</v>
      </c>
      <c r="O3444" s="4">
        <f>MATCH(N3444-1,'Supply Data'!$K$12:$K$17)+1</f>
        <v>4</v>
      </c>
      <c r="P3444">
        <f>INDEX('Supply Data'!$L$12:$L$17,'Demand Data'!O3444)</f>
        <v>50</v>
      </c>
      <c r="R3444" t="str">
        <f t="shared" si="536"/>
        <v>23-May-08 Friday 7</v>
      </c>
    </row>
    <row r="3445" spans="4:18" x14ac:dyDescent="0.35">
      <c r="D3445" s="21">
        <f t="shared" si="537"/>
        <v>39591.291666658326</v>
      </c>
      <c r="E3445" s="21" t="b">
        <f t="shared" si="530"/>
        <v>0</v>
      </c>
      <c r="F3445" s="21" t="b">
        <f t="shared" si="531"/>
        <v>0</v>
      </c>
      <c r="G3445" s="20">
        <f t="shared" si="532"/>
        <v>1</v>
      </c>
      <c r="H3445" s="20">
        <f t="shared" si="533"/>
        <v>24</v>
      </c>
      <c r="I3445" s="20">
        <f t="shared" si="538"/>
        <v>8</v>
      </c>
      <c r="J3445" s="21">
        <f t="shared" si="539"/>
        <v>39591</v>
      </c>
      <c r="K3445" s="21"/>
      <c r="L3445" s="21" t="str">
        <f t="shared" si="534"/>
        <v>Friday</v>
      </c>
      <c r="M3445" s="20">
        <f t="shared" si="535"/>
        <v>5</v>
      </c>
      <c r="N3445" s="19">
        <v>4996.5</v>
      </c>
      <c r="O3445" s="4">
        <f>MATCH(N3445-1,'Supply Data'!$K$12:$K$17)+1</f>
        <v>5</v>
      </c>
      <c r="P3445">
        <f>INDEX('Supply Data'!$L$12:$L$17,'Demand Data'!O3445)</f>
        <v>75</v>
      </c>
      <c r="R3445" t="str">
        <f t="shared" si="536"/>
        <v>23-May-08 Friday 8</v>
      </c>
    </row>
    <row r="3446" spans="4:18" x14ac:dyDescent="0.35">
      <c r="D3446" s="21">
        <f t="shared" si="537"/>
        <v>39591.33333332499</v>
      </c>
      <c r="E3446" s="21" t="b">
        <f t="shared" si="530"/>
        <v>0</v>
      </c>
      <c r="F3446" s="21" t="b">
        <f t="shared" si="531"/>
        <v>0</v>
      </c>
      <c r="G3446" s="20">
        <f t="shared" si="532"/>
        <v>1</v>
      </c>
      <c r="H3446" s="20">
        <f t="shared" si="533"/>
        <v>24</v>
      </c>
      <c r="I3446" s="20">
        <f t="shared" si="538"/>
        <v>9</v>
      </c>
      <c r="J3446" s="21">
        <f t="shared" si="539"/>
        <v>39591</v>
      </c>
      <c r="K3446" s="21"/>
      <c r="L3446" s="21" t="str">
        <f t="shared" si="534"/>
        <v>Friday</v>
      </c>
      <c r="M3446" s="20">
        <f t="shared" si="535"/>
        <v>5</v>
      </c>
      <c r="N3446" s="19">
        <v>5482.5</v>
      </c>
      <c r="O3446" s="4">
        <f>MATCH(N3446-1,'Supply Data'!$K$12:$K$17)+1</f>
        <v>5</v>
      </c>
      <c r="P3446">
        <f>INDEX('Supply Data'!$L$12:$L$17,'Demand Data'!O3446)</f>
        <v>75</v>
      </c>
      <c r="R3446" t="str">
        <f t="shared" si="536"/>
        <v>23-May-08 Friday 9</v>
      </c>
    </row>
    <row r="3447" spans="4:18" x14ac:dyDescent="0.35">
      <c r="D3447" s="21">
        <f t="shared" si="537"/>
        <v>39591.374999991654</v>
      </c>
      <c r="E3447" s="21" t="b">
        <f t="shared" si="530"/>
        <v>0</v>
      </c>
      <c r="F3447" s="21" t="b">
        <f t="shared" si="531"/>
        <v>0</v>
      </c>
      <c r="G3447" s="20">
        <f t="shared" si="532"/>
        <v>1</v>
      </c>
      <c r="H3447" s="20">
        <f t="shared" si="533"/>
        <v>24</v>
      </c>
      <c r="I3447" s="20">
        <f t="shared" si="538"/>
        <v>10</v>
      </c>
      <c r="J3447" s="21">
        <f t="shared" si="539"/>
        <v>39591</v>
      </c>
      <c r="K3447" s="21"/>
      <c r="L3447" s="21" t="str">
        <f t="shared" si="534"/>
        <v>Friday</v>
      </c>
      <c r="M3447" s="20">
        <f t="shared" si="535"/>
        <v>5</v>
      </c>
      <c r="N3447" s="19">
        <v>5728.5</v>
      </c>
      <c r="O3447" s="4">
        <f>MATCH(N3447-1,'Supply Data'!$K$12:$K$17)+1</f>
        <v>5</v>
      </c>
      <c r="P3447">
        <f>INDEX('Supply Data'!$L$12:$L$17,'Demand Data'!O3447)</f>
        <v>75</v>
      </c>
      <c r="R3447" t="str">
        <f t="shared" si="536"/>
        <v>23-May-08 Friday 10</v>
      </c>
    </row>
    <row r="3448" spans="4:18" x14ac:dyDescent="0.35">
      <c r="D3448" s="21">
        <f t="shared" si="537"/>
        <v>39591.416666658319</v>
      </c>
      <c r="E3448" s="21" t="b">
        <f t="shared" si="530"/>
        <v>0</v>
      </c>
      <c r="F3448" s="21" t="b">
        <f t="shared" si="531"/>
        <v>0</v>
      </c>
      <c r="G3448" s="20">
        <f t="shared" si="532"/>
        <v>1</v>
      </c>
      <c r="H3448" s="20">
        <f t="shared" si="533"/>
        <v>24</v>
      </c>
      <c r="I3448" s="20">
        <f t="shared" si="538"/>
        <v>11</v>
      </c>
      <c r="J3448" s="21">
        <f t="shared" si="539"/>
        <v>39591</v>
      </c>
      <c r="K3448" s="21"/>
      <c r="L3448" s="21" t="str">
        <f t="shared" si="534"/>
        <v>Friday</v>
      </c>
      <c r="M3448" s="20">
        <f t="shared" si="535"/>
        <v>5</v>
      </c>
      <c r="N3448" s="19">
        <v>5928</v>
      </c>
      <c r="O3448" s="4">
        <f>MATCH(N3448-1,'Supply Data'!$K$12:$K$17)+1</f>
        <v>5</v>
      </c>
      <c r="P3448">
        <f>INDEX('Supply Data'!$L$12:$L$17,'Demand Data'!O3448)</f>
        <v>75</v>
      </c>
      <c r="R3448" t="str">
        <f t="shared" si="536"/>
        <v>23-May-08 Friday 11</v>
      </c>
    </row>
    <row r="3449" spans="4:18" x14ac:dyDescent="0.35">
      <c r="D3449" s="21">
        <f t="shared" si="537"/>
        <v>39591.458333324983</v>
      </c>
      <c r="E3449" s="21" t="b">
        <f t="shared" si="530"/>
        <v>0</v>
      </c>
      <c r="F3449" s="21" t="b">
        <f t="shared" si="531"/>
        <v>0</v>
      </c>
      <c r="G3449" s="20">
        <f t="shared" si="532"/>
        <v>1</v>
      </c>
      <c r="H3449" s="20">
        <f t="shared" si="533"/>
        <v>24</v>
      </c>
      <c r="I3449" s="20">
        <f t="shared" si="538"/>
        <v>12</v>
      </c>
      <c r="J3449" s="21">
        <f t="shared" si="539"/>
        <v>39591</v>
      </c>
      <c r="K3449" s="21"/>
      <c r="L3449" s="21" t="str">
        <f t="shared" si="534"/>
        <v>Friday</v>
      </c>
      <c r="M3449" s="20">
        <f t="shared" si="535"/>
        <v>5</v>
      </c>
      <c r="N3449" s="19">
        <v>5718</v>
      </c>
      <c r="O3449" s="4">
        <f>MATCH(N3449-1,'Supply Data'!$K$12:$K$17)+1</f>
        <v>5</v>
      </c>
      <c r="P3449">
        <f>INDEX('Supply Data'!$L$12:$L$17,'Demand Data'!O3449)</f>
        <v>75</v>
      </c>
      <c r="R3449" t="str">
        <f t="shared" si="536"/>
        <v>23-May-08 Friday 12</v>
      </c>
    </row>
    <row r="3450" spans="4:18" x14ac:dyDescent="0.35">
      <c r="D3450" s="21">
        <f t="shared" si="537"/>
        <v>39591.499999991647</v>
      </c>
      <c r="E3450" s="21" t="b">
        <f t="shared" si="530"/>
        <v>0</v>
      </c>
      <c r="F3450" s="21" t="b">
        <f t="shared" si="531"/>
        <v>0</v>
      </c>
      <c r="G3450" s="20">
        <f t="shared" si="532"/>
        <v>1</v>
      </c>
      <c r="H3450" s="20">
        <f t="shared" si="533"/>
        <v>24</v>
      </c>
      <c r="I3450" s="20">
        <f t="shared" si="538"/>
        <v>13</v>
      </c>
      <c r="J3450" s="21">
        <f t="shared" si="539"/>
        <v>39591</v>
      </c>
      <c r="K3450" s="21"/>
      <c r="L3450" s="21" t="str">
        <f t="shared" si="534"/>
        <v>Friday</v>
      </c>
      <c r="M3450" s="20">
        <f t="shared" si="535"/>
        <v>5</v>
      </c>
      <c r="N3450" s="19">
        <v>5779.5</v>
      </c>
      <c r="O3450" s="4">
        <f>MATCH(N3450-1,'Supply Data'!$K$12:$K$17)+1</f>
        <v>5</v>
      </c>
      <c r="P3450">
        <f>INDEX('Supply Data'!$L$12:$L$17,'Demand Data'!O3450)</f>
        <v>75</v>
      </c>
      <c r="R3450" t="str">
        <f t="shared" si="536"/>
        <v>23-May-08 Friday 13</v>
      </c>
    </row>
    <row r="3451" spans="4:18" x14ac:dyDescent="0.35">
      <c r="D3451" s="21">
        <f t="shared" si="537"/>
        <v>39591.541666658311</v>
      </c>
      <c r="E3451" s="21" t="b">
        <f t="shared" si="530"/>
        <v>0</v>
      </c>
      <c r="F3451" s="21" t="b">
        <f t="shared" si="531"/>
        <v>0</v>
      </c>
      <c r="G3451" s="20">
        <f t="shared" si="532"/>
        <v>1</v>
      </c>
      <c r="H3451" s="20">
        <f t="shared" si="533"/>
        <v>24</v>
      </c>
      <c r="I3451" s="20">
        <f t="shared" si="538"/>
        <v>14</v>
      </c>
      <c r="J3451" s="21">
        <f t="shared" si="539"/>
        <v>39591</v>
      </c>
      <c r="K3451" s="21"/>
      <c r="L3451" s="21" t="str">
        <f t="shared" si="534"/>
        <v>Friday</v>
      </c>
      <c r="M3451" s="20">
        <f t="shared" si="535"/>
        <v>5</v>
      </c>
      <c r="N3451" s="19">
        <v>5841</v>
      </c>
      <c r="O3451" s="4">
        <f>MATCH(N3451-1,'Supply Data'!$K$12:$K$17)+1</f>
        <v>5</v>
      </c>
      <c r="P3451">
        <f>INDEX('Supply Data'!$L$12:$L$17,'Demand Data'!O3451)</f>
        <v>75</v>
      </c>
      <c r="R3451" t="str">
        <f t="shared" si="536"/>
        <v>23-May-08 Friday 14</v>
      </c>
    </row>
    <row r="3452" spans="4:18" x14ac:dyDescent="0.35">
      <c r="D3452" s="21">
        <f t="shared" si="537"/>
        <v>39591.583333324976</v>
      </c>
      <c r="E3452" s="21" t="b">
        <f t="shared" si="530"/>
        <v>0</v>
      </c>
      <c r="F3452" s="21" t="b">
        <f t="shared" si="531"/>
        <v>0</v>
      </c>
      <c r="G3452" s="20">
        <f t="shared" si="532"/>
        <v>1</v>
      </c>
      <c r="H3452" s="20">
        <f t="shared" si="533"/>
        <v>24</v>
      </c>
      <c r="I3452" s="20">
        <f t="shared" si="538"/>
        <v>15</v>
      </c>
      <c r="J3452" s="21">
        <f t="shared" si="539"/>
        <v>39591</v>
      </c>
      <c r="K3452" s="21"/>
      <c r="L3452" s="21" t="str">
        <f t="shared" si="534"/>
        <v>Friday</v>
      </c>
      <c r="M3452" s="20">
        <f t="shared" si="535"/>
        <v>5</v>
      </c>
      <c r="N3452" s="19">
        <v>5853</v>
      </c>
      <c r="O3452" s="4">
        <f>MATCH(N3452-1,'Supply Data'!$K$12:$K$17)+1</f>
        <v>5</v>
      </c>
      <c r="P3452">
        <f>INDEX('Supply Data'!$L$12:$L$17,'Demand Data'!O3452)</f>
        <v>75</v>
      </c>
      <c r="R3452" t="str">
        <f t="shared" si="536"/>
        <v>23-May-08 Friday 15</v>
      </c>
    </row>
    <row r="3453" spans="4:18" x14ac:dyDescent="0.35">
      <c r="D3453" s="21">
        <f t="shared" si="537"/>
        <v>39591.62499999164</v>
      </c>
      <c r="E3453" s="21" t="b">
        <f t="shared" si="530"/>
        <v>0</v>
      </c>
      <c r="F3453" s="21" t="b">
        <f t="shared" si="531"/>
        <v>0</v>
      </c>
      <c r="G3453" s="20">
        <f t="shared" si="532"/>
        <v>1</v>
      </c>
      <c r="H3453" s="20">
        <f t="shared" si="533"/>
        <v>24</v>
      </c>
      <c r="I3453" s="20">
        <f t="shared" si="538"/>
        <v>16</v>
      </c>
      <c r="J3453" s="21">
        <f t="shared" si="539"/>
        <v>39591</v>
      </c>
      <c r="K3453" s="21"/>
      <c r="L3453" s="21" t="str">
        <f t="shared" si="534"/>
        <v>Friday</v>
      </c>
      <c r="M3453" s="20">
        <f t="shared" si="535"/>
        <v>5</v>
      </c>
      <c r="N3453" s="19">
        <v>5742</v>
      </c>
      <c r="O3453" s="4">
        <f>MATCH(N3453-1,'Supply Data'!$K$12:$K$17)+1</f>
        <v>5</v>
      </c>
      <c r="P3453">
        <f>INDEX('Supply Data'!$L$12:$L$17,'Demand Data'!O3453)</f>
        <v>75</v>
      </c>
      <c r="R3453" t="str">
        <f t="shared" si="536"/>
        <v>23-May-08 Friday 16</v>
      </c>
    </row>
    <row r="3454" spans="4:18" x14ac:dyDescent="0.35">
      <c r="D3454" s="21">
        <f t="shared" si="537"/>
        <v>39591.666666658304</v>
      </c>
      <c r="E3454" s="21" t="b">
        <f t="shared" si="530"/>
        <v>0</v>
      </c>
      <c r="F3454" s="21" t="b">
        <f t="shared" si="531"/>
        <v>0</v>
      </c>
      <c r="G3454" s="20">
        <f t="shared" si="532"/>
        <v>1</v>
      </c>
      <c r="H3454" s="20">
        <f t="shared" si="533"/>
        <v>24</v>
      </c>
      <c r="I3454" s="20">
        <f t="shared" si="538"/>
        <v>17</v>
      </c>
      <c r="J3454" s="21">
        <f t="shared" si="539"/>
        <v>39591</v>
      </c>
      <c r="K3454" s="21"/>
      <c r="L3454" s="21" t="str">
        <f t="shared" si="534"/>
        <v>Friday</v>
      </c>
      <c r="M3454" s="20">
        <f t="shared" si="535"/>
        <v>5</v>
      </c>
      <c r="N3454" s="19">
        <v>5470.5</v>
      </c>
      <c r="O3454" s="4">
        <f>MATCH(N3454-1,'Supply Data'!$K$12:$K$17)+1</f>
        <v>5</v>
      </c>
      <c r="P3454">
        <f>INDEX('Supply Data'!$L$12:$L$17,'Demand Data'!O3454)</f>
        <v>75</v>
      </c>
      <c r="R3454" t="str">
        <f t="shared" si="536"/>
        <v>23-May-08 Friday 17</v>
      </c>
    </row>
    <row r="3455" spans="4:18" x14ac:dyDescent="0.35">
      <c r="D3455" s="21">
        <f t="shared" si="537"/>
        <v>39591.708333324968</v>
      </c>
      <c r="E3455" s="21" t="b">
        <f t="shared" si="530"/>
        <v>0</v>
      </c>
      <c r="F3455" s="21" t="b">
        <f t="shared" si="531"/>
        <v>0</v>
      </c>
      <c r="G3455" s="20">
        <f t="shared" si="532"/>
        <v>1</v>
      </c>
      <c r="H3455" s="20">
        <f t="shared" si="533"/>
        <v>24</v>
      </c>
      <c r="I3455" s="20">
        <f t="shared" si="538"/>
        <v>18</v>
      </c>
      <c r="J3455" s="21">
        <f t="shared" si="539"/>
        <v>39591</v>
      </c>
      <c r="K3455" s="21"/>
      <c r="L3455" s="21" t="str">
        <f t="shared" si="534"/>
        <v>Friday</v>
      </c>
      <c r="M3455" s="20">
        <f t="shared" si="535"/>
        <v>5</v>
      </c>
      <c r="N3455" s="19">
        <v>5374.5</v>
      </c>
      <c r="O3455" s="4">
        <f>MATCH(N3455-1,'Supply Data'!$K$12:$K$17)+1</f>
        <v>5</v>
      </c>
      <c r="P3455">
        <f>INDEX('Supply Data'!$L$12:$L$17,'Demand Data'!O3455)</f>
        <v>75</v>
      </c>
      <c r="R3455" t="str">
        <f t="shared" si="536"/>
        <v>23-May-08 Friday 18</v>
      </c>
    </row>
    <row r="3456" spans="4:18" x14ac:dyDescent="0.35">
      <c r="D3456" s="21">
        <f t="shared" si="537"/>
        <v>39591.749999991633</v>
      </c>
      <c r="E3456" s="21" t="b">
        <f t="shared" si="530"/>
        <v>0</v>
      </c>
      <c r="F3456" s="21" t="b">
        <f t="shared" si="531"/>
        <v>0</v>
      </c>
      <c r="G3456" s="20">
        <f t="shared" si="532"/>
        <v>1</v>
      </c>
      <c r="H3456" s="20">
        <f t="shared" si="533"/>
        <v>24</v>
      </c>
      <c r="I3456" s="20">
        <f t="shared" si="538"/>
        <v>19</v>
      </c>
      <c r="J3456" s="21">
        <f t="shared" si="539"/>
        <v>39591</v>
      </c>
      <c r="K3456" s="21"/>
      <c r="L3456" s="21" t="str">
        <f t="shared" si="534"/>
        <v>Friday</v>
      </c>
      <c r="M3456" s="20">
        <f t="shared" si="535"/>
        <v>5</v>
      </c>
      <c r="N3456" s="19">
        <v>5878.5</v>
      </c>
      <c r="O3456" s="4">
        <f>MATCH(N3456-1,'Supply Data'!$K$12:$K$17)+1</f>
        <v>5</v>
      </c>
      <c r="P3456">
        <f>INDEX('Supply Data'!$L$12:$L$17,'Demand Data'!O3456)</f>
        <v>75</v>
      </c>
      <c r="R3456" t="str">
        <f t="shared" si="536"/>
        <v>23-May-08 Friday 19</v>
      </c>
    </row>
    <row r="3457" spans="4:18" x14ac:dyDescent="0.35">
      <c r="D3457" s="21">
        <f t="shared" si="537"/>
        <v>39591.791666658297</v>
      </c>
      <c r="E3457" s="21" t="b">
        <f t="shared" si="530"/>
        <v>0</v>
      </c>
      <c r="F3457" s="21" t="b">
        <f t="shared" si="531"/>
        <v>0</v>
      </c>
      <c r="G3457" s="20">
        <f t="shared" si="532"/>
        <v>1</v>
      </c>
      <c r="H3457" s="20">
        <f t="shared" si="533"/>
        <v>24</v>
      </c>
      <c r="I3457" s="20">
        <f t="shared" si="538"/>
        <v>20</v>
      </c>
      <c r="J3457" s="21">
        <f t="shared" si="539"/>
        <v>39591</v>
      </c>
      <c r="K3457" s="21"/>
      <c r="L3457" s="21" t="str">
        <f t="shared" si="534"/>
        <v>Friday</v>
      </c>
      <c r="M3457" s="20">
        <f t="shared" si="535"/>
        <v>5</v>
      </c>
      <c r="N3457" s="19">
        <v>5821.5</v>
      </c>
      <c r="O3457" s="4">
        <f>MATCH(N3457-1,'Supply Data'!$K$12:$K$17)+1</f>
        <v>5</v>
      </c>
      <c r="P3457">
        <f>INDEX('Supply Data'!$L$12:$L$17,'Demand Data'!O3457)</f>
        <v>75</v>
      </c>
      <c r="R3457" t="str">
        <f t="shared" si="536"/>
        <v>23-May-08 Friday 20</v>
      </c>
    </row>
    <row r="3458" spans="4:18" x14ac:dyDescent="0.35">
      <c r="D3458" s="21">
        <f t="shared" si="537"/>
        <v>39591.833333324961</v>
      </c>
      <c r="E3458" s="21" t="b">
        <f t="shared" si="530"/>
        <v>0</v>
      </c>
      <c r="F3458" s="21" t="b">
        <f t="shared" si="531"/>
        <v>0</v>
      </c>
      <c r="G3458" s="20">
        <f t="shared" si="532"/>
        <v>1</v>
      </c>
      <c r="H3458" s="20">
        <f t="shared" si="533"/>
        <v>24</v>
      </c>
      <c r="I3458" s="20">
        <f t="shared" si="538"/>
        <v>21</v>
      </c>
      <c r="J3458" s="21">
        <f t="shared" si="539"/>
        <v>39591</v>
      </c>
      <c r="K3458" s="21"/>
      <c r="L3458" s="21" t="str">
        <f t="shared" si="534"/>
        <v>Friday</v>
      </c>
      <c r="M3458" s="20">
        <f t="shared" si="535"/>
        <v>5</v>
      </c>
      <c r="N3458" s="19">
        <v>5512.5</v>
      </c>
      <c r="O3458" s="4">
        <f>MATCH(N3458-1,'Supply Data'!$K$12:$K$17)+1</f>
        <v>5</v>
      </c>
      <c r="P3458">
        <f>INDEX('Supply Data'!$L$12:$L$17,'Demand Data'!O3458)</f>
        <v>75</v>
      </c>
      <c r="R3458" t="str">
        <f t="shared" si="536"/>
        <v>23-May-08 Friday 21</v>
      </c>
    </row>
    <row r="3459" spans="4:18" x14ac:dyDescent="0.35">
      <c r="D3459" s="21">
        <f t="shared" si="537"/>
        <v>39591.874999991625</v>
      </c>
      <c r="E3459" s="21" t="b">
        <f t="shared" si="530"/>
        <v>0</v>
      </c>
      <c r="F3459" s="21" t="b">
        <f t="shared" si="531"/>
        <v>0</v>
      </c>
      <c r="G3459" s="20">
        <f t="shared" si="532"/>
        <v>1</v>
      </c>
      <c r="H3459" s="20">
        <f t="shared" si="533"/>
        <v>24</v>
      </c>
      <c r="I3459" s="20">
        <f t="shared" si="538"/>
        <v>22</v>
      </c>
      <c r="J3459" s="21">
        <f t="shared" si="539"/>
        <v>39591</v>
      </c>
      <c r="K3459" s="21"/>
      <c r="L3459" s="21" t="str">
        <f t="shared" si="534"/>
        <v>Friday</v>
      </c>
      <c r="M3459" s="20">
        <f t="shared" si="535"/>
        <v>5</v>
      </c>
      <c r="N3459" s="19">
        <v>5178</v>
      </c>
      <c r="O3459" s="4">
        <f>MATCH(N3459-1,'Supply Data'!$K$12:$K$17)+1</f>
        <v>5</v>
      </c>
      <c r="P3459">
        <f>INDEX('Supply Data'!$L$12:$L$17,'Demand Data'!O3459)</f>
        <v>75</v>
      </c>
      <c r="R3459" t="str">
        <f t="shared" si="536"/>
        <v>23-May-08 Friday 22</v>
      </c>
    </row>
    <row r="3460" spans="4:18" x14ac:dyDescent="0.35">
      <c r="D3460" s="21">
        <f t="shared" si="537"/>
        <v>39591.91666665829</v>
      </c>
      <c r="E3460" s="21" t="b">
        <f t="shared" si="530"/>
        <v>0</v>
      </c>
      <c r="F3460" s="21" t="b">
        <f t="shared" si="531"/>
        <v>0</v>
      </c>
      <c r="G3460" s="20">
        <f t="shared" si="532"/>
        <v>1</v>
      </c>
      <c r="H3460" s="20">
        <f t="shared" si="533"/>
        <v>24</v>
      </c>
      <c r="I3460" s="20">
        <f t="shared" si="538"/>
        <v>23</v>
      </c>
      <c r="J3460" s="21">
        <f t="shared" si="539"/>
        <v>39591</v>
      </c>
      <c r="K3460" s="21"/>
      <c r="L3460" s="21" t="str">
        <f t="shared" si="534"/>
        <v>Friday</v>
      </c>
      <c r="M3460" s="20">
        <f t="shared" si="535"/>
        <v>5</v>
      </c>
      <c r="N3460" s="19">
        <v>4785</v>
      </c>
      <c r="O3460" s="4">
        <f>MATCH(N3460-1,'Supply Data'!$K$12:$K$17)+1</f>
        <v>4</v>
      </c>
      <c r="P3460">
        <f>INDEX('Supply Data'!$L$12:$L$17,'Demand Data'!O3460)</f>
        <v>50</v>
      </c>
      <c r="R3460" t="str">
        <f t="shared" si="536"/>
        <v>23-May-08 Friday 23</v>
      </c>
    </row>
    <row r="3461" spans="4:18" x14ac:dyDescent="0.35">
      <c r="D3461" s="21">
        <f t="shared" si="537"/>
        <v>39591.958333324954</v>
      </c>
      <c r="E3461" s="21" t="b">
        <f t="shared" si="530"/>
        <v>0</v>
      </c>
      <c r="F3461" s="21" t="b">
        <f t="shared" si="531"/>
        <v>0</v>
      </c>
      <c r="G3461" s="20">
        <f t="shared" si="532"/>
        <v>1</v>
      </c>
      <c r="H3461" s="20">
        <f t="shared" si="533"/>
        <v>24</v>
      </c>
      <c r="I3461" s="20">
        <f t="shared" si="538"/>
        <v>24</v>
      </c>
      <c r="J3461" s="21">
        <f t="shared" si="539"/>
        <v>39591</v>
      </c>
      <c r="K3461" s="21"/>
      <c r="L3461" s="21" t="str">
        <f t="shared" si="534"/>
        <v>Friday</v>
      </c>
      <c r="M3461" s="20">
        <f t="shared" si="535"/>
        <v>5</v>
      </c>
      <c r="N3461" s="19">
        <v>4462.5</v>
      </c>
      <c r="O3461" s="4">
        <f>MATCH(N3461-1,'Supply Data'!$K$12:$K$17)+1</f>
        <v>4</v>
      </c>
      <c r="P3461">
        <f>INDEX('Supply Data'!$L$12:$L$17,'Demand Data'!O3461)</f>
        <v>50</v>
      </c>
      <c r="R3461" t="str">
        <f t="shared" si="536"/>
        <v>23-May-08 Friday 24</v>
      </c>
    </row>
    <row r="3462" spans="4:18" x14ac:dyDescent="0.35">
      <c r="D3462" s="21">
        <f t="shared" si="537"/>
        <v>39591.999999991618</v>
      </c>
      <c r="E3462" s="21" t="b">
        <f t="shared" ref="E3462:E3525" si="540">D3462=$D$2</f>
        <v>0</v>
      </c>
      <c r="F3462" s="21" t="b">
        <f t="shared" ref="F3462:F3525" si="541">D3462=$E$2</f>
        <v>0</v>
      </c>
      <c r="G3462" s="20">
        <f t="shared" si="532"/>
        <v>1</v>
      </c>
      <c r="H3462" s="20">
        <f t="shared" si="533"/>
        <v>24</v>
      </c>
      <c r="I3462" s="20">
        <f t="shared" si="538"/>
        <v>1</v>
      </c>
      <c r="J3462" s="21">
        <f t="shared" si="539"/>
        <v>39592</v>
      </c>
      <c r="K3462" s="21"/>
      <c r="L3462" s="21" t="str">
        <f t="shared" si="534"/>
        <v>Saturday</v>
      </c>
      <c r="M3462" s="20">
        <f t="shared" si="535"/>
        <v>5</v>
      </c>
      <c r="N3462" s="19">
        <v>4264.5</v>
      </c>
      <c r="O3462" s="4">
        <f>MATCH(N3462-1,'Supply Data'!$K$12:$K$17)+1</f>
        <v>4</v>
      </c>
      <c r="P3462">
        <f>INDEX('Supply Data'!$L$12:$L$17,'Demand Data'!O3462)</f>
        <v>50</v>
      </c>
      <c r="R3462" t="str">
        <f t="shared" si="536"/>
        <v>24-May-08 Saturday 1</v>
      </c>
    </row>
    <row r="3463" spans="4:18" x14ac:dyDescent="0.35">
      <c r="D3463" s="21">
        <f t="shared" si="537"/>
        <v>39592.041666658282</v>
      </c>
      <c r="E3463" s="21" t="b">
        <f t="shared" si="540"/>
        <v>0</v>
      </c>
      <c r="F3463" s="21" t="b">
        <f t="shared" si="541"/>
        <v>0</v>
      </c>
      <c r="G3463" s="20">
        <f t="shared" ref="G3463:G3526" si="542">IF(E3463,2,IF(F3463,3,1))</f>
        <v>1</v>
      </c>
      <c r="H3463" s="20">
        <f t="shared" ref="H3463:H3526" si="543">CHOOSE(G3463,24,23,25)</f>
        <v>24</v>
      </c>
      <c r="I3463" s="20">
        <f t="shared" si="538"/>
        <v>2</v>
      </c>
      <c r="J3463" s="21">
        <f t="shared" si="539"/>
        <v>39592</v>
      </c>
      <c r="K3463" s="21"/>
      <c r="L3463" s="21" t="str">
        <f t="shared" ref="L3463:L3526" si="544">TEXT(J3463,"ddddd")</f>
        <v>Saturday</v>
      </c>
      <c r="M3463" s="20">
        <f t="shared" ref="M3463:M3526" si="545">MONTH(D3463)</f>
        <v>5</v>
      </c>
      <c r="N3463" s="19">
        <v>4195.5</v>
      </c>
      <c r="O3463" s="4">
        <f>MATCH(N3463-1,'Supply Data'!$K$12:$K$17)+1</f>
        <v>4</v>
      </c>
      <c r="P3463">
        <f>INDEX('Supply Data'!$L$12:$L$17,'Demand Data'!O3463)</f>
        <v>50</v>
      </c>
      <c r="R3463" t="str">
        <f t="shared" ref="R3463:R3526" si="546">TEXT(D3463,"dd-mmm-yy ddddd")&amp;" "&amp;I3463</f>
        <v>24-May-08 Saturday 2</v>
      </c>
    </row>
    <row r="3464" spans="4:18" x14ac:dyDescent="0.35">
      <c r="D3464" s="21">
        <f t="shared" ref="D3464:D3527" si="547">D3463+1/24</f>
        <v>39592.083333324947</v>
      </c>
      <c r="E3464" s="21" t="b">
        <f t="shared" si="540"/>
        <v>0</v>
      </c>
      <c r="F3464" s="21" t="b">
        <f t="shared" si="541"/>
        <v>0</v>
      </c>
      <c r="G3464" s="20">
        <f t="shared" si="542"/>
        <v>1</v>
      </c>
      <c r="H3464" s="20">
        <f t="shared" si="543"/>
        <v>24</v>
      </c>
      <c r="I3464" s="20">
        <f t="shared" ref="I3464:I3527" si="548">IF(I3463&gt;=H3464,1,I3463+1)</f>
        <v>3</v>
      </c>
      <c r="J3464" s="21">
        <f t="shared" ref="J3464:J3527" si="549">IF(I3464=1,J3463+1,J3463)</f>
        <v>39592</v>
      </c>
      <c r="K3464" s="21"/>
      <c r="L3464" s="21" t="str">
        <f t="shared" si="544"/>
        <v>Saturday</v>
      </c>
      <c r="M3464" s="20">
        <f t="shared" si="545"/>
        <v>5</v>
      </c>
      <c r="N3464" s="19">
        <v>4093.5</v>
      </c>
      <c r="O3464" s="4">
        <f>MATCH(N3464-1,'Supply Data'!$K$12:$K$17)+1</f>
        <v>4</v>
      </c>
      <c r="P3464">
        <f>INDEX('Supply Data'!$L$12:$L$17,'Demand Data'!O3464)</f>
        <v>50</v>
      </c>
      <c r="R3464" t="str">
        <f t="shared" si="546"/>
        <v>24-May-08 Saturday 3</v>
      </c>
    </row>
    <row r="3465" spans="4:18" x14ac:dyDescent="0.35">
      <c r="D3465" s="21">
        <f t="shared" si="547"/>
        <v>39592.124999991611</v>
      </c>
      <c r="E3465" s="21" t="b">
        <f t="shared" si="540"/>
        <v>0</v>
      </c>
      <c r="F3465" s="21" t="b">
        <f t="shared" si="541"/>
        <v>0</v>
      </c>
      <c r="G3465" s="20">
        <f t="shared" si="542"/>
        <v>1</v>
      </c>
      <c r="H3465" s="20">
        <f t="shared" si="543"/>
        <v>24</v>
      </c>
      <c r="I3465" s="20">
        <f t="shared" si="548"/>
        <v>4</v>
      </c>
      <c r="J3465" s="21">
        <f t="shared" si="549"/>
        <v>39592</v>
      </c>
      <c r="K3465" s="21"/>
      <c r="L3465" s="21" t="str">
        <f t="shared" si="544"/>
        <v>Saturday</v>
      </c>
      <c r="M3465" s="20">
        <f t="shared" si="545"/>
        <v>5</v>
      </c>
      <c r="N3465" s="19">
        <v>4066.5</v>
      </c>
      <c r="O3465" s="4">
        <f>MATCH(N3465-1,'Supply Data'!$K$12:$K$17)+1</f>
        <v>4</v>
      </c>
      <c r="P3465">
        <f>INDEX('Supply Data'!$L$12:$L$17,'Demand Data'!O3465)</f>
        <v>50</v>
      </c>
      <c r="R3465" t="str">
        <f t="shared" si="546"/>
        <v>24-May-08 Saturday 4</v>
      </c>
    </row>
    <row r="3466" spans="4:18" x14ac:dyDescent="0.35">
      <c r="D3466" s="21">
        <f t="shared" si="547"/>
        <v>39592.166666658275</v>
      </c>
      <c r="E3466" s="21" t="b">
        <f t="shared" si="540"/>
        <v>0</v>
      </c>
      <c r="F3466" s="21" t="b">
        <f t="shared" si="541"/>
        <v>0</v>
      </c>
      <c r="G3466" s="20">
        <f t="shared" si="542"/>
        <v>1</v>
      </c>
      <c r="H3466" s="20">
        <f t="shared" si="543"/>
        <v>24</v>
      </c>
      <c r="I3466" s="20">
        <f t="shared" si="548"/>
        <v>5</v>
      </c>
      <c r="J3466" s="21">
        <f t="shared" si="549"/>
        <v>39592</v>
      </c>
      <c r="K3466" s="21"/>
      <c r="L3466" s="21" t="str">
        <f t="shared" si="544"/>
        <v>Saturday</v>
      </c>
      <c r="M3466" s="20">
        <f t="shared" si="545"/>
        <v>5</v>
      </c>
      <c r="N3466" s="19">
        <v>4110</v>
      </c>
      <c r="O3466" s="4">
        <f>MATCH(N3466-1,'Supply Data'!$K$12:$K$17)+1</f>
        <v>4</v>
      </c>
      <c r="P3466">
        <f>INDEX('Supply Data'!$L$12:$L$17,'Demand Data'!O3466)</f>
        <v>50</v>
      </c>
      <c r="R3466" t="str">
        <f t="shared" si="546"/>
        <v>24-May-08 Saturday 5</v>
      </c>
    </row>
    <row r="3467" spans="4:18" x14ac:dyDescent="0.35">
      <c r="D3467" s="21">
        <f t="shared" si="547"/>
        <v>39592.208333324939</v>
      </c>
      <c r="E3467" s="21" t="b">
        <f t="shared" si="540"/>
        <v>0</v>
      </c>
      <c r="F3467" s="21" t="b">
        <f t="shared" si="541"/>
        <v>0</v>
      </c>
      <c r="G3467" s="20">
        <f t="shared" si="542"/>
        <v>1</v>
      </c>
      <c r="H3467" s="20">
        <f t="shared" si="543"/>
        <v>24</v>
      </c>
      <c r="I3467" s="20">
        <f t="shared" si="548"/>
        <v>6</v>
      </c>
      <c r="J3467" s="21">
        <f t="shared" si="549"/>
        <v>39592</v>
      </c>
      <c r="K3467" s="21"/>
      <c r="L3467" s="21" t="str">
        <f t="shared" si="544"/>
        <v>Saturday</v>
      </c>
      <c r="M3467" s="20">
        <f t="shared" si="545"/>
        <v>5</v>
      </c>
      <c r="N3467" s="19">
        <v>4033.5</v>
      </c>
      <c r="O3467" s="4">
        <f>MATCH(N3467-1,'Supply Data'!$K$12:$K$17)+1</f>
        <v>4</v>
      </c>
      <c r="P3467">
        <f>INDEX('Supply Data'!$L$12:$L$17,'Demand Data'!O3467)</f>
        <v>50</v>
      </c>
      <c r="R3467" t="str">
        <f t="shared" si="546"/>
        <v>24-May-08 Saturday 6</v>
      </c>
    </row>
    <row r="3468" spans="4:18" x14ac:dyDescent="0.35">
      <c r="D3468" s="21">
        <f t="shared" si="547"/>
        <v>39592.249999991604</v>
      </c>
      <c r="E3468" s="21" t="b">
        <f t="shared" si="540"/>
        <v>0</v>
      </c>
      <c r="F3468" s="21" t="b">
        <f t="shared" si="541"/>
        <v>0</v>
      </c>
      <c r="G3468" s="20">
        <f t="shared" si="542"/>
        <v>1</v>
      </c>
      <c r="H3468" s="20">
        <f t="shared" si="543"/>
        <v>24</v>
      </c>
      <c r="I3468" s="20">
        <f t="shared" si="548"/>
        <v>7</v>
      </c>
      <c r="J3468" s="21">
        <f t="shared" si="549"/>
        <v>39592</v>
      </c>
      <c r="K3468" s="21"/>
      <c r="L3468" s="21" t="str">
        <f t="shared" si="544"/>
        <v>Saturday</v>
      </c>
      <c r="M3468" s="20">
        <f t="shared" si="545"/>
        <v>5</v>
      </c>
      <c r="N3468" s="19">
        <v>4281</v>
      </c>
      <c r="O3468" s="4">
        <f>MATCH(N3468-1,'Supply Data'!$K$12:$K$17)+1</f>
        <v>4</v>
      </c>
      <c r="P3468">
        <f>INDEX('Supply Data'!$L$12:$L$17,'Demand Data'!O3468)</f>
        <v>50</v>
      </c>
      <c r="R3468" t="str">
        <f t="shared" si="546"/>
        <v>24-May-08 Saturday 7</v>
      </c>
    </row>
    <row r="3469" spans="4:18" x14ac:dyDescent="0.35">
      <c r="D3469" s="21">
        <f t="shared" si="547"/>
        <v>39592.291666658268</v>
      </c>
      <c r="E3469" s="21" t="b">
        <f t="shared" si="540"/>
        <v>0</v>
      </c>
      <c r="F3469" s="21" t="b">
        <f t="shared" si="541"/>
        <v>0</v>
      </c>
      <c r="G3469" s="20">
        <f t="shared" si="542"/>
        <v>1</v>
      </c>
      <c r="H3469" s="20">
        <f t="shared" si="543"/>
        <v>24</v>
      </c>
      <c r="I3469" s="20">
        <f t="shared" si="548"/>
        <v>8</v>
      </c>
      <c r="J3469" s="21">
        <f t="shared" si="549"/>
        <v>39592</v>
      </c>
      <c r="K3469" s="21"/>
      <c r="L3469" s="21" t="str">
        <f t="shared" si="544"/>
        <v>Saturday</v>
      </c>
      <c r="M3469" s="20">
        <f t="shared" si="545"/>
        <v>5</v>
      </c>
      <c r="N3469" s="19">
        <v>4930.5</v>
      </c>
      <c r="O3469" s="4">
        <f>MATCH(N3469-1,'Supply Data'!$K$12:$K$17)+1</f>
        <v>5</v>
      </c>
      <c r="P3469">
        <f>INDEX('Supply Data'!$L$12:$L$17,'Demand Data'!O3469)</f>
        <v>75</v>
      </c>
      <c r="R3469" t="str">
        <f t="shared" si="546"/>
        <v>24-May-08 Saturday 8</v>
      </c>
    </row>
    <row r="3470" spans="4:18" x14ac:dyDescent="0.35">
      <c r="D3470" s="21">
        <f t="shared" si="547"/>
        <v>39592.333333324932</v>
      </c>
      <c r="E3470" s="21" t="b">
        <f t="shared" si="540"/>
        <v>0</v>
      </c>
      <c r="F3470" s="21" t="b">
        <f t="shared" si="541"/>
        <v>0</v>
      </c>
      <c r="G3470" s="20">
        <f t="shared" si="542"/>
        <v>1</v>
      </c>
      <c r="H3470" s="20">
        <f t="shared" si="543"/>
        <v>24</v>
      </c>
      <c r="I3470" s="20">
        <f t="shared" si="548"/>
        <v>9</v>
      </c>
      <c r="J3470" s="21">
        <f t="shared" si="549"/>
        <v>39592</v>
      </c>
      <c r="K3470" s="21"/>
      <c r="L3470" s="21" t="str">
        <f t="shared" si="544"/>
        <v>Saturday</v>
      </c>
      <c r="M3470" s="20">
        <f t="shared" si="545"/>
        <v>5</v>
      </c>
      <c r="N3470" s="19">
        <v>5556</v>
      </c>
      <c r="O3470" s="4">
        <f>MATCH(N3470-1,'Supply Data'!$K$12:$K$17)+1</f>
        <v>5</v>
      </c>
      <c r="P3470">
        <f>INDEX('Supply Data'!$L$12:$L$17,'Demand Data'!O3470)</f>
        <v>75</v>
      </c>
      <c r="R3470" t="str">
        <f t="shared" si="546"/>
        <v>24-May-08 Saturday 9</v>
      </c>
    </row>
    <row r="3471" spans="4:18" x14ac:dyDescent="0.35">
      <c r="D3471" s="21">
        <f t="shared" si="547"/>
        <v>39592.374999991596</v>
      </c>
      <c r="E3471" s="21" t="b">
        <f t="shared" si="540"/>
        <v>0</v>
      </c>
      <c r="F3471" s="21" t="b">
        <f t="shared" si="541"/>
        <v>0</v>
      </c>
      <c r="G3471" s="20">
        <f t="shared" si="542"/>
        <v>1</v>
      </c>
      <c r="H3471" s="20">
        <f t="shared" si="543"/>
        <v>24</v>
      </c>
      <c r="I3471" s="20">
        <f t="shared" si="548"/>
        <v>10</v>
      </c>
      <c r="J3471" s="21">
        <f t="shared" si="549"/>
        <v>39592</v>
      </c>
      <c r="K3471" s="21"/>
      <c r="L3471" s="21" t="str">
        <f t="shared" si="544"/>
        <v>Saturday</v>
      </c>
      <c r="M3471" s="20">
        <f t="shared" si="545"/>
        <v>5</v>
      </c>
      <c r="N3471" s="19">
        <v>5770.5</v>
      </c>
      <c r="O3471" s="4">
        <f>MATCH(N3471-1,'Supply Data'!$K$12:$K$17)+1</f>
        <v>5</v>
      </c>
      <c r="P3471">
        <f>INDEX('Supply Data'!$L$12:$L$17,'Demand Data'!O3471)</f>
        <v>75</v>
      </c>
      <c r="R3471" t="str">
        <f t="shared" si="546"/>
        <v>24-May-08 Saturday 10</v>
      </c>
    </row>
    <row r="3472" spans="4:18" x14ac:dyDescent="0.35">
      <c r="D3472" s="21">
        <f t="shared" si="547"/>
        <v>39592.416666658261</v>
      </c>
      <c r="E3472" s="21" t="b">
        <f t="shared" si="540"/>
        <v>0</v>
      </c>
      <c r="F3472" s="21" t="b">
        <f t="shared" si="541"/>
        <v>0</v>
      </c>
      <c r="G3472" s="20">
        <f t="shared" si="542"/>
        <v>1</v>
      </c>
      <c r="H3472" s="20">
        <f t="shared" si="543"/>
        <v>24</v>
      </c>
      <c r="I3472" s="20">
        <f t="shared" si="548"/>
        <v>11</v>
      </c>
      <c r="J3472" s="21">
        <f t="shared" si="549"/>
        <v>39592</v>
      </c>
      <c r="K3472" s="21"/>
      <c r="L3472" s="21" t="str">
        <f t="shared" si="544"/>
        <v>Saturday</v>
      </c>
      <c r="M3472" s="20">
        <f t="shared" si="545"/>
        <v>5</v>
      </c>
      <c r="N3472" s="19">
        <v>5976</v>
      </c>
      <c r="O3472" s="4">
        <f>MATCH(N3472-1,'Supply Data'!$K$12:$K$17)+1</f>
        <v>5</v>
      </c>
      <c r="P3472">
        <f>INDEX('Supply Data'!$L$12:$L$17,'Demand Data'!O3472)</f>
        <v>75</v>
      </c>
      <c r="R3472" t="str">
        <f t="shared" si="546"/>
        <v>24-May-08 Saturday 11</v>
      </c>
    </row>
    <row r="3473" spans="4:18" x14ac:dyDescent="0.35">
      <c r="D3473" s="21">
        <f t="shared" si="547"/>
        <v>39592.458333324925</v>
      </c>
      <c r="E3473" s="21" t="b">
        <f t="shared" si="540"/>
        <v>0</v>
      </c>
      <c r="F3473" s="21" t="b">
        <f t="shared" si="541"/>
        <v>0</v>
      </c>
      <c r="G3473" s="20">
        <f t="shared" si="542"/>
        <v>1</v>
      </c>
      <c r="H3473" s="20">
        <f t="shared" si="543"/>
        <v>24</v>
      </c>
      <c r="I3473" s="20">
        <f t="shared" si="548"/>
        <v>12</v>
      </c>
      <c r="J3473" s="21">
        <f t="shared" si="549"/>
        <v>39592</v>
      </c>
      <c r="K3473" s="21"/>
      <c r="L3473" s="21" t="str">
        <f t="shared" si="544"/>
        <v>Saturday</v>
      </c>
      <c r="M3473" s="20">
        <f t="shared" si="545"/>
        <v>5</v>
      </c>
      <c r="N3473" s="19">
        <v>5764.5</v>
      </c>
      <c r="O3473" s="4">
        <f>MATCH(N3473-1,'Supply Data'!$K$12:$K$17)+1</f>
        <v>5</v>
      </c>
      <c r="P3473">
        <f>INDEX('Supply Data'!$L$12:$L$17,'Demand Data'!O3473)</f>
        <v>75</v>
      </c>
      <c r="R3473" t="str">
        <f t="shared" si="546"/>
        <v>24-May-08 Saturday 12</v>
      </c>
    </row>
    <row r="3474" spans="4:18" x14ac:dyDescent="0.35">
      <c r="D3474" s="21">
        <f t="shared" si="547"/>
        <v>39592.499999991589</v>
      </c>
      <c r="E3474" s="21" t="b">
        <f t="shared" si="540"/>
        <v>0</v>
      </c>
      <c r="F3474" s="21" t="b">
        <f t="shared" si="541"/>
        <v>0</v>
      </c>
      <c r="G3474" s="20">
        <f t="shared" si="542"/>
        <v>1</v>
      </c>
      <c r="H3474" s="20">
        <f t="shared" si="543"/>
        <v>24</v>
      </c>
      <c r="I3474" s="20">
        <f t="shared" si="548"/>
        <v>13</v>
      </c>
      <c r="J3474" s="21">
        <f t="shared" si="549"/>
        <v>39592</v>
      </c>
      <c r="K3474" s="21"/>
      <c r="L3474" s="21" t="str">
        <f t="shared" si="544"/>
        <v>Saturday</v>
      </c>
      <c r="M3474" s="20">
        <f t="shared" si="545"/>
        <v>5</v>
      </c>
      <c r="N3474" s="19">
        <v>5866.5</v>
      </c>
      <c r="O3474" s="4">
        <f>MATCH(N3474-1,'Supply Data'!$K$12:$K$17)+1</f>
        <v>5</v>
      </c>
      <c r="P3474">
        <f>INDEX('Supply Data'!$L$12:$L$17,'Demand Data'!O3474)</f>
        <v>75</v>
      </c>
      <c r="R3474" t="str">
        <f t="shared" si="546"/>
        <v>24-May-08 Saturday 13</v>
      </c>
    </row>
    <row r="3475" spans="4:18" x14ac:dyDescent="0.35">
      <c r="D3475" s="21">
        <f t="shared" si="547"/>
        <v>39592.541666658253</v>
      </c>
      <c r="E3475" s="21" t="b">
        <f t="shared" si="540"/>
        <v>0</v>
      </c>
      <c r="F3475" s="21" t="b">
        <f t="shared" si="541"/>
        <v>0</v>
      </c>
      <c r="G3475" s="20">
        <f t="shared" si="542"/>
        <v>1</v>
      </c>
      <c r="H3475" s="20">
        <f t="shared" si="543"/>
        <v>24</v>
      </c>
      <c r="I3475" s="20">
        <f t="shared" si="548"/>
        <v>14</v>
      </c>
      <c r="J3475" s="21">
        <f t="shared" si="549"/>
        <v>39592</v>
      </c>
      <c r="K3475" s="21"/>
      <c r="L3475" s="21" t="str">
        <f t="shared" si="544"/>
        <v>Saturday</v>
      </c>
      <c r="M3475" s="20">
        <f t="shared" si="545"/>
        <v>5</v>
      </c>
      <c r="N3475" s="19">
        <v>6052.5</v>
      </c>
      <c r="O3475" s="4">
        <f>MATCH(N3475-1,'Supply Data'!$K$12:$K$17)+1</f>
        <v>5</v>
      </c>
      <c r="P3475">
        <f>INDEX('Supply Data'!$L$12:$L$17,'Demand Data'!O3475)</f>
        <v>75</v>
      </c>
      <c r="R3475" t="str">
        <f t="shared" si="546"/>
        <v>24-May-08 Saturday 14</v>
      </c>
    </row>
    <row r="3476" spans="4:18" x14ac:dyDescent="0.35">
      <c r="D3476" s="21">
        <f t="shared" si="547"/>
        <v>39592.583333324917</v>
      </c>
      <c r="E3476" s="21" t="b">
        <f t="shared" si="540"/>
        <v>0</v>
      </c>
      <c r="F3476" s="21" t="b">
        <f t="shared" si="541"/>
        <v>0</v>
      </c>
      <c r="G3476" s="20">
        <f t="shared" si="542"/>
        <v>1</v>
      </c>
      <c r="H3476" s="20">
        <f t="shared" si="543"/>
        <v>24</v>
      </c>
      <c r="I3476" s="20">
        <f t="shared" si="548"/>
        <v>15</v>
      </c>
      <c r="J3476" s="21">
        <f t="shared" si="549"/>
        <v>39592</v>
      </c>
      <c r="K3476" s="21"/>
      <c r="L3476" s="21" t="str">
        <f t="shared" si="544"/>
        <v>Saturday</v>
      </c>
      <c r="M3476" s="20">
        <f t="shared" si="545"/>
        <v>5</v>
      </c>
      <c r="N3476" s="19">
        <v>5935.5</v>
      </c>
      <c r="O3476" s="4">
        <f>MATCH(N3476-1,'Supply Data'!$K$12:$K$17)+1</f>
        <v>5</v>
      </c>
      <c r="P3476">
        <f>INDEX('Supply Data'!$L$12:$L$17,'Demand Data'!O3476)</f>
        <v>75</v>
      </c>
      <c r="R3476" t="str">
        <f t="shared" si="546"/>
        <v>24-May-08 Saturday 15</v>
      </c>
    </row>
    <row r="3477" spans="4:18" x14ac:dyDescent="0.35">
      <c r="D3477" s="21">
        <f t="shared" si="547"/>
        <v>39592.624999991582</v>
      </c>
      <c r="E3477" s="21" t="b">
        <f t="shared" si="540"/>
        <v>0</v>
      </c>
      <c r="F3477" s="21" t="b">
        <f t="shared" si="541"/>
        <v>0</v>
      </c>
      <c r="G3477" s="20">
        <f t="shared" si="542"/>
        <v>1</v>
      </c>
      <c r="H3477" s="20">
        <f t="shared" si="543"/>
        <v>24</v>
      </c>
      <c r="I3477" s="20">
        <f t="shared" si="548"/>
        <v>16</v>
      </c>
      <c r="J3477" s="21">
        <f t="shared" si="549"/>
        <v>39592</v>
      </c>
      <c r="K3477" s="21"/>
      <c r="L3477" s="21" t="str">
        <f t="shared" si="544"/>
        <v>Saturday</v>
      </c>
      <c r="M3477" s="20">
        <f t="shared" si="545"/>
        <v>5</v>
      </c>
      <c r="N3477" s="19">
        <v>5775</v>
      </c>
      <c r="O3477" s="4">
        <f>MATCH(N3477-1,'Supply Data'!$K$12:$K$17)+1</f>
        <v>5</v>
      </c>
      <c r="P3477">
        <f>INDEX('Supply Data'!$L$12:$L$17,'Demand Data'!O3477)</f>
        <v>75</v>
      </c>
      <c r="R3477" t="str">
        <f t="shared" si="546"/>
        <v>24-May-08 Saturday 16</v>
      </c>
    </row>
    <row r="3478" spans="4:18" x14ac:dyDescent="0.35">
      <c r="D3478" s="21">
        <f t="shared" si="547"/>
        <v>39592.666666658246</v>
      </c>
      <c r="E3478" s="21" t="b">
        <f t="shared" si="540"/>
        <v>0</v>
      </c>
      <c r="F3478" s="21" t="b">
        <f t="shared" si="541"/>
        <v>0</v>
      </c>
      <c r="G3478" s="20">
        <f t="shared" si="542"/>
        <v>1</v>
      </c>
      <c r="H3478" s="20">
        <f t="shared" si="543"/>
        <v>24</v>
      </c>
      <c r="I3478" s="20">
        <f t="shared" si="548"/>
        <v>17</v>
      </c>
      <c r="J3478" s="21">
        <f t="shared" si="549"/>
        <v>39592</v>
      </c>
      <c r="K3478" s="21"/>
      <c r="L3478" s="21" t="str">
        <f t="shared" si="544"/>
        <v>Saturday</v>
      </c>
      <c r="M3478" s="20">
        <f t="shared" si="545"/>
        <v>5</v>
      </c>
      <c r="N3478" s="19">
        <v>5511</v>
      </c>
      <c r="O3478" s="4">
        <f>MATCH(N3478-1,'Supply Data'!$K$12:$K$17)+1</f>
        <v>5</v>
      </c>
      <c r="P3478">
        <f>INDEX('Supply Data'!$L$12:$L$17,'Demand Data'!O3478)</f>
        <v>75</v>
      </c>
      <c r="R3478" t="str">
        <f t="shared" si="546"/>
        <v>24-May-08 Saturday 17</v>
      </c>
    </row>
    <row r="3479" spans="4:18" x14ac:dyDescent="0.35">
      <c r="D3479" s="21">
        <f t="shared" si="547"/>
        <v>39592.70833332491</v>
      </c>
      <c r="E3479" s="21" t="b">
        <f t="shared" si="540"/>
        <v>0</v>
      </c>
      <c r="F3479" s="21" t="b">
        <f t="shared" si="541"/>
        <v>0</v>
      </c>
      <c r="G3479" s="20">
        <f t="shared" si="542"/>
        <v>1</v>
      </c>
      <c r="H3479" s="20">
        <f t="shared" si="543"/>
        <v>24</v>
      </c>
      <c r="I3479" s="20">
        <f t="shared" si="548"/>
        <v>18</v>
      </c>
      <c r="J3479" s="21">
        <f t="shared" si="549"/>
        <v>39592</v>
      </c>
      <c r="K3479" s="21"/>
      <c r="L3479" s="21" t="str">
        <f t="shared" si="544"/>
        <v>Saturday</v>
      </c>
      <c r="M3479" s="20">
        <f t="shared" si="545"/>
        <v>5</v>
      </c>
      <c r="N3479" s="19">
        <v>5376</v>
      </c>
      <c r="O3479" s="4">
        <f>MATCH(N3479-1,'Supply Data'!$K$12:$K$17)+1</f>
        <v>5</v>
      </c>
      <c r="P3479">
        <f>INDEX('Supply Data'!$L$12:$L$17,'Demand Data'!O3479)</f>
        <v>75</v>
      </c>
      <c r="R3479" t="str">
        <f t="shared" si="546"/>
        <v>24-May-08 Saturday 18</v>
      </c>
    </row>
    <row r="3480" spans="4:18" x14ac:dyDescent="0.35">
      <c r="D3480" s="21">
        <f t="shared" si="547"/>
        <v>39592.749999991574</v>
      </c>
      <c r="E3480" s="21" t="b">
        <f t="shared" si="540"/>
        <v>0</v>
      </c>
      <c r="F3480" s="21" t="b">
        <f t="shared" si="541"/>
        <v>0</v>
      </c>
      <c r="G3480" s="20">
        <f t="shared" si="542"/>
        <v>1</v>
      </c>
      <c r="H3480" s="20">
        <f t="shared" si="543"/>
        <v>24</v>
      </c>
      <c r="I3480" s="20">
        <f t="shared" si="548"/>
        <v>19</v>
      </c>
      <c r="J3480" s="21">
        <f t="shared" si="549"/>
        <v>39592</v>
      </c>
      <c r="K3480" s="21"/>
      <c r="L3480" s="21" t="str">
        <f t="shared" si="544"/>
        <v>Saturday</v>
      </c>
      <c r="M3480" s="20">
        <f t="shared" si="545"/>
        <v>5</v>
      </c>
      <c r="N3480" s="19">
        <v>5979</v>
      </c>
      <c r="O3480" s="4">
        <f>MATCH(N3480-1,'Supply Data'!$K$12:$K$17)+1</f>
        <v>5</v>
      </c>
      <c r="P3480">
        <f>INDEX('Supply Data'!$L$12:$L$17,'Demand Data'!O3480)</f>
        <v>75</v>
      </c>
      <c r="R3480" t="str">
        <f t="shared" si="546"/>
        <v>24-May-08 Saturday 19</v>
      </c>
    </row>
    <row r="3481" spans="4:18" x14ac:dyDescent="0.35">
      <c r="D3481" s="21">
        <f t="shared" si="547"/>
        <v>39592.791666658239</v>
      </c>
      <c r="E3481" s="21" t="b">
        <f t="shared" si="540"/>
        <v>0</v>
      </c>
      <c r="F3481" s="21" t="b">
        <f t="shared" si="541"/>
        <v>0</v>
      </c>
      <c r="G3481" s="20">
        <f t="shared" si="542"/>
        <v>1</v>
      </c>
      <c r="H3481" s="20">
        <f t="shared" si="543"/>
        <v>24</v>
      </c>
      <c r="I3481" s="20">
        <f t="shared" si="548"/>
        <v>20</v>
      </c>
      <c r="J3481" s="21">
        <f t="shared" si="549"/>
        <v>39592</v>
      </c>
      <c r="K3481" s="21"/>
      <c r="L3481" s="21" t="str">
        <f t="shared" si="544"/>
        <v>Saturday</v>
      </c>
      <c r="M3481" s="20">
        <f t="shared" si="545"/>
        <v>5</v>
      </c>
      <c r="N3481" s="19">
        <v>5907</v>
      </c>
      <c r="O3481" s="4">
        <f>MATCH(N3481-1,'Supply Data'!$K$12:$K$17)+1</f>
        <v>5</v>
      </c>
      <c r="P3481">
        <f>INDEX('Supply Data'!$L$12:$L$17,'Demand Data'!O3481)</f>
        <v>75</v>
      </c>
      <c r="R3481" t="str">
        <f t="shared" si="546"/>
        <v>24-May-08 Saturday 20</v>
      </c>
    </row>
    <row r="3482" spans="4:18" x14ac:dyDescent="0.35">
      <c r="D3482" s="21">
        <f t="shared" si="547"/>
        <v>39592.833333324903</v>
      </c>
      <c r="E3482" s="21" t="b">
        <f t="shared" si="540"/>
        <v>0</v>
      </c>
      <c r="F3482" s="21" t="b">
        <f t="shared" si="541"/>
        <v>0</v>
      </c>
      <c r="G3482" s="20">
        <f t="shared" si="542"/>
        <v>1</v>
      </c>
      <c r="H3482" s="20">
        <f t="shared" si="543"/>
        <v>24</v>
      </c>
      <c r="I3482" s="20">
        <f t="shared" si="548"/>
        <v>21</v>
      </c>
      <c r="J3482" s="21">
        <f t="shared" si="549"/>
        <v>39592</v>
      </c>
      <c r="K3482" s="21"/>
      <c r="L3482" s="21" t="str">
        <f t="shared" si="544"/>
        <v>Saturday</v>
      </c>
      <c r="M3482" s="20">
        <f t="shared" si="545"/>
        <v>5</v>
      </c>
      <c r="N3482" s="19">
        <v>5646</v>
      </c>
      <c r="O3482" s="4">
        <f>MATCH(N3482-1,'Supply Data'!$K$12:$K$17)+1</f>
        <v>5</v>
      </c>
      <c r="P3482">
        <f>INDEX('Supply Data'!$L$12:$L$17,'Demand Data'!O3482)</f>
        <v>75</v>
      </c>
      <c r="R3482" t="str">
        <f t="shared" si="546"/>
        <v>24-May-08 Saturday 21</v>
      </c>
    </row>
    <row r="3483" spans="4:18" x14ac:dyDescent="0.35">
      <c r="D3483" s="21">
        <f t="shared" si="547"/>
        <v>39592.874999991567</v>
      </c>
      <c r="E3483" s="21" t="b">
        <f t="shared" si="540"/>
        <v>0</v>
      </c>
      <c r="F3483" s="21" t="b">
        <f t="shared" si="541"/>
        <v>0</v>
      </c>
      <c r="G3483" s="20">
        <f t="shared" si="542"/>
        <v>1</v>
      </c>
      <c r="H3483" s="20">
        <f t="shared" si="543"/>
        <v>24</v>
      </c>
      <c r="I3483" s="20">
        <f t="shared" si="548"/>
        <v>22</v>
      </c>
      <c r="J3483" s="21">
        <f t="shared" si="549"/>
        <v>39592</v>
      </c>
      <c r="K3483" s="21"/>
      <c r="L3483" s="21" t="str">
        <f t="shared" si="544"/>
        <v>Saturday</v>
      </c>
      <c r="M3483" s="20">
        <f t="shared" si="545"/>
        <v>5</v>
      </c>
      <c r="N3483" s="19">
        <v>5223</v>
      </c>
      <c r="O3483" s="4">
        <f>MATCH(N3483-1,'Supply Data'!$K$12:$K$17)+1</f>
        <v>5</v>
      </c>
      <c r="P3483">
        <f>INDEX('Supply Data'!$L$12:$L$17,'Demand Data'!O3483)</f>
        <v>75</v>
      </c>
      <c r="R3483" t="str">
        <f t="shared" si="546"/>
        <v>24-May-08 Saturday 22</v>
      </c>
    </row>
    <row r="3484" spans="4:18" x14ac:dyDescent="0.35">
      <c r="D3484" s="21">
        <f t="shared" si="547"/>
        <v>39592.916666658231</v>
      </c>
      <c r="E3484" s="21" t="b">
        <f t="shared" si="540"/>
        <v>0</v>
      </c>
      <c r="F3484" s="21" t="b">
        <f t="shared" si="541"/>
        <v>0</v>
      </c>
      <c r="G3484" s="20">
        <f t="shared" si="542"/>
        <v>1</v>
      </c>
      <c r="H3484" s="20">
        <f t="shared" si="543"/>
        <v>24</v>
      </c>
      <c r="I3484" s="20">
        <f t="shared" si="548"/>
        <v>23</v>
      </c>
      <c r="J3484" s="21">
        <f t="shared" si="549"/>
        <v>39592</v>
      </c>
      <c r="K3484" s="21"/>
      <c r="L3484" s="21" t="str">
        <f t="shared" si="544"/>
        <v>Saturday</v>
      </c>
      <c r="M3484" s="20">
        <f t="shared" si="545"/>
        <v>5</v>
      </c>
      <c r="N3484" s="19">
        <v>4803</v>
      </c>
      <c r="O3484" s="4">
        <f>MATCH(N3484-1,'Supply Data'!$K$12:$K$17)+1</f>
        <v>5</v>
      </c>
      <c r="P3484">
        <f>INDEX('Supply Data'!$L$12:$L$17,'Demand Data'!O3484)</f>
        <v>75</v>
      </c>
      <c r="R3484" t="str">
        <f t="shared" si="546"/>
        <v>24-May-08 Saturday 23</v>
      </c>
    </row>
    <row r="3485" spans="4:18" x14ac:dyDescent="0.35">
      <c r="D3485" s="21">
        <f t="shared" si="547"/>
        <v>39592.958333324896</v>
      </c>
      <c r="E3485" s="21" t="b">
        <f t="shared" si="540"/>
        <v>0</v>
      </c>
      <c r="F3485" s="21" t="b">
        <f t="shared" si="541"/>
        <v>0</v>
      </c>
      <c r="G3485" s="20">
        <f t="shared" si="542"/>
        <v>1</v>
      </c>
      <c r="H3485" s="20">
        <f t="shared" si="543"/>
        <v>24</v>
      </c>
      <c r="I3485" s="20">
        <f t="shared" si="548"/>
        <v>24</v>
      </c>
      <c r="J3485" s="21">
        <f t="shared" si="549"/>
        <v>39592</v>
      </c>
      <c r="K3485" s="21"/>
      <c r="L3485" s="21" t="str">
        <f t="shared" si="544"/>
        <v>Saturday</v>
      </c>
      <c r="M3485" s="20">
        <f t="shared" si="545"/>
        <v>5</v>
      </c>
      <c r="N3485" s="19">
        <v>4497</v>
      </c>
      <c r="O3485" s="4">
        <f>MATCH(N3485-1,'Supply Data'!$K$12:$K$17)+1</f>
        <v>4</v>
      </c>
      <c r="P3485">
        <f>INDEX('Supply Data'!$L$12:$L$17,'Demand Data'!O3485)</f>
        <v>50</v>
      </c>
      <c r="R3485" t="str">
        <f t="shared" si="546"/>
        <v>24-May-08 Saturday 24</v>
      </c>
    </row>
    <row r="3486" spans="4:18" x14ac:dyDescent="0.35">
      <c r="D3486" s="21">
        <f t="shared" si="547"/>
        <v>39592.99999999156</v>
      </c>
      <c r="E3486" s="21" t="b">
        <f t="shared" si="540"/>
        <v>0</v>
      </c>
      <c r="F3486" s="21" t="b">
        <f t="shared" si="541"/>
        <v>0</v>
      </c>
      <c r="G3486" s="20">
        <f t="shared" si="542"/>
        <v>1</v>
      </c>
      <c r="H3486" s="20">
        <f t="shared" si="543"/>
        <v>24</v>
      </c>
      <c r="I3486" s="20">
        <f t="shared" si="548"/>
        <v>1</v>
      </c>
      <c r="J3486" s="21">
        <f t="shared" si="549"/>
        <v>39593</v>
      </c>
      <c r="K3486" s="21"/>
      <c r="L3486" s="21" t="str">
        <f t="shared" si="544"/>
        <v>Sunday</v>
      </c>
      <c r="M3486" s="20">
        <f t="shared" si="545"/>
        <v>5</v>
      </c>
      <c r="N3486" s="19">
        <v>4273.5</v>
      </c>
      <c r="O3486" s="4">
        <f>MATCH(N3486-1,'Supply Data'!$K$12:$K$17)+1</f>
        <v>4</v>
      </c>
      <c r="P3486">
        <f>INDEX('Supply Data'!$L$12:$L$17,'Demand Data'!O3486)</f>
        <v>50</v>
      </c>
      <c r="R3486" t="str">
        <f t="shared" si="546"/>
        <v>25-May-08 Sunday 1</v>
      </c>
    </row>
    <row r="3487" spans="4:18" x14ac:dyDescent="0.35">
      <c r="D3487" s="21">
        <f t="shared" si="547"/>
        <v>39593.041666658224</v>
      </c>
      <c r="E3487" s="21" t="b">
        <f t="shared" si="540"/>
        <v>0</v>
      </c>
      <c r="F3487" s="21" t="b">
        <f t="shared" si="541"/>
        <v>0</v>
      </c>
      <c r="G3487" s="20">
        <f t="shared" si="542"/>
        <v>1</v>
      </c>
      <c r="H3487" s="20">
        <f t="shared" si="543"/>
        <v>24</v>
      </c>
      <c r="I3487" s="20">
        <f t="shared" si="548"/>
        <v>2</v>
      </c>
      <c r="J3487" s="21">
        <f t="shared" si="549"/>
        <v>39593</v>
      </c>
      <c r="K3487" s="21"/>
      <c r="L3487" s="21" t="str">
        <f t="shared" si="544"/>
        <v>Sunday</v>
      </c>
      <c r="M3487" s="20">
        <f t="shared" si="545"/>
        <v>5</v>
      </c>
      <c r="N3487" s="19">
        <v>4174.5</v>
      </c>
      <c r="O3487" s="4">
        <f>MATCH(N3487-1,'Supply Data'!$K$12:$K$17)+1</f>
        <v>4</v>
      </c>
      <c r="P3487">
        <f>INDEX('Supply Data'!$L$12:$L$17,'Demand Data'!O3487)</f>
        <v>50</v>
      </c>
      <c r="R3487" t="str">
        <f t="shared" si="546"/>
        <v>25-May-08 Sunday 2</v>
      </c>
    </row>
    <row r="3488" spans="4:18" x14ac:dyDescent="0.35">
      <c r="D3488" s="21">
        <f t="shared" si="547"/>
        <v>39593.083333324888</v>
      </c>
      <c r="E3488" s="21" t="b">
        <f t="shared" si="540"/>
        <v>0</v>
      </c>
      <c r="F3488" s="21" t="b">
        <f t="shared" si="541"/>
        <v>0</v>
      </c>
      <c r="G3488" s="20">
        <f t="shared" si="542"/>
        <v>1</v>
      </c>
      <c r="H3488" s="20">
        <f t="shared" si="543"/>
        <v>24</v>
      </c>
      <c r="I3488" s="20">
        <f t="shared" si="548"/>
        <v>3</v>
      </c>
      <c r="J3488" s="21">
        <f t="shared" si="549"/>
        <v>39593</v>
      </c>
      <c r="K3488" s="21"/>
      <c r="L3488" s="21" t="str">
        <f t="shared" si="544"/>
        <v>Sunday</v>
      </c>
      <c r="M3488" s="20">
        <f t="shared" si="545"/>
        <v>5</v>
      </c>
      <c r="N3488" s="19">
        <v>4072.5</v>
      </c>
      <c r="O3488" s="4">
        <f>MATCH(N3488-1,'Supply Data'!$K$12:$K$17)+1</f>
        <v>4</v>
      </c>
      <c r="P3488">
        <f>INDEX('Supply Data'!$L$12:$L$17,'Demand Data'!O3488)</f>
        <v>50</v>
      </c>
      <c r="R3488" t="str">
        <f t="shared" si="546"/>
        <v>25-May-08 Sunday 3</v>
      </c>
    </row>
    <row r="3489" spans="4:18" x14ac:dyDescent="0.35">
      <c r="D3489" s="21">
        <f t="shared" si="547"/>
        <v>39593.124999991553</v>
      </c>
      <c r="E3489" s="21" t="b">
        <f t="shared" si="540"/>
        <v>0</v>
      </c>
      <c r="F3489" s="21" t="b">
        <f t="shared" si="541"/>
        <v>0</v>
      </c>
      <c r="G3489" s="20">
        <f t="shared" si="542"/>
        <v>1</v>
      </c>
      <c r="H3489" s="20">
        <f t="shared" si="543"/>
        <v>24</v>
      </c>
      <c r="I3489" s="20">
        <f t="shared" si="548"/>
        <v>4</v>
      </c>
      <c r="J3489" s="21">
        <f t="shared" si="549"/>
        <v>39593</v>
      </c>
      <c r="K3489" s="21"/>
      <c r="L3489" s="21" t="str">
        <f t="shared" si="544"/>
        <v>Sunday</v>
      </c>
      <c r="M3489" s="20">
        <f t="shared" si="545"/>
        <v>5</v>
      </c>
      <c r="N3489" s="19">
        <v>4011</v>
      </c>
      <c r="O3489" s="4">
        <f>MATCH(N3489-1,'Supply Data'!$K$12:$K$17)+1</f>
        <v>4</v>
      </c>
      <c r="P3489">
        <f>INDEX('Supply Data'!$L$12:$L$17,'Demand Data'!O3489)</f>
        <v>50</v>
      </c>
      <c r="R3489" t="str">
        <f t="shared" si="546"/>
        <v>25-May-08 Sunday 4</v>
      </c>
    </row>
    <row r="3490" spans="4:18" x14ac:dyDescent="0.35">
      <c r="D3490" s="21">
        <f t="shared" si="547"/>
        <v>39593.166666658217</v>
      </c>
      <c r="E3490" s="21" t="b">
        <f t="shared" si="540"/>
        <v>0</v>
      </c>
      <c r="F3490" s="21" t="b">
        <f t="shared" si="541"/>
        <v>0</v>
      </c>
      <c r="G3490" s="20">
        <f t="shared" si="542"/>
        <v>1</v>
      </c>
      <c r="H3490" s="20">
        <f t="shared" si="543"/>
        <v>24</v>
      </c>
      <c r="I3490" s="20">
        <f t="shared" si="548"/>
        <v>5</v>
      </c>
      <c r="J3490" s="21">
        <f t="shared" si="549"/>
        <v>39593</v>
      </c>
      <c r="K3490" s="21"/>
      <c r="L3490" s="21" t="str">
        <f t="shared" si="544"/>
        <v>Sunday</v>
      </c>
      <c r="M3490" s="20">
        <f t="shared" si="545"/>
        <v>5</v>
      </c>
      <c r="N3490" s="19">
        <v>4035</v>
      </c>
      <c r="O3490" s="4">
        <f>MATCH(N3490-1,'Supply Data'!$K$12:$K$17)+1</f>
        <v>4</v>
      </c>
      <c r="P3490">
        <f>INDEX('Supply Data'!$L$12:$L$17,'Demand Data'!O3490)</f>
        <v>50</v>
      </c>
      <c r="R3490" t="str">
        <f t="shared" si="546"/>
        <v>25-May-08 Sunday 5</v>
      </c>
    </row>
    <row r="3491" spans="4:18" x14ac:dyDescent="0.35">
      <c r="D3491" s="21">
        <f t="shared" si="547"/>
        <v>39593.208333324881</v>
      </c>
      <c r="E3491" s="21" t="b">
        <f t="shared" si="540"/>
        <v>0</v>
      </c>
      <c r="F3491" s="21" t="b">
        <f t="shared" si="541"/>
        <v>0</v>
      </c>
      <c r="G3491" s="20">
        <f t="shared" si="542"/>
        <v>1</v>
      </c>
      <c r="H3491" s="20">
        <f t="shared" si="543"/>
        <v>24</v>
      </c>
      <c r="I3491" s="20">
        <f t="shared" si="548"/>
        <v>6</v>
      </c>
      <c r="J3491" s="21">
        <f t="shared" si="549"/>
        <v>39593</v>
      </c>
      <c r="K3491" s="21"/>
      <c r="L3491" s="21" t="str">
        <f t="shared" si="544"/>
        <v>Sunday</v>
      </c>
      <c r="M3491" s="20">
        <f t="shared" si="545"/>
        <v>5</v>
      </c>
      <c r="N3491" s="19">
        <v>3841.5</v>
      </c>
      <c r="O3491" s="4">
        <f>MATCH(N3491-1,'Supply Data'!$K$12:$K$17)+1</f>
        <v>4</v>
      </c>
      <c r="P3491">
        <f>INDEX('Supply Data'!$L$12:$L$17,'Demand Data'!O3491)</f>
        <v>50</v>
      </c>
      <c r="R3491" t="str">
        <f t="shared" si="546"/>
        <v>25-May-08 Sunday 6</v>
      </c>
    </row>
    <row r="3492" spans="4:18" x14ac:dyDescent="0.35">
      <c r="D3492" s="21">
        <f t="shared" si="547"/>
        <v>39593.249999991545</v>
      </c>
      <c r="E3492" s="21" t="b">
        <f t="shared" si="540"/>
        <v>0</v>
      </c>
      <c r="F3492" s="21" t="b">
        <f t="shared" si="541"/>
        <v>0</v>
      </c>
      <c r="G3492" s="20">
        <f t="shared" si="542"/>
        <v>1</v>
      </c>
      <c r="H3492" s="20">
        <f t="shared" si="543"/>
        <v>24</v>
      </c>
      <c r="I3492" s="20">
        <f t="shared" si="548"/>
        <v>7</v>
      </c>
      <c r="J3492" s="21">
        <f t="shared" si="549"/>
        <v>39593</v>
      </c>
      <c r="K3492" s="21"/>
      <c r="L3492" s="21" t="str">
        <f t="shared" si="544"/>
        <v>Sunday</v>
      </c>
      <c r="M3492" s="20">
        <f t="shared" si="545"/>
        <v>5</v>
      </c>
      <c r="N3492" s="19">
        <v>3970.5</v>
      </c>
      <c r="O3492" s="4">
        <f>MATCH(N3492-1,'Supply Data'!$K$12:$K$17)+1</f>
        <v>4</v>
      </c>
      <c r="P3492">
        <f>INDEX('Supply Data'!$L$12:$L$17,'Demand Data'!O3492)</f>
        <v>50</v>
      </c>
      <c r="R3492" t="str">
        <f t="shared" si="546"/>
        <v>25-May-08 Sunday 7</v>
      </c>
    </row>
    <row r="3493" spans="4:18" x14ac:dyDescent="0.35">
      <c r="D3493" s="21">
        <f t="shared" si="547"/>
        <v>39593.29166665821</v>
      </c>
      <c r="E3493" s="21" t="b">
        <f t="shared" si="540"/>
        <v>0</v>
      </c>
      <c r="F3493" s="21" t="b">
        <f t="shared" si="541"/>
        <v>0</v>
      </c>
      <c r="G3493" s="20">
        <f t="shared" si="542"/>
        <v>1</v>
      </c>
      <c r="H3493" s="20">
        <f t="shared" si="543"/>
        <v>24</v>
      </c>
      <c r="I3493" s="20">
        <f t="shared" si="548"/>
        <v>8</v>
      </c>
      <c r="J3493" s="21">
        <f t="shared" si="549"/>
        <v>39593</v>
      </c>
      <c r="K3493" s="21"/>
      <c r="L3493" s="21" t="str">
        <f t="shared" si="544"/>
        <v>Sunday</v>
      </c>
      <c r="M3493" s="20">
        <f t="shared" si="545"/>
        <v>5</v>
      </c>
      <c r="N3493" s="19">
        <v>4504.5</v>
      </c>
      <c r="O3493" s="4">
        <f>MATCH(N3493-1,'Supply Data'!$K$12:$K$17)+1</f>
        <v>4</v>
      </c>
      <c r="P3493">
        <f>INDEX('Supply Data'!$L$12:$L$17,'Demand Data'!O3493)</f>
        <v>50</v>
      </c>
      <c r="R3493" t="str">
        <f t="shared" si="546"/>
        <v>25-May-08 Sunday 8</v>
      </c>
    </row>
    <row r="3494" spans="4:18" x14ac:dyDescent="0.35">
      <c r="D3494" s="21">
        <f t="shared" si="547"/>
        <v>39593.333333324874</v>
      </c>
      <c r="E3494" s="21" t="b">
        <f t="shared" si="540"/>
        <v>0</v>
      </c>
      <c r="F3494" s="21" t="b">
        <f t="shared" si="541"/>
        <v>0</v>
      </c>
      <c r="G3494" s="20">
        <f t="shared" si="542"/>
        <v>1</v>
      </c>
      <c r="H3494" s="20">
        <f t="shared" si="543"/>
        <v>24</v>
      </c>
      <c r="I3494" s="20">
        <f t="shared" si="548"/>
        <v>9</v>
      </c>
      <c r="J3494" s="21">
        <f t="shared" si="549"/>
        <v>39593</v>
      </c>
      <c r="K3494" s="21"/>
      <c r="L3494" s="21" t="str">
        <f t="shared" si="544"/>
        <v>Sunday</v>
      </c>
      <c r="M3494" s="20">
        <f t="shared" si="545"/>
        <v>5</v>
      </c>
      <c r="N3494" s="19">
        <v>4902</v>
      </c>
      <c r="O3494" s="4">
        <f>MATCH(N3494-1,'Supply Data'!$K$12:$K$17)+1</f>
        <v>5</v>
      </c>
      <c r="P3494">
        <f>INDEX('Supply Data'!$L$12:$L$17,'Demand Data'!O3494)</f>
        <v>75</v>
      </c>
      <c r="R3494" t="str">
        <f t="shared" si="546"/>
        <v>25-May-08 Sunday 9</v>
      </c>
    </row>
    <row r="3495" spans="4:18" x14ac:dyDescent="0.35">
      <c r="D3495" s="21">
        <f t="shared" si="547"/>
        <v>39593.374999991538</v>
      </c>
      <c r="E3495" s="21" t="b">
        <f t="shared" si="540"/>
        <v>0</v>
      </c>
      <c r="F3495" s="21" t="b">
        <f t="shared" si="541"/>
        <v>0</v>
      </c>
      <c r="G3495" s="20">
        <f t="shared" si="542"/>
        <v>1</v>
      </c>
      <c r="H3495" s="20">
        <f t="shared" si="543"/>
        <v>24</v>
      </c>
      <c r="I3495" s="20">
        <f t="shared" si="548"/>
        <v>10</v>
      </c>
      <c r="J3495" s="21">
        <f t="shared" si="549"/>
        <v>39593</v>
      </c>
      <c r="K3495" s="21"/>
      <c r="L3495" s="21" t="str">
        <f t="shared" si="544"/>
        <v>Sunday</v>
      </c>
      <c r="M3495" s="20">
        <f t="shared" si="545"/>
        <v>5</v>
      </c>
      <c r="N3495" s="19">
        <v>5308.5</v>
      </c>
      <c r="O3495" s="4">
        <f>MATCH(N3495-1,'Supply Data'!$K$12:$K$17)+1</f>
        <v>5</v>
      </c>
      <c r="P3495">
        <f>INDEX('Supply Data'!$L$12:$L$17,'Demand Data'!O3495)</f>
        <v>75</v>
      </c>
      <c r="R3495" t="str">
        <f t="shared" si="546"/>
        <v>25-May-08 Sunday 10</v>
      </c>
    </row>
    <row r="3496" spans="4:18" x14ac:dyDescent="0.35">
      <c r="D3496" s="21">
        <f t="shared" si="547"/>
        <v>39593.416666658202</v>
      </c>
      <c r="E3496" s="21" t="b">
        <f t="shared" si="540"/>
        <v>0</v>
      </c>
      <c r="F3496" s="21" t="b">
        <f t="shared" si="541"/>
        <v>0</v>
      </c>
      <c r="G3496" s="20">
        <f t="shared" si="542"/>
        <v>1</v>
      </c>
      <c r="H3496" s="20">
        <f t="shared" si="543"/>
        <v>24</v>
      </c>
      <c r="I3496" s="20">
        <f t="shared" si="548"/>
        <v>11</v>
      </c>
      <c r="J3496" s="21">
        <f t="shared" si="549"/>
        <v>39593</v>
      </c>
      <c r="K3496" s="21"/>
      <c r="L3496" s="21" t="str">
        <f t="shared" si="544"/>
        <v>Sunday</v>
      </c>
      <c r="M3496" s="20">
        <f t="shared" si="545"/>
        <v>5</v>
      </c>
      <c r="N3496" s="19">
        <v>5488.5</v>
      </c>
      <c r="O3496" s="4">
        <f>MATCH(N3496-1,'Supply Data'!$K$12:$K$17)+1</f>
        <v>5</v>
      </c>
      <c r="P3496">
        <f>INDEX('Supply Data'!$L$12:$L$17,'Demand Data'!O3496)</f>
        <v>75</v>
      </c>
      <c r="R3496" t="str">
        <f t="shared" si="546"/>
        <v>25-May-08 Sunday 11</v>
      </c>
    </row>
    <row r="3497" spans="4:18" x14ac:dyDescent="0.35">
      <c r="D3497" s="21">
        <f t="shared" si="547"/>
        <v>39593.458333324867</v>
      </c>
      <c r="E3497" s="21" t="b">
        <f t="shared" si="540"/>
        <v>0</v>
      </c>
      <c r="F3497" s="21" t="b">
        <f t="shared" si="541"/>
        <v>0</v>
      </c>
      <c r="G3497" s="20">
        <f t="shared" si="542"/>
        <v>1</v>
      </c>
      <c r="H3497" s="20">
        <f t="shared" si="543"/>
        <v>24</v>
      </c>
      <c r="I3497" s="20">
        <f t="shared" si="548"/>
        <v>12</v>
      </c>
      <c r="J3497" s="21">
        <f t="shared" si="549"/>
        <v>39593</v>
      </c>
      <c r="K3497" s="21"/>
      <c r="L3497" s="21" t="str">
        <f t="shared" si="544"/>
        <v>Sunday</v>
      </c>
      <c r="M3497" s="20">
        <f t="shared" si="545"/>
        <v>5</v>
      </c>
      <c r="N3497" s="19">
        <v>5229</v>
      </c>
      <c r="O3497" s="4">
        <f>MATCH(N3497-1,'Supply Data'!$K$12:$K$17)+1</f>
        <v>5</v>
      </c>
      <c r="P3497">
        <f>INDEX('Supply Data'!$L$12:$L$17,'Demand Data'!O3497)</f>
        <v>75</v>
      </c>
      <c r="R3497" t="str">
        <f t="shared" si="546"/>
        <v>25-May-08 Sunday 12</v>
      </c>
    </row>
    <row r="3498" spans="4:18" x14ac:dyDescent="0.35">
      <c r="D3498" s="21">
        <f t="shared" si="547"/>
        <v>39593.499999991531</v>
      </c>
      <c r="E3498" s="21" t="b">
        <f t="shared" si="540"/>
        <v>0</v>
      </c>
      <c r="F3498" s="21" t="b">
        <f t="shared" si="541"/>
        <v>0</v>
      </c>
      <c r="G3498" s="20">
        <f t="shared" si="542"/>
        <v>1</v>
      </c>
      <c r="H3498" s="20">
        <f t="shared" si="543"/>
        <v>24</v>
      </c>
      <c r="I3498" s="20">
        <f t="shared" si="548"/>
        <v>13</v>
      </c>
      <c r="J3498" s="21">
        <f t="shared" si="549"/>
        <v>39593</v>
      </c>
      <c r="K3498" s="21"/>
      <c r="L3498" s="21" t="str">
        <f t="shared" si="544"/>
        <v>Sunday</v>
      </c>
      <c r="M3498" s="20">
        <f t="shared" si="545"/>
        <v>5</v>
      </c>
      <c r="N3498" s="19">
        <v>5262</v>
      </c>
      <c r="O3498" s="4">
        <f>MATCH(N3498-1,'Supply Data'!$K$12:$K$17)+1</f>
        <v>5</v>
      </c>
      <c r="P3498">
        <f>INDEX('Supply Data'!$L$12:$L$17,'Demand Data'!O3498)</f>
        <v>75</v>
      </c>
      <c r="R3498" t="str">
        <f t="shared" si="546"/>
        <v>25-May-08 Sunday 13</v>
      </c>
    </row>
    <row r="3499" spans="4:18" x14ac:dyDescent="0.35">
      <c r="D3499" s="21">
        <f t="shared" si="547"/>
        <v>39593.541666658195</v>
      </c>
      <c r="E3499" s="21" t="b">
        <f t="shared" si="540"/>
        <v>0</v>
      </c>
      <c r="F3499" s="21" t="b">
        <f t="shared" si="541"/>
        <v>0</v>
      </c>
      <c r="G3499" s="20">
        <f t="shared" si="542"/>
        <v>1</v>
      </c>
      <c r="H3499" s="20">
        <f t="shared" si="543"/>
        <v>24</v>
      </c>
      <c r="I3499" s="20">
        <f t="shared" si="548"/>
        <v>14</v>
      </c>
      <c r="J3499" s="21">
        <f t="shared" si="549"/>
        <v>39593</v>
      </c>
      <c r="K3499" s="21"/>
      <c r="L3499" s="21" t="str">
        <f t="shared" si="544"/>
        <v>Sunday</v>
      </c>
      <c r="M3499" s="20">
        <f t="shared" si="545"/>
        <v>5</v>
      </c>
      <c r="N3499" s="19">
        <v>5431.5</v>
      </c>
      <c r="O3499" s="4">
        <f>MATCH(N3499-1,'Supply Data'!$K$12:$K$17)+1</f>
        <v>5</v>
      </c>
      <c r="P3499">
        <f>INDEX('Supply Data'!$L$12:$L$17,'Demand Data'!O3499)</f>
        <v>75</v>
      </c>
      <c r="R3499" t="str">
        <f t="shared" si="546"/>
        <v>25-May-08 Sunday 14</v>
      </c>
    </row>
    <row r="3500" spans="4:18" x14ac:dyDescent="0.35">
      <c r="D3500" s="21">
        <f t="shared" si="547"/>
        <v>39593.583333324859</v>
      </c>
      <c r="E3500" s="21" t="b">
        <f t="shared" si="540"/>
        <v>0</v>
      </c>
      <c r="F3500" s="21" t="b">
        <f t="shared" si="541"/>
        <v>0</v>
      </c>
      <c r="G3500" s="20">
        <f t="shared" si="542"/>
        <v>1</v>
      </c>
      <c r="H3500" s="20">
        <f t="shared" si="543"/>
        <v>24</v>
      </c>
      <c r="I3500" s="20">
        <f t="shared" si="548"/>
        <v>15</v>
      </c>
      <c r="J3500" s="21">
        <f t="shared" si="549"/>
        <v>39593</v>
      </c>
      <c r="K3500" s="21"/>
      <c r="L3500" s="21" t="str">
        <f t="shared" si="544"/>
        <v>Sunday</v>
      </c>
      <c r="M3500" s="20">
        <f t="shared" si="545"/>
        <v>5</v>
      </c>
      <c r="N3500" s="19">
        <v>5224.5</v>
      </c>
      <c r="O3500" s="4">
        <f>MATCH(N3500-1,'Supply Data'!$K$12:$K$17)+1</f>
        <v>5</v>
      </c>
      <c r="P3500">
        <f>INDEX('Supply Data'!$L$12:$L$17,'Demand Data'!O3500)</f>
        <v>75</v>
      </c>
      <c r="R3500" t="str">
        <f t="shared" si="546"/>
        <v>25-May-08 Sunday 15</v>
      </c>
    </row>
    <row r="3501" spans="4:18" x14ac:dyDescent="0.35">
      <c r="D3501" s="21">
        <f t="shared" si="547"/>
        <v>39593.624999991524</v>
      </c>
      <c r="E3501" s="21" t="b">
        <f t="shared" si="540"/>
        <v>0</v>
      </c>
      <c r="F3501" s="21" t="b">
        <f t="shared" si="541"/>
        <v>0</v>
      </c>
      <c r="G3501" s="20">
        <f t="shared" si="542"/>
        <v>1</v>
      </c>
      <c r="H3501" s="20">
        <f t="shared" si="543"/>
        <v>24</v>
      </c>
      <c r="I3501" s="20">
        <f t="shared" si="548"/>
        <v>16</v>
      </c>
      <c r="J3501" s="21">
        <f t="shared" si="549"/>
        <v>39593</v>
      </c>
      <c r="K3501" s="21"/>
      <c r="L3501" s="21" t="str">
        <f t="shared" si="544"/>
        <v>Sunday</v>
      </c>
      <c r="M3501" s="20">
        <f t="shared" si="545"/>
        <v>5</v>
      </c>
      <c r="N3501" s="19">
        <v>5079</v>
      </c>
      <c r="O3501" s="4">
        <f>MATCH(N3501-1,'Supply Data'!$K$12:$K$17)+1</f>
        <v>5</v>
      </c>
      <c r="P3501">
        <f>INDEX('Supply Data'!$L$12:$L$17,'Demand Data'!O3501)</f>
        <v>75</v>
      </c>
      <c r="R3501" t="str">
        <f t="shared" si="546"/>
        <v>25-May-08 Sunday 16</v>
      </c>
    </row>
    <row r="3502" spans="4:18" x14ac:dyDescent="0.35">
      <c r="D3502" s="21">
        <f t="shared" si="547"/>
        <v>39593.666666658188</v>
      </c>
      <c r="E3502" s="21" t="b">
        <f t="shared" si="540"/>
        <v>0</v>
      </c>
      <c r="F3502" s="21" t="b">
        <f t="shared" si="541"/>
        <v>0</v>
      </c>
      <c r="G3502" s="20">
        <f t="shared" si="542"/>
        <v>1</v>
      </c>
      <c r="H3502" s="20">
        <f t="shared" si="543"/>
        <v>24</v>
      </c>
      <c r="I3502" s="20">
        <f t="shared" si="548"/>
        <v>17</v>
      </c>
      <c r="J3502" s="21">
        <f t="shared" si="549"/>
        <v>39593</v>
      </c>
      <c r="K3502" s="21"/>
      <c r="L3502" s="21" t="str">
        <f t="shared" si="544"/>
        <v>Sunday</v>
      </c>
      <c r="M3502" s="20">
        <f t="shared" si="545"/>
        <v>5</v>
      </c>
      <c r="N3502" s="19">
        <v>4873.5</v>
      </c>
      <c r="O3502" s="4">
        <f>MATCH(N3502-1,'Supply Data'!$K$12:$K$17)+1</f>
        <v>5</v>
      </c>
      <c r="P3502">
        <f>INDEX('Supply Data'!$L$12:$L$17,'Demand Data'!O3502)</f>
        <v>75</v>
      </c>
      <c r="R3502" t="str">
        <f t="shared" si="546"/>
        <v>25-May-08 Sunday 17</v>
      </c>
    </row>
    <row r="3503" spans="4:18" x14ac:dyDescent="0.35">
      <c r="D3503" s="21">
        <f t="shared" si="547"/>
        <v>39593.708333324852</v>
      </c>
      <c r="E3503" s="21" t="b">
        <f t="shared" si="540"/>
        <v>0</v>
      </c>
      <c r="F3503" s="21" t="b">
        <f t="shared" si="541"/>
        <v>0</v>
      </c>
      <c r="G3503" s="20">
        <f t="shared" si="542"/>
        <v>1</v>
      </c>
      <c r="H3503" s="20">
        <f t="shared" si="543"/>
        <v>24</v>
      </c>
      <c r="I3503" s="20">
        <f t="shared" si="548"/>
        <v>18</v>
      </c>
      <c r="J3503" s="21">
        <f t="shared" si="549"/>
        <v>39593</v>
      </c>
      <c r="K3503" s="21"/>
      <c r="L3503" s="21" t="str">
        <f t="shared" si="544"/>
        <v>Sunday</v>
      </c>
      <c r="M3503" s="20">
        <f t="shared" si="545"/>
        <v>5</v>
      </c>
      <c r="N3503" s="19">
        <v>4923</v>
      </c>
      <c r="O3503" s="4">
        <f>MATCH(N3503-1,'Supply Data'!$K$12:$K$17)+1</f>
        <v>5</v>
      </c>
      <c r="P3503">
        <f>INDEX('Supply Data'!$L$12:$L$17,'Demand Data'!O3503)</f>
        <v>75</v>
      </c>
      <c r="R3503" t="str">
        <f t="shared" si="546"/>
        <v>25-May-08 Sunday 18</v>
      </c>
    </row>
    <row r="3504" spans="4:18" x14ac:dyDescent="0.35">
      <c r="D3504" s="21">
        <f t="shared" si="547"/>
        <v>39593.749999991516</v>
      </c>
      <c r="E3504" s="21" t="b">
        <f t="shared" si="540"/>
        <v>0</v>
      </c>
      <c r="F3504" s="21" t="b">
        <f t="shared" si="541"/>
        <v>0</v>
      </c>
      <c r="G3504" s="20">
        <f t="shared" si="542"/>
        <v>1</v>
      </c>
      <c r="H3504" s="20">
        <f t="shared" si="543"/>
        <v>24</v>
      </c>
      <c r="I3504" s="20">
        <f t="shared" si="548"/>
        <v>19</v>
      </c>
      <c r="J3504" s="21">
        <f t="shared" si="549"/>
        <v>39593</v>
      </c>
      <c r="K3504" s="21"/>
      <c r="L3504" s="21" t="str">
        <f t="shared" si="544"/>
        <v>Sunday</v>
      </c>
      <c r="M3504" s="20">
        <f t="shared" si="545"/>
        <v>5</v>
      </c>
      <c r="N3504" s="19">
        <v>5616</v>
      </c>
      <c r="O3504" s="4">
        <f>MATCH(N3504-1,'Supply Data'!$K$12:$K$17)+1</f>
        <v>5</v>
      </c>
      <c r="P3504">
        <f>INDEX('Supply Data'!$L$12:$L$17,'Demand Data'!O3504)</f>
        <v>75</v>
      </c>
      <c r="R3504" t="str">
        <f t="shared" si="546"/>
        <v>25-May-08 Sunday 19</v>
      </c>
    </row>
    <row r="3505" spans="4:18" x14ac:dyDescent="0.35">
      <c r="D3505" s="21">
        <f t="shared" si="547"/>
        <v>39593.79166665818</v>
      </c>
      <c r="E3505" s="21" t="b">
        <f t="shared" si="540"/>
        <v>0</v>
      </c>
      <c r="F3505" s="21" t="b">
        <f t="shared" si="541"/>
        <v>0</v>
      </c>
      <c r="G3505" s="20">
        <f t="shared" si="542"/>
        <v>1</v>
      </c>
      <c r="H3505" s="20">
        <f t="shared" si="543"/>
        <v>24</v>
      </c>
      <c r="I3505" s="20">
        <f t="shared" si="548"/>
        <v>20</v>
      </c>
      <c r="J3505" s="21">
        <f t="shared" si="549"/>
        <v>39593</v>
      </c>
      <c r="K3505" s="21"/>
      <c r="L3505" s="21" t="str">
        <f t="shared" si="544"/>
        <v>Sunday</v>
      </c>
      <c r="M3505" s="20">
        <f t="shared" si="545"/>
        <v>5</v>
      </c>
      <c r="N3505" s="19">
        <v>5527.5</v>
      </c>
      <c r="O3505" s="4">
        <f>MATCH(N3505-1,'Supply Data'!$K$12:$K$17)+1</f>
        <v>5</v>
      </c>
      <c r="P3505">
        <f>INDEX('Supply Data'!$L$12:$L$17,'Demand Data'!O3505)</f>
        <v>75</v>
      </c>
      <c r="R3505" t="str">
        <f t="shared" si="546"/>
        <v>25-May-08 Sunday 20</v>
      </c>
    </row>
    <row r="3506" spans="4:18" x14ac:dyDescent="0.35">
      <c r="D3506" s="21">
        <f t="shared" si="547"/>
        <v>39593.833333324845</v>
      </c>
      <c r="E3506" s="21" t="b">
        <f t="shared" si="540"/>
        <v>0</v>
      </c>
      <c r="F3506" s="21" t="b">
        <f t="shared" si="541"/>
        <v>0</v>
      </c>
      <c r="G3506" s="20">
        <f t="shared" si="542"/>
        <v>1</v>
      </c>
      <c r="H3506" s="20">
        <f t="shared" si="543"/>
        <v>24</v>
      </c>
      <c r="I3506" s="20">
        <f t="shared" si="548"/>
        <v>21</v>
      </c>
      <c r="J3506" s="21">
        <f t="shared" si="549"/>
        <v>39593</v>
      </c>
      <c r="K3506" s="21"/>
      <c r="L3506" s="21" t="str">
        <f t="shared" si="544"/>
        <v>Sunday</v>
      </c>
      <c r="M3506" s="20">
        <f t="shared" si="545"/>
        <v>5</v>
      </c>
      <c r="N3506" s="19">
        <v>5427</v>
      </c>
      <c r="O3506" s="4">
        <f>MATCH(N3506-1,'Supply Data'!$K$12:$K$17)+1</f>
        <v>5</v>
      </c>
      <c r="P3506">
        <f>INDEX('Supply Data'!$L$12:$L$17,'Demand Data'!O3506)</f>
        <v>75</v>
      </c>
      <c r="R3506" t="str">
        <f t="shared" si="546"/>
        <v>25-May-08 Sunday 21</v>
      </c>
    </row>
    <row r="3507" spans="4:18" x14ac:dyDescent="0.35">
      <c r="D3507" s="21">
        <f t="shared" si="547"/>
        <v>39593.874999991509</v>
      </c>
      <c r="E3507" s="21" t="b">
        <f t="shared" si="540"/>
        <v>0</v>
      </c>
      <c r="F3507" s="21" t="b">
        <f t="shared" si="541"/>
        <v>0</v>
      </c>
      <c r="G3507" s="20">
        <f t="shared" si="542"/>
        <v>1</v>
      </c>
      <c r="H3507" s="20">
        <f t="shared" si="543"/>
        <v>24</v>
      </c>
      <c r="I3507" s="20">
        <f t="shared" si="548"/>
        <v>22</v>
      </c>
      <c r="J3507" s="21">
        <f t="shared" si="549"/>
        <v>39593</v>
      </c>
      <c r="K3507" s="21"/>
      <c r="L3507" s="21" t="str">
        <f t="shared" si="544"/>
        <v>Sunday</v>
      </c>
      <c r="M3507" s="20">
        <f t="shared" si="545"/>
        <v>5</v>
      </c>
      <c r="N3507" s="19">
        <v>5106</v>
      </c>
      <c r="O3507" s="4">
        <f>MATCH(N3507-1,'Supply Data'!$K$12:$K$17)+1</f>
        <v>5</v>
      </c>
      <c r="P3507">
        <f>INDEX('Supply Data'!$L$12:$L$17,'Demand Data'!O3507)</f>
        <v>75</v>
      </c>
      <c r="R3507" t="str">
        <f t="shared" si="546"/>
        <v>25-May-08 Sunday 22</v>
      </c>
    </row>
    <row r="3508" spans="4:18" x14ac:dyDescent="0.35">
      <c r="D3508" s="21">
        <f t="shared" si="547"/>
        <v>39593.916666658173</v>
      </c>
      <c r="E3508" s="21" t="b">
        <f t="shared" si="540"/>
        <v>0</v>
      </c>
      <c r="F3508" s="21" t="b">
        <f t="shared" si="541"/>
        <v>0</v>
      </c>
      <c r="G3508" s="20">
        <f t="shared" si="542"/>
        <v>1</v>
      </c>
      <c r="H3508" s="20">
        <f t="shared" si="543"/>
        <v>24</v>
      </c>
      <c r="I3508" s="20">
        <f t="shared" si="548"/>
        <v>23</v>
      </c>
      <c r="J3508" s="21">
        <f t="shared" si="549"/>
        <v>39593</v>
      </c>
      <c r="K3508" s="21"/>
      <c r="L3508" s="21" t="str">
        <f t="shared" si="544"/>
        <v>Sunday</v>
      </c>
      <c r="M3508" s="20">
        <f t="shared" si="545"/>
        <v>5</v>
      </c>
      <c r="N3508" s="19">
        <v>4893</v>
      </c>
      <c r="O3508" s="4">
        <f>MATCH(N3508-1,'Supply Data'!$K$12:$K$17)+1</f>
        <v>5</v>
      </c>
      <c r="P3508">
        <f>INDEX('Supply Data'!$L$12:$L$17,'Demand Data'!O3508)</f>
        <v>75</v>
      </c>
      <c r="R3508" t="str">
        <f t="shared" si="546"/>
        <v>25-May-08 Sunday 23</v>
      </c>
    </row>
    <row r="3509" spans="4:18" x14ac:dyDescent="0.35">
      <c r="D3509" s="21">
        <f t="shared" si="547"/>
        <v>39593.958333324837</v>
      </c>
      <c r="E3509" s="21" t="b">
        <f t="shared" si="540"/>
        <v>0</v>
      </c>
      <c r="F3509" s="21" t="b">
        <f t="shared" si="541"/>
        <v>0</v>
      </c>
      <c r="G3509" s="20">
        <f t="shared" si="542"/>
        <v>1</v>
      </c>
      <c r="H3509" s="20">
        <f t="shared" si="543"/>
        <v>24</v>
      </c>
      <c r="I3509" s="20">
        <f t="shared" si="548"/>
        <v>24</v>
      </c>
      <c r="J3509" s="21">
        <f t="shared" si="549"/>
        <v>39593</v>
      </c>
      <c r="K3509" s="21"/>
      <c r="L3509" s="21" t="str">
        <f t="shared" si="544"/>
        <v>Sunday</v>
      </c>
      <c r="M3509" s="20">
        <f t="shared" si="545"/>
        <v>5</v>
      </c>
      <c r="N3509" s="19">
        <v>4417.5</v>
      </c>
      <c r="O3509" s="4">
        <f>MATCH(N3509-1,'Supply Data'!$K$12:$K$17)+1</f>
        <v>4</v>
      </c>
      <c r="P3509">
        <f>INDEX('Supply Data'!$L$12:$L$17,'Demand Data'!O3509)</f>
        <v>50</v>
      </c>
      <c r="R3509" t="str">
        <f t="shared" si="546"/>
        <v>25-May-08 Sunday 24</v>
      </c>
    </row>
    <row r="3510" spans="4:18" x14ac:dyDescent="0.35">
      <c r="D3510" s="21">
        <f t="shared" si="547"/>
        <v>39593.999999991502</v>
      </c>
      <c r="E3510" s="21" t="b">
        <f t="shared" si="540"/>
        <v>0</v>
      </c>
      <c r="F3510" s="21" t="b">
        <f t="shared" si="541"/>
        <v>0</v>
      </c>
      <c r="G3510" s="20">
        <f t="shared" si="542"/>
        <v>1</v>
      </c>
      <c r="H3510" s="20">
        <f t="shared" si="543"/>
        <v>24</v>
      </c>
      <c r="I3510" s="20">
        <f t="shared" si="548"/>
        <v>1</v>
      </c>
      <c r="J3510" s="21">
        <f t="shared" si="549"/>
        <v>39594</v>
      </c>
      <c r="K3510" s="21"/>
      <c r="L3510" s="21" t="str">
        <f t="shared" si="544"/>
        <v>Monday</v>
      </c>
      <c r="M3510" s="20">
        <f t="shared" si="545"/>
        <v>5</v>
      </c>
      <c r="N3510" s="19">
        <v>4263</v>
      </c>
      <c r="O3510" s="4">
        <f>MATCH(N3510-1,'Supply Data'!$K$12:$K$17)+1</f>
        <v>4</v>
      </c>
      <c r="P3510">
        <f>INDEX('Supply Data'!$L$12:$L$17,'Demand Data'!O3510)</f>
        <v>50</v>
      </c>
      <c r="R3510" t="str">
        <f t="shared" si="546"/>
        <v>26-May-08 Monday 1</v>
      </c>
    </row>
    <row r="3511" spans="4:18" x14ac:dyDescent="0.35">
      <c r="D3511" s="21">
        <f t="shared" si="547"/>
        <v>39594.041666658166</v>
      </c>
      <c r="E3511" s="21" t="b">
        <f t="shared" si="540"/>
        <v>0</v>
      </c>
      <c r="F3511" s="21" t="b">
        <f t="shared" si="541"/>
        <v>0</v>
      </c>
      <c r="G3511" s="20">
        <f t="shared" si="542"/>
        <v>1</v>
      </c>
      <c r="H3511" s="20">
        <f t="shared" si="543"/>
        <v>24</v>
      </c>
      <c r="I3511" s="20">
        <f t="shared" si="548"/>
        <v>2</v>
      </c>
      <c r="J3511" s="21">
        <f t="shared" si="549"/>
        <v>39594</v>
      </c>
      <c r="K3511" s="21"/>
      <c r="L3511" s="21" t="str">
        <f t="shared" si="544"/>
        <v>Monday</v>
      </c>
      <c r="M3511" s="20">
        <f t="shared" si="545"/>
        <v>5</v>
      </c>
      <c r="N3511" s="19">
        <v>4113</v>
      </c>
      <c r="O3511" s="4">
        <f>MATCH(N3511-1,'Supply Data'!$K$12:$K$17)+1</f>
        <v>4</v>
      </c>
      <c r="P3511">
        <f>INDEX('Supply Data'!$L$12:$L$17,'Demand Data'!O3511)</f>
        <v>50</v>
      </c>
      <c r="R3511" t="str">
        <f t="shared" si="546"/>
        <v>26-May-08 Monday 2</v>
      </c>
    </row>
    <row r="3512" spans="4:18" x14ac:dyDescent="0.35">
      <c r="D3512" s="21">
        <f t="shared" si="547"/>
        <v>39594.08333332483</v>
      </c>
      <c r="E3512" s="21" t="b">
        <f t="shared" si="540"/>
        <v>0</v>
      </c>
      <c r="F3512" s="21" t="b">
        <f t="shared" si="541"/>
        <v>0</v>
      </c>
      <c r="G3512" s="20">
        <f t="shared" si="542"/>
        <v>1</v>
      </c>
      <c r="H3512" s="20">
        <f t="shared" si="543"/>
        <v>24</v>
      </c>
      <c r="I3512" s="20">
        <f t="shared" si="548"/>
        <v>3</v>
      </c>
      <c r="J3512" s="21">
        <f t="shared" si="549"/>
        <v>39594</v>
      </c>
      <c r="K3512" s="21"/>
      <c r="L3512" s="21" t="str">
        <f t="shared" si="544"/>
        <v>Monday</v>
      </c>
      <c r="M3512" s="20">
        <f t="shared" si="545"/>
        <v>5</v>
      </c>
      <c r="N3512" s="19">
        <v>4018.5</v>
      </c>
      <c r="O3512" s="4">
        <f>MATCH(N3512-1,'Supply Data'!$K$12:$K$17)+1</f>
        <v>4</v>
      </c>
      <c r="P3512">
        <f>INDEX('Supply Data'!$L$12:$L$17,'Demand Data'!O3512)</f>
        <v>50</v>
      </c>
      <c r="R3512" t="str">
        <f t="shared" si="546"/>
        <v>26-May-08 Monday 3</v>
      </c>
    </row>
    <row r="3513" spans="4:18" x14ac:dyDescent="0.35">
      <c r="D3513" s="21">
        <f t="shared" si="547"/>
        <v>39594.124999991494</v>
      </c>
      <c r="E3513" s="21" t="b">
        <f t="shared" si="540"/>
        <v>0</v>
      </c>
      <c r="F3513" s="21" t="b">
        <f t="shared" si="541"/>
        <v>0</v>
      </c>
      <c r="G3513" s="20">
        <f t="shared" si="542"/>
        <v>1</v>
      </c>
      <c r="H3513" s="20">
        <f t="shared" si="543"/>
        <v>24</v>
      </c>
      <c r="I3513" s="20">
        <f t="shared" si="548"/>
        <v>4</v>
      </c>
      <c r="J3513" s="21">
        <f t="shared" si="549"/>
        <v>39594</v>
      </c>
      <c r="K3513" s="21"/>
      <c r="L3513" s="21" t="str">
        <f t="shared" si="544"/>
        <v>Monday</v>
      </c>
      <c r="M3513" s="20">
        <f t="shared" si="545"/>
        <v>5</v>
      </c>
      <c r="N3513" s="19">
        <v>3945</v>
      </c>
      <c r="O3513" s="4">
        <f>MATCH(N3513-1,'Supply Data'!$K$12:$K$17)+1</f>
        <v>4</v>
      </c>
      <c r="P3513">
        <f>INDEX('Supply Data'!$L$12:$L$17,'Demand Data'!O3513)</f>
        <v>50</v>
      </c>
      <c r="R3513" t="str">
        <f t="shared" si="546"/>
        <v>26-May-08 Monday 4</v>
      </c>
    </row>
    <row r="3514" spans="4:18" x14ac:dyDescent="0.35">
      <c r="D3514" s="21">
        <f t="shared" si="547"/>
        <v>39594.166666658159</v>
      </c>
      <c r="E3514" s="21" t="b">
        <f t="shared" si="540"/>
        <v>0</v>
      </c>
      <c r="F3514" s="21" t="b">
        <f t="shared" si="541"/>
        <v>0</v>
      </c>
      <c r="G3514" s="20">
        <f t="shared" si="542"/>
        <v>1</v>
      </c>
      <c r="H3514" s="20">
        <f t="shared" si="543"/>
        <v>24</v>
      </c>
      <c r="I3514" s="20">
        <f t="shared" si="548"/>
        <v>5</v>
      </c>
      <c r="J3514" s="21">
        <f t="shared" si="549"/>
        <v>39594</v>
      </c>
      <c r="K3514" s="21"/>
      <c r="L3514" s="21" t="str">
        <f t="shared" si="544"/>
        <v>Monday</v>
      </c>
      <c r="M3514" s="20">
        <f t="shared" si="545"/>
        <v>5</v>
      </c>
      <c r="N3514" s="19">
        <v>3937.5</v>
      </c>
      <c r="O3514" s="4">
        <f>MATCH(N3514-1,'Supply Data'!$K$12:$K$17)+1</f>
        <v>4</v>
      </c>
      <c r="P3514">
        <f>INDEX('Supply Data'!$L$12:$L$17,'Demand Data'!O3514)</f>
        <v>50</v>
      </c>
      <c r="R3514" t="str">
        <f t="shared" si="546"/>
        <v>26-May-08 Monday 5</v>
      </c>
    </row>
    <row r="3515" spans="4:18" x14ac:dyDescent="0.35">
      <c r="D3515" s="21">
        <f t="shared" si="547"/>
        <v>39594.208333324823</v>
      </c>
      <c r="E3515" s="21" t="b">
        <f t="shared" si="540"/>
        <v>0</v>
      </c>
      <c r="F3515" s="21" t="b">
        <f t="shared" si="541"/>
        <v>0</v>
      </c>
      <c r="G3515" s="20">
        <f t="shared" si="542"/>
        <v>1</v>
      </c>
      <c r="H3515" s="20">
        <f t="shared" si="543"/>
        <v>24</v>
      </c>
      <c r="I3515" s="20">
        <f t="shared" si="548"/>
        <v>6</v>
      </c>
      <c r="J3515" s="21">
        <f t="shared" si="549"/>
        <v>39594</v>
      </c>
      <c r="K3515" s="21"/>
      <c r="L3515" s="21" t="str">
        <f t="shared" si="544"/>
        <v>Monday</v>
      </c>
      <c r="M3515" s="20">
        <f t="shared" si="545"/>
        <v>5</v>
      </c>
      <c r="N3515" s="19">
        <v>3636</v>
      </c>
      <c r="O3515" s="4">
        <f>MATCH(N3515-1,'Supply Data'!$K$12:$K$17)+1</f>
        <v>4</v>
      </c>
      <c r="P3515">
        <f>INDEX('Supply Data'!$L$12:$L$17,'Demand Data'!O3515)</f>
        <v>50</v>
      </c>
      <c r="R3515" t="str">
        <f t="shared" si="546"/>
        <v>26-May-08 Monday 6</v>
      </c>
    </row>
    <row r="3516" spans="4:18" x14ac:dyDescent="0.35">
      <c r="D3516" s="21">
        <f t="shared" si="547"/>
        <v>39594.249999991487</v>
      </c>
      <c r="E3516" s="21" t="b">
        <f t="shared" si="540"/>
        <v>0</v>
      </c>
      <c r="F3516" s="21" t="b">
        <f t="shared" si="541"/>
        <v>0</v>
      </c>
      <c r="G3516" s="20">
        <f t="shared" si="542"/>
        <v>1</v>
      </c>
      <c r="H3516" s="20">
        <f t="shared" si="543"/>
        <v>24</v>
      </c>
      <c r="I3516" s="20">
        <f t="shared" si="548"/>
        <v>7</v>
      </c>
      <c r="J3516" s="21">
        <f t="shared" si="549"/>
        <v>39594</v>
      </c>
      <c r="K3516" s="21"/>
      <c r="L3516" s="21" t="str">
        <f t="shared" si="544"/>
        <v>Monday</v>
      </c>
      <c r="M3516" s="20">
        <f t="shared" si="545"/>
        <v>5</v>
      </c>
      <c r="N3516" s="19">
        <v>3552</v>
      </c>
      <c r="O3516" s="4">
        <f>MATCH(N3516-1,'Supply Data'!$K$12:$K$17)+1</f>
        <v>3</v>
      </c>
      <c r="P3516">
        <f>INDEX('Supply Data'!$L$12:$L$17,'Demand Data'!O3516)</f>
        <v>23</v>
      </c>
      <c r="R3516" t="str">
        <f t="shared" si="546"/>
        <v>26-May-08 Monday 7</v>
      </c>
    </row>
    <row r="3517" spans="4:18" x14ac:dyDescent="0.35">
      <c r="D3517" s="21">
        <f t="shared" si="547"/>
        <v>39594.291666658151</v>
      </c>
      <c r="E3517" s="21" t="b">
        <f t="shared" si="540"/>
        <v>0</v>
      </c>
      <c r="F3517" s="21" t="b">
        <f t="shared" si="541"/>
        <v>0</v>
      </c>
      <c r="G3517" s="20">
        <f t="shared" si="542"/>
        <v>1</v>
      </c>
      <c r="H3517" s="20">
        <f t="shared" si="543"/>
        <v>24</v>
      </c>
      <c r="I3517" s="20">
        <f t="shared" si="548"/>
        <v>8</v>
      </c>
      <c r="J3517" s="21">
        <f t="shared" si="549"/>
        <v>39594</v>
      </c>
      <c r="K3517" s="21"/>
      <c r="L3517" s="21" t="str">
        <f t="shared" si="544"/>
        <v>Monday</v>
      </c>
      <c r="M3517" s="20">
        <f t="shared" si="545"/>
        <v>5</v>
      </c>
      <c r="N3517" s="19">
        <v>3639</v>
      </c>
      <c r="O3517" s="4">
        <f>MATCH(N3517-1,'Supply Data'!$K$12:$K$17)+1</f>
        <v>4</v>
      </c>
      <c r="P3517">
        <f>INDEX('Supply Data'!$L$12:$L$17,'Demand Data'!O3517)</f>
        <v>50</v>
      </c>
      <c r="R3517" t="str">
        <f t="shared" si="546"/>
        <v>26-May-08 Monday 8</v>
      </c>
    </row>
    <row r="3518" spans="4:18" x14ac:dyDescent="0.35">
      <c r="D3518" s="21">
        <f t="shared" si="547"/>
        <v>39594.333333324816</v>
      </c>
      <c r="E3518" s="21" t="b">
        <f t="shared" si="540"/>
        <v>0</v>
      </c>
      <c r="F3518" s="21" t="b">
        <f t="shared" si="541"/>
        <v>0</v>
      </c>
      <c r="G3518" s="20">
        <f t="shared" si="542"/>
        <v>1</v>
      </c>
      <c r="H3518" s="20">
        <f t="shared" si="543"/>
        <v>24</v>
      </c>
      <c r="I3518" s="20">
        <f t="shared" si="548"/>
        <v>9</v>
      </c>
      <c r="J3518" s="21">
        <f t="shared" si="549"/>
        <v>39594</v>
      </c>
      <c r="K3518" s="21"/>
      <c r="L3518" s="21" t="str">
        <f t="shared" si="544"/>
        <v>Monday</v>
      </c>
      <c r="M3518" s="20">
        <f t="shared" si="545"/>
        <v>5</v>
      </c>
      <c r="N3518" s="19">
        <v>3834</v>
      </c>
      <c r="O3518" s="4">
        <f>MATCH(N3518-1,'Supply Data'!$K$12:$K$17)+1</f>
        <v>4</v>
      </c>
      <c r="P3518">
        <f>INDEX('Supply Data'!$L$12:$L$17,'Demand Data'!O3518)</f>
        <v>50</v>
      </c>
      <c r="R3518" t="str">
        <f t="shared" si="546"/>
        <v>26-May-08 Monday 9</v>
      </c>
    </row>
    <row r="3519" spans="4:18" x14ac:dyDescent="0.35">
      <c r="D3519" s="21">
        <f t="shared" si="547"/>
        <v>39594.37499999148</v>
      </c>
      <c r="E3519" s="21" t="b">
        <f t="shared" si="540"/>
        <v>0</v>
      </c>
      <c r="F3519" s="21" t="b">
        <f t="shared" si="541"/>
        <v>0</v>
      </c>
      <c r="G3519" s="20">
        <f t="shared" si="542"/>
        <v>1</v>
      </c>
      <c r="H3519" s="20">
        <f t="shared" si="543"/>
        <v>24</v>
      </c>
      <c r="I3519" s="20">
        <f t="shared" si="548"/>
        <v>10</v>
      </c>
      <c r="J3519" s="21">
        <f t="shared" si="549"/>
        <v>39594</v>
      </c>
      <c r="K3519" s="21"/>
      <c r="L3519" s="21" t="str">
        <f t="shared" si="544"/>
        <v>Monday</v>
      </c>
      <c r="M3519" s="20">
        <f t="shared" si="545"/>
        <v>5</v>
      </c>
      <c r="N3519" s="19">
        <v>4087.5</v>
      </c>
      <c r="O3519" s="4">
        <f>MATCH(N3519-1,'Supply Data'!$K$12:$K$17)+1</f>
        <v>4</v>
      </c>
      <c r="P3519">
        <f>INDEX('Supply Data'!$L$12:$L$17,'Demand Data'!O3519)</f>
        <v>50</v>
      </c>
      <c r="R3519" t="str">
        <f t="shared" si="546"/>
        <v>26-May-08 Monday 10</v>
      </c>
    </row>
    <row r="3520" spans="4:18" x14ac:dyDescent="0.35">
      <c r="D3520" s="21">
        <f t="shared" si="547"/>
        <v>39594.416666658144</v>
      </c>
      <c r="E3520" s="21" t="b">
        <f t="shared" si="540"/>
        <v>0</v>
      </c>
      <c r="F3520" s="21" t="b">
        <f t="shared" si="541"/>
        <v>0</v>
      </c>
      <c r="G3520" s="20">
        <f t="shared" si="542"/>
        <v>1</v>
      </c>
      <c r="H3520" s="20">
        <f t="shared" si="543"/>
        <v>24</v>
      </c>
      <c r="I3520" s="20">
        <f t="shared" si="548"/>
        <v>11</v>
      </c>
      <c r="J3520" s="21">
        <f t="shared" si="549"/>
        <v>39594</v>
      </c>
      <c r="K3520" s="21"/>
      <c r="L3520" s="21" t="str">
        <f t="shared" si="544"/>
        <v>Monday</v>
      </c>
      <c r="M3520" s="20">
        <f t="shared" si="545"/>
        <v>5</v>
      </c>
      <c r="N3520" s="19">
        <v>4255.5</v>
      </c>
      <c r="O3520" s="4">
        <f>MATCH(N3520-1,'Supply Data'!$K$12:$K$17)+1</f>
        <v>4</v>
      </c>
      <c r="P3520">
        <f>INDEX('Supply Data'!$L$12:$L$17,'Demand Data'!O3520)</f>
        <v>50</v>
      </c>
      <c r="R3520" t="str">
        <f t="shared" si="546"/>
        <v>26-May-08 Monday 11</v>
      </c>
    </row>
    <row r="3521" spans="4:18" x14ac:dyDescent="0.35">
      <c r="D3521" s="21">
        <f t="shared" si="547"/>
        <v>39594.458333324808</v>
      </c>
      <c r="E3521" s="21" t="b">
        <f t="shared" si="540"/>
        <v>0</v>
      </c>
      <c r="F3521" s="21" t="b">
        <f t="shared" si="541"/>
        <v>0</v>
      </c>
      <c r="G3521" s="20">
        <f t="shared" si="542"/>
        <v>1</v>
      </c>
      <c r="H3521" s="20">
        <f t="shared" si="543"/>
        <v>24</v>
      </c>
      <c r="I3521" s="20">
        <f t="shared" si="548"/>
        <v>12</v>
      </c>
      <c r="J3521" s="21">
        <f t="shared" si="549"/>
        <v>39594</v>
      </c>
      <c r="K3521" s="21"/>
      <c r="L3521" s="21" t="str">
        <f t="shared" si="544"/>
        <v>Monday</v>
      </c>
      <c r="M3521" s="20">
        <f t="shared" si="545"/>
        <v>5</v>
      </c>
      <c r="N3521" s="19">
        <v>4135.5</v>
      </c>
      <c r="O3521" s="4">
        <f>MATCH(N3521-1,'Supply Data'!$K$12:$K$17)+1</f>
        <v>4</v>
      </c>
      <c r="P3521">
        <f>INDEX('Supply Data'!$L$12:$L$17,'Demand Data'!O3521)</f>
        <v>50</v>
      </c>
      <c r="R3521" t="str">
        <f t="shared" si="546"/>
        <v>26-May-08 Monday 12</v>
      </c>
    </row>
    <row r="3522" spans="4:18" x14ac:dyDescent="0.35">
      <c r="D3522" s="21">
        <f t="shared" si="547"/>
        <v>39594.499999991473</v>
      </c>
      <c r="E3522" s="21" t="b">
        <f t="shared" si="540"/>
        <v>0</v>
      </c>
      <c r="F3522" s="21" t="b">
        <f t="shared" si="541"/>
        <v>0</v>
      </c>
      <c r="G3522" s="20">
        <f t="shared" si="542"/>
        <v>1</v>
      </c>
      <c r="H3522" s="20">
        <f t="shared" si="543"/>
        <v>24</v>
      </c>
      <c r="I3522" s="20">
        <f t="shared" si="548"/>
        <v>13</v>
      </c>
      <c r="J3522" s="21">
        <f t="shared" si="549"/>
        <v>39594</v>
      </c>
      <c r="K3522" s="21"/>
      <c r="L3522" s="21" t="str">
        <f t="shared" si="544"/>
        <v>Monday</v>
      </c>
      <c r="M3522" s="20">
        <f t="shared" si="545"/>
        <v>5</v>
      </c>
      <c r="N3522" s="19">
        <v>4200</v>
      </c>
      <c r="O3522" s="4">
        <f>MATCH(N3522-1,'Supply Data'!$K$12:$K$17)+1</f>
        <v>4</v>
      </c>
      <c r="P3522">
        <f>INDEX('Supply Data'!$L$12:$L$17,'Demand Data'!O3522)</f>
        <v>50</v>
      </c>
      <c r="R3522" t="str">
        <f t="shared" si="546"/>
        <v>26-May-08 Monday 13</v>
      </c>
    </row>
    <row r="3523" spans="4:18" x14ac:dyDescent="0.35">
      <c r="D3523" s="21">
        <f t="shared" si="547"/>
        <v>39594.541666658137</v>
      </c>
      <c r="E3523" s="21" t="b">
        <f t="shared" si="540"/>
        <v>0</v>
      </c>
      <c r="F3523" s="21" t="b">
        <f t="shared" si="541"/>
        <v>0</v>
      </c>
      <c r="G3523" s="20">
        <f t="shared" si="542"/>
        <v>1</v>
      </c>
      <c r="H3523" s="20">
        <f t="shared" si="543"/>
        <v>24</v>
      </c>
      <c r="I3523" s="20">
        <f t="shared" si="548"/>
        <v>14</v>
      </c>
      <c r="J3523" s="21">
        <f t="shared" si="549"/>
        <v>39594</v>
      </c>
      <c r="K3523" s="21"/>
      <c r="L3523" s="21" t="str">
        <f t="shared" si="544"/>
        <v>Monday</v>
      </c>
      <c r="M3523" s="20">
        <f t="shared" si="545"/>
        <v>5</v>
      </c>
      <c r="N3523" s="19">
        <v>4150.5</v>
      </c>
      <c r="O3523" s="4">
        <f>MATCH(N3523-1,'Supply Data'!$K$12:$K$17)+1</f>
        <v>4</v>
      </c>
      <c r="P3523">
        <f>INDEX('Supply Data'!$L$12:$L$17,'Demand Data'!O3523)</f>
        <v>50</v>
      </c>
      <c r="R3523" t="str">
        <f t="shared" si="546"/>
        <v>26-May-08 Monday 14</v>
      </c>
    </row>
    <row r="3524" spans="4:18" x14ac:dyDescent="0.35">
      <c r="D3524" s="21">
        <f t="shared" si="547"/>
        <v>39594.583333324801</v>
      </c>
      <c r="E3524" s="21" t="b">
        <f t="shared" si="540"/>
        <v>0</v>
      </c>
      <c r="F3524" s="21" t="b">
        <f t="shared" si="541"/>
        <v>0</v>
      </c>
      <c r="G3524" s="20">
        <f t="shared" si="542"/>
        <v>1</v>
      </c>
      <c r="H3524" s="20">
        <f t="shared" si="543"/>
        <v>24</v>
      </c>
      <c r="I3524" s="20">
        <f t="shared" si="548"/>
        <v>15</v>
      </c>
      <c r="J3524" s="21">
        <f t="shared" si="549"/>
        <v>39594</v>
      </c>
      <c r="K3524" s="21"/>
      <c r="L3524" s="21" t="str">
        <f t="shared" si="544"/>
        <v>Monday</v>
      </c>
      <c r="M3524" s="20">
        <f t="shared" si="545"/>
        <v>5</v>
      </c>
      <c r="N3524" s="19">
        <v>4086</v>
      </c>
      <c r="O3524" s="4">
        <f>MATCH(N3524-1,'Supply Data'!$K$12:$K$17)+1</f>
        <v>4</v>
      </c>
      <c r="P3524">
        <f>INDEX('Supply Data'!$L$12:$L$17,'Demand Data'!O3524)</f>
        <v>50</v>
      </c>
      <c r="R3524" t="str">
        <f t="shared" si="546"/>
        <v>26-May-08 Monday 15</v>
      </c>
    </row>
    <row r="3525" spans="4:18" x14ac:dyDescent="0.35">
      <c r="D3525" s="21">
        <f t="shared" si="547"/>
        <v>39594.624999991465</v>
      </c>
      <c r="E3525" s="21" t="b">
        <f t="shared" si="540"/>
        <v>0</v>
      </c>
      <c r="F3525" s="21" t="b">
        <f t="shared" si="541"/>
        <v>0</v>
      </c>
      <c r="G3525" s="20">
        <f t="shared" si="542"/>
        <v>1</v>
      </c>
      <c r="H3525" s="20">
        <f t="shared" si="543"/>
        <v>24</v>
      </c>
      <c r="I3525" s="20">
        <f t="shared" si="548"/>
        <v>16</v>
      </c>
      <c r="J3525" s="21">
        <f t="shared" si="549"/>
        <v>39594</v>
      </c>
      <c r="K3525" s="21"/>
      <c r="L3525" s="21" t="str">
        <f t="shared" si="544"/>
        <v>Monday</v>
      </c>
      <c r="M3525" s="20">
        <f t="shared" si="545"/>
        <v>5</v>
      </c>
      <c r="N3525" s="19">
        <v>3951</v>
      </c>
      <c r="O3525" s="4">
        <f>MATCH(N3525-1,'Supply Data'!$K$12:$K$17)+1</f>
        <v>4</v>
      </c>
      <c r="P3525">
        <f>INDEX('Supply Data'!$L$12:$L$17,'Demand Data'!O3525)</f>
        <v>50</v>
      </c>
      <c r="R3525" t="str">
        <f t="shared" si="546"/>
        <v>26-May-08 Monday 16</v>
      </c>
    </row>
    <row r="3526" spans="4:18" x14ac:dyDescent="0.35">
      <c r="D3526" s="21">
        <f t="shared" si="547"/>
        <v>39594.66666665813</v>
      </c>
      <c r="E3526" s="21" t="b">
        <f t="shared" ref="E3526:E3589" si="550">D3526=$D$2</f>
        <v>0</v>
      </c>
      <c r="F3526" s="21" t="b">
        <f t="shared" ref="F3526:F3589" si="551">D3526=$E$2</f>
        <v>0</v>
      </c>
      <c r="G3526" s="20">
        <f t="shared" si="542"/>
        <v>1</v>
      </c>
      <c r="H3526" s="20">
        <f t="shared" si="543"/>
        <v>24</v>
      </c>
      <c r="I3526" s="20">
        <f t="shared" si="548"/>
        <v>17</v>
      </c>
      <c r="J3526" s="21">
        <f t="shared" si="549"/>
        <v>39594</v>
      </c>
      <c r="K3526" s="21"/>
      <c r="L3526" s="21" t="str">
        <f t="shared" si="544"/>
        <v>Monday</v>
      </c>
      <c r="M3526" s="20">
        <f t="shared" si="545"/>
        <v>5</v>
      </c>
      <c r="N3526" s="19">
        <v>3937.5</v>
      </c>
      <c r="O3526" s="4">
        <f>MATCH(N3526-1,'Supply Data'!$K$12:$K$17)+1</f>
        <v>4</v>
      </c>
      <c r="P3526">
        <f>INDEX('Supply Data'!$L$12:$L$17,'Demand Data'!O3526)</f>
        <v>50</v>
      </c>
      <c r="R3526" t="str">
        <f t="shared" si="546"/>
        <v>26-May-08 Monday 17</v>
      </c>
    </row>
    <row r="3527" spans="4:18" x14ac:dyDescent="0.35">
      <c r="D3527" s="21">
        <f t="shared" si="547"/>
        <v>39594.708333324794</v>
      </c>
      <c r="E3527" s="21" t="b">
        <f t="shared" si="550"/>
        <v>0</v>
      </c>
      <c r="F3527" s="21" t="b">
        <f t="shared" si="551"/>
        <v>0</v>
      </c>
      <c r="G3527" s="20">
        <f t="shared" ref="G3527:G3590" si="552">IF(E3527,2,IF(F3527,3,1))</f>
        <v>1</v>
      </c>
      <c r="H3527" s="20">
        <f t="shared" ref="H3527:H3590" si="553">CHOOSE(G3527,24,23,25)</f>
        <v>24</v>
      </c>
      <c r="I3527" s="20">
        <f t="shared" si="548"/>
        <v>18</v>
      </c>
      <c r="J3527" s="21">
        <f t="shared" si="549"/>
        <v>39594</v>
      </c>
      <c r="K3527" s="21"/>
      <c r="L3527" s="21" t="str">
        <f t="shared" ref="L3527:L3590" si="554">TEXT(J3527,"ddddd")</f>
        <v>Monday</v>
      </c>
      <c r="M3527" s="20">
        <f t="shared" ref="M3527:M3590" si="555">MONTH(D3527)</f>
        <v>5</v>
      </c>
      <c r="N3527" s="19">
        <v>4204.5</v>
      </c>
      <c r="O3527" s="4">
        <f>MATCH(N3527-1,'Supply Data'!$K$12:$K$17)+1</f>
        <v>4</v>
      </c>
      <c r="P3527">
        <f>INDEX('Supply Data'!$L$12:$L$17,'Demand Data'!O3527)</f>
        <v>50</v>
      </c>
      <c r="R3527" t="str">
        <f t="shared" ref="R3527:R3590" si="556">TEXT(D3527,"dd-mmm-yy ddddd")&amp;" "&amp;I3527</f>
        <v>26-May-08 Monday 18</v>
      </c>
    </row>
    <row r="3528" spans="4:18" x14ac:dyDescent="0.35">
      <c r="D3528" s="21">
        <f t="shared" ref="D3528:D3591" si="557">D3527+1/24</f>
        <v>39594.749999991458</v>
      </c>
      <c r="E3528" s="21" t="b">
        <f t="shared" si="550"/>
        <v>0</v>
      </c>
      <c r="F3528" s="21" t="b">
        <f t="shared" si="551"/>
        <v>0</v>
      </c>
      <c r="G3528" s="20">
        <f t="shared" si="552"/>
        <v>1</v>
      </c>
      <c r="H3528" s="20">
        <f t="shared" si="553"/>
        <v>24</v>
      </c>
      <c r="I3528" s="20">
        <f t="shared" ref="I3528:I3591" si="558">IF(I3527&gt;=H3528,1,I3527+1)</f>
        <v>19</v>
      </c>
      <c r="J3528" s="21">
        <f t="shared" ref="J3528:J3591" si="559">IF(I3528=1,J3527+1,J3527)</f>
        <v>39594</v>
      </c>
      <c r="K3528" s="21"/>
      <c r="L3528" s="21" t="str">
        <f t="shared" si="554"/>
        <v>Monday</v>
      </c>
      <c r="M3528" s="20">
        <f t="shared" si="555"/>
        <v>5</v>
      </c>
      <c r="N3528" s="19">
        <v>4933.5</v>
      </c>
      <c r="O3528" s="4">
        <f>MATCH(N3528-1,'Supply Data'!$K$12:$K$17)+1</f>
        <v>5</v>
      </c>
      <c r="P3528">
        <f>INDEX('Supply Data'!$L$12:$L$17,'Demand Data'!O3528)</f>
        <v>75</v>
      </c>
      <c r="R3528" t="str">
        <f t="shared" si="556"/>
        <v>26-May-08 Monday 19</v>
      </c>
    </row>
    <row r="3529" spans="4:18" x14ac:dyDescent="0.35">
      <c r="D3529" s="21">
        <f t="shared" si="557"/>
        <v>39594.791666658122</v>
      </c>
      <c r="E3529" s="21" t="b">
        <f t="shared" si="550"/>
        <v>0</v>
      </c>
      <c r="F3529" s="21" t="b">
        <f t="shared" si="551"/>
        <v>0</v>
      </c>
      <c r="G3529" s="20">
        <f t="shared" si="552"/>
        <v>1</v>
      </c>
      <c r="H3529" s="20">
        <f t="shared" si="553"/>
        <v>24</v>
      </c>
      <c r="I3529" s="20">
        <f t="shared" si="558"/>
        <v>20</v>
      </c>
      <c r="J3529" s="21">
        <f t="shared" si="559"/>
        <v>39594</v>
      </c>
      <c r="K3529" s="21"/>
      <c r="L3529" s="21" t="str">
        <f t="shared" si="554"/>
        <v>Monday</v>
      </c>
      <c r="M3529" s="20">
        <f t="shared" si="555"/>
        <v>5</v>
      </c>
      <c r="N3529" s="19">
        <v>4953</v>
      </c>
      <c r="O3529" s="4">
        <f>MATCH(N3529-1,'Supply Data'!$K$12:$K$17)+1</f>
        <v>5</v>
      </c>
      <c r="P3529">
        <f>INDEX('Supply Data'!$L$12:$L$17,'Demand Data'!O3529)</f>
        <v>75</v>
      </c>
      <c r="R3529" t="str">
        <f t="shared" si="556"/>
        <v>26-May-08 Monday 20</v>
      </c>
    </row>
    <row r="3530" spans="4:18" x14ac:dyDescent="0.35">
      <c r="D3530" s="21">
        <f t="shared" si="557"/>
        <v>39594.833333324787</v>
      </c>
      <c r="E3530" s="21" t="b">
        <f t="shared" si="550"/>
        <v>0</v>
      </c>
      <c r="F3530" s="21" t="b">
        <f t="shared" si="551"/>
        <v>0</v>
      </c>
      <c r="G3530" s="20">
        <f t="shared" si="552"/>
        <v>1</v>
      </c>
      <c r="H3530" s="20">
        <f t="shared" si="553"/>
        <v>24</v>
      </c>
      <c r="I3530" s="20">
        <f t="shared" si="558"/>
        <v>21</v>
      </c>
      <c r="J3530" s="21">
        <f t="shared" si="559"/>
        <v>39594</v>
      </c>
      <c r="K3530" s="21"/>
      <c r="L3530" s="21" t="str">
        <f t="shared" si="554"/>
        <v>Monday</v>
      </c>
      <c r="M3530" s="20">
        <f t="shared" si="555"/>
        <v>5</v>
      </c>
      <c r="N3530" s="19">
        <v>4698</v>
      </c>
      <c r="O3530" s="4">
        <f>MATCH(N3530-1,'Supply Data'!$K$12:$K$17)+1</f>
        <v>4</v>
      </c>
      <c r="P3530">
        <f>INDEX('Supply Data'!$L$12:$L$17,'Demand Data'!O3530)</f>
        <v>50</v>
      </c>
      <c r="R3530" t="str">
        <f t="shared" si="556"/>
        <v>26-May-08 Monday 21</v>
      </c>
    </row>
    <row r="3531" spans="4:18" x14ac:dyDescent="0.35">
      <c r="D3531" s="21">
        <f t="shared" si="557"/>
        <v>39594.874999991451</v>
      </c>
      <c r="E3531" s="21" t="b">
        <f t="shared" si="550"/>
        <v>0</v>
      </c>
      <c r="F3531" s="21" t="b">
        <f t="shared" si="551"/>
        <v>0</v>
      </c>
      <c r="G3531" s="20">
        <f t="shared" si="552"/>
        <v>1</v>
      </c>
      <c r="H3531" s="20">
        <f t="shared" si="553"/>
        <v>24</v>
      </c>
      <c r="I3531" s="20">
        <f t="shared" si="558"/>
        <v>22</v>
      </c>
      <c r="J3531" s="21">
        <f t="shared" si="559"/>
        <v>39594</v>
      </c>
      <c r="K3531" s="21"/>
      <c r="L3531" s="21" t="str">
        <f t="shared" si="554"/>
        <v>Monday</v>
      </c>
      <c r="M3531" s="20">
        <f t="shared" si="555"/>
        <v>5</v>
      </c>
      <c r="N3531" s="19">
        <v>4446</v>
      </c>
      <c r="O3531" s="4">
        <f>MATCH(N3531-1,'Supply Data'!$K$12:$K$17)+1</f>
        <v>4</v>
      </c>
      <c r="P3531">
        <f>INDEX('Supply Data'!$L$12:$L$17,'Demand Data'!O3531)</f>
        <v>50</v>
      </c>
      <c r="R3531" t="str">
        <f t="shared" si="556"/>
        <v>26-May-08 Monday 22</v>
      </c>
    </row>
    <row r="3532" spans="4:18" x14ac:dyDescent="0.35">
      <c r="D3532" s="21">
        <f t="shared" si="557"/>
        <v>39594.916666658115</v>
      </c>
      <c r="E3532" s="21" t="b">
        <f t="shared" si="550"/>
        <v>0</v>
      </c>
      <c r="F3532" s="21" t="b">
        <f t="shared" si="551"/>
        <v>0</v>
      </c>
      <c r="G3532" s="20">
        <f t="shared" si="552"/>
        <v>1</v>
      </c>
      <c r="H3532" s="20">
        <f t="shared" si="553"/>
        <v>24</v>
      </c>
      <c r="I3532" s="20">
        <f t="shared" si="558"/>
        <v>23</v>
      </c>
      <c r="J3532" s="21">
        <f t="shared" si="559"/>
        <v>39594</v>
      </c>
      <c r="K3532" s="21"/>
      <c r="L3532" s="21" t="str">
        <f t="shared" si="554"/>
        <v>Monday</v>
      </c>
      <c r="M3532" s="20">
        <f t="shared" si="555"/>
        <v>5</v>
      </c>
      <c r="N3532" s="19">
        <v>4197</v>
      </c>
      <c r="O3532" s="4">
        <f>MATCH(N3532-1,'Supply Data'!$K$12:$K$17)+1</f>
        <v>4</v>
      </c>
      <c r="P3532">
        <f>INDEX('Supply Data'!$L$12:$L$17,'Demand Data'!O3532)</f>
        <v>50</v>
      </c>
      <c r="R3532" t="str">
        <f t="shared" si="556"/>
        <v>26-May-08 Monday 23</v>
      </c>
    </row>
    <row r="3533" spans="4:18" x14ac:dyDescent="0.35">
      <c r="D3533" s="21">
        <f t="shared" si="557"/>
        <v>39594.958333324779</v>
      </c>
      <c r="E3533" s="21" t="b">
        <f t="shared" si="550"/>
        <v>0</v>
      </c>
      <c r="F3533" s="21" t="b">
        <f t="shared" si="551"/>
        <v>0</v>
      </c>
      <c r="G3533" s="20">
        <f t="shared" si="552"/>
        <v>1</v>
      </c>
      <c r="H3533" s="20">
        <f t="shared" si="553"/>
        <v>24</v>
      </c>
      <c r="I3533" s="20">
        <f t="shared" si="558"/>
        <v>24</v>
      </c>
      <c r="J3533" s="21">
        <f t="shared" si="559"/>
        <v>39594</v>
      </c>
      <c r="K3533" s="21"/>
      <c r="L3533" s="21" t="str">
        <f t="shared" si="554"/>
        <v>Monday</v>
      </c>
      <c r="M3533" s="20">
        <f t="shared" si="555"/>
        <v>5</v>
      </c>
      <c r="N3533" s="19">
        <v>4000.5</v>
      </c>
      <c r="O3533" s="4">
        <f>MATCH(N3533-1,'Supply Data'!$K$12:$K$17)+1</f>
        <v>4</v>
      </c>
      <c r="P3533">
        <f>INDEX('Supply Data'!$L$12:$L$17,'Demand Data'!O3533)</f>
        <v>50</v>
      </c>
      <c r="R3533" t="str">
        <f t="shared" si="556"/>
        <v>26-May-08 Monday 24</v>
      </c>
    </row>
    <row r="3534" spans="4:18" x14ac:dyDescent="0.35">
      <c r="D3534" s="21">
        <f t="shared" si="557"/>
        <v>39594.999999991443</v>
      </c>
      <c r="E3534" s="21" t="b">
        <f t="shared" si="550"/>
        <v>0</v>
      </c>
      <c r="F3534" s="21" t="b">
        <f t="shared" si="551"/>
        <v>0</v>
      </c>
      <c r="G3534" s="20">
        <f t="shared" si="552"/>
        <v>1</v>
      </c>
      <c r="H3534" s="20">
        <f t="shared" si="553"/>
        <v>24</v>
      </c>
      <c r="I3534" s="20">
        <f t="shared" si="558"/>
        <v>1</v>
      </c>
      <c r="J3534" s="21">
        <f t="shared" si="559"/>
        <v>39595</v>
      </c>
      <c r="K3534" s="21"/>
      <c r="L3534" s="21" t="str">
        <f t="shared" si="554"/>
        <v>Tuesday</v>
      </c>
      <c r="M3534" s="20">
        <f t="shared" si="555"/>
        <v>5</v>
      </c>
      <c r="N3534" s="19">
        <v>3808.5</v>
      </c>
      <c r="O3534" s="4">
        <f>MATCH(N3534-1,'Supply Data'!$K$12:$K$17)+1</f>
        <v>4</v>
      </c>
      <c r="P3534">
        <f>INDEX('Supply Data'!$L$12:$L$17,'Demand Data'!O3534)</f>
        <v>50</v>
      </c>
      <c r="R3534" t="str">
        <f t="shared" si="556"/>
        <v>27-May-08 Tuesday 1</v>
      </c>
    </row>
    <row r="3535" spans="4:18" x14ac:dyDescent="0.35">
      <c r="D3535" s="21">
        <f t="shared" si="557"/>
        <v>39595.041666658108</v>
      </c>
      <c r="E3535" s="21" t="b">
        <f t="shared" si="550"/>
        <v>0</v>
      </c>
      <c r="F3535" s="21" t="b">
        <f t="shared" si="551"/>
        <v>0</v>
      </c>
      <c r="G3535" s="20">
        <f t="shared" si="552"/>
        <v>1</v>
      </c>
      <c r="H3535" s="20">
        <f t="shared" si="553"/>
        <v>24</v>
      </c>
      <c r="I3535" s="20">
        <f t="shared" si="558"/>
        <v>2</v>
      </c>
      <c r="J3535" s="21">
        <f t="shared" si="559"/>
        <v>39595</v>
      </c>
      <c r="K3535" s="21"/>
      <c r="L3535" s="21" t="str">
        <f t="shared" si="554"/>
        <v>Tuesday</v>
      </c>
      <c r="M3535" s="20">
        <f t="shared" si="555"/>
        <v>5</v>
      </c>
      <c r="N3535" s="19">
        <v>3678</v>
      </c>
      <c r="O3535" s="4">
        <f>MATCH(N3535-1,'Supply Data'!$K$12:$K$17)+1</f>
        <v>4</v>
      </c>
      <c r="P3535">
        <f>INDEX('Supply Data'!$L$12:$L$17,'Demand Data'!O3535)</f>
        <v>50</v>
      </c>
      <c r="R3535" t="str">
        <f t="shared" si="556"/>
        <v>27-May-08 Tuesday 2</v>
      </c>
    </row>
    <row r="3536" spans="4:18" x14ac:dyDescent="0.35">
      <c r="D3536" s="21">
        <f t="shared" si="557"/>
        <v>39595.083333324772</v>
      </c>
      <c r="E3536" s="21" t="b">
        <f t="shared" si="550"/>
        <v>0</v>
      </c>
      <c r="F3536" s="21" t="b">
        <f t="shared" si="551"/>
        <v>0</v>
      </c>
      <c r="G3536" s="20">
        <f t="shared" si="552"/>
        <v>1</v>
      </c>
      <c r="H3536" s="20">
        <f t="shared" si="553"/>
        <v>24</v>
      </c>
      <c r="I3536" s="20">
        <f t="shared" si="558"/>
        <v>3</v>
      </c>
      <c r="J3536" s="21">
        <f t="shared" si="559"/>
        <v>39595</v>
      </c>
      <c r="K3536" s="21"/>
      <c r="L3536" s="21" t="str">
        <f t="shared" si="554"/>
        <v>Tuesday</v>
      </c>
      <c r="M3536" s="20">
        <f t="shared" si="555"/>
        <v>5</v>
      </c>
      <c r="N3536" s="19">
        <v>3633</v>
      </c>
      <c r="O3536" s="4">
        <f>MATCH(N3536-1,'Supply Data'!$K$12:$K$17)+1</f>
        <v>4</v>
      </c>
      <c r="P3536">
        <f>INDEX('Supply Data'!$L$12:$L$17,'Demand Data'!O3536)</f>
        <v>50</v>
      </c>
      <c r="R3536" t="str">
        <f t="shared" si="556"/>
        <v>27-May-08 Tuesday 3</v>
      </c>
    </row>
    <row r="3537" spans="4:18" x14ac:dyDescent="0.35">
      <c r="D3537" s="21">
        <f t="shared" si="557"/>
        <v>39595.124999991436</v>
      </c>
      <c r="E3537" s="21" t="b">
        <f t="shared" si="550"/>
        <v>0</v>
      </c>
      <c r="F3537" s="21" t="b">
        <f t="shared" si="551"/>
        <v>0</v>
      </c>
      <c r="G3537" s="20">
        <f t="shared" si="552"/>
        <v>1</v>
      </c>
      <c r="H3537" s="20">
        <f t="shared" si="553"/>
        <v>24</v>
      </c>
      <c r="I3537" s="20">
        <f t="shared" si="558"/>
        <v>4</v>
      </c>
      <c r="J3537" s="21">
        <f t="shared" si="559"/>
        <v>39595</v>
      </c>
      <c r="K3537" s="21"/>
      <c r="L3537" s="21" t="str">
        <f t="shared" si="554"/>
        <v>Tuesday</v>
      </c>
      <c r="M3537" s="20">
        <f t="shared" si="555"/>
        <v>5</v>
      </c>
      <c r="N3537" s="19">
        <v>3651</v>
      </c>
      <c r="O3537" s="4">
        <f>MATCH(N3537-1,'Supply Data'!$K$12:$K$17)+1</f>
        <v>4</v>
      </c>
      <c r="P3537">
        <f>INDEX('Supply Data'!$L$12:$L$17,'Demand Data'!O3537)</f>
        <v>50</v>
      </c>
      <c r="R3537" t="str">
        <f t="shared" si="556"/>
        <v>27-May-08 Tuesday 4</v>
      </c>
    </row>
    <row r="3538" spans="4:18" x14ac:dyDescent="0.35">
      <c r="D3538" s="21">
        <f t="shared" si="557"/>
        <v>39595.1666666581</v>
      </c>
      <c r="E3538" s="21" t="b">
        <f t="shared" si="550"/>
        <v>0</v>
      </c>
      <c r="F3538" s="21" t="b">
        <f t="shared" si="551"/>
        <v>0</v>
      </c>
      <c r="G3538" s="20">
        <f t="shared" si="552"/>
        <v>1</v>
      </c>
      <c r="H3538" s="20">
        <f t="shared" si="553"/>
        <v>24</v>
      </c>
      <c r="I3538" s="20">
        <f t="shared" si="558"/>
        <v>5</v>
      </c>
      <c r="J3538" s="21">
        <f t="shared" si="559"/>
        <v>39595</v>
      </c>
      <c r="K3538" s="21"/>
      <c r="L3538" s="21" t="str">
        <f t="shared" si="554"/>
        <v>Tuesday</v>
      </c>
      <c r="M3538" s="20">
        <f t="shared" si="555"/>
        <v>5</v>
      </c>
      <c r="N3538" s="19">
        <v>3693</v>
      </c>
      <c r="O3538" s="4">
        <f>MATCH(N3538-1,'Supply Data'!$K$12:$K$17)+1</f>
        <v>4</v>
      </c>
      <c r="P3538">
        <f>INDEX('Supply Data'!$L$12:$L$17,'Demand Data'!O3538)</f>
        <v>50</v>
      </c>
      <c r="R3538" t="str">
        <f t="shared" si="556"/>
        <v>27-May-08 Tuesday 5</v>
      </c>
    </row>
    <row r="3539" spans="4:18" x14ac:dyDescent="0.35">
      <c r="D3539" s="21">
        <f t="shared" si="557"/>
        <v>39595.208333324765</v>
      </c>
      <c r="E3539" s="21" t="b">
        <f t="shared" si="550"/>
        <v>0</v>
      </c>
      <c r="F3539" s="21" t="b">
        <f t="shared" si="551"/>
        <v>0</v>
      </c>
      <c r="G3539" s="20">
        <f t="shared" si="552"/>
        <v>1</v>
      </c>
      <c r="H3539" s="20">
        <f t="shared" si="553"/>
        <v>24</v>
      </c>
      <c r="I3539" s="20">
        <f t="shared" si="558"/>
        <v>6</v>
      </c>
      <c r="J3539" s="21">
        <f t="shared" si="559"/>
        <v>39595</v>
      </c>
      <c r="K3539" s="21"/>
      <c r="L3539" s="21" t="str">
        <f t="shared" si="554"/>
        <v>Tuesday</v>
      </c>
      <c r="M3539" s="20">
        <f t="shared" si="555"/>
        <v>5</v>
      </c>
      <c r="N3539" s="19">
        <v>3709.5</v>
      </c>
      <c r="O3539" s="4">
        <f>MATCH(N3539-1,'Supply Data'!$K$12:$K$17)+1</f>
        <v>4</v>
      </c>
      <c r="P3539">
        <f>INDEX('Supply Data'!$L$12:$L$17,'Demand Data'!O3539)</f>
        <v>50</v>
      </c>
      <c r="R3539" t="str">
        <f t="shared" si="556"/>
        <v>27-May-08 Tuesday 6</v>
      </c>
    </row>
    <row r="3540" spans="4:18" x14ac:dyDescent="0.35">
      <c r="D3540" s="21">
        <f t="shared" si="557"/>
        <v>39595.249999991429</v>
      </c>
      <c r="E3540" s="21" t="b">
        <f t="shared" si="550"/>
        <v>0</v>
      </c>
      <c r="F3540" s="21" t="b">
        <f t="shared" si="551"/>
        <v>0</v>
      </c>
      <c r="G3540" s="20">
        <f t="shared" si="552"/>
        <v>1</v>
      </c>
      <c r="H3540" s="20">
        <f t="shared" si="553"/>
        <v>24</v>
      </c>
      <c r="I3540" s="20">
        <f t="shared" si="558"/>
        <v>7</v>
      </c>
      <c r="J3540" s="21">
        <f t="shared" si="559"/>
        <v>39595</v>
      </c>
      <c r="K3540" s="21"/>
      <c r="L3540" s="21" t="str">
        <f t="shared" si="554"/>
        <v>Tuesday</v>
      </c>
      <c r="M3540" s="20">
        <f t="shared" si="555"/>
        <v>5</v>
      </c>
      <c r="N3540" s="19">
        <v>4021.5</v>
      </c>
      <c r="O3540" s="4">
        <f>MATCH(N3540-1,'Supply Data'!$K$12:$K$17)+1</f>
        <v>4</v>
      </c>
      <c r="P3540">
        <f>INDEX('Supply Data'!$L$12:$L$17,'Demand Data'!O3540)</f>
        <v>50</v>
      </c>
      <c r="R3540" t="str">
        <f t="shared" si="556"/>
        <v>27-May-08 Tuesday 7</v>
      </c>
    </row>
    <row r="3541" spans="4:18" x14ac:dyDescent="0.35">
      <c r="D3541" s="21">
        <f t="shared" si="557"/>
        <v>39595.291666658093</v>
      </c>
      <c r="E3541" s="21" t="b">
        <f t="shared" si="550"/>
        <v>0</v>
      </c>
      <c r="F3541" s="21" t="b">
        <f t="shared" si="551"/>
        <v>0</v>
      </c>
      <c r="G3541" s="20">
        <f t="shared" si="552"/>
        <v>1</v>
      </c>
      <c r="H3541" s="20">
        <f t="shared" si="553"/>
        <v>24</v>
      </c>
      <c r="I3541" s="20">
        <f t="shared" si="558"/>
        <v>8</v>
      </c>
      <c r="J3541" s="21">
        <f t="shared" si="559"/>
        <v>39595</v>
      </c>
      <c r="K3541" s="21"/>
      <c r="L3541" s="21" t="str">
        <f t="shared" si="554"/>
        <v>Tuesday</v>
      </c>
      <c r="M3541" s="20">
        <f t="shared" si="555"/>
        <v>5</v>
      </c>
      <c r="N3541" s="19">
        <v>4813.5</v>
      </c>
      <c r="O3541" s="4">
        <f>MATCH(N3541-1,'Supply Data'!$K$12:$K$17)+1</f>
        <v>5</v>
      </c>
      <c r="P3541">
        <f>INDEX('Supply Data'!$L$12:$L$17,'Demand Data'!O3541)</f>
        <v>75</v>
      </c>
      <c r="R3541" t="str">
        <f t="shared" si="556"/>
        <v>27-May-08 Tuesday 8</v>
      </c>
    </row>
    <row r="3542" spans="4:18" x14ac:dyDescent="0.35">
      <c r="D3542" s="21">
        <f t="shared" si="557"/>
        <v>39595.333333324757</v>
      </c>
      <c r="E3542" s="21" t="b">
        <f t="shared" si="550"/>
        <v>0</v>
      </c>
      <c r="F3542" s="21" t="b">
        <f t="shared" si="551"/>
        <v>0</v>
      </c>
      <c r="G3542" s="20">
        <f t="shared" si="552"/>
        <v>1</v>
      </c>
      <c r="H3542" s="20">
        <f t="shared" si="553"/>
        <v>24</v>
      </c>
      <c r="I3542" s="20">
        <f t="shared" si="558"/>
        <v>9</v>
      </c>
      <c r="J3542" s="21">
        <f t="shared" si="559"/>
        <v>39595</v>
      </c>
      <c r="K3542" s="21"/>
      <c r="L3542" s="21" t="str">
        <f t="shared" si="554"/>
        <v>Tuesday</v>
      </c>
      <c r="M3542" s="20">
        <f t="shared" si="555"/>
        <v>5</v>
      </c>
      <c r="N3542" s="19">
        <v>5371.5</v>
      </c>
      <c r="O3542" s="4">
        <f>MATCH(N3542-1,'Supply Data'!$K$12:$K$17)+1</f>
        <v>5</v>
      </c>
      <c r="P3542">
        <f>INDEX('Supply Data'!$L$12:$L$17,'Demand Data'!O3542)</f>
        <v>75</v>
      </c>
      <c r="R3542" t="str">
        <f t="shared" si="556"/>
        <v>27-May-08 Tuesday 9</v>
      </c>
    </row>
    <row r="3543" spans="4:18" x14ac:dyDescent="0.35">
      <c r="D3543" s="21">
        <f t="shared" si="557"/>
        <v>39595.374999991422</v>
      </c>
      <c r="E3543" s="21" t="b">
        <f t="shared" si="550"/>
        <v>0</v>
      </c>
      <c r="F3543" s="21" t="b">
        <f t="shared" si="551"/>
        <v>0</v>
      </c>
      <c r="G3543" s="20">
        <f t="shared" si="552"/>
        <v>1</v>
      </c>
      <c r="H3543" s="20">
        <f t="shared" si="553"/>
        <v>24</v>
      </c>
      <c r="I3543" s="20">
        <f t="shared" si="558"/>
        <v>10</v>
      </c>
      <c r="J3543" s="21">
        <f t="shared" si="559"/>
        <v>39595</v>
      </c>
      <c r="K3543" s="21"/>
      <c r="L3543" s="21" t="str">
        <f t="shared" si="554"/>
        <v>Tuesday</v>
      </c>
      <c r="M3543" s="20">
        <f t="shared" si="555"/>
        <v>5</v>
      </c>
      <c r="N3543" s="19">
        <v>5757</v>
      </c>
      <c r="O3543" s="4">
        <f>MATCH(N3543-1,'Supply Data'!$K$12:$K$17)+1</f>
        <v>5</v>
      </c>
      <c r="P3543">
        <f>INDEX('Supply Data'!$L$12:$L$17,'Demand Data'!O3543)</f>
        <v>75</v>
      </c>
      <c r="R3543" t="str">
        <f t="shared" si="556"/>
        <v>27-May-08 Tuesday 10</v>
      </c>
    </row>
    <row r="3544" spans="4:18" x14ac:dyDescent="0.35">
      <c r="D3544" s="21">
        <f t="shared" si="557"/>
        <v>39595.416666658086</v>
      </c>
      <c r="E3544" s="21" t="b">
        <f t="shared" si="550"/>
        <v>0</v>
      </c>
      <c r="F3544" s="21" t="b">
        <f t="shared" si="551"/>
        <v>0</v>
      </c>
      <c r="G3544" s="20">
        <f t="shared" si="552"/>
        <v>1</v>
      </c>
      <c r="H3544" s="20">
        <f t="shared" si="553"/>
        <v>24</v>
      </c>
      <c r="I3544" s="20">
        <f t="shared" si="558"/>
        <v>11</v>
      </c>
      <c r="J3544" s="21">
        <f t="shared" si="559"/>
        <v>39595</v>
      </c>
      <c r="K3544" s="21"/>
      <c r="L3544" s="21" t="str">
        <f t="shared" si="554"/>
        <v>Tuesday</v>
      </c>
      <c r="M3544" s="20">
        <f t="shared" si="555"/>
        <v>5</v>
      </c>
      <c r="N3544" s="19">
        <v>6048</v>
      </c>
      <c r="O3544" s="4">
        <f>MATCH(N3544-1,'Supply Data'!$K$12:$K$17)+1</f>
        <v>5</v>
      </c>
      <c r="P3544">
        <f>INDEX('Supply Data'!$L$12:$L$17,'Demand Data'!O3544)</f>
        <v>75</v>
      </c>
      <c r="R3544" t="str">
        <f t="shared" si="556"/>
        <v>27-May-08 Tuesday 11</v>
      </c>
    </row>
    <row r="3545" spans="4:18" x14ac:dyDescent="0.35">
      <c r="D3545" s="21">
        <f t="shared" si="557"/>
        <v>39595.45833332475</v>
      </c>
      <c r="E3545" s="21" t="b">
        <f t="shared" si="550"/>
        <v>0</v>
      </c>
      <c r="F3545" s="21" t="b">
        <f t="shared" si="551"/>
        <v>0</v>
      </c>
      <c r="G3545" s="20">
        <f t="shared" si="552"/>
        <v>1</v>
      </c>
      <c r="H3545" s="20">
        <f t="shared" si="553"/>
        <v>24</v>
      </c>
      <c r="I3545" s="20">
        <f t="shared" si="558"/>
        <v>12</v>
      </c>
      <c r="J3545" s="21">
        <f t="shared" si="559"/>
        <v>39595</v>
      </c>
      <c r="K3545" s="21"/>
      <c r="L3545" s="21" t="str">
        <f t="shared" si="554"/>
        <v>Tuesday</v>
      </c>
      <c r="M3545" s="20">
        <f t="shared" si="555"/>
        <v>5</v>
      </c>
      <c r="N3545" s="19">
        <v>5754</v>
      </c>
      <c r="O3545" s="4">
        <f>MATCH(N3545-1,'Supply Data'!$K$12:$K$17)+1</f>
        <v>5</v>
      </c>
      <c r="P3545">
        <f>INDEX('Supply Data'!$L$12:$L$17,'Demand Data'!O3545)</f>
        <v>75</v>
      </c>
      <c r="R3545" t="str">
        <f t="shared" si="556"/>
        <v>27-May-08 Tuesday 12</v>
      </c>
    </row>
    <row r="3546" spans="4:18" x14ac:dyDescent="0.35">
      <c r="D3546" s="21">
        <f t="shared" si="557"/>
        <v>39595.499999991414</v>
      </c>
      <c r="E3546" s="21" t="b">
        <f t="shared" si="550"/>
        <v>0</v>
      </c>
      <c r="F3546" s="21" t="b">
        <f t="shared" si="551"/>
        <v>0</v>
      </c>
      <c r="G3546" s="20">
        <f t="shared" si="552"/>
        <v>1</v>
      </c>
      <c r="H3546" s="20">
        <f t="shared" si="553"/>
        <v>24</v>
      </c>
      <c r="I3546" s="20">
        <f t="shared" si="558"/>
        <v>13</v>
      </c>
      <c r="J3546" s="21">
        <f t="shared" si="559"/>
        <v>39595</v>
      </c>
      <c r="K3546" s="21"/>
      <c r="L3546" s="21" t="str">
        <f t="shared" si="554"/>
        <v>Tuesday</v>
      </c>
      <c r="M3546" s="20">
        <f t="shared" si="555"/>
        <v>5</v>
      </c>
      <c r="N3546" s="19">
        <v>5616</v>
      </c>
      <c r="O3546" s="4">
        <f>MATCH(N3546-1,'Supply Data'!$K$12:$K$17)+1</f>
        <v>5</v>
      </c>
      <c r="P3546">
        <f>INDEX('Supply Data'!$L$12:$L$17,'Demand Data'!O3546)</f>
        <v>75</v>
      </c>
      <c r="R3546" t="str">
        <f t="shared" si="556"/>
        <v>27-May-08 Tuesday 13</v>
      </c>
    </row>
    <row r="3547" spans="4:18" x14ac:dyDescent="0.35">
      <c r="D3547" s="21">
        <f t="shared" si="557"/>
        <v>39595.541666658079</v>
      </c>
      <c r="E3547" s="21" t="b">
        <f t="shared" si="550"/>
        <v>0</v>
      </c>
      <c r="F3547" s="21" t="b">
        <f t="shared" si="551"/>
        <v>0</v>
      </c>
      <c r="G3547" s="20">
        <f t="shared" si="552"/>
        <v>1</v>
      </c>
      <c r="H3547" s="20">
        <f t="shared" si="553"/>
        <v>24</v>
      </c>
      <c r="I3547" s="20">
        <f t="shared" si="558"/>
        <v>14</v>
      </c>
      <c r="J3547" s="21">
        <f t="shared" si="559"/>
        <v>39595</v>
      </c>
      <c r="K3547" s="21"/>
      <c r="L3547" s="21" t="str">
        <f t="shared" si="554"/>
        <v>Tuesday</v>
      </c>
      <c r="M3547" s="20">
        <f t="shared" si="555"/>
        <v>5</v>
      </c>
      <c r="N3547" s="19">
        <v>5697</v>
      </c>
      <c r="O3547" s="4">
        <f>MATCH(N3547-1,'Supply Data'!$K$12:$K$17)+1</f>
        <v>5</v>
      </c>
      <c r="P3547">
        <f>INDEX('Supply Data'!$L$12:$L$17,'Demand Data'!O3547)</f>
        <v>75</v>
      </c>
      <c r="R3547" t="str">
        <f t="shared" si="556"/>
        <v>27-May-08 Tuesday 14</v>
      </c>
    </row>
    <row r="3548" spans="4:18" x14ac:dyDescent="0.35">
      <c r="D3548" s="21">
        <f t="shared" si="557"/>
        <v>39595.583333324743</v>
      </c>
      <c r="E3548" s="21" t="b">
        <f t="shared" si="550"/>
        <v>0</v>
      </c>
      <c r="F3548" s="21" t="b">
        <f t="shared" si="551"/>
        <v>0</v>
      </c>
      <c r="G3548" s="20">
        <f t="shared" si="552"/>
        <v>1</v>
      </c>
      <c r="H3548" s="20">
        <f t="shared" si="553"/>
        <v>24</v>
      </c>
      <c r="I3548" s="20">
        <f t="shared" si="558"/>
        <v>15</v>
      </c>
      <c r="J3548" s="21">
        <f t="shared" si="559"/>
        <v>39595</v>
      </c>
      <c r="K3548" s="21"/>
      <c r="L3548" s="21" t="str">
        <f t="shared" si="554"/>
        <v>Tuesday</v>
      </c>
      <c r="M3548" s="20">
        <f t="shared" si="555"/>
        <v>5</v>
      </c>
      <c r="N3548" s="19">
        <v>5556</v>
      </c>
      <c r="O3548" s="4">
        <f>MATCH(N3548-1,'Supply Data'!$K$12:$K$17)+1</f>
        <v>5</v>
      </c>
      <c r="P3548">
        <f>INDEX('Supply Data'!$L$12:$L$17,'Demand Data'!O3548)</f>
        <v>75</v>
      </c>
      <c r="R3548" t="str">
        <f t="shared" si="556"/>
        <v>27-May-08 Tuesday 15</v>
      </c>
    </row>
    <row r="3549" spans="4:18" x14ac:dyDescent="0.35">
      <c r="D3549" s="21">
        <f t="shared" si="557"/>
        <v>39595.624999991407</v>
      </c>
      <c r="E3549" s="21" t="b">
        <f t="shared" si="550"/>
        <v>0</v>
      </c>
      <c r="F3549" s="21" t="b">
        <f t="shared" si="551"/>
        <v>0</v>
      </c>
      <c r="G3549" s="20">
        <f t="shared" si="552"/>
        <v>1</v>
      </c>
      <c r="H3549" s="20">
        <f t="shared" si="553"/>
        <v>24</v>
      </c>
      <c r="I3549" s="20">
        <f t="shared" si="558"/>
        <v>16</v>
      </c>
      <c r="J3549" s="21">
        <f t="shared" si="559"/>
        <v>39595</v>
      </c>
      <c r="K3549" s="21"/>
      <c r="L3549" s="21" t="str">
        <f t="shared" si="554"/>
        <v>Tuesday</v>
      </c>
      <c r="M3549" s="20">
        <f t="shared" si="555"/>
        <v>5</v>
      </c>
      <c r="N3549" s="19">
        <v>5464.5</v>
      </c>
      <c r="O3549" s="4">
        <f>MATCH(N3549-1,'Supply Data'!$K$12:$K$17)+1</f>
        <v>5</v>
      </c>
      <c r="P3549">
        <f>INDEX('Supply Data'!$L$12:$L$17,'Demand Data'!O3549)</f>
        <v>75</v>
      </c>
      <c r="R3549" t="str">
        <f t="shared" si="556"/>
        <v>27-May-08 Tuesday 16</v>
      </c>
    </row>
    <row r="3550" spans="4:18" x14ac:dyDescent="0.35">
      <c r="D3550" s="21">
        <f t="shared" si="557"/>
        <v>39595.666666658071</v>
      </c>
      <c r="E3550" s="21" t="b">
        <f t="shared" si="550"/>
        <v>0</v>
      </c>
      <c r="F3550" s="21" t="b">
        <f t="shared" si="551"/>
        <v>0</v>
      </c>
      <c r="G3550" s="20">
        <f t="shared" si="552"/>
        <v>1</v>
      </c>
      <c r="H3550" s="20">
        <f t="shared" si="553"/>
        <v>24</v>
      </c>
      <c r="I3550" s="20">
        <f t="shared" si="558"/>
        <v>17</v>
      </c>
      <c r="J3550" s="21">
        <f t="shared" si="559"/>
        <v>39595</v>
      </c>
      <c r="K3550" s="21"/>
      <c r="L3550" s="21" t="str">
        <f t="shared" si="554"/>
        <v>Tuesday</v>
      </c>
      <c r="M3550" s="20">
        <f t="shared" si="555"/>
        <v>5</v>
      </c>
      <c r="N3550" s="19">
        <v>5443.5</v>
      </c>
      <c r="O3550" s="4">
        <f>MATCH(N3550-1,'Supply Data'!$K$12:$K$17)+1</f>
        <v>5</v>
      </c>
      <c r="P3550">
        <f>INDEX('Supply Data'!$L$12:$L$17,'Demand Data'!O3550)</f>
        <v>75</v>
      </c>
      <c r="R3550" t="str">
        <f t="shared" si="556"/>
        <v>27-May-08 Tuesday 17</v>
      </c>
    </row>
    <row r="3551" spans="4:18" x14ac:dyDescent="0.35">
      <c r="D3551" s="21">
        <f t="shared" si="557"/>
        <v>39595.708333324736</v>
      </c>
      <c r="E3551" s="21" t="b">
        <f t="shared" si="550"/>
        <v>0</v>
      </c>
      <c r="F3551" s="21" t="b">
        <f t="shared" si="551"/>
        <v>0</v>
      </c>
      <c r="G3551" s="20">
        <f t="shared" si="552"/>
        <v>1</v>
      </c>
      <c r="H3551" s="20">
        <f t="shared" si="553"/>
        <v>24</v>
      </c>
      <c r="I3551" s="20">
        <f t="shared" si="558"/>
        <v>18</v>
      </c>
      <c r="J3551" s="21">
        <f t="shared" si="559"/>
        <v>39595</v>
      </c>
      <c r="K3551" s="21"/>
      <c r="L3551" s="21" t="str">
        <f t="shared" si="554"/>
        <v>Tuesday</v>
      </c>
      <c r="M3551" s="20">
        <f t="shared" si="555"/>
        <v>5</v>
      </c>
      <c r="N3551" s="19">
        <v>5436</v>
      </c>
      <c r="O3551" s="4">
        <f>MATCH(N3551-1,'Supply Data'!$K$12:$K$17)+1</f>
        <v>5</v>
      </c>
      <c r="P3551">
        <f>INDEX('Supply Data'!$L$12:$L$17,'Demand Data'!O3551)</f>
        <v>75</v>
      </c>
      <c r="R3551" t="str">
        <f t="shared" si="556"/>
        <v>27-May-08 Tuesday 18</v>
      </c>
    </row>
    <row r="3552" spans="4:18" x14ac:dyDescent="0.35">
      <c r="D3552" s="21">
        <f t="shared" si="557"/>
        <v>39595.7499999914</v>
      </c>
      <c r="E3552" s="21" t="b">
        <f t="shared" si="550"/>
        <v>0</v>
      </c>
      <c r="F3552" s="21" t="b">
        <f t="shared" si="551"/>
        <v>0</v>
      </c>
      <c r="G3552" s="20">
        <f t="shared" si="552"/>
        <v>1</v>
      </c>
      <c r="H3552" s="20">
        <f t="shared" si="553"/>
        <v>24</v>
      </c>
      <c r="I3552" s="20">
        <f t="shared" si="558"/>
        <v>19</v>
      </c>
      <c r="J3552" s="21">
        <f t="shared" si="559"/>
        <v>39595</v>
      </c>
      <c r="K3552" s="21"/>
      <c r="L3552" s="21" t="str">
        <f t="shared" si="554"/>
        <v>Tuesday</v>
      </c>
      <c r="M3552" s="20">
        <f t="shared" si="555"/>
        <v>5</v>
      </c>
      <c r="N3552" s="19">
        <v>5712</v>
      </c>
      <c r="O3552" s="4">
        <f>MATCH(N3552-1,'Supply Data'!$K$12:$K$17)+1</f>
        <v>5</v>
      </c>
      <c r="P3552">
        <f>INDEX('Supply Data'!$L$12:$L$17,'Demand Data'!O3552)</f>
        <v>75</v>
      </c>
      <c r="R3552" t="str">
        <f t="shared" si="556"/>
        <v>27-May-08 Tuesday 19</v>
      </c>
    </row>
    <row r="3553" spans="4:18" x14ac:dyDescent="0.35">
      <c r="D3553" s="21">
        <f t="shared" si="557"/>
        <v>39595.791666658064</v>
      </c>
      <c r="E3553" s="21" t="b">
        <f t="shared" si="550"/>
        <v>0</v>
      </c>
      <c r="F3553" s="21" t="b">
        <f t="shared" si="551"/>
        <v>0</v>
      </c>
      <c r="G3553" s="20">
        <f t="shared" si="552"/>
        <v>1</v>
      </c>
      <c r="H3553" s="20">
        <f t="shared" si="553"/>
        <v>24</v>
      </c>
      <c r="I3553" s="20">
        <f t="shared" si="558"/>
        <v>20</v>
      </c>
      <c r="J3553" s="21">
        <f t="shared" si="559"/>
        <v>39595</v>
      </c>
      <c r="K3553" s="21"/>
      <c r="L3553" s="21" t="str">
        <f t="shared" si="554"/>
        <v>Tuesday</v>
      </c>
      <c r="M3553" s="20">
        <f t="shared" si="555"/>
        <v>5</v>
      </c>
      <c r="N3553" s="19">
        <v>5616</v>
      </c>
      <c r="O3553" s="4">
        <f>MATCH(N3553-1,'Supply Data'!$K$12:$K$17)+1</f>
        <v>5</v>
      </c>
      <c r="P3553">
        <f>INDEX('Supply Data'!$L$12:$L$17,'Demand Data'!O3553)</f>
        <v>75</v>
      </c>
      <c r="R3553" t="str">
        <f t="shared" si="556"/>
        <v>27-May-08 Tuesday 20</v>
      </c>
    </row>
    <row r="3554" spans="4:18" x14ac:dyDescent="0.35">
      <c r="D3554" s="21">
        <f t="shared" si="557"/>
        <v>39595.833333324728</v>
      </c>
      <c r="E3554" s="21" t="b">
        <f t="shared" si="550"/>
        <v>0</v>
      </c>
      <c r="F3554" s="21" t="b">
        <f t="shared" si="551"/>
        <v>0</v>
      </c>
      <c r="G3554" s="20">
        <f t="shared" si="552"/>
        <v>1</v>
      </c>
      <c r="H3554" s="20">
        <f t="shared" si="553"/>
        <v>24</v>
      </c>
      <c r="I3554" s="20">
        <f t="shared" si="558"/>
        <v>21</v>
      </c>
      <c r="J3554" s="21">
        <f t="shared" si="559"/>
        <v>39595</v>
      </c>
      <c r="K3554" s="21"/>
      <c r="L3554" s="21" t="str">
        <f t="shared" si="554"/>
        <v>Tuesday</v>
      </c>
      <c r="M3554" s="20">
        <f t="shared" si="555"/>
        <v>5</v>
      </c>
      <c r="N3554" s="19">
        <v>5424</v>
      </c>
      <c r="O3554" s="4">
        <f>MATCH(N3554-1,'Supply Data'!$K$12:$K$17)+1</f>
        <v>5</v>
      </c>
      <c r="P3554">
        <f>INDEX('Supply Data'!$L$12:$L$17,'Demand Data'!O3554)</f>
        <v>75</v>
      </c>
      <c r="R3554" t="str">
        <f t="shared" si="556"/>
        <v>27-May-08 Tuesday 21</v>
      </c>
    </row>
    <row r="3555" spans="4:18" x14ac:dyDescent="0.35">
      <c r="D3555" s="21">
        <f t="shared" si="557"/>
        <v>39595.874999991393</v>
      </c>
      <c r="E3555" s="21" t="b">
        <f t="shared" si="550"/>
        <v>0</v>
      </c>
      <c r="F3555" s="21" t="b">
        <f t="shared" si="551"/>
        <v>0</v>
      </c>
      <c r="G3555" s="20">
        <f t="shared" si="552"/>
        <v>1</v>
      </c>
      <c r="H3555" s="20">
        <f t="shared" si="553"/>
        <v>24</v>
      </c>
      <c r="I3555" s="20">
        <f t="shared" si="558"/>
        <v>22</v>
      </c>
      <c r="J3555" s="21">
        <f t="shared" si="559"/>
        <v>39595</v>
      </c>
      <c r="K3555" s="21"/>
      <c r="L3555" s="21" t="str">
        <f t="shared" si="554"/>
        <v>Tuesday</v>
      </c>
      <c r="M3555" s="20">
        <f t="shared" si="555"/>
        <v>5</v>
      </c>
      <c r="N3555" s="19">
        <v>4924.5</v>
      </c>
      <c r="O3555" s="4">
        <f>MATCH(N3555-1,'Supply Data'!$K$12:$K$17)+1</f>
        <v>5</v>
      </c>
      <c r="P3555">
        <f>INDEX('Supply Data'!$L$12:$L$17,'Demand Data'!O3555)</f>
        <v>75</v>
      </c>
      <c r="R3555" t="str">
        <f t="shared" si="556"/>
        <v>27-May-08 Tuesday 22</v>
      </c>
    </row>
    <row r="3556" spans="4:18" x14ac:dyDescent="0.35">
      <c r="D3556" s="21">
        <f t="shared" si="557"/>
        <v>39595.916666658057</v>
      </c>
      <c r="E3556" s="21" t="b">
        <f t="shared" si="550"/>
        <v>0</v>
      </c>
      <c r="F3556" s="21" t="b">
        <f t="shared" si="551"/>
        <v>0</v>
      </c>
      <c r="G3556" s="20">
        <f t="shared" si="552"/>
        <v>1</v>
      </c>
      <c r="H3556" s="20">
        <f t="shared" si="553"/>
        <v>24</v>
      </c>
      <c r="I3556" s="20">
        <f t="shared" si="558"/>
        <v>23</v>
      </c>
      <c r="J3556" s="21">
        <f t="shared" si="559"/>
        <v>39595</v>
      </c>
      <c r="K3556" s="21"/>
      <c r="L3556" s="21" t="str">
        <f t="shared" si="554"/>
        <v>Tuesday</v>
      </c>
      <c r="M3556" s="20">
        <f t="shared" si="555"/>
        <v>5</v>
      </c>
      <c r="N3556" s="19">
        <v>4614</v>
      </c>
      <c r="O3556" s="4">
        <f>MATCH(N3556-1,'Supply Data'!$K$12:$K$17)+1</f>
        <v>4</v>
      </c>
      <c r="P3556">
        <f>INDEX('Supply Data'!$L$12:$L$17,'Demand Data'!O3556)</f>
        <v>50</v>
      </c>
      <c r="R3556" t="str">
        <f t="shared" si="556"/>
        <v>27-May-08 Tuesday 23</v>
      </c>
    </row>
    <row r="3557" spans="4:18" x14ac:dyDescent="0.35">
      <c r="D3557" s="21">
        <f t="shared" si="557"/>
        <v>39595.958333324721</v>
      </c>
      <c r="E3557" s="21" t="b">
        <f t="shared" si="550"/>
        <v>0</v>
      </c>
      <c r="F3557" s="21" t="b">
        <f t="shared" si="551"/>
        <v>0</v>
      </c>
      <c r="G3557" s="20">
        <f t="shared" si="552"/>
        <v>1</v>
      </c>
      <c r="H3557" s="20">
        <f t="shared" si="553"/>
        <v>24</v>
      </c>
      <c r="I3557" s="20">
        <f t="shared" si="558"/>
        <v>24</v>
      </c>
      <c r="J3557" s="21">
        <f t="shared" si="559"/>
        <v>39595</v>
      </c>
      <c r="K3557" s="21"/>
      <c r="L3557" s="21" t="str">
        <f t="shared" si="554"/>
        <v>Tuesday</v>
      </c>
      <c r="M3557" s="20">
        <f t="shared" si="555"/>
        <v>5</v>
      </c>
      <c r="N3557" s="19">
        <v>4326</v>
      </c>
      <c r="O3557" s="4">
        <f>MATCH(N3557-1,'Supply Data'!$K$12:$K$17)+1</f>
        <v>4</v>
      </c>
      <c r="P3557">
        <f>INDEX('Supply Data'!$L$12:$L$17,'Demand Data'!O3557)</f>
        <v>50</v>
      </c>
      <c r="R3557" t="str">
        <f t="shared" si="556"/>
        <v>27-May-08 Tuesday 24</v>
      </c>
    </row>
    <row r="3558" spans="4:18" x14ac:dyDescent="0.35">
      <c r="D3558" s="21">
        <f t="shared" si="557"/>
        <v>39595.999999991385</v>
      </c>
      <c r="E3558" s="21" t="b">
        <f t="shared" si="550"/>
        <v>0</v>
      </c>
      <c r="F3558" s="21" t="b">
        <f t="shared" si="551"/>
        <v>0</v>
      </c>
      <c r="G3558" s="20">
        <f t="shared" si="552"/>
        <v>1</v>
      </c>
      <c r="H3558" s="20">
        <f t="shared" si="553"/>
        <v>24</v>
      </c>
      <c r="I3558" s="20">
        <f t="shared" si="558"/>
        <v>1</v>
      </c>
      <c r="J3558" s="21">
        <f t="shared" si="559"/>
        <v>39596</v>
      </c>
      <c r="K3558" s="21"/>
      <c r="L3558" s="21" t="str">
        <f t="shared" si="554"/>
        <v>Wednesday</v>
      </c>
      <c r="M3558" s="20">
        <f t="shared" si="555"/>
        <v>5</v>
      </c>
      <c r="N3558" s="19">
        <v>4060.5</v>
      </c>
      <c r="O3558" s="4">
        <f>MATCH(N3558-1,'Supply Data'!$K$12:$K$17)+1</f>
        <v>4</v>
      </c>
      <c r="P3558">
        <f>INDEX('Supply Data'!$L$12:$L$17,'Demand Data'!O3558)</f>
        <v>50</v>
      </c>
      <c r="R3558" t="str">
        <f t="shared" si="556"/>
        <v>28-May-08 Wednesday 1</v>
      </c>
    </row>
    <row r="3559" spans="4:18" x14ac:dyDescent="0.35">
      <c r="D3559" s="21">
        <f t="shared" si="557"/>
        <v>39596.04166665805</v>
      </c>
      <c r="E3559" s="21" t="b">
        <f t="shared" si="550"/>
        <v>0</v>
      </c>
      <c r="F3559" s="21" t="b">
        <f t="shared" si="551"/>
        <v>0</v>
      </c>
      <c r="G3559" s="20">
        <f t="shared" si="552"/>
        <v>1</v>
      </c>
      <c r="H3559" s="20">
        <f t="shared" si="553"/>
        <v>24</v>
      </c>
      <c r="I3559" s="20">
        <f t="shared" si="558"/>
        <v>2</v>
      </c>
      <c r="J3559" s="21">
        <f t="shared" si="559"/>
        <v>39596</v>
      </c>
      <c r="K3559" s="21"/>
      <c r="L3559" s="21" t="str">
        <f t="shared" si="554"/>
        <v>Wednesday</v>
      </c>
      <c r="M3559" s="20">
        <f t="shared" si="555"/>
        <v>5</v>
      </c>
      <c r="N3559" s="19">
        <v>3999</v>
      </c>
      <c r="O3559" s="4">
        <f>MATCH(N3559-1,'Supply Data'!$K$12:$K$17)+1</f>
        <v>4</v>
      </c>
      <c r="P3559">
        <f>INDEX('Supply Data'!$L$12:$L$17,'Demand Data'!O3559)</f>
        <v>50</v>
      </c>
      <c r="R3559" t="str">
        <f t="shared" si="556"/>
        <v>28-May-08 Wednesday 2</v>
      </c>
    </row>
    <row r="3560" spans="4:18" x14ac:dyDescent="0.35">
      <c r="D3560" s="21">
        <f t="shared" si="557"/>
        <v>39596.083333324714</v>
      </c>
      <c r="E3560" s="21" t="b">
        <f t="shared" si="550"/>
        <v>0</v>
      </c>
      <c r="F3560" s="21" t="b">
        <f t="shared" si="551"/>
        <v>0</v>
      </c>
      <c r="G3560" s="20">
        <f t="shared" si="552"/>
        <v>1</v>
      </c>
      <c r="H3560" s="20">
        <f t="shared" si="553"/>
        <v>24</v>
      </c>
      <c r="I3560" s="20">
        <f t="shared" si="558"/>
        <v>3</v>
      </c>
      <c r="J3560" s="21">
        <f t="shared" si="559"/>
        <v>39596</v>
      </c>
      <c r="K3560" s="21"/>
      <c r="L3560" s="21" t="str">
        <f t="shared" si="554"/>
        <v>Wednesday</v>
      </c>
      <c r="M3560" s="20">
        <f t="shared" si="555"/>
        <v>5</v>
      </c>
      <c r="N3560" s="19">
        <v>3906</v>
      </c>
      <c r="O3560" s="4">
        <f>MATCH(N3560-1,'Supply Data'!$K$12:$K$17)+1</f>
        <v>4</v>
      </c>
      <c r="P3560">
        <f>INDEX('Supply Data'!$L$12:$L$17,'Demand Data'!O3560)</f>
        <v>50</v>
      </c>
      <c r="R3560" t="str">
        <f t="shared" si="556"/>
        <v>28-May-08 Wednesday 3</v>
      </c>
    </row>
    <row r="3561" spans="4:18" x14ac:dyDescent="0.35">
      <c r="D3561" s="21">
        <f t="shared" si="557"/>
        <v>39596.124999991378</v>
      </c>
      <c r="E3561" s="21" t="b">
        <f t="shared" si="550"/>
        <v>0</v>
      </c>
      <c r="F3561" s="21" t="b">
        <f t="shared" si="551"/>
        <v>0</v>
      </c>
      <c r="G3561" s="20">
        <f t="shared" si="552"/>
        <v>1</v>
      </c>
      <c r="H3561" s="20">
        <f t="shared" si="553"/>
        <v>24</v>
      </c>
      <c r="I3561" s="20">
        <f t="shared" si="558"/>
        <v>4</v>
      </c>
      <c r="J3561" s="21">
        <f t="shared" si="559"/>
        <v>39596</v>
      </c>
      <c r="K3561" s="21"/>
      <c r="L3561" s="21" t="str">
        <f t="shared" si="554"/>
        <v>Wednesday</v>
      </c>
      <c r="M3561" s="20">
        <f t="shared" si="555"/>
        <v>5</v>
      </c>
      <c r="N3561" s="19">
        <v>3874.5</v>
      </c>
      <c r="O3561" s="4">
        <f>MATCH(N3561-1,'Supply Data'!$K$12:$K$17)+1</f>
        <v>4</v>
      </c>
      <c r="P3561">
        <f>INDEX('Supply Data'!$L$12:$L$17,'Demand Data'!O3561)</f>
        <v>50</v>
      </c>
      <c r="R3561" t="str">
        <f t="shared" si="556"/>
        <v>28-May-08 Wednesday 4</v>
      </c>
    </row>
    <row r="3562" spans="4:18" x14ac:dyDescent="0.35">
      <c r="D3562" s="21">
        <f t="shared" si="557"/>
        <v>39596.166666658042</v>
      </c>
      <c r="E3562" s="21" t="b">
        <f t="shared" si="550"/>
        <v>0</v>
      </c>
      <c r="F3562" s="21" t="b">
        <f t="shared" si="551"/>
        <v>0</v>
      </c>
      <c r="G3562" s="20">
        <f t="shared" si="552"/>
        <v>1</v>
      </c>
      <c r="H3562" s="20">
        <f t="shared" si="553"/>
        <v>24</v>
      </c>
      <c r="I3562" s="20">
        <f t="shared" si="558"/>
        <v>5</v>
      </c>
      <c r="J3562" s="21">
        <f t="shared" si="559"/>
        <v>39596</v>
      </c>
      <c r="K3562" s="21"/>
      <c r="L3562" s="21" t="str">
        <f t="shared" si="554"/>
        <v>Wednesday</v>
      </c>
      <c r="M3562" s="20">
        <f t="shared" si="555"/>
        <v>5</v>
      </c>
      <c r="N3562" s="19">
        <v>3913.5</v>
      </c>
      <c r="O3562" s="4">
        <f>MATCH(N3562-1,'Supply Data'!$K$12:$K$17)+1</f>
        <v>4</v>
      </c>
      <c r="P3562">
        <f>INDEX('Supply Data'!$L$12:$L$17,'Demand Data'!O3562)</f>
        <v>50</v>
      </c>
      <c r="R3562" t="str">
        <f t="shared" si="556"/>
        <v>28-May-08 Wednesday 5</v>
      </c>
    </row>
    <row r="3563" spans="4:18" x14ac:dyDescent="0.35">
      <c r="D3563" s="21">
        <f t="shared" si="557"/>
        <v>39596.208333324706</v>
      </c>
      <c r="E3563" s="21" t="b">
        <f t="shared" si="550"/>
        <v>0</v>
      </c>
      <c r="F3563" s="21" t="b">
        <f t="shared" si="551"/>
        <v>0</v>
      </c>
      <c r="G3563" s="20">
        <f t="shared" si="552"/>
        <v>1</v>
      </c>
      <c r="H3563" s="20">
        <f t="shared" si="553"/>
        <v>24</v>
      </c>
      <c r="I3563" s="20">
        <f t="shared" si="558"/>
        <v>6</v>
      </c>
      <c r="J3563" s="21">
        <f t="shared" si="559"/>
        <v>39596</v>
      </c>
      <c r="K3563" s="21"/>
      <c r="L3563" s="21" t="str">
        <f t="shared" si="554"/>
        <v>Wednesday</v>
      </c>
      <c r="M3563" s="20">
        <f t="shared" si="555"/>
        <v>5</v>
      </c>
      <c r="N3563" s="19">
        <v>3889.5</v>
      </c>
      <c r="O3563" s="4">
        <f>MATCH(N3563-1,'Supply Data'!$K$12:$K$17)+1</f>
        <v>4</v>
      </c>
      <c r="P3563">
        <f>INDEX('Supply Data'!$L$12:$L$17,'Demand Data'!O3563)</f>
        <v>50</v>
      </c>
      <c r="R3563" t="str">
        <f t="shared" si="556"/>
        <v>28-May-08 Wednesday 6</v>
      </c>
    </row>
    <row r="3564" spans="4:18" x14ac:dyDescent="0.35">
      <c r="D3564" s="21">
        <f t="shared" si="557"/>
        <v>39596.249999991371</v>
      </c>
      <c r="E3564" s="21" t="b">
        <f t="shared" si="550"/>
        <v>0</v>
      </c>
      <c r="F3564" s="21" t="b">
        <f t="shared" si="551"/>
        <v>0</v>
      </c>
      <c r="G3564" s="20">
        <f t="shared" si="552"/>
        <v>1</v>
      </c>
      <c r="H3564" s="20">
        <f t="shared" si="553"/>
        <v>24</v>
      </c>
      <c r="I3564" s="20">
        <f t="shared" si="558"/>
        <v>7</v>
      </c>
      <c r="J3564" s="21">
        <f t="shared" si="559"/>
        <v>39596</v>
      </c>
      <c r="K3564" s="21"/>
      <c r="L3564" s="21" t="str">
        <f t="shared" si="554"/>
        <v>Wednesday</v>
      </c>
      <c r="M3564" s="20">
        <f t="shared" si="555"/>
        <v>5</v>
      </c>
      <c r="N3564" s="19">
        <v>4131</v>
      </c>
      <c r="O3564" s="4">
        <f>MATCH(N3564-1,'Supply Data'!$K$12:$K$17)+1</f>
        <v>4</v>
      </c>
      <c r="P3564">
        <f>INDEX('Supply Data'!$L$12:$L$17,'Demand Data'!O3564)</f>
        <v>50</v>
      </c>
      <c r="R3564" t="str">
        <f t="shared" si="556"/>
        <v>28-May-08 Wednesday 7</v>
      </c>
    </row>
    <row r="3565" spans="4:18" x14ac:dyDescent="0.35">
      <c r="D3565" s="21">
        <f t="shared" si="557"/>
        <v>39596.291666658035</v>
      </c>
      <c r="E3565" s="21" t="b">
        <f t="shared" si="550"/>
        <v>0</v>
      </c>
      <c r="F3565" s="21" t="b">
        <f t="shared" si="551"/>
        <v>0</v>
      </c>
      <c r="G3565" s="20">
        <f t="shared" si="552"/>
        <v>1</v>
      </c>
      <c r="H3565" s="20">
        <f t="shared" si="553"/>
        <v>24</v>
      </c>
      <c r="I3565" s="20">
        <f t="shared" si="558"/>
        <v>8</v>
      </c>
      <c r="J3565" s="21">
        <f t="shared" si="559"/>
        <v>39596</v>
      </c>
      <c r="K3565" s="21"/>
      <c r="L3565" s="21" t="str">
        <f t="shared" si="554"/>
        <v>Wednesday</v>
      </c>
      <c r="M3565" s="20">
        <f t="shared" si="555"/>
        <v>5</v>
      </c>
      <c r="N3565" s="19">
        <v>4780.5</v>
      </c>
      <c r="O3565" s="4">
        <f>MATCH(N3565-1,'Supply Data'!$K$12:$K$17)+1</f>
        <v>4</v>
      </c>
      <c r="P3565">
        <f>INDEX('Supply Data'!$L$12:$L$17,'Demand Data'!O3565)</f>
        <v>50</v>
      </c>
      <c r="R3565" t="str">
        <f t="shared" si="556"/>
        <v>28-May-08 Wednesday 8</v>
      </c>
    </row>
    <row r="3566" spans="4:18" x14ac:dyDescent="0.35">
      <c r="D3566" s="21">
        <f t="shared" si="557"/>
        <v>39596.333333324699</v>
      </c>
      <c r="E3566" s="21" t="b">
        <f t="shared" si="550"/>
        <v>0</v>
      </c>
      <c r="F3566" s="21" t="b">
        <f t="shared" si="551"/>
        <v>0</v>
      </c>
      <c r="G3566" s="20">
        <f t="shared" si="552"/>
        <v>1</v>
      </c>
      <c r="H3566" s="20">
        <f t="shared" si="553"/>
        <v>24</v>
      </c>
      <c r="I3566" s="20">
        <f t="shared" si="558"/>
        <v>9</v>
      </c>
      <c r="J3566" s="21">
        <f t="shared" si="559"/>
        <v>39596</v>
      </c>
      <c r="K3566" s="21"/>
      <c r="L3566" s="21" t="str">
        <f t="shared" si="554"/>
        <v>Wednesday</v>
      </c>
      <c r="M3566" s="20">
        <f t="shared" si="555"/>
        <v>5</v>
      </c>
      <c r="N3566" s="19">
        <v>5382</v>
      </c>
      <c r="O3566" s="4">
        <f>MATCH(N3566-1,'Supply Data'!$K$12:$K$17)+1</f>
        <v>5</v>
      </c>
      <c r="P3566">
        <f>INDEX('Supply Data'!$L$12:$L$17,'Demand Data'!O3566)</f>
        <v>75</v>
      </c>
      <c r="R3566" t="str">
        <f t="shared" si="556"/>
        <v>28-May-08 Wednesday 9</v>
      </c>
    </row>
    <row r="3567" spans="4:18" x14ac:dyDescent="0.35">
      <c r="D3567" s="21">
        <f t="shared" si="557"/>
        <v>39596.374999991363</v>
      </c>
      <c r="E3567" s="21" t="b">
        <f t="shared" si="550"/>
        <v>0</v>
      </c>
      <c r="F3567" s="21" t="b">
        <f t="shared" si="551"/>
        <v>0</v>
      </c>
      <c r="G3567" s="20">
        <f t="shared" si="552"/>
        <v>1</v>
      </c>
      <c r="H3567" s="20">
        <f t="shared" si="553"/>
        <v>24</v>
      </c>
      <c r="I3567" s="20">
        <f t="shared" si="558"/>
        <v>10</v>
      </c>
      <c r="J3567" s="21">
        <f t="shared" si="559"/>
        <v>39596</v>
      </c>
      <c r="K3567" s="21"/>
      <c r="L3567" s="21" t="str">
        <f t="shared" si="554"/>
        <v>Wednesday</v>
      </c>
      <c r="M3567" s="20">
        <f t="shared" si="555"/>
        <v>5</v>
      </c>
      <c r="N3567" s="19">
        <v>5701.5</v>
      </c>
      <c r="O3567" s="4">
        <f>MATCH(N3567-1,'Supply Data'!$K$12:$K$17)+1</f>
        <v>5</v>
      </c>
      <c r="P3567">
        <f>INDEX('Supply Data'!$L$12:$L$17,'Demand Data'!O3567)</f>
        <v>75</v>
      </c>
      <c r="R3567" t="str">
        <f t="shared" si="556"/>
        <v>28-May-08 Wednesday 10</v>
      </c>
    </row>
    <row r="3568" spans="4:18" x14ac:dyDescent="0.35">
      <c r="D3568" s="21">
        <f t="shared" si="557"/>
        <v>39596.416666658028</v>
      </c>
      <c r="E3568" s="21" t="b">
        <f t="shared" si="550"/>
        <v>0</v>
      </c>
      <c r="F3568" s="21" t="b">
        <f t="shared" si="551"/>
        <v>0</v>
      </c>
      <c r="G3568" s="20">
        <f t="shared" si="552"/>
        <v>1</v>
      </c>
      <c r="H3568" s="20">
        <f t="shared" si="553"/>
        <v>24</v>
      </c>
      <c r="I3568" s="20">
        <f t="shared" si="558"/>
        <v>11</v>
      </c>
      <c r="J3568" s="21">
        <f t="shared" si="559"/>
        <v>39596</v>
      </c>
      <c r="K3568" s="21"/>
      <c r="L3568" s="21" t="str">
        <f t="shared" si="554"/>
        <v>Wednesday</v>
      </c>
      <c r="M3568" s="20">
        <f t="shared" si="555"/>
        <v>5</v>
      </c>
      <c r="N3568" s="19">
        <v>5908.5</v>
      </c>
      <c r="O3568" s="4">
        <f>MATCH(N3568-1,'Supply Data'!$K$12:$K$17)+1</f>
        <v>5</v>
      </c>
      <c r="P3568">
        <f>INDEX('Supply Data'!$L$12:$L$17,'Demand Data'!O3568)</f>
        <v>75</v>
      </c>
      <c r="R3568" t="str">
        <f t="shared" si="556"/>
        <v>28-May-08 Wednesday 11</v>
      </c>
    </row>
    <row r="3569" spans="4:18" x14ac:dyDescent="0.35">
      <c r="D3569" s="21">
        <f t="shared" si="557"/>
        <v>39596.458333324692</v>
      </c>
      <c r="E3569" s="21" t="b">
        <f t="shared" si="550"/>
        <v>0</v>
      </c>
      <c r="F3569" s="21" t="b">
        <f t="shared" si="551"/>
        <v>0</v>
      </c>
      <c r="G3569" s="20">
        <f t="shared" si="552"/>
        <v>1</v>
      </c>
      <c r="H3569" s="20">
        <f t="shared" si="553"/>
        <v>24</v>
      </c>
      <c r="I3569" s="20">
        <f t="shared" si="558"/>
        <v>12</v>
      </c>
      <c r="J3569" s="21">
        <f t="shared" si="559"/>
        <v>39596</v>
      </c>
      <c r="K3569" s="21"/>
      <c r="L3569" s="21" t="str">
        <f t="shared" si="554"/>
        <v>Wednesday</v>
      </c>
      <c r="M3569" s="20">
        <f t="shared" si="555"/>
        <v>5</v>
      </c>
      <c r="N3569" s="19">
        <v>5748</v>
      </c>
      <c r="O3569" s="4">
        <f>MATCH(N3569-1,'Supply Data'!$K$12:$K$17)+1</f>
        <v>5</v>
      </c>
      <c r="P3569">
        <f>INDEX('Supply Data'!$L$12:$L$17,'Demand Data'!O3569)</f>
        <v>75</v>
      </c>
      <c r="R3569" t="str">
        <f t="shared" si="556"/>
        <v>28-May-08 Wednesday 12</v>
      </c>
    </row>
    <row r="3570" spans="4:18" x14ac:dyDescent="0.35">
      <c r="D3570" s="21">
        <f t="shared" si="557"/>
        <v>39596.499999991356</v>
      </c>
      <c r="E3570" s="21" t="b">
        <f t="shared" si="550"/>
        <v>0</v>
      </c>
      <c r="F3570" s="21" t="b">
        <f t="shared" si="551"/>
        <v>0</v>
      </c>
      <c r="G3570" s="20">
        <f t="shared" si="552"/>
        <v>1</v>
      </c>
      <c r="H3570" s="20">
        <f t="shared" si="553"/>
        <v>24</v>
      </c>
      <c r="I3570" s="20">
        <f t="shared" si="558"/>
        <v>13</v>
      </c>
      <c r="J3570" s="21">
        <f t="shared" si="559"/>
        <v>39596</v>
      </c>
      <c r="K3570" s="21"/>
      <c r="L3570" s="21" t="str">
        <f t="shared" si="554"/>
        <v>Wednesday</v>
      </c>
      <c r="M3570" s="20">
        <f t="shared" si="555"/>
        <v>5</v>
      </c>
      <c r="N3570" s="19">
        <v>5791.5</v>
      </c>
      <c r="O3570" s="4">
        <f>MATCH(N3570-1,'Supply Data'!$K$12:$K$17)+1</f>
        <v>5</v>
      </c>
      <c r="P3570">
        <f>INDEX('Supply Data'!$L$12:$L$17,'Demand Data'!O3570)</f>
        <v>75</v>
      </c>
      <c r="R3570" t="str">
        <f t="shared" si="556"/>
        <v>28-May-08 Wednesday 13</v>
      </c>
    </row>
    <row r="3571" spans="4:18" x14ac:dyDescent="0.35">
      <c r="D3571" s="21">
        <f t="shared" si="557"/>
        <v>39596.54166665802</v>
      </c>
      <c r="E3571" s="21" t="b">
        <f t="shared" si="550"/>
        <v>0</v>
      </c>
      <c r="F3571" s="21" t="b">
        <f t="shared" si="551"/>
        <v>0</v>
      </c>
      <c r="G3571" s="20">
        <f t="shared" si="552"/>
        <v>1</v>
      </c>
      <c r="H3571" s="20">
        <f t="shared" si="553"/>
        <v>24</v>
      </c>
      <c r="I3571" s="20">
        <f t="shared" si="558"/>
        <v>14</v>
      </c>
      <c r="J3571" s="21">
        <f t="shared" si="559"/>
        <v>39596</v>
      </c>
      <c r="K3571" s="21"/>
      <c r="L3571" s="21" t="str">
        <f t="shared" si="554"/>
        <v>Wednesday</v>
      </c>
      <c r="M3571" s="20">
        <f t="shared" si="555"/>
        <v>5</v>
      </c>
      <c r="N3571" s="19">
        <v>5775</v>
      </c>
      <c r="O3571" s="4">
        <f>MATCH(N3571-1,'Supply Data'!$K$12:$K$17)+1</f>
        <v>5</v>
      </c>
      <c r="P3571">
        <f>INDEX('Supply Data'!$L$12:$L$17,'Demand Data'!O3571)</f>
        <v>75</v>
      </c>
      <c r="R3571" t="str">
        <f t="shared" si="556"/>
        <v>28-May-08 Wednesday 14</v>
      </c>
    </row>
    <row r="3572" spans="4:18" x14ac:dyDescent="0.35">
      <c r="D3572" s="21">
        <f t="shared" si="557"/>
        <v>39596.583333324685</v>
      </c>
      <c r="E3572" s="21" t="b">
        <f t="shared" si="550"/>
        <v>0</v>
      </c>
      <c r="F3572" s="21" t="b">
        <f t="shared" si="551"/>
        <v>0</v>
      </c>
      <c r="G3572" s="20">
        <f t="shared" si="552"/>
        <v>1</v>
      </c>
      <c r="H3572" s="20">
        <f t="shared" si="553"/>
        <v>24</v>
      </c>
      <c r="I3572" s="20">
        <f t="shared" si="558"/>
        <v>15</v>
      </c>
      <c r="J3572" s="21">
        <f t="shared" si="559"/>
        <v>39596</v>
      </c>
      <c r="K3572" s="21"/>
      <c r="L3572" s="21" t="str">
        <f t="shared" si="554"/>
        <v>Wednesday</v>
      </c>
      <c r="M3572" s="20">
        <f t="shared" si="555"/>
        <v>5</v>
      </c>
      <c r="N3572" s="19">
        <v>5218.5</v>
      </c>
      <c r="O3572" s="4">
        <f>MATCH(N3572-1,'Supply Data'!$K$12:$K$17)+1</f>
        <v>5</v>
      </c>
      <c r="P3572">
        <f>INDEX('Supply Data'!$L$12:$L$17,'Demand Data'!O3572)</f>
        <v>75</v>
      </c>
      <c r="R3572" t="str">
        <f t="shared" si="556"/>
        <v>28-May-08 Wednesday 15</v>
      </c>
    </row>
    <row r="3573" spans="4:18" x14ac:dyDescent="0.35">
      <c r="D3573" s="21">
        <f t="shared" si="557"/>
        <v>39596.624999991349</v>
      </c>
      <c r="E3573" s="21" t="b">
        <f t="shared" si="550"/>
        <v>0</v>
      </c>
      <c r="F3573" s="21" t="b">
        <f t="shared" si="551"/>
        <v>0</v>
      </c>
      <c r="G3573" s="20">
        <f t="shared" si="552"/>
        <v>1</v>
      </c>
      <c r="H3573" s="20">
        <f t="shared" si="553"/>
        <v>24</v>
      </c>
      <c r="I3573" s="20">
        <f t="shared" si="558"/>
        <v>16</v>
      </c>
      <c r="J3573" s="21">
        <f t="shared" si="559"/>
        <v>39596</v>
      </c>
      <c r="K3573" s="21"/>
      <c r="L3573" s="21" t="str">
        <f t="shared" si="554"/>
        <v>Wednesday</v>
      </c>
      <c r="M3573" s="20">
        <f t="shared" si="555"/>
        <v>5</v>
      </c>
      <c r="N3573" s="19">
        <v>5296.5</v>
      </c>
      <c r="O3573" s="4">
        <f>MATCH(N3573-1,'Supply Data'!$K$12:$K$17)+1</f>
        <v>5</v>
      </c>
      <c r="P3573">
        <f>INDEX('Supply Data'!$L$12:$L$17,'Demand Data'!O3573)</f>
        <v>75</v>
      </c>
      <c r="R3573" t="str">
        <f t="shared" si="556"/>
        <v>28-May-08 Wednesday 16</v>
      </c>
    </row>
    <row r="3574" spans="4:18" x14ac:dyDescent="0.35">
      <c r="D3574" s="21">
        <f t="shared" si="557"/>
        <v>39596.666666658013</v>
      </c>
      <c r="E3574" s="21" t="b">
        <f t="shared" si="550"/>
        <v>0</v>
      </c>
      <c r="F3574" s="21" t="b">
        <f t="shared" si="551"/>
        <v>0</v>
      </c>
      <c r="G3574" s="20">
        <f t="shared" si="552"/>
        <v>1</v>
      </c>
      <c r="H3574" s="20">
        <f t="shared" si="553"/>
        <v>24</v>
      </c>
      <c r="I3574" s="20">
        <f t="shared" si="558"/>
        <v>17</v>
      </c>
      <c r="J3574" s="21">
        <f t="shared" si="559"/>
        <v>39596</v>
      </c>
      <c r="K3574" s="21"/>
      <c r="L3574" s="21" t="str">
        <f t="shared" si="554"/>
        <v>Wednesday</v>
      </c>
      <c r="M3574" s="20">
        <f t="shared" si="555"/>
        <v>5</v>
      </c>
      <c r="N3574" s="19">
        <v>5214</v>
      </c>
      <c r="O3574" s="4">
        <f>MATCH(N3574-1,'Supply Data'!$K$12:$K$17)+1</f>
        <v>5</v>
      </c>
      <c r="P3574">
        <f>INDEX('Supply Data'!$L$12:$L$17,'Demand Data'!O3574)</f>
        <v>75</v>
      </c>
      <c r="R3574" t="str">
        <f t="shared" si="556"/>
        <v>28-May-08 Wednesday 17</v>
      </c>
    </row>
    <row r="3575" spans="4:18" x14ac:dyDescent="0.35">
      <c r="D3575" s="21">
        <f t="shared" si="557"/>
        <v>39596.708333324677</v>
      </c>
      <c r="E3575" s="21" t="b">
        <f t="shared" si="550"/>
        <v>0</v>
      </c>
      <c r="F3575" s="21" t="b">
        <f t="shared" si="551"/>
        <v>0</v>
      </c>
      <c r="G3575" s="20">
        <f t="shared" si="552"/>
        <v>1</v>
      </c>
      <c r="H3575" s="20">
        <f t="shared" si="553"/>
        <v>24</v>
      </c>
      <c r="I3575" s="20">
        <f t="shared" si="558"/>
        <v>18</v>
      </c>
      <c r="J3575" s="21">
        <f t="shared" si="559"/>
        <v>39596</v>
      </c>
      <c r="K3575" s="21"/>
      <c r="L3575" s="21" t="str">
        <f t="shared" si="554"/>
        <v>Wednesday</v>
      </c>
      <c r="M3575" s="20">
        <f t="shared" si="555"/>
        <v>5</v>
      </c>
      <c r="N3575" s="19">
        <v>5268</v>
      </c>
      <c r="O3575" s="4">
        <f>MATCH(N3575-1,'Supply Data'!$K$12:$K$17)+1</f>
        <v>5</v>
      </c>
      <c r="P3575">
        <f>INDEX('Supply Data'!$L$12:$L$17,'Demand Data'!O3575)</f>
        <v>75</v>
      </c>
      <c r="R3575" t="str">
        <f t="shared" si="556"/>
        <v>28-May-08 Wednesday 18</v>
      </c>
    </row>
    <row r="3576" spans="4:18" x14ac:dyDescent="0.35">
      <c r="D3576" s="21">
        <f t="shared" si="557"/>
        <v>39596.749999991342</v>
      </c>
      <c r="E3576" s="21" t="b">
        <f t="shared" si="550"/>
        <v>0</v>
      </c>
      <c r="F3576" s="21" t="b">
        <f t="shared" si="551"/>
        <v>0</v>
      </c>
      <c r="G3576" s="20">
        <f t="shared" si="552"/>
        <v>1</v>
      </c>
      <c r="H3576" s="20">
        <f t="shared" si="553"/>
        <v>24</v>
      </c>
      <c r="I3576" s="20">
        <f t="shared" si="558"/>
        <v>19</v>
      </c>
      <c r="J3576" s="21">
        <f t="shared" si="559"/>
        <v>39596</v>
      </c>
      <c r="K3576" s="21"/>
      <c r="L3576" s="21" t="str">
        <f t="shared" si="554"/>
        <v>Wednesday</v>
      </c>
      <c r="M3576" s="20">
        <f t="shared" si="555"/>
        <v>5</v>
      </c>
      <c r="N3576" s="19">
        <v>5649</v>
      </c>
      <c r="O3576" s="4">
        <f>MATCH(N3576-1,'Supply Data'!$K$12:$K$17)+1</f>
        <v>5</v>
      </c>
      <c r="P3576">
        <f>INDEX('Supply Data'!$L$12:$L$17,'Demand Data'!O3576)</f>
        <v>75</v>
      </c>
      <c r="R3576" t="str">
        <f t="shared" si="556"/>
        <v>28-May-08 Wednesday 19</v>
      </c>
    </row>
    <row r="3577" spans="4:18" x14ac:dyDescent="0.35">
      <c r="D3577" s="21">
        <f t="shared" si="557"/>
        <v>39596.791666658006</v>
      </c>
      <c r="E3577" s="21" t="b">
        <f t="shared" si="550"/>
        <v>0</v>
      </c>
      <c r="F3577" s="21" t="b">
        <f t="shared" si="551"/>
        <v>0</v>
      </c>
      <c r="G3577" s="20">
        <f t="shared" si="552"/>
        <v>1</v>
      </c>
      <c r="H3577" s="20">
        <f t="shared" si="553"/>
        <v>24</v>
      </c>
      <c r="I3577" s="20">
        <f t="shared" si="558"/>
        <v>20</v>
      </c>
      <c r="J3577" s="21">
        <f t="shared" si="559"/>
        <v>39596</v>
      </c>
      <c r="K3577" s="21"/>
      <c r="L3577" s="21" t="str">
        <f t="shared" si="554"/>
        <v>Wednesday</v>
      </c>
      <c r="M3577" s="20">
        <f t="shared" si="555"/>
        <v>5</v>
      </c>
      <c r="N3577" s="19">
        <v>5586</v>
      </c>
      <c r="O3577" s="4">
        <f>MATCH(N3577-1,'Supply Data'!$K$12:$K$17)+1</f>
        <v>5</v>
      </c>
      <c r="P3577">
        <f>INDEX('Supply Data'!$L$12:$L$17,'Demand Data'!O3577)</f>
        <v>75</v>
      </c>
      <c r="R3577" t="str">
        <f t="shared" si="556"/>
        <v>28-May-08 Wednesday 20</v>
      </c>
    </row>
    <row r="3578" spans="4:18" x14ac:dyDescent="0.35">
      <c r="D3578" s="21">
        <f t="shared" si="557"/>
        <v>39596.83333332467</v>
      </c>
      <c r="E3578" s="21" t="b">
        <f t="shared" si="550"/>
        <v>0</v>
      </c>
      <c r="F3578" s="21" t="b">
        <f t="shared" si="551"/>
        <v>0</v>
      </c>
      <c r="G3578" s="20">
        <f t="shared" si="552"/>
        <v>1</v>
      </c>
      <c r="H3578" s="20">
        <f t="shared" si="553"/>
        <v>24</v>
      </c>
      <c r="I3578" s="20">
        <f t="shared" si="558"/>
        <v>21</v>
      </c>
      <c r="J3578" s="21">
        <f t="shared" si="559"/>
        <v>39596</v>
      </c>
      <c r="K3578" s="21"/>
      <c r="L3578" s="21" t="str">
        <f t="shared" si="554"/>
        <v>Wednesday</v>
      </c>
      <c r="M3578" s="20">
        <f t="shared" si="555"/>
        <v>5</v>
      </c>
      <c r="N3578" s="19">
        <v>5463</v>
      </c>
      <c r="O3578" s="4">
        <f>MATCH(N3578-1,'Supply Data'!$K$12:$K$17)+1</f>
        <v>5</v>
      </c>
      <c r="P3578">
        <f>INDEX('Supply Data'!$L$12:$L$17,'Demand Data'!O3578)</f>
        <v>75</v>
      </c>
      <c r="R3578" t="str">
        <f t="shared" si="556"/>
        <v>28-May-08 Wednesday 21</v>
      </c>
    </row>
    <row r="3579" spans="4:18" x14ac:dyDescent="0.35">
      <c r="D3579" s="21">
        <f t="shared" si="557"/>
        <v>39596.874999991334</v>
      </c>
      <c r="E3579" s="21" t="b">
        <f t="shared" si="550"/>
        <v>0</v>
      </c>
      <c r="F3579" s="21" t="b">
        <f t="shared" si="551"/>
        <v>0</v>
      </c>
      <c r="G3579" s="20">
        <f t="shared" si="552"/>
        <v>1</v>
      </c>
      <c r="H3579" s="20">
        <f t="shared" si="553"/>
        <v>24</v>
      </c>
      <c r="I3579" s="20">
        <f t="shared" si="558"/>
        <v>22</v>
      </c>
      <c r="J3579" s="21">
        <f t="shared" si="559"/>
        <v>39596</v>
      </c>
      <c r="K3579" s="21"/>
      <c r="L3579" s="21" t="str">
        <f t="shared" si="554"/>
        <v>Wednesday</v>
      </c>
      <c r="M3579" s="20">
        <f t="shared" si="555"/>
        <v>5</v>
      </c>
      <c r="N3579" s="19">
        <v>4980</v>
      </c>
      <c r="O3579" s="4">
        <f>MATCH(N3579-1,'Supply Data'!$K$12:$K$17)+1</f>
        <v>5</v>
      </c>
      <c r="P3579">
        <f>INDEX('Supply Data'!$L$12:$L$17,'Demand Data'!O3579)</f>
        <v>75</v>
      </c>
      <c r="R3579" t="str">
        <f t="shared" si="556"/>
        <v>28-May-08 Wednesday 22</v>
      </c>
    </row>
    <row r="3580" spans="4:18" x14ac:dyDescent="0.35">
      <c r="D3580" s="21">
        <f t="shared" si="557"/>
        <v>39596.916666657999</v>
      </c>
      <c r="E3580" s="21" t="b">
        <f t="shared" si="550"/>
        <v>0</v>
      </c>
      <c r="F3580" s="21" t="b">
        <f t="shared" si="551"/>
        <v>0</v>
      </c>
      <c r="G3580" s="20">
        <f t="shared" si="552"/>
        <v>1</v>
      </c>
      <c r="H3580" s="20">
        <f t="shared" si="553"/>
        <v>24</v>
      </c>
      <c r="I3580" s="20">
        <f t="shared" si="558"/>
        <v>23</v>
      </c>
      <c r="J3580" s="21">
        <f t="shared" si="559"/>
        <v>39596</v>
      </c>
      <c r="K3580" s="21"/>
      <c r="L3580" s="21" t="str">
        <f t="shared" si="554"/>
        <v>Wednesday</v>
      </c>
      <c r="M3580" s="20">
        <f t="shared" si="555"/>
        <v>5</v>
      </c>
      <c r="N3580" s="19">
        <v>4471.5</v>
      </c>
      <c r="O3580" s="4">
        <f>MATCH(N3580-1,'Supply Data'!$K$12:$K$17)+1</f>
        <v>4</v>
      </c>
      <c r="P3580">
        <f>INDEX('Supply Data'!$L$12:$L$17,'Demand Data'!O3580)</f>
        <v>50</v>
      </c>
      <c r="R3580" t="str">
        <f t="shared" si="556"/>
        <v>28-May-08 Wednesday 23</v>
      </c>
    </row>
    <row r="3581" spans="4:18" x14ac:dyDescent="0.35">
      <c r="D3581" s="21">
        <f t="shared" si="557"/>
        <v>39596.958333324663</v>
      </c>
      <c r="E3581" s="21" t="b">
        <f t="shared" si="550"/>
        <v>0</v>
      </c>
      <c r="F3581" s="21" t="b">
        <f t="shared" si="551"/>
        <v>0</v>
      </c>
      <c r="G3581" s="20">
        <f t="shared" si="552"/>
        <v>1</v>
      </c>
      <c r="H3581" s="20">
        <f t="shared" si="553"/>
        <v>24</v>
      </c>
      <c r="I3581" s="20">
        <f t="shared" si="558"/>
        <v>24</v>
      </c>
      <c r="J3581" s="21">
        <f t="shared" si="559"/>
        <v>39596</v>
      </c>
      <c r="K3581" s="21"/>
      <c r="L3581" s="21" t="str">
        <f t="shared" si="554"/>
        <v>Wednesday</v>
      </c>
      <c r="M3581" s="20">
        <f t="shared" si="555"/>
        <v>5</v>
      </c>
      <c r="N3581" s="19">
        <v>4326</v>
      </c>
      <c r="O3581" s="4">
        <f>MATCH(N3581-1,'Supply Data'!$K$12:$K$17)+1</f>
        <v>4</v>
      </c>
      <c r="P3581">
        <f>INDEX('Supply Data'!$L$12:$L$17,'Demand Data'!O3581)</f>
        <v>50</v>
      </c>
      <c r="R3581" t="str">
        <f t="shared" si="556"/>
        <v>28-May-08 Wednesday 24</v>
      </c>
    </row>
    <row r="3582" spans="4:18" x14ac:dyDescent="0.35">
      <c r="D3582" s="21">
        <f t="shared" si="557"/>
        <v>39596.999999991327</v>
      </c>
      <c r="E3582" s="21" t="b">
        <f t="shared" si="550"/>
        <v>0</v>
      </c>
      <c r="F3582" s="21" t="b">
        <f t="shared" si="551"/>
        <v>0</v>
      </c>
      <c r="G3582" s="20">
        <f t="shared" si="552"/>
        <v>1</v>
      </c>
      <c r="H3582" s="20">
        <f t="shared" si="553"/>
        <v>24</v>
      </c>
      <c r="I3582" s="20">
        <f t="shared" si="558"/>
        <v>1</v>
      </c>
      <c r="J3582" s="21">
        <f t="shared" si="559"/>
        <v>39597</v>
      </c>
      <c r="K3582" s="21"/>
      <c r="L3582" s="21" t="str">
        <f t="shared" si="554"/>
        <v>Thursday</v>
      </c>
      <c r="M3582" s="20">
        <f t="shared" si="555"/>
        <v>5</v>
      </c>
      <c r="N3582" s="19">
        <v>4080</v>
      </c>
      <c r="O3582" s="4">
        <f>MATCH(N3582-1,'Supply Data'!$K$12:$K$17)+1</f>
        <v>4</v>
      </c>
      <c r="P3582">
        <f>INDEX('Supply Data'!$L$12:$L$17,'Demand Data'!O3582)</f>
        <v>50</v>
      </c>
      <c r="R3582" t="str">
        <f t="shared" si="556"/>
        <v>29-May-08 Thursday 1</v>
      </c>
    </row>
    <row r="3583" spans="4:18" x14ac:dyDescent="0.35">
      <c r="D3583" s="21">
        <f t="shared" si="557"/>
        <v>39597.041666657991</v>
      </c>
      <c r="E3583" s="21" t="b">
        <f t="shared" si="550"/>
        <v>0</v>
      </c>
      <c r="F3583" s="21" t="b">
        <f t="shared" si="551"/>
        <v>0</v>
      </c>
      <c r="G3583" s="20">
        <f t="shared" si="552"/>
        <v>1</v>
      </c>
      <c r="H3583" s="20">
        <f t="shared" si="553"/>
        <v>24</v>
      </c>
      <c r="I3583" s="20">
        <f t="shared" si="558"/>
        <v>2</v>
      </c>
      <c r="J3583" s="21">
        <f t="shared" si="559"/>
        <v>39597</v>
      </c>
      <c r="K3583" s="21"/>
      <c r="L3583" s="21" t="str">
        <f t="shared" si="554"/>
        <v>Thursday</v>
      </c>
      <c r="M3583" s="20">
        <f t="shared" si="555"/>
        <v>5</v>
      </c>
      <c r="N3583" s="19">
        <v>3985.5</v>
      </c>
      <c r="O3583" s="4">
        <f>MATCH(N3583-1,'Supply Data'!$K$12:$K$17)+1</f>
        <v>4</v>
      </c>
      <c r="P3583">
        <f>INDEX('Supply Data'!$L$12:$L$17,'Demand Data'!O3583)</f>
        <v>50</v>
      </c>
      <c r="R3583" t="str">
        <f t="shared" si="556"/>
        <v>29-May-08 Thursday 2</v>
      </c>
    </row>
    <row r="3584" spans="4:18" x14ac:dyDescent="0.35">
      <c r="D3584" s="21">
        <f t="shared" si="557"/>
        <v>39597.083333324656</v>
      </c>
      <c r="E3584" s="21" t="b">
        <f t="shared" si="550"/>
        <v>0</v>
      </c>
      <c r="F3584" s="21" t="b">
        <f t="shared" si="551"/>
        <v>0</v>
      </c>
      <c r="G3584" s="20">
        <f t="shared" si="552"/>
        <v>1</v>
      </c>
      <c r="H3584" s="20">
        <f t="shared" si="553"/>
        <v>24</v>
      </c>
      <c r="I3584" s="20">
        <f t="shared" si="558"/>
        <v>3</v>
      </c>
      <c r="J3584" s="21">
        <f t="shared" si="559"/>
        <v>39597</v>
      </c>
      <c r="K3584" s="21"/>
      <c r="L3584" s="21" t="str">
        <f t="shared" si="554"/>
        <v>Thursday</v>
      </c>
      <c r="M3584" s="20">
        <f t="shared" si="555"/>
        <v>5</v>
      </c>
      <c r="N3584" s="19">
        <v>3886.5</v>
      </c>
      <c r="O3584" s="4">
        <f>MATCH(N3584-1,'Supply Data'!$K$12:$K$17)+1</f>
        <v>4</v>
      </c>
      <c r="P3584">
        <f>INDEX('Supply Data'!$L$12:$L$17,'Demand Data'!O3584)</f>
        <v>50</v>
      </c>
      <c r="R3584" t="str">
        <f t="shared" si="556"/>
        <v>29-May-08 Thursday 3</v>
      </c>
    </row>
    <row r="3585" spans="4:18" x14ac:dyDescent="0.35">
      <c r="D3585" s="21">
        <f t="shared" si="557"/>
        <v>39597.12499999132</v>
      </c>
      <c r="E3585" s="21" t="b">
        <f t="shared" si="550"/>
        <v>0</v>
      </c>
      <c r="F3585" s="21" t="b">
        <f t="shared" si="551"/>
        <v>0</v>
      </c>
      <c r="G3585" s="20">
        <f t="shared" si="552"/>
        <v>1</v>
      </c>
      <c r="H3585" s="20">
        <f t="shared" si="553"/>
        <v>24</v>
      </c>
      <c r="I3585" s="20">
        <f t="shared" si="558"/>
        <v>4</v>
      </c>
      <c r="J3585" s="21">
        <f t="shared" si="559"/>
        <v>39597</v>
      </c>
      <c r="K3585" s="21"/>
      <c r="L3585" s="21" t="str">
        <f t="shared" si="554"/>
        <v>Thursday</v>
      </c>
      <c r="M3585" s="20">
        <f t="shared" si="555"/>
        <v>5</v>
      </c>
      <c r="N3585" s="19">
        <v>3889.5</v>
      </c>
      <c r="O3585" s="4">
        <f>MATCH(N3585-1,'Supply Data'!$K$12:$K$17)+1</f>
        <v>4</v>
      </c>
      <c r="P3585">
        <f>INDEX('Supply Data'!$L$12:$L$17,'Demand Data'!O3585)</f>
        <v>50</v>
      </c>
      <c r="R3585" t="str">
        <f t="shared" si="556"/>
        <v>29-May-08 Thursday 4</v>
      </c>
    </row>
    <row r="3586" spans="4:18" x14ac:dyDescent="0.35">
      <c r="D3586" s="21">
        <f t="shared" si="557"/>
        <v>39597.166666657984</v>
      </c>
      <c r="E3586" s="21" t="b">
        <f t="shared" si="550"/>
        <v>0</v>
      </c>
      <c r="F3586" s="21" t="b">
        <f t="shared" si="551"/>
        <v>0</v>
      </c>
      <c r="G3586" s="20">
        <f t="shared" si="552"/>
        <v>1</v>
      </c>
      <c r="H3586" s="20">
        <f t="shared" si="553"/>
        <v>24</v>
      </c>
      <c r="I3586" s="20">
        <f t="shared" si="558"/>
        <v>5</v>
      </c>
      <c r="J3586" s="21">
        <f t="shared" si="559"/>
        <v>39597</v>
      </c>
      <c r="K3586" s="21"/>
      <c r="L3586" s="21" t="str">
        <f t="shared" si="554"/>
        <v>Thursday</v>
      </c>
      <c r="M3586" s="20">
        <f t="shared" si="555"/>
        <v>5</v>
      </c>
      <c r="N3586" s="19">
        <v>3973.5</v>
      </c>
      <c r="O3586" s="4">
        <f>MATCH(N3586-1,'Supply Data'!$K$12:$K$17)+1</f>
        <v>4</v>
      </c>
      <c r="P3586">
        <f>INDEX('Supply Data'!$L$12:$L$17,'Demand Data'!O3586)</f>
        <v>50</v>
      </c>
      <c r="R3586" t="str">
        <f t="shared" si="556"/>
        <v>29-May-08 Thursday 5</v>
      </c>
    </row>
    <row r="3587" spans="4:18" x14ac:dyDescent="0.35">
      <c r="D3587" s="21">
        <f t="shared" si="557"/>
        <v>39597.208333324648</v>
      </c>
      <c r="E3587" s="21" t="b">
        <f t="shared" si="550"/>
        <v>0</v>
      </c>
      <c r="F3587" s="21" t="b">
        <f t="shared" si="551"/>
        <v>0</v>
      </c>
      <c r="G3587" s="20">
        <f t="shared" si="552"/>
        <v>1</v>
      </c>
      <c r="H3587" s="20">
        <f t="shared" si="553"/>
        <v>24</v>
      </c>
      <c r="I3587" s="20">
        <f t="shared" si="558"/>
        <v>6</v>
      </c>
      <c r="J3587" s="21">
        <f t="shared" si="559"/>
        <v>39597</v>
      </c>
      <c r="K3587" s="21"/>
      <c r="L3587" s="21" t="str">
        <f t="shared" si="554"/>
        <v>Thursday</v>
      </c>
      <c r="M3587" s="20">
        <f t="shared" si="555"/>
        <v>5</v>
      </c>
      <c r="N3587" s="19">
        <v>3885</v>
      </c>
      <c r="O3587" s="4">
        <f>MATCH(N3587-1,'Supply Data'!$K$12:$K$17)+1</f>
        <v>4</v>
      </c>
      <c r="P3587">
        <f>INDEX('Supply Data'!$L$12:$L$17,'Demand Data'!O3587)</f>
        <v>50</v>
      </c>
      <c r="R3587" t="str">
        <f t="shared" si="556"/>
        <v>29-May-08 Thursday 6</v>
      </c>
    </row>
    <row r="3588" spans="4:18" x14ac:dyDescent="0.35">
      <c r="D3588" s="21">
        <f t="shared" si="557"/>
        <v>39597.249999991313</v>
      </c>
      <c r="E3588" s="21" t="b">
        <f t="shared" si="550"/>
        <v>0</v>
      </c>
      <c r="F3588" s="21" t="b">
        <f t="shared" si="551"/>
        <v>0</v>
      </c>
      <c r="G3588" s="20">
        <f t="shared" si="552"/>
        <v>1</v>
      </c>
      <c r="H3588" s="20">
        <f t="shared" si="553"/>
        <v>24</v>
      </c>
      <c r="I3588" s="20">
        <f t="shared" si="558"/>
        <v>7</v>
      </c>
      <c r="J3588" s="21">
        <f t="shared" si="559"/>
        <v>39597</v>
      </c>
      <c r="K3588" s="21"/>
      <c r="L3588" s="21" t="str">
        <f t="shared" si="554"/>
        <v>Thursday</v>
      </c>
      <c r="M3588" s="20">
        <f t="shared" si="555"/>
        <v>5</v>
      </c>
      <c r="N3588" s="19">
        <v>4114.5</v>
      </c>
      <c r="O3588" s="4">
        <f>MATCH(N3588-1,'Supply Data'!$K$12:$K$17)+1</f>
        <v>4</v>
      </c>
      <c r="P3588">
        <f>INDEX('Supply Data'!$L$12:$L$17,'Demand Data'!O3588)</f>
        <v>50</v>
      </c>
      <c r="R3588" t="str">
        <f t="shared" si="556"/>
        <v>29-May-08 Thursday 7</v>
      </c>
    </row>
    <row r="3589" spans="4:18" x14ac:dyDescent="0.35">
      <c r="D3589" s="21">
        <f t="shared" si="557"/>
        <v>39597.291666657977</v>
      </c>
      <c r="E3589" s="21" t="b">
        <f t="shared" si="550"/>
        <v>0</v>
      </c>
      <c r="F3589" s="21" t="b">
        <f t="shared" si="551"/>
        <v>0</v>
      </c>
      <c r="G3589" s="20">
        <f t="shared" si="552"/>
        <v>1</v>
      </c>
      <c r="H3589" s="20">
        <f t="shared" si="553"/>
        <v>24</v>
      </c>
      <c r="I3589" s="20">
        <f t="shared" si="558"/>
        <v>8</v>
      </c>
      <c r="J3589" s="21">
        <f t="shared" si="559"/>
        <v>39597</v>
      </c>
      <c r="K3589" s="21"/>
      <c r="L3589" s="21" t="str">
        <f t="shared" si="554"/>
        <v>Thursday</v>
      </c>
      <c r="M3589" s="20">
        <f t="shared" si="555"/>
        <v>5</v>
      </c>
      <c r="N3589" s="19">
        <v>4842</v>
      </c>
      <c r="O3589" s="4">
        <f>MATCH(N3589-1,'Supply Data'!$K$12:$K$17)+1</f>
        <v>5</v>
      </c>
      <c r="P3589">
        <f>INDEX('Supply Data'!$L$12:$L$17,'Demand Data'!O3589)</f>
        <v>75</v>
      </c>
      <c r="R3589" t="str">
        <f t="shared" si="556"/>
        <v>29-May-08 Thursday 8</v>
      </c>
    </row>
    <row r="3590" spans="4:18" x14ac:dyDescent="0.35">
      <c r="D3590" s="21">
        <f t="shared" si="557"/>
        <v>39597.333333324641</v>
      </c>
      <c r="E3590" s="21" t="b">
        <f t="shared" ref="E3590:E3653" si="560">D3590=$D$2</f>
        <v>0</v>
      </c>
      <c r="F3590" s="21" t="b">
        <f t="shared" ref="F3590:F3653" si="561">D3590=$E$2</f>
        <v>0</v>
      </c>
      <c r="G3590" s="20">
        <f t="shared" si="552"/>
        <v>1</v>
      </c>
      <c r="H3590" s="20">
        <f t="shared" si="553"/>
        <v>24</v>
      </c>
      <c r="I3590" s="20">
        <f t="shared" si="558"/>
        <v>9</v>
      </c>
      <c r="J3590" s="21">
        <f t="shared" si="559"/>
        <v>39597</v>
      </c>
      <c r="K3590" s="21"/>
      <c r="L3590" s="21" t="str">
        <f t="shared" si="554"/>
        <v>Thursday</v>
      </c>
      <c r="M3590" s="20">
        <f t="shared" si="555"/>
        <v>5</v>
      </c>
      <c r="N3590" s="19">
        <v>5320.5</v>
      </c>
      <c r="O3590" s="4">
        <f>MATCH(N3590-1,'Supply Data'!$K$12:$K$17)+1</f>
        <v>5</v>
      </c>
      <c r="P3590">
        <f>INDEX('Supply Data'!$L$12:$L$17,'Demand Data'!O3590)</f>
        <v>75</v>
      </c>
      <c r="R3590" t="str">
        <f t="shared" si="556"/>
        <v>29-May-08 Thursday 9</v>
      </c>
    </row>
    <row r="3591" spans="4:18" x14ac:dyDescent="0.35">
      <c r="D3591" s="21">
        <f t="shared" si="557"/>
        <v>39597.374999991305</v>
      </c>
      <c r="E3591" s="21" t="b">
        <f t="shared" si="560"/>
        <v>0</v>
      </c>
      <c r="F3591" s="21" t="b">
        <f t="shared" si="561"/>
        <v>0</v>
      </c>
      <c r="G3591" s="20">
        <f t="shared" ref="G3591:G3654" si="562">IF(E3591,2,IF(F3591,3,1))</f>
        <v>1</v>
      </c>
      <c r="H3591" s="20">
        <f t="shared" ref="H3591:H3654" si="563">CHOOSE(G3591,24,23,25)</f>
        <v>24</v>
      </c>
      <c r="I3591" s="20">
        <f t="shared" si="558"/>
        <v>10</v>
      </c>
      <c r="J3591" s="21">
        <f t="shared" si="559"/>
        <v>39597</v>
      </c>
      <c r="K3591" s="21"/>
      <c r="L3591" s="21" t="str">
        <f t="shared" ref="L3591:L3654" si="564">TEXT(J3591,"ddddd")</f>
        <v>Thursday</v>
      </c>
      <c r="M3591" s="20">
        <f t="shared" ref="M3591:M3654" si="565">MONTH(D3591)</f>
        <v>5</v>
      </c>
      <c r="N3591" s="19">
        <v>5701.5</v>
      </c>
      <c r="O3591" s="4">
        <f>MATCH(N3591-1,'Supply Data'!$K$12:$K$17)+1</f>
        <v>5</v>
      </c>
      <c r="P3591">
        <f>INDEX('Supply Data'!$L$12:$L$17,'Demand Data'!O3591)</f>
        <v>75</v>
      </c>
      <c r="R3591" t="str">
        <f t="shared" ref="R3591:R3654" si="566">TEXT(D3591,"dd-mmm-yy ddddd")&amp;" "&amp;I3591</f>
        <v>29-May-08 Thursday 10</v>
      </c>
    </row>
    <row r="3592" spans="4:18" x14ac:dyDescent="0.35">
      <c r="D3592" s="21">
        <f t="shared" ref="D3592:D3655" si="567">D3591+1/24</f>
        <v>39597.416666657969</v>
      </c>
      <c r="E3592" s="21" t="b">
        <f t="shared" si="560"/>
        <v>0</v>
      </c>
      <c r="F3592" s="21" t="b">
        <f t="shared" si="561"/>
        <v>0</v>
      </c>
      <c r="G3592" s="20">
        <f t="shared" si="562"/>
        <v>1</v>
      </c>
      <c r="H3592" s="20">
        <f t="shared" si="563"/>
        <v>24</v>
      </c>
      <c r="I3592" s="20">
        <f t="shared" ref="I3592:I3655" si="568">IF(I3591&gt;=H3592,1,I3591+1)</f>
        <v>11</v>
      </c>
      <c r="J3592" s="21">
        <f t="shared" ref="J3592:J3655" si="569">IF(I3592=1,J3591+1,J3591)</f>
        <v>39597</v>
      </c>
      <c r="K3592" s="21"/>
      <c r="L3592" s="21" t="str">
        <f t="shared" si="564"/>
        <v>Thursday</v>
      </c>
      <c r="M3592" s="20">
        <f t="shared" si="565"/>
        <v>5</v>
      </c>
      <c r="N3592" s="19">
        <v>5389.5</v>
      </c>
      <c r="O3592" s="4">
        <f>MATCH(N3592-1,'Supply Data'!$K$12:$K$17)+1</f>
        <v>5</v>
      </c>
      <c r="P3592">
        <f>INDEX('Supply Data'!$L$12:$L$17,'Demand Data'!O3592)</f>
        <v>75</v>
      </c>
      <c r="R3592" t="str">
        <f t="shared" si="566"/>
        <v>29-May-08 Thursday 11</v>
      </c>
    </row>
    <row r="3593" spans="4:18" x14ac:dyDescent="0.35">
      <c r="D3593" s="21">
        <f t="shared" si="567"/>
        <v>39597.458333324634</v>
      </c>
      <c r="E3593" s="21" t="b">
        <f t="shared" si="560"/>
        <v>0</v>
      </c>
      <c r="F3593" s="21" t="b">
        <f t="shared" si="561"/>
        <v>0</v>
      </c>
      <c r="G3593" s="20">
        <f t="shared" si="562"/>
        <v>1</v>
      </c>
      <c r="H3593" s="20">
        <f t="shared" si="563"/>
        <v>24</v>
      </c>
      <c r="I3593" s="20">
        <f t="shared" si="568"/>
        <v>12</v>
      </c>
      <c r="J3593" s="21">
        <f t="shared" si="569"/>
        <v>39597</v>
      </c>
      <c r="K3593" s="21"/>
      <c r="L3593" s="21" t="str">
        <f t="shared" si="564"/>
        <v>Thursday</v>
      </c>
      <c r="M3593" s="20">
        <f t="shared" si="565"/>
        <v>5</v>
      </c>
      <c r="N3593" s="19">
        <v>5740.5</v>
      </c>
      <c r="O3593" s="4">
        <f>MATCH(N3593-1,'Supply Data'!$K$12:$K$17)+1</f>
        <v>5</v>
      </c>
      <c r="P3593">
        <f>INDEX('Supply Data'!$L$12:$L$17,'Demand Data'!O3593)</f>
        <v>75</v>
      </c>
      <c r="R3593" t="str">
        <f t="shared" si="566"/>
        <v>29-May-08 Thursday 12</v>
      </c>
    </row>
    <row r="3594" spans="4:18" x14ac:dyDescent="0.35">
      <c r="D3594" s="21">
        <f t="shared" si="567"/>
        <v>39597.499999991298</v>
      </c>
      <c r="E3594" s="21" t="b">
        <f t="shared" si="560"/>
        <v>0</v>
      </c>
      <c r="F3594" s="21" t="b">
        <f t="shared" si="561"/>
        <v>0</v>
      </c>
      <c r="G3594" s="20">
        <f t="shared" si="562"/>
        <v>1</v>
      </c>
      <c r="H3594" s="20">
        <f t="shared" si="563"/>
        <v>24</v>
      </c>
      <c r="I3594" s="20">
        <f t="shared" si="568"/>
        <v>13</v>
      </c>
      <c r="J3594" s="21">
        <f t="shared" si="569"/>
        <v>39597</v>
      </c>
      <c r="K3594" s="21"/>
      <c r="L3594" s="21" t="str">
        <f t="shared" si="564"/>
        <v>Thursday</v>
      </c>
      <c r="M3594" s="20">
        <f t="shared" si="565"/>
        <v>5</v>
      </c>
      <c r="N3594" s="19">
        <v>5841</v>
      </c>
      <c r="O3594" s="4">
        <f>MATCH(N3594-1,'Supply Data'!$K$12:$K$17)+1</f>
        <v>5</v>
      </c>
      <c r="P3594">
        <f>INDEX('Supply Data'!$L$12:$L$17,'Demand Data'!O3594)</f>
        <v>75</v>
      </c>
      <c r="R3594" t="str">
        <f t="shared" si="566"/>
        <v>29-May-08 Thursday 13</v>
      </c>
    </row>
    <row r="3595" spans="4:18" x14ac:dyDescent="0.35">
      <c r="D3595" s="21">
        <f t="shared" si="567"/>
        <v>39597.541666657962</v>
      </c>
      <c r="E3595" s="21" t="b">
        <f t="shared" si="560"/>
        <v>0</v>
      </c>
      <c r="F3595" s="21" t="b">
        <f t="shared" si="561"/>
        <v>0</v>
      </c>
      <c r="G3595" s="20">
        <f t="shared" si="562"/>
        <v>1</v>
      </c>
      <c r="H3595" s="20">
        <f t="shared" si="563"/>
        <v>24</v>
      </c>
      <c r="I3595" s="20">
        <f t="shared" si="568"/>
        <v>14</v>
      </c>
      <c r="J3595" s="21">
        <f t="shared" si="569"/>
        <v>39597</v>
      </c>
      <c r="K3595" s="21"/>
      <c r="L3595" s="21" t="str">
        <f t="shared" si="564"/>
        <v>Thursday</v>
      </c>
      <c r="M3595" s="20">
        <f t="shared" si="565"/>
        <v>5</v>
      </c>
      <c r="N3595" s="19">
        <v>5983.5</v>
      </c>
      <c r="O3595" s="4">
        <f>MATCH(N3595-1,'Supply Data'!$K$12:$K$17)+1</f>
        <v>5</v>
      </c>
      <c r="P3595">
        <f>INDEX('Supply Data'!$L$12:$L$17,'Demand Data'!O3595)</f>
        <v>75</v>
      </c>
      <c r="R3595" t="str">
        <f t="shared" si="566"/>
        <v>29-May-08 Thursday 14</v>
      </c>
    </row>
    <row r="3596" spans="4:18" x14ac:dyDescent="0.35">
      <c r="D3596" s="21">
        <f t="shared" si="567"/>
        <v>39597.583333324626</v>
      </c>
      <c r="E3596" s="21" t="b">
        <f t="shared" si="560"/>
        <v>0</v>
      </c>
      <c r="F3596" s="21" t="b">
        <f t="shared" si="561"/>
        <v>0</v>
      </c>
      <c r="G3596" s="20">
        <f t="shared" si="562"/>
        <v>1</v>
      </c>
      <c r="H3596" s="20">
        <f t="shared" si="563"/>
        <v>24</v>
      </c>
      <c r="I3596" s="20">
        <f t="shared" si="568"/>
        <v>15</v>
      </c>
      <c r="J3596" s="21">
        <f t="shared" si="569"/>
        <v>39597</v>
      </c>
      <c r="K3596" s="21"/>
      <c r="L3596" s="21" t="str">
        <f t="shared" si="564"/>
        <v>Thursday</v>
      </c>
      <c r="M3596" s="20">
        <f t="shared" si="565"/>
        <v>5</v>
      </c>
      <c r="N3596" s="19">
        <v>5889</v>
      </c>
      <c r="O3596" s="4">
        <f>MATCH(N3596-1,'Supply Data'!$K$12:$K$17)+1</f>
        <v>5</v>
      </c>
      <c r="P3596">
        <f>INDEX('Supply Data'!$L$12:$L$17,'Demand Data'!O3596)</f>
        <v>75</v>
      </c>
      <c r="R3596" t="str">
        <f t="shared" si="566"/>
        <v>29-May-08 Thursday 15</v>
      </c>
    </row>
    <row r="3597" spans="4:18" x14ac:dyDescent="0.35">
      <c r="D3597" s="21">
        <f t="shared" si="567"/>
        <v>39597.624999991291</v>
      </c>
      <c r="E3597" s="21" t="b">
        <f t="shared" si="560"/>
        <v>0</v>
      </c>
      <c r="F3597" s="21" t="b">
        <f t="shared" si="561"/>
        <v>0</v>
      </c>
      <c r="G3597" s="20">
        <f t="shared" si="562"/>
        <v>1</v>
      </c>
      <c r="H3597" s="20">
        <f t="shared" si="563"/>
        <v>24</v>
      </c>
      <c r="I3597" s="20">
        <f t="shared" si="568"/>
        <v>16</v>
      </c>
      <c r="J3597" s="21">
        <f t="shared" si="569"/>
        <v>39597</v>
      </c>
      <c r="K3597" s="21"/>
      <c r="L3597" s="21" t="str">
        <f t="shared" si="564"/>
        <v>Thursday</v>
      </c>
      <c r="M3597" s="20">
        <f t="shared" si="565"/>
        <v>5</v>
      </c>
      <c r="N3597" s="19">
        <v>5790</v>
      </c>
      <c r="O3597" s="4">
        <f>MATCH(N3597-1,'Supply Data'!$K$12:$K$17)+1</f>
        <v>5</v>
      </c>
      <c r="P3597">
        <f>INDEX('Supply Data'!$L$12:$L$17,'Demand Data'!O3597)</f>
        <v>75</v>
      </c>
      <c r="R3597" t="str">
        <f t="shared" si="566"/>
        <v>29-May-08 Thursday 16</v>
      </c>
    </row>
    <row r="3598" spans="4:18" x14ac:dyDescent="0.35">
      <c r="D3598" s="21">
        <f t="shared" si="567"/>
        <v>39597.666666657955</v>
      </c>
      <c r="E3598" s="21" t="b">
        <f t="shared" si="560"/>
        <v>0</v>
      </c>
      <c r="F3598" s="21" t="b">
        <f t="shared" si="561"/>
        <v>0</v>
      </c>
      <c r="G3598" s="20">
        <f t="shared" si="562"/>
        <v>1</v>
      </c>
      <c r="H3598" s="20">
        <f t="shared" si="563"/>
        <v>24</v>
      </c>
      <c r="I3598" s="20">
        <f t="shared" si="568"/>
        <v>17</v>
      </c>
      <c r="J3598" s="21">
        <f t="shared" si="569"/>
        <v>39597</v>
      </c>
      <c r="K3598" s="21"/>
      <c r="L3598" s="21" t="str">
        <f t="shared" si="564"/>
        <v>Thursday</v>
      </c>
      <c r="M3598" s="20">
        <f t="shared" si="565"/>
        <v>5</v>
      </c>
      <c r="N3598" s="19">
        <v>5581.5</v>
      </c>
      <c r="O3598" s="4">
        <f>MATCH(N3598-1,'Supply Data'!$K$12:$K$17)+1</f>
        <v>5</v>
      </c>
      <c r="P3598">
        <f>INDEX('Supply Data'!$L$12:$L$17,'Demand Data'!O3598)</f>
        <v>75</v>
      </c>
      <c r="R3598" t="str">
        <f t="shared" si="566"/>
        <v>29-May-08 Thursday 17</v>
      </c>
    </row>
    <row r="3599" spans="4:18" x14ac:dyDescent="0.35">
      <c r="D3599" s="21">
        <f t="shared" si="567"/>
        <v>39597.708333324619</v>
      </c>
      <c r="E3599" s="21" t="b">
        <f t="shared" si="560"/>
        <v>0</v>
      </c>
      <c r="F3599" s="21" t="b">
        <f t="shared" si="561"/>
        <v>0</v>
      </c>
      <c r="G3599" s="20">
        <f t="shared" si="562"/>
        <v>1</v>
      </c>
      <c r="H3599" s="20">
        <f t="shared" si="563"/>
        <v>24</v>
      </c>
      <c r="I3599" s="20">
        <f t="shared" si="568"/>
        <v>18</v>
      </c>
      <c r="J3599" s="21">
        <f t="shared" si="569"/>
        <v>39597</v>
      </c>
      <c r="K3599" s="21"/>
      <c r="L3599" s="21" t="str">
        <f t="shared" si="564"/>
        <v>Thursday</v>
      </c>
      <c r="M3599" s="20">
        <f t="shared" si="565"/>
        <v>5</v>
      </c>
      <c r="N3599" s="19">
        <v>5529</v>
      </c>
      <c r="O3599" s="4">
        <f>MATCH(N3599-1,'Supply Data'!$K$12:$K$17)+1</f>
        <v>5</v>
      </c>
      <c r="P3599">
        <f>INDEX('Supply Data'!$L$12:$L$17,'Demand Data'!O3599)</f>
        <v>75</v>
      </c>
      <c r="R3599" t="str">
        <f t="shared" si="566"/>
        <v>29-May-08 Thursday 18</v>
      </c>
    </row>
    <row r="3600" spans="4:18" x14ac:dyDescent="0.35">
      <c r="D3600" s="21">
        <f t="shared" si="567"/>
        <v>39597.749999991283</v>
      </c>
      <c r="E3600" s="21" t="b">
        <f t="shared" si="560"/>
        <v>0</v>
      </c>
      <c r="F3600" s="21" t="b">
        <f t="shared" si="561"/>
        <v>0</v>
      </c>
      <c r="G3600" s="20">
        <f t="shared" si="562"/>
        <v>1</v>
      </c>
      <c r="H3600" s="20">
        <f t="shared" si="563"/>
        <v>24</v>
      </c>
      <c r="I3600" s="20">
        <f t="shared" si="568"/>
        <v>19</v>
      </c>
      <c r="J3600" s="21">
        <f t="shared" si="569"/>
        <v>39597</v>
      </c>
      <c r="K3600" s="21"/>
      <c r="L3600" s="21" t="str">
        <f t="shared" si="564"/>
        <v>Thursday</v>
      </c>
      <c r="M3600" s="20">
        <f t="shared" si="565"/>
        <v>5</v>
      </c>
      <c r="N3600" s="19">
        <v>5856</v>
      </c>
      <c r="O3600" s="4">
        <f>MATCH(N3600-1,'Supply Data'!$K$12:$K$17)+1</f>
        <v>5</v>
      </c>
      <c r="P3600">
        <f>INDEX('Supply Data'!$L$12:$L$17,'Demand Data'!O3600)</f>
        <v>75</v>
      </c>
      <c r="R3600" t="str">
        <f t="shared" si="566"/>
        <v>29-May-08 Thursday 19</v>
      </c>
    </row>
    <row r="3601" spans="4:18" x14ac:dyDescent="0.35">
      <c r="D3601" s="21">
        <f t="shared" si="567"/>
        <v>39597.791666657948</v>
      </c>
      <c r="E3601" s="21" t="b">
        <f t="shared" si="560"/>
        <v>0</v>
      </c>
      <c r="F3601" s="21" t="b">
        <f t="shared" si="561"/>
        <v>0</v>
      </c>
      <c r="G3601" s="20">
        <f t="shared" si="562"/>
        <v>1</v>
      </c>
      <c r="H3601" s="20">
        <f t="shared" si="563"/>
        <v>24</v>
      </c>
      <c r="I3601" s="20">
        <f t="shared" si="568"/>
        <v>20</v>
      </c>
      <c r="J3601" s="21">
        <f t="shared" si="569"/>
        <v>39597</v>
      </c>
      <c r="K3601" s="21"/>
      <c r="L3601" s="21" t="str">
        <f t="shared" si="564"/>
        <v>Thursday</v>
      </c>
      <c r="M3601" s="20">
        <f t="shared" si="565"/>
        <v>5</v>
      </c>
      <c r="N3601" s="19">
        <v>5799</v>
      </c>
      <c r="O3601" s="4">
        <f>MATCH(N3601-1,'Supply Data'!$K$12:$K$17)+1</f>
        <v>5</v>
      </c>
      <c r="P3601">
        <f>INDEX('Supply Data'!$L$12:$L$17,'Demand Data'!O3601)</f>
        <v>75</v>
      </c>
      <c r="R3601" t="str">
        <f t="shared" si="566"/>
        <v>29-May-08 Thursday 20</v>
      </c>
    </row>
    <row r="3602" spans="4:18" x14ac:dyDescent="0.35">
      <c r="D3602" s="21">
        <f t="shared" si="567"/>
        <v>39597.833333324612</v>
      </c>
      <c r="E3602" s="21" t="b">
        <f t="shared" si="560"/>
        <v>0</v>
      </c>
      <c r="F3602" s="21" t="b">
        <f t="shared" si="561"/>
        <v>0</v>
      </c>
      <c r="G3602" s="20">
        <f t="shared" si="562"/>
        <v>1</v>
      </c>
      <c r="H3602" s="20">
        <f t="shared" si="563"/>
        <v>24</v>
      </c>
      <c r="I3602" s="20">
        <f t="shared" si="568"/>
        <v>21</v>
      </c>
      <c r="J3602" s="21">
        <f t="shared" si="569"/>
        <v>39597</v>
      </c>
      <c r="K3602" s="21"/>
      <c r="L3602" s="21" t="str">
        <f t="shared" si="564"/>
        <v>Thursday</v>
      </c>
      <c r="M3602" s="20">
        <f t="shared" si="565"/>
        <v>5</v>
      </c>
      <c r="N3602" s="19">
        <v>5596.5</v>
      </c>
      <c r="O3602" s="4">
        <f>MATCH(N3602-1,'Supply Data'!$K$12:$K$17)+1</f>
        <v>5</v>
      </c>
      <c r="P3602">
        <f>INDEX('Supply Data'!$L$12:$L$17,'Demand Data'!O3602)</f>
        <v>75</v>
      </c>
      <c r="R3602" t="str">
        <f t="shared" si="566"/>
        <v>29-May-08 Thursday 21</v>
      </c>
    </row>
    <row r="3603" spans="4:18" x14ac:dyDescent="0.35">
      <c r="D3603" s="21">
        <f t="shared" si="567"/>
        <v>39597.874999991276</v>
      </c>
      <c r="E3603" s="21" t="b">
        <f t="shared" si="560"/>
        <v>0</v>
      </c>
      <c r="F3603" s="21" t="b">
        <f t="shared" si="561"/>
        <v>0</v>
      </c>
      <c r="G3603" s="20">
        <f t="shared" si="562"/>
        <v>1</v>
      </c>
      <c r="H3603" s="20">
        <f t="shared" si="563"/>
        <v>24</v>
      </c>
      <c r="I3603" s="20">
        <f t="shared" si="568"/>
        <v>22</v>
      </c>
      <c r="J3603" s="21">
        <f t="shared" si="569"/>
        <v>39597</v>
      </c>
      <c r="K3603" s="21"/>
      <c r="L3603" s="21" t="str">
        <f t="shared" si="564"/>
        <v>Thursday</v>
      </c>
      <c r="M3603" s="20">
        <f t="shared" si="565"/>
        <v>5</v>
      </c>
      <c r="N3603" s="19">
        <v>5233.5</v>
      </c>
      <c r="O3603" s="4">
        <f>MATCH(N3603-1,'Supply Data'!$K$12:$K$17)+1</f>
        <v>5</v>
      </c>
      <c r="P3603">
        <f>INDEX('Supply Data'!$L$12:$L$17,'Demand Data'!O3603)</f>
        <v>75</v>
      </c>
      <c r="R3603" t="str">
        <f t="shared" si="566"/>
        <v>29-May-08 Thursday 22</v>
      </c>
    </row>
    <row r="3604" spans="4:18" x14ac:dyDescent="0.35">
      <c r="D3604" s="21">
        <f t="shared" si="567"/>
        <v>39597.91666665794</v>
      </c>
      <c r="E3604" s="21" t="b">
        <f t="shared" si="560"/>
        <v>0</v>
      </c>
      <c r="F3604" s="21" t="b">
        <f t="shared" si="561"/>
        <v>0</v>
      </c>
      <c r="G3604" s="20">
        <f t="shared" si="562"/>
        <v>1</v>
      </c>
      <c r="H3604" s="20">
        <f t="shared" si="563"/>
        <v>24</v>
      </c>
      <c r="I3604" s="20">
        <f t="shared" si="568"/>
        <v>23</v>
      </c>
      <c r="J3604" s="21">
        <f t="shared" si="569"/>
        <v>39597</v>
      </c>
      <c r="K3604" s="21"/>
      <c r="L3604" s="21" t="str">
        <f t="shared" si="564"/>
        <v>Thursday</v>
      </c>
      <c r="M3604" s="20">
        <f t="shared" si="565"/>
        <v>5</v>
      </c>
      <c r="N3604" s="19">
        <v>5712</v>
      </c>
      <c r="O3604" s="4">
        <f>MATCH(N3604-1,'Supply Data'!$K$12:$K$17)+1</f>
        <v>5</v>
      </c>
      <c r="P3604">
        <f>INDEX('Supply Data'!$L$12:$L$17,'Demand Data'!O3604)</f>
        <v>75</v>
      </c>
      <c r="R3604" t="str">
        <f t="shared" si="566"/>
        <v>29-May-08 Thursday 23</v>
      </c>
    </row>
    <row r="3605" spans="4:18" x14ac:dyDescent="0.35">
      <c r="D3605" s="21">
        <f t="shared" si="567"/>
        <v>39597.958333324605</v>
      </c>
      <c r="E3605" s="21" t="b">
        <f t="shared" si="560"/>
        <v>0</v>
      </c>
      <c r="F3605" s="21" t="b">
        <f t="shared" si="561"/>
        <v>0</v>
      </c>
      <c r="G3605" s="20">
        <f t="shared" si="562"/>
        <v>1</v>
      </c>
      <c r="H3605" s="20">
        <f t="shared" si="563"/>
        <v>24</v>
      </c>
      <c r="I3605" s="20">
        <f t="shared" si="568"/>
        <v>24</v>
      </c>
      <c r="J3605" s="21">
        <f t="shared" si="569"/>
        <v>39597</v>
      </c>
      <c r="K3605" s="21"/>
      <c r="L3605" s="21" t="str">
        <f t="shared" si="564"/>
        <v>Thursday</v>
      </c>
      <c r="M3605" s="20">
        <f t="shared" si="565"/>
        <v>5</v>
      </c>
      <c r="N3605" s="19">
        <v>4516.5</v>
      </c>
      <c r="O3605" s="4">
        <f>MATCH(N3605-1,'Supply Data'!$K$12:$K$17)+1</f>
        <v>4</v>
      </c>
      <c r="P3605">
        <f>INDEX('Supply Data'!$L$12:$L$17,'Demand Data'!O3605)</f>
        <v>50</v>
      </c>
      <c r="R3605" t="str">
        <f t="shared" si="566"/>
        <v>29-May-08 Thursday 24</v>
      </c>
    </row>
    <row r="3606" spans="4:18" x14ac:dyDescent="0.35">
      <c r="D3606" s="21">
        <f t="shared" si="567"/>
        <v>39597.999999991269</v>
      </c>
      <c r="E3606" s="21" t="b">
        <f t="shared" si="560"/>
        <v>0</v>
      </c>
      <c r="F3606" s="21" t="b">
        <f t="shared" si="561"/>
        <v>0</v>
      </c>
      <c r="G3606" s="20">
        <f t="shared" si="562"/>
        <v>1</v>
      </c>
      <c r="H3606" s="20">
        <f t="shared" si="563"/>
        <v>24</v>
      </c>
      <c r="I3606" s="20">
        <f t="shared" si="568"/>
        <v>1</v>
      </c>
      <c r="J3606" s="21">
        <f t="shared" si="569"/>
        <v>39598</v>
      </c>
      <c r="K3606" s="21"/>
      <c r="L3606" s="21" t="str">
        <f t="shared" si="564"/>
        <v>Friday</v>
      </c>
      <c r="M3606" s="20">
        <f t="shared" si="565"/>
        <v>5</v>
      </c>
      <c r="N3606" s="19">
        <v>4353</v>
      </c>
      <c r="O3606" s="4">
        <f>MATCH(N3606-1,'Supply Data'!$K$12:$K$17)+1</f>
        <v>4</v>
      </c>
      <c r="P3606">
        <f>INDEX('Supply Data'!$L$12:$L$17,'Demand Data'!O3606)</f>
        <v>50</v>
      </c>
      <c r="R3606" t="str">
        <f t="shared" si="566"/>
        <v>30-May-08 Friday 1</v>
      </c>
    </row>
    <row r="3607" spans="4:18" x14ac:dyDescent="0.35">
      <c r="D3607" s="21">
        <f t="shared" si="567"/>
        <v>39598.041666657933</v>
      </c>
      <c r="E3607" s="21" t="b">
        <f t="shared" si="560"/>
        <v>0</v>
      </c>
      <c r="F3607" s="21" t="b">
        <f t="shared" si="561"/>
        <v>0</v>
      </c>
      <c r="G3607" s="20">
        <f t="shared" si="562"/>
        <v>1</v>
      </c>
      <c r="H3607" s="20">
        <f t="shared" si="563"/>
        <v>24</v>
      </c>
      <c r="I3607" s="20">
        <f t="shared" si="568"/>
        <v>2</v>
      </c>
      <c r="J3607" s="21">
        <f t="shared" si="569"/>
        <v>39598</v>
      </c>
      <c r="K3607" s="21"/>
      <c r="L3607" s="21" t="str">
        <f t="shared" si="564"/>
        <v>Friday</v>
      </c>
      <c r="M3607" s="20">
        <f t="shared" si="565"/>
        <v>5</v>
      </c>
      <c r="N3607" s="19">
        <v>4192.5</v>
      </c>
      <c r="O3607" s="4">
        <f>MATCH(N3607-1,'Supply Data'!$K$12:$K$17)+1</f>
        <v>4</v>
      </c>
      <c r="P3607">
        <f>INDEX('Supply Data'!$L$12:$L$17,'Demand Data'!O3607)</f>
        <v>50</v>
      </c>
      <c r="R3607" t="str">
        <f t="shared" si="566"/>
        <v>30-May-08 Friday 2</v>
      </c>
    </row>
    <row r="3608" spans="4:18" x14ac:dyDescent="0.35">
      <c r="D3608" s="21">
        <f t="shared" si="567"/>
        <v>39598.083333324597</v>
      </c>
      <c r="E3608" s="21" t="b">
        <f t="shared" si="560"/>
        <v>0</v>
      </c>
      <c r="F3608" s="21" t="b">
        <f t="shared" si="561"/>
        <v>0</v>
      </c>
      <c r="G3608" s="20">
        <f t="shared" si="562"/>
        <v>1</v>
      </c>
      <c r="H3608" s="20">
        <f t="shared" si="563"/>
        <v>24</v>
      </c>
      <c r="I3608" s="20">
        <f t="shared" si="568"/>
        <v>3</v>
      </c>
      <c r="J3608" s="21">
        <f t="shared" si="569"/>
        <v>39598</v>
      </c>
      <c r="K3608" s="21"/>
      <c r="L3608" s="21" t="str">
        <f t="shared" si="564"/>
        <v>Friday</v>
      </c>
      <c r="M3608" s="20">
        <f t="shared" si="565"/>
        <v>5</v>
      </c>
      <c r="N3608" s="19">
        <v>4065</v>
      </c>
      <c r="O3608" s="4">
        <f>MATCH(N3608-1,'Supply Data'!$K$12:$K$17)+1</f>
        <v>4</v>
      </c>
      <c r="P3608">
        <f>INDEX('Supply Data'!$L$12:$L$17,'Demand Data'!O3608)</f>
        <v>50</v>
      </c>
      <c r="R3608" t="str">
        <f t="shared" si="566"/>
        <v>30-May-08 Friday 3</v>
      </c>
    </row>
    <row r="3609" spans="4:18" x14ac:dyDescent="0.35">
      <c r="D3609" s="21">
        <f t="shared" si="567"/>
        <v>39598.124999991262</v>
      </c>
      <c r="E3609" s="21" t="b">
        <f t="shared" si="560"/>
        <v>0</v>
      </c>
      <c r="F3609" s="21" t="b">
        <f t="shared" si="561"/>
        <v>0</v>
      </c>
      <c r="G3609" s="20">
        <f t="shared" si="562"/>
        <v>1</v>
      </c>
      <c r="H3609" s="20">
        <f t="shared" si="563"/>
        <v>24</v>
      </c>
      <c r="I3609" s="20">
        <f t="shared" si="568"/>
        <v>4</v>
      </c>
      <c r="J3609" s="21">
        <f t="shared" si="569"/>
        <v>39598</v>
      </c>
      <c r="K3609" s="21"/>
      <c r="L3609" s="21" t="str">
        <f t="shared" si="564"/>
        <v>Friday</v>
      </c>
      <c r="M3609" s="20">
        <f t="shared" si="565"/>
        <v>5</v>
      </c>
      <c r="N3609" s="19">
        <v>4050</v>
      </c>
      <c r="O3609" s="4">
        <f>MATCH(N3609-1,'Supply Data'!$K$12:$K$17)+1</f>
        <v>4</v>
      </c>
      <c r="P3609">
        <f>INDEX('Supply Data'!$L$12:$L$17,'Demand Data'!O3609)</f>
        <v>50</v>
      </c>
      <c r="R3609" t="str">
        <f t="shared" si="566"/>
        <v>30-May-08 Friday 4</v>
      </c>
    </row>
    <row r="3610" spans="4:18" x14ac:dyDescent="0.35">
      <c r="D3610" s="21">
        <f t="shared" si="567"/>
        <v>39598.166666657926</v>
      </c>
      <c r="E3610" s="21" t="b">
        <f t="shared" si="560"/>
        <v>0</v>
      </c>
      <c r="F3610" s="21" t="b">
        <f t="shared" si="561"/>
        <v>0</v>
      </c>
      <c r="G3610" s="20">
        <f t="shared" si="562"/>
        <v>1</v>
      </c>
      <c r="H3610" s="20">
        <f t="shared" si="563"/>
        <v>24</v>
      </c>
      <c r="I3610" s="20">
        <f t="shared" si="568"/>
        <v>5</v>
      </c>
      <c r="J3610" s="21">
        <f t="shared" si="569"/>
        <v>39598</v>
      </c>
      <c r="K3610" s="21"/>
      <c r="L3610" s="21" t="str">
        <f t="shared" si="564"/>
        <v>Friday</v>
      </c>
      <c r="M3610" s="20">
        <f t="shared" si="565"/>
        <v>5</v>
      </c>
      <c r="N3610" s="19">
        <v>4105.5</v>
      </c>
      <c r="O3610" s="4">
        <f>MATCH(N3610-1,'Supply Data'!$K$12:$K$17)+1</f>
        <v>4</v>
      </c>
      <c r="P3610">
        <f>INDEX('Supply Data'!$L$12:$L$17,'Demand Data'!O3610)</f>
        <v>50</v>
      </c>
      <c r="R3610" t="str">
        <f t="shared" si="566"/>
        <v>30-May-08 Friday 5</v>
      </c>
    </row>
    <row r="3611" spans="4:18" x14ac:dyDescent="0.35">
      <c r="D3611" s="21">
        <f t="shared" si="567"/>
        <v>39598.20833332459</v>
      </c>
      <c r="E3611" s="21" t="b">
        <f t="shared" si="560"/>
        <v>0</v>
      </c>
      <c r="F3611" s="21" t="b">
        <f t="shared" si="561"/>
        <v>0</v>
      </c>
      <c r="G3611" s="20">
        <f t="shared" si="562"/>
        <v>1</v>
      </c>
      <c r="H3611" s="20">
        <f t="shared" si="563"/>
        <v>24</v>
      </c>
      <c r="I3611" s="20">
        <f t="shared" si="568"/>
        <v>6</v>
      </c>
      <c r="J3611" s="21">
        <f t="shared" si="569"/>
        <v>39598</v>
      </c>
      <c r="K3611" s="21"/>
      <c r="L3611" s="21" t="str">
        <f t="shared" si="564"/>
        <v>Friday</v>
      </c>
      <c r="M3611" s="20">
        <f t="shared" si="565"/>
        <v>5</v>
      </c>
      <c r="N3611" s="19">
        <v>5490</v>
      </c>
      <c r="O3611" s="4">
        <f>MATCH(N3611-1,'Supply Data'!$K$12:$K$17)+1</f>
        <v>5</v>
      </c>
      <c r="P3611">
        <f>INDEX('Supply Data'!$L$12:$L$17,'Demand Data'!O3611)</f>
        <v>75</v>
      </c>
      <c r="R3611" t="str">
        <f t="shared" si="566"/>
        <v>30-May-08 Friday 6</v>
      </c>
    </row>
    <row r="3612" spans="4:18" x14ac:dyDescent="0.35">
      <c r="D3612" s="21">
        <f t="shared" si="567"/>
        <v>39598.249999991254</v>
      </c>
      <c r="E3612" s="21" t="b">
        <f t="shared" si="560"/>
        <v>0</v>
      </c>
      <c r="F3612" s="21" t="b">
        <f t="shared" si="561"/>
        <v>0</v>
      </c>
      <c r="G3612" s="20">
        <f t="shared" si="562"/>
        <v>1</v>
      </c>
      <c r="H3612" s="20">
        <f t="shared" si="563"/>
        <v>24</v>
      </c>
      <c r="I3612" s="20">
        <f t="shared" si="568"/>
        <v>7</v>
      </c>
      <c r="J3612" s="21">
        <f t="shared" si="569"/>
        <v>39598</v>
      </c>
      <c r="K3612" s="21"/>
      <c r="L3612" s="21" t="str">
        <f t="shared" si="564"/>
        <v>Friday</v>
      </c>
      <c r="M3612" s="20">
        <f t="shared" si="565"/>
        <v>5</v>
      </c>
      <c r="N3612" s="19">
        <v>4251</v>
      </c>
      <c r="O3612" s="4">
        <f>MATCH(N3612-1,'Supply Data'!$K$12:$K$17)+1</f>
        <v>4</v>
      </c>
      <c r="P3612">
        <f>INDEX('Supply Data'!$L$12:$L$17,'Demand Data'!O3612)</f>
        <v>50</v>
      </c>
      <c r="R3612" t="str">
        <f t="shared" si="566"/>
        <v>30-May-08 Friday 7</v>
      </c>
    </row>
    <row r="3613" spans="4:18" x14ac:dyDescent="0.35">
      <c r="D3613" s="21">
        <f t="shared" si="567"/>
        <v>39598.291666657919</v>
      </c>
      <c r="E3613" s="21" t="b">
        <f t="shared" si="560"/>
        <v>0</v>
      </c>
      <c r="F3613" s="21" t="b">
        <f t="shared" si="561"/>
        <v>0</v>
      </c>
      <c r="G3613" s="20">
        <f t="shared" si="562"/>
        <v>1</v>
      </c>
      <c r="H3613" s="20">
        <f t="shared" si="563"/>
        <v>24</v>
      </c>
      <c r="I3613" s="20">
        <f t="shared" si="568"/>
        <v>8</v>
      </c>
      <c r="J3613" s="21">
        <f t="shared" si="569"/>
        <v>39598</v>
      </c>
      <c r="K3613" s="21"/>
      <c r="L3613" s="21" t="str">
        <f t="shared" si="564"/>
        <v>Friday</v>
      </c>
      <c r="M3613" s="20">
        <f t="shared" si="565"/>
        <v>5</v>
      </c>
      <c r="N3613" s="19">
        <v>4920</v>
      </c>
      <c r="O3613" s="4">
        <f>MATCH(N3613-1,'Supply Data'!$K$12:$K$17)+1</f>
        <v>5</v>
      </c>
      <c r="P3613">
        <f>INDEX('Supply Data'!$L$12:$L$17,'Demand Data'!O3613)</f>
        <v>75</v>
      </c>
      <c r="R3613" t="str">
        <f t="shared" si="566"/>
        <v>30-May-08 Friday 8</v>
      </c>
    </row>
    <row r="3614" spans="4:18" x14ac:dyDescent="0.35">
      <c r="D3614" s="21">
        <f t="shared" si="567"/>
        <v>39598.333333324583</v>
      </c>
      <c r="E3614" s="21" t="b">
        <f t="shared" si="560"/>
        <v>0</v>
      </c>
      <c r="F3614" s="21" t="b">
        <f t="shared" si="561"/>
        <v>0</v>
      </c>
      <c r="G3614" s="20">
        <f t="shared" si="562"/>
        <v>1</v>
      </c>
      <c r="H3614" s="20">
        <f t="shared" si="563"/>
        <v>24</v>
      </c>
      <c r="I3614" s="20">
        <f t="shared" si="568"/>
        <v>9</v>
      </c>
      <c r="J3614" s="21">
        <f t="shared" si="569"/>
        <v>39598</v>
      </c>
      <c r="K3614" s="21"/>
      <c r="L3614" s="21" t="str">
        <f t="shared" si="564"/>
        <v>Friday</v>
      </c>
      <c r="M3614" s="20">
        <f t="shared" si="565"/>
        <v>5</v>
      </c>
      <c r="N3614" s="19">
        <v>5355</v>
      </c>
      <c r="O3614" s="4">
        <f>MATCH(N3614-1,'Supply Data'!$K$12:$K$17)+1</f>
        <v>5</v>
      </c>
      <c r="P3614">
        <f>INDEX('Supply Data'!$L$12:$L$17,'Demand Data'!O3614)</f>
        <v>75</v>
      </c>
      <c r="R3614" t="str">
        <f t="shared" si="566"/>
        <v>30-May-08 Friday 9</v>
      </c>
    </row>
    <row r="3615" spans="4:18" x14ac:dyDescent="0.35">
      <c r="D3615" s="21">
        <f t="shared" si="567"/>
        <v>39598.374999991247</v>
      </c>
      <c r="E3615" s="21" t="b">
        <f t="shared" si="560"/>
        <v>0</v>
      </c>
      <c r="F3615" s="21" t="b">
        <f t="shared" si="561"/>
        <v>0</v>
      </c>
      <c r="G3615" s="20">
        <f t="shared" si="562"/>
        <v>1</v>
      </c>
      <c r="H3615" s="20">
        <f t="shared" si="563"/>
        <v>24</v>
      </c>
      <c r="I3615" s="20">
        <f t="shared" si="568"/>
        <v>10</v>
      </c>
      <c r="J3615" s="21">
        <f t="shared" si="569"/>
        <v>39598</v>
      </c>
      <c r="K3615" s="21"/>
      <c r="L3615" s="21" t="str">
        <f t="shared" si="564"/>
        <v>Friday</v>
      </c>
      <c r="M3615" s="20">
        <f t="shared" si="565"/>
        <v>5</v>
      </c>
      <c r="N3615" s="19">
        <v>5629.5</v>
      </c>
      <c r="O3615" s="4">
        <f>MATCH(N3615-1,'Supply Data'!$K$12:$K$17)+1</f>
        <v>5</v>
      </c>
      <c r="P3615">
        <f>INDEX('Supply Data'!$L$12:$L$17,'Demand Data'!O3615)</f>
        <v>75</v>
      </c>
      <c r="R3615" t="str">
        <f t="shared" si="566"/>
        <v>30-May-08 Friday 10</v>
      </c>
    </row>
    <row r="3616" spans="4:18" x14ac:dyDescent="0.35">
      <c r="D3616" s="21">
        <f t="shared" si="567"/>
        <v>39598.416666657911</v>
      </c>
      <c r="E3616" s="21" t="b">
        <f t="shared" si="560"/>
        <v>0</v>
      </c>
      <c r="F3616" s="21" t="b">
        <f t="shared" si="561"/>
        <v>0</v>
      </c>
      <c r="G3616" s="20">
        <f t="shared" si="562"/>
        <v>1</v>
      </c>
      <c r="H3616" s="20">
        <f t="shared" si="563"/>
        <v>24</v>
      </c>
      <c r="I3616" s="20">
        <f t="shared" si="568"/>
        <v>11</v>
      </c>
      <c r="J3616" s="21">
        <f t="shared" si="569"/>
        <v>39598</v>
      </c>
      <c r="K3616" s="21"/>
      <c r="L3616" s="21" t="str">
        <f t="shared" si="564"/>
        <v>Friday</v>
      </c>
      <c r="M3616" s="20">
        <f t="shared" si="565"/>
        <v>5</v>
      </c>
      <c r="N3616" s="19">
        <v>5929.5</v>
      </c>
      <c r="O3616" s="4">
        <f>MATCH(N3616-1,'Supply Data'!$K$12:$K$17)+1</f>
        <v>5</v>
      </c>
      <c r="P3616">
        <f>INDEX('Supply Data'!$L$12:$L$17,'Demand Data'!O3616)</f>
        <v>75</v>
      </c>
      <c r="R3616" t="str">
        <f t="shared" si="566"/>
        <v>30-May-08 Friday 11</v>
      </c>
    </row>
    <row r="3617" spans="4:18" x14ac:dyDescent="0.35">
      <c r="D3617" s="21">
        <f t="shared" si="567"/>
        <v>39598.458333324576</v>
      </c>
      <c r="E3617" s="21" t="b">
        <f t="shared" si="560"/>
        <v>0</v>
      </c>
      <c r="F3617" s="21" t="b">
        <f t="shared" si="561"/>
        <v>0</v>
      </c>
      <c r="G3617" s="20">
        <f t="shared" si="562"/>
        <v>1</v>
      </c>
      <c r="H3617" s="20">
        <f t="shared" si="563"/>
        <v>24</v>
      </c>
      <c r="I3617" s="20">
        <f t="shared" si="568"/>
        <v>12</v>
      </c>
      <c r="J3617" s="21">
        <f t="shared" si="569"/>
        <v>39598</v>
      </c>
      <c r="K3617" s="21"/>
      <c r="L3617" s="21" t="str">
        <f t="shared" si="564"/>
        <v>Friday</v>
      </c>
      <c r="M3617" s="20">
        <f t="shared" si="565"/>
        <v>5</v>
      </c>
      <c r="N3617" s="19">
        <v>5737.5</v>
      </c>
      <c r="O3617" s="4">
        <f>MATCH(N3617-1,'Supply Data'!$K$12:$K$17)+1</f>
        <v>5</v>
      </c>
      <c r="P3617">
        <f>INDEX('Supply Data'!$L$12:$L$17,'Demand Data'!O3617)</f>
        <v>75</v>
      </c>
      <c r="R3617" t="str">
        <f t="shared" si="566"/>
        <v>30-May-08 Friday 12</v>
      </c>
    </row>
    <row r="3618" spans="4:18" x14ac:dyDescent="0.35">
      <c r="D3618" s="21">
        <f t="shared" si="567"/>
        <v>39598.49999999124</v>
      </c>
      <c r="E3618" s="21" t="b">
        <f t="shared" si="560"/>
        <v>0</v>
      </c>
      <c r="F3618" s="21" t="b">
        <f t="shared" si="561"/>
        <v>0</v>
      </c>
      <c r="G3618" s="20">
        <f t="shared" si="562"/>
        <v>1</v>
      </c>
      <c r="H3618" s="20">
        <f t="shared" si="563"/>
        <v>24</v>
      </c>
      <c r="I3618" s="20">
        <f t="shared" si="568"/>
        <v>13</v>
      </c>
      <c r="J3618" s="21">
        <f t="shared" si="569"/>
        <v>39598</v>
      </c>
      <c r="K3618" s="21"/>
      <c r="L3618" s="21" t="str">
        <f t="shared" si="564"/>
        <v>Friday</v>
      </c>
      <c r="M3618" s="20">
        <f t="shared" si="565"/>
        <v>5</v>
      </c>
      <c r="N3618" s="19">
        <v>5844</v>
      </c>
      <c r="O3618" s="4">
        <f>MATCH(N3618-1,'Supply Data'!$K$12:$K$17)+1</f>
        <v>5</v>
      </c>
      <c r="P3618">
        <f>INDEX('Supply Data'!$L$12:$L$17,'Demand Data'!O3618)</f>
        <v>75</v>
      </c>
      <c r="R3618" t="str">
        <f t="shared" si="566"/>
        <v>30-May-08 Friday 13</v>
      </c>
    </row>
    <row r="3619" spans="4:18" x14ac:dyDescent="0.35">
      <c r="D3619" s="21">
        <f t="shared" si="567"/>
        <v>39598.541666657904</v>
      </c>
      <c r="E3619" s="21" t="b">
        <f t="shared" si="560"/>
        <v>0</v>
      </c>
      <c r="F3619" s="21" t="b">
        <f t="shared" si="561"/>
        <v>0</v>
      </c>
      <c r="G3619" s="20">
        <f t="shared" si="562"/>
        <v>1</v>
      </c>
      <c r="H3619" s="20">
        <f t="shared" si="563"/>
        <v>24</v>
      </c>
      <c r="I3619" s="20">
        <f t="shared" si="568"/>
        <v>14</v>
      </c>
      <c r="J3619" s="21">
        <f t="shared" si="569"/>
        <v>39598</v>
      </c>
      <c r="K3619" s="21"/>
      <c r="L3619" s="21" t="str">
        <f t="shared" si="564"/>
        <v>Friday</v>
      </c>
      <c r="M3619" s="20">
        <f t="shared" si="565"/>
        <v>5</v>
      </c>
      <c r="N3619" s="19">
        <v>6024</v>
      </c>
      <c r="O3619" s="4">
        <f>MATCH(N3619-1,'Supply Data'!$K$12:$K$17)+1</f>
        <v>5</v>
      </c>
      <c r="P3619">
        <f>INDEX('Supply Data'!$L$12:$L$17,'Demand Data'!O3619)</f>
        <v>75</v>
      </c>
      <c r="R3619" t="str">
        <f t="shared" si="566"/>
        <v>30-May-08 Friday 14</v>
      </c>
    </row>
    <row r="3620" spans="4:18" x14ac:dyDescent="0.35">
      <c r="D3620" s="21">
        <f t="shared" si="567"/>
        <v>39598.583333324568</v>
      </c>
      <c r="E3620" s="21" t="b">
        <f t="shared" si="560"/>
        <v>0</v>
      </c>
      <c r="F3620" s="21" t="b">
        <f t="shared" si="561"/>
        <v>0</v>
      </c>
      <c r="G3620" s="20">
        <f t="shared" si="562"/>
        <v>1</v>
      </c>
      <c r="H3620" s="20">
        <f t="shared" si="563"/>
        <v>24</v>
      </c>
      <c r="I3620" s="20">
        <f t="shared" si="568"/>
        <v>15</v>
      </c>
      <c r="J3620" s="21">
        <f t="shared" si="569"/>
        <v>39598</v>
      </c>
      <c r="K3620" s="21"/>
      <c r="L3620" s="21" t="str">
        <f t="shared" si="564"/>
        <v>Friday</v>
      </c>
      <c r="M3620" s="20">
        <f t="shared" si="565"/>
        <v>5</v>
      </c>
      <c r="N3620" s="19">
        <v>5787</v>
      </c>
      <c r="O3620" s="4">
        <f>MATCH(N3620-1,'Supply Data'!$K$12:$K$17)+1</f>
        <v>5</v>
      </c>
      <c r="P3620">
        <f>INDEX('Supply Data'!$L$12:$L$17,'Demand Data'!O3620)</f>
        <v>75</v>
      </c>
      <c r="R3620" t="str">
        <f t="shared" si="566"/>
        <v>30-May-08 Friday 15</v>
      </c>
    </row>
    <row r="3621" spans="4:18" x14ac:dyDescent="0.35">
      <c r="D3621" s="21">
        <f t="shared" si="567"/>
        <v>39598.624999991232</v>
      </c>
      <c r="E3621" s="21" t="b">
        <f t="shared" si="560"/>
        <v>0</v>
      </c>
      <c r="F3621" s="21" t="b">
        <f t="shared" si="561"/>
        <v>0</v>
      </c>
      <c r="G3621" s="20">
        <f t="shared" si="562"/>
        <v>1</v>
      </c>
      <c r="H3621" s="20">
        <f t="shared" si="563"/>
        <v>24</v>
      </c>
      <c r="I3621" s="20">
        <f t="shared" si="568"/>
        <v>16</v>
      </c>
      <c r="J3621" s="21">
        <f t="shared" si="569"/>
        <v>39598</v>
      </c>
      <c r="K3621" s="21"/>
      <c r="L3621" s="21" t="str">
        <f t="shared" si="564"/>
        <v>Friday</v>
      </c>
      <c r="M3621" s="20">
        <f t="shared" si="565"/>
        <v>5</v>
      </c>
      <c r="N3621" s="19">
        <v>5730</v>
      </c>
      <c r="O3621" s="4">
        <f>MATCH(N3621-1,'Supply Data'!$K$12:$K$17)+1</f>
        <v>5</v>
      </c>
      <c r="P3621">
        <f>INDEX('Supply Data'!$L$12:$L$17,'Demand Data'!O3621)</f>
        <v>75</v>
      </c>
      <c r="R3621" t="str">
        <f t="shared" si="566"/>
        <v>30-May-08 Friday 16</v>
      </c>
    </row>
    <row r="3622" spans="4:18" x14ac:dyDescent="0.35">
      <c r="D3622" s="21">
        <f t="shared" si="567"/>
        <v>39598.666666657897</v>
      </c>
      <c r="E3622" s="21" t="b">
        <f t="shared" si="560"/>
        <v>0</v>
      </c>
      <c r="F3622" s="21" t="b">
        <f t="shared" si="561"/>
        <v>0</v>
      </c>
      <c r="G3622" s="20">
        <f t="shared" si="562"/>
        <v>1</v>
      </c>
      <c r="H3622" s="20">
        <f t="shared" si="563"/>
        <v>24</v>
      </c>
      <c r="I3622" s="20">
        <f t="shared" si="568"/>
        <v>17</v>
      </c>
      <c r="J3622" s="21">
        <f t="shared" si="569"/>
        <v>39598</v>
      </c>
      <c r="K3622" s="21"/>
      <c r="L3622" s="21" t="str">
        <f t="shared" si="564"/>
        <v>Friday</v>
      </c>
      <c r="M3622" s="20">
        <f t="shared" si="565"/>
        <v>5</v>
      </c>
      <c r="N3622" s="19">
        <v>5505</v>
      </c>
      <c r="O3622" s="4">
        <f>MATCH(N3622-1,'Supply Data'!$K$12:$K$17)+1</f>
        <v>5</v>
      </c>
      <c r="P3622">
        <f>INDEX('Supply Data'!$L$12:$L$17,'Demand Data'!O3622)</f>
        <v>75</v>
      </c>
      <c r="R3622" t="str">
        <f t="shared" si="566"/>
        <v>30-May-08 Friday 17</v>
      </c>
    </row>
    <row r="3623" spans="4:18" x14ac:dyDescent="0.35">
      <c r="D3623" s="21">
        <f t="shared" si="567"/>
        <v>39598.708333324561</v>
      </c>
      <c r="E3623" s="21" t="b">
        <f t="shared" si="560"/>
        <v>0</v>
      </c>
      <c r="F3623" s="21" t="b">
        <f t="shared" si="561"/>
        <v>0</v>
      </c>
      <c r="G3623" s="20">
        <f t="shared" si="562"/>
        <v>1</v>
      </c>
      <c r="H3623" s="20">
        <f t="shared" si="563"/>
        <v>24</v>
      </c>
      <c r="I3623" s="20">
        <f t="shared" si="568"/>
        <v>18</v>
      </c>
      <c r="J3623" s="21">
        <f t="shared" si="569"/>
        <v>39598</v>
      </c>
      <c r="K3623" s="21"/>
      <c r="L3623" s="21" t="str">
        <f t="shared" si="564"/>
        <v>Friday</v>
      </c>
      <c r="M3623" s="20">
        <f t="shared" si="565"/>
        <v>5</v>
      </c>
      <c r="N3623" s="19">
        <v>5436</v>
      </c>
      <c r="O3623" s="4">
        <f>MATCH(N3623-1,'Supply Data'!$K$12:$K$17)+1</f>
        <v>5</v>
      </c>
      <c r="P3623">
        <f>INDEX('Supply Data'!$L$12:$L$17,'Demand Data'!O3623)</f>
        <v>75</v>
      </c>
      <c r="R3623" t="str">
        <f t="shared" si="566"/>
        <v>30-May-08 Friday 18</v>
      </c>
    </row>
    <row r="3624" spans="4:18" x14ac:dyDescent="0.35">
      <c r="D3624" s="21">
        <f t="shared" si="567"/>
        <v>39598.749999991225</v>
      </c>
      <c r="E3624" s="21" t="b">
        <f t="shared" si="560"/>
        <v>0</v>
      </c>
      <c r="F3624" s="21" t="b">
        <f t="shared" si="561"/>
        <v>0</v>
      </c>
      <c r="G3624" s="20">
        <f t="shared" si="562"/>
        <v>1</v>
      </c>
      <c r="H3624" s="20">
        <f t="shared" si="563"/>
        <v>24</v>
      </c>
      <c r="I3624" s="20">
        <f t="shared" si="568"/>
        <v>19</v>
      </c>
      <c r="J3624" s="21">
        <f t="shared" si="569"/>
        <v>39598</v>
      </c>
      <c r="K3624" s="21"/>
      <c r="L3624" s="21" t="str">
        <f t="shared" si="564"/>
        <v>Friday</v>
      </c>
      <c r="M3624" s="20">
        <f t="shared" si="565"/>
        <v>5</v>
      </c>
      <c r="N3624" s="19">
        <v>5928</v>
      </c>
      <c r="O3624" s="4">
        <f>MATCH(N3624-1,'Supply Data'!$K$12:$K$17)+1</f>
        <v>5</v>
      </c>
      <c r="P3624">
        <f>INDEX('Supply Data'!$L$12:$L$17,'Demand Data'!O3624)</f>
        <v>75</v>
      </c>
      <c r="R3624" t="str">
        <f t="shared" si="566"/>
        <v>30-May-08 Friday 19</v>
      </c>
    </row>
    <row r="3625" spans="4:18" x14ac:dyDescent="0.35">
      <c r="D3625" s="21">
        <f t="shared" si="567"/>
        <v>39598.791666657889</v>
      </c>
      <c r="E3625" s="21" t="b">
        <f t="shared" si="560"/>
        <v>0</v>
      </c>
      <c r="F3625" s="21" t="b">
        <f t="shared" si="561"/>
        <v>0</v>
      </c>
      <c r="G3625" s="20">
        <f t="shared" si="562"/>
        <v>1</v>
      </c>
      <c r="H3625" s="20">
        <f t="shared" si="563"/>
        <v>24</v>
      </c>
      <c r="I3625" s="20">
        <f t="shared" si="568"/>
        <v>20</v>
      </c>
      <c r="J3625" s="21">
        <f t="shared" si="569"/>
        <v>39598</v>
      </c>
      <c r="K3625" s="21"/>
      <c r="L3625" s="21" t="str">
        <f t="shared" si="564"/>
        <v>Friday</v>
      </c>
      <c r="M3625" s="20">
        <f t="shared" si="565"/>
        <v>5</v>
      </c>
      <c r="N3625" s="19">
        <v>5835</v>
      </c>
      <c r="O3625" s="4">
        <f>MATCH(N3625-1,'Supply Data'!$K$12:$K$17)+1</f>
        <v>5</v>
      </c>
      <c r="P3625">
        <f>INDEX('Supply Data'!$L$12:$L$17,'Demand Data'!O3625)</f>
        <v>75</v>
      </c>
      <c r="R3625" t="str">
        <f t="shared" si="566"/>
        <v>30-May-08 Friday 20</v>
      </c>
    </row>
    <row r="3626" spans="4:18" x14ac:dyDescent="0.35">
      <c r="D3626" s="21">
        <f t="shared" si="567"/>
        <v>39598.833333324554</v>
      </c>
      <c r="E3626" s="21" t="b">
        <f t="shared" si="560"/>
        <v>0</v>
      </c>
      <c r="F3626" s="21" t="b">
        <f t="shared" si="561"/>
        <v>0</v>
      </c>
      <c r="G3626" s="20">
        <f t="shared" si="562"/>
        <v>1</v>
      </c>
      <c r="H3626" s="20">
        <f t="shared" si="563"/>
        <v>24</v>
      </c>
      <c r="I3626" s="20">
        <f t="shared" si="568"/>
        <v>21</v>
      </c>
      <c r="J3626" s="21">
        <f t="shared" si="569"/>
        <v>39598</v>
      </c>
      <c r="K3626" s="21"/>
      <c r="L3626" s="21" t="str">
        <f t="shared" si="564"/>
        <v>Friday</v>
      </c>
      <c r="M3626" s="20">
        <f t="shared" si="565"/>
        <v>5</v>
      </c>
      <c r="N3626" s="19">
        <v>5658</v>
      </c>
      <c r="O3626" s="4">
        <f>MATCH(N3626-1,'Supply Data'!$K$12:$K$17)+1</f>
        <v>5</v>
      </c>
      <c r="P3626">
        <f>INDEX('Supply Data'!$L$12:$L$17,'Demand Data'!O3626)</f>
        <v>75</v>
      </c>
      <c r="R3626" t="str">
        <f t="shared" si="566"/>
        <v>30-May-08 Friday 21</v>
      </c>
    </row>
    <row r="3627" spans="4:18" x14ac:dyDescent="0.35">
      <c r="D3627" s="21">
        <f t="shared" si="567"/>
        <v>39598.874999991218</v>
      </c>
      <c r="E3627" s="21" t="b">
        <f t="shared" si="560"/>
        <v>0</v>
      </c>
      <c r="F3627" s="21" t="b">
        <f t="shared" si="561"/>
        <v>0</v>
      </c>
      <c r="G3627" s="20">
        <f t="shared" si="562"/>
        <v>1</v>
      </c>
      <c r="H3627" s="20">
        <f t="shared" si="563"/>
        <v>24</v>
      </c>
      <c r="I3627" s="20">
        <f t="shared" si="568"/>
        <v>22</v>
      </c>
      <c r="J3627" s="21">
        <f t="shared" si="569"/>
        <v>39598</v>
      </c>
      <c r="K3627" s="21"/>
      <c r="L3627" s="21" t="str">
        <f t="shared" si="564"/>
        <v>Friday</v>
      </c>
      <c r="M3627" s="20">
        <f t="shared" si="565"/>
        <v>5</v>
      </c>
      <c r="N3627" s="19">
        <v>5265</v>
      </c>
      <c r="O3627" s="4">
        <f>MATCH(N3627-1,'Supply Data'!$K$12:$K$17)+1</f>
        <v>5</v>
      </c>
      <c r="P3627">
        <f>INDEX('Supply Data'!$L$12:$L$17,'Demand Data'!O3627)</f>
        <v>75</v>
      </c>
      <c r="R3627" t="str">
        <f t="shared" si="566"/>
        <v>30-May-08 Friday 22</v>
      </c>
    </row>
    <row r="3628" spans="4:18" x14ac:dyDescent="0.35">
      <c r="D3628" s="21">
        <f t="shared" si="567"/>
        <v>39598.916666657882</v>
      </c>
      <c r="E3628" s="21" t="b">
        <f t="shared" si="560"/>
        <v>0</v>
      </c>
      <c r="F3628" s="21" t="b">
        <f t="shared" si="561"/>
        <v>0</v>
      </c>
      <c r="G3628" s="20">
        <f t="shared" si="562"/>
        <v>1</v>
      </c>
      <c r="H3628" s="20">
        <f t="shared" si="563"/>
        <v>24</v>
      </c>
      <c r="I3628" s="20">
        <f t="shared" si="568"/>
        <v>23</v>
      </c>
      <c r="J3628" s="21">
        <f t="shared" si="569"/>
        <v>39598</v>
      </c>
      <c r="K3628" s="21"/>
      <c r="L3628" s="21" t="str">
        <f t="shared" si="564"/>
        <v>Friday</v>
      </c>
      <c r="M3628" s="20">
        <f t="shared" si="565"/>
        <v>5</v>
      </c>
      <c r="N3628" s="19">
        <v>4875</v>
      </c>
      <c r="O3628" s="4">
        <f>MATCH(N3628-1,'Supply Data'!$K$12:$K$17)+1</f>
        <v>5</v>
      </c>
      <c r="P3628">
        <f>INDEX('Supply Data'!$L$12:$L$17,'Demand Data'!O3628)</f>
        <v>75</v>
      </c>
      <c r="R3628" t="str">
        <f t="shared" si="566"/>
        <v>30-May-08 Friday 23</v>
      </c>
    </row>
    <row r="3629" spans="4:18" x14ac:dyDescent="0.35">
      <c r="D3629" s="21">
        <f t="shared" si="567"/>
        <v>39598.958333324546</v>
      </c>
      <c r="E3629" s="21" t="b">
        <f t="shared" si="560"/>
        <v>0</v>
      </c>
      <c r="F3629" s="21" t="b">
        <f t="shared" si="561"/>
        <v>0</v>
      </c>
      <c r="G3629" s="20">
        <f t="shared" si="562"/>
        <v>1</v>
      </c>
      <c r="H3629" s="20">
        <f t="shared" si="563"/>
        <v>24</v>
      </c>
      <c r="I3629" s="20">
        <f t="shared" si="568"/>
        <v>24</v>
      </c>
      <c r="J3629" s="21">
        <f t="shared" si="569"/>
        <v>39598</v>
      </c>
      <c r="K3629" s="21"/>
      <c r="L3629" s="21" t="str">
        <f t="shared" si="564"/>
        <v>Friday</v>
      </c>
      <c r="M3629" s="20">
        <f t="shared" si="565"/>
        <v>5</v>
      </c>
      <c r="N3629" s="19">
        <v>4489.5</v>
      </c>
      <c r="O3629" s="4">
        <f>MATCH(N3629-1,'Supply Data'!$K$12:$K$17)+1</f>
        <v>4</v>
      </c>
      <c r="P3629">
        <f>INDEX('Supply Data'!$L$12:$L$17,'Demand Data'!O3629)</f>
        <v>50</v>
      </c>
      <c r="R3629" t="str">
        <f t="shared" si="566"/>
        <v>30-May-08 Friday 24</v>
      </c>
    </row>
    <row r="3630" spans="4:18" x14ac:dyDescent="0.35">
      <c r="D3630" s="21">
        <f t="shared" si="567"/>
        <v>39598.999999991211</v>
      </c>
      <c r="E3630" s="21" t="b">
        <f t="shared" si="560"/>
        <v>0</v>
      </c>
      <c r="F3630" s="21" t="b">
        <f t="shared" si="561"/>
        <v>0</v>
      </c>
      <c r="G3630" s="20">
        <f t="shared" si="562"/>
        <v>1</v>
      </c>
      <c r="H3630" s="20">
        <f t="shared" si="563"/>
        <v>24</v>
      </c>
      <c r="I3630" s="20">
        <f t="shared" si="568"/>
        <v>1</v>
      </c>
      <c r="J3630" s="21">
        <f t="shared" si="569"/>
        <v>39599</v>
      </c>
      <c r="K3630" s="21"/>
      <c r="L3630" s="21" t="str">
        <f t="shared" si="564"/>
        <v>Saturday</v>
      </c>
      <c r="M3630" s="20">
        <f t="shared" si="565"/>
        <v>5</v>
      </c>
      <c r="N3630" s="19">
        <v>4513.5</v>
      </c>
      <c r="O3630" s="4">
        <f>MATCH(N3630-1,'Supply Data'!$K$12:$K$17)+1</f>
        <v>4</v>
      </c>
      <c r="P3630">
        <f>INDEX('Supply Data'!$L$12:$L$17,'Demand Data'!O3630)</f>
        <v>50</v>
      </c>
      <c r="R3630" t="str">
        <f t="shared" si="566"/>
        <v>31-May-08 Saturday 1</v>
      </c>
    </row>
    <row r="3631" spans="4:18" x14ac:dyDescent="0.35">
      <c r="D3631" s="21">
        <f t="shared" si="567"/>
        <v>39599.041666657875</v>
      </c>
      <c r="E3631" s="21" t="b">
        <f t="shared" si="560"/>
        <v>0</v>
      </c>
      <c r="F3631" s="21" t="b">
        <f t="shared" si="561"/>
        <v>0</v>
      </c>
      <c r="G3631" s="20">
        <f t="shared" si="562"/>
        <v>1</v>
      </c>
      <c r="H3631" s="20">
        <f t="shared" si="563"/>
        <v>24</v>
      </c>
      <c r="I3631" s="20">
        <f t="shared" si="568"/>
        <v>2</v>
      </c>
      <c r="J3631" s="21">
        <f t="shared" si="569"/>
        <v>39599</v>
      </c>
      <c r="K3631" s="21"/>
      <c r="L3631" s="21" t="str">
        <f t="shared" si="564"/>
        <v>Saturday</v>
      </c>
      <c r="M3631" s="20">
        <f t="shared" si="565"/>
        <v>5</v>
      </c>
      <c r="N3631" s="19">
        <v>4396.5</v>
      </c>
      <c r="O3631" s="4">
        <f>MATCH(N3631-1,'Supply Data'!$K$12:$K$17)+1</f>
        <v>4</v>
      </c>
      <c r="P3631">
        <f>INDEX('Supply Data'!$L$12:$L$17,'Demand Data'!O3631)</f>
        <v>50</v>
      </c>
      <c r="R3631" t="str">
        <f t="shared" si="566"/>
        <v>31-May-08 Saturday 2</v>
      </c>
    </row>
    <row r="3632" spans="4:18" x14ac:dyDescent="0.35">
      <c r="D3632" s="21">
        <f t="shared" si="567"/>
        <v>39599.083333324539</v>
      </c>
      <c r="E3632" s="21" t="b">
        <f t="shared" si="560"/>
        <v>0</v>
      </c>
      <c r="F3632" s="21" t="b">
        <f t="shared" si="561"/>
        <v>0</v>
      </c>
      <c r="G3632" s="20">
        <f t="shared" si="562"/>
        <v>1</v>
      </c>
      <c r="H3632" s="20">
        <f t="shared" si="563"/>
        <v>24</v>
      </c>
      <c r="I3632" s="20">
        <f t="shared" si="568"/>
        <v>3</v>
      </c>
      <c r="J3632" s="21">
        <f t="shared" si="569"/>
        <v>39599</v>
      </c>
      <c r="K3632" s="21"/>
      <c r="L3632" s="21" t="str">
        <f t="shared" si="564"/>
        <v>Saturday</v>
      </c>
      <c r="M3632" s="20">
        <f t="shared" si="565"/>
        <v>5</v>
      </c>
      <c r="N3632" s="19">
        <v>4363.5</v>
      </c>
      <c r="O3632" s="4">
        <f>MATCH(N3632-1,'Supply Data'!$K$12:$K$17)+1</f>
        <v>4</v>
      </c>
      <c r="P3632">
        <f>INDEX('Supply Data'!$L$12:$L$17,'Demand Data'!O3632)</f>
        <v>50</v>
      </c>
      <c r="R3632" t="str">
        <f t="shared" si="566"/>
        <v>31-May-08 Saturday 3</v>
      </c>
    </row>
    <row r="3633" spans="4:18" x14ac:dyDescent="0.35">
      <c r="D3633" s="21">
        <f t="shared" si="567"/>
        <v>39599.124999991203</v>
      </c>
      <c r="E3633" s="21" t="b">
        <f t="shared" si="560"/>
        <v>0</v>
      </c>
      <c r="F3633" s="21" t="b">
        <f t="shared" si="561"/>
        <v>0</v>
      </c>
      <c r="G3633" s="20">
        <f t="shared" si="562"/>
        <v>1</v>
      </c>
      <c r="H3633" s="20">
        <f t="shared" si="563"/>
        <v>24</v>
      </c>
      <c r="I3633" s="20">
        <f t="shared" si="568"/>
        <v>4</v>
      </c>
      <c r="J3633" s="21">
        <f t="shared" si="569"/>
        <v>39599</v>
      </c>
      <c r="K3633" s="21"/>
      <c r="L3633" s="21" t="str">
        <f t="shared" si="564"/>
        <v>Saturday</v>
      </c>
      <c r="M3633" s="20">
        <f t="shared" si="565"/>
        <v>5</v>
      </c>
      <c r="N3633" s="19">
        <v>4279.5</v>
      </c>
      <c r="O3633" s="4">
        <f>MATCH(N3633-1,'Supply Data'!$K$12:$K$17)+1</f>
        <v>4</v>
      </c>
      <c r="P3633">
        <f>INDEX('Supply Data'!$L$12:$L$17,'Demand Data'!O3633)</f>
        <v>50</v>
      </c>
      <c r="R3633" t="str">
        <f t="shared" si="566"/>
        <v>31-May-08 Saturday 4</v>
      </c>
    </row>
    <row r="3634" spans="4:18" x14ac:dyDescent="0.35">
      <c r="D3634" s="21">
        <f t="shared" si="567"/>
        <v>39599.166666657868</v>
      </c>
      <c r="E3634" s="21" t="b">
        <f t="shared" si="560"/>
        <v>0</v>
      </c>
      <c r="F3634" s="21" t="b">
        <f t="shared" si="561"/>
        <v>0</v>
      </c>
      <c r="G3634" s="20">
        <f t="shared" si="562"/>
        <v>1</v>
      </c>
      <c r="H3634" s="20">
        <f t="shared" si="563"/>
        <v>24</v>
      </c>
      <c r="I3634" s="20">
        <f t="shared" si="568"/>
        <v>5</v>
      </c>
      <c r="J3634" s="21">
        <f t="shared" si="569"/>
        <v>39599</v>
      </c>
      <c r="K3634" s="21"/>
      <c r="L3634" s="21" t="str">
        <f t="shared" si="564"/>
        <v>Saturday</v>
      </c>
      <c r="M3634" s="20">
        <f t="shared" si="565"/>
        <v>5</v>
      </c>
      <c r="N3634" s="19">
        <v>4309.5</v>
      </c>
      <c r="O3634" s="4">
        <f>MATCH(N3634-1,'Supply Data'!$K$12:$K$17)+1</f>
        <v>4</v>
      </c>
      <c r="P3634">
        <f>INDEX('Supply Data'!$L$12:$L$17,'Demand Data'!O3634)</f>
        <v>50</v>
      </c>
      <c r="R3634" t="str">
        <f t="shared" si="566"/>
        <v>31-May-08 Saturday 5</v>
      </c>
    </row>
    <row r="3635" spans="4:18" x14ac:dyDescent="0.35">
      <c r="D3635" s="21">
        <f t="shared" si="567"/>
        <v>39599.208333324532</v>
      </c>
      <c r="E3635" s="21" t="b">
        <f t="shared" si="560"/>
        <v>0</v>
      </c>
      <c r="F3635" s="21" t="b">
        <f t="shared" si="561"/>
        <v>0</v>
      </c>
      <c r="G3635" s="20">
        <f t="shared" si="562"/>
        <v>1</v>
      </c>
      <c r="H3635" s="20">
        <f t="shared" si="563"/>
        <v>24</v>
      </c>
      <c r="I3635" s="20">
        <f t="shared" si="568"/>
        <v>6</v>
      </c>
      <c r="J3635" s="21">
        <f t="shared" si="569"/>
        <v>39599</v>
      </c>
      <c r="K3635" s="21"/>
      <c r="L3635" s="21" t="str">
        <f t="shared" si="564"/>
        <v>Saturday</v>
      </c>
      <c r="M3635" s="20">
        <f t="shared" si="565"/>
        <v>5</v>
      </c>
      <c r="N3635" s="19">
        <v>4197</v>
      </c>
      <c r="O3635" s="4">
        <f>MATCH(N3635-1,'Supply Data'!$K$12:$K$17)+1</f>
        <v>4</v>
      </c>
      <c r="P3635">
        <f>INDEX('Supply Data'!$L$12:$L$17,'Demand Data'!O3635)</f>
        <v>50</v>
      </c>
      <c r="R3635" t="str">
        <f t="shared" si="566"/>
        <v>31-May-08 Saturday 6</v>
      </c>
    </row>
    <row r="3636" spans="4:18" x14ac:dyDescent="0.35">
      <c r="D3636" s="21">
        <f t="shared" si="567"/>
        <v>39599.249999991196</v>
      </c>
      <c r="E3636" s="21" t="b">
        <f t="shared" si="560"/>
        <v>0</v>
      </c>
      <c r="F3636" s="21" t="b">
        <f t="shared" si="561"/>
        <v>0</v>
      </c>
      <c r="G3636" s="20">
        <f t="shared" si="562"/>
        <v>1</v>
      </c>
      <c r="H3636" s="20">
        <f t="shared" si="563"/>
        <v>24</v>
      </c>
      <c r="I3636" s="20">
        <f t="shared" si="568"/>
        <v>7</v>
      </c>
      <c r="J3636" s="21">
        <f t="shared" si="569"/>
        <v>39599</v>
      </c>
      <c r="K3636" s="21"/>
      <c r="L3636" s="21" t="str">
        <f t="shared" si="564"/>
        <v>Saturday</v>
      </c>
      <c r="M3636" s="20">
        <f t="shared" si="565"/>
        <v>5</v>
      </c>
      <c r="N3636" s="19">
        <v>4443</v>
      </c>
      <c r="O3636" s="4">
        <f>MATCH(N3636-1,'Supply Data'!$K$12:$K$17)+1</f>
        <v>4</v>
      </c>
      <c r="P3636">
        <f>INDEX('Supply Data'!$L$12:$L$17,'Demand Data'!O3636)</f>
        <v>50</v>
      </c>
      <c r="R3636" t="str">
        <f t="shared" si="566"/>
        <v>31-May-08 Saturday 7</v>
      </c>
    </row>
    <row r="3637" spans="4:18" x14ac:dyDescent="0.35">
      <c r="D3637" s="21">
        <f t="shared" si="567"/>
        <v>39599.29166665786</v>
      </c>
      <c r="E3637" s="21" t="b">
        <f t="shared" si="560"/>
        <v>0</v>
      </c>
      <c r="F3637" s="21" t="b">
        <f t="shared" si="561"/>
        <v>0</v>
      </c>
      <c r="G3637" s="20">
        <f t="shared" si="562"/>
        <v>1</v>
      </c>
      <c r="H3637" s="20">
        <f t="shared" si="563"/>
        <v>24</v>
      </c>
      <c r="I3637" s="20">
        <f t="shared" si="568"/>
        <v>8</v>
      </c>
      <c r="J3637" s="21">
        <f t="shared" si="569"/>
        <v>39599</v>
      </c>
      <c r="K3637" s="21"/>
      <c r="L3637" s="21" t="str">
        <f t="shared" si="564"/>
        <v>Saturday</v>
      </c>
      <c r="M3637" s="20">
        <f t="shared" si="565"/>
        <v>5</v>
      </c>
      <c r="N3637" s="19">
        <v>5202</v>
      </c>
      <c r="O3637" s="4">
        <f>MATCH(N3637-1,'Supply Data'!$K$12:$K$17)+1</f>
        <v>5</v>
      </c>
      <c r="P3637">
        <f>INDEX('Supply Data'!$L$12:$L$17,'Demand Data'!O3637)</f>
        <v>75</v>
      </c>
      <c r="R3637" t="str">
        <f t="shared" si="566"/>
        <v>31-May-08 Saturday 8</v>
      </c>
    </row>
    <row r="3638" spans="4:18" x14ac:dyDescent="0.35">
      <c r="D3638" s="21">
        <f t="shared" si="567"/>
        <v>39599.333333324525</v>
      </c>
      <c r="E3638" s="21" t="b">
        <f t="shared" si="560"/>
        <v>0</v>
      </c>
      <c r="F3638" s="21" t="b">
        <f t="shared" si="561"/>
        <v>0</v>
      </c>
      <c r="G3638" s="20">
        <f t="shared" si="562"/>
        <v>1</v>
      </c>
      <c r="H3638" s="20">
        <f t="shared" si="563"/>
        <v>24</v>
      </c>
      <c r="I3638" s="20">
        <f t="shared" si="568"/>
        <v>9</v>
      </c>
      <c r="J3638" s="21">
        <f t="shared" si="569"/>
        <v>39599</v>
      </c>
      <c r="K3638" s="21"/>
      <c r="L3638" s="21" t="str">
        <f t="shared" si="564"/>
        <v>Saturday</v>
      </c>
      <c r="M3638" s="20">
        <f t="shared" si="565"/>
        <v>5</v>
      </c>
      <c r="N3638" s="19">
        <v>5451</v>
      </c>
      <c r="O3638" s="4">
        <f>MATCH(N3638-1,'Supply Data'!$K$12:$K$17)+1</f>
        <v>5</v>
      </c>
      <c r="P3638">
        <f>INDEX('Supply Data'!$L$12:$L$17,'Demand Data'!O3638)</f>
        <v>75</v>
      </c>
      <c r="R3638" t="str">
        <f t="shared" si="566"/>
        <v>31-May-08 Saturday 9</v>
      </c>
    </row>
    <row r="3639" spans="4:18" x14ac:dyDescent="0.35">
      <c r="D3639" s="21">
        <f t="shared" si="567"/>
        <v>39599.374999991189</v>
      </c>
      <c r="E3639" s="21" t="b">
        <f t="shared" si="560"/>
        <v>0</v>
      </c>
      <c r="F3639" s="21" t="b">
        <f t="shared" si="561"/>
        <v>0</v>
      </c>
      <c r="G3639" s="20">
        <f t="shared" si="562"/>
        <v>1</v>
      </c>
      <c r="H3639" s="20">
        <f t="shared" si="563"/>
        <v>24</v>
      </c>
      <c r="I3639" s="20">
        <f t="shared" si="568"/>
        <v>10</v>
      </c>
      <c r="J3639" s="21">
        <f t="shared" si="569"/>
        <v>39599</v>
      </c>
      <c r="K3639" s="21"/>
      <c r="L3639" s="21" t="str">
        <f t="shared" si="564"/>
        <v>Saturday</v>
      </c>
      <c r="M3639" s="20">
        <f t="shared" si="565"/>
        <v>5</v>
      </c>
      <c r="N3639" s="19">
        <v>5574</v>
      </c>
      <c r="O3639" s="4">
        <f>MATCH(N3639-1,'Supply Data'!$K$12:$K$17)+1</f>
        <v>5</v>
      </c>
      <c r="P3639">
        <f>INDEX('Supply Data'!$L$12:$L$17,'Demand Data'!O3639)</f>
        <v>75</v>
      </c>
      <c r="R3639" t="str">
        <f t="shared" si="566"/>
        <v>31-May-08 Saturday 10</v>
      </c>
    </row>
    <row r="3640" spans="4:18" x14ac:dyDescent="0.35">
      <c r="D3640" s="21">
        <f t="shared" si="567"/>
        <v>39599.416666657853</v>
      </c>
      <c r="E3640" s="21" t="b">
        <f t="shared" si="560"/>
        <v>0</v>
      </c>
      <c r="F3640" s="21" t="b">
        <f t="shared" si="561"/>
        <v>0</v>
      </c>
      <c r="G3640" s="20">
        <f t="shared" si="562"/>
        <v>1</v>
      </c>
      <c r="H3640" s="20">
        <f t="shared" si="563"/>
        <v>24</v>
      </c>
      <c r="I3640" s="20">
        <f t="shared" si="568"/>
        <v>11</v>
      </c>
      <c r="J3640" s="21">
        <f t="shared" si="569"/>
        <v>39599</v>
      </c>
      <c r="K3640" s="21"/>
      <c r="L3640" s="21" t="str">
        <f t="shared" si="564"/>
        <v>Saturday</v>
      </c>
      <c r="M3640" s="20">
        <f t="shared" si="565"/>
        <v>5</v>
      </c>
      <c r="N3640" s="19">
        <v>6001.5</v>
      </c>
      <c r="O3640" s="4">
        <f>MATCH(N3640-1,'Supply Data'!$K$12:$K$17)+1</f>
        <v>5</v>
      </c>
      <c r="P3640">
        <f>INDEX('Supply Data'!$L$12:$L$17,'Demand Data'!O3640)</f>
        <v>75</v>
      </c>
      <c r="R3640" t="str">
        <f t="shared" si="566"/>
        <v>31-May-08 Saturday 11</v>
      </c>
    </row>
    <row r="3641" spans="4:18" x14ac:dyDescent="0.35">
      <c r="D3641" s="21">
        <f t="shared" si="567"/>
        <v>39599.458333324517</v>
      </c>
      <c r="E3641" s="21" t="b">
        <f t="shared" si="560"/>
        <v>0</v>
      </c>
      <c r="F3641" s="21" t="b">
        <f t="shared" si="561"/>
        <v>0</v>
      </c>
      <c r="G3641" s="20">
        <f t="shared" si="562"/>
        <v>1</v>
      </c>
      <c r="H3641" s="20">
        <f t="shared" si="563"/>
        <v>24</v>
      </c>
      <c r="I3641" s="20">
        <f t="shared" si="568"/>
        <v>12</v>
      </c>
      <c r="J3641" s="21">
        <f t="shared" si="569"/>
        <v>39599</v>
      </c>
      <c r="K3641" s="21"/>
      <c r="L3641" s="21" t="str">
        <f t="shared" si="564"/>
        <v>Saturday</v>
      </c>
      <c r="M3641" s="20">
        <f t="shared" si="565"/>
        <v>5</v>
      </c>
      <c r="N3641" s="19">
        <v>5844</v>
      </c>
      <c r="O3641" s="4">
        <f>MATCH(N3641-1,'Supply Data'!$K$12:$K$17)+1</f>
        <v>5</v>
      </c>
      <c r="P3641">
        <f>INDEX('Supply Data'!$L$12:$L$17,'Demand Data'!O3641)</f>
        <v>75</v>
      </c>
      <c r="R3641" t="str">
        <f t="shared" si="566"/>
        <v>31-May-08 Saturday 12</v>
      </c>
    </row>
    <row r="3642" spans="4:18" x14ac:dyDescent="0.35">
      <c r="D3642" s="21">
        <f t="shared" si="567"/>
        <v>39599.499999991182</v>
      </c>
      <c r="E3642" s="21" t="b">
        <f t="shared" si="560"/>
        <v>0</v>
      </c>
      <c r="F3642" s="21" t="b">
        <f t="shared" si="561"/>
        <v>0</v>
      </c>
      <c r="G3642" s="20">
        <f t="shared" si="562"/>
        <v>1</v>
      </c>
      <c r="H3642" s="20">
        <f t="shared" si="563"/>
        <v>24</v>
      </c>
      <c r="I3642" s="20">
        <f t="shared" si="568"/>
        <v>13</v>
      </c>
      <c r="J3642" s="21">
        <f t="shared" si="569"/>
        <v>39599</v>
      </c>
      <c r="K3642" s="21"/>
      <c r="L3642" s="21" t="str">
        <f t="shared" si="564"/>
        <v>Saturday</v>
      </c>
      <c r="M3642" s="20">
        <f t="shared" si="565"/>
        <v>5</v>
      </c>
      <c r="N3642" s="19">
        <v>5874</v>
      </c>
      <c r="O3642" s="4">
        <f>MATCH(N3642-1,'Supply Data'!$K$12:$K$17)+1</f>
        <v>5</v>
      </c>
      <c r="P3642">
        <f>INDEX('Supply Data'!$L$12:$L$17,'Demand Data'!O3642)</f>
        <v>75</v>
      </c>
      <c r="R3642" t="str">
        <f t="shared" si="566"/>
        <v>31-May-08 Saturday 13</v>
      </c>
    </row>
    <row r="3643" spans="4:18" x14ac:dyDescent="0.35">
      <c r="D3643" s="21">
        <f t="shared" si="567"/>
        <v>39599.541666657846</v>
      </c>
      <c r="E3643" s="21" t="b">
        <f t="shared" si="560"/>
        <v>0</v>
      </c>
      <c r="F3643" s="21" t="b">
        <f t="shared" si="561"/>
        <v>0</v>
      </c>
      <c r="G3643" s="20">
        <f t="shared" si="562"/>
        <v>1</v>
      </c>
      <c r="H3643" s="20">
        <f t="shared" si="563"/>
        <v>24</v>
      </c>
      <c r="I3643" s="20">
        <f t="shared" si="568"/>
        <v>14</v>
      </c>
      <c r="J3643" s="21">
        <f t="shared" si="569"/>
        <v>39599</v>
      </c>
      <c r="K3643" s="21"/>
      <c r="L3643" s="21" t="str">
        <f t="shared" si="564"/>
        <v>Saturday</v>
      </c>
      <c r="M3643" s="20">
        <f t="shared" si="565"/>
        <v>5</v>
      </c>
      <c r="N3643" s="19">
        <v>6006</v>
      </c>
      <c r="O3643" s="4">
        <f>MATCH(N3643-1,'Supply Data'!$K$12:$K$17)+1</f>
        <v>5</v>
      </c>
      <c r="P3643">
        <f>INDEX('Supply Data'!$L$12:$L$17,'Demand Data'!O3643)</f>
        <v>75</v>
      </c>
      <c r="R3643" t="str">
        <f t="shared" si="566"/>
        <v>31-May-08 Saturday 14</v>
      </c>
    </row>
    <row r="3644" spans="4:18" x14ac:dyDescent="0.35">
      <c r="D3644" s="21">
        <f t="shared" si="567"/>
        <v>39599.58333332451</v>
      </c>
      <c r="E3644" s="21" t="b">
        <f t="shared" si="560"/>
        <v>0</v>
      </c>
      <c r="F3644" s="21" t="b">
        <f t="shared" si="561"/>
        <v>0</v>
      </c>
      <c r="G3644" s="20">
        <f t="shared" si="562"/>
        <v>1</v>
      </c>
      <c r="H3644" s="20">
        <f t="shared" si="563"/>
        <v>24</v>
      </c>
      <c r="I3644" s="20">
        <f t="shared" si="568"/>
        <v>15</v>
      </c>
      <c r="J3644" s="21">
        <f t="shared" si="569"/>
        <v>39599</v>
      </c>
      <c r="K3644" s="21"/>
      <c r="L3644" s="21" t="str">
        <f t="shared" si="564"/>
        <v>Saturday</v>
      </c>
      <c r="M3644" s="20">
        <f t="shared" si="565"/>
        <v>5</v>
      </c>
      <c r="N3644" s="19">
        <v>5934</v>
      </c>
      <c r="O3644" s="4">
        <f>MATCH(N3644-1,'Supply Data'!$K$12:$K$17)+1</f>
        <v>5</v>
      </c>
      <c r="P3644">
        <f>INDEX('Supply Data'!$L$12:$L$17,'Demand Data'!O3644)</f>
        <v>75</v>
      </c>
      <c r="R3644" t="str">
        <f t="shared" si="566"/>
        <v>31-May-08 Saturday 15</v>
      </c>
    </row>
    <row r="3645" spans="4:18" x14ac:dyDescent="0.35">
      <c r="D3645" s="21">
        <f t="shared" si="567"/>
        <v>39599.624999991174</v>
      </c>
      <c r="E3645" s="21" t="b">
        <f t="shared" si="560"/>
        <v>0</v>
      </c>
      <c r="F3645" s="21" t="b">
        <f t="shared" si="561"/>
        <v>0</v>
      </c>
      <c r="G3645" s="20">
        <f t="shared" si="562"/>
        <v>1</v>
      </c>
      <c r="H3645" s="20">
        <f t="shared" si="563"/>
        <v>24</v>
      </c>
      <c r="I3645" s="20">
        <f t="shared" si="568"/>
        <v>16</v>
      </c>
      <c r="J3645" s="21">
        <f t="shared" si="569"/>
        <v>39599</v>
      </c>
      <c r="K3645" s="21"/>
      <c r="L3645" s="21" t="str">
        <f t="shared" si="564"/>
        <v>Saturday</v>
      </c>
      <c r="M3645" s="20">
        <f t="shared" si="565"/>
        <v>5</v>
      </c>
      <c r="N3645" s="19">
        <v>5737.5</v>
      </c>
      <c r="O3645" s="4">
        <f>MATCH(N3645-1,'Supply Data'!$K$12:$K$17)+1</f>
        <v>5</v>
      </c>
      <c r="P3645">
        <f>INDEX('Supply Data'!$L$12:$L$17,'Demand Data'!O3645)</f>
        <v>75</v>
      </c>
      <c r="R3645" t="str">
        <f t="shared" si="566"/>
        <v>31-May-08 Saturday 16</v>
      </c>
    </row>
    <row r="3646" spans="4:18" x14ac:dyDescent="0.35">
      <c r="D3646" s="21">
        <f t="shared" si="567"/>
        <v>39599.666666657839</v>
      </c>
      <c r="E3646" s="21" t="b">
        <f t="shared" si="560"/>
        <v>0</v>
      </c>
      <c r="F3646" s="21" t="b">
        <f t="shared" si="561"/>
        <v>0</v>
      </c>
      <c r="G3646" s="20">
        <f t="shared" si="562"/>
        <v>1</v>
      </c>
      <c r="H3646" s="20">
        <f t="shared" si="563"/>
        <v>24</v>
      </c>
      <c r="I3646" s="20">
        <f t="shared" si="568"/>
        <v>17</v>
      </c>
      <c r="J3646" s="21">
        <f t="shared" si="569"/>
        <v>39599</v>
      </c>
      <c r="K3646" s="21"/>
      <c r="L3646" s="21" t="str">
        <f t="shared" si="564"/>
        <v>Saturday</v>
      </c>
      <c r="M3646" s="20">
        <f t="shared" si="565"/>
        <v>5</v>
      </c>
      <c r="N3646" s="19">
        <v>5467.5</v>
      </c>
      <c r="O3646" s="4">
        <f>MATCH(N3646-1,'Supply Data'!$K$12:$K$17)+1</f>
        <v>5</v>
      </c>
      <c r="P3646">
        <f>INDEX('Supply Data'!$L$12:$L$17,'Demand Data'!O3646)</f>
        <v>75</v>
      </c>
      <c r="R3646" t="str">
        <f t="shared" si="566"/>
        <v>31-May-08 Saturday 17</v>
      </c>
    </row>
    <row r="3647" spans="4:18" x14ac:dyDescent="0.35">
      <c r="D3647" s="21">
        <f t="shared" si="567"/>
        <v>39599.708333324503</v>
      </c>
      <c r="E3647" s="21" t="b">
        <f t="shared" si="560"/>
        <v>0</v>
      </c>
      <c r="F3647" s="21" t="b">
        <f t="shared" si="561"/>
        <v>0</v>
      </c>
      <c r="G3647" s="20">
        <f t="shared" si="562"/>
        <v>1</v>
      </c>
      <c r="H3647" s="20">
        <f t="shared" si="563"/>
        <v>24</v>
      </c>
      <c r="I3647" s="20">
        <f t="shared" si="568"/>
        <v>18</v>
      </c>
      <c r="J3647" s="21">
        <f t="shared" si="569"/>
        <v>39599</v>
      </c>
      <c r="K3647" s="21"/>
      <c r="L3647" s="21" t="str">
        <f t="shared" si="564"/>
        <v>Saturday</v>
      </c>
      <c r="M3647" s="20">
        <f t="shared" si="565"/>
        <v>5</v>
      </c>
      <c r="N3647" s="19">
        <v>5289</v>
      </c>
      <c r="O3647" s="4">
        <f>MATCH(N3647-1,'Supply Data'!$K$12:$K$17)+1</f>
        <v>5</v>
      </c>
      <c r="P3647">
        <f>INDEX('Supply Data'!$L$12:$L$17,'Demand Data'!O3647)</f>
        <v>75</v>
      </c>
      <c r="R3647" t="str">
        <f t="shared" si="566"/>
        <v>31-May-08 Saturday 18</v>
      </c>
    </row>
    <row r="3648" spans="4:18" x14ac:dyDescent="0.35">
      <c r="D3648" s="21">
        <f t="shared" si="567"/>
        <v>39599.749999991167</v>
      </c>
      <c r="E3648" s="21" t="b">
        <f t="shared" si="560"/>
        <v>0</v>
      </c>
      <c r="F3648" s="21" t="b">
        <f t="shared" si="561"/>
        <v>0</v>
      </c>
      <c r="G3648" s="20">
        <f t="shared" si="562"/>
        <v>1</v>
      </c>
      <c r="H3648" s="20">
        <f t="shared" si="563"/>
        <v>24</v>
      </c>
      <c r="I3648" s="20">
        <f t="shared" si="568"/>
        <v>19</v>
      </c>
      <c r="J3648" s="21">
        <f t="shared" si="569"/>
        <v>39599</v>
      </c>
      <c r="K3648" s="21"/>
      <c r="L3648" s="21" t="str">
        <f t="shared" si="564"/>
        <v>Saturday</v>
      </c>
      <c r="M3648" s="20">
        <f t="shared" si="565"/>
        <v>5</v>
      </c>
      <c r="N3648" s="19">
        <v>5866.5</v>
      </c>
      <c r="O3648" s="4">
        <f>MATCH(N3648-1,'Supply Data'!$K$12:$K$17)+1</f>
        <v>5</v>
      </c>
      <c r="P3648">
        <f>INDEX('Supply Data'!$L$12:$L$17,'Demand Data'!O3648)</f>
        <v>75</v>
      </c>
      <c r="R3648" t="str">
        <f t="shared" si="566"/>
        <v>31-May-08 Saturday 19</v>
      </c>
    </row>
    <row r="3649" spans="4:18" x14ac:dyDescent="0.35">
      <c r="D3649" s="21">
        <f t="shared" si="567"/>
        <v>39599.791666657831</v>
      </c>
      <c r="E3649" s="21" t="b">
        <f t="shared" si="560"/>
        <v>0</v>
      </c>
      <c r="F3649" s="21" t="b">
        <f t="shared" si="561"/>
        <v>0</v>
      </c>
      <c r="G3649" s="20">
        <f t="shared" si="562"/>
        <v>1</v>
      </c>
      <c r="H3649" s="20">
        <f t="shared" si="563"/>
        <v>24</v>
      </c>
      <c r="I3649" s="20">
        <f t="shared" si="568"/>
        <v>20</v>
      </c>
      <c r="J3649" s="21">
        <f t="shared" si="569"/>
        <v>39599</v>
      </c>
      <c r="K3649" s="21"/>
      <c r="L3649" s="21" t="str">
        <f t="shared" si="564"/>
        <v>Saturday</v>
      </c>
      <c r="M3649" s="20">
        <f t="shared" si="565"/>
        <v>5</v>
      </c>
      <c r="N3649" s="19">
        <v>5788.5</v>
      </c>
      <c r="O3649" s="4">
        <f>MATCH(N3649-1,'Supply Data'!$K$12:$K$17)+1</f>
        <v>5</v>
      </c>
      <c r="P3649">
        <f>INDEX('Supply Data'!$L$12:$L$17,'Demand Data'!O3649)</f>
        <v>75</v>
      </c>
      <c r="R3649" t="str">
        <f t="shared" si="566"/>
        <v>31-May-08 Saturday 20</v>
      </c>
    </row>
    <row r="3650" spans="4:18" x14ac:dyDescent="0.35">
      <c r="D3650" s="21">
        <f t="shared" si="567"/>
        <v>39599.833333324495</v>
      </c>
      <c r="E3650" s="21" t="b">
        <f t="shared" si="560"/>
        <v>0</v>
      </c>
      <c r="F3650" s="21" t="b">
        <f t="shared" si="561"/>
        <v>0</v>
      </c>
      <c r="G3650" s="20">
        <f t="shared" si="562"/>
        <v>1</v>
      </c>
      <c r="H3650" s="20">
        <f t="shared" si="563"/>
        <v>24</v>
      </c>
      <c r="I3650" s="20">
        <f t="shared" si="568"/>
        <v>21</v>
      </c>
      <c r="J3650" s="21">
        <f t="shared" si="569"/>
        <v>39599</v>
      </c>
      <c r="K3650" s="21"/>
      <c r="L3650" s="21" t="str">
        <f t="shared" si="564"/>
        <v>Saturday</v>
      </c>
      <c r="M3650" s="20">
        <f t="shared" si="565"/>
        <v>5</v>
      </c>
      <c r="N3650" s="19">
        <v>5581.5</v>
      </c>
      <c r="O3650" s="4">
        <f>MATCH(N3650-1,'Supply Data'!$K$12:$K$17)+1</f>
        <v>5</v>
      </c>
      <c r="P3650">
        <f>INDEX('Supply Data'!$L$12:$L$17,'Demand Data'!O3650)</f>
        <v>75</v>
      </c>
      <c r="R3650" t="str">
        <f t="shared" si="566"/>
        <v>31-May-08 Saturday 21</v>
      </c>
    </row>
    <row r="3651" spans="4:18" x14ac:dyDescent="0.35">
      <c r="D3651" s="21">
        <f t="shared" si="567"/>
        <v>39599.87499999116</v>
      </c>
      <c r="E3651" s="21" t="b">
        <f t="shared" si="560"/>
        <v>0</v>
      </c>
      <c r="F3651" s="21" t="b">
        <f t="shared" si="561"/>
        <v>0</v>
      </c>
      <c r="G3651" s="20">
        <f t="shared" si="562"/>
        <v>1</v>
      </c>
      <c r="H3651" s="20">
        <f t="shared" si="563"/>
        <v>24</v>
      </c>
      <c r="I3651" s="20">
        <f t="shared" si="568"/>
        <v>22</v>
      </c>
      <c r="J3651" s="21">
        <f t="shared" si="569"/>
        <v>39599</v>
      </c>
      <c r="K3651" s="21"/>
      <c r="L3651" s="21" t="str">
        <f t="shared" si="564"/>
        <v>Saturday</v>
      </c>
      <c r="M3651" s="20">
        <f t="shared" si="565"/>
        <v>5</v>
      </c>
      <c r="N3651" s="19">
        <v>5151</v>
      </c>
      <c r="O3651" s="4">
        <f>MATCH(N3651-1,'Supply Data'!$K$12:$K$17)+1</f>
        <v>5</v>
      </c>
      <c r="P3651">
        <f>INDEX('Supply Data'!$L$12:$L$17,'Demand Data'!O3651)</f>
        <v>75</v>
      </c>
      <c r="R3651" t="str">
        <f t="shared" si="566"/>
        <v>31-May-08 Saturday 22</v>
      </c>
    </row>
    <row r="3652" spans="4:18" x14ac:dyDescent="0.35">
      <c r="D3652" s="21">
        <f t="shared" si="567"/>
        <v>39599.916666657824</v>
      </c>
      <c r="E3652" s="21" t="b">
        <f t="shared" si="560"/>
        <v>0</v>
      </c>
      <c r="F3652" s="21" t="b">
        <f t="shared" si="561"/>
        <v>0</v>
      </c>
      <c r="G3652" s="20">
        <f t="shared" si="562"/>
        <v>1</v>
      </c>
      <c r="H3652" s="20">
        <f t="shared" si="563"/>
        <v>24</v>
      </c>
      <c r="I3652" s="20">
        <f t="shared" si="568"/>
        <v>23</v>
      </c>
      <c r="J3652" s="21">
        <f t="shared" si="569"/>
        <v>39599</v>
      </c>
      <c r="K3652" s="21"/>
      <c r="L3652" s="21" t="str">
        <f t="shared" si="564"/>
        <v>Saturday</v>
      </c>
      <c r="M3652" s="20">
        <f t="shared" si="565"/>
        <v>5</v>
      </c>
      <c r="N3652" s="19">
        <v>4965</v>
      </c>
      <c r="O3652" s="4">
        <f>MATCH(N3652-1,'Supply Data'!$K$12:$K$17)+1</f>
        <v>5</v>
      </c>
      <c r="P3652">
        <f>INDEX('Supply Data'!$L$12:$L$17,'Demand Data'!O3652)</f>
        <v>75</v>
      </c>
      <c r="R3652" t="str">
        <f t="shared" si="566"/>
        <v>31-May-08 Saturday 23</v>
      </c>
    </row>
    <row r="3653" spans="4:18" x14ac:dyDescent="0.35">
      <c r="D3653" s="21">
        <f t="shared" si="567"/>
        <v>39599.958333324488</v>
      </c>
      <c r="E3653" s="21" t="b">
        <f t="shared" si="560"/>
        <v>0</v>
      </c>
      <c r="F3653" s="21" t="b">
        <f t="shared" si="561"/>
        <v>0</v>
      </c>
      <c r="G3653" s="20">
        <f t="shared" si="562"/>
        <v>1</v>
      </c>
      <c r="H3653" s="20">
        <f t="shared" si="563"/>
        <v>24</v>
      </c>
      <c r="I3653" s="20">
        <f t="shared" si="568"/>
        <v>24</v>
      </c>
      <c r="J3653" s="21">
        <f t="shared" si="569"/>
        <v>39599</v>
      </c>
      <c r="K3653" s="21"/>
      <c r="L3653" s="21" t="str">
        <f t="shared" si="564"/>
        <v>Saturday</v>
      </c>
      <c r="M3653" s="20">
        <f t="shared" si="565"/>
        <v>5</v>
      </c>
      <c r="N3653" s="19">
        <v>4759.5</v>
      </c>
      <c r="O3653" s="4">
        <f>MATCH(N3653-1,'Supply Data'!$K$12:$K$17)+1</f>
        <v>4</v>
      </c>
      <c r="P3653">
        <f>INDEX('Supply Data'!$L$12:$L$17,'Demand Data'!O3653)</f>
        <v>50</v>
      </c>
      <c r="R3653" t="str">
        <f t="shared" si="566"/>
        <v>31-May-08 Saturday 24</v>
      </c>
    </row>
    <row r="3654" spans="4:18" x14ac:dyDescent="0.35">
      <c r="D3654" s="21">
        <f t="shared" si="567"/>
        <v>39599.999999991152</v>
      </c>
      <c r="E3654" s="21" t="b">
        <f t="shared" ref="E3654:E3717" si="570">D3654=$D$2</f>
        <v>0</v>
      </c>
      <c r="F3654" s="21" t="b">
        <f t="shared" ref="F3654:F3717" si="571">D3654=$E$2</f>
        <v>0</v>
      </c>
      <c r="G3654" s="20">
        <f t="shared" si="562"/>
        <v>1</v>
      </c>
      <c r="H3654" s="20">
        <f t="shared" si="563"/>
        <v>24</v>
      </c>
      <c r="I3654" s="20">
        <f t="shared" si="568"/>
        <v>1</v>
      </c>
      <c r="J3654" s="21">
        <f t="shared" si="569"/>
        <v>39600</v>
      </c>
      <c r="K3654" s="21"/>
      <c r="L3654" s="21" t="str">
        <f t="shared" si="564"/>
        <v>Sunday</v>
      </c>
      <c r="M3654" s="20">
        <f t="shared" si="565"/>
        <v>6</v>
      </c>
      <c r="N3654" s="19">
        <v>4309.5</v>
      </c>
      <c r="O3654" s="4">
        <f>MATCH(N3654-1,'Supply Data'!$K$12:$K$17)+1</f>
        <v>4</v>
      </c>
      <c r="P3654">
        <f>INDEX('Supply Data'!$L$12:$L$17,'Demand Data'!O3654)</f>
        <v>50</v>
      </c>
      <c r="R3654" t="str">
        <f t="shared" si="566"/>
        <v>01-Jun-08 Sunday 1</v>
      </c>
    </row>
    <row r="3655" spans="4:18" x14ac:dyDescent="0.35">
      <c r="D3655" s="21">
        <f t="shared" si="567"/>
        <v>39600.041666657817</v>
      </c>
      <c r="E3655" s="21" t="b">
        <f t="shared" si="570"/>
        <v>0</v>
      </c>
      <c r="F3655" s="21" t="b">
        <f t="shared" si="571"/>
        <v>0</v>
      </c>
      <c r="G3655" s="20">
        <f t="shared" ref="G3655:G3718" si="572">IF(E3655,2,IF(F3655,3,1))</f>
        <v>1</v>
      </c>
      <c r="H3655" s="20">
        <f t="shared" ref="H3655:H3718" si="573">CHOOSE(G3655,24,23,25)</f>
        <v>24</v>
      </c>
      <c r="I3655" s="20">
        <f t="shared" si="568"/>
        <v>2</v>
      </c>
      <c r="J3655" s="21">
        <f t="shared" si="569"/>
        <v>39600</v>
      </c>
      <c r="K3655" s="21"/>
      <c r="L3655" s="21" t="str">
        <f t="shared" ref="L3655:L3718" si="574">TEXT(J3655,"ddddd")</f>
        <v>Sunday</v>
      </c>
      <c r="M3655" s="20">
        <f t="shared" ref="M3655:M3718" si="575">MONTH(D3655)</f>
        <v>6</v>
      </c>
      <c r="N3655" s="19">
        <v>4206</v>
      </c>
      <c r="O3655" s="4">
        <f>MATCH(N3655-1,'Supply Data'!$K$12:$K$17)+1</f>
        <v>4</v>
      </c>
      <c r="P3655">
        <f>INDEX('Supply Data'!$L$12:$L$17,'Demand Data'!O3655)</f>
        <v>50</v>
      </c>
      <c r="R3655" t="str">
        <f t="shared" ref="R3655:R3718" si="576">TEXT(D3655,"dd-mmm-yy ddddd")&amp;" "&amp;I3655</f>
        <v>01-Jun-08 Sunday 2</v>
      </c>
    </row>
    <row r="3656" spans="4:18" x14ac:dyDescent="0.35">
      <c r="D3656" s="21">
        <f t="shared" ref="D3656:D3719" si="577">D3655+1/24</f>
        <v>39600.083333324481</v>
      </c>
      <c r="E3656" s="21" t="b">
        <f t="shared" si="570"/>
        <v>0</v>
      </c>
      <c r="F3656" s="21" t="b">
        <f t="shared" si="571"/>
        <v>0</v>
      </c>
      <c r="G3656" s="20">
        <f t="shared" si="572"/>
        <v>1</v>
      </c>
      <c r="H3656" s="20">
        <f t="shared" si="573"/>
        <v>24</v>
      </c>
      <c r="I3656" s="20">
        <f t="shared" ref="I3656:I3719" si="578">IF(I3655&gt;=H3656,1,I3655+1)</f>
        <v>3</v>
      </c>
      <c r="J3656" s="21">
        <f t="shared" ref="J3656:J3719" si="579">IF(I3656=1,J3655+1,J3655)</f>
        <v>39600</v>
      </c>
      <c r="K3656" s="21"/>
      <c r="L3656" s="21" t="str">
        <f t="shared" si="574"/>
        <v>Sunday</v>
      </c>
      <c r="M3656" s="20">
        <f t="shared" si="575"/>
        <v>6</v>
      </c>
      <c r="N3656" s="19">
        <v>4047</v>
      </c>
      <c r="O3656" s="4">
        <f>MATCH(N3656-1,'Supply Data'!$K$12:$K$17)+1</f>
        <v>4</v>
      </c>
      <c r="P3656">
        <f>INDEX('Supply Data'!$L$12:$L$17,'Demand Data'!O3656)</f>
        <v>50</v>
      </c>
      <c r="R3656" t="str">
        <f t="shared" si="576"/>
        <v>01-Jun-08 Sunday 3</v>
      </c>
    </row>
    <row r="3657" spans="4:18" x14ac:dyDescent="0.35">
      <c r="D3657" s="21">
        <f t="shared" si="577"/>
        <v>39600.124999991145</v>
      </c>
      <c r="E3657" s="21" t="b">
        <f t="shared" si="570"/>
        <v>0</v>
      </c>
      <c r="F3657" s="21" t="b">
        <f t="shared" si="571"/>
        <v>0</v>
      </c>
      <c r="G3657" s="20">
        <f t="shared" si="572"/>
        <v>1</v>
      </c>
      <c r="H3657" s="20">
        <f t="shared" si="573"/>
        <v>24</v>
      </c>
      <c r="I3657" s="20">
        <f t="shared" si="578"/>
        <v>4</v>
      </c>
      <c r="J3657" s="21">
        <f t="shared" si="579"/>
        <v>39600</v>
      </c>
      <c r="K3657" s="21"/>
      <c r="L3657" s="21" t="str">
        <f t="shared" si="574"/>
        <v>Sunday</v>
      </c>
      <c r="M3657" s="20">
        <f t="shared" si="575"/>
        <v>6</v>
      </c>
      <c r="N3657" s="19">
        <v>4053</v>
      </c>
      <c r="O3657" s="4">
        <f>MATCH(N3657-1,'Supply Data'!$K$12:$K$17)+1</f>
        <v>4</v>
      </c>
      <c r="P3657">
        <f>INDEX('Supply Data'!$L$12:$L$17,'Demand Data'!O3657)</f>
        <v>50</v>
      </c>
      <c r="R3657" t="str">
        <f t="shared" si="576"/>
        <v>01-Jun-08 Sunday 4</v>
      </c>
    </row>
    <row r="3658" spans="4:18" x14ac:dyDescent="0.35">
      <c r="D3658" s="21">
        <f t="shared" si="577"/>
        <v>39600.166666657809</v>
      </c>
      <c r="E3658" s="21" t="b">
        <f t="shared" si="570"/>
        <v>0</v>
      </c>
      <c r="F3658" s="21" t="b">
        <f t="shared" si="571"/>
        <v>0</v>
      </c>
      <c r="G3658" s="20">
        <f t="shared" si="572"/>
        <v>1</v>
      </c>
      <c r="H3658" s="20">
        <f t="shared" si="573"/>
        <v>24</v>
      </c>
      <c r="I3658" s="20">
        <f t="shared" si="578"/>
        <v>5</v>
      </c>
      <c r="J3658" s="21">
        <f t="shared" si="579"/>
        <v>39600</v>
      </c>
      <c r="K3658" s="21"/>
      <c r="L3658" s="21" t="str">
        <f t="shared" si="574"/>
        <v>Sunday</v>
      </c>
      <c r="M3658" s="20">
        <f t="shared" si="575"/>
        <v>6</v>
      </c>
      <c r="N3658" s="19">
        <v>4095</v>
      </c>
      <c r="O3658" s="4">
        <f>MATCH(N3658-1,'Supply Data'!$K$12:$K$17)+1</f>
        <v>4</v>
      </c>
      <c r="P3658">
        <f>INDEX('Supply Data'!$L$12:$L$17,'Demand Data'!O3658)</f>
        <v>50</v>
      </c>
      <c r="R3658" t="str">
        <f t="shared" si="576"/>
        <v>01-Jun-08 Sunday 5</v>
      </c>
    </row>
    <row r="3659" spans="4:18" x14ac:dyDescent="0.35">
      <c r="D3659" s="21">
        <f t="shared" si="577"/>
        <v>39600.208333324474</v>
      </c>
      <c r="E3659" s="21" t="b">
        <f t="shared" si="570"/>
        <v>0</v>
      </c>
      <c r="F3659" s="21" t="b">
        <f t="shared" si="571"/>
        <v>0</v>
      </c>
      <c r="G3659" s="20">
        <f t="shared" si="572"/>
        <v>1</v>
      </c>
      <c r="H3659" s="20">
        <f t="shared" si="573"/>
        <v>24</v>
      </c>
      <c r="I3659" s="20">
        <f t="shared" si="578"/>
        <v>6</v>
      </c>
      <c r="J3659" s="21">
        <f t="shared" si="579"/>
        <v>39600</v>
      </c>
      <c r="K3659" s="21"/>
      <c r="L3659" s="21" t="str">
        <f t="shared" si="574"/>
        <v>Sunday</v>
      </c>
      <c r="M3659" s="20">
        <f t="shared" si="575"/>
        <v>6</v>
      </c>
      <c r="N3659" s="19">
        <v>3864</v>
      </c>
      <c r="O3659" s="4">
        <f>MATCH(N3659-1,'Supply Data'!$K$12:$K$17)+1</f>
        <v>4</v>
      </c>
      <c r="P3659">
        <f>INDEX('Supply Data'!$L$12:$L$17,'Demand Data'!O3659)</f>
        <v>50</v>
      </c>
      <c r="R3659" t="str">
        <f t="shared" si="576"/>
        <v>01-Jun-08 Sunday 6</v>
      </c>
    </row>
    <row r="3660" spans="4:18" x14ac:dyDescent="0.35">
      <c r="D3660" s="21">
        <f t="shared" si="577"/>
        <v>39600.249999991138</v>
      </c>
      <c r="E3660" s="21" t="b">
        <f t="shared" si="570"/>
        <v>0</v>
      </c>
      <c r="F3660" s="21" t="b">
        <f t="shared" si="571"/>
        <v>0</v>
      </c>
      <c r="G3660" s="20">
        <f t="shared" si="572"/>
        <v>1</v>
      </c>
      <c r="H3660" s="20">
        <f t="shared" si="573"/>
        <v>24</v>
      </c>
      <c r="I3660" s="20">
        <f t="shared" si="578"/>
        <v>7</v>
      </c>
      <c r="J3660" s="21">
        <f t="shared" si="579"/>
        <v>39600</v>
      </c>
      <c r="K3660" s="21"/>
      <c r="L3660" s="21" t="str">
        <f t="shared" si="574"/>
        <v>Sunday</v>
      </c>
      <c r="M3660" s="20">
        <f t="shared" si="575"/>
        <v>6</v>
      </c>
      <c r="N3660" s="19">
        <v>3994.5</v>
      </c>
      <c r="O3660" s="4">
        <f>MATCH(N3660-1,'Supply Data'!$K$12:$K$17)+1</f>
        <v>4</v>
      </c>
      <c r="P3660">
        <f>INDEX('Supply Data'!$L$12:$L$17,'Demand Data'!O3660)</f>
        <v>50</v>
      </c>
      <c r="R3660" t="str">
        <f t="shared" si="576"/>
        <v>01-Jun-08 Sunday 7</v>
      </c>
    </row>
    <row r="3661" spans="4:18" x14ac:dyDescent="0.35">
      <c r="D3661" s="21">
        <f t="shared" si="577"/>
        <v>39600.291666657802</v>
      </c>
      <c r="E3661" s="21" t="b">
        <f t="shared" si="570"/>
        <v>0</v>
      </c>
      <c r="F3661" s="21" t="b">
        <f t="shared" si="571"/>
        <v>0</v>
      </c>
      <c r="G3661" s="20">
        <f t="shared" si="572"/>
        <v>1</v>
      </c>
      <c r="H3661" s="20">
        <f t="shared" si="573"/>
        <v>24</v>
      </c>
      <c r="I3661" s="20">
        <f t="shared" si="578"/>
        <v>8</v>
      </c>
      <c r="J3661" s="21">
        <f t="shared" si="579"/>
        <v>39600</v>
      </c>
      <c r="K3661" s="21"/>
      <c r="L3661" s="21" t="str">
        <f t="shared" si="574"/>
        <v>Sunday</v>
      </c>
      <c r="M3661" s="20">
        <f t="shared" si="575"/>
        <v>6</v>
      </c>
      <c r="N3661" s="19">
        <v>4444.5</v>
      </c>
      <c r="O3661" s="4">
        <f>MATCH(N3661-1,'Supply Data'!$K$12:$K$17)+1</f>
        <v>4</v>
      </c>
      <c r="P3661">
        <f>INDEX('Supply Data'!$L$12:$L$17,'Demand Data'!O3661)</f>
        <v>50</v>
      </c>
      <c r="R3661" t="str">
        <f t="shared" si="576"/>
        <v>01-Jun-08 Sunday 8</v>
      </c>
    </row>
    <row r="3662" spans="4:18" x14ac:dyDescent="0.35">
      <c r="D3662" s="21">
        <f t="shared" si="577"/>
        <v>39600.333333324466</v>
      </c>
      <c r="E3662" s="21" t="b">
        <f t="shared" si="570"/>
        <v>0</v>
      </c>
      <c r="F3662" s="21" t="b">
        <f t="shared" si="571"/>
        <v>0</v>
      </c>
      <c r="G3662" s="20">
        <f t="shared" si="572"/>
        <v>1</v>
      </c>
      <c r="H3662" s="20">
        <f t="shared" si="573"/>
        <v>24</v>
      </c>
      <c r="I3662" s="20">
        <f t="shared" si="578"/>
        <v>9</v>
      </c>
      <c r="J3662" s="21">
        <f t="shared" si="579"/>
        <v>39600</v>
      </c>
      <c r="K3662" s="21"/>
      <c r="L3662" s="21" t="str">
        <f t="shared" si="574"/>
        <v>Sunday</v>
      </c>
      <c r="M3662" s="20">
        <f t="shared" si="575"/>
        <v>6</v>
      </c>
      <c r="N3662" s="19">
        <v>4999.5</v>
      </c>
      <c r="O3662" s="4">
        <f>MATCH(N3662-1,'Supply Data'!$K$12:$K$17)+1</f>
        <v>5</v>
      </c>
      <c r="P3662">
        <f>INDEX('Supply Data'!$L$12:$L$17,'Demand Data'!O3662)</f>
        <v>75</v>
      </c>
      <c r="R3662" t="str">
        <f t="shared" si="576"/>
        <v>01-Jun-08 Sunday 9</v>
      </c>
    </row>
    <row r="3663" spans="4:18" x14ac:dyDescent="0.35">
      <c r="D3663" s="21">
        <f t="shared" si="577"/>
        <v>39600.374999991131</v>
      </c>
      <c r="E3663" s="21" t="b">
        <f t="shared" si="570"/>
        <v>0</v>
      </c>
      <c r="F3663" s="21" t="b">
        <f t="shared" si="571"/>
        <v>0</v>
      </c>
      <c r="G3663" s="20">
        <f t="shared" si="572"/>
        <v>1</v>
      </c>
      <c r="H3663" s="20">
        <f t="shared" si="573"/>
        <v>24</v>
      </c>
      <c r="I3663" s="20">
        <f t="shared" si="578"/>
        <v>10</v>
      </c>
      <c r="J3663" s="21">
        <f t="shared" si="579"/>
        <v>39600</v>
      </c>
      <c r="K3663" s="21"/>
      <c r="L3663" s="21" t="str">
        <f t="shared" si="574"/>
        <v>Sunday</v>
      </c>
      <c r="M3663" s="20">
        <f t="shared" si="575"/>
        <v>6</v>
      </c>
      <c r="N3663" s="19">
        <v>5254.5</v>
      </c>
      <c r="O3663" s="4">
        <f>MATCH(N3663-1,'Supply Data'!$K$12:$K$17)+1</f>
        <v>5</v>
      </c>
      <c r="P3663">
        <f>INDEX('Supply Data'!$L$12:$L$17,'Demand Data'!O3663)</f>
        <v>75</v>
      </c>
      <c r="R3663" t="str">
        <f t="shared" si="576"/>
        <v>01-Jun-08 Sunday 10</v>
      </c>
    </row>
    <row r="3664" spans="4:18" x14ac:dyDescent="0.35">
      <c r="D3664" s="21">
        <f t="shared" si="577"/>
        <v>39600.416666657795</v>
      </c>
      <c r="E3664" s="21" t="b">
        <f t="shared" si="570"/>
        <v>0</v>
      </c>
      <c r="F3664" s="21" t="b">
        <f t="shared" si="571"/>
        <v>0</v>
      </c>
      <c r="G3664" s="20">
        <f t="shared" si="572"/>
        <v>1</v>
      </c>
      <c r="H3664" s="20">
        <f t="shared" si="573"/>
        <v>24</v>
      </c>
      <c r="I3664" s="20">
        <f t="shared" si="578"/>
        <v>11</v>
      </c>
      <c r="J3664" s="21">
        <f t="shared" si="579"/>
        <v>39600</v>
      </c>
      <c r="K3664" s="21"/>
      <c r="L3664" s="21" t="str">
        <f t="shared" si="574"/>
        <v>Sunday</v>
      </c>
      <c r="M3664" s="20">
        <f t="shared" si="575"/>
        <v>6</v>
      </c>
      <c r="N3664" s="19">
        <v>5520</v>
      </c>
      <c r="O3664" s="4">
        <f>MATCH(N3664-1,'Supply Data'!$K$12:$K$17)+1</f>
        <v>5</v>
      </c>
      <c r="P3664">
        <f>INDEX('Supply Data'!$L$12:$L$17,'Demand Data'!O3664)</f>
        <v>75</v>
      </c>
      <c r="R3664" t="str">
        <f t="shared" si="576"/>
        <v>01-Jun-08 Sunday 11</v>
      </c>
    </row>
    <row r="3665" spans="4:18" x14ac:dyDescent="0.35">
      <c r="D3665" s="21">
        <f t="shared" si="577"/>
        <v>39600.458333324459</v>
      </c>
      <c r="E3665" s="21" t="b">
        <f t="shared" si="570"/>
        <v>0</v>
      </c>
      <c r="F3665" s="21" t="b">
        <f t="shared" si="571"/>
        <v>0</v>
      </c>
      <c r="G3665" s="20">
        <f t="shared" si="572"/>
        <v>1</v>
      </c>
      <c r="H3665" s="20">
        <f t="shared" si="573"/>
        <v>24</v>
      </c>
      <c r="I3665" s="20">
        <f t="shared" si="578"/>
        <v>12</v>
      </c>
      <c r="J3665" s="21">
        <f t="shared" si="579"/>
        <v>39600</v>
      </c>
      <c r="K3665" s="21"/>
      <c r="L3665" s="21" t="str">
        <f t="shared" si="574"/>
        <v>Sunday</v>
      </c>
      <c r="M3665" s="20">
        <f t="shared" si="575"/>
        <v>6</v>
      </c>
      <c r="N3665" s="19">
        <v>5260.5</v>
      </c>
      <c r="O3665" s="4">
        <f>MATCH(N3665-1,'Supply Data'!$K$12:$K$17)+1</f>
        <v>5</v>
      </c>
      <c r="P3665">
        <f>INDEX('Supply Data'!$L$12:$L$17,'Demand Data'!O3665)</f>
        <v>75</v>
      </c>
      <c r="R3665" t="str">
        <f t="shared" si="576"/>
        <v>01-Jun-08 Sunday 12</v>
      </c>
    </row>
    <row r="3666" spans="4:18" x14ac:dyDescent="0.35">
      <c r="D3666" s="21">
        <f t="shared" si="577"/>
        <v>39600.499999991123</v>
      </c>
      <c r="E3666" s="21" t="b">
        <f t="shared" si="570"/>
        <v>0</v>
      </c>
      <c r="F3666" s="21" t="b">
        <f t="shared" si="571"/>
        <v>0</v>
      </c>
      <c r="G3666" s="20">
        <f t="shared" si="572"/>
        <v>1</v>
      </c>
      <c r="H3666" s="20">
        <f t="shared" si="573"/>
        <v>24</v>
      </c>
      <c r="I3666" s="20">
        <f t="shared" si="578"/>
        <v>13</v>
      </c>
      <c r="J3666" s="21">
        <f t="shared" si="579"/>
        <v>39600</v>
      </c>
      <c r="K3666" s="21"/>
      <c r="L3666" s="21" t="str">
        <f t="shared" si="574"/>
        <v>Sunday</v>
      </c>
      <c r="M3666" s="20">
        <f t="shared" si="575"/>
        <v>6</v>
      </c>
      <c r="N3666" s="19">
        <v>5355</v>
      </c>
      <c r="O3666" s="4">
        <f>MATCH(N3666-1,'Supply Data'!$K$12:$K$17)+1</f>
        <v>5</v>
      </c>
      <c r="P3666">
        <f>INDEX('Supply Data'!$L$12:$L$17,'Demand Data'!O3666)</f>
        <v>75</v>
      </c>
      <c r="R3666" t="str">
        <f t="shared" si="576"/>
        <v>01-Jun-08 Sunday 13</v>
      </c>
    </row>
    <row r="3667" spans="4:18" x14ac:dyDescent="0.35">
      <c r="D3667" s="21">
        <f t="shared" si="577"/>
        <v>39600.541666657788</v>
      </c>
      <c r="E3667" s="21" t="b">
        <f t="shared" si="570"/>
        <v>0</v>
      </c>
      <c r="F3667" s="21" t="b">
        <f t="shared" si="571"/>
        <v>0</v>
      </c>
      <c r="G3667" s="20">
        <f t="shared" si="572"/>
        <v>1</v>
      </c>
      <c r="H3667" s="20">
        <f t="shared" si="573"/>
        <v>24</v>
      </c>
      <c r="I3667" s="20">
        <f t="shared" si="578"/>
        <v>14</v>
      </c>
      <c r="J3667" s="21">
        <f t="shared" si="579"/>
        <v>39600</v>
      </c>
      <c r="K3667" s="21"/>
      <c r="L3667" s="21" t="str">
        <f t="shared" si="574"/>
        <v>Sunday</v>
      </c>
      <c r="M3667" s="20">
        <f t="shared" si="575"/>
        <v>6</v>
      </c>
      <c r="N3667" s="19">
        <v>5410.5</v>
      </c>
      <c r="O3667" s="4">
        <f>MATCH(N3667-1,'Supply Data'!$K$12:$K$17)+1</f>
        <v>5</v>
      </c>
      <c r="P3667">
        <f>INDEX('Supply Data'!$L$12:$L$17,'Demand Data'!O3667)</f>
        <v>75</v>
      </c>
      <c r="R3667" t="str">
        <f t="shared" si="576"/>
        <v>01-Jun-08 Sunday 14</v>
      </c>
    </row>
    <row r="3668" spans="4:18" x14ac:dyDescent="0.35">
      <c r="D3668" s="21">
        <f t="shared" si="577"/>
        <v>39600.583333324452</v>
      </c>
      <c r="E3668" s="21" t="b">
        <f t="shared" si="570"/>
        <v>0</v>
      </c>
      <c r="F3668" s="21" t="b">
        <f t="shared" si="571"/>
        <v>0</v>
      </c>
      <c r="G3668" s="20">
        <f t="shared" si="572"/>
        <v>1</v>
      </c>
      <c r="H3668" s="20">
        <f t="shared" si="573"/>
        <v>24</v>
      </c>
      <c r="I3668" s="20">
        <f t="shared" si="578"/>
        <v>15</v>
      </c>
      <c r="J3668" s="21">
        <f t="shared" si="579"/>
        <v>39600</v>
      </c>
      <c r="K3668" s="21"/>
      <c r="L3668" s="21" t="str">
        <f t="shared" si="574"/>
        <v>Sunday</v>
      </c>
      <c r="M3668" s="20">
        <f t="shared" si="575"/>
        <v>6</v>
      </c>
      <c r="N3668" s="19">
        <v>5098.5</v>
      </c>
      <c r="O3668" s="4">
        <f>MATCH(N3668-1,'Supply Data'!$K$12:$K$17)+1</f>
        <v>5</v>
      </c>
      <c r="P3668">
        <f>INDEX('Supply Data'!$L$12:$L$17,'Demand Data'!O3668)</f>
        <v>75</v>
      </c>
      <c r="R3668" t="str">
        <f t="shared" si="576"/>
        <v>01-Jun-08 Sunday 15</v>
      </c>
    </row>
    <row r="3669" spans="4:18" x14ac:dyDescent="0.35">
      <c r="D3669" s="21">
        <f t="shared" si="577"/>
        <v>39600.624999991116</v>
      </c>
      <c r="E3669" s="21" t="b">
        <f t="shared" si="570"/>
        <v>0</v>
      </c>
      <c r="F3669" s="21" t="b">
        <f t="shared" si="571"/>
        <v>0</v>
      </c>
      <c r="G3669" s="20">
        <f t="shared" si="572"/>
        <v>1</v>
      </c>
      <c r="H3669" s="20">
        <f t="shared" si="573"/>
        <v>24</v>
      </c>
      <c r="I3669" s="20">
        <f t="shared" si="578"/>
        <v>16</v>
      </c>
      <c r="J3669" s="21">
        <f t="shared" si="579"/>
        <v>39600</v>
      </c>
      <c r="K3669" s="21"/>
      <c r="L3669" s="21" t="str">
        <f t="shared" si="574"/>
        <v>Sunday</v>
      </c>
      <c r="M3669" s="20">
        <f t="shared" si="575"/>
        <v>6</v>
      </c>
      <c r="N3669" s="19">
        <v>4878</v>
      </c>
      <c r="O3669" s="4">
        <f>MATCH(N3669-1,'Supply Data'!$K$12:$K$17)+1</f>
        <v>5</v>
      </c>
      <c r="P3669">
        <f>INDEX('Supply Data'!$L$12:$L$17,'Demand Data'!O3669)</f>
        <v>75</v>
      </c>
      <c r="R3669" t="str">
        <f t="shared" si="576"/>
        <v>01-Jun-08 Sunday 16</v>
      </c>
    </row>
    <row r="3670" spans="4:18" x14ac:dyDescent="0.35">
      <c r="D3670" s="21">
        <f t="shared" si="577"/>
        <v>39600.66666665778</v>
      </c>
      <c r="E3670" s="21" t="b">
        <f t="shared" si="570"/>
        <v>0</v>
      </c>
      <c r="F3670" s="21" t="b">
        <f t="shared" si="571"/>
        <v>0</v>
      </c>
      <c r="G3670" s="20">
        <f t="shared" si="572"/>
        <v>1</v>
      </c>
      <c r="H3670" s="20">
        <f t="shared" si="573"/>
        <v>24</v>
      </c>
      <c r="I3670" s="20">
        <f t="shared" si="578"/>
        <v>17</v>
      </c>
      <c r="J3670" s="21">
        <f t="shared" si="579"/>
        <v>39600</v>
      </c>
      <c r="K3670" s="21"/>
      <c r="L3670" s="21" t="str">
        <f t="shared" si="574"/>
        <v>Sunday</v>
      </c>
      <c r="M3670" s="20">
        <f t="shared" si="575"/>
        <v>6</v>
      </c>
      <c r="N3670" s="19">
        <v>4882.5</v>
      </c>
      <c r="O3670" s="4">
        <f>MATCH(N3670-1,'Supply Data'!$K$12:$K$17)+1</f>
        <v>5</v>
      </c>
      <c r="P3670">
        <f>INDEX('Supply Data'!$L$12:$L$17,'Demand Data'!O3670)</f>
        <v>75</v>
      </c>
      <c r="R3670" t="str">
        <f t="shared" si="576"/>
        <v>01-Jun-08 Sunday 17</v>
      </c>
    </row>
    <row r="3671" spans="4:18" x14ac:dyDescent="0.35">
      <c r="D3671" s="21">
        <f t="shared" si="577"/>
        <v>39600.708333324445</v>
      </c>
      <c r="E3671" s="21" t="b">
        <f t="shared" si="570"/>
        <v>0</v>
      </c>
      <c r="F3671" s="21" t="b">
        <f t="shared" si="571"/>
        <v>0</v>
      </c>
      <c r="G3671" s="20">
        <f t="shared" si="572"/>
        <v>1</v>
      </c>
      <c r="H3671" s="20">
        <f t="shared" si="573"/>
        <v>24</v>
      </c>
      <c r="I3671" s="20">
        <f t="shared" si="578"/>
        <v>18</v>
      </c>
      <c r="J3671" s="21">
        <f t="shared" si="579"/>
        <v>39600</v>
      </c>
      <c r="K3671" s="21"/>
      <c r="L3671" s="21" t="str">
        <f t="shared" si="574"/>
        <v>Sunday</v>
      </c>
      <c r="M3671" s="20">
        <f t="shared" si="575"/>
        <v>6</v>
      </c>
      <c r="N3671" s="19">
        <v>4882.5</v>
      </c>
      <c r="O3671" s="4">
        <f>MATCH(N3671-1,'Supply Data'!$K$12:$K$17)+1</f>
        <v>5</v>
      </c>
      <c r="P3671">
        <f>INDEX('Supply Data'!$L$12:$L$17,'Demand Data'!O3671)</f>
        <v>75</v>
      </c>
      <c r="R3671" t="str">
        <f t="shared" si="576"/>
        <v>01-Jun-08 Sunday 18</v>
      </c>
    </row>
    <row r="3672" spans="4:18" x14ac:dyDescent="0.35">
      <c r="D3672" s="21">
        <f t="shared" si="577"/>
        <v>39600.749999991109</v>
      </c>
      <c r="E3672" s="21" t="b">
        <f t="shared" si="570"/>
        <v>0</v>
      </c>
      <c r="F3672" s="21" t="b">
        <f t="shared" si="571"/>
        <v>0</v>
      </c>
      <c r="G3672" s="20">
        <f t="shared" si="572"/>
        <v>1</v>
      </c>
      <c r="H3672" s="20">
        <f t="shared" si="573"/>
        <v>24</v>
      </c>
      <c r="I3672" s="20">
        <f t="shared" si="578"/>
        <v>19</v>
      </c>
      <c r="J3672" s="21">
        <f t="shared" si="579"/>
        <v>39600</v>
      </c>
      <c r="K3672" s="21"/>
      <c r="L3672" s="21" t="str">
        <f t="shared" si="574"/>
        <v>Sunday</v>
      </c>
      <c r="M3672" s="20">
        <f t="shared" si="575"/>
        <v>6</v>
      </c>
      <c r="N3672" s="19">
        <v>5490</v>
      </c>
      <c r="O3672" s="4">
        <f>MATCH(N3672-1,'Supply Data'!$K$12:$K$17)+1</f>
        <v>5</v>
      </c>
      <c r="P3672">
        <f>INDEX('Supply Data'!$L$12:$L$17,'Demand Data'!O3672)</f>
        <v>75</v>
      </c>
      <c r="R3672" t="str">
        <f t="shared" si="576"/>
        <v>01-Jun-08 Sunday 19</v>
      </c>
    </row>
    <row r="3673" spans="4:18" x14ac:dyDescent="0.35">
      <c r="D3673" s="21">
        <f t="shared" si="577"/>
        <v>39600.791666657773</v>
      </c>
      <c r="E3673" s="21" t="b">
        <f t="shared" si="570"/>
        <v>0</v>
      </c>
      <c r="F3673" s="21" t="b">
        <f t="shared" si="571"/>
        <v>0</v>
      </c>
      <c r="G3673" s="20">
        <f t="shared" si="572"/>
        <v>1</v>
      </c>
      <c r="H3673" s="20">
        <f t="shared" si="573"/>
        <v>24</v>
      </c>
      <c r="I3673" s="20">
        <f t="shared" si="578"/>
        <v>20</v>
      </c>
      <c r="J3673" s="21">
        <f t="shared" si="579"/>
        <v>39600</v>
      </c>
      <c r="K3673" s="21"/>
      <c r="L3673" s="21" t="str">
        <f t="shared" si="574"/>
        <v>Sunday</v>
      </c>
      <c r="M3673" s="20">
        <f t="shared" si="575"/>
        <v>6</v>
      </c>
      <c r="N3673" s="19">
        <v>5491.5</v>
      </c>
      <c r="O3673" s="4">
        <f>MATCH(N3673-1,'Supply Data'!$K$12:$K$17)+1</f>
        <v>5</v>
      </c>
      <c r="P3673">
        <f>INDEX('Supply Data'!$L$12:$L$17,'Demand Data'!O3673)</f>
        <v>75</v>
      </c>
      <c r="R3673" t="str">
        <f t="shared" si="576"/>
        <v>01-Jun-08 Sunday 20</v>
      </c>
    </row>
    <row r="3674" spans="4:18" x14ac:dyDescent="0.35">
      <c r="D3674" s="21">
        <f t="shared" si="577"/>
        <v>39600.833333324437</v>
      </c>
      <c r="E3674" s="21" t="b">
        <f t="shared" si="570"/>
        <v>0</v>
      </c>
      <c r="F3674" s="21" t="b">
        <f t="shared" si="571"/>
        <v>0</v>
      </c>
      <c r="G3674" s="20">
        <f t="shared" si="572"/>
        <v>1</v>
      </c>
      <c r="H3674" s="20">
        <f t="shared" si="573"/>
        <v>24</v>
      </c>
      <c r="I3674" s="20">
        <f t="shared" si="578"/>
        <v>21</v>
      </c>
      <c r="J3674" s="21">
        <f t="shared" si="579"/>
        <v>39600</v>
      </c>
      <c r="K3674" s="21"/>
      <c r="L3674" s="21" t="str">
        <f t="shared" si="574"/>
        <v>Sunday</v>
      </c>
      <c r="M3674" s="20">
        <f t="shared" si="575"/>
        <v>6</v>
      </c>
      <c r="N3674" s="19">
        <v>5439</v>
      </c>
      <c r="O3674" s="4">
        <f>MATCH(N3674-1,'Supply Data'!$K$12:$K$17)+1</f>
        <v>5</v>
      </c>
      <c r="P3674">
        <f>INDEX('Supply Data'!$L$12:$L$17,'Demand Data'!O3674)</f>
        <v>75</v>
      </c>
      <c r="R3674" t="str">
        <f t="shared" si="576"/>
        <v>01-Jun-08 Sunday 21</v>
      </c>
    </row>
    <row r="3675" spans="4:18" x14ac:dyDescent="0.35">
      <c r="D3675" s="21">
        <f t="shared" si="577"/>
        <v>39600.874999991102</v>
      </c>
      <c r="E3675" s="21" t="b">
        <f t="shared" si="570"/>
        <v>0</v>
      </c>
      <c r="F3675" s="21" t="b">
        <f t="shared" si="571"/>
        <v>0</v>
      </c>
      <c r="G3675" s="20">
        <f t="shared" si="572"/>
        <v>1</v>
      </c>
      <c r="H3675" s="20">
        <f t="shared" si="573"/>
        <v>24</v>
      </c>
      <c r="I3675" s="20">
        <f t="shared" si="578"/>
        <v>22</v>
      </c>
      <c r="J3675" s="21">
        <f t="shared" si="579"/>
        <v>39600</v>
      </c>
      <c r="K3675" s="21"/>
      <c r="L3675" s="21" t="str">
        <f t="shared" si="574"/>
        <v>Sunday</v>
      </c>
      <c r="M3675" s="20">
        <f t="shared" si="575"/>
        <v>6</v>
      </c>
      <c r="N3675" s="19">
        <v>5100</v>
      </c>
      <c r="O3675" s="4">
        <f>MATCH(N3675-1,'Supply Data'!$K$12:$K$17)+1</f>
        <v>5</v>
      </c>
      <c r="P3675">
        <f>INDEX('Supply Data'!$L$12:$L$17,'Demand Data'!O3675)</f>
        <v>75</v>
      </c>
      <c r="R3675" t="str">
        <f t="shared" si="576"/>
        <v>01-Jun-08 Sunday 22</v>
      </c>
    </row>
    <row r="3676" spans="4:18" x14ac:dyDescent="0.35">
      <c r="D3676" s="21">
        <f t="shared" si="577"/>
        <v>39600.916666657766</v>
      </c>
      <c r="E3676" s="21" t="b">
        <f t="shared" si="570"/>
        <v>0</v>
      </c>
      <c r="F3676" s="21" t="b">
        <f t="shared" si="571"/>
        <v>0</v>
      </c>
      <c r="G3676" s="20">
        <f t="shared" si="572"/>
        <v>1</v>
      </c>
      <c r="H3676" s="20">
        <f t="shared" si="573"/>
        <v>24</v>
      </c>
      <c r="I3676" s="20">
        <f t="shared" si="578"/>
        <v>23</v>
      </c>
      <c r="J3676" s="21">
        <f t="shared" si="579"/>
        <v>39600</v>
      </c>
      <c r="K3676" s="21"/>
      <c r="L3676" s="21" t="str">
        <f t="shared" si="574"/>
        <v>Sunday</v>
      </c>
      <c r="M3676" s="20">
        <f t="shared" si="575"/>
        <v>6</v>
      </c>
      <c r="N3676" s="19">
        <v>4740</v>
      </c>
      <c r="O3676" s="4">
        <f>MATCH(N3676-1,'Supply Data'!$K$12:$K$17)+1</f>
        <v>4</v>
      </c>
      <c r="P3676">
        <f>INDEX('Supply Data'!$L$12:$L$17,'Demand Data'!O3676)</f>
        <v>50</v>
      </c>
      <c r="R3676" t="str">
        <f t="shared" si="576"/>
        <v>01-Jun-08 Sunday 23</v>
      </c>
    </row>
    <row r="3677" spans="4:18" x14ac:dyDescent="0.35">
      <c r="D3677" s="21">
        <f t="shared" si="577"/>
        <v>39600.95833332443</v>
      </c>
      <c r="E3677" s="21" t="b">
        <f t="shared" si="570"/>
        <v>0</v>
      </c>
      <c r="F3677" s="21" t="b">
        <f t="shared" si="571"/>
        <v>0</v>
      </c>
      <c r="G3677" s="20">
        <f t="shared" si="572"/>
        <v>1</v>
      </c>
      <c r="H3677" s="20">
        <f t="shared" si="573"/>
        <v>24</v>
      </c>
      <c r="I3677" s="20">
        <f t="shared" si="578"/>
        <v>24</v>
      </c>
      <c r="J3677" s="21">
        <f t="shared" si="579"/>
        <v>39600</v>
      </c>
      <c r="K3677" s="21"/>
      <c r="L3677" s="21" t="str">
        <f t="shared" si="574"/>
        <v>Sunday</v>
      </c>
      <c r="M3677" s="20">
        <f t="shared" si="575"/>
        <v>6</v>
      </c>
      <c r="N3677" s="19">
        <v>4402.5</v>
      </c>
      <c r="O3677" s="4">
        <f>MATCH(N3677-1,'Supply Data'!$K$12:$K$17)+1</f>
        <v>4</v>
      </c>
      <c r="P3677">
        <f>INDEX('Supply Data'!$L$12:$L$17,'Demand Data'!O3677)</f>
        <v>50</v>
      </c>
      <c r="R3677" t="str">
        <f t="shared" si="576"/>
        <v>01-Jun-08 Sunday 24</v>
      </c>
    </row>
    <row r="3678" spans="4:18" x14ac:dyDescent="0.35">
      <c r="D3678" s="21">
        <f t="shared" si="577"/>
        <v>39600.999999991094</v>
      </c>
      <c r="E3678" s="21" t="b">
        <f t="shared" si="570"/>
        <v>0</v>
      </c>
      <c r="F3678" s="21" t="b">
        <f t="shared" si="571"/>
        <v>0</v>
      </c>
      <c r="G3678" s="20">
        <f t="shared" si="572"/>
        <v>1</v>
      </c>
      <c r="H3678" s="20">
        <f t="shared" si="573"/>
        <v>24</v>
      </c>
      <c r="I3678" s="20">
        <f t="shared" si="578"/>
        <v>1</v>
      </c>
      <c r="J3678" s="21">
        <f t="shared" si="579"/>
        <v>39601</v>
      </c>
      <c r="K3678" s="21"/>
      <c r="L3678" s="21" t="str">
        <f t="shared" si="574"/>
        <v>Monday</v>
      </c>
      <c r="M3678" s="20">
        <f t="shared" si="575"/>
        <v>6</v>
      </c>
      <c r="N3678" s="19">
        <v>4086</v>
      </c>
      <c r="O3678" s="4">
        <f>MATCH(N3678-1,'Supply Data'!$K$12:$K$17)+1</f>
        <v>4</v>
      </c>
      <c r="P3678">
        <f>INDEX('Supply Data'!$L$12:$L$17,'Demand Data'!O3678)</f>
        <v>50</v>
      </c>
      <c r="R3678" t="str">
        <f t="shared" si="576"/>
        <v>02-Jun-08 Monday 1</v>
      </c>
    </row>
    <row r="3679" spans="4:18" x14ac:dyDescent="0.35">
      <c r="D3679" s="21">
        <f t="shared" si="577"/>
        <v>39601.041666657758</v>
      </c>
      <c r="E3679" s="21" t="b">
        <f t="shared" si="570"/>
        <v>0</v>
      </c>
      <c r="F3679" s="21" t="b">
        <f t="shared" si="571"/>
        <v>0</v>
      </c>
      <c r="G3679" s="20">
        <f t="shared" si="572"/>
        <v>1</v>
      </c>
      <c r="H3679" s="20">
        <f t="shared" si="573"/>
        <v>24</v>
      </c>
      <c r="I3679" s="20">
        <f t="shared" si="578"/>
        <v>2</v>
      </c>
      <c r="J3679" s="21">
        <f t="shared" si="579"/>
        <v>39601</v>
      </c>
      <c r="K3679" s="21"/>
      <c r="L3679" s="21" t="str">
        <f t="shared" si="574"/>
        <v>Monday</v>
      </c>
      <c r="M3679" s="20">
        <f t="shared" si="575"/>
        <v>6</v>
      </c>
      <c r="N3679" s="19">
        <v>4008</v>
      </c>
      <c r="O3679" s="4">
        <f>MATCH(N3679-1,'Supply Data'!$K$12:$K$17)+1</f>
        <v>4</v>
      </c>
      <c r="P3679">
        <f>INDEX('Supply Data'!$L$12:$L$17,'Demand Data'!O3679)</f>
        <v>50</v>
      </c>
      <c r="R3679" t="str">
        <f t="shared" si="576"/>
        <v>02-Jun-08 Monday 2</v>
      </c>
    </row>
    <row r="3680" spans="4:18" x14ac:dyDescent="0.35">
      <c r="D3680" s="21">
        <f t="shared" si="577"/>
        <v>39601.083333324423</v>
      </c>
      <c r="E3680" s="21" t="b">
        <f t="shared" si="570"/>
        <v>0</v>
      </c>
      <c r="F3680" s="21" t="b">
        <f t="shared" si="571"/>
        <v>0</v>
      </c>
      <c r="G3680" s="20">
        <f t="shared" si="572"/>
        <v>1</v>
      </c>
      <c r="H3680" s="20">
        <f t="shared" si="573"/>
        <v>24</v>
      </c>
      <c r="I3680" s="20">
        <f t="shared" si="578"/>
        <v>3</v>
      </c>
      <c r="J3680" s="21">
        <f t="shared" si="579"/>
        <v>39601</v>
      </c>
      <c r="K3680" s="21"/>
      <c r="L3680" s="21" t="str">
        <f t="shared" si="574"/>
        <v>Monday</v>
      </c>
      <c r="M3680" s="20">
        <f t="shared" si="575"/>
        <v>6</v>
      </c>
      <c r="N3680" s="19">
        <v>3936</v>
      </c>
      <c r="O3680" s="4">
        <f>MATCH(N3680-1,'Supply Data'!$K$12:$K$17)+1</f>
        <v>4</v>
      </c>
      <c r="P3680">
        <f>INDEX('Supply Data'!$L$12:$L$17,'Demand Data'!O3680)</f>
        <v>50</v>
      </c>
      <c r="R3680" t="str">
        <f t="shared" si="576"/>
        <v>02-Jun-08 Monday 3</v>
      </c>
    </row>
    <row r="3681" spans="4:18" x14ac:dyDescent="0.35">
      <c r="D3681" s="21">
        <f t="shared" si="577"/>
        <v>39601.124999991087</v>
      </c>
      <c r="E3681" s="21" t="b">
        <f t="shared" si="570"/>
        <v>0</v>
      </c>
      <c r="F3681" s="21" t="b">
        <f t="shared" si="571"/>
        <v>0</v>
      </c>
      <c r="G3681" s="20">
        <f t="shared" si="572"/>
        <v>1</v>
      </c>
      <c r="H3681" s="20">
        <f t="shared" si="573"/>
        <v>24</v>
      </c>
      <c r="I3681" s="20">
        <f t="shared" si="578"/>
        <v>4</v>
      </c>
      <c r="J3681" s="21">
        <f t="shared" si="579"/>
        <v>39601</v>
      </c>
      <c r="K3681" s="21"/>
      <c r="L3681" s="21" t="str">
        <f t="shared" si="574"/>
        <v>Monday</v>
      </c>
      <c r="M3681" s="20">
        <f t="shared" si="575"/>
        <v>6</v>
      </c>
      <c r="N3681" s="19">
        <v>3852</v>
      </c>
      <c r="O3681" s="4">
        <f>MATCH(N3681-1,'Supply Data'!$K$12:$K$17)+1</f>
        <v>4</v>
      </c>
      <c r="P3681">
        <f>INDEX('Supply Data'!$L$12:$L$17,'Demand Data'!O3681)</f>
        <v>50</v>
      </c>
      <c r="R3681" t="str">
        <f t="shared" si="576"/>
        <v>02-Jun-08 Monday 4</v>
      </c>
    </row>
    <row r="3682" spans="4:18" x14ac:dyDescent="0.35">
      <c r="D3682" s="21">
        <f t="shared" si="577"/>
        <v>39601.166666657751</v>
      </c>
      <c r="E3682" s="21" t="b">
        <f t="shared" si="570"/>
        <v>0</v>
      </c>
      <c r="F3682" s="21" t="b">
        <f t="shared" si="571"/>
        <v>0</v>
      </c>
      <c r="G3682" s="20">
        <f t="shared" si="572"/>
        <v>1</v>
      </c>
      <c r="H3682" s="20">
        <f t="shared" si="573"/>
        <v>24</v>
      </c>
      <c r="I3682" s="20">
        <f t="shared" si="578"/>
        <v>5</v>
      </c>
      <c r="J3682" s="21">
        <f t="shared" si="579"/>
        <v>39601</v>
      </c>
      <c r="K3682" s="21"/>
      <c r="L3682" s="21" t="str">
        <f t="shared" si="574"/>
        <v>Monday</v>
      </c>
      <c r="M3682" s="20">
        <f t="shared" si="575"/>
        <v>6</v>
      </c>
      <c r="N3682" s="19">
        <v>3831</v>
      </c>
      <c r="O3682" s="4">
        <f>MATCH(N3682-1,'Supply Data'!$K$12:$K$17)+1</f>
        <v>4</v>
      </c>
      <c r="P3682">
        <f>INDEX('Supply Data'!$L$12:$L$17,'Demand Data'!O3682)</f>
        <v>50</v>
      </c>
      <c r="R3682" t="str">
        <f t="shared" si="576"/>
        <v>02-Jun-08 Monday 5</v>
      </c>
    </row>
    <row r="3683" spans="4:18" x14ac:dyDescent="0.35">
      <c r="D3683" s="21">
        <f t="shared" si="577"/>
        <v>39601.208333324415</v>
      </c>
      <c r="E3683" s="21" t="b">
        <f t="shared" si="570"/>
        <v>0</v>
      </c>
      <c r="F3683" s="21" t="b">
        <f t="shared" si="571"/>
        <v>0</v>
      </c>
      <c r="G3683" s="20">
        <f t="shared" si="572"/>
        <v>1</v>
      </c>
      <c r="H3683" s="20">
        <f t="shared" si="573"/>
        <v>24</v>
      </c>
      <c r="I3683" s="20">
        <f t="shared" si="578"/>
        <v>6</v>
      </c>
      <c r="J3683" s="21">
        <f t="shared" si="579"/>
        <v>39601</v>
      </c>
      <c r="K3683" s="21"/>
      <c r="L3683" s="21" t="str">
        <f t="shared" si="574"/>
        <v>Monday</v>
      </c>
      <c r="M3683" s="20">
        <f t="shared" si="575"/>
        <v>6</v>
      </c>
      <c r="N3683" s="19">
        <v>3475.5</v>
      </c>
      <c r="O3683" s="4">
        <f>MATCH(N3683-1,'Supply Data'!$K$12:$K$17)+1</f>
        <v>3</v>
      </c>
      <c r="P3683">
        <f>INDEX('Supply Data'!$L$12:$L$17,'Demand Data'!O3683)</f>
        <v>23</v>
      </c>
      <c r="R3683" t="str">
        <f t="shared" si="576"/>
        <v>02-Jun-08 Monday 6</v>
      </c>
    </row>
    <row r="3684" spans="4:18" x14ac:dyDescent="0.35">
      <c r="D3684" s="21">
        <f t="shared" si="577"/>
        <v>39601.24999999108</v>
      </c>
      <c r="E3684" s="21" t="b">
        <f t="shared" si="570"/>
        <v>0</v>
      </c>
      <c r="F3684" s="21" t="b">
        <f t="shared" si="571"/>
        <v>0</v>
      </c>
      <c r="G3684" s="20">
        <f t="shared" si="572"/>
        <v>1</v>
      </c>
      <c r="H3684" s="20">
        <f t="shared" si="573"/>
        <v>24</v>
      </c>
      <c r="I3684" s="20">
        <f t="shared" si="578"/>
        <v>7</v>
      </c>
      <c r="J3684" s="21">
        <f t="shared" si="579"/>
        <v>39601</v>
      </c>
      <c r="K3684" s="21"/>
      <c r="L3684" s="21" t="str">
        <f t="shared" si="574"/>
        <v>Monday</v>
      </c>
      <c r="M3684" s="20">
        <f t="shared" si="575"/>
        <v>6</v>
      </c>
      <c r="N3684" s="19">
        <v>3408</v>
      </c>
      <c r="O3684" s="4">
        <f>MATCH(N3684-1,'Supply Data'!$K$12:$K$17)+1</f>
        <v>3</v>
      </c>
      <c r="P3684">
        <f>INDEX('Supply Data'!$L$12:$L$17,'Demand Data'!O3684)</f>
        <v>23</v>
      </c>
      <c r="R3684" t="str">
        <f t="shared" si="576"/>
        <v>02-Jun-08 Monday 7</v>
      </c>
    </row>
    <row r="3685" spans="4:18" x14ac:dyDescent="0.35">
      <c r="D3685" s="21">
        <f t="shared" si="577"/>
        <v>39601.291666657744</v>
      </c>
      <c r="E3685" s="21" t="b">
        <f t="shared" si="570"/>
        <v>0</v>
      </c>
      <c r="F3685" s="21" t="b">
        <f t="shared" si="571"/>
        <v>0</v>
      </c>
      <c r="G3685" s="20">
        <f t="shared" si="572"/>
        <v>1</v>
      </c>
      <c r="H3685" s="20">
        <f t="shared" si="573"/>
        <v>24</v>
      </c>
      <c r="I3685" s="20">
        <f t="shared" si="578"/>
        <v>8</v>
      </c>
      <c r="J3685" s="21">
        <f t="shared" si="579"/>
        <v>39601</v>
      </c>
      <c r="K3685" s="21"/>
      <c r="L3685" s="21" t="str">
        <f t="shared" si="574"/>
        <v>Monday</v>
      </c>
      <c r="M3685" s="20">
        <f t="shared" si="575"/>
        <v>6</v>
      </c>
      <c r="N3685" s="19">
        <v>3583.5</v>
      </c>
      <c r="O3685" s="4">
        <f>MATCH(N3685-1,'Supply Data'!$K$12:$K$17)+1</f>
        <v>3</v>
      </c>
      <c r="P3685">
        <f>INDEX('Supply Data'!$L$12:$L$17,'Demand Data'!O3685)</f>
        <v>23</v>
      </c>
      <c r="R3685" t="str">
        <f t="shared" si="576"/>
        <v>02-Jun-08 Monday 8</v>
      </c>
    </row>
    <row r="3686" spans="4:18" x14ac:dyDescent="0.35">
      <c r="D3686" s="21">
        <f t="shared" si="577"/>
        <v>39601.333333324408</v>
      </c>
      <c r="E3686" s="21" t="b">
        <f t="shared" si="570"/>
        <v>0</v>
      </c>
      <c r="F3686" s="21" t="b">
        <f t="shared" si="571"/>
        <v>0</v>
      </c>
      <c r="G3686" s="20">
        <f t="shared" si="572"/>
        <v>1</v>
      </c>
      <c r="H3686" s="20">
        <f t="shared" si="573"/>
        <v>24</v>
      </c>
      <c r="I3686" s="20">
        <f t="shared" si="578"/>
        <v>9</v>
      </c>
      <c r="J3686" s="21">
        <f t="shared" si="579"/>
        <v>39601</v>
      </c>
      <c r="K3686" s="21"/>
      <c r="L3686" s="21" t="str">
        <f t="shared" si="574"/>
        <v>Monday</v>
      </c>
      <c r="M3686" s="20">
        <f t="shared" si="575"/>
        <v>6</v>
      </c>
      <c r="N3686" s="19">
        <v>3826.5</v>
      </c>
      <c r="O3686" s="4">
        <f>MATCH(N3686-1,'Supply Data'!$K$12:$K$17)+1</f>
        <v>4</v>
      </c>
      <c r="P3686">
        <f>INDEX('Supply Data'!$L$12:$L$17,'Demand Data'!O3686)</f>
        <v>50</v>
      </c>
      <c r="R3686" t="str">
        <f t="shared" si="576"/>
        <v>02-Jun-08 Monday 9</v>
      </c>
    </row>
    <row r="3687" spans="4:18" x14ac:dyDescent="0.35">
      <c r="D3687" s="21">
        <f t="shared" si="577"/>
        <v>39601.374999991072</v>
      </c>
      <c r="E3687" s="21" t="b">
        <f t="shared" si="570"/>
        <v>0</v>
      </c>
      <c r="F3687" s="21" t="b">
        <f t="shared" si="571"/>
        <v>0</v>
      </c>
      <c r="G3687" s="20">
        <f t="shared" si="572"/>
        <v>1</v>
      </c>
      <c r="H3687" s="20">
        <f t="shared" si="573"/>
        <v>24</v>
      </c>
      <c r="I3687" s="20">
        <f t="shared" si="578"/>
        <v>10</v>
      </c>
      <c r="J3687" s="21">
        <f t="shared" si="579"/>
        <v>39601</v>
      </c>
      <c r="K3687" s="21"/>
      <c r="L3687" s="21" t="str">
        <f t="shared" si="574"/>
        <v>Monday</v>
      </c>
      <c r="M3687" s="20">
        <f t="shared" si="575"/>
        <v>6</v>
      </c>
      <c r="N3687" s="19">
        <v>4086</v>
      </c>
      <c r="O3687" s="4">
        <f>MATCH(N3687-1,'Supply Data'!$K$12:$K$17)+1</f>
        <v>4</v>
      </c>
      <c r="P3687">
        <f>INDEX('Supply Data'!$L$12:$L$17,'Demand Data'!O3687)</f>
        <v>50</v>
      </c>
      <c r="R3687" t="str">
        <f t="shared" si="576"/>
        <v>02-Jun-08 Monday 10</v>
      </c>
    </row>
    <row r="3688" spans="4:18" x14ac:dyDescent="0.35">
      <c r="D3688" s="21">
        <f t="shared" si="577"/>
        <v>39601.416666657737</v>
      </c>
      <c r="E3688" s="21" t="b">
        <f t="shared" si="570"/>
        <v>0</v>
      </c>
      <c r="F3688" s="21" t="b">
        <f t="shared" si="571"/>
        <v>0</v>
      </c>
      <c r="G3688" s="20">
        <f t="shared" si="572"/>
        <v>1</v>
      </c>
      <c r="H3688" s="20">
        <f t="shared" si="573"/>
        <v>24</v>
      </c>
      <c r="I3688" s="20">
        <f t="shared" si="578"/>
        <v>11</v>
      </c>
      <c r="J3688" s="21">
        <f t="shared" si="579"/>
        <v>39601</v>
      </c>
      <c r="K3688" s="21"/>
      <c r="L3688" s="21" t="str">
        <f t="shared" si="574"/>
        <v>Monday</v>
      </c>
      <c r="M3688" s="20">
        <f t="shared" si="575"/>
        <v>6</v>
      </c>
      <c r="N3688" s="19">
        <v>4272</v>
      </c>
      <c r="O3688" s="4">
        <f>MATCH(N3688-1,'Supply Data'!$K$12:$K$17)+1</f>
        <v>4</v>
      </c>
      <c r="P3688">
        <f>INDEX('Supply Data'!$L$12:$L$17,'Demand Data'!O3688)</f>
        <v>50</v>
      </c>
      <c r="R3688" t="str">
        <f t="shared" si="576"/>
        <v>02-Jun-08 Monday 11</v>
      </c>
    </row>
    <row r="3689" spans="4:18" x14ac:dyDescent="0.35">
      <c r="D3689" s="21">
        <f t="shared" si="577"/>
        <v>39601.458333324401</v>
      </c>
      <c r="E3689" s="21" t="b">
        <f t="shared" si="570"/>
        <v>0</v>
      </c>
      <c r="F3689" s="21" t="b">
        <f t="shared" si="571"/>
        <v>0</v>
      </c>
      <c r="G3689" s="20">
        <f t="shared" si="572"/>
        <v>1</v>
      </c>
      <c r="H3689" s="20">
        <f t="shared" si="573"/>
        <v>24</v>
      </c>
      <c r="I3689" s="20">
        <f t="shared" si="578"/>
        <v>12</v>
      </c>
      <c r="J3689" s="21">
        <f t="shared" si="579"/>
        <v>39601</v>
      </c>
      <c r="K3689" s="21"/>
      <c r="L3689" s="21" t="str">
        <f t="shared" si="574"/>
        <v>Monday</v>
      </c>
      <c r="M3689" s="20">
        <f t="shared" si="575"/>
        <v>6</v>
      </c>
      <c r="N3689" s="19">
        <v>4179</v>
      </c>
      <c r="O3689" s="4">
        <f>MATCH(N3689-1,'Supply Data'!$K$12:$K$17)+1</f>
        <v>4</v>
      </c>
      <c r="P3689">
        <f>INDEX('Supply Data'!$L$12:$L$17,'Demand Data'!O3689)</f>
        <v>50</v>
      </c>
      <c r="R3689" t="str">
        <f t="shared" si="576"/>
        <v>02-Jun-08 Monday 12</v>
      </c>
    </row>
    <row r="3690" spans="4:18" x14ac:dyDescent="0.35">
      <c r="D3690" s="21">
        <f t="shared" si="577"/>
        <v>39601.499999991065</v>
      </c>
      <c r="E3690" s="21" t="b">
        <f t="shared" si="570"/>
        <v>0</v>
      </c>
      <c r="F3690" s="21" t="b">
        <f t="shared" si="571"/>
        <v>0</v>
      </c>
      <c r="G3690" s="20">
        <f t="shared" si="572"/>
        <v>1</v>
      </c>
      <c r="H3690" s="20">
        <f t="shared" si="573"/>
        <v>24</v>
      </c>
      <c r="I3690" s="20">
        <f t="shared" si="578"/>
        <v>13</v>
      </c>
      <c r="J3690" s="21">
        <f t="shared" si="579"/>
        <v>39601</v>
      </c>
      <c r="K3690" s="21"/>
      <c r="L3690" s="21" t="str">
        <f t="shared" si="574"/>
        <v>Monday</v>
      </c>
      <c r="M3690" s="20">
        <f t="shared" si="575"/>
        <v>6</v>
      </c>
      <c r="N3690" s="19">
        <v>4285.5</v>
      </c>
      <c r="O3690" s="4">
        <f>MATCH(N3690-1,'Supply Data'!$K$12:$K$17)+1</f>
        <v>4</v>
      </c>
      <c r="P3690">
        <f>INDEX('Supply Data'!$L$12:$L$17,'Demand Data'!O3690)</f>
        <v>50</v>
      </c>
      <c r="R3690" t="str">
        <f t="shared" si="576"/>
        <v>02-Jun-08 Monday 13</v>
      </c>
    </row>
    <row r="3691" spans="4:18" x14ac:dyDescent="0.35">
      <c r="D3691" s="21">
        <f t="shared" si="577"/>
        <v>39601.541666657729</v>
      </c>
      <c r="E3691" s="21" t="b">
        <f t="shared" si="570"/>
        <v>0</v>
      </c>
      <c r="F3691" s="21" t="b">
        <f t="shared" si="571"/>
        <v>0</v>
      </c>
      <c r="G3691" s="20">
        <f t="shared" si="572"/>
        <v>1</v>
      </c>
      <c r="H3691" s="20">
        <f t="shared" si="573"/>
        <v>24</v>
      </c>
      <c r="I3691" s="20">
        <f t="shared" si="578"/>
        <v>14</v>
      </c>
      <c r="J3691" s="21">
        <f t="shared" si="579"/>
        <v>39601</v>
      </c>
      <c r="K3691" s="21"/>
      <c r="L3691" s="21" t="str">
        <f t="shared" si="574"/>
        <v>Monday</v>
      </c>
      <c r="M3691" s="20">
        <f t="shared" si="575"/>
        <v>6</v>
      </c>
      <c r="N3691" s="19">
        <v>4266</v>
      </c>
      <c r="O3691" s="4">
        <f>MATCH(N3691-1,'Supply Data'!$K$12:$K$17)+1</f>
        <v>4</v>
      </c>
      <c r="P3691">
        <f>INDEX('Supply Data'!$L$12:$L$17,'Demand Data'!O3691)</f>
        <v>50</v>
      </c>
      <c r="R3691" t="str">
        <f t="shared" si="576"/>
        <v>02-Jun-08 Monday 14</v>
      </c>
    </row>
    <row r="3692" spans="4:18" x14ac:dyDescent="0.35">
      <c r="D3692" s="21">
        <f t="shared" si="577"/>
        <v>39601.583333324394</v>
      </c>
      <c r="E3692" s="21" t="b">
        <f t="shared" si="570"/>
        <v>0</v>
      </c>
      <c r="F3692" s="21" t="b">
        <f t="shared" si="571"/>
        <v>0</v>
      </c>
      <c r="G3692" s="20">
        <f t="shared" si="572"/>
        <v>1</v>
      </c>
      <c r="H3692" s="20">
        <f t="shared" si="573"/>
        <v>24</v>
      </c>
      <c r="I3692" s="20">
        <f t="shared" si="578"/>
        <v>15</v>
      </c>
      <c r="J3692" s="21">
        <f t="shared" si="579"/>
        <v>39601</v>
      </c>
      <c r="K3692" s="21"/>
      <c r="L3692" s="21" t="str">
        <f t="shared" si="574"/>
        <v>Monday</v>
      </c>
      <c r="M3692" s="20">
        <f t="shared" si="575"/>
        <v>6</v>
      </c>
      <c r="N3692" s="19">
        <v>4155</v>
      </c>
      <c r="O3692" s="4">
        <f>MATCH(N3692-1,'Supply Data'!$K$12:$K$17)+1</f>
        <v>4</v>
      </c>
      <c r="P3692">
        <f>INDEX('Supply Data'!$L$12:$L$17,'Demand Data'!O3692)</f>
        <v>50</v>
      </c>
      <c r="R3692" t="str">
        <f t="shared" si="576"/>
        <v>02-Jun-08 Monday 15</v>
      </c>
    </row>
    <row r="3693" spans="4:18" x14ac:dyDescent="0.35">
      <c r="D3693" s="21">
        <f t="shared" si="577"/>
        <v>39601.624999991058</v>
      </c>
      <c r="E3693" s="21" t="b">
        <f t="shared" si="570"/>
        <v>0</v>
      </c>
      <c r="F3693" s="21" t="b">
        <f t="shared" si="571"/>
        <v>0</v>
      </c>
      <c r="G3693" s="20">
        <f t="shared" si="572"/>
        <v>1</v>
      </c>
      <c r="H3693" s="20">
        <f t="shared" si="573"/>
        <v>24</v>
      </c>
      <c r="I3693" s="20">
        <f t="shared" si="578"/>
        <v>16</v>
      </c>
      <c r="J3693" s="21">
        <f t="shared" si="579"/>
        <v>39601</v>
      </c>
      <c r="K3693" s="21"/>
      <c r="L3693" s="21" t="str">
        <f t="shared" si="574"/>
        <v>Monday</v>
      </c>
      <c r="M3693" s="20">
        <f t="shared" si="575"/>
        <v>6</v>
      </c>
      <c r="N3693" s="19">
        <v>4104</v>
      </c>
      <c r="O3693" s="4">
        <f>MATCH(N3693-1,'Supply Data'!$K$12:$K$17)+1</f>
        <v>4</v>
      </c>
      <c r="P3693">
        <f>INDEX('Supply Data'!$L$12:$L$17,'Demand Data'!O3693)</f>
        <v>50</v>
      </c>
      <c r="R3693" t="str">
        <f t="shared" si="576"/>
        <v>02-Jun-08 Monday 16</v>
      </c>
    </row>
    <row r="3694" spans="4:18" x14ac:dyDescent="0.35">
      <c r="D3694" s="21">
        <f t="shared" si="577"/>
        <v>39601.666666657722</v>
      </c>
      <c r="E3694" s="21" t="b">
        <f t="shared" si="570"/>
        <v>0</v>
      </c>
      <c r="F3694" s="21" t="b">
        <f t="shared" si="571"/>
        <v>0</v>
      </c>
      <c r="G3694" s="20">
        <f t="shared" si="572"/>
        <v>1</v>
      </c>
      <c r="H3694" s="20">
        <f t="shared" si="573"/>
        <v>24</v>
      </c>
      <c r="I3694" s="20">
        <f t="shared" si="578"/>
        <v>17</v>
      </c>
      <c r="J3694" s="21">
        <f t="shared" si="579"/>
        <v>39601</v>
      </c>
      <c r="K3694" s="21"/>
      <c r="L3694" s="21" t="str">
        <f t="shared" si="574"/>
        <v>Monday</v>
      </c>
      <c r="M3694" s="20">
        <f t="shared" si="575"/>
        <v>6</v>
      </c>
      <c r="N3694" s="19">
        <v>3985.5</v>
      </c>
      <c r="O3694" s="4">
        <f>MATCH(N3694-1,'Supply Data'!$K$12:$K$17)+1</f>
        <v>4</v>
      </c>
      <c r="P3694">
        <f>INDEX('Supply Data'!$L$12:$L$17,'Demand Data'!O3694)</f>
        <v>50</v>
      </c>
      <c r="R3694" t="str">
        <f t="shared" si="576"/>
        <v>02-Jun-08 Monday 17</v>
      </c>
    </row>
    <row r="3695" spans="4:18" x14ac:dyDescent="0.35">
      <c r="D3695" s="21">
        <f t="shared" si="577"/>
        <v>39601.708333324386</v>
      </c>
      <c r="E3695" s="21" t="b">
        <f t="shared" si="570"/>
        <v>0</v>
      </c>
      <c r="F3695" s="21" t="b">
        <f t="shared" si="571"/>
        <v>0</v>
      </c>
      <c r="G3695" s="20">
        <f t="shared" si="572"/>
        <v>1</v>
      </c>
      <c r="H3695" s="20">
        <f t="shared" si="573"/>
        <v>24</v>
      </c>
      <c r="I3695" s="20">
        <f t="shared" si="578"/>
        <v>18</v>
      </c>
      <c r="J3695" s="21">
        <f t="shared" si="579"/>
        <v>39601</v>
      </c>
      <c r="K3695" s="21"/>
      <c r="L3695" s="21" t="str">
        <f t="shared" si="574"/>
        <v>Monday</v>
      </c>
      <c r="M3695" s="20">
        <f t="shared" si="575"/>
        <v>6</v>
      </c>
      <c r="N3695" s="19">
        <v>4203</v>
      </c>
      <c r="O3695" s="4">
        <f>MATCH(N3695-1,'Supply Data'!$K$12:$K$17)+1</f>
        <v>4</v>
      </c>
      <c r="P3695">
        <f>INDEX('Supply Data'!$L$12:$L$17,'Demand Data'!O3695)</f>
        <v>50</v>
      </c>
      <c r="R3695" t="str">
        <f t="shared" si="576"/>
        <v>02-Jun-08 Monday 18</v>
      </c>
    </row>
    <row r="3696" spans="4:18" x14ac:dyDescent="0.35">
      <c r="D3696" s="21">
        <f t="shared" si="577"/>
        <v>39601.749999991051</v>
      </c>
      <c r="E3696" s="21" t="b">
        <f t="shared" si="570"/>
        <v>0</v>
      </c>
      <c r="F3696" s="21" t="b">
        <f t="shared" si="571"/>
        <v>0</v>
      </c>
      <c r="G3696" s="20">
        <f t="shared" si="572"/>
        <v>1</v>
      </c>
      <c r="H3696" s="20">
        <f t="shared" si="573"/>
        <v>24</v>
      </c>
      <c r="I3696" s="20">
        <f t="shared" si="578"/>
        <v>19</v>
      </c>
      <c r="J3696" s="21">
        <f t="shared" si="579"/>
        <v>39601</v>
      </c>
      <c r="K3696" s="21"/>
      <c r="L3696" s="21" t="str">
        <f t="shared" si="574"/>
        <v>Monday</v>
      </c>
      <c r="M3696" s="20">
        <f t="shared" si="575"/>
        <v>6</v>
      </c>
      <c r="N3696" s="19">
        <v>5002.5</v>
      </c>
      <c r="O3696" s="4">
        <f>MATCH(N3696-1,'Supply Data'!$K$12:$K$17)+1</f>
        <v>5</v>
      </c>
      <c r="P3696">
        <f>INDEX('Supply Data'!$L$12:$L$17,'Demand Data'!O3696)</f>
        <v>75</v>
      </c>
      <c r="R3696" t="str">
        <f t="shared" si="576"/>
        <v>02-Jun-08 Monday 19</v>
      </c>
    </row>
    <row r="3697" spans="4:18" x14ac:dyDescent="0.35">
      <c r="D3697" s="21">
        <f t="shared" si="577"/>
        <v>39601.791666657715</v>
      </c>
      <c r="E3697" s="21" t="b">
        <f t="shared" si="570"/>
        <v>0</v>
      </c>
      <c r="F3697" s="21" t="b">
        <f t="shared" si="571"/>
        <v>0</v>
      </c>
      <c r="G3697" s="20">
        <f t="shared" si="572"/>
        <v>1</v>
      </c>
      <c r="H3697" s="20">
        <f t="shared" si="573"/>
        <v>24</v>
      </c>
      <c r="I3697" s="20">
        <f t="shared" si="578"/>
        <v>20</v>
      </c>
      <c r="J3697" s="21">
        <f t="shared" si="579"/>
        <v>39601</v>
      </c>
      <c r="K3697" s="21"/>
      <c r="L3697" s="21" t="str">
        <f t="shared" si="574"/>
        <v>Monday</v>
      </c>
      <c r="M3697" s="20">
        <f t="shared" si="575"/>
        <v>6</v>
      </c>
      <c r="N3697" s="19">
        <v>5107.5</v>
      </c>
      <c r="O3697" s="4">
        <f>MATCH(N3697-1,'Supply Data'!$K$12:$K$17)+1</f>
        <v>5</v>
      </c>
      <c r="P3697">
        <f>INDEX('Supply Data'!$L$12:$L$17,'Demand Data'!O3697)</f>
        <v>75</v>
      </c>
      <c r="R3697" t="str">
        <f t="shared" si="576"/>
        <v>02-Jun-08 Monday 20</v>
      </c>
    </row>
    <row r="3698" spans="4:18" x14ac:dyDescent="0.35">
      <c r="D3698" s="21">
        <f t="shared" si="577"/>
        <v>39601.833333324379</v>
      </c>
      <c r="E3698" s="21" t="b">
        <f t="shared" si="570"/>
        <v>0</v>
      </c>
      <c r="F3698" s="21" t="b">
        <f t="shared" si="571"/>
        <v>0</v>
      </c>
      <c r="G3698" s="20">
        <f t="shared" si="572"/>
        <v>1</v>
      </c>
      <c r="H3698" s="20">
        <f t="shared" si="573"/>
        <v>24</v>
      </c>
      <c r="I3698" s="20">
        <f t="shared" si="578"/>
        <v>21</v>
      </c>
      <c r="J3698" s="21">
        <f t="shared" si="579"/>
        <v>39601</v>
      </c>
      <c r="K3698" s="21"/>
      <c r="L3698" s="21" t="str">
        <f t="shared" si="574"/>
        <v>Monday</v>
      </c>
      <c r="M3698" s="20">
        <f t="shared" si="575"/>
        <v>6</v>
      </c>
      <c r="N3698" s="19">
        <v>4983</v>
      </c>
      <c r="O3698" s="4">
        <f>MATCH(N3698-1,'Supply Data'!$K$12:$K$17)+1</f>
        <v>5</v>
      </c>
      <c r="P3698">
        <f>INDEX('Supply Data'!$L$12:$L$17,'Demand Data'!O3698)</f>
        <v>75</v>
      </c>
      <c r="R3698" t="str">
        <f t="shared" si="576"/>
        <v>02-Jun-08 Monday 21</v>
      </c>
    </row>
    <row r="3699" spans="4:18" x14ac:dyDescent="0.35">
      <c r="D3699" s="21">
        <f t="shared" si="577"/>
        <v>39601.874999991043</v>
      </c>
      <c r="E3699" s="21" t="b">
        <f t="shared" si="570"/>
        <v>0</v>
      </c>
      <c r="F3699" s="21" t="b">
        <f t="shared" si="571"/>
        <v>0</v>
      </c>
      <c r="G3699" s="20">
        <f t="shared" si="572"/>
        <v>1</v>
      </c>
      <c r="H3699" s="20">
        <f t="shared" si="573"/>
        <v>24</v>
      </c>
      <c r="I3699" s="20">
        <f t="shared" si="578"/>
        <v>22</v>
      </c>
      <c r="J3699" s="21">
        <f t="shared" si="579"/>
        <v>39601</v>
      </c>
      <c r="K3699" s="21"/>
      <c r="L3699" s="21" t="str">
        <f t="shared" si="574"/>
        <v>Monday</v>
      </c>
      <c r="M3699" s="20">
        <f t="shared" si="575"/>
        <v>6</v>
      </c>
      <c r="N3699" s="19">
        <v>4680</v>
      </c>
      <c r="O3699" s="4">
        <f>MATCH(N3699-1,'Supply Data'!$K$12:$K$17)+1</f>
        <v>4</v>
      </c>
      <c r="P3699">
        <f>INDEX('Supply Data'!$L$12:$L$17,'Demand Data'!O3699)</f>
        <v>50</v>
      </c>
      <c r="R3699" t="str">
        <f t="shared" si="576"/>
        <v>02-Jun-08 Monday 22</v>
      </c>
    </row>
    <row r="3700" spans="4:18" x14ac:dyDescent="0.35">
      <c r="D3700" s="21">
        <f t="shared" si="577"/>
        <v>39601.916666657708</v>
      </c>
      <c r="E3700" s="21" t="b">
        <f t="shared" si="570"/>
        <v>0</v>
      </c>
      <c r="F3700" s="21" t="b">
        <f t="shared" si="571"/>
        <v>0</v>
      </c>
      <c r="G3700" s="20">
        <f t="shared" si="572"/>
        <v>1</v>
      </c>
      <c r="H3700" s="20">
        <f t="shared" si="573"/>
        <v>24</v>
      </c>
      <c r="I3700" s="20">
        <f t="shared" si="578"/>
        <v>23</v>
      </c>
      <c r="J3700" s="21">
        <f t="shared" si="579"/>
        <v>39601</v>
      </c>
      <c r="K3700" s="21"/>
      <c r="L3700" s="21" t="str">
        <f t="shared" si="574"/>
        <v>Monday</v>
      </c>
      <c r="M3700" s="20">
        <f t="shared" si="575"/>
        <v>6</v>
      </c>
      <c r="N3700" s="19">
        <v>4350</v>
      </c>
      <c r="O3700" s="4">
        <f>MATCH(N3700-1,'Supply Data'!$K$12:$K$17)+1</f>
        <v>4</v>
      </c>
      <c r="P3700">
        <f>INDEX('Supply Data'!$L$12:$L$17,'Demand Data'!O3700)</f>
        <v>50</v>
      </c>
      <c r="R3700" t="str">
        <f t="shared" si="576"/>
        <v>02-Jun-08 Monday 23</v>
      </c>
    </row>
    <row r="3701" spans="4:18" x14ac:dyDescent="0.35">
      <c r="D3701" s="21">
        <f t="shared" si="577"/>
        <v>39601.958333324372</v>
      </c>
      <c r="E3701" s="21" t="b">
        <f t="shared" si="570"/>
        <v>0</v>
      </c>
      <c r="F3701" s="21" t="b">
        <f t="shared" si="571"/>
        <v>0</v>
      </c>
      <c r="G3701" s="20">
        <f t="shared" si="572"/>
        <v>1</v>
      </c>
      <c r="H3701" s="20">
        <f t="shared" si="573"/>
        <v>24</v>
      </c>
      <c r="I3701" s="20">
        <f t="shared" si="578"/>
        <v>24</v>
      </c>
      <c r="J3701" s="21">
        <f t="shared" si="579"/>
        <v>39601</v>
      </c>
      <c r="K3701" s="21"/>
      <c r="L3701" s="21" t="str">
        <f t="shared" si="574"/>
        <v>Monday</v>
      </c>
      <c r="M3701" s="20">
        <f t="shared" si="575"/>
        <v>6</v>
      </c>
      <c r="N3701" s="19">
        <v>4105.5</v>
      </c>
      <c r="O3701" s="4">
        <f>MATCH(N3701-1,'Supply Data'!$K$12:$K$17)+1</f>
        <v>4</v>
      </c>
      <c r="P3701">
        <f>INDEX('Supply Data'!$L$12:$L$17,'Demand Data'!O3701)</f>
        <v>50</v>
      </c>
      <c r="R3701" t="str">
        <f t="shared" si="576"/>
        <v>02-Jun-08 Monday 24</v>
      </c>
    </row>
    <row r="3702" spans="4:18" x14ac:dyDescent="0.35">
      <c r="D3702" s="21">
        <f t="shared" si="577"/>
        <v>39601.999999991036</v>
      </c>
      <c r="E3702" s="21" t="b">
        <f t="shared" si="570"/>
        <v>0</v>
      </c>
      <c r="F3702" s="21" t="b">
        <f t="shared" si="571"/>
        <v>0</v>
      </c>
      <c r="G3702" s="20">
        <f t="shared" si="572"/>
        <v>1</v>
      </c>
      <c r="H3702" s="20">
        <f t="shared" si="573"/>
        <v>24</v>
      </c>
      <c r="I3702" s="20">
        <f t="shared" si="578"/>
        <v>1</v>
      </c>
      <c r="J3702" s="21">
        <f t="shared" si="579"/>
        <v>39602</v>
      </c>
      <c r="K3702" s="21"/>
      <c r="L3702" s="21" t="str">
        <f t="shared" si="574"/>
        <v>Tuesday</v>
      </c>
      <c r="M3702" s="20">
        <f t="shared" si="575"/>
        <v>6</v>
      </c>
      <c r="N3702" s="19">
        <v>3829.5</v>
      </c>
      <c r="O3702" s="4">
        <f>MATCH(N3702-1,'Supply Data'!$K$12:$K$17)+1</f>
        <v>4</v>
      </c>
      <c r="P3702">
        <f>INDEX('Supply Data'!$L$12:$L$17,'Demand Data'!O3702)</f>
        <v>50</v>
      </c>
      <c r="R3702" t="str">
        <f t="shared" si="576"/>
        <v>03-Jun-08 Tuesday 1</v>
      </c>
    </row>
    <row r="3703" spans="4:18" x14ac:dyDescent="0.35">
      <c r="D3703" s="21">
        <f t="shared" si="577"/>
        <v>39602.0416666577</v>
      </c>
      <c r="E3703" s="21" t="b">
        <f t="shared" si="570"/>
        <v>0</v>
      </c>
      <c r="F3703" s="21" t="b">
        <f t="shared" si="571"/>
        <v>0</v>
      </c>
      <c r="G3703" s="20">
        <f t="shared" si="572"/>
        <v>1</v>
      </c>
      <c r="H3703" s="20">
        <f t="shared" si="573"/>
        <v>24</v>
      </c>
      <c r="I3703" s="20">
        <f t="shared" si="578"/>
        <v>2</v>
      </c>
      <c r="J3703" s="21">
        <f t="shared" si="579"/>
        <v>39602</v>
      </c>
      <c r="K3703" s="21"/>
      <c r="L3703" s="21" t="str">
        <f t="shared" si="574"/>
        <v>Tuesday</v>
      </c>
      <c r="M3703" s="20">
        <f t="shared" si="575"/>
        <v>6</v>
      </c>
      <c r="N3703" s="19">
        <v>3732</v>
      </c>
      <c r="O3703" s="4">
        <f>MATCH(N3703-1,'Supply Data'!$K$12:$K$17)+1</f>
        <v>4</v>
      </c>
      <c r="P3703">
        <f>INDEX('Supply Data'!$L$12:$L$17,'Demand Data'!O3703)</f>
        <v>50</v>
      </c>
      <c r="R3703" t="str">
        <f t="shared" si="576"/>
        <v>03-Jun-08 Tuesday 2</v>
      </c>
    </row>
    <row r="3704" spans="4:18" x14ac:dyDescent="0.35">
      <c r="D3704" s="21">
        <f t="shared" si="577"/>
        <v>39602.083333324365</v>
      </c>
      <c r="E3704" s="21" t="b">
        <f t="shared" si="570"/>
        <v>0</v>
      </c>
      <c r="F3704" s="21" t="b">
        <f t="shared" si="571"/>
        <v>0</v>
      </c>
      <c r="G3704" s="20">
        <f t="shared" si="572"/>
        <v>1</v>
      </c>
      <c r="H3704" s="20">
        <f t="shared" si="573"/>
        <v>24</v>
      </c>
      <c r="I3704" s="20">
        <f t="shared" si="578"/>
        <v>3</v>
      </c>
      <c r="J3704" s="21">
        <f t="shared" si="579"/>
        <v>39602</v>
      </c>
      <c r="K3704" s="21"/>
      <c r="L3704" s="21" t="str">
        <f t="shared" si="574"/>
        <v>Tuesday</v>
      </c>
      <c r="M3704" s="20">
        <f t="shared" si="575"/>
        <v>6</v>
      </c>
      <c r="N3704" s="19">
        <v>3688.5</v>
      </c>
      <c r="O3704" s="4">
        <f>MATCH(N3704-1,'Supply Data'!$K$12:$K$17)+1</f>
        <v>4</v>
      </c>
      <c r="P3704">
        <f>INDEX('Supply Data'!$L$12:$L$17,'Demand Data'!O3704)</f>
        <v>50</v>
      </c>
      <c r="R3704" t="str">
        <f t="shared" si="576"/>
        <v>03-Jun-08 Tuesday 3</v>
      </c>
    </row>
    <row r="3705" spans="4:18" x14ac:dyDescent="0.35">
      <c r="D3705" s="21">
        <f t="shared" si="577"/>
        <v>39602.124999991029</v>
      </c>
      <c r="E3705" s="21" t="b">
        <f t="shared" si="570"/>
        <v>0</v>
      </c>
      <c r="F3705" s="21" t="b">
        <f t="shared" si="571"/>
        <v>0</v>
      </c>
      <c r="G3705" s="20">
        <f t="shared" si="572"/>
        <v>1</v>
      </c>
      <c r="H3705" s="20">
        <f t="shared" si="573"/>
        <v>24</v>
      </c>
      <c r="I3705" s="20">
        <f t="shared" si="578"/>
        <v>4</v>
      </c>
      <c r="J3705" s="21">
        <f t="shared" si="579"/>
        <v>39602</v>
      </c>
      <c r="K3705" s="21"/>
      <c r="L3705" s="21" t="str">
        <f t="shared" si="574"/>
        <v>Tuesday</v>
      </c>
      <c r="M3705" s="20">
        <f t="shared" si="575"/>
        <v>6</v>
      </c>
      <c r="N3705" s="19">
        <v>3685.5</v>
      </c>
      <c r="O3705" s="4">
        <f>MATCH(N3705-1,'Supply Data'!$K$12:$K$17)+1</f>
        <v>4</v>
      </c>
      <c r="P3705">
        <f>INDEX('Supply Data'!$L$12:$L$17,'Demand Data'!O3705)</f>
        <v>50</v>
      </c>
      <c r="R3705" t="str">
        <f t="shared" si="576"/>
        <v>03-Jun-08 Tuesday 4</v>
      </c>
    </row>
    <row r="3706" spans="4:18" x14ac:dyDescent="0.35">
      <c r="D3706" s="21">
        <f t="shared" si="577"/>
        <v>39602.166666657693</v>
      </c>
      <c r="E3706" s="21" t="b">
        <f t="shared" si="570"/>
        <v>0</v>
      </c>
      <c r="F3706" s="21" t="b">
        <f t="shared" si="571"/>
        <v>0</v>
      </c>
      <c r="G3706" s="20">
        <f t="shared" si="572"/>
        <v>1</v>
      </c>
      <c r="H3706" s="20">
        <f t="shared" si="573"/>
        <v>24</v>
      </c>
      <c r="I3706" s="20">
        <f t="shared" si="578"/>
        <v>5</v>
      </c>
      <c r="J3706" s="21">
        <f t="shared" si="579"/>
        <v>39602</v>
      </c>
      <c r="K3706" s="21"/>
      <c r="L3706" s="21" t="str">
        <f t="shared" si="574"/>
        <v>Tuesday</v>
      </c>
      <c r="M3706" s="20">
        <f t="shared" si="575"/>
        <v>6</v>
      </c>
      <c r="N3706" s="19">
        <v>3867</v>
      </c>
      <c r="O3706" s="4">
        <f>MATCH(N3706-1,'Supply Data'!$K$12:$K$17)+1</f>
        <v>4</v>
      </c>
      <c r="P3706">
        <f>INDEX('Supply Data'!$L$12:$L$17,'Demand Data'!O3706)</f>
        <v>50</v>
      </c>
      <c r="R3706" t="str">
        <f t="shared" si="576"/>
        <v>03-Jun-08 Tuesday 5</v>
      </c>
    </row>
    <row r="3707" spans="4:18" x14ac:dyDescent="0.35">
      <c r="D3707" s="21">
        <f t="shared" si="577"/>
        <v>39602.208333324357</v>
      </c>
      <c r="E3707" s="21" t="b">
        <f t="shared" si="570"/>
        <v>0</v>
      </c>
      <c r="F3707" s="21" t="b">
        <f t="shared" si="571"/>
        <v>0</v>
      </c>
      <c r="G3707" s="20">
        <f t="shared" si="572"/>
        <v>1</v>
      </c>
      <c r="H3707" s="20">
        <f t="shared" si="573"/>
        <v>24</v>
      </c>
      <c r="I3707" s="20">
        <f t="shared" si="578"/>
        <v>6</v>
      </c>
      <c r="J3707" s="21">
        <f t="shared" si="579"/>
        <v>39602</v>
      </c>
      <c r="K3707" s="21"/>
      <c r="L3707" s="21" t="str">
        <f t="shared" si="574"/>
        <v>Tuesday</v>
      </c>
      <c r="M3707" s="20">
        <f t="shared" si="575"/>
        <v>6</v>
      </c>
      <c r="N3707" s="19">
        <v>3742.5</v>
      </c>
      <c r="O3707" s="4">
        <f>MATCH(N3707-1,'Supply Data'!$K$12:$K$17)+1</f>
        <v>4</v>
      </c>
      <c r="P3707">
        <f>INDEX('Supply Data'!$L$12:$L$17,'Demand Data'!O3707)</f>
        <v>50</v>
      </c>
      <c r="R3707" t="str">
        <f t="shared" si="576"/>
        <v>03-Jun-08 Tuesday 6</v>
      </c>
    </row>
    <row r="3708" spans="4:18" x14ac:dyDescent="0.35">
      <c r="D3708" s="21">
        <f t="shared" si="577"/>
        <v>39602.249999991021</v>
      </c>
      <c r="E3708" s="21" t="b">
        <f t="shared" si="570"/>
        <v>0</v>
      </c>
      <c r="F3708" s="21" t="b">
        <f t="shared" si="571"/>
        <v>0</v>
      </c>
      <c r="G3708" s="20">
        <f t="shared" si="572"/>
        <v>1</v>
      </c>
      <c r="H3708" s="20">
        <f t="shared" si="573"/>
        <v>24</v>
      </c>
      <c r="I3708" s="20">
        <f t="shared" si="578"/>
        <v>7</v>
      </c>
      <c r="J3708" s="21">
        <f t="shared" si="579"/>
        <v>39602</v>
      </c>
      <c r="K3708" s="21"/>
      <c r="L3708" s="21" t="str">
        <f t="shared" si="574"/>
        <v>Tuesday</v>
      </c>
      <c r="M3708" s="20">
        <f t="shared" si="575"/>
        <v>6</v>
      </c>
      <c r="N3708" s="19">
        <v>4065</v>
      </c>
      <c r="O3708" s="4">
        <f>MATCH(N3708-1,'Supply Data'!$K$12:$K$17)+1</f>
        <v>4</v>
      </c>
      <c r="P3708">
        <f>INDEX('Supply Data'!$L$12:$L$17,'Demand Data'!O3708)</f>
        <v>50</v>
      </c>
      <c r="R3708" t="str">
        <f t="shared" si="576"/>
        <v>03-Jun-08 Tuesday 7</v>
      </c>
    </row>
    <row r="3709" spans="4:18" x14ac:dyDescent="0.35">
      <c r="D3709" s="21">
        <f t="shared" si="577"/>
        <v>39602.291666657686</v>
      </c>
      <c r="E3709" s="21" t="b">
        <f t="shared" si="570"/>
        <v>0</v>
      </c>
      <c r="F3709" s="21" t="b">
        <f t="shared" si="571"/>
        <v>0</v>
      </c>
      <c r="G3709" s="20">
        <f t="shared" si="572"/>
        <v>1</v>
      </c>
      <c r="H3709" s="20">
        <f t="shared" si="573"/>
        <v>24</v>
      </c>
      <c r="I3709" s="20">
        <f t="shared" si="578"/>
        <v>8</v>
      </c>
      <c r="J3709" s="21">
        <f t="shared" si="579"/>
        <v>39602</v>
      </c>
      <c r="K3709" s="21"/>
      <c r="L3709" s="21" t="str">
        <f t="shared" si="574"/>
        <v>Tuesday</v>
      </c>
      <c r="M3709" s="20">
        <f t="shared" si="575"/>
        <v>6</v>
      </c>
      <c r="N3709" s="19">
        <v>4942.5</v>
      </c>
      <c r="O3709" s="4">
        <f>MATCH(N3709-1,'Supply Data'!$K$12:$K$17)+1</f>
        <v>5</v>
      </c>
      <c r="P3709">
        <f>INDEX('Supply Data'!$L$12:$L$17,'Demand Data'!O3709)</f>
        <v>75</v>
      </c>
      <c r="R3709" t="str">
        <f t="shared" si="576"/>
        <v>03-Jun-08 Tuesday 8</v>
      </c>
    </row>
    <row r="3710" spans="4:18" x14ac:dyDescent="0.35">
      <c r="D3710" s="21">
        <f t="shared" si="577"/>
        <v>39602.33333332435</v>
      </c>
      <c r="E3710" s="21" t="b">
        <f t="shared" si="570"/>
        <v>0</v>
      </c>
      <c r="F3710" s="21" t="b">
        <f t="shared" si="571"/>
        <v>0</v>
      </c>
      <c r="G3710" s="20">
        <f t="shared" si="572"/>
        <v>1</v>
      </c>
      <c r="H3710" s="20">
        <f t="shared" si="573"/>
        <v>24</v>
      </c>
      <c r="I3710" s="20">
        <f t="shared" si="578"/>
        <v>9</v>
      </c>
      <c r="J3710" s="21">
        <f t="shared" si="579"/>
        <v>39602</v>
      </c>
      <c r="K3710" s="21"/>
      <c r="L3710" s="21" t="str">
        <f t="shared" si="574"/>
        <v>Tuesday</v>
      </c>
      <c r="M3710" s="20">
        <f t="shared" si="575"/>
        <v>6</v>
      </c>
      <c r="N3710" s="19">
        <v>5455.5</v>
      </c>
      <c r="O3710" s="4">
        <f>MATCH(N3710-1,'Supply Data'!$K$12:$K$17)+1</f>
        <v>5</v>
      </c>
      <c r="P3710">
        <f>INDEX('Supply Data'!$L$12:$L$17,'Demand Data'!O3710)</f>
        <v>75</v>
      </c>
      <c r="R3710" t="str">
        <f t="shared" si="576"/>
        <v>03-Jun-08 Tuesday 9</v>
      </c>
    </row>
    <row r="3711" spans="4:18" x14ac:dyDescent="0.35">
      <c r="D3711" s="21">
        <f t="shared" si="577"/>
        <v>39602.374999991014</v>
      </c>
      <c r="E3711" s="21" t="b">
        <f t="shared" si="570"/>
        <v>0</v>
      </c>
      <c r="F3711" s="21" t="b">
        <f t="shared" si="571"/>
        <v>0</v>
      </c>
      <c r="G3711" s="20">
        <f t="shared" si="572"/>
        <v>1</v>
      </c>
      <c r="H3711" s="20">
        <f t="shared" si="573"/>
        <v>24</v>
      </c>
      <c r="I3711" s="20">
        <f t="shared" si="578"/>
        <v>10</v>
      </c>
      <c r="J3711" s="21">
        <f t="shared" si="579"/>
        <v>39602</v>
      </c>
      <c r="K3711" s="21"/>
      <c r="L3711" s="21" t="str">
        <f t="shared" si="574"/>
        <v>Tuesday</v>
      </c>
      <c r="M3711" s="20">
        <f t="shared" si="575"/>
        <v>6</v>
      </c>
      <c r="N3711" s="19">
        <v>5734.5</v>
      </c>
      <c r="O3711" s="4">
        <f>MATCH(N3711-1,'Supply Data'!$K$12:$K$17)+1</f>
        <v>5</v>
      </c>
      <c r="P3711">
        <f>INDEX('Supply Data'!$L$12:$L$17,'Demand Data'!O3711)</f>
        <v>75</v>
      </c>
      <c r="R3711" t="str">
        <f t="shared" si="576"/>
        <v>03-Jun-08 Tuesday 10</v>
      </c>
    </row>
    <row r="3712" spans="4:18" x14ac:dyDescent="0.35">
      <c r="D3712" s="21">
        <f t="shared" si="577"/>
        <v>39602.416666657678</v>
      </c>
      <c r="E3712" s="21" t="b">
        <f t="shared" si="570"/>
        <v>0</v>
      </c>
      <c r="F3712" s="21" t="b">
        <f t="shared" si="571"/>
        <v>0</v>
      </c>
      <c r="G3712" s="20">
        <f t="shared" si="572"/>
        <v>1</v>
      </c>
      <c r="H3712" s="20">
        <f t="shared" si="573"/>
        <v>24</v>
      </c>
      <c r="I3712" s="20">
        <f t="shared" si="578"/>
        <v>11</v>
      </c>
      <c r="J3712" s="21">
        <f t="shared" si="579"/>
        <v>39602</v>
      </c>
      <c r="K3712" s="21"/>
      <c r="L3712" s="21" t="str">
        <f t="shared" si="574"/>
        <v>Tuesday</v>
      </c>
      <c r="M3712" s="20">
        <f t="shared" si="575"/>
        <v>6</v>
      </c>
      <c r="N3712" s="19">
        <v>5997</v>
      </c>
      <c r="O3712" s="4">
        <f>MATCH(N3712-1,'Supply Data'!$K$12:$K$17)+1</f>
        <v>5</v>
      </c>
      <c r="P3712">
        <f>INDEX('Supply Data'!$L$12:$L$17,'Demand Data'!O3712)</f>
        <v>75</v>
      </c>
      <c r="R3712" t="str">
        <f t="shared" si="576"/>
        <v>03-Jun-08 Tuesday 11</v>
      </c>
    </row>
    <row r="3713" spans="4:18" x14ac:dyDescent="0.35">
      <c r="D3713" s="21">
        <f t="shared" si="577"/>
        <v>39602.458333324343</v>
      </c>
      <c r="E3713" s="21" t="b">
        <f t="shared" si="570"/>
        <v>0</v>
      </c>
      <c r="F3713" s="21" t="b">
        <f t="shared" si="571"/>
        <v>0</v>
      </c>
      <c r="G3713" s="20">
        <f t="shared" si="572"/>
        <v>1</v>
      </c>
      <c r="H3713" s="20">
        <f t="shared" si="573"/>
        <v>24</v>
      </c>
      <c r="I3713" s="20">
        <f t="shared" si="578"/>
        <v>12</v>
      </c>
      <c r="J3713" s="21">
        <f t="shared" si="579"/>
        <v>39602</v>
      </c>
      <c r="K3713" s="21"/>
      <c r="L3713" s="21" t="str">
        <f t="shared" si="574"/>
        <v>Tuesday</v>
      </c>
      <c r="M3713" s="20">
        <f t="shared" si="575"/>
        <v>6</v>
      </c>
      <c r="N3713" s="19">
        <v>5802</v>
      </c>
      <c r="O3713" s="4">
        <f>MATCH(N3713-1,'Supply Data'!$K$12:$K$17)+1</f>
        <v>5</v>
      </c>
      <c r="P3713">
        <f>INDEX('Supply Data'!$L$12:$L$17,'Demand Data'!O3713)</f>
        <v>75</v>
      </c>
      <c r="R3713" t="str">
        <f t="shared" si="576"/>
        <v>03-Jun-08 Tuesday 12</v>
      </c>
    </row>
    <row r="3714" spans="4:18" x14ac:dyDescent="0.35">
      <c r="D3714" s="21">
        <f t="shared" si="577"/>
        <v>39602.499999991007</v>
      </c>
      <c r="E3714" s="21" t="b">
        <f t="shared" si="570"/>
        <v>0</v>
      </c>
      <c r="F3714" s="21" t="b">
        <f t="shared" si="571"/>
        <v>0</v>
      </c>
      <c r="G3714" s="20">
        <f t="shared" si="572"/>
        <v>1</v>
      </c>
      <c r="H3714" s="20">
        <f t="shared" si="573"/>
        <v>24</v>
      </c>
      <c r="I3714" s="20">
        <f t="shared" si="578"/>
        <v>13</v>
      </c>
      <c r="J3714" s="21">
        <f t="shared" si="579"/>
        <v>39602</v>
      </c>
      <c r="K3714" s="21"/>
      <c r="L3714" s="21" t="str">
        <f t="shared" si="574"/>
        <v>Tuesday</v>
      </c>
      <c r="M3714" s="20">
        <f t="shared" si="575"/>
        <v>6</v>
      </c>
      <c r="N3714" s="19">
        <v>5935.5</v>
      </c>
      <c r="O3714" s="4">
        <f>MATCH(N3714-1,'Supply Data'!$K$12:$K$17)+1</f>
        <v>5</v>
      </c>
      <c r="P3714">
        <f>INDEX('Supply Data'!$L$12:$L$17,'Demand Data'!O3714)</f>
        <v>75</v>
      </c>
      <c r="R3714" t="str">
        <f t="shared" si="576"/>
        <v>03-Jun-08 Tuesday 13</v>
      </c>
    </row>
    <row r="3715" spans="4:18" x14ac:dyDescent="0.35">
      <c r="D3715" s="21">
        <f t="shared" si="577"/>
        <v>39602.541666657671</v>
      </c>
      <c r="E3715" s="21" t="b">
        <f t="shared" si="570"/>
        <v>0</v>
      </c>
      <c r="F3715" s="21" t="b">
        <f t="shared" si="571"/>
        <v>0</v>
      </c>
      <c r="G3715" s="20">
        <f t="shared" si="572"/>
        <v>1</v>
      </c>
      <c r="H3715" s="20">
        <f t="shared" si="573"/>
        <v>24</v>
      </c>
      <c r="I3715" s="20">
        <f t="shared" si="578"/>
        <v>14</v>
      </c>
      <c r="J3715" s="21">
        <f t="shared" si="579"/>
        <v>39602</v>
      </c>
      <c r="K3715" s="21"/>
      <c r="L3715" s="21" t="str">
        <f t="shared" si="574"/>
        <v>Tuesday</v>
      </c>
      <c r="M3715" s="20">
        <f t="shared" si="575"/>
        <v>6</v>
      </c>
      <c r="N3715" s="19">
        <v>6093</v>
      </c>
      <c r="O3715" s="4">
        <f>MATCH(N3715-1,'Supply Data'!$K$12:$K$17)+1</f>
        <v>5</v>
      </c>
      <c r="P3715">
        <f>INDEX('Supply Data'!$L$12:$L$17,'Demand Data'!O3715)</f>
        <v>75</v>
      </c>
      <c r="R3715" t="str">
        <f t="shared" si="576"/>
        <v>03-Jun-08 Tuesday 14</v>
      </c>
    </row>
    <row r="3716" spans="4:18" x14ac:dyDescent="0.35">
      <c r="D3716" s="21">
        <f t="shared" si="577"/>
        <v>39602.583333324335</v>
      </c>
      <c r="E3716" s="21" t="b">
        <f t="shared" si="570"/>
        <v>0</v>
      </c>
      <c r="F3716" s="21" t="b">
        <f t="shared" si="571"/>
        <v>0</v>
      </c>
      <c r="G3716" s="20">
        <f t="shared" si="572"/>
        <v>1</v>
      </c>
      <c r="H3716" s="20">
        <f t="shared" si="573"/>
        <v>24</v>
      </c>
      <c r="I3716" s="20">
        <f t="shared" si="578"/>
        <v>15</v>
      </c>
      <c r="J3716" s="21">
        <f t="shared" si="579"/>
        <v>39602</v>
      </c>
      <c r="K3716" s="21"/>
      <c r="L3716" s="21" t="str">
        <f t="shared" si="574"/>
        <v>Tuesday</v>
      </c>
      <c r="M3716" s="20">
        <f t="shared" si="575"/>
        <v>6</v>
      </c>
      <c r="N3716" s="19">
        <v>5700</v>
      </c>
      <c r="O3716" s="4">
        <f>MATCH(N3716-1,'Supply Data'!$K$12:$K$17)+1</f>
        <v>5</v>
      </c>
      <c r="P3716">
        <f>INDEX('Supply Data'!$L$12:$L$17,'Demand Data'!O3716)</f>
        <v>75</v>
      </c>
      <c r="R3716" t="str">
        <f t="shared" si="576"/>
        <v>03-Jun-08 Tuesday 15</v>
      </c>
    </row>
    <row r="3717" spans="4:18" x14ac:dyDescent="0.35">
      <c r="D3717" s="21">
        <f t="shared" si="577"/>
        <v>39602.624999991</v>
      </c>
      <c r="E3717" s="21" t="b">
        <f t="shared" si="570"/>
        <v>0</v>
      </c>
      <c r="F3717" s="21" t="b">
        <f t="shared" si="571"/>
        <v>0</v>
      </c>
      <c r="G3717" s="20">
        <f t="shared" si="572"/>
        <v>1</v>
      </c>
      <c r="H3717" s="20">
        <f t="shared" si="573"/>
        <v>24</v>
      </c>
      <c r="I3717" s="20">
        <f t="shared" si="578"/>
        <v>16</v>
      </c>
      <c r="J3717" s="21">
        <f t="shared" si="579"/>
        <v>39602</v>
      </c>
      <c r="K3717" s="21"/>
      <c r="L3717" s="21" t="str">
        <f t="shared" si="574"/>
        <v>Tuesday</v>
      </c>
      <c r="M3717" s="20">
        <f t="shared" si="575"/>
        <v>6</v>
      </c>
      <c r="N3717" s="19">
        <v>5793</v>
      </c>
      <c r="O3717" s="4">
        <f>MATCH(N3717-1,'Supply Data'!$K$12:$K$17)+1</f>
        <v>5</v>
      </c>
      <c r="P3717">
        <f>INDEX('Supply Data'!$L$12:$L$17,'Demand Data'!O3717)</f>
        <v>75</v>
      </c>
      <c r="R3717" t="str">
        <f t="shared" si="576"/>
        <v>03-Jun-08 Tuesday 16</v>
      </c>
    </row>
    <row r="3718" spans="4:18" x14ac:dyDescent="0.35">
      <c r="D3718" s="21">
        <f t="shared" si="577"/>
        <v>39602.666666657664</v>
      </c>
      <c r="E3718" s="21" t="b">
        <f t="shared" ref="E3718:E3781" si="580">D3718=$D$2</f>
        <v>0</v>
      </c>
      <c r="F3718" s="21" t="b">
        <f t="shared" ref="F3718:F3781" si="581">D3718=$E$2</f>
        <v>0</v>
      </c>
      <c r="G3718" s="20">
        <f t="shared" si="572"/>
        <v>1</v>
      </c>
      <c r="H3718" s="20">
        <f t="shared" si="573"/>
        <v>24</v>
      </c>
      <c r="I3718" s="20">
        <f t="shared" si="578"/>
        <v>17</v>
      </c>
      <c r="J3718" s="21">
        <f t="shared" si="579"/>
        <v>39602</v>
      </c>
      <c r="K3718" s="21"/>
      <c r="L3718" s="21" t="str">
        <f t="shared" si="574"/>
        <v>Tuesday</v>
      </c>
      <c r="M3718" s="20">
        <f t="shared" si="575"/>
        <v>6</v>
      </c>
      <c r="N3718" s="19">
        <v>5674.5</v>
      </c>
      <c r="O3718" s="4">
        <f>MATCH(N3718-1,'Supply Data'!$K$12:$K$17)+1</f>
        <v>5</v>
      </c>
      <c r="P3718">
        <f>INDEX('Supply Data'!$L$12:$L$17,'Demand Data'!O3718)</f>
        <v>75</v>
      </c>
      <c r="R3718" t="str">
        <f t="shared" si="576"/>
        <v>03-Jun-08 Tuesday 17</v>
      </c>
    </row>
    <row r="3719" spans="4:18" x14ac:dyDescent="0.35">
      <c r="D3719" s="21">
        <f t="shared" si="577"/>
        <v>39602.708333324328</v>
      </c>
      <c r="E3719" s="21" t="b">
        <f t="shared" si="580"/>
        <v>0</v>
      </c>
      <c r="F3719" s="21" t="b">
        <f t="shared" si="581"/>
        <v>0</v>
      </c>
      <c r="G3719" s="20">
        <f t="shared" ref="G3719:G3782" si="582">IF(E3719,2,IF(F3719,3,1))</f>
        <v>1</v>
      </c>
      <c r="H3719" s="20">
        <f t="shared" ref="H3719:H3782" si="583">CHOOSE(G3719,24,23,25)</f>
        <v>24</v>
      </c>
      <c r="I3719" s="20">
        <f t="shared" si="578"/>
        <v>18</v>
      </c>
      <c r="J3719" s="21">
        <f t="shared" si="579"/>
        <v>39602</v>
      </c>
      <c r="K3719" s="21"/>
      <c r="L3719" s="21" t="str">
        <f t="shared" ref="L3719:L3782" si="584">TEXT(J3719,"ddddd")</f>
        <v>Tuesday</v>
      </c>
      <c r="M3719" s="20">
        <f t="shared" ref="M3719:M3782" si="585">MONTH(D3719)</f>
        <v>6</v>
      </c>
      <c r="N3719" s="19">
        <v>5526</v>
      </c>
      <c r="O3719" s="4">
        <f>MATCH(N3719-1,'Supply Data'!$K$12:$K$17)+1</f>
        <v>5</v>
      </c>
      <c r="P3719">
        <f>INDEX('Supply Data'!$L$12:$L$17,'Demand Data'!O3719)</f>
        <v>75</v>
      </c>
      <c r="R3719" t="str">
        <f t="shared" ref="R3719:R3782" si="586">TEXT(D3719,"dd-mmm-yy ddddd")&amp;" "&amp;I3719</f>
        <v>03-Jun-08 Tuesday 18</v>
      </c>
    </row>
    <row r="3720" spans="4:18" x14ac:dyDescent="0.35">
      <c r="D3720" s="21">
        <f t="shared" ref="D3720:D3783" si="587">D3719+1/24</f>
        <v>39602.749999990992</v>
      </c>
      <c r="E3720" s="21" t="b">
        <f t="shared" si="580"/>
        <v>0</v>
      </c>
      <c r="F3720" s="21" t="b">
        <f t="shared" si="581"/>
        <v>0</v>
      </c>
      <c r="G3720" s="20">
        <f t="shared" si="582"/>
        <v>1</v>
      </c>
      <c r="H3720" s="20">
        <f t="shared" si="583"/>
        <v>24</v>
      </c>
      <c r="I3720" s="20">
        <f t="shared" ref="I3720:I3783" si="588">IF(I3719&gt;=H3720,1,I3719+1)</f>
        <v>19</v>
      </c>
      <c r="J3720" s="21">
        <f t="shared" ref="J3720:J3783" si="589">IF(I3720=1,J3719+1,J3719)</f>
        <v>39602</v>
      </c>
      <c r="K3720" s="21"/>
      <c r="L3720" s="21" t="str">
        <f t="shared" si="584"/>
        <v>Tuesday</v>
      </c>
      <c r="M3720" s="20">
        <f t="shared" si="585"/>
        <v>6</v>
      </c>
      <c r="N3720" s="19">
        <v>6052.5</v>
      </c>
      <c r="O3720" s="4">
        <f>MATCH(N3720-1,'Supply Data'!$K$12:$K$17)+1</f>
        <v>5</v>
      </c>
      <c r="P3720">
        <f>INDEX('Supply Data'!$L$12:$L$17,'Demand Data'!O3720)</f>
        <v>75</v>
      </c>
      <c r="R3720" t="str">
        <f t="shared" si="586"/>
        <v>03-Jun-08 Tuesday 19</v>
      </c>
    </row>
    <row r="3721" spans="4:18" x14ac:dyDescent="0.35">
      <c r="D3721" s="21">
        <f t="shared" si="587"/>
        <v>39602.791666657657</v>
      </c>
      <c r="E3721" s="21" t="b">
        <f t="shared" si="580"/>
        <v>0</v>
      </c>
      <c r="F3721" s="21" t="b">
        <f t="shared" si="581"/>
        <v>0</v>
      </c>
      <c r="G3721" s="20">
        <f t="shared" si="582"/>
        <v>1</v>
      </c>
      <c r="H3721" s="20">
        <f t="shared" si="583"/>
        <v>24</v>
      </c>
      <c r="I3721" s="20">
        <f t="shared" si="588"/>
        <v>20</v>
      </c>
      <c r="J3721" s="21">
        <f t="shared" si="589"/>
        <v>39602</v>
      </c>
      <c r="K3721" s="21"/>
      <c r="L3721" s="21" t="str">
        <f t="shared" si="584"/>
        <v>Tuesday</v>
      </c>
      <c r="M3721" s="20">
        <f t="shared" si="585"/>
        <v>6</v>
      </c>
      <c r="N3721" s="19">
        <v>5953.5</v>
      </c>
      <c r="O3721" s="4">
        <f>MATCH(N3721-1,'Supply Data'!$K$12:$K$17)+1</f>
        <v>5</v>
      </c>
      <c r="P3721">
        <f>INDEX('Supply Data'!$L$12:$L$17,'Demand Data'!O3721)</f>
        <v>75</v>
      </c>
      <c r="R3721" t="str">
        <f t="shared" si="586"/>
        <v>03-Jun-08 Tuesday 20</v>
      </c>
    </row>
    <row r="3722" spans="4:18" x14ac:dyDescent="0.35">
      <c r="D3722" s="21">
        <f t="shared" si="587"/>
        <v>39602.833333324321</v>
      </c>
      <c r="E3722" s="21" t="b">
        <f t="shared" si="580"/>
        <v>0</v>
      </c>
      <c r="F3722" s="21" t="b">
        <f t="shared" si="581"/>
        <v>0</v>
      </c>
      <c r="G3722" s="20">
        <f t="shared" si="582"/>
        <v>1</v>
      </c>
      <c r="H3722" s="20">
        <f t="shared" si="583"/>
        <v>24</v>
      </c>
      <c r="I3722" s="20">
        <f t="shared" si="588"/>
        <v>21</v>
      </c>
      <c r="J3722" s="21">
        <f t="shared" si="589"/>
        <v>39602</v>
      </c>
      <c r="K3722" s="21"/>
      <c r="L3722" s="21" t="str">
        <f t="shared" si="584"/>
        <v>Tuesday</v>
      </c>
      <c r="M3722" s="20">
        <f t="shared" si="585"/>
        <v>6</v>
      </c>
      <c r="N3722" s="19">
        <v>5782.5</v>
      </c>
      <c r="O3722" s="4">
        <f>MATCH(N3722-1,'Supply Data'!$K$12:$K$17)+1</f>
        <v>5</v>
      </c>
      <c r="P3722">
        <f>INDEX('Supply Data'!$L$12:$L$17,'Demand Data'!O3722)</f>
        <v>75</v>
      </c>
      <c r="R3722" t="str">
        <f t="shared" si="586"/>
        <v>03-Jun-08 Tuesday 21</v>
      </c>
    </row>
    <row r="3723" spans="4:18" x14ac:dyDescent="0.35">
      <c r="D3723" s="21">
        <f t="shared" si="587"/>
        <v>39602.874999990985</v>
      </c>
      <c r="E3723" s="21" t="b">
        <f t="shared" si="580"/>
        <v>0</v>
      </c>
      <c r="F3723" s="21" t="b">
        <f t="shared" si="581"/>
        <v>0</v>
      </c>
      <c r="G3723" s="20">
        <f t="shared" si="582"/>
        <v>1</v>
      </c>
      <c r="H3723" s="20">
        <f t="shared" si="583"/>
        <v>24</v>
      </c>
      <c r="I3723" s="20">
        <f t="shared" si="588"/>
        <v>22</v>
      </c>
      <c r="J3723" s="21">
        <f t="shared" si="589"/>
        <v>39602</v>
      </c>
      <c r="K3723" s="21"/>
      <c r="L3723" s="21" t="str">
        <f t="shared" si="584"/>
        <v>Tuesday</v>
      </c>
      <c r="M3723" s="20">
        <f t="shared" si="585"/>
        <v>6</v>
      </c>
      <c r="N3723" s="19">
        <v>5349</v>
      </c>
      <c r="O3723" s="4">
        <f>MATCH(N3723-1,'Supply Data'!$K$12:$K$17)+1</f>
        <v>5</v>
      </c>
      <c r="P3723">
        <f>INDEX('Supply Data'!$L$12:$L$17,'Demand Data'!O3723)</f>
        <v>75</v>
      </c>
      <c r="R3723" t="str">
        <f t="shared" si="586"/>
        <v>03-Jun-08 Tuesday 22</v>
      </c>
    </row>
    <row r="3724" spans="4:18" x14ac:dyDescent="0.35">
      <c r="D3724" s="21">
        <f t="shared" si="587"/>
        <v>39602.916666657649</v>
      </c>
      <c r="E3724" s="21" t="b">
        <f t="shared" si="580"/>
        <v>0</v>
      </c>
      <c r="F3724" s="21" t="b">
        <f t="shared" si="581"/>
        <v>0</v>
      </c>
      <c r="G3724" s="20">
        <f t="shared" si="582"/>
        <v>1</v>
      </c>
      <c r="H3724" s="20">
        <f t="shared" si="583"/>
        <v>24</v>
      </c>
      <c r="I3724" s="20">
        <f t="shared" si="588"/>
        <v>23</v>
      </c>
      <c r="J3724" s="21">
        <f t="shared" si="589"/>
        <v>39602</v>
      </c>
      <c r="K3724" s="21"/>
      <c r="L3724" s="21" t="str">
        <f t="shared" si="584"/>
        <v>Tuesday</v>
      </c>
      <c r="M3724" s="20">
        <f t="shared" si="585"/>
        <v>6</v>
      </c>
      <c r="N3724" s="19">
        <v>4840.5</v>
      </c>
      <c r="O3724" s="4">
        <f>MATCH(N3724-1,'Supply Data'!$K$12:$K$17)+1</f>
        <v>5</v>
      </c>
      <c r="P3724">
        <f>INDEX('Supply Data'!$L$12:$L$17,'Demand Data'!O3724)</f>
        <v>75</v>
      </c>
      <c r="R3724" t="str">
        <f t="shared" si="586"/>
        <v>03-Jun-08 Tuesday 23</v>
      </c>
    </row>
    <row r="3725" spans="4:18" x14ac:dyDescent="0.35">
      <c r="D3725" s="21">
        <f t="shared" si="587"/>
        <v>39602.958333324314</v>
      </c>
      <c r="E3725" s="21" t="b">
        <f t="shared" si="580"/>
        <v>0</v>
      </c>
      <c r="F3725" s="21" t="b">
        <f t="shared" si="581"/>
        <v>0</v>
      </c>
      <c r="G3725" s="20">
        <f t="shared" si="582"/>
        <v>1</v>
      </c>
      <c r="H3725" s="20">
        <f t="shared" si="583"/>
        <v>24</v>
      </c>
      <c r="I3725" s="20">
        <f t="shared" si="588"/>
        <v>24</v>
      </c>
      <c r="J3725" s="21">
        <f t="shared" si="589"/>
        <v>39602</v>
      </c>
      <c r="K3725" s="21"/>
      <c r="L3725" s="21" t="str">
        <f t="shared" si="584"/>
        <v>Tuesday</v>
      </c>
      <c r="M3725" s="20">
        <f t="shared" si="585"/>
        <v>6</v>
      </c>
      <c r="N3725" s="19">
        <v>4545</v>
      </c>
      <c r="O3725" s="4">
        <f>MATCH(N3725-1,'Supply Data'!$K$12:$K$17)+1</f>
        <v>4</v>
      </c>
      <c r="P3725">
        <f>INDEX('Supply Data'!$L$12:$L$17,'Demand Data'!O3725)</f>
        <v>50</v>
      </c>
      <c r="R3725" t="str">
        <f t="shared" si="586"/>
        <v>03-Jun-08 Tuesday 24</v>
      </c>
    </row>
    <row r="3726" spans="4:18" x14ac:dyDescent="0.35">
      <c r="D3726" s="21">
        <f t="shared" si="587"/>
        <v>39602.999999990978</v>
      </c>
      <c r="E3726" s="21" t="b">
        <f t="shared" si="580"/>
        <v>0</v>
      </c>
      <c r="F3726" s="21" t="b">
        <f t="shared" si="581"/>
        <v>0</v>
      </c>
      <c r="G3726" s="20">
        <f t="shared" si="582"/>
        <v>1</v>
      </c>
      <c r="H3726" s="20">
        <f t="shared" si="583"/>
        <v>24</v>
      </c>
      <c r="I3726" s="20">
        <f t="shared" si="588"/>
        <v>1</v>
      </c>
      <c r="J3726" s="21">
        <f t="shared" si="589"/>
        <v>39603</v>
      </c>
      <c r="K3726" s="21"/>
      <c r="L3726" s="21" t="str">
        <f t="shared" si="584"/>
        <v>Wednesday</v>
      </c>
      <c r="M3726" s="20">
        <f t="shared" si="585"/>
        <v>6</v>
      </c>
      <c r="N3726" s="19">
        <v>4414.5</v>
      </c>
      <c r="O3726" s="4">
        <f>MATCH(N3726-1,'Supply Data'!$K$12:$K$17)+1</f>
        <v>4</v>
      </c>
      <c r="P3726">
        <f>INDEX('Supply Data'!$L$12:$L$17,'Demand Data'!O3726)</f>
        <v>50</v>
      </c>
      <c r="R3726" t="str">
        <f t="shared" si="586"/>
        <v>04-Jun-08 Wednesday 1</v>
      </c>
    </row>
    <row r="3727" spans="4:18" x14ac:dyDescent="0.35">
      <c r="D3727" s="21">
        <f t="shared" si="587"/>
        <v>39603.041666657642</v>
      </c>
      <c r="E3727" s="21" t="b">
        <f t="shared" si="580"/>
        <v>0</v>
      </c>
      <c r="F3727" s="21" t="b">
        <f t="shared" si="581"/>
        <v>0</v>
      </c>
      <c r="G3727" s="20">
        <f t="shared" si="582"/>
        <v>1</v>
      </c>
      <c r="H3727" s="20">
        <f t="shared" si="583"/>
        <v>24</v>
      </c>
      <c r="I3727" s="20">
        <f t="shared" si="588"/>
        <v>2</v>
      </c>
      <c r="J3727" s="21">
        <f t="shared" si="589"/>
        <v>39603</v>
      </c>
      <c r="K3727" s="21"/>
      <c r="L3727" s="21" t="str">
        <f t="shared" si="584"/>
        <v>Wednesday</v>
      </c>
      <c r="M3727" s="20">
        <f t="shared" si="585"/>
        <v>6</v>
      </c>
      <c r="N3727" s="19">
        <v>4354.5</v>
      </c>
      <c r="O3727" s="4">
        <f>MATCH(N3727-1,'Supply Data'!$K$12:$K$17)+1</f>
        <v>4</v>
      </c>
      <c r="P3727">
        <f>INDEX('Supply Data'!$L$12:$L$17,'Demand Data'!O3727)</f>
        <v>50</v>
      </c>
      <c r="R3727" t="str">
        <f t="shared" si="586"/>
        <v>04-Jun-08 Wednesday 2</v>
      </c>
    </row>
    <row r="3728" spans="4:18" x14ac:dyDescent="0.35">
      <c r="D3728" s="21">
        <f t="shared" si="587"/>
        <v>39603.083333324306</v>
      </c>
      <c r="E3728" s="21" t="b">
        <f t="shared" si="580"/>
        <v>0</v>
      </c>
      <c r="F3728" s="21" t="b">
        <f t="shared" si="581"/>
        <v>0</v>
      </c>
      <c r="G3728" s="20">
        <f t="shared" si="582"/>
        <v>1</v>
      </c>
      <c r="H3728" s="20">
        <f t="shared" si="583"/>
        <v>24</v>
      </c>
      <c r="I3728" s="20">
        <f t="shared" si="588"/>
        <v>3</v>
      </c>
      <c r="J3728" s="21">
        <f t="shared" si="589"/>
        <v>39603</v>
      </c>
      <c r="K3728" s="21"/>
      <c r="L3728" s="21" t="str">
        <f t="shared" si="584"/>
        <v>Wednesday</v>
      </c>
      <c r="M3728" s="20">
        <f t="shared" si="585"/>
        <v>6</v>
      </c>
      <c r="N3728" s="19">
        <v>4212</v>
      </c>
      <c r="O3728" s="4">
        <f>MATCH(N3728-1,'Supply Data'!$K$12:$K$17)+1</f>
        <v>4</v>
      </c>
      <c r="P3728">
        <f>INDEX('Supply Data'!$L$12:$L$17,'Demand Data'!O3728)</f>
        <v>50</v>
      </c>
      <c r="R3728" t="str">
        <f t="shared" si="586"/>
        <v>04-Jun-08 Wednesday 3</v>
      </c>
    </row>
    <row r="3729" spans="4:18" x14ac:dyDescent="0.35">
      <c r="D3729" s="21">
        <f t="shared" si="587"/>
        <v>39603.124999990971</v>
      </c>
      <c r="E3729" s="21" t="b">
        <f t="shared" si="580"/>
        <v>0</v>
      </c>
      <c r="F3729" s="21" t="b">
        <f t="shared" si="581"/>
        <v>0</v>
      </c>
      <c r="G3729" s="20">
        <f t="shared" si="582"/>
        <v>1</v>
      </c>
      <c r="H3729" s="20">
        <f t="shared" si="583"/>
        <v>24</v>
      </c>
      <c r="I3729" s="20">
        <f t="shared" si="588"/>
        <v>4</v>
      </c>
      <c r="J3729" s="21">
        <f t="shared" si="589"/>
        <v>39603</v>
      </c>
      <c r="K3729" s="21"/>
      <c r="L3729" s="21" t="str">
        <f t="shared" si="584"/>
        <v>Wednesday</v>
      </c>
      <c r="M3729" s="20">
        <f t="shared" si="585"/>
        <v>6</v>
      </c>
      <c r="N3729" s="19">
        <v>3471</v>
      </c>
      <c r="O3729" s="4">
        <f>MATCH(N3729-1,'Supply Data'!$K$12:$K$17)+1</f>
        <v>3</v>
      </c>
      <c r="P3729">
        <f>INDEX('Supply Data'!$L$12:$L$17,'Demand Data'!O3729)</f>
        <v>23</v>
      </c>
      <c r="R3729" t="str">
        <f t="shared" si="586"/>
        <v>04-Jun-08 Wednesday 4</v>
      </c>
    </row>
    <row r="3730" spans="4:18" x14ac:dyDescent="0.35">
      <c r="D3730" s="21">
        <f t="shared" si="587"/>
        <v>39603.166666657635</v>
      </c>
      <c r="E3730" s="21" t="b">
        <f t="shared" si="580"/>
        <v>0</v>
      </c>
      <c r="F3730" s="21" t="b">
        <f t="shared" si="581"/>
        <v>0</v>
      </c>
      <c r="G3730" s="20">
        <f t="shared" si="582"/>
        <v>1</v>
      </c>
      <c r="H3730" s="20">
        <f t="shared" si="583"/>
        <v>24</v>
      </c>
      <c r="I3730" s="20">
        <f t="shared" si="588"/>
        <v>5</v>
      </c>
      <c r="J3730" s="21">
        <f t="shared" si="589"/>
        <v>39603</v>
      </c>
      <c r="K3730" s="21"/>
      <c r="L3730" s="21" t="str">
        <f t="shared" si="584"/>
        <v>Wednesday</v>
      </c>
      <c r="M3730" s="20">
        <f t="shared" si="585"/>
        <v>6</v>
      </c>
      <c r="N3730" s="19">
        <v>4341</v>
      </c>
      <c r="O3730" s="4">
        <f>MATCH(N3730-1,'Supply Data'!$K$12:$K$17)+1</f>
        <v>4</v>
      </c>
      <c r="P3730">
        <f>INDEX('Supply Data'!$L$12:$L$17,'Demand Data'!O3730)</f>
        <v>50</v>
      </c>
      <c r="R3730" t="str">
        <f t="shared" si="586"/>
        <v>04-Jun-08 Wednesday 5</v>
      </c>
    </row>
    <row r="3731" spans="4:18" x14ac:dyDescent="0.35">
      <c r="D3731" s="21">
        <f t="shared" si="587"/>
        <v>39603.208333324299</v>
      </c>
      <c r="E3731" s="21" t="b">
        <f t="shared" si="580"/>
        <v>0</v>
      </c>
      <c r="F3731" s="21" t="b">
        <f t="shared" si="581"/>
        <v>0</v>
      </c>
      <c r="G3731" s="20">
        <f t="shared" si="582"/>
        <v>1</v>
      </c>
      <c r="H3731" s="20">
        <f t="shared" si="583"/>
        <v>24</v>
      </c>
      <c r="I3731" s="20">
        <f t="shared" si="588"/>
        <v>6</v>
      </c>
      <c r="J3731" s="21">
        <f t="shared" si="589"/>
        <v>39603</v>
      </c>
      <c r="K3731" s="21"/>
      <c r="L3731" s="21" t="str">
        <f t="shared" si="584"/>
        <v>Wednesday</v>
      </c>
      <c r="M3731" s="20">
        <f t="shared" si="585"/>
        <v>6</v>
      </c>
      <c r="N3731" s="19">
        <v>4137</v>
      </c>
      <c r="O3731" s="4">
        <f>MATCH(N3731-1,'Supply Data'!$K$12:$K$17)+1</f>
        <v>4</v>
      </c>
      <c r="P3731">
        <f>INDEX('Supply Data'!$L$12:$L$17,'Demand Data'!O3731)</f>
        <v>50</v>
      </c>
      <c r="R3731" t="str">
        <f t="shared" si="586"/>
        <v>04-Jun-08 Wednesday 6</v>
      </c>
    </row>
    <row r="3732" spans="4:18" x14ac:dyDescent="0.35">
      <c r="D3732" s="21">
        <f t="shared" si="587"/>
        <v>39603.249999990963</v>
      </c>
      <c r="E3732" s="21" t="b">
        <f t="shared" si="580"/>
        <v>0</v>
      </c>
      <c r="F3732" s="21" t="b">
        <f t="shared" si="581"/>
        <v>0</v>
      </c>
      <c r="G3732" s="20">
        <f t="shared" si="582"/>
        <v>1</v>
      </c>
      <c r="H3732" s="20">
        <f t="shared" si="583"/>
        <v>24</v>
      </c>
      <c r="I3732" s="20">
        <f t="shared" si="588"/>
        <v>7</v>
      </c>
      <c r="J3732" s="21">
        <f t="shared" si="589"/>
        <v>39603</v>
      </c>
      <c r="K3732" s="21"/>
      <c r="L3732" s="21" t="str">
        <f t="shared" si="584"/>
        <v>Wednesday</v>
      </c>
      <c r="M3732" s="20">
        <f t="shared" si="585"/>
        <v>6</v>
      </c>
      <c r="N3732" s="19">
        <v>4345.5</v>
      </c>
      <c r="O3732" s="4">
        <f>MATCH(N3732-1,'Supply Data'!$K$12:$K$17)+1</f>
        <v>4</v>
      </c>
      <c r="P3732">
        <f>INDEX('Supply Data'!$L$12:$L$17,'Demand Data'!O3732)</f>
        <v>50</v>
      </c>
      <c r="R3732" t="str">
        <f t="shared" si="586"/>
        <v>04-Jun-08 Wednesday 7</v>
      </c>
    </row>
    <row r="3733" spans="4:18" x14ac:dyDescent="0.35">
      <c r="D3733" s="21">
        <f t="shared" si="587"/>
        <v>39603.291666657628</v>
      </c>
      <c r="E3733" s="21" t="b">
        <f t="shared" si="580"/>
        <v>0</v>
      </c>
      <c r="F3733" s="21" t="b">
        <f t="shared" si="581"/>
        <v>0</v>
      </c>
      <c r="G3733" s="20">
        <f t="shared" si="582"/>
        <v>1</v>
      </c>
      <c r="H3733" s="20">
        <f t="shared" si="583"/>
        <v>24</v>
      </c>
      <c r="I3733" s="20">
        <f t="shared" si="588"/>
        <v>8</v>
      </c>
      <c r="J3733" s="21">
        <f t="shared" si="589"/>
        <v>39603</v>
      </c>
      <c r="K3733" s="21"/>
      <c r="L3733" s="21" t="str">
        <f t="shared" si="584"/>
        <v>Wednesday</v>
      </c>
      <c r="M3733" s="20">
        <f t="shared" si="585"/>
        <v>6</v>
      </c>
      <c r="N3733" s="19">
        <v>4954.5</v>
      </c>
      <c r="O3733" s="4">
        <f>MATCH(N3733-1,'Supply Data'!$K$12:$K$17)+1</f>
        <v>5</v>
      </c>
      <c r="P3733">
        <f>INDEX('Supply Data'!$L$12:$L$17,'Demand Data'!O3733)</f>
        <v>75</v>
      </c>
      <c r="R3733" t="str">
        <f t="shared" si="586"/>
        <v>04-Jun-08 Wednesday 8</v>
      </c>
    </row>
    <row r="3734" spans="4:18" x14ac:dyDescent="0.35">
      <c r="D3734" s="21">
        <f t="shared" si="587"/>
        <v>39603.333333324292</v>
      </c>
      <c r="E3734" s="21" t="b">
        <f t="shared" si="580"/>
        <v>0</v>
      </c>
      <c r="F3734" s="21" t="b">
        <f t="shared" si="581"/>
        <v>0</v>
      </c>
      <c r="G3734" s="20">
        <f t="shared" si="582"/>
        <v>1</v>
      </c>
      <c r="H3734" s="20">
        <f t="shared" si="583"/>
        <v>24</v>
      </c>
      <c r="I3734" s="20">
        <f t="shared" si="588"/>
        <v>9</v>
      </c>
      <c r="J3734" s="21">
        <f t="shared" si="589"/>
        <v>39603</v>
      </c>
      <c r="K3734" s="21"/>
      <c r="L3734" s="21" t="str">
        <f t="shared" si="584"/>
        <v>Wednesday</v>
      </c>
      <c r="M3734" s="20">
        <f t="shared" si="585"/>
        <v>6</v>
      </c>
      <c r="N3734" s="19">
        <v>5563.5</v>
      </c>
      <c r="O3734" s="4">
        <f>MATCH(N3734-1,'Supply Data'!$K$12:$K$17)+1</f>
        <v>5</v>
      </c>
      <c r="P3734">
        <f>INDEX('Supply Data'!$L$12:$L$17,'Demand Data'!O3734)</f>
        <v>75</v>
      </c>
      <c r="R3734" t="str">
        <f t="shared" si="586"/>
        <v>04-Jun-08 Wednesday 9</v>
      </c>
    </row>
    <row r="3735" spans="4:18" x14ac:dyDescent="0.35">
      <c r="D3735" s="21">
        <f t="shared" si="587"/>
        <v>39603.374999990956</v>
      </c>
      <c r="E3735" s="21" t="b">
        <f t="shared" si="580"/>
        <v>0</v>
      </c>
      <c r="F3735" s="21" t="b">
        <f t="shared" si="581"/>
        <v>0</v>
      </c>
      <c r="G3735" s="20">
        <f t="shared" si="582"/>
        <v>1</v>
      </c>
      <c r="H3735" s="20">
        <f t="shared" si="583"/>
        <v>24</v>
      </c>
      <c r="I3735" s="20">
        <f t="shared" si="588"/>
        <v>10</v>
      </c>
      <c r="J3735" s="21">
        <f t="shared" si="589"/>
        <v>39603</v>
      </c>
      <c r="K3735" s="21"/>
      <c r="L3735" s="21" t="str">
        <f t="shared" si="584"/>
        <v>Wednesday</v>
      </c>
      <c r="M3735" s="20">
        <f t="shared" si="585"/>
        <v>6</v>
      </c>
      <c r="N3735" s="19">
        <v>5926.5</v>
      </c>
      <c r="O3735" s="4">
        <f>MATCH(N3735-1,'Supply Data'!$K$12:$K$17)+1</f>
        <v>5</v>
      </c>
      <c r="P3735">
        <f>INDEX('Supply Data'!$L$12:$L$17,'Demand Data'!O3735)</f>
        <v>75</v>
      </c>
      <c r="R3735" t="str">
        <f t="shared" si="586"/>
        <v>04-Jun-08 Wednesday 10</v>
      </c>
    </row>
    <row r="3736" spans="4:18" x14ac:dyDescent="0.35">
      <c r="D3736" s="21">
        <f t="shared" si="587"/>
        <v>39603.41666665762</v>
      </c>
      <c r="E3736" s="21" t="b">
        <f t="shared" si="580"/>
        <v>0</v>
      </c>
      <c r="F3736" s="21" t="b">
        <f t="shared" si="581"/>
        <v>0</v>
      </c>
      <c r="G3736" s="20">
        <f t="shared" si="582"/>
        <v>1</v>
      </c>
      <c r="H3736" s="20">
        <f t="shared" si="583"/>
        <v>24</v>
      </c>
      <c r="I3736" s="20">
        <f t="shared" si="588"/>
        <v>11</v>
      </c>
      <c r="J3736" s="21">
        <f t="shared" si="589"/>
        <v>39603</v>
      </c>
      <c r="K3736" s="21"/>
      <c r="L3736" s="21" t="str">
        <f t="shared" si="584"/>
        <v>Wednesday</v>
      </c>
      <c r="M3736" s="20">
        <f t="shared" si="585"/>
        <v>6</v>
      </c>
      <c r="N3736" s="19">
        <v>6102</v>
      </c>
      <c r="O3736" s="4">
        <f>MATCH(N3736-1,'Supply Data'!$K$12:$K$17)+1</f>
        <v>5</v>
      </c>
      <c r="P3736">
        <f>INDEX('Supply Data'!$L$12:$L$17,'Demand Data'!O3736)</f>
        <v>75</v>
      </c>
      <c r="R3736" t="str">
        <f t="shared" si="586"/>
        <v>04-Jun-08 Wednesday 11</v>
      </c>
    </row>
    <row r="3737" spans="4:18" x14ac:dyDescent="0.35">
      <c r="D3737" s="21">
        <f t="shared" si="587"/>
        <v>39603.458333324284</v>
      </c>
      <c r="E3737" s="21" t="b">
        <f t="shared" si="580"/>
        <v>0</v>
      </c>
      <c r="F3737" s="21" t="b">
        <f t="shared" si="581"/>
        <v>0</v>
      </c>
      <c r="G3737" s="20">
        <f t="shared" si="582"/>
        <v>1</v>
      </c>
      <c r="H3737" s="20">
        <f t="shared" si="583"/>
        <v>24</v>
      </c>
      <c r="I3737" s="20">
        <f t="shared" si="588"/>
        <v>12</v>
      </c>
      <c r="J3737" s="21">
        <f t="shared" si="589"/>
        <v>39603</v>
      </c>
      <c r="K3737" s="21"/>
      <c r="L3737" s="21" t="str">
        <f t="shared" si="584"/>
        <v>Wednesday</v>
      </c>
      <c r="M3737" s="20">
        <f t="shared" si="585"/>
        <v>6</v>
      </c>
      <c r="N3737" s="19">
        <v>5874</v>
      </c>
      <c r="O3737" s="4">
        <f>MATCH(N3737-1,'Supply Data'!$K$12:$K$17)+1</f>
        <v>5</v>
      </c>
      <c r="P3737">
        <f>INDEX('Supply Data'!$L$12:$L$17,'Demand Data'!O3737)</f>
        <v>75</v>
      </c>
      <c r="R3737" t="str">
        <f t="shared" si="586"/>
        <v>04-Jun-08 Wednesday 12</v>
      </c>
    </row>
    <row r="3738" spans="4:18" x14ac:dyDescent="0.35">
      <c r="D3738" s="21">
        <f t="shared" si="587"/>
        <v>39603.499999990949</v>
      </c>
      <c r="E3738" s="21" t="b">
        <f t="shared" si="580"/>
        <v>0</v>
      </c>
      <c r="F3738" s="21" t="b">
        <f t="shared" si="581"/>
        <v>0</v>
      </c>
      <c r="G3738" s="20">
        <f t="shared" si="582"/>
        <v>1</v>
      </c>
      <c r="H3738" s="20">
        <f t="shared" si="583"/>
        <v>24</v>
      </c>
      <c r="I3738" s="20">
        <f t="shared" si="588"/>
        <v>13</v>
      </c>
      <c r="J3738" s="21">
        <f t="shared" si="589"/>
        <v>39603</v>
      </c>
      <c r="K3738" s="21"/>
      <c r="L3738" s="21" t="str">
        <f t="shared" si="584"/>
        <v>Wednesday</v>
      </c>
      <c r="M3738" s="20">
        <f t="shared" si="585"/>
        <v>6</v>
      </c>
      <c r="N3738" s="19">
        <v>5968.5</v>
      </c>
      <c r="O3738" s="4">
        <f>MATCH(N3738-1,'Supply Data'!$K$12:$K$17)+1</f>
        <v>5</v>
      </c>
      <c r="P3738">
        <f>INDEX('Supply Data'!$L$12:$L$17,'Demand Data'!O3738)</f>
        <v>75</v>
      </c>
      <c r="R3738" t="str">
        <f t="shared" si="586"/>
        <v>04-Jun-08 Wednesday 13</v>
      </c>
    </row>
    <row r="3739" spans="4:18" x14ac:dyDescent="0.35">
      <c r="D3739" s="21">
        <f t="shared" si="587"/>
        <v>39603.541666657613</v>
      </c>
      <c r="E3739" s="21" t="b">
        <f t="shared" si="580"/>
        <v>0</v>
      </c>
      <c r="F3739" s="21" t="b">
        <f t="shared" si="581"/>
        <v>0</v>
      </c>
      <c r="G3739" s="20">
        <f t="shared" si="582"/>
        <v>1</v>
      </c>
      <c r="H3739" s="20">
        <f t="shared" si="583"/>
        <v>24</v>
      </c>
      <c r="I3739" s="20">
        <f t="shared" si="588"/>
        <v>14</v>
      </c>
      <c r="J3739" s="21">
        <f t="shared" si="589"/>
        <v>39603</v>
      </c>
      <c r="K3739" s="21"/>
      <c r="L3739" s="21" t="str">
        <f t="shared" si="584"/>
        <v>Wednesday</v>
      </c>
      <c r="M3739" s="20">
        <f t="shared" si="585"/>
        <v>6</v>
      </c>
      <c r="N3739" s="19">
        <v>6148.5</v>
      </c>
      <c r="O3739" s="4">
        <f>MATCH(N3739-1,'Supply Data'!$K$12:$K$17)+1</f>
        <v>5</v>
      </c>
      <c r="P3739">
        <f>INDEX('Supply Data'!$L$12:$L$17,'Demand Data'!O3739)</f>
        <v>75</v>
      </c>
      <c r="R3739" t="str">
        <f t="shared" si="586"/>
        <v>04-Jun-08 Wednesday 14</v>
      </c>
    </row>
    <row r="3740" spans="4:18" x14ac:dyDescent="0.35">
      <c r="D3740" s="21">
        <f t="shared" si="587"/>
        <v>39603.583333324277</v>
      </c>
      <c r="E3740" s="21" t="b">
        <f t="shared" si="580"/>
        <v>0</v>
      </c>
      <c r="F3740" s="21" t="b">
        <f t="shared" si="581"/>
        <v>0</v>
      </c>
      <c r="G3740" s="20">
        <f t="shared" si="582"/>
        <v>1</v>
      </c>
      <c r="H3740" s="20">
        <f t="shared" si="583"/>
        <v>24</v>
      </c>
      <c r="I3740" s="20">
        <f t="shared" si="588"/>
        <v>15</v>
      </c>
      <c r="J3740" s="21">
        <f t="shared" si="589"/>
        <v>39603</v>
      </c>
      <c r="K3740" s="21"/>
      <c r="L3740" s="21" t="str">
        <f t="shared" si="584"/>
        <v>Wednesday</v>
      </c>
      <c r="M3740" s="20">
        <f t="shared" si="585"/>
        <v>6</v>
      </c>
      <c r="N3740" s="19">
        <v>5998.5</v>
      </c>
      <c r="O3740" s="4">
        <f>MATCH(N3740-1,'Supply Data'!$K$12:$K$17)+1</f>
        <v>5</v>
      </c>
      <c r="P3740">
        <f>INDEX('Supply Data'!$L$12:$L$17,'Demand Data'!O3740)</f>
        <v>75</v>
      </c>
      <c r="R3740" t="str">
        <f t="shared" si="586"/>
        <v>04-Jun-08 Wednesday 15</v>
      </c>
    </row>
    <row r="3741" spans="4:18" x14ac:dyDescent="0.35">
      <c r="D3741" s="21">
        <f t="shared" si="587"/>
        <v>39603.624999990941</v>
      </c>
      <c r="E3741" s="21" t="b">
        <f t="shared" si="580"/>
        <v>0</v>
      </c>
      <c r="F3741" s="21" t="b">
        <f t="shared" si="581"/>
        <v>0</v>
      </c>
      <c r="G3741" s="20">
        <f t="shared" si="582"/>
        <v>1</v>
      </c>
      <c r="H3741" s="20">
        <f t="shared" si="583"/>
        <v>24</v>
      </c>
      <c r="I3741" s="20">
        <f t="shared" si="588"/>
        <v>16</v>
      </c>
      <c r="J3741" s="21">
        <f t="shared" si="589"/>
        <v>39603</v>
      </c>
      <c r="K3741" s="21"/>
      <c r="L3741" s="21" t="str">
        <f t="shared" si="584"/>
        <v>Wednesday</v>
      </c>
      <c r="M3741" s="20">
        <f t="shared" si="585"/>
        <v>6</v>
      </c>
      <c r="N3741" s="19">
        <v>5886</v>
      </c>
      <c r="O3741" s="4">
        <f>MATCH(N3741-1,'Supply Data'!$K$12:$K$17)+1</f>
        <v>5</v>
      </c>
      <c r="P3741">
        <f>INDEX('Supply Data'!$L$12:$L$17,'Demand Data'!O3741)</f>
        <v>75</v>
      </c>
      <c r="R3741" t="str">
        <f t="shared" si="586"/>
        <v>04-Jun-08 Wednesday 16</v>
      </c>
    </row>
    <row r="3742" spans="4:18" x14ac:dyDescent="0.35">
      <c r="D3742" s="21">
        <f t="shared" si="587"/>
        <v>39603.666666657606</v>
      </c>
      <c r="E3742" s="21" t="b">
        <f t="shared" si="580"/>
        <v>0</v>
      </c>
      <c r="F3742" s="21" t="b">
        <f t="shared" si="581"/>
        <v>0</v>
      </c>
      <c r="G3742" s="20">
        <f t="shared" si="582"/>
        <v>1</v>
      </c>
      <c r="H3742" s="20">
        <f t="shared" si="583"/>
        <v>24</v>
      </c>
      <c r="I3742" s="20">
        <f t="shared" si="588"/>
        <v>17</v>
      </c>
      <c r="J3742" s="21">
        <f t="shared" si="589"/>
        <v>39603</v>
      </c>
      <c r="K3742" s="21"/>
      <c r="L3742" s="21" t="str">
        <f t="shared" si="584"/>
        <v>Wednesday</v>
      </c>
      <c r="M3742" s="20">
        <f t="shared" si="585"/>
        <v>6</v>
      </c>
      <c r="N3742" s="19">
        <v>5640</v>
      </c>
      <c r="O3742" s="4">
        <f>MATCH(N3742-1,'Supply Data'!$K$12:$K$17)+1</f>
        <v>5</v>
      </c>
      <c r="P3742">
        <f>INDEX('Supply Data'!$L$12:$L$17,'Demand Data'!O3742)</f>
        <v>75</v>
      </c>
      <c r="R3742" t="str">
        <f t="shared" si="586"/>
        <v>04-Jun-08 Wednesday 17</v>
      </c>
    </row>
    <row r="3743" spans="4:18" x14ac:dyDescent="0.35">
      <c r="D3743" s="21">
        <f t="shared" si="587"/>
        <v>39603.70833332427</v>
      </c>
      <c r="E3743" s="21" t="b">
        <f t="shared" si="580"/>
        <v>0</v>
      </c>
      <c r="F3743" s="21" t="b">
        <f t="shared" si="581"/>
        <v>0</v>
      </c>
      <c r="G3743" s="20">
        <f t="shared" si="582"/>
        <v>1</v>
      </c>
      <c r="H3743" s="20">
        <f t="shared" si="583"/>
        <v>24</v>
      </c>
      <c r="I3743" s="20">
        <f t="shared" si="588"/>
        <v>18</v>
      </c>
      <c r="J3743" s="21">
        <f t="shared" si="589"/>
        <v>39603</v>
      </c>
      <c r="K3743" s="21"/>
      <c r="L3743" s="21" t="str">
        <f t="shared" si="584"/>
        <v>Wednesday</v>
      </c>
      <c r="M3743" s="20">
        <f t="shared" si="585"/>
        <v>6</v>
      </c>
      <c r="N3743" s="19">
        <v>5589</v>
      </c>
      <c r="O3743" s="4">
        <f>MATCH(N3743-1,'Supply Data'!$K$12:$K$17)+1</f>
        <v>5</v>
      </c>
      <c r="P3743">
        <f>INDEX('Supply Data'!$L$12:$L$17,'Demand Data'!O3743)</f>
        <v>75</v>
      </c>
      <c r="R3743" t="str">
        <f t="shared" si="586"/>
        <v>04-Jun-08 Wednesday 18</v>
      </c>
    </row>
    <row r="3744" spans="4:18" x14ac:dyDescent="0.35">
      <c r="D3744" s="21">
        <f t="shared" si="587"/>
        <v>39603.749999990934</v>
      </c>
      <c r="E3744" s="21" t="b">
        <f t="shared" si="580"/>
        <v>0</v>
      </c>
      <c r="F3744" s="21" t="b">
        <f t="shared" si="581"/>
        <v>0</v>
      </c>
      <c r="G3744" s="20">
        <f t="shared" si="582"/>
        <v>1</v>
      </c>
      <c r="H3744" s="20">
        <f t="shared" si="583"/>
        <v>24</v>
      </c>
      <c r="I3744" s="20">
        <f t="shared" si="588"/>
        <v>19</v>
      </c>
      <c r="J3744" s="21">
        <f t="shared" si="589"/>
        <v>39603</v>
      </c>
      <c r="K3744" s="21"/>
      <c r="L3744" s="21" t="str">
        <f t="shared" si="584"/>
        <v>Wednesday</v>
      </c>
      <c r="M3744" s="20">
        <f t="shared" si="585"/>
        <v>6</v>
      </c>
      <c r="N3744" s="19">
        <v>5952</v>
      </c>
      <c r="O3744" s="4">
        <f>MATCH(N3744-1,'Supply Data'!$K$12:$K$17)+1</f>
        <v>5</v>
      </c>
      <c r="P3744">
        <f>INDEX('Supply Data'!$L$12:$L$17,'Demand Data'!O3744)</f>
        <v>75</v>
      </c>
      <c r="R3744" t="str">
        <f t="shared" si="586"/>
        <v>04-Jun-08 Wednesday 19</v>
      </c>
    </row>
    <row r="3745" spans="4:18" x14ac:dyDescent="0.35">
      <c r="D3745" s="21">
        <f t="shared" si="587"/>
        <v>39603.791666657598</v>
      </c>
      <c r="E3745" s="21" t="b">
        <f t="shared" si="580"/>
        <v>0</v>
      </c>
      <c r="F3745" s="21" t="b">
        <f t="shared" si="581"/>
        <v>0</v>
      </c>
      <c r="G3745" s="20">
        <f t="shared" si="582"/>
        <v>1</v>
      </c>
      <c r="H3745" s="20">
        <f t="shared" si="583"/>
        <v>24</v>
      </c>
      <c r="I3745" s="20">
        <f t="shared" si="588"/>
        <v>20</v>
      </c>
      <c r="J3745" s="21">
        <f t="shared" si="589"/>
        <v>39603</v>
      </c>
      <c r="K3745" s="21"/>
      <c r="L3745" s="21" t="str">
        <f t="shared" si="584"/>
        <v>Wednesday</v>
      </c>
      <c r="M3745" s="20">
        <f t="shared" si="585"/>
        <v>6</v>
      </c>
      <c r="N3745" s="19">
        <v>5863.5</v>
      </c>
      <c r="O3745" s="4">
        <f>MATCH(N3745-1,'Supply Data'!$K$12:$K$17)+1</f>
        <v>5</v>
      </c>
      <c r="P3745">
        <f>INDEX('Supply Data'!$L$12:$L$17,'Demand Data'!O3745)</f>
        <v>75</v>
      </c>
      <c r="R3745" t="str">
        <f t="shared" si="586"/>
        <v>04-Jun-08 Wednesday 20</v>
      </c>
    </row>
    <row r="3746" spans="4:18" x14ac:dyDescent="0.35">
      <c r="D3746" s="21">
        <f t="shared" si="587"/>
        <v>39603.833333324263</v>
      </c>
      <c r="E3746" s="21" t="b">
        <f t="shared" si="580"/>
        <v>0</v>
      </c>
      <c r="F3746" s="21" t="b">
        <f t="shared" si="581"/>
        <v>0</v>
      </c>
      <c r="G3746" s="20">
        <f t="shared" si="582"/>
        <v>1</v>
      </c>
      <c r="H3746" s="20">
        <f t="shared" si="583"/>
        <v>24</v>
      </c>
      <c r="I3746" s="20">
        <f t="shared" si="588"/>
        <v>21</v>
      </c>
      <c r="J3746" s="21">
        <f t="shared" si="589"/>
        <v>39603</v>
      </c>
      <c r="K3746" s="21"/>
      <c r="L3746" s="21" t="str">
        <f t="shared" si="584"/>
        <v>Wednesday</v>
      </c>
      <c r="M3746" s="20">
        <f t="shared" si="585"/>
        <v>6</v>
      </c>
      <c r="N3746" s="19">
        <v>5688</v>
      </c>
      <c r="O3746" s="4">
        <f>MATCH(N3746-1,'Supply Data'!$K$12:$K$17)+1</f>
        <v>5</v>
      </c>
      <c r="P3746">
        <f>INDEX('Supply Data'!$L$12:$L$17,'Demand Data'!O3746)</f>
        <v>75</v>
      </c>
      <c r="R3746" t="str">
        <f t="shared" si="586"/>
        <v>04-Jun-08 Wednesday 21</v>
      </c>
    </row>
    <row r="3747" spans="4:18" x14ac:dyDescent="0.35">
      <c r="D3747" s="21">
        <f t="shared" si="587"/>
        <v>39603.874999990927</v>
      </c>
      <c r="E3747" s="21" t="b">
        <f t="shared" si="580"/>
        <v>0</v>
      </c>
      <c r="F3747" s="21" t="b">
        <f t="shared" si="581"/>
        <v>0</v>
      </c>
      <c r="G3747" s="20">
        <f t="shared" si="582"/>
        <v>1</v>
      </c>
      <c r="H3747" s="20">
        <f t="shared" si="583"/>
        <v>24</v>
      </c>
      <c r="I3747" s="20">
        <f t="shared" si="588"/>
        <v>22</v>
      </c>
      <c r="J3747" s="21">
        <f t="shared" si="589"/>
        <v>39603</v>
      </c>
      <c r="K3747" s="21"/>
      <c r="L3747" s="21" t="str">
        <f t="shared" si="584"/>
        <v>Wednesday</v>
      </c>
      <c r="M3747" s="20">
        <f t="shared" si="585"/>
        <v>6</v>
      </c>
      <c r="N3747" s="19">
        <v>5221.5</v>
      </c>
      <c r="O3747" s="4">
        <f>MATCH(N3747-1,'Supply Data'!$K$12:$K$17)+1</f>
        <v>5</v>
      </c>
      <c r="P3747">
        <f>INDEX('Supply Data'!$L$12:$L$17,'Demand Data'!O3747)</f>
        <v>75</v>
      </c>
      <c r="R3747" t="str">
        <f t="shared" si="586"/>
        <v>04-Jun-08 Wednesday 22</v>
      </c>
    </row>
    <row r="3748" spans="4:18" x14ac:dyDescent="0.35">
      <c r="D3748" s="21">
        <f t="shared" si="587"/>
        <v>39603.916666657591</v>
      </c>
      <c r="E3748" s="21" t="b">
        <f t="shared" si="580"/>
        <v>0</v>
      </c>
      <c r="F3748" s="21" t="b">
        <f t="shared" si="581"/>
        <v>0</v>
      </c>
      <c r="G3748" s="20">
        <f t="shared" si="582"/>
        <v>1</v>
      </c>
      <c r="H3748" s="20">
        <f t="shared" si="583"/>
        <v>24</v>
      </c>
      <c r="I3748" s="20">
        <f t="shared" si="588"/>
        <v>23</v>
      </c>
      <c r="J3748" s="21">
        <f t="shared" si="589"/>
        <v>39603</v>
      </c>
      <c r="K3748" s="21"/>
      <c r="L3748" s="21" t="str">
        <f t="shared" si="584"/>
        <v>Wednesday</v>
      </c>
      <c r="M3748" s="20">
        <f t="shared" si="585"/>
        <v>6</v>
      </c>
      <c r="N3748" s="19">
        <v>4848</v>
      </c>
      <c r="O3748" s="4">
        <f>MATCH(N3748-1,'Supply Data'!$K$12:$K$17)+1</f>
        <v>5</v>
      </c>
      <c r="P3748">
        <f>INDEX('Supply Data'!$L$12:$L$17,'Demand Data'!O3748)</f>
        <v>75</v>
      </c>
      <c r="R3748" t="str">
        <f t="shared" si="586"/>
        <v>04-Jun-08 Wednesday 23</v>
      </c>
    </row>
    <row r="3749" spans="4:18" x14ac:dyDescent="0.35">
      <c r="D3749" s="21">
        <f t="shared" si="587"/>
        <v>39603.958333324255</v>
      </c>
      <c r="E3749" s="21" t="b">
        <f t="shared" si="580"/>
        <v>0</v>
      </c>
      <c r="F3749" s="21" t="b">
        <f t="shared" si="581"/>
        <v>0</v>
      </c>
      <c r="G3749" s="20">
        <f t="shared" si="582"/>
        <v>1</v>
      </c>
      <c r="H3749" s="20">
        <f t="shared" si="583"/>
        <v>24</v>
      </c>
      <c r="I3749" s="20">
        <f t="shared" si="588"/>
        <v>24</v>
      </c>
      <c r="J3749" s="21">
        <f t="shared" si="589"/>
        <v>39603</v>
      </c>
      <c r="K3749" s="21"/>
      <c r="L3749" s="21" t="str">
        <f t="shared" si="584"/>
        <v>Wednesday</v>
      </c>
      <c r="M3749" s="20">
        <f t="shared" si="585"/>
        <v>6</v>
      </c>
      <c r="N3749" s="19">
        <v>4639.5</v>
      </c>
      <c r="O3749" s="4">
        <f>MATCH(N3749-1,'Supply Data'!$K$12:$K$17)+1</f>
        <v>4</v>
      </c>
      <c r="P3749">
        <f>INDEX('Supply Data'!$L$12:$L$17,'Demand Data'!O3749)</f>
        <v>50</v>
      </c>
      <c r="R3749" t="str">
        <f t="shared" si="586"/>
        <v>04-Jun-08 Wednesday 24</v>
      </c>
    </row>
    <row r="3750" spans="4:18" x14ac:dyDescent="0.35">
      <c r="D3750" s="21">
        <f t="shared" si="587"/>
        <v>39603.99999999092</v>
      </c>
      <c r="E3750" s="21" t="b">
        <f t="shared" si="580"/>
        <v>0</v>
      </c>
      <c r="F3750" s="21" t="b">
        <f t="shared" si="581"/>
        <v>0</v>
      </c>
      <c r="G3750" s="20">
        <f t="shared" si="582"/>
        <v>1</v>
      </c>
      <c r="H3750" s="20">
        <f t="shared" si="583"/>
        <v>24</v>
      </c>
      <c r="I3750" s="20">
        <f t="shared" si="588"/>
        <v>1</v>
      </c>
      <c r="J3750" s="21">
        <f t="shared" si="589"/>
        <v>39604</v>
      </c>
      <c r="K3750" s="21"/>
      <c r="L3750" s="21" t="str">
        <f t="shared" si="584"/>
        <v>Thursday</v>
      </c>
      <c r="M3750" s="20">
        <f t="shared" si="585"/>
        <v>6</v>
      </c>
      <c r="N3750" s="19">
        <v>4360.5</v>
      </c>
      <c r="O3750" s="4">
        <f>MATCH(N3750-1,'Supply Data'!$K$12:$K$17)+1</f>
        <v>4</v>
      </c>
      <c r="P3750">
        <f>INDEX('Supply Data'!$L$12:$L$17,'Demand Data'!O3750)</f>
        <v>50</v>
      </c>
      <c r="R3750" t="str">
        <f t="shared" si="586"/>
        <v>05-Jun-08 Thursday 1</v>
      </c>
    </row>
    <row r="3751" spans="4:18" x14ac:dyDescent="0.35">
      <c r="D3751" s="21">
        <f t="shared" si="587"/>
        <v>39604.041666657584</v>
      </c>
      <c r="E3751" s="21" t="b">
        <f t="shared" si="580"/>
        <v>0</v>
      </c>
      <c r="F3751" s="21" t="b">
        <f t="shared" si="581"/>
        <v>0</v>
      </c>
      <c r="G3751" s="20">
        <f t="shared" si="582"/>
        <v>1</v>
      </c>
      <c r="H3751" s="20">
        <f t="shared" si="583"/>
        <v>24</v>
      </c>
      <c r="I3751" s="20">
        <f t="shared" si="588"/>
        <v>2</v>
      </c>
      <c r="J3751" s="21">
        <f t="shared" si="589"/>
        <v>39604</v>
      </c>
      <c r="K3751" s="21"/>
      <c r="L3751" s="21" t="str">
        <f t="shared" si="584"/>
        <v>Thursday</v>
      </c>
      <c r="M3751" s="20">
        <f t="shared" si="585"/>
        <v>6</v>
      </c>
      <c r="N3751" s="19">
        <v>4381.5</v>
      </c>
      <c r="O3751" s="4">
        <f>MATCH(N3751-1,'Supply Data'!$K$12:$K$17)+1</f>
        <v>4</v>
      </c>
      <c r="P3751">
        <f>INDEX('Supply Data'!$L$12:$L$17,'Demand Data'!O3751)</f>
        <v>50</v>
      </c>
      <c r="R3751" t="str">
        <f t="shared" si="586"/>
        <v>05-Jun-08 Thursday 2</v>
      </c>
    </row>
    <row r="3752" spans="4:18" x14ac:dyDescent="0.35">
      <c r="D3752" s="21">
        <f t="shared" si="587"/>
        <v>39604.083333324248</v>
      </c>
      <c r="E3752" s="21" t="b">
        <f t="shared" si="580"/>
        <v>0</v>
      </c>
      <c r="F3752" s="21" t="b">
        <f t="shared" si="581"/>
        <v>0</v>
      </c>
      <c r="G3752" s="20">
        <f t="shared" si="582"/>
        <v>1</v>
      </c>
      <c r="H3752" s="20">
        <f t="shared" si="583"/>
        <v>24</v>
      </c>
      <c r="I3752" s="20">
        <f t="shared" si="588"/>
        <v>3</v>
      </c>
      <c r="J3752" s="21">
        <f t="shared" si="589"/>
        <v>39604</v>
      </c>
      <c r="K3752" s="21"/>
      <c r="L3752" s="21" t="str">
        <f t="shared" si="584"/>
        <v>Thursday</v>
      </c>
      <c r="M3752" s="20">
        <f t="shared" si="585"/>
        <v>6</v>
      </c>
      <c r="N3752" s="19">
        <v>4156.5</v>
      </c>
      <c r="O3752" s="4">
        <f>MATCH(N3752-1,'Supply Data'!$K$12:$K$17)+1</f>
        <v>4</v>
      </c>
      <c r="P3752">
        <f>INDEX('Supply Data'!$L$12:$L$17,'Demand Data'!O3752)</f>
        <v>50</v>
      </c>
      <c r="R3752" t="str">
        <f t="shared" si="586"/>
        <v>05-Jun-08 Thursday 3</v>
      </c>
    </row>
    <row r="3753" spans="4:18" x14ac:dyDescent="0.35">
      <c r="D3753" s="21">
        <f t="shared" si="587"/>
        <v>39604.124999990912</v>
      </c>
      <c r="E3753" s="21" t="b">
        <f t="shared" si="580"/>
        <v>0</v>
      </c>
      <c r="F3753" s="21" t="b">
        <f t="shared" si="581"/>
        <v>0</v>
      </c>
      <c r="G3753" s="20">
        <f t="shared" si="582"/>
        <v>1</v>
      </c>
      <c r="H3753" s="20">
        <f t="shared" si="583"/>
        <v>24</v>
      </c>
      <c r="I3753" s="20">
        <f t="shared" si="588"/>
        <v>4</v>
      </c>
      <c r="J3753" s="21">
        <f t="shared" si="589"/>
        <v>39604</v>
      </c>
      <c r="K3753" s="21"/>
      <c r="L3753" s="21" t="str">
        <f t="shared" si="584"/>
        <v>Thursday</v>
      </c>
      <c r="M3753" s="20">
        <f t="shared" si="585"/>
        <v>6</v>
      </c>
      <c r="N3753" s="19">
        <v>4125</v>
      </c>
      <c r="O3753" s="4">
        <f>MATCH(N3753-1,'Supply Data'!$K$12:$K$17)+1</f>
        <v>4</v>
      </c>
      <c r="P3753">
        <f>INDEX('Supply Data'!$L$12:$L$17,'Demand Data'!O3753)</f>
        <v>50</v>
      </c>
      <c r="R3753" t="str">
        <f t="shared" si="586"/>
        <v>05-Jun-08 Thursday 4</v>
      </c>
    </row>
    <row r="3754" spans="4:18" x14ac:dyDescent="0.35">
      <c r="D3754" s="21">
        <f t="shared" si="587"/>
        <v>39604.166666657577</v>
      </c>
      <c r="E3754" s="21" t="b">
        <f t="shared" si="580"/>
        <v>0</v>
      </c>
      <c r="F3754" s="21" t="b">
        <f t="shared" si="581"/>
        <v>0</v>
      </c>
      <c r="G3754" s="20">
        <f t="shared" si="582"/>
        <v>1</v>
      </c>
      <c r="H3754" s="20">
        <f t="shared" si="583"/>
        <v>24</v>
      </c>
      <c r="I3754" s="20">
        <f t="shared" si="588"/>
        <v>5</v>
      </c>
      <c r="J3754" s="21">
        <f t="shared" si="589"/>
        <v>39604</v>
      </c>
      <c r="K3754" s="21"/>
      <c r="L3754" s="21" t="str">
        <f t="shared" si="584"/>
        <v>Thursday</v>
      </c>
      <c r="M3754" s="20">
        <f t="shared" si="585"/>
        <v>6</v>
      </c>
      <c r="N3754" s="19">
        <v>4324.5</v>
      </c>
      <c r="O3754" s="4">
        <f>MATCH(N3754-1,'Supply Data'!$K$12:$K$17)+1</f>
        <v>4</v>
      </c>
      <c r="P3754">
        <f>INDEX('Supply Data'!$L$12:$L$17,'Demand Data'!O3754)</f>
        <v>50</v>
      </c>
      <c r="R3754" t="str">
        <f t="shared" si="586"/>
        <v>05-Jun-08 Thursday 5</v>
      </c>
    </row>
    <row r="3755" spans="4:18" x14ac:dyDescent="0.35">
      <c r="D3755" s="21">
        <f t="shared" si="587"/>
        <v>39604.208333324241</v>
      </c>
      <c r="E3755" s="21" t="b">
        <f t="shared" si="580"/>
        <v>0</v>
      </c>
      <c r="F3755" s="21" t="b">
        <f t="shared" si="581"/>
        <v>0</v>
      </c>
      <c r="G3755" s="20">
        <f t="shared" si="582"/>
        <v>1</v>
      </c>
      <c r="H3755" s="20">
        <f t="shared" si="583"/>
        <v>24</v>
      </c>
      <c r="I3755" s="20">
        <f t="shared" si="588"/>
        <v>6</v>
      </c>
      <c r="J3755" s="21">
        <f t="shared" si="589"/>
        <v>39604</v>
      </c>
      <c r="K3755" s="21"/>
      <c r="L3755" s="21" t="str">
        <f t="shared" si="584"/>
        <v>Thursday</v>
      </c>
      <c r="M3755" s="20">
        <f t="shared" si="585"/>
        <v>6</v>
      </c>
      <c r="N3755" s="19">
        <v>4134</v>
      </c>
      <c r="O3755" s="4">
        <f>MATCH(N3755-1,'Supply Data'!$K$12:$K$17)+1</f>
        <v>4</v>
      </c>
      <c r="P3755">
        <f>INDEX('Supply Data'!$L$12:$L$17,'Demand Data'!O3755)</f>
        <v>50</v>
      </c>
      <c r="R3755" t="str">
        <f t="shared" si="586"/>
        <v>05-Jun-08 Thursday 6</v>
      </c>
    </row>
    <row r="3756" spans="4:18" x14ac:dyDescent="0.35">
      <c r="D3756" s="21">
        <f t="shared" si="587"/>
        <v>39604.249999990905</v>
      </c>
      <c r="E3756" s="21" t="b">
        <f t="shared" si="580"/>
        <v>0</v>
      </c>
      <c r="F3756" s="21" t="b">
        <f t="shared" si="581"/>
        <v>0</v>
      </c>
      <c r="G3756" s="20">
        <f t="shared" si="582"/>
        <v>1</v>
      </c>
      <c r="H3756" s="20">
        <f t="shared" si="583"/>
        <v>24</v>
      </c>
      <c r="I3756" s="20">
        <f t="shared" si="588"/>
        <v>7</v>
      </c>
      <c r="J3756" s="21">
        <f t="shared" si="589"/>
        <v>39604</v>
      </c>
      <c r="K3756" s="21"/>
      <c r="L3756" s="21" t="str">
        <f t="shared" si="584"/>
        <v>Thursday</v>
      </c>
      <c r="M3756" s="20">
        <f t="shared" si="585"/>
        <v>6</v>
      </c>
      <c r="N3756" s="19">
        <v>4348.5</v>
      </c>
      <c r="O3756" s="4">
        <f>MATCH(N3756-1,'Supply Data'!$K$12:$K$17)+1</f>
        <v>4</v>
      </c>
      <c r="P3756">
        <f>INDEX('Supply Data'!$L$12:$L$17,'Demand Data'!O3756)</f>
        <v>50</v>
      </c>
      <c r="R3756" t="str">
        <f t="shared" si="586"/>
        <v>05-Jun-08 Thursday 7</v>
      </c>
    </row>
    <row r="3757" spans="4:18" x14ac:dyDescent="0.35">
      <c r="D3757" s="21">
        <f t="shared" si="587"/>
        <v>39604.291666657569</v>
      </c>
      <c r="E3757" s="21" t="b">
        <f t="shared" si="580"/>
        <v>0</v>
      </c>
      <c r="F3757" s="21" t="b">
        <f t="shared" si="581"/>
        <v>0</v>
      </c>
      <c r="G3757" s="20">
        <f t="shared" si="582"/>
        <v>1</v>
      </c>
      <c r="H3757" s="20">
        <f t="shared" si="583"/>
        <v>24</v>
      </c>
      <c r="I3757" s="20">
        <f t="shared" si="588"/>
        <v>8</v>
      </c>
      <c r="J3757" s="21">
        <f t="shared" si="589"/>
        <v>39604</v>
      </c>
      <c r="K3757" s="21"/>
      <c r="L3757" s="21" t="str">
        <f t="shared" si="584"/>
        <v>Thursday</v>
      </c>
      <c r="M3757" s="20">
        <f t="shared" si="585"/>
        <v>6</v>
      </c>
      <c r="N3757" s="19">
        <v>5121</v>
      </c>
      <c r="O3757" s="4">
        <f>MATCH(N3757-1,'Supply Data'!$K$12:$K$17)+1</f>
        <v>5</v>
      </c>
      <c r="P3757">
        <f>INDEX('Supply Data'!$L$12:$L$17,'Demand Data'!O3757)</f>
        <v>75</v>
      </c>
      <c r="R3757" t="str">
        <f t="shared" si="586"/>
        <v>05-Jun-08 Thursday 8</v>
      </c>
    </row>
    <row r="3758" spans="4:18" x14ac:dyDescent="0.35">
      <c r="D3758" s="21">
        <f t="shared" si="587"/>
        <v>39604.333333324234</v>
      </c>
      <c r="E3758" s="21" t="b">
        <f t="shared" si="580"/>
        <v>0</v>
      </c>
      <c r="F3758" s="21" t="b">
        <f t="shared" si="581"/>
        <v>0</v>
      </c>
      <c r="G3758" s="20">
        <f t="shared" si="582"/>
        <v>1</v>
      </c>
      <c r="H3758" s="20">
        <f t="shared" si="583"/>
        <v>24</v>
      </c>
      <c r="I3758" s="20">
        <f t="shared" si="588"/>
        <v>9</v>
      </c>
      <c r="J3758" s="21">
        <f t="shared" si="589"/>
        <v>39604</v>
      </c>
      <c r="K3758" s="21"/>
      <c r="L3758" s="21" t="str">
        <f t="shared" si="584"/>
        <v>Thursday</v>
      </c>
      <c r="M3758" s="20">
        <f t="shared" si="585"/>
        <v>6</v>
      </c>
      <c r="N3758" s="19">
        <v>5703</v>
      </c>
      <c r="O3758" s="4">
        <f>MATCH(N3758-1,'Supply Data'!$K$12:$K$17)+1</f>
        <v>5</v>
      </c>
      <c r="P3758">
        <f>INDEX('Supply Data'!$L$12:$L$17,'Demand Data'!O3758)</f>
        <v>75</v>
      </c>
      <c r="R3758" t="str">
        <f t="shared" si="586"/>
        <v>05-Jun-08 Thursday 9</v>
      </c>
    </row>
    <row r="3759" spans="4:18" x14ac:dyDescent="0.35">
      <c r="D3759" s="21">
        <f t="shared" si="587"/>
        <v>39604.374999990898</v>
      </c>
      <c r="E3759" s="21" t="b">
        <f t="shared" si="580"/>
        <v>0</v>
      </c>
      <c r="F3759" s="21" t="b">
        <f t="shared" si="581"/>
        <v>0</v>
      </c>
      <c r="G3759" s="20">
        <f t="shared" si="582"/>
        <v>1</v>
      </c>
      <c r="H3759" s="20">
        <f t="shared" si="583"/>
        <v>24</v>
      </c>
      <c r="I3759" s="20">
        <f t="shared" si="588"/>
        <v>10</v>
      </c>
      <c r="J3759" s="21">
        <f t="shared" si="589"/>
        <v>39604</v>
      </c>
      <c r="K3759" s="21"/>
      <c r="L3759" s="21" t="str">
        <f t="shared" si="584"/>
        <v>Thursday</v>
      </c>
      <c r="M3759" s="20">
        <f t="shared" si="585"/>
        <v>6</v>
      </c>
      <c r="N3759" s="19">
        <v>5959.5</v>
      </c>
      <c r="O3759" s="4">
        <f>MATCH(N3759-1,'Supply Data'!$K$12:$K$17)+1</f>
        <v>5</v>
      </c>
      <c r="P3759">
        <f>INDEX('Supply Data'!$L$12:$L$17,'Demand Data'!O3759)</f>
        <v>75</v>
      </c>
      <c r="R3759" t="str">
        <f t="shared" si="586"/>
        <v>05-Jun-08 Thursday 10</v>
      </c>
    </row>
    <row r="3760" spans="4:18" x14ac:dyDescent="0.35">
      <c r="D3760" s="21">
        <f t="shared" si="587"/>
        <v>39604.416666657562</v>
      </c>
      <c r="E3760" s="21" t="b">
        <f t="shared" si="580"/>
        <v>0</v>
      </c>
      <c r="F3760" s="21" t="b">
        <f t="shared" si="581"/>
        <v>0</v>
      </c>
      <c r="G3760" s="20">
        <f t="shared" si="582"/>
        <v>1</v>
      </c>
      <c r="H3760" s="20">
        <f t="shared" si="583"/>
        <v>24</v>
      </c>
      <c r="I3760" s="20">
        <f t="shared" si="588"/>
        <v>11</v>
      </c>
      <c r="J3760" s="21">
        <f t="shared" si="589"/>
        <v>39604</v>
      </c>
      <c r="K3760" s="21"/>
      <c r="L3760" s="21" t="str">
        <f t="shared" si="584"/>
        <v>Thursday</v>
      </c>
      <c r="M3760" s="20">
        <f t="shared" si="585"/>
        <v>6</v>
      </c>
      <c r="N3760" s="19">
        <v>6084</v>
      </c>
      <c r="O3760" s="4">
        <f>MATCH(N3760-1,'Supply Data'!$K$12:$K$17)+1</f>
        <v>5</v>
      </c>
      <c r="P3760">
        <f>INDEX('Supply Data'!$L$12:$L$17,'Demand Data'!O3760)</f>
        <v>75</v>
      </c>
      <c r="R3760" t="str">
        <f t="shared" si="586"/>
        <v>05-Jun-08 Thursday 11</v>
      </c>
    </row>
    <row r="3761" spans="4:18" x14ac:dyDescent="0.35">
      <c r="D3761" s="21">
        <f t="shared" si="587"/>
        <v>39604.458333324226</v>
      </c>
      <c r="E3761" s="21" t="b">
        <f t="shared" si="580"/>
        <v>0</v>
      </c>
      <c r="F3761" s="21" t="b">
        <f t="shared" si="581"/>
        <v>0</v>
      </c>
      <c r="G3761" s="20">
        <f t="shared" si="582"/>
        <v>1</v>
      </c>
      <c r="H3761" s="20">
        <f t="shared" si="583"/>
        <v>24</v>
      </c>
      <c r="I3761" s="20">
        <f t="shared" si="588"/>
        <v>12</v>
      </c>
      <c r="J3761" s="21">
        <f t="shared" si="589"/>
        <v>39604</v>
      </c>
      <c r="K3761" s="21"/>
      <c r="L3761" s="21" t="str">
        <f t="shared" si="584"/>
        <v>Thursday</v>
      </c>
      <c r="M3761" s="20">
        <f t="shared" si="585"/>
        <v>6</v>
      </c>
      <c r="N3761" s="19">
        <v>5908.5</v>
      </c>
      <c r="O3761" s="4">
        <f>MATCH(N3761-1,'Supply Data'!$K$12:$K$17)+1</f>
        <v>5</v>
      </c>
      <c r="P3761">
        <f>INDEX('Supply Data'!$L$12:$L$17,'Demand Data'!O3761)</f>
        <v>75</v>
      </c>
      <c r="R3761" t="str">
        <f t="shared" si="586"/>
        <v>05-Jun-08 Thursday 12</v>
      </c>
    </row>
    <row r="3762" spans="4:18" x14ac:dyDescent="0.35">
      <c r="D3762" s="21">
        <f t="shared" si="587"/>
        <v>39604.499999990891</v>
      </c>
      <c r="E3762" s="21" t="b">
        <f t="shared" si="580"/>
        <v>0</v>
      </c>
      <c r="F3762" s="21" t="b">
        <f t="shared" si="581"/>
        <v>0</v>
      </c>
      <c r="G3762" s="20">
        <f t="shared" si="582"/>
        <v>1</v>
      </c>
      <c r="H3762" s="20">
        <f t="shared" si="583"/>
        <v>24</v>
      </c>
      <c r="I3762" s="20">
        <f t="shared" si="588"/>
        <v>13</v>
      </c>
      <c r="J3762" s="21">
        <f t="shared" si="589"/>
        <v>39604</v>
      </c>
      <c r="K3762" s="21"/>
      <c r="L3762" s="21" t="str">
        <f t="shared" si="584"/>
        <v>Thursday</v>
      </c>
      <c r="M3762" s="20">
        <f t="shared" si="585"/>
        <v>6</v>
      </c>
      <c r="N3762" s="19">
        <v>6060</v>
      </c>
      <c r="O3762" s="4">
        <f>MATCH(N3762-1,'Supply Data'!$K$12:$K$17)+1</f>
        <v>5</v>
      </c>
      <c r="P3762">
        <f>INDEX('Supply Data'!$L$12:$L$17,'Demand Data'!O3762)</f>
        <v>75</v>
      </c>
      <c r="R3762" t="str">
        <f t="shared" si="586"/>
        <v>05-Jun-08 Thursday 13</v>
      </c>
    </row>
    <row r="3763" spans="4:18" x14ac:dyDescent="0.35">
      <c r="D3763" s="21">
        <f t="shared" si="587"/>
        <v>39604.541666657555</v>
      </c>
      <c r="E3763" s="21" t="b">
        <f t="shared" si="580"/>
        <v>0</v>
      </c>
      <c r="F3763" s="21" t="b">
        <f t="shared" si="581"/>
        <v>0</v>
      </c>
      <c r="G3763" s="20">
        <f t="shared" si="582"/>
        <v>1</v>
      </c>
      <c r="H3763" s="20">
        <f t="shared" si="583"/>
        <v>24</v>
      </c>
      <c r="I3763" s="20">
        <f t="shared" si="588"/>
        <v>14</v>
      </c>
      <c r="J3763" s="21">
        <f t="shared" si="589"/>
        <v>39604</v>
      </c>
      <c r="K3763" s="21"/>
      <c r="L3763" s="21" t="str">
        <f t="shared" si="584"/>
        <v>Thursday</v>
      </c>
      <c r="M3763" s="20">
        <f t="shared" si="585"/>
        <v>6</v>
      </c>
      <c r="N3763" s="19">
        <v>6255</v>
      </c>
      <c r="O3763" s="4">
        <f>MATCH(N3763-1,'Supply Data'!$K$12:$K$17)+1</f>
        <v>5</v>
      </c>
      <c r="P3763">
        <f>INDEX('Supply Data'!$L$12:$L$17,'Demand Data'!O3763)</f>
        <v>75</v>
      </c>
      <c r="R3763" t="str">
        <f t="shared" si="586"/>
        <v>05-Jun-08 Thursday 14</v>
      </c>
    </row>
    <row r="3764" spans="4:18" x14ac:dyDescent="0.35">
      <c r="D3764" s="21">
        <f t="shared" si="587"/>
        <v>39604.583333324219</v>
      </c>
      <c r="E3764" s="21" t="b">
        <f t="shared" si="580"/>
        <v>0</v>
      </c>
      <c r="F3764" s="21" t="b">
        <f t="shared" si="581"/>
        <v>0</v>
      </c>
      <c r="G3764" s="20">
        <f t="shared" si="582"/>
        <v>1</v>
      </c>
      <c r="H3764" s="20">
        <f t="shared" si="583"/>
        <v>24</v>
      </c>
      <c r="I3764" s="20">
        <f t="shared" si="588"/>
        <v>15</v>
      </c>
      <c r="J3764" s="21">
        <f t="shared" si="589"/>
        <v>39604</v>
      </c>
      <c r="K3764" s="21"/>
      <c r="L3764" s="21" t="str">
        <f t="shared" si="584"/>
        <v>Thursday</v>
      </c>
      <c r="M3764" s="20">
        <f t="shared" si="585"/>
        <v>6</v>
      </c>
      <c r="N3764" s="19">
        <v>6004.5</v>
      </c>
      <c r="O3764" s="4">
        <f>MATCH(N3764-1,'Supply Data'!$K$12:$K$17)+1</f>
        <v>5</v>
      </c>
      <c r="P3764">
        <f>INDEX('Supply Data'!$L$12:$L$17,'Demand Data'!O3764)</f>
        <v>75</v>
      </c>
      <c r="R3764" t="str">
        <f t="shared" si="586"/>
        <v>05-Jun-08 Thursday 15</v>
      </c>
    </row>
    <row r="3765" spans="4:18" x14ac:dyDescent="0.35">
      <c r="D3765" s="21">
        <f t="shared" si="587"/>
        <v>39604.624999990883</v>
      </c>
      <c r="E3765" s="21" t="b">
        <f t="shared" si="580"/>
        <v>0</v>
      </c>
      <c r="F3765" s="21" t="b">
        <f t="shared" si="581"/>
        <v>0</v>
      </c>
      <c r="G3765" s="20">
        <f t="shared" si="582"/>
        <v>1</v>
      </c>
      <c r="H3765" s="20">
        <f t="shared" si="583"/>
        <v>24</v>
      </c>
      <c r="I3765" s="20">
        <f t="shared" si="588"/>
        <v>16</v>
      </c>
      <c r="J3765" s="21">
        <f t="shared" si="589"/>
        <v>39604</v>
      </c>
      <c r="K3765" s="21"/>
      <c r="L3765" s="21" t="str">
        <f t="shared" si="584"/>
        <v>Thursday</v>
      </c>
      <c r="M3765" s="20">
        <f t="shared" si="585"/>
        <v>6</v>
      </c>
      <c r="N3765" s="19">
        <v>5931</v>
      </c>
      <c r="O3765" s="4">
        <f>MATCH(N3765-1,'Supply Data'!$K$12:$K$17)+1</f>
        <v>5</v>
      </c>
      <c r="P3765">
        <f>INDEX('Supply Data'!$L$12:$L$17,'Demand Data'!O3765)</f>
        <v>75</v>
      </c>
      <c r="R3765" t="str">
        <f t="shared" si="586"/>
        <v>05-Jun-08 Thursday 16</v>
      </c>
    </row>
    <row r="3766" spans="4:18" x14ac:dyDescent="0.35">
      <c r="D3766" s="21">
        <f t="shared" si="587"/>
        <v>39604.666666657547</v>
      </c>
      <c r="E3766" s="21" t="b">
        <f t="shared" si="580"/>
        <v>0</v>
      </c>
      <c r="F3766" s="21" t="b">
        <f t="shared" si="581"/>
        <v>0</v>
      </c>
      <c r="G3766" s="20">
        <f t="shared" si="582"/>
        <v>1</v>
      </c>
      <c r="H3766" s="20">
        <f t="shared" si="583"/>
        <v>24</v>
      </c>
      <c r="I3766" s="20">
        <f t="shared" si="588"/>
        <v>17</v>
      </c>
      <c r="J3766" s="21">
        <f t="shared" si="589"/>
        <v>39604</v>
      </c>
      <c r="K3766" s="21"/>
      <c r="L3766" s="21" t="str">
        <f t="shared" si="584"/>
        <v>Thursday</v>
      </c>
      <c r="M3766" s="20">
        <f t="shared" si="585"/>
        <v>6</v>
      </c>
      <c r="N3766" s="19">
        <v>5725.5</v>
      </c>
      <c r="O3766" s="4">
        <f>MATCH(N3766-1,'Supply Data'!$K$12:$K$17)+1</f>
        <v>5</v>
      </c>
      <c r="P3766">
        <f>INDEX('Supply Data'!$L$12:$L$17,'Demand Data'!O3766)</f>
        <v>75</v>
      </c>
      <c r="R3766" t="str">
        <f t="shared" si="586"/>
        <v>05-Jun-08 Thursday 17</v>
      </c>
    </row>
    <row r="3767" spans="4:18" x14ac:dyDescent="0.35">
      <c r="D3767" s="21">
        <f t="shared" si="587"/>
        <v>39604.708333324212</v>
      </c>
      <c r="E3767" s="21" t="b">
        <f t="shared" si="580"/>
        <v>0</v>
      </c>
      <c r="F3767" s="21" t="b">
        <f t="shared" si="581"/>
        <v>0</v>
      </c>
      <c r="G3767" s="20">
        <f t="shared" si="582"/>
        <v>1</v>
      </c>
      <c r="H3767" s="20">
        <f t="shared" si="583"/>
        <v>24</v>
      </c>
      <c r="I3767" s="20">
        <f t="shared" si="588"/>
        <v>18</v>
      </c>
      <c r="J3767" s="21">
        <f t="shared" si="589"/>
        <v>39604</v>
      </c>
      <c r="K3767" s="21"/>
      <c r="L3767" s="21" t="str">
        <f t="shared" si="584"/>
        <v>Thursday</v>
      </c>
      <c r="M3767" s="20">
        <f t="shared" si="585"/>
        <v>6</v>
      </c>
      <c r="N3767" s="19">
        <v>5479.5</v>
      </c>
      <c r="O3767" s="4">
        <f>MATCH(N3767-1,'Supply Data'!$K$12:$K$17)+1</f>
        <v>5</v>
      </c>
      <c r="P3767">
        <f>INDEX('Supply Data'!$L$12:$L$17,'Demand Data'!O3767)</f>
        <v>75</v>
      </c>
      <c r="R3767" t="str">
        <f t="shared" si="586"/>
        <v>05-Jun-08 Thursday 18</v>
      </c>
    </row>
    <row r="3768" spans="4:18" x14ac:dyDescent="0.35">
      <c r="D3768" s="21">
        <f t="shared" si="587"/>
        <v>39604.749999990876</v>
      </c>
      <c r="E3768" s="21" t="b">
        <f t="shared" si="580"/>
        <v>0</v>
      </c>
      <c r="F3768" s="21" t="b">
        <f t="shared" si="581"/>
        <v>0</v>
      </c>
      <c r="G3768" s="20">
        <f t="shared" si="582"/>
        <v>1</v>
      </c>
      <c r="H3768" s="20">
        <f t="shared" si="583"/>
        <v>24</v>
      </c>
      <c r="I3768" s="20">
        <f t="shared" si="588"/>
        <v>19</v>
      </c>
      <c r="J3768" s="21">
        <f t="shared" si="589"/>
        <v>39604</v>
      </c>
      <c r="K3768" s="21"/>
      <c r="L3768" s="21" t="str">
        <f t="shared" si="584"/>
        <v>Thursday</v>
      </c>
      <c r="M3768" s="20">
        <f t="shared" si="585"/>
        <v>6</v>
      </c>
      <c r="N3768" s="19">
        <v>5895</v>
      </c>
      <c r="O3768" s="4">
        <f>MATCH(N3768-1,'Supply Data'!$K$12:$K$17)+1</f>
        <v>5</v>
      </c>
      <c r="P3768">
        <f>INDEX('Supply Data'!$L$12:$L$17,'Demand Data'!O3768)</f>
        <v>75</v>
      </c>
      <c r="R3768" t="str">
        <f t="shared" si="586"/>
        <v>05-Jun-08 Thursday 19</v>
      </c>
    </row>
    <row r="3769" spans="4:18" x14ac:dyDescent="0.35">
      <c r="D3769" s="21">
        <f t="shared" si="587"/>
        <v>39604.79166665754</v>
      </c>
      <c r="E3769" s="21" t="b">
        <f t="shared" si="580"/>
        <v>0</v>
      </c>
      <c r="F3769" s="21" t="b">
        <f t="shared" si="581"/>
        <v>0</v>
      </c>
      <c r="G3769" s="20">
        <f t="shared" si="582"/>
        <v>1</v>
      </c>
      <c r="H3769" s="20">
        <f t="shared" si="583"/>
        <v>24</v>
      </c>
      <c r="I3769" s="20">
        <f t="shared" si="588"/>
        <v>20</v>
      </c>
      <c r="J3769" s="21">
        <f t="shared" si="589"/>
        <v>39604</v>
      </c>
      <c r="K3769" s="21"/>
      <c r="L3769" s="21" t="str">
        <f t="shared" si="584"/>
        <v>Thursday</v>
      </c>
      <c r="M3769" s="20">
        <f t="shared" si="585"/>
        <v>6</v>
      </c>
      <c r="N3769" s="19">
        <v>5910</v>
      </c>
      <c r="O3769" s="4">
        <f>MATCH(N3769-1,'Supply Data'!$K$12:$K$17)+1</f>
        <v>5</v>
      </c>
      <c r="P3769">
        <f>INDEX('Supply Data'!$L$12:$L$17,'Demand Data'!O3769)</f>
        <v>75</v>
      </c>
      <c r="R3769" t="str">
        <f t="shared" si="586"/>
        <v>05-Jun-08 Thursday 20</v>
      </c>
    </row>
    <row r="3770" spans="4:18" x14ac:dyDescent="0.35">
      <c r="D3770" s="21">
        <f t="shared" si="587"/>
        <v>39604.833333324204</v>
      </c>
      <c r="E3770" s="21" t="b">
        <f t="shared" si="580"/>
        <v>0</v>
      </c>
      <c r="F3770" s="21" t="b">
        <f t="shared" si="581"/>
        <v>0</v>
      </c>
      <c r="G3770" s="20">
        <f t="shared" si="582"/>
        <v>1</v>
      </c>
      <c r="H3770" s="20">
        <f t="shared" si="583"/>
        <v>24</v>
      </c>
      <c r="I3770" s="20">
        <f t="shared" si="588"/>
        <v>21</v>
      </c>
      <c r="J3770" s="21">
        <f t="shared" si="589"/>
        <v>39604</v>
      </c>
      <c r="K3770" s="21"/>
      <c r="L3770" s="21" t="str">
        <f t="shared" si="584"/>
        <v>Thursday</v>
      </c>
      <c r="M3770" s="20">
        <f t="shared" si="585"/>
        <v>6</v>
      </c>
      <c r="N3770" s="19">
        <v>5431.5</v>
      </c>
      <c r="O3770" s="4">
        <f>MATCH(N3770-1,'Supply Data'!$K$12:$K$17)+1</f>
        <v>5</v>
      </c>
      <c r="P3770">
        <f>INDEX('Supply Data'!$L$12:$L$17,'Demand Data'!O3770)</f>
        <v>75</v>
      </c>
      <c r="R3770" t="str">
        <f t="shared" si="586"/>
        <v>05-Jun-08 Thursday 21</v>
      </c>
    </row>
    <row r="3771" spans="4:18" x14ac:dyDescent="0.35">
      <c r="D3771" s="21">
        <f t="shared" si="587"/>
        <v>39604.874999990869</v>
      </c>
      <c r="E3771" s="21" t="b">
        <f t="shared" si="580"/>
        <v>0</v>
      </c>
      <c r="F3771" s="21" t="b">
        <f t="shared" si="581"/>
        <v>0</v>
      </c>
      <c r="G3771" s="20">
        <f t="shared" si="582"/>
        <v>1</v>
      </c>
      <c r="H3771" s="20">
        <f t="shared" si="583"/>
        <v>24</v>
      </c>
      <c r="I3771" s="20">
        <f t="shared" si="588"/>
        <v>22</v>
      </c>
      <c r="J3771" s="21">
        <f t="shared" si="589"/>
        <v>39604</v>
      </c>
      <c r="K3771" s="21"/>
      <c r="L3771" s="21" t="str">
        <f t="shared" si="584"/>
        <v>Thursday</v>
      </c>
      <c r="M3771" s="20">
        <f t="shared" si="585"/>
        <v>6</v>
      </c>
      <c r="N3771" s="19">
        <v>5317.5</v>
      </c>
      <c r="O3771" s="4">
        <f>MATCH(N3771-1,'Supply Data'!$K$12:$K$17)+1</f>
        <v>5</v>
      </c>
      <c r="P3771">
        <f>INDEX('Supply Data'!$L$12:$L$17,'Demand Data'!O3771)</f>
        <v>75</v>
      </c>
      <c r="R3771" t="str">
        <f t="shared" si="586"/>
        <v>05-Jun-08 Thursday 22</v>
      </c>
    </row>
    <row r="3772" spans="4:18" x14ac:dyDescent="0.35">
      <c r="D3772" s="21">
        <f t="shared" si="587"/>
        <v>39604.916666657533</v>
      </c>
      <c r="E3772" s="21" t="b">
        <f t="shared" si="580"/>
        <v>0</v>
      </c>
      <c r="F3772" s="21" t="b">
        <f t="shared" si="581"/>
        <v>0</v>
      </c>
      <c r="G3772" s="20">
        <f t="shared" si="582"/>
        <v>1</v>
      </c>
      <c r="H3772" s="20">
        <f t="shared" si="583"/>
        <v>24</v>
      </c>
      <c r="I3772" s="20">
        <f t="shared" si="588"/>
        <v>23</v>
      </c>
      <c r="J3772" s="21">
        <f t="shared" si="589"/>
        <v>39604</v>
      </c>
      <c r="K3772" s="21"/>
      <c r="L3772" s="21" t="str">
        <f t="shared" si="584"/>
        <v>Thursday</v>
      </c>
      <c r="M3772" s="20">
        <f t="shared" si="585"/>
        <v>6</v>
      </c>
      <c r="N3772" s="19">
        <v>4953</v>
      </c>
      <c r="O3772" s="4">
        <f>MATCH(N3772-1,'Supply Data'!$K$12:$K$17)+1</f>
        <v>5</v>
      </c>
      <c r="P3772">
        <f>INDEX('Supply Data'!$L$12:$L$17,'Demand Data'!O3772)</f>
        <v>75</v>
      </c>
      <c r="R3772" t="str">
        <f t="shared" si="586"/>
        <v>05-Jun-08 Thursday 23</v>
      </c>
    </row>
    <row r="3773" spans="4:18" x14ac:dyDescent="0.35">
      <c r="D3773" s="21">
        <f t="shared" si="587"/>
        <v>39604.958333324197</v>
      </c>
      <c r="E3773" s="21" t="b">
        <f t="shared" si="580"/>
        <v>0</v>
      </c>
      <c r="F3773" s="21" t="b">
        <f t="shared" si="581"/>
        <v>0</v>
      </c>
      <c r="G3773" s="20">
        <f t="shared" si="582"/>
        <v>1</v>
      </c>
      <c r="H3773" s="20">
        <f t="shared" si="583"/>
        <v>24</v>
      </c>
      <c r="I3773" s="20">
        <f t="shared" si="588"/>
        <v>24</v>
      </c>
      <c r="J3773" s="21">
        <f t="shared" si="589"/>
        <v>39604</v>
      </c>
      <c r="K3773" s="21"/>
      <c r="L3773" s="21" t="str">
        <f t="shared" si="584"/>
        <v>Thursday</v>
      </c>
      <c r="M3773" s="20">
        <f t="shared" si="585"/>
        <v>6</v>
      </c>
      <c r="N3773" s="19">
        <v>4666.5</v>
      </c>
      <c r="O3773" s="4">
        <f>MATCH(N3773-1,'Supply Data'!$K$12:$K$17)+1</f>
        <v>4</v>
      </c>
      <c r="P3773">
        <f>INDEX('Supply Data'!$L$12:$L$17,'Demand Data'!O3773)</f>
        <v>50</v>
      </c>
      <c r="R3773" t="str">
        <f t="shared" si="586"/>
        <v>05-Jun-08 Thursday 24</v>
      </c>
    </row>
    <row r="3774" spans="4:18" x14ac:dyDescent="0.35">
      <c r="D3774" s="21">
        <f t="shared" si="587"/>
        <v>39604.999999990861</v>
      </c>
      <c r="E3774" s="21" t="b">
        <f t="shared" si="580"/>
        <v>0</v>
      </c>
      <c r="F3774" s="21" t="b">
        <f t="shared" si="581"/>
        <v>0</v>
      </c>
      <c r="G3774" s="20">
        <f t="shared" si="582"/>
        <v>1</v>
      </c>
      <c r="H3774" s="20">
        <f t="shared" si="583"/>
        <v>24</v>
      </c>
      <c r="I3774" s="20">
        <f t="shared" si="588"/>
        <v>1</v>
      </c>
      <c r="J3774" s="21">
        <f t="shared" si="589"/>
        <v>39605</v>
      </c>
      <c r="K3774" s="21"/>
      <c r="L3774" s="21" t="str">
        <f t="shared" si="584"/>
        <v>Friday</v>
      </c>
      <c r="M3774" s="20">
        <f t="shared" si="585"/>
        <v>6</v>
      </c>
      <c r="N3774" s="19">
        <v>4393.5</v>
      </c>
      <c r="O3774" s="4">
        <f>MATCH(N3774-1,'Supply Data'!$K$12:$K$17)+1</f>
        <v>4</v>
      </c>
      <c r="P3774">
        <f>INDEX('Supply Data'!$L$12:$L$17,'Demand Data'!O3774)</f>
        <v>50</v>
      </c>
      <c r="R3774" t="str">
        <f t="shared" si="586"/>
        <v>06-Jun-08 Friday 1</v>
      </c>
    </row>
    <row r="3775" spans="4:18" x14ac:dyDescent="0.35">
      <c r="D3775" s="21">
        <f t="shared" si="587"/>
        <v>39605.041666657526</v>
      </c>
      <c r="E3775" s="21" t="b">
        <f t="shared" si="580"/>
        <v>0</v>
      </c>
      <c r="F3775" s="21" t="b">
        <f t="shared" si="581"/>
        <v>0</v>
      </c>
      <c r="G3775" s="20">
        <f t="shared" si="582"/>
        <v>1</v>
      </c>
      <c r="H3775" s="20">
        <f t="shared" si="583"/>
        <v>24</v>
      </c>
      <c r="I3775" s="20">
        <f t="shared" si="588"/>
        <v>2</v>
      </c>
      <c r="J3775" s="21">
        <f t="shared" si="589"/>
        <v>39605</v>
      </c>
      <c r="K3775" s="21"/>
      <c r="L3775" s="21" t="str">
        <f t="shared" si="584"/>
        <v>Friday</v>
      </c>
      <c r="M3775" s="20">
        <f t="shared" si="585"/>
        <v>6</v>
      </c>
      <c r="N3775" s="19">
        <v>4258.5</v>
      </c>
      <c r="O3775" s="4">
        <f>MATCH(N3775-1,'Supply Data'!$K$12:$K$17)+1</f>
        <v>4</v>
      </c>
      <c r="P3775">
        <f>INDEX('Supply Data'!$L$12:$L$17,'Demand Data'!O3775)</f>
        <v>50</v>
      </c>
      <c r="R3775" t="str">
        <f t="shared" si="586"/>
        <v>06-Jun-08 Friday 2</v>
      </c>
    </row>
    <row r="3776" spans="4:18" x14ac:dyDescent="0.35">
      <c r="D3776" s="21">
        <f t="shared" si="587"/>
        <v>39605.08333332419</v>
      </c>
      <c r="E3776" s="21" t="b">
        <f t="shared" si="580"/>
        <v>0</v>
      </c>
      <c r="F3776" s="21" t="b">
        <f t="shared" si="581"/>
        <v>0</v>
      </c>
      <c r="G3776" s="20">
        <f t="shared" si="582"/>
        <v>1</v>
      </c>
      <c r="H3776" s="20">
        <f t="shared" si="583"/>
        <v>24</v>
      </c>
      <c r="I3776" s="20">
        <f t="shared" si="588"/>
        <v>3</v>
      </c>
      <c r="J3776" s="21">
        <f t="shared" si="589"/>
        <v>39605</v>
      </c>
      <c r="K3776" s="21"/>
      <c r="L3776" s="21" t="str">
        <f t="shared" si="584"/>
        <v>Friday</v>
      </c>
      <c r="M3776" s="20">
        <f t="shared" si="585"/>
        <v>6</v>
      </c>
      <c r="N3776" s="19">
        <v>4173</v>
      </c>
      <c r="O3776" s="4">
        <f>MATCH(N3776-1,'Supply Data'!$K$12:$K$17)+1</f>
        <v>4</v>
      </c>
      <c r="P3776">
        <f>INDEX('Supply Data'!$L$12:$L$17,'Demand Data'!O3776)</f>
        <v>50</v>
      </c>
      <c r="R3776" t="str">
        <f t="shared" si="586"/>
        <v>06-Jun-08 Friday 3</v>
      </c>
    </row>
    <row r="3777" spans="4:18" x14ac:dyDescent="0.35">
      <c r="D3777" s="21">
        <f t="shared" si="587"/>
        <v>39605.124999990854</v>
      </c>
      <c r="E3777" s="21" t="b">
        <f t="shared" si="580"/>
        <v>0</v>
      </c>
      <c r="F3777" s="21" t="b">
        <f t="shared" si="581"/>
        <v>0</v>
      </c>
      <c r="G3777" s="20">
        <f t="shared" si="582"/>
        <v>1</v>
      </c>
      <c r="H3777" s="20">
        <f t="shared" si="583"/>
        <v>24</v>
      </c>
      <c r="I3777" s="20">
        <f t="shared" si="588"/>
        <v>4</v>
      </c>
      <c r="J3777" s="21">
        <f t="shared" si="589"/>
        <v>39605</v>
      </c>
      <c r="K3777" s="21"/>
      <c r="L3777" s="21" t="str">
        <f t="shared" si="584"/>
        <v>Friday</v>
      </c>
      <c r="M3777" s="20">
        <f t="shared" si="585"/>
        <v>6</v>
      </c>
      <c r="N3777" s="19">
        <v>4110</v>
      </c>
      <c r="O3777" s="4">
        <f>MATCH(N3777-1,'Supply Data'!$K$12:$K$17)+1</f>
        <v>4</v>
      </c>
      <c r="P3777">
        <f>INDEX('Supply Data'!$L$12:$L$17,'Demand Data'!O3777)</f>
        <v>50</v>
      </c>
      <c r="R3777" t="str">
        <f t="shared" si="586"/>
        <v>06-Jun-08 Friday 4</v>
      </c>
    </row>
    <row r="3778" spans="4:18" x14ac:dyDescent="0.35">
      <c r="D3778" s="21">
        <f t="shared" si="587"/>
        <v>39605.166666657518</v>
      </c>
      <c r="E3778" s="21" t="b">
        <f t="shared" si="580"/>
        <v>0</v>
      </c>
      <c r="F3778" s="21" t="b">
        <f t="shared" si="581"/>
        <v>0</v>
      </c>
      <c r="G3778" s="20">
        <f t="shared" si="582"/>
        <v>1</v>
      </c>
      <c r="H3778" s="20">
        <f t="shared" si="583"/>
        <v>24</v>
      </c>
      <c r="I3778" s="20">
        <f t="shared" si="588"/>
        <v>5</v>
      </c>
      <c r="J3778" s="21">
        <f t="shared" si="589"/>
        <v>39605</v>
      </c>
      <c r="K3778" s="21"/>
      <c r="L3778" s="21" t="str">
        <f t="shared" si="584"/>
        <v>Friday</v>
      </c>
      <c r="M3778" s="20">
        <f t="shared" si="585"/>
        <v>6</v>
      </c>
      <c r="N3778" s="19">
        <v>4269</v>
      </c>
      <c r="O3778" s="4">
        <f>MATCH(N3778-1,'Supply Data'!$K$12:$K$17)+1</f>
        <v>4</v>
      </c>
      <c r="P3778">
        <f>INDEX('Supply Data'!$L$12:$L$17,'Demand Data'!O3778)</f>
        <v>50</v>
      </c>
      <c r="R3778" t="str">
        <f t="shared" si="586"/>
        <v>06-Jun-08 Friday 5</v>
      </c>
    </row>
    <row r="3779" spans="4:18" x14ac:dyDescent="0.35">
      <c r="D3779" s="21">
        <f t="shared" si="587"/>
        <v>39605.208333324183</v>
      </c>
      <c r="E3779" s="21" t="b">
        <f t="shared" si="580"/>
        <v>0</v>
      </c>
      <c r="F3779" s="21" t="b">
        <f t="shared" si="581"/>
        <v>0</v>
      </c>
      <c r="G3779" s="20">
        <f t="shared" si="582"/>
        <v>1</v>
      </c>
      <c r="H3779" s="20">
        <f t="shared" si="583"/>
        <v>24</v>
      </c>
      <c r="I3779" s="20">
        <f t="shared" si="588"/>
        <v>6</v>
      </c>
      <c r="J3779" s="21">
        <f t="shared" si="589"/>
        <v>39605</v>
      </c>
      <c r="K3779" s="21"/>
      <c r="L3779" s="21" t="str">
        <f t="shared" si="584"/>
        <v>Friday</v>
      </c>
      <c r="M3779" s="20">
        <f t="shared" si="585"/>
        <v>6</v>
      </c>
      <c r="N3779" s="19">
        <v>4161</v>
      </c>
      <c r="O3779" s="4">
        <f>MATCH(N3779-1,'Supply Data'!$K$12:$K$17)+1</f>
        <v>4</v>
      </c>
      <c r="P3779">
        <f>INDEX('Supply Data'!$L$12:$L$17,'Demand Data'!O3779)</f>
        <v>50</v>
      </c>
      <c r="R3779" t="str">
        <f t="shared" si="586"/>
        <v>06-Jun-08 Friday 6</v>
      </c>
    </row>
    <row r="3780" spans="4:18" x14ac:dyDescent="0.35">
      <c r="D3780" s="21">
        <f t="shared" si="587"/>
        <v>39605.249999990847</v>
      </c>
      <c r="E3780" s="21" t="b">
        <f t="shared" si="580"/>
        <v>0</v>
      </c>
      <c r="F3780" s="21" t="b">
        <f t="shared" si="581"/>
        <v>0</v>
      </c>
      <c r="G3780" s="20">
        <f t="shared" si="582"/>
        <v>1</v>
      </c>
      <c r="H3780" s="20">
        <f t="shared" si="583"/>
        <v>24</v>
      </c>
      <c r="I3780" s="20">
        <f t="shared" si="588"/>
        <v>7</v>
      </c>
      <c r="J3780" s="21">
        <f t="shared" si="589"/>
        <v>39605</v>
      </c>
      <c r="K3780" s="21"/>
      <c r="L3780" s="21" t="str">
        <f t="shared" si="584"/>
        <v>Friday</v>
      </c>
      <c r="M3780" s="20">
        <f t="shared" si="585"/>
        <v>6</v>
      </c>
      <c r="N3780" s="19">
        <v>4360.5</v>
      </c>
      <c r="O3780" s="4">
        <f>MATCH(N3780-1,'Supply Data'!$K$12:$K$17)+1</f>
        <v>4</v>
      </c>
      <c r="P3780">
        <f>INDEX('Supply Data'!$L$12:$L$17,'Demand Data'!O3780)</f>
        <v>50</v>
      </c>
      <c r="R3780" t="str">
        <f t="shared" si="586"/>
        <v>06-Jun-08 Friday 7</v>
      </c>
    </row>
    <row r="3781" spans="4:18" x14ac:dyDescent="0.35">
      <c r="D3781" s="21">
        <f t="shared" si="587"/>
        <v>39605.291666657511</v>
      </c>
      <c r="E3781" s="21" t="b">
        <f t="shared" si="580"/>
        <v>0</v>
      </c>
      <c r="F3781" s="21" t="b">
        <f t="shared" si="581"/>
        <v>0</v>
      </c>
      <c r="G3781" s="20">
        <f t="shared" si="582"/>
        <v>1</v>
      </c>
      <c r="H3781" s="20">
        <f t="shared" si="583"/>
        <v>24</v>
      </c>
      <c r="I3781" s="20">
        <f t="shared" si="588"/>
        <v>8</v>
      </c>
      <c r="J3781" s="21">
        <f t="shared" si="589"/>
        <v>39605</v>
      </c>
      <c r="K3781" s="21"/>
      <c r="L3781" s="21" t="str">
        <f t="shared" si="584"/>
        <v>Friday</v>
      </c>
      <c r="M3781" s="20">
        <f t="shared" si="585"/>
        <v>6</v>
      </c>
      <c r="N3781" s="19">
        <v>5167.5</v>
      </c>
      <c r="O3781" s="4">
        <f>MATCH(N3781-1,'Supply Data'!$K$12:$K$17)+1</f>
        <v>5</v>
      </c>
      <c r="P3781">
        <f>INDEX('Supply Data'!$L$12:$L$17,'Demand Data'!O3781)</f>
        <v>75</v>
      </c>
      <c r="R3781" t="str">
        <f t="shared" si="586"/>
        <v>06-Jun-08 Friday 8</v>
      </c>
    </row>
    <row r="3782" spans="4:18" x14ac:dyDescent="0.35">
      <c r="D3782" s="21">
        <f t="shared" si="587"/>
        <v>39605.333333324175</v>
      </c>
      <c r="E3782" s="21" t="b">
        <f t="shared" ref="E3782:E3845" si="590">D3782=$D$2</f>
        <v>0</v>
      </c>
      <c r="F3782" s="21" t="b">
        <f t="shared" ref="F3782:F3845" si="591">D3782=$E$2</f>
        <v>0</v>
      </c>
      <c r="G3782" s="20">
        <f t="shared" si="582"/>
        <v>1</v>
      </c>
      <c r="H3782" s="20">
        <f t="shared" si="583"/>
        <v>24</v>
      </c>
      <c r="I3782" s="20">
        <f t="shared" si="588"/>
        <v>9</v>
      </c>
      <c r="J3782" s="21">
        <f t="shared" si="589"/>
        <v>39605</v>
      </c>
      <c r="K3782" s="21"/>
      <c r="L3782" s="21" t="str">
        <f t="shared" si="584"/>
        <v>Friday</v>
      </c>
      <c r="M3782" s="20">
        <f t="shared" si="585"/>
        <v>6</v>
      </c>
      <c r="N3782" s="19">
        <v>5730</v>
      </c>
      <c r="O3782" s="4">
        <f>MATCH(N3782-1,'Supply Data'!$K$12:$K$17)+1</f>
        <v>5</v>
      </c>
      <c r="P3782">
        <f>INDEX('Supply Data'!$L$12:$L$17,'Demand Data'!O3782)</f>
        <v>75</v>
      </c>
      <c r="R3782" t="str">
        <f t="shared" si="586"/>
        <v>06-Jun-08 Friday 9</v>
      </c>
    </row>
    <row r="3783" spans="4:18" x14ac:dyDescent="0.35">
      <c r="D3783" s="21">
        <f t="shared" si="587"/>
        <v>39605.37499999084</v>
      </c>
      <c r="E3783" s="21" t="b">
        <f t="shared" si="590"/>
        <v>0</v>
      </c>
      <c r="F3783" s="21" t="b">
        <f t="shared" si="591"/>
        <v>0</v>
      </c>
      <c r="G3783" s="20">
        <f t="shared" ref="G3783:G3846" si="592">IF(E3783,2,IF(F3783,3,1))</f>
        <v>1</v>
      </c>
      <c r="H3783" s="20">
        <f t="shared" ref="H3783:H3846" si="593">CHOOSE(G3783,24,23,25)</f>
        <v>24</v>
      </c>
      <c r="I3783" s="20">
        <f t="shared" si="588"/>
        <v>10</v>
      </c>
      <c r="J3783" s="21">
        <f t="shared" si="589"/>
        <v>39605</v>
      </c>
      <c r="K3783" s="21"/>
      <c r="L3783" s="21" t="str">
        <f t="shared" ref="L3783:L3846" si="594">TEXT(J3783,"ddddd")</f>
        <v>Friday</v>
      </c>
      <c r="M3783" s="20">
        <f t="shared" ref="M3783:M3846" si="595">MONTH(D3783)</f>
        <v>6</v>
      </c>
      <c r="N3783" s="19">
        <v>6024</v>
      </c>
      <c r="O3783" s="4">
        <f>MATCH(N3783-1,'Supply Data'!$K$12:$K$17)+1</f>
        <v>5</v>
      </c>
      <c r="P3783">
        <f>INDEX('Supply Data'!$L$12:$L$17,'Demand Data'!O3783)</f>
        <v>75</v>
      </c>
      <c r="R3783" t="str">
        <f t="shared" ref="R3783:R3846" si="596">TEXT(D3783,"dd-mmm-yy ddddd")&amp;" "&amp;I3783</f>
        <v>06-Jun-08 Friday 10</v>
      </c>
    </row>
    <row r="3784" spans="4:18" x14ac:dyDescent="0.35">
      <c r="D3784" s="21">
        <f t="shared" ref="D3784:D3847" si="597">D3783+1/24</f>
        <v>39605.416666657504</v>
      </c>
      <c r="E3784" s="21" t="b">
        <f t="shared" si="590"/>
        <v>0</v>
      </c>
      <c r="F3784" s="21" t="b">
        <f t="shared" si="591"/>
        <v>0</v>
      </c>
      <c r="G3784" s="20">
        <f t="shared" si="592"/>
        <v>1</v>
      </c>
      <c r="H3784" s="20">
        <f t="shared" si="593"/>
        <v>24</v>
      </c>
      <c r="I3784" s="20">
        <f t="shared" ref="I3784:I3847" si="598">IF(I3783&gt;=H3784,1,I3783+1)</f>
        <v>11</v>
      </c>
      <c r="J3784" s="21">
        <f t="shared" ref="J3784:J3847" si="599">IF(I3784=1,J3783+1,J3783)</f>
        <v>39605</v>
      </c>
      <c r="K3784" s="21"/>
      <c r="L3784" s="21" t="str">
        <f t="shared" si="594"/>
        <v>Friday</v>
      </c>
      <c r="M3784" s="20">
        <f t="shared" si="595"/>
        <v>6</v>
      </c>
      <c r="N3784" s="19">
        <v>6132</v>
      </c>
      <c r="O3784" s="4">
        <f>MATCH(N3784-1,'Supply Data'!$K$12:$K$17)+1</f>
        <v>5</v>
      </c>
      <c r="P3784">
        <f>INDEX('Supply Data'!$L$12:$L$17,'Demand Data'!O3784)</f>
        <v>75</v>
      </c>
      <c r="R3784" t="str">
        <f t="shared" si="596"/>
        <v>06-Jun-08 Friday 11</v>
      </c>
    </row>
    <row r="3785" spans="4:18" x14ac:dyDescent="0.35">
      <c r="D3785" s="21">
        <f t="shared" si="597"/>
        <v>39605.458333324168</v>
      </c>
      <c r="E3785" s="21" t="b">
        <f t="shared" si="590"/>
        <v>0</v>
      </c>
      <c r="F3785" s="21" t="b">
        <f t="shared" si="591"/>
        <v>0</v>
      </c>
      <c r="G3785" s="20">
        <f t="shared" si="592"/>
        <v>1</v>
      </c>
      <c r="H3785" s="20">
        <f t="shared" si="593"/>
        <v>24</v>
      </c>
      <c r="I3785" s="20">
        <f t="shared" si="598"/>
        <v>12</v>
      </c>
      <c r="J3785" s="21">
        <f t="shared" si="599"/>
        <v>39605</v>
      </c>
      <c r="K3785" s="21"/>
      <c r="L3785" s="21" t="str">
        <f t="shared" si="594"/>
        <v>Friday</v>
      </c>
      <c r="M3785" s="20">
        <f t="shared" si="595"/>
        <v>6</v>
      </c>
      <c r="N3785" s="19">
        <v>5944.5</v>
      </c>
      <c r="O3785" s="4">
        <f>MATCH(N3785-1,'Supply Data'!$K$12:$K$17)+1</f>
        <v>5</v>
      </c>
      <c r="P3785">
        <f>INDEX('Supply Data'!$L$12:$L$17,'Demand Data'!O3785)</f>
        <v>75</v>
      </c>
      <c r="R3785" t="str">
        <f t="shared" si="596"/>
        <v>06-Jun-08 Friday 12</v>
      </c>
    </row>
    <row r="3786" spans="4:18" x14ac:dyDescent="0.35">
      <c r="D3786" s="21">
        <f t="shared" si="597"/>
        <v>39605.499999990832</v>
      </c>
      <c r="E3786" s="21" t="b">
        <f t="shared" si="590"/>
        <v>0</v>
      </c>
      <c r="F3786" s="21" t="b">
        <f t="shared" si="591"/>
        <v>0</v>
      </c>
      <c r="G3786" s="20">
        <f t="shared" si="592"/>
        <v>1</v>
      </c>
      <c r="H3786" s="20">
        <f t="shared" si="593"/>
        <v>24</v>
      </c>
      <c r="I3786" s="20">
        <f t="shared" si="598"/>
        <v>13</v>
      </c>
      <c r="J3786" s="21">
        <f t="shared" si="599"/>
        <v>39605</v>
      </c>
      <c r="K3786" s="21"/>
      <c r="L3786" s="21" t="str">
        <f t="shared" si="594"/>
        <v>Friday</v>
      </c>
      <c r="M3786" s="20">
        <f t="shared" si="595"/>
        <v>6</v>
      </c>
      <c r="N3786" s="19">
        <v>6051</v>
      </c>
      <c r="O3786" s="4">
        <f>MATCH(N3786-1,'Supply Data'!$K$12:$K$17)+1</f>
        <v>5</v>
      </c>
      <c r="P3786">
        <f>INDEX('Supply Data'!$L$12:$L$17,'Demand Data'!O3786)</f>
        <v>75</v>
      </c>
      <c r="R3786" t="str">
        <f t="shared" si="596"/>
        <v>06-Jun-08 Friday 13</v>
      </c>
    </row>
    <row r="3787" spans="4:18" x14ac:dyDescent="0.35">
      <c r="D3787" s="21">
        <f t="shared" si="597"/>
        <v>39605.541666657497</v>
      </c>
      <c r="E3787" s="21" t="b">
        <f t="shared" si="590"/>
        <v>0</v>
      </c>
      <c r="F3787" s="21" t="b">
        <f t="shared" si="591"/>
        <v>0</v>
      </c>
      <c r="G3787" s="20">
        <f t="shared" si="592"/>
        <v>1</v>
      </c>
      <c r="H3787" s="20">
        <f t="shared" si="593"/>
        <v>24</v>
      </c>
      <c r="I3787" s="20">
        <f t="shared" si="598"/>
        <v>14</v>
      </c>
      <c r="J3787" s="21">
        <f t="shared" si="599"/>
        <v>39605</v>
      </c>
      <c r="K3787" s="21"/>
      <c r="L3787" s="21" t="str">
        <f t="shared" si="594"/>
        <v>Friday</v>
      </c>
      <c r="M3787" s="20">
        <f t="shared" si="595"/>
        <v>6</v>
      </c>
      <c r="N3787" s="19">
        <v>6207</v>
      </c>
      <c r="O3787" s="4">
        <f>MATCH(N3787-1,'Supply Data'!$K$12:$K$17)+1</f>
        <v>5</v>
      </c>
      <c r="P3787">
        <f>INDEX('Supply Data'!$L$12:$L$17,'Demand Data'!O3787)</f>
        <v>75</v>
      </c>
      <c r="R3787" t="str">
        <f t="shared" si="596"/>
        <v>06-Jun-08 Friday 14</v>
      </c>
    </row>
    <row r="3788" spans="4:18" x14ac:dyDescent="0.35">
      <c r="D3788" s="21">
        <f t="shared" si="597"/>
        <v>39605.583333324161</v>
      </c>
      <c r="E3788" s="21" t="b">
        <f t="shared" si="590"/>
        <v>0</v>
      </c>
      <c r="F3788" s="21" t="b">
        <f t="shared" si="591"/>
        <v>0</v>
      </c>
      <c r="G3788" s="20">
        <f t="shared" si="592"/>
        <v>1</v>
      </c>
      <c r="H3788" s="20">
        <f t="shared" si="593"/>
        <v>24</v>
      </c>
      <c r="I3788" s="20">
        <f t="shared" si="598"/>
        <v>15</v>
      </c>
      <c r="J3788" s="21">
        <f t="shared" si="599"/>
        <v>39605</v>
      </c>
      <c r="K3788" s="21"/>
      <c r="L3788" s="21" t="str">
        <f t="shared" si="594"/>
        <v>Friday</v>
      </c>
      <c r="M3788" s="20">
        <f t="shared" si="595"/>
        <v>6</v>
      </c>
      <c r="N3788" s="19">
        <v>6003</v>
      </c>
      <c r="O3788" s="4">
        <f>MATCH(N3788-1,'Supply Data'!$K$12:$K$17)+1</f>
        <v>5</v>
      </c>
      <c r="P3788">
        <f>INDEX('Supply Data'!$L$12:$L$17,'Demand Data'!O3788)</f>
        <v>75</v>
      </c>
      <c r="R3788" t="str">
        <f t="shared" si="596"/>
        <v>06-Jun-08 Friday 15</v>
      </c>
    </row>
    <row r="3789" spans="4:18" x14ac:dyDescent="0.35">
      <c r="D3789" s="21">
        <f t="shared" si="597"/>
        <v>39605.624999990825</v>
      </c>
      <c r="E3789" s="21" t="b">
        <f t="shared" si="590"/>
        <v>0</v>
      </c>
      <c r="F3789" s="21" t="b">
        <f t="shared" si="591"/>
        <v>0</v>
      </c>
      <c r="G3789" s="20">
        <f t="shared" si="592"/>
        <v>1</v>
      </c>
      <c r="H3789" s="20">
        <f t="shared" si="593"/>
        <v>24</v>
      </c>
      <c r="I3789" s="20">
        <f t="shared" si="598"/>
        <v>16</v>
      </c>
      <c r="J3789" s="21">
        <f t="shared" si="599"/>
        <v>39605</v>
      </c>
      <c r="K3789" s="21"/>
      <c r="L3789" s="21" t="str">
        <f t="shared" si="594"/>
        <v>Friday</v>
      </c>
      <c r="M3789" s="20">
        <f t="shared" si="595"/>
        <v>6</v>
      </c>
      <c r="N3789" s="19">
        <v>5907</v>
      </c>
      <c r="O3789" s="4">
        <f>MATCH(N3789-1,'Supply Data'!$K$12:$K$17)+1</f>
        <v>5</v>
      </c>
      <c r="P3789">
        <f>INDEX('Supply Data'!$L$12:$L$17,'Demand Data'!O3789)</f>
        <v>75</v>
      </c>
      <c r="R3789" t="str">
        <f t="shared" si="596"/>
        <v>06-Jun-08 Friday 16</v>
      </c>
    </row>
    <row r="3790" spans="4:18" x14ac:dyDescent="0.35">
      <c r="D3790" s="21">
        <f t="shared" si="597"/>
        <v>39605.666666657489</v>
      </c>
      <c r="E3790" s="21" t="b">
        <f t="shared" si="590"/>
        <v>0</v>
      </c>
      <c r="F3790" s="21" t="b">
        <f t="shared" si="591"/>
        <v>0</v>
      </c>
      <c r="G3790" s="20">
        <f t="shared" si="592"/>
        <v>1</v>
      </c>
      <c r="H3790" s="20">
        <f t="shared" si="593"/>
        <v>24</v>
      </c>
      <c r="I3790" s="20">
        <f t="shared" si="598"/>
        <v>17</v>
      </c>
      <c r="J3790" s="21">
        <f t="shared" si="599"/>
        <v>39605</v>
      </c>
      <c r="K3790" s="21"/>
      <c r="L3790" s="21" t="str">
        <f t="shared" si="594"/>
        <v>Friday</v>
      </c>
      <c r="M3790" s="20">
        <f t="shared" si="595"/>
        <v>6</v>
      </c>
      <c r="N3790" s="19">
        <v>5697</v>
      </c>
      <c r="O3790" s="4">
        <f>MATCH(N3790-1,'Supply Data'!$K$12:$K$17)+1</f>
        <v>5</v>
      </c>
      <c r="P3790">
        <f>INDEX('Supply Data'!$L$12:$L$17,'Demand Data'!O3790)</f>
        <v>75</v>
      </c>
      <c r="R3790" t="str">
        <f t="shared" si="596"/>
        <v>06-Jun-08 Friday 17</v>
      </c>
    </row>
    <row r="3791" spans="4:18" x14ac:dyDescent="0.35">
      <c r="D3791" s="21">
        <f t="shared" si="597"/>
        <v>39605.708333324154</v>
      </c>
      <c r="E3791" s="21" t="b">
        <f t="shared" si="590"/>
        <v>0</v>
      </c>
      <c r="F3791" s="21" t="b">
        <f t="shared" si="591"/>
        <v>0</v>
      </c>
      <c r="G3791" s="20">
        <f t="shared" si="592"/>
        <v>1</v>
      </c>
      <c r="H3791" s="20">
        <f t="shared" si="593"/>
        <v>24</v>
      </c>
      <c r="I3791" s="20">
        <f t="shared" si="598"/>
        <v>18</v>
      </c>
      <c r="J3791" s="21">
        <f t="shared" si="599"/>
        <v>39605</v>
      </c>
      <c r="K3791" s="21"/>
      <c r="L3791" s="21" t="str">
        <f t="shared" si="594"/>
        <v>Friday</v>
      </c>
      <c r="M3791" s="20">
        <f t="shared" si="595"/>
        <v>6</v>
      </c>
      <c r="N3791" s="19">
        <v>5499</v>
      </c>
      <c r="O3791" s="4">
        <f>MATCH(N3791-1,'Supply Data'!$K$12:$K$17)+1</f>
        <v>5</v>
      </c>
      <c r="P3791">
        <f>INDEX('Supply Data'!$L$12:$L$17,'Demand Data'!O3791)</f>
        <v>75</v>
      </c>
      <c r="R3791" t="str">
        <f t="shared" si="596"/>
        <v>06-Jun-08 Friday 18</v>
      </c>
    </row>
    <row r="3792" spans="4:18" x14ac:dyDescent="0.35">
      <c r="D3792" s="21">
        <f t="shared" si="597"/>
        <v>39605.749999990818</v>
      </c>
      <c r="E3792" s="21" t="b">
        <f t="shared" si="590"/>
        <v>0</v>
      </c>
      <c r="F3792" s="21" t="b">
        <f t="shared" si="591"/>
        <v>0</v>
      </c>
      <c r="G3792" s="20">
        <f t="shared" si="592"/>
        <v>1</v>
      </c>
      <c r="H3792" s="20">
        <f t="shared" si="593"/>
        <v>24</v>
      </c>
      <c r="I3792" s="20">
        <f t="shared" si="598"/>
        <v>19</v>
      </c>
      <c r="J3792" s="21">
        <f t="shared" si="599"/>
        <v>39605</v>
      </c>
      <c r="K3792" s="21"/>
      <c r="L3792" s="21" t="str">
        <f t="shared" si="594"/>
        <v>Friday</v>
      </c>
      <c r="M3792" s="20">
        <f t="shared" si="595"/>
        <v>6</v>
      </c>
      <c r="N3792" s="19">
        <v>6045</v>
      </c>
      <c r="O3792" s="4">
        <f>MATCH(N3792-1,'Supply Data'!$K$12:$K$17)+1</f>
        <v>5</v>
      </c>
      <c r="P3792">
        <f>INDEX('Supply Data'!$L$12:$L$17,'Demand Data'!O3792)</f>
        <v>75</v>
      </c>
      <c r="R3792" t="str">
        <f t="shared" si="596"/>
        <v>06-Jun-08 Friday 19</v>
      </c>
    </row>
    <row r="3793" spans="4:18" x14ac:dyDescent="0.35">
      <c r="D3793" s="21">
        <f t="shared" si="597"/>
        <v>39605.791666657482</v>
      </c>
      <c r="E3793" s="21" t="b">
        <f t="shared" si="590"/>
        <v>0</v>
      </c>
      <c r="F3793" s="21" t="b">
        <f t="shared" si="591"/>
        <v>0</v>
      </c>
      <c r="G3793" s="20">
        <f t="shared" si="592"/>
        <v>1</v>
      </c>
      <c r="H3793" s="20">
        <f t="shared" si="593"/>
        <v>24</v>
      </c>
      <c r="I3793" s="20">
        <f t="shared" si="598"/>
        <v>20</v>
      </c>
      <c r="J3793" s="21">
        <f t="shared" si="599"/>
        <v>39605</v>
      </c>
      <c r="K3793" s="21"/>
      <c r="L3793" s="21" t="str">
        <f t="shared" si="594"/>
        <v>Friday</v>
      </c>
      <c r="M3793" s="20">
        <f t="shared" si="595"/>
        <v>6</v>
      </c>
      <c r="N3793" s="19">
        <v>5971.5</v>
      </c>
      <c r="O3793" s="4">
        <f>MATCH(N3793-1,'Supply Data'!$K$12:$K$17)+1</f>
        <v>5</v>
      </c>
      <c r="P3793">
        <f>INDEX('Supply Data'!$L$12:$L$17,'Demand Data'!O3793)</f>
        <v>75</v>
      </c>
      <c r="R3793" t="str">
        <f t="shared" si="596"/>
        <v>06-Jun-08 Friday 20</v>
      </c>
    </row>
    <row r="3794" spans="4:18" x14ac:dyDescent="0.35">
      <c r="D3794" s="21">
        <f t="shared" si="597"/>
        <v>39605.833333324146</v>
      </c>
      <c r="E3794" s="21" t="b">
        <f t="shared" si="590"/>
        <v>0</v>
      </c>
      <c r="F3794" s="21" t="b">
        <f t="shared" si="591"/>
        <v>0</v>
      </c>
      <c r="G3794" s="20">
        <f t="shared" si="592"/>
        <v>1</v>
      </c>
      <c r="H3794" s="20">
        <f t="shared" si="593"/>
        <v>24</v>
      </c>
      <c r="I3794" s="20">
        <f t="shared" si="598"/>
        <v>21</v>
      </c>
      <c r="J3794" s="21">
        <f t="shared" si="599"/>
        <v>39605</v>
      </c>
      <c r="K3794" s="21"/>
      <c r="L3794" s="21" t="str">
        <f t="shared" si="594"/>
        <v>Friday</v>
      </c>
      <c r="M3794" s="20">
        <f t="shared" si="595"/>
        <v>6</v>
      </c>
      <c r="N3794" s="19">
        <v>5797.5</v>
      </c>
      <c r="O3794" s="4">
        <f>MATCH(N3794-1,'Supply Data'!$K$12:$K$17)+1</f>
        <v>5</v>
      </c>
      <c r="P3794">
        <f>INDEX('Supply Data'!$L$12:$L$17,'Demand Data'!O3794)</f>
        <v>75</v>
      </c>
      <c r="R3794" t="str">
        <f t="shared" si="596"/>
        <v>06-Jun-08 Friday 21</v>
      </c>
    </row>
    <row r="3795" spans="4:18" x14ac:dyDescent="0.35">
      <c r="D3795" s="21">
        <f t="shared" si="597"/>
        <v>39605.87499999081</v>
      </c>
      <c r="E3795" s="21" t="b">
        <f t="shared" si="590"/>
        <v>0</v>
      </c>
      <c r="F3795" s="21" t="b">
        <f t="shared" si="591"/>
        <v>0</v>
      </c>
      <c r="G3795" s="20">
        <f t="shared" si="592"/>
        <v>1</v>
      </c>
      <c r="H3795" s="20">
        <f t="shared" si="593"/>
        <v>24</v>
      </c>
      <c r="I3795" s="20">
        <f t="shared" si="598"/>
        <v>22</v>
      </c>
      <c r="J3795" s="21">
        <f t="shared" si="599"/>
        <v>39605</v>
      </c>
      <c r="K3795" s="21"/>
      <c r="L3795" s="21" t="str">
        <f t="shared" si="594"/>
        <v>Friday</v>
      </c>
      <c r="M3795" s="20">
        <f t="shared" si="595"/>
        <v>6</v>
      </c>
      <c r="N3795" s="19">
        <v>5389.5</v>
      </c>
      <c r="O3795" s="4">
        <f>MATCH(N3795-1,'Supply Data'!$K$12:$K$17)+1</f>
        <v>5</v>
      </c>
      <c r="P3795">
        <f>INDEX('Supply Data'!$L$12:$L$17,'Demand Data'!O3795)</f>
        <v>75</v>
      </c>
      <c r="R3795" t="str">
        <f t="shared" si="596"/>
        <v>06-Jun-08 Friday 22</v>
      </c>
    </row>
    <row r="3796" spans="4:18" x14ac:dyDescent="0.35">
      <c r="D3796" s="21">
        <f t="shared" si="597"/>
        <v>39605.916666657475</v>
      </c>
      <c r="E3796" s="21" t="b">
        <f t="shared" si="590"/>
        <v>0</v>
      </c>
      <c r="F3796" s="21" t="b">
        <f t="shared" si="591"/>
        <v>0</v>
      </c>
      <c r="G3796" s="20">
        <f t="shared" si="592"/>
        <v>1</v>
      </c>
      <c r="H3796" s="20">
        <f t="shared" si="593"/>
        <v>24</v>
      </c>
      <c r="I3796" s="20">
        <f t="shared" si="598"/>
        <v>23</v>
      </c>
      <c r="J3796" s="21">
        <f t="shared" si="599"/>
        <v>39605</v>
      </c>
      <c r="K3796" s="21"/>
      <c r="L3796" s="21" t="str">
        <f t="shared" si="594"/>
        <v>Friday</v>
      </c>
      <c r="M3796" s="20">
        <f t="shared" si="595"/>
        <v>6</v>
      </c>
      <c r="N3796" s="19">
        <v>4834.5</v>
      </c>
      <c r="O3796" s="4">
        <f>MATCH(N3796-1,'Supply Data'!$K$12:$K$17)+1</f>
        <v>5</v>
      </c>
      <c r="P3796">
        <f>INDEX('Supply Data'!$L$12:$L$17,'Demand Data'!O3796)</f>
        <v>75</v>
      </c>
      <c r="R3796" t="str">
        <f t="shared" si="596"/>
        <v>06-Jun-08 Friday 23</v>
      </c>
    </row>
    <row r="3797" spans="4:18" x14ac:dyDescent="0.35">
      <c r="D3797" s="21">
        <f t="shared" si="597"/>
        <v>39605.958333324139</v>
      </c>
      <c r="E3797" s="21" t="b">
        <f t="shared" si="590"/>
        <v>0</v>
      </c>
      <c r="F3797" s="21" t="b">
        <f t="shared" si="591"/>
        <v>0</v>
      </c>
      <c r="G3797" s="20">
        <f t="shared" si="592"/>
        <v>1</v>
      </c>
      <c r="H3797" s="20">
        <f t="shared" si="593"/>
        <v>24</v>
      </c>
      <c r="I3797" s="20">
        <f t="shared" si="598"/>
        <v>24</v>
      </c>
      <c r="J3797" s="21">
        <f t="shared" si="599"/>
        <v>39605</v>
      </c>
      <c r="K3797" s="21"/>
      <c r="L3797" s="21" t="str">
        <f t="shared" si="594"/>
        <v>Friday</v>
      </c>
      <c r="M3797" s="20">
        <f t="shared" si="595"/>
        <v>6</v>
      </c>
      <c r="N3797" s="19">
        <v>4642.5</v>
      </c>
      <c r="O3797" s="4">
        <f>MATCH(N3797-1,'Supply Data'!$K$12:$K$17)+1</f>
        <v>4</v>
      </c>
      <c r="P3797">
        <f>INDEX('Supply Data'!$L$12:$L$17,'Demand Data'!O3797)</f>
        <v>50</v>
      </c>
      <c r="R3797" t="str">
        <f t="shared" si="596"/>
        <v>06-Jun-08 Friday 24</v>
      </c>
    </row>
    <row r="3798" spans="4:18" x14ac:dyDescent="0.35">
      <c r="D3798" s="21">
        <f t="shared" si="597"/>
        <v>39605.999999990803</v>
      </c>
      <c r="E3798" s="21" t="b">
        <f t="shared" si="590"/>
        <v>0</v>
      </c>
      <c r="F3798" s="21" t="b">
        <f t="shared" si="591"/>
        <v>0</v>
      </c>
      <c r="G3798" s="20">
        <f t="shared" si="592"/>
        <v>1</v>
      </c>
      <c r="H3798" s="20">
        <f t="shared" si="593"/>
        <v>24</v>
      </c>
      <c r="I3798" s="20">
        <f t="shared" si="598"/>
        <v>1</v>
      </c>
      <c r="J3798" s="21">
        <f t="shared" si="599"/>
        <v>39606</v>
      </c>
      <c r="K3798" s="21"/>
      <c r="L3798" s="21" t="str">
        <f t="shared" si="594"/>
        <v>Saturday</v>
      </c>
      <c r="M3798" s="20">
        <f t="shared" si="595"/>
        <v>6</v>
      </c>
      <c r="N3798" s="19">
        <v>4431</v>
      </c>
      <c r="O3798" s="4">
        <f>MATCH(N3798-1,'Supply Data'!$K$12:$K$17)+1</f>
        <v>4</v>
      </c>
      <c r="P3798">
        <f>INDEX('Supply Data'!$L$12:$L$17,'Demand Data'!O3798)</f>
        <v>50</v>
      </c>
      <c r="R3798" t="str">
        <f t="shared" si="596"/>
        <v>07-Jun-08 Saturday 1</v>
      </c>
    </row>
    <row r="3799" spans="4:18" x14ac:dyDescent="0.35">
      <c r="D3799" s="21">
        <f t="shared" si="597"/>
        <v>39606.041666657467</v>
      </c>
      <c r="E3799" s="21" t="b">
        <f t="shared" si="590"/>
        <v>0</v>
      </c>
      <c r="F3799" s="21" t="b">
        <f t="shared" si="591"/>
        <v>0</v>
      </c>
      <c r="G3799" s="20">
        <f t="shared" si="592"/>
        <v>1</v>
      </c>
      <c r="H3799" s="20">
        <f t="shared" si="593"/>
        <v>24</v>
      </c>
      <c r="I3799" s="20">
        <f t="shared" si="598"/>
        <v>2</v>
      </c>
      <c r="J3799" s="21">
        <f t="shared" si="599"/>
        <v>39606</v>
      </c>
      <c r="K3799" s="21"/>
      <c r="L3799" s="21" t="str">
        <f t="shared" si="594"/>
        <v>Saturday</v>
      </c>
      <c r="M3799" s="20">
        <f t="shared" si="595"/>
        <v>6</v>
      </c>
      <c r="N3799" s="19">
        <v>4476</v>
      </c>
      <c r="O3799" s="4">
        <f>MATCH(N3799-1,'Supply Data'!$K$12:$K$17)+1</f>
        <v>4</v>
      </c>
      <c r="P3799">
        <f>INDEX('Supply Data'!$L$12:$L$17,'Demand Data'!O3799)</f>
        <v>50</v>
      </c>
      <c r="R3799" t="str">
        <f t="shared" si="596"/>
        <v>07-Jun-08 Saturday 2</v>
      </c>
    </row>
    <row r="3800" spans="4:18" x14ac:dyDescent="0.35">
      <c r="D3800" s="21">
        <f t="shared" si="597"/>
        <v>39606.083333324132</v>
      </c>
      <c r="E3800" s="21" t="b">
        <f t="shared" si="590"/>
        <v>0</v>
      </c>
      <c r="F3800" s="21" t="b">
        <f t="shared" si="591"/>
        <v>0</v>
      </c>
      <c r="G3800" s="20">
        <f t="shared" si="592"/>
        <v>1</v>
      </c>
      <c r="H3800" s="20">
        <f t="shared" si="593"/>
        <v>24</v>
      </c>
      <c r="I3800" s="20">
        <f t="shared" si="598"/>
        <v>3</v>
      </c>
      <c r="J3800" s="21">
        <f t="shared" si="599"/>
        <v>39606</v>
      </c>
      <c r="K3800" s="21"/>
      <c r="L3800" s="21" t="str">
        <f t="shared" si="594"/>
        <v>Saturday</v>
      </c>
      <c r="M3800" s="20">
        <f t="shared" si="595"/>
        <v>6</v>
      </c>
      <c r="N3800" s="19">
        <v>3928.5</v>
      </c>
      <c r="O3800" s="4">
        <f>MATCH(N3800-1,'Supply Data'!$K$12:$K$17)+1</f>
        <v>4</v>
      </c>
      <c r="P3800">
        <f>INDEX('Supply Data'!$L$12:$L$17,'Demand Data'!O3800)</f>
        <v>50</v>
      </c>
      <c r="R3800" t="str">
        <f t="shared" si="596"/>
        <v>07-Jun-08 Saturday 3</v>
      </c>
    </row>
    <row r="3801" spans="4:18" x14ac:dyDescent="0.35">
      <c r="D3801" s="21">
        <f t="shared" si="597"/>
        <v>39606.124999990796</v>
      </c>
      <c r="E3801" s="21" t="b">
        <f t="shared" si="590"/>
        <v>0</v>
      </c>
      <c r="F3801" s="21" t="b">
        <f t="shared" si="591"/>
        <v>0</v>
      </c>
      <c r="G3801" s="20">
        <f t="shared" si="592"/>
        <v>1</v>
      </c>
      <c r="H3801" s="20">
        <f t="shared" si="593"/>
        <v>24</v>
      </c>
      <c r="I3801" s="20">
        <f t="shared" si="598"/>
        <v>4</v>
      </c>
      <c r="J3801" s="21">
        <f t="shared" si="599"/>
        <v>39606</v>
      </c>
      <c r="K3801" s="21"/>
      <c r="L3801" s="21" t="str">
        <f t="shared" si="594"/>
        <v>Saturday</v>
      </c>
      <c r="M3801" s="20">
        <f t="shared" si="595"/>
        <v>6</v>
      </c>
      <c r="N3801" s="19">
        <v>3310.5</v>
      </c>
      <c r="O3801" s="4">
        <f>MATCH(N3801-1,'Supply Data'!$K$12:$K$17)+1</f>
        <v>3</v>
      </c>
      <c r="P3801">
        <f>INDEX('Supply Data'!$L$12:$L$17,'Demand Data'!O3801)</f>
        <v>23</v>
      </c>
      <c r="R3801" t="str">
        <f t="shared" si="596"/>
        <v>07-Jun-08 Saturday 4</v>
      </c>
    </row>
    <row r="3802" spans="4:18" x14ac:dyDescent="0.35">
      <c r="D3802" s="21">
        <f t="shared" si="597"/>
        <v>39606.16666665746</v>
      </c>
      <c r="E3802" s="21" t="b">
        <f t="shared" si="590"/>
        <v>0</v>
      </c>
      <c r="F3802" s="21" t="b">
        <f t="shared" si="591"/>
        <v>0</v>
      </c>
      <c r="G3802" s="20">
        <f t="shared" si="592"/>
        <v>1</v>
      </c>
      <c r="H3802" s="20">
        <f t="shared" si="593"/>
        <v>24</v>
      </c>
      <c r="I3802" s="20">
        <f t="shared" si="598"/>
        <v>5</v>
      </c>
      <c r="J3802" s="21">
        <f t="shared" si="599"/>
        <v>39606</v>
      </c>
      <c r="K3802" s="21"/>
      <c r="L3802" s="21" t="str">
        <f t="shared" si="594"/>
        <v>Saturday</v>
      </c>
      <c r="M3802" s="20">
        <f t="shared" si="595"/>
        <v>6</v>
      </c>
      <c r="N3802" s="19">
        <v>4311</v>
      </c>
      <c r="O3802" s="4">
        <f>MATCH(N3802-1,'Supply Data'!$K$12:$K$17)+1</f>
        <v>4</v>
      </c>
      <c r="P3802">
        <f>INDEX('Supply Data'!$L$12:$L$17,'Demand Data'!O3802)</f>
        <v>50</v>
      </c>
      <c r="R3802" t="str">
        <f t="shared" si="596"/>
        <v>07-Jun-08 Saturday 5</v>
      </c>
    </row>
    <row r="3803" spans="4:18" x14ac:dyDescent="0.35">
      <c r="D3803" s="21">
        <f t="shared" si="597"/>
        <v>39606.208333324124</v>
      </c>
      <c r="E3803" s="21" t="b">
        <f t="shared" si="590"/>
        <v>0</v>
      </c>
      <c r="F3803" s="21" t="b">
        <f t="shared" si="591"/>
        <v>0</v>
      </c>
      <c r="G3803" s="20">
        <f t="shared" si="592"/>
        <v>1</v>
      </c>
      <c r="H3803" s="20">
        <f t="shared" si="593"/>
        <v>24</v>
      </c>
      <c r="I3803" s="20">
        <f t="shared" si="598"/>
        <v>6</v>
      </c>
      <c r="J3803" s="21">
        <f t="shared" si="599"/>
        <v>39606</v>
      </c>
      <c r="K3803" s="21"/>
      <c r="L3803" s="21" t="str">
        <f t="shared" si="594"/>
        <v>Saturday</v>
      </c>
      <c r="M3803" s="20">
        <f t="shared" si="595"/>
        <v>6</v>
      </c>
      <c r="N3803" s="19">
        <v>4087.5</v>
      </c>
      <c r="O3803" s="4">
        <f>MATCH(N3803-1,'Supply Data'!$K$12:$K$17)+1</f>
        <v>4</v>
      </c>
      <c r="P3803">
        <f>INDEX('Supply Data'!$L$12:$L$17,'Demand Data'!O3803)</f>
        <v>50</v>
      </c>
      <c r="R3803" t="str">
        <f t="shared" si="596"/>
        <v>07-Jun-08 Saturday 6</v>
      </c>
    </row>
    <row r="3804" spans="4:18" x14ac:dyDescent="0.35">
      <c r="D3804" s="21">
        <f t="shared" si="597"/>
        <v>39606.249999990789</v>
      </c>
      <c r="E3804" s="21" t="b">
        <f t="shared" si="590"/>
        <v>0</v>
      </c>
      <c r="F3804" s="21" t="b">
        <f t="shared" si="591"/>
        <v>0</v>
      </c>
      <c r="G3804" s="20">
        <f t="shared" si="592"/>
        <v>1</v>
      </c>
      <c r="H3804" s="20">
        <f t="shared" si="593"/>
        <v>24</v>
      </c>
      <c r="I3804" s="20">
        <f t="shared" si="598"/>
        <v>7</v>
      </c>
      <c r="J3804" s="21">
        <f t="shared" si="599"/>
        <v>39606</v>
      </c>
      <c r="K3804" s="21"/>
      <c r="L3804" s="21" t="str">
        <f t="shared" si="594"/>
        <v>Saturday</v>
      </c>
      <c r="M3804" s="20">
        <f t="shared" si="595"/>
        <v>6</v>
      </c>
      <c r="N3804" s="19">
        <v>4360.5</v>
      </c>
      <c r="O3804" s="4">
        <f>MATCH(N3804-1,'Supply Data'!$K$12:$K$17)+1</f>
        <v>4</v>
      </c>
      <c r="P3804">
        <f>INDEX('Supply Data'!$L$12:$L$17,'Demand Data'!O3804)</f>
        <v>50</v>
      </c>
      <c r="R3804" t="str">
        <f t="shared" si="596"/>
        <v>07-Jun-08 Saturday 7</v>
      </c>
    </row>
    <row r="3805" spans="4:18" x14ac:dyDescent="0.35">
      <c r="D3805" s="21">
        <f t="shared" si="597"/>
        <v>39606.291666657453</v>
      </c>
      <c r="E3805" s="21" t="b">
        <f t="shared" si="590"/>
        <v>0</v>
      </c>
      <c r="F3805" s="21" t="b">
        <f t="shared" si="591"/>
        <v>0</v>
      </c>
      <c r="G3805" s="20">
        <f t="shared" si="592"/>
        <v>1</v>
      </c>
      <c r="H3805" s="20">
        <f t="shared" si="593"/>
        <v>24</v>
      </c>
      <c r="I3805" s="20">
        <f t="shared" si="598"/>
        <v>8</v>
      </c>
      <c r="J3805" s="21">
        <f t="shared" si="599"/>
        <v>39606</v>
      </c>
      <c r="K3805" s="21"/>
      <c r="L3805" s="21" t="str">
        <f t="shared" si="594"/>
        <v>Saturday</v>
      </c>
      <c r="M3805" s="20">
        <f t="shared" si="595"/>
        <v>6</v>
      </c>
      <c r="N3805" s="19">
        <v>4995</v>
      </c>
      <c r="O3805" s="4">
        <f>MATCH(N3805-1,'Supply Data'!$K$12:$K$17)+1</f>
        <v>5</v>
      </c>
      <c r="P3805">
        <f>INDEX('Supply Data'!$L$12:$L$17,'Demand Data'!O3805)</f>
        <v>75</v>
      </c>
      <c r="R3805" t="str">
        <f t="shared" si="596"/>
        <v>07-Jun-08 Saturday 8</v>
      </c>
    </row>
    <row r="3806" spans="4:18" x14ac:dyDescent="0.35">
      <c r="D3806" s="21">
        <f t="shared" si="597"/>
        <v>39606.333333324117</v>
      </c>
      <c r="E3806" s="21" t="b">
        <f t="shared" si="590"/>
        <v>0</v>
      </c>
      <c r="F3806" s="21" t="b">
        <f t="shared" si="591"/>
        <v>0</v>
      </c>
      <c r="G3806" s="20">
        <f t="shared" si="592"/>
        <v>1</v>
      </c>
      <c r="H3806" s="20">
        <f t="shared" si="593"/>
        <v>24</v>
      </c>
      <c r="I3806" s="20">
        <f t="shared" si="598"/>
        <v>9</v>
      </c>
      <c r="J3806" s="21">
        <f t="shared" si="599"/>
        <v>39606</v>
      </c>
      <c r="K3806" s="21"/>
      <c r="L3806" s="21" t="str">
        <f t="shared" si="594"/>
        <v>Saturday</v>
      </c>
      <c r="M3806" s="20">
        <f t="shared" si="595"/>
        <v>6</v>
      </c>
      <c r="N3806" s="19">
        <v>5643</v>
      </c>
      <c r="O3806" s="4">
        <f>MATCH(N3806-1,'Supply Data'!$K$12:$K$17)+1</f>
        <v>5</v>
      </c>
      <c r="P3806">
        <f>INDEX('Supply Data'!$L$12:$L$17,'Demand Data'!O3806)</f>
        <v>75</v>
      </c>
      <c r="R3806" t="str">
        <f t="shared" si="596"/>
        <v>07-Jun-08 Saturday 9</v>
      </c>
    </row>
    <row r="3807" spans="4:18" x14ac:dyDescent="0.35">
      <c r="D3807" s="21">
        <f t="shared" si="597"/>
        <v>39606.374999990781</v>
      </c>
      <c r="E3807" s="21" t="b">
        <f t="shared" si="590"/>
        <v>0</v>
      </c>
      <c r="F3807" s="21" t="b">
        <f t="shared" si="591"/>
        <v>0</v>
      </c>
      <c r="G3807" s="20">
        <f t="shared" si="592"/>
        <v>1</v>
      </c>
      <c r="H3807" s="20">
        <f t="shared" si="593"/>
        <v>24</v>
      </c>
      <c r="I3807" s="20">
        <f t="shared" si="598"/>
        <v>10</v>
      </c>
      <c r="J3807" s="21">
        <f t="shared" si="599"/>
        <v>39606</v>
      </c>
      <c r="K3807" s="21"/>
      <c r="L3807" s="21" t="str">
        <f t="shared" si="594"/>
        <v>Saturday</v>
      </c>
      <c r="M3807" s="20">
        <f t="shared" si="595"/>
        <v>6</v>
      </c>
      <c r="N3807" s="19">
        <v>5973</v>
      </c>
      <c r="O3807" s="4">
        <f>MATCH(N3807-1,'Supply Data'!$K$12:$K$17)+1</f>
        <v>5</v>
      </c>
      <c r="P3807">
        <f>INDEX('Supply Data'!$L$12:$L$17,'Demand Data'!O3807)</f>
        <v>75</v>
      </c>
      <c r="R3807" t="str">
        <f t="shared" si="596"/>
        <v>07-Jun-08 Saturday 10</v>
      </c>
    </row>
    <row r="3808" spans="4:18" x14ac:dyDescent="0.35">
      <c r="D3808" s="21">
        <f t="shared" si="597"/>
        <v>39606.416666657446</v>
      </c>
      <c r="E3808" s="21" t="b">
        <f t="shared" si="590"/>
        <v>0</v>
      </c>
      <c r="F3808" s="21" t="b">
        <f t="shared" si="591"/>
        <v>0</v>
      </c>
      <c r="G3808" s="20">
        <f t="shared" si="592"/>
        <v>1</v>
      </c>
      <c r="H3808" s="20">
        <f t="shared" si="593"/>
        <v>24</v>
      </c>
      <c r="I3808" s="20">
        <f t="shared" si="598"/>
        <v>11</v>
      </c>
      <c r="J3808" s="21">
        <f t="shared" si="599"/>
        <v>39606</v>
      </c>
      <c r="K3808" s="21"/>
      <c r="L3808" s="21" t="str">
        <f t="shared" si="594"/>
        <v>Saturday</v>
      </c>
      <c r="M3808" s="20">
        <f t="shared" si="595"/>
        <v>6</v>
      </c>
      <c r="N3808" s="19">
        <v>6103.5</v>
      </c>
      <c r="O3808" s="4">
        <f>MATCH(N3808-1,'Supply Data'!$K$12:$K$17)+1</f>
        <v>5</v>
      </c>
      <c r="P3808">
        <f>INDEX('Supply Data'!$L$12:$L$17,'Demand Data'!O3808)</f>
        <v>75</v>
      </c>
      <c r="R3808" t="str">
        <f t="shared" si="596"/>
        <v>07-Jun-08 Saturday 11</v>
      </c>
    </row>
    <row r="3809" spans="4:18" x14ac:dyDescent="0.35">
      <c r="D3809" s="21">
        <f t="shared" si="597"/>
        <v>39606.45833332411</v>
      </c>
      <c r="E3809" s="21" t="b">
        <f t="shared" si="590"/>
        <v>0</v>
      </c>
      <c r="F3809" s="21" t="b">
        <f t="shared" si="591"/>
        <v>0</v>
      </c>
      <c r="G3809" s="20">
        <f t="shared" si="592"/>
        <v>1</v>
      </c>
      <c r="H3809" s="20">
        <f t="shared" si="593"/>
        <v>24</v>
      </c>
      <c r="I3809" s="20">
        <f t="shared" si="598"/>
        <v>12</v>
      </c>
      <c r="J3809" s="21">
        <f t="shared" si="599"/>
        <v>39606</v>
      </c>
      <c r="K3809" s="21"/>
      <c r="L3809" s="21" t="str">
        <f t="shared" si="594"/>
        <v>Saturday</v>
      </c>
      <c r="M3809" s="20">
        <f t="shared" si="595"/>
        <v>6</v>
      </c>
      <c r="N3809" s="19">
        <v>5950.5</v>
      </c>
      <c r="O3809" s="4">
        <f>MATCH(N3809-1,'Supply Data'!$K$12:$K$17)+1</f>
        <v>5</v>
      </c>
      <c r="P3809">
        <f>INDEX('Supply Data'!$L$12:$L$17,'Demand Data'!O3809)</f>
        <v>75</v>
      </c>
      <c r="R3809" t="str">
        <f t="shared" si="596"/>
        <v>07-Jun-08 Saturday 12</v>
      </c>
    </row>
    <row r="3810" spans="4:18" x14ac:dyDescent="0.35">
      <c r="D3810" s="21">
        <f t="shared" si="597"/>
        <v>39606.499999990774</v>
      </c>
      <c r="E3810" s="21" t="b">
        <f t="shared" si="590"/>
        <v>0</v>
      </c>
      <c r="F3810" s="21" t="b">
        <f t="shared" si="591"/>
        <v>0</v>
      </c>
      <c r="G3810" s="20">
        <f t="shared" si="592"/>
        <v>1</v>
      </c>
      <c r="H3810" s="20">
        <f t="shared" si="593"/>
        <v>24</v>
      </c>
      <c r="I3810" s="20">
        <f t="shared" si="598"/>
        <v>13</v>
      </c>
      <c r="J3810" s="21">
        <f t="shared" si="599"/>
        <v>39606</v>
      </c>
      <c r="K3810" s="21"/>
      <c r="L3810" s="21" t="str">
        <f t="shared" si="594"/>
        <v>Saturday</v>
      </c>
      <c r="M3810" s="20">
        <f t="shared" si="595"/>
        <v>6</v>
      </c>
      <c r="N3810" s="19">
        <v>6010.5</v>
      </c>
      <c r="O3810" s="4">
        <f>MATCH(N3810-1,'Supply Data'!$K$12:$K$17)+1</f>
        <v>5</v>
      </c>
      <c r="P3810">
        <f>INDEX('Supply Data'!$L$12:$L$17,'Demand Data'!O3810)</f>
        <v>75</v>
      </c>
      <c r="R3810" t="str">
        <f t="shared" si="596"/>
        <v>07-Jun-08 Saturday 13</v>
      </c>
    </row>
    <row r="3811" spans="4:18" x14ac:dyDescent="0.35">
      <c r="D3811" s="21">
        <f t="shared" si="597"/>
        <v>39606.541666657438</v>
      </c>
      <c r="E3811" s="21" t="b">
        <f t="shared" si="590"/>
        <v>0</v>
      </c>
      <c r="F3811" s="21" t="b">
        <f t="shared" si="591"/>
        <v>0</v>
      </c>
      <c r="G3811" s="20">
        <f t="shared" si="592"/>
        <v>1</v>
      </c>
      <c r="H3811" s="20">
        <f t="shared" si="593"/>
        <v>24</v>
      </c>
      <c r="I3811" s="20">
        <f t="shared" si="598"/>
        <v>14</v>
      </c>
      <c r="J3811" s="21">
        <f t="shared" si="599"/>
        <v>39606</v>
      </c>
      <c r="K3811" s="21"/>
      <c r="L3811" s="21" t="str">
        <f t="shared" si="594"/>
        <v>Saturday</v>
      </c>
      <c r="M3811" s="20">
        <f t="shared" si="595"/>
        <v>6</v>
      </c>
      <c r="N3811" s="19">
        <v>6214.5</v>
      </c>
      <c r="O3811" s="4">
        <f>MATCH(N3811-1,'Supply Data'!$K$12:$K$17)+1</f>
        <v>5</v>
      </c>
      <c r="P3811">
        <f>INDEX('Supply Data'!$L$12:$L$17,'Demand Data'!O3811)</f>
        <v>75</v>
      </c>
      <c r="R3811" t="str">
        <f t="shared" si="596"/>
        <v>07-Jun-08 Saturday 14</v>
      </c>
    </row>
    <row r="3812" spans="4:18" x14ac:dyDescent="0.35">
      <c r="D3812" s="21">
        <f t="shared" si="597"/>
        <v>39606.583333324103</v>
      </c>
      <c r="E3812" s="21" t="b">
        <f t="shared" si="590"/>
        <v>0</v>
      </c>
      <c r="F3812" s="21" t="b">
        <f t="shared" si="591"/>
        <v>0</v>
      </c>
      <c r="G3812" s="20">
        <f t="shared" si="592"/>
        <v>1</v>
      </c>
      <c r="H3812" s="20">
        <f t="shared" si="593"/>
        <v>24</v>
      </c>
      <c r="I3812" s="20">
        <f t="shared" si="598"/>
        <v>15</v>
      </c>
      <c r="J3812" s="21">
        <f t="shared" si="599"/>
        <v>39606</v>
      </c>
      <c r="K3812" s="21"/>
      <c r="L3812" s="21" t="str">
        <f t="shared" si="594"/>
        <v>Saturday</v>
      </c>
      <c r="M3812" s="20">
        <f t="shared" si="595"/>
        <v>6</v>
      </c>
      <c r="N3812" s="19">
        <v>6052.5</v>
      </c>
      <c r="O3812" s="4">
        <f>MATCH(N3812-1,'Supply Data'!$K$12:$K$17)+1</f>
        <v>5</v>
      </c>
      <c r="P3812">
        <f>INDEX('Supply Data'!$L$12:$L$17,'Demand Data'!O3812)</f>
        <v>75</v>
      </c>
      <c r="R3812" t="str">
        <f t="shared" si="596"/>
        <v>07-Jun-08 Saturday 15</v>
      </c>
    </row>
    <row r="3813" spans="4:18" x14ac:dyDescent="0.35">
      <c r="D3813" s="21">
        <f t="shared" si="597"/>
        <v>39606.624999990767</v>
      </c>
      <c r="E3813" s="21" t="b">
        <f t="shared" si="590"/>
        <v>0</v>
      </c>
      <c r="F3813" s="21" t="b">
        <f t="shared" si="591"/>
        <v>0</v>
      </c>
      <c r="G3813" s="20">
        <f t="shared" si="592"/>
        <v>1</v>
      </c>
      <c r="H3813" s="20">
        <f t="shared" si="593"/>
        <v>24</v>
      </c>
      <c r="I3813" s="20">
        <f t="shared" si="598"/>
        <v>16</v>
      </c>
      <c r="J3813" s="21">
        <f t="shared" si="599"/>
        <v>39606</v>
      </c>
      <c r="K3813" s="21"/>
      <c r="L3813" s="21" t="str">
        <f t="shared" si="594"/>
        <v>Saturday</v>
      </c>
      <c r="M3813" s="20">
        <f t="shared" si="595"/>
        <v>6</v>
      </c>
      <c r="N3813" s="19">
        <v>5793</v>
      </c>
      <c r="O3813" s="4">
        <f>MATCH(N3813-1,'Supply Data'!$K$12:$K$17)+1</f>
        <v>5</v>
      </c>
      <c r="P3813">
        <f>INDEX('Supply Data'!$L$12:$L$17,'Demand Data'!O3813)</f>
        <v>75</v>
      </c>
      <c r="R3813" t="str">
        <f t="shared" si="596"/>
        <v>07-Jun-08 Saturday 16</v>
      </c>
    </row>
    <row r="3814" spans="4:18" x14ac:dyDescent="0.35">
      <c r="D3814" s="21">
        <f t="shared" si="597"/>
        <v>39606.666666657431</v>
      </c>
      <c r="E3814" s="21" t="b">
        <f t="shared" si="590"/>
        <v>0</v>
      </c>
      <c r="F3814" s="21" t="b">
        <f t="shared" si="591"/>
        <v>0</v>
      </c>
      <c r="G3814" s="20">
        <f t="shared" si="592"/>
        <v>1</v>
      </c>
      <c r="H3814" s="20">
        <f t="shared" si="593"/>
        <v>24</v>
      </c>
      <c r="I3814" s="20">
        <f t="shared" si="598"/>
        <v>17</v>
      </c>
      <c r="J3814" s="21">
        <f t="shared" si="599"/>
        <v>39606</v>
      </c>
      <c r="K3814" s="21"/>
      <c r="L3814" s="21" t="str">
        <f t="shared" si="594"/>
        <v>Saturday</v>
      </c>
      <c r="M3814" s="20">
        <f t="shared" si="595"/>
        <v>6</v>
      </c>
      <c r="N3814" s="19">
        <v>5593.5</v>
      </c>
      <c r="O3814" s="4">
        <f>MATCH(N3814-1,'Supply Data'!$K$12:$K$17)+1</f>
        <v>5</v>
      </c>
      <c r="P3814">
        <f>INDEX('Supply Data'!$L$12:$L$17,'Demand Data'!O3814)</f>
        <v>75</v>
      </c>
      <c r="R3814" t="str">
        <f t="shared" si="596"/>
        <v>07-Jun-08 Saturday 17</v>
      </c>
    </row>
    <row r="3815" spans="4:18" x14ac:dyDescent="0.35">
      <c r="D3815" s="21">
        <f t="shared" si="597"/>
        <v>39606.708333324095</v>
      </c>
      <c r="E3815" s="21" t="b">
        <f t="shared" si="590"/>
        <v>0</v>
      </c>
      <c r="F3815" s="21" t="b">
        <f t="shared" si="591"/>
        <v>0</v>
      </c>
      <c r="G3815" s="20">
        <f t="shared" si="592"/>
        <v>1</v>
      </c>
      <c r="H3815" s="20">
        <f t="shared" si="593"/>
        <v>24</v>
      </c>
      <c r="I3815" s="20">
        <f t="shared" si="598"/>
        <v>18</v>
      </c>
      <c r="J3815" s="21">
        <f t="shared" si="599"/>
        <v>39606</v>
      </c>
      <c r="K3815" s="21"/>
      <c r="L3815" s="21" t="str">
        <f t="shared" si="594"/>
        <v>Saturday</v>
      </c>
      <c r="M3815" s="20">
        <f t="shared" si="595"/>
        <v>6</v>
      </c>
      <c r="N3815" s="19">
        <v>5440.5</v>
      </c>
      <c r="O3815" s="4">
        <f>MATCH(N3815-1,'Supply Data'!$K$12:$K$17)+1</f>
        <v>5</v>
      </c>
      <c r="P3815">
        <f>INDEX('Supply Data'!$L$12:$L$17,'Demand Data'!O3815)</f>
        <v>75</v>
      </c>
      <c r="R3815" t="str">
        <f t="shared" si="596"/>
        <v>07-Jun-08 Saturday 18</v>
      </c>
    </row>
    <row r="3816" spans="4:18" x14ac:dyDescent="0.35">
      <c r="D3816" s="21">
        <f t="shared" si="597"/>
        <v>39606.74999999076</v>
      </c>
      <c r="E3816" s="21" t="b">
        <f t="shared" si="590"/>
        <v>0</v>
      </c>
      <c r="F3816" s="21" t="b">
        <f t="shared" si="591"/>
        <v>0</v>
      </c>
      <c r="G3816" s="20">
        <f t="shared" si="592"/>
        <v>1</v>
      </c>
      <c r="H3816" s="20">
        <f t="shared" si="593"/>
        <v>24</v>
      </c>
      <c r="I3816" s="20">
        <f t="shared" si="598"/>
        <v>19</v>
      </c>
      <c r="J3816" s="21">
        <f t="shared" si="599"/>
        <v>39606</v>
      </c>
      <c r="K3816" s="21"/>
      <c r="L3816" s="21" t="str">
        <f t="shared" si="594"/>
        <v>Saturday</v>
      </c>
      <c r="M3816" s="20">
        <f t="shared" si="595"/>
        <v>6</v>
      </c>
      <c r="N3816" s="19">
        <v>6051</v>
      </c>
      <c r="O3816" s="4">
        <f>MATCH(N3816-1,'Supply Data'!$K$12:$K$17)+1</f>
        <v>5</v>
      </c>
      <c r="P3816">
        <f>INDEX('Supply Data'!$L$12:$L$17,'Demand Data'!O3816)</f>
        <v>75</v>
      </c>
      <c r="R3816" t="str">
        <f t="shared" si="596"/>
        <v>07-Jun-08 Saturday 19</v>
      </c>
    </row>
    <row r="3817" spans="4:18" x14ac:dyDescent="0.35">
      <c r="D3817" s="21">
        <f t="shared" si="597"/>
        <v>39606.791666657424</v>
      </c>
      <c r="E3817" s="21" t="b">
        <f t="shared" si="590"/>
        <v>0</v>
      </c>
      <c r="F3817" s="21" t="b">
        <f t="shared" si="591"/>
        <v>0</v>
      </c>
      <c r="G3817" s="20">
        <f t="shared" si="592"/>
        <v>1</v>
      </c>
      <c r="H3817" s="20">
        <f t="shared" si="593"/>
        <v>24</v>
      </c>
      <c r="I3817" s="20">
        <f t="shared" si="598"/>
        <v>20</v>
      </c>
      <c r="J3817" s="21">
        <f t="shared" si="599"/>
        <v>39606</v>
      </c>
      <c r="K3817" s="21"/>
      <c r="L3817" s="21" t="str">
        <f t="shared" si="594"/>
        <v>Saturday</v>
      </c>
      <c r="M3817" s="20">
        <f t="shared" si="595"/>
        <v>6</v>
      </c>
      <c r="N3817" s="19">
        <v>5985</v>
      </c>
      <c r="O3817" s="4">
        <f>MATCH(N3817-1,'Supply Data'!$K$12:$K$17)+1</f>
        <v>5</v>
      </c>
      <c r="P3817">
        <f>INDEX('Supply Data'!$L$12:$L$17,'Demand Data'!O3817)</f>
        <v>75</v>
      </c>
      <c r="R3817" t="str">
        <f t="shared" si="596"/>
        <v>07-Jun-08 Saturday 20</v>
      </c>
    </row>
    <row r="3818" spans="4:18" x14ac:dyDescent="0.35">
      <c r="D3818" s="21">
        <f t="shared" si="597"/>
        <v>39606.833333324088</v>
      </c>
      <c r="E3818" s="21" t="b">
        <f t="shared" si="590"/>
        <v>0</v>
      </c>
      <c r="F3818" s="21" t="b">
        <f t="shared" si="591"/>
        <v>0</v>
      </c>
      <c r="G3818" s="20">
        <f t="shared" si="592"/>
        <v>1</v>
      </c>
      <c r="H3818" s="20">
        <f t="shared" si="593"/>
        <v>24</v>
      </c>
      <c r="I3818" s="20">
        <f t="shared" si="598"/>
        <v>21</v>
      </c>
      <c r="J3818" s="21">
        <f t="shared" si="599"/>
        <v>39606</v>
      </c>
      <c r="K3818" s="21"/>
      <c r="L3818" s="21" t="str">
        <f t="shared" si="594"/>
        <v>Saturday</v>
      </c>
      <c r="M3818" s="20">
        <f t="shared" si="595"/>
        <v>6</v>
      </c>
      <c r="N3818" s="19">
        <v>5784</v>
      </c>
      <c r="O3818" s="4">
        <f>MATCH(N3818-1,'Supply Data'!$K$12:$K$17)+1</f>
        <v>5</v>
      </c>
      <c r="P3818">
        <f>INDEX('Supply Data'!$L$12:$L$17,'Demand Data'!O3818)</f>
        <v>75</v>
      </c>
      <c r="R3818" t="str">
        <f t="shared" si="596"/>
        <v>07-Jun-08 Saturday 21</v>
      </c>
    </row>
    <row r="3819" spans="4:18" x14ac:dyDescent="0.35">
      <c r="D3819" s="21">
        <f t="shared" si="597"/>
        <v>39606.874999990752</v>
      </c>
      <c r="E3819" s="21" t="b">
        <f t="shared" si="590"/>
        <v>0</v>
      </c>
      <c r="F3819" s="21" t="b">
        <f t="shared" si="591"/>
        <v>0</v>
      </c>
      <c r="G3819" s="20">
        <f t="shared" si="592"/>
        <v>1</v>
      </c>
      <c r="H3819" s="20">
        <f t="shared" si="593"/>
        <v>24</v>
      </c>
      <c r="I3819" s="20">
        <f t="shared" si="598"/>
        <v>22</v>
      </c>
      <c r="J3819" s="21">
        <f t="shared" si="599"/>
        <v>39606</v>
      </c>
      <c r="K3819" s="21"/>
      <c r="L3819" s="21" t="str">
        <f t="shared" si="594"/>
        <v>Saturday</v>
      </c>
      <c r="M3819" s="20">
        <f t="shared" si="595"/>
        <v>6</v>
      </c>
      <c r="N3819" s="19">
        <v>5446.5</v>
      </c>
      <c r="O3819" s="4">
        <f>MATCH(N3819-1,'Supply Data'!$K$12:$K$17)+1</f>
        <v>5</v>
      </c>
      <c r="P3819">
        <f>INDEX('Supply Data'!$L$12:$L$17,'Demand Data'!O3819)</f>
        <v>75</v>
      </c>
      <c r="R3819" t="str">
        <f t="shared" si="596"/>
        <v>07-Jun-08 Saturday 22</v>
      </c>
    </row>
    <row r="3820" spans="4:18" x14ac:dyDescent="0.35">
      <c r="D3820" s="21">
        <f t="shared" si="597"/>
        <v>39606.916666657416</v>
      </c>
      <c r="E3820" s="21" t="b">
        <f t="shared" si="590"/>
        <v>0</v>
      </c>
      <c r="F3820" s="21" t="b">
        <f t="shared" si="591"/>
        <v>0</v>
      </c>
      <c r="G3820" s="20">
        <f t="shared" si="592"/>
        <v>1</v>
      </c>
      <c r="H3820" s="20">
        <f t="shared" si="593"/>
        <v>24</v>
      </c>
      <c r="I3820" s="20">
        <f t="shared" si="598"/>
        <v>23</v>
      </c>
      <c r="J3820" s="21">
        <f t="shared" si="599"/>
        <v>39606</v>
      </c>
      <c r="K3820" s="21"/>
      <c r="L3820" s="21" t="str">
        <f t="shared" si="594"/>
        <v>Saturday</v>
      </c>
      <c r="M3820" s="20">
        <f t="shared" si="595"/>
        <v>6</v>
      </c>
      <c r="N3820" s="19">
        <v>4839</v>
      </c>
      <c r="O3820" s="4">
        <f>MATCH(N3820-1,'Supply Data'!$K$12:$K$17)+1</f>
        <v>5</v>
      </c>
      <c r="P3820">
        <f>INDEX('Supply Data'!$L$12:$L$17,'Demand Data'!O3820)</f>
        <v>75</v>
      </c>
      <c r="R3820" t="str">
        <f t="shared" si="596"/>
        <v>07-Jun-08 Saturday 23</v>
      </c>
    </row>
    <row r="3821" spans="4:18" x14ac:dyDescent="0.35">
      <c r="D3821" s="21">
        <f t="shared" si="597"/>
        <v>39606.958333324081</v>
      </c>
      <c r="E3821" s="21" t="b">
        <f t="shared" si="590"/>
        <v>0</v>
      </c>
      <c r="F3821" s="21" t="b">
        <f t="shared" si="591"/>
        <v>0</v>
      </c>
      <c r="G3821" s="20">
        <f t="shared" si="592"/>
        <v>1</v>
      </c>
      <c r="H3821" s="20">
        <f t="shared" si="593"/>
        <v>24</v>
      </c>
      <c r="I3821" s="20">
        <f t="shared" si="598"/>
        <v>24</v>
      </c>
      <c r="J3821" s="21">
        <f t="shared" si="599"/>
        <v>39606</v>
      </c>
      <c r="K3821" s="21"/>
      <c r="L3821" s="21" t="str">
        <f t="shared" si="594"/>
        <v>Saturday</v>
      </c>
      <c r="M3821" s="20">
        <f t="shared" si="595"/>
        <v>6</v>
      </c>
      <c r="N3821" s="19">
        <v>5842.5</v>
      </c>
      <c r="O3821" s="4">
        <f>MATCH(N3821-1,'Supply Data'!$K$12:$K$17)+1</f>
        <v>5</v>
      </c>
      <c r="P3821">
        <f>INDEX('Supply Data'!$L$12:$L$17,'Demand Data'!O3821)</f>
        <v>75</v>
      </c>
      <c r="R3821" t="str">
        <f t="shared" si="596"/>
        <v>07-Jun-08 Saturday 24</v>
      </c>
    </row>
    <row r="3822" spans="4:18" x14ac:dyDescent="0.35">
      <c r="D3822" s="21">
        <f t="shared" si="597"/>
        <v>39606.999999990745</v>
      </c>
      <c r="E3822" s="21" t="b">
        <f t="shared" si="590"/>
        <v>0</v>
      </c>
      <c r="F3822" s="21" t="b">
        <f t="shared" si="591"/>
        <v>0</v>
      </c>
      <c r="G3822" s="20">
        <f t="shared" si="592"/>
        <v>1</v>
      </c>
      <c r="H3822" s="20">
        <f t="shared" si="593"/>
        <v>24</v>
      </c>
      <c r="I3822" s="20">
        <f t="shared" si="598"/>
        <v>1</v>
      </c>
      <c r="J3822" s="21">
        <f t="shared" si="599"/>
        <v>39607</v>
      </c>
      <c r="K3822" s="21"/>
      <c r="L3822" s="21" t="str">
        <f t="shared" si="594"/>
        <v>Sunday</v>
      </c>
      <c r="M3822" s="20">
        <f t="shared" si="595"/>
        <v>6</v>
      </c>
      <c r="N3822" s="19">
        <v>4456.5</v>
      </c>
      <c r="O3822" s="4">
        <f>MATCH(N3822-1,'Supply Data'!$K$12:$K$17)+1</f>
        <v>4</v>
      </c>
      <c r="P3822">
        <f>INDEX('Supply Data'!$L$12:$L$17,'Demand Data'!O3822)</f>
        <v>50</v>
      </c>
      <c r="R3822" t="str">
        <f t="shared" si="596"/>
        <v>08-Jun-08 Sunday 1</v>
      </c>
    </row>
    <row r="3823" spans="4:18" x14ac:dyDescent="0.35">
      <c r="D3823" s="21">
        <f t="shared" si="597"/>
        <v>39607.041666657409</v>
      </c>
      <c r="E3823" s="21" t="b">
        <f t="shared" si="590"/>
        <v>0</v>
      </c>
      <c r="F3823" s="21" t="b">
        <f t="shared" si="591"/>
        <v>0</v>
      </c>
      <c r="G3823" s="20">
        <f t="shared" si="592"/>
        <v>1</v>
      </c>
      <c r="H3823" s="20">
        <f t="shared" si="593"/>
        <v>24</v>
      </c>
      <c r="I3823" s="20">
        <f t="shared" si="598"/>
        <v>2</v>
      </c>
      <c r="J3823" s="21">
        <f t="shared" si="599"/>
        <v>39607</v>
      </c>
      <c r="K3823" s="21"/>
      <c r="L3823" s="21" t="str">
        <f t="shared" si="594"/>
        <v>Sunday</v>
      </c>
      <c r="M3823" s="20">
        <f t="shared" si="595"/>
        <v>6</v>
      </c>
      <c r="N3823" s="19">
        <v>4383</v>
      </c>
      <c r="O3823" s="4">
        <f>MATCH(N3823-1,'Supply Data'!$K$12:$K$17)+1</f>
        <v>4</v>
      </c>
      <c r="P3823">
        <f>INDEX('Supply Data'!$L$12:$L$17,'Demand Data'!O3823)</f>
        <v>50</v>
      </c>
      <c r="R3823" t="str">
        <f t="shared" si="596"/>
        <v>08-Jun-08 Sunday 2</v>
      </c>
    </row>
    <row r="3824" spans="4:18" x14ac:dyDescent="0.35">
      <c r="D3824" s="21">
        <f t="shared" si="597"/>
        <v>39607.083333324073</v>
      </c>
      <c r="E3824" s="21" t="b">
        <f t="shared" si="590"/>
        <v>0</v>
      </c>
      <c r="F3824" s="21" t="b">
        <f t="shared" si="591"/>
        <v>0</v>
      </c>
      <c r="G3824" s="20">
        <f t="shared" si="592"/>
        <v>1</v>
      </c>
      <c r="H3824" s="20">
        <f t="shared" si="593"/>
        <v>24</v>
      </c>
      <c r="I3824" s="20">
        <f t="shared" si="598"/>
        <v>3</v>
      </c>
      <c r="J3824" s="21">
        <f t="shared" si="599"/>
        <v>39607</v>
      </c>
      <c r="K3824" s="21"/>
      <c r="L3824" s="21" t="str">
        <f t="shared" si="594"/>
        <v>Sunday</v>
      </c>
      <c r="M3824" s="20">
        <f t="shared" si="595"/>
        <v>6</v>
      </c>
      <c r="N3824" s="19">
        <v>4282.5</v>
      </c>
      <c r="O3824" s="4">
        <f>MATCH(N3824-1,'Supply Data'!$K$12:$K$17)+1</f>
        <v>4</v>
      </c>
      <c r="P3824">
        <f>INDEX('Supply Data'!$L$12:$L$17,'Demand Data'!O3824)</f>
        <v>50</v>
      </c>
      <c r="R3824" t="str">
        <f t="shared" si="596"/>
        <v>08-Jun-08 Sunday 3</v>
      </c>
    </row>
    <row r="3825" spans="4:18" x14ac:dyDescent="0.35">
      <c r="D3825" s="21">
        <f t="shared" si="597"/>
        <v>39607.124999990738</v>
      </c>
      <c r="E3825" s="21" t="b">
        <f t="shared" si="590"/>
        <v>0</v>
      </c>
      <c r="F3825" s="21" t="b">
        <f t="shared" si="591"/>
        <v>0</v>
      </c>
      <c r="G3825" s="20">
        <f t="shared" si="592"/>
        <v>1</v>
      </c>
      <c r="H3825" s="20">
        <f t="shared" si="593"/>
        <v>24</v>
      </c>
      <c r="I3825" s="20">
        <f t="shared" si="598"/>
        <v>4</v>
      </c>
      <c r="J3825" s="21">
        <f t="shared" si="599"/>
        <v>39607</v>
      </c>
      <c r="K3825" s="21"/>
      <c r="L3825" s="21" t="str">
        <f t="shared" si="594"/>
        <v>Sunday</v>
      </c>
      <c r="M3825" s="20">
        <f t="shared" si="595"/>
        <v>6</v>
      </c>
      <c r="N3825" s="19">
        <v>4180.5</v>
      </c>
      <c r="O3825" s="4">
        <f>MATCH(N3825-1,'Supply Data'!$K$12:$K$17)+1</f>
        <v>4</v>
      </c>
      <c r="P3825">
        <f>INDEX('Supply Data'!$L$12:$L$17,'Demand Data'!O3825)</f>
        <v>50</v>
      </c>
      <c r="R3825" t="str">
        <f t="shared" si="596"/>
        <v>08-Jun-08 Sunday 4</v>
      </c>
    </row>
    <row r="3826" spans="4:18" x14ac:dyDescent="0.35">
      <c r="D3826" s="21">
        <f t="shared" si="597"/>
        <v>39607.166666657402</v>
      </c>
      <c r="E3826" s="21" t="b">
        <f t="shared" si="590"/>
        <v>0</v>
      </c>
      <c r="F3826" s="21" t="b">
        <f t="shared" si="591"/>
        <v>0</v>
      </c>
      <c r="G3826" s="20">
        <f t="shared" si="592"/>
        <v>1</v>
      </c>
      <c r="H3826" s="20">
        <f t="shared" si="593"/>
        <v>24</v>
      </c>
      <c r="I3826" s="20">
        <f t="shared" si="598"/>
        <v>5</v>
      </c>
      <c r="J3826" s="21">
        <f t="shared" si="599"/>
        <v>39607</v>
      </c>
      <c r="K3826" s="21"/>
      <c r="L3826" s="21" t="str">
        <f t="shared" si="594"/>
        <v>Sunday</v>
      </c>
      <c r="M3826" s="20">
        <f t="shared" si="595"/>
        <v>6</v>
      </c>
      <c r="N3826" s="19">
        <v>4185</v>
      </c>
      <c r="O3826" s="4">
        <f>MATCH(N3826-1,'Supply Data'!$K$12:$K$17)+1</f>
        <v>4</v>
      </c>
      <c r="P3826">
        <f>INDEX('Supply Data'!$L$12:$L$17,'Demand Data'!O3826)</f>
        <v>50</v>
      </c>
      <c r="R3826" t="str">
        <f t="shared" si="596"/>
        <v>08-Jun-08 Sunday 5</v>
      </c>
    </row>
    <row r="3827" spans="4:18" x14ac:dyDescent="0.35">
      <c r="D3827" s="21">
        <f t="shared" si="597"/>
        <v>39607.208333324066</v>
      </c>
      <c r="E3827" s="21" t="b">
        <f t="shared" si="590"/>
        <v>0</v>
      </c>
      <c r="F3827" s="21" t="b">
        <f t="shared" si="591"/>
        <v>0</v>
      </c>
      <c r="G3827" s="20">
        <f t="shared" si="592"/>
        <v>1</v>
      </c>
      <c r="H3827" s="20">
        <f t="shared" si="593"/>
        <v>24</v>
      </c>
      <c r="I3827" s="20">
        <f t="shared" si="598"/>
        <v>6</v>
      </c>
      <c r="J3827" s="21">
        <f t="shared" si="599"/>
        <v>39607</v>
      </c>
      <c r="K3827" s="21"/>
      <c r="L3827" s="21" t="str">
        <f t="shared" si="594"/>
        <v>Sunday</v>
      </c>
      <c r="M3827" s="20">
        <f t="shared" si="595"/>
        <v>6</v>
      </c>
      <c r="N3827" s="19">
        <v>4003.5</v>
      </c>
      <c r="O3827" s="4">
        <f>MATCH(N3827-1,'Supply Data'!$K$12:$K$17)+1</f>
        <v>4</v>
      </c>
      <c r="P3827">
        <f>INDEX('Supply Data'!$L$12:$L$17,'Demand Data'!O3827)</f>
        <v>50</v>
      </c>
      <c r="R3827" t="str">
        <f t="shared" si="596"/>
        <v>08-Jun-08 Sunday 6</v>
      </c>
    </row>
    <row r="3828" spans="4:18" x14ac:dyDescent="0.35">
      <c r="D3828" s="21">
        <f t="shared" si="597"/>
        <v>39607.24999999073</v>
      </c>
      <c r="E3828" s="21" t="b">
        <f t="shared" si="590"/>
        <v>0</v>
      </c>
      <c r="F3828" s="21" t="b">
        <f t="shared" si="591"/>
        <v>0</v>
      </c>
      <c r="G3828" s="20">
        <f t="shared" si="592"/>
        <v>1</v>
      </c>
      <c r="H3828" s="20">
        <f t="shared" si="593"/>
        <v>24</v>
      </c>
      <c r="I3828" s="20">
        <f t="shared" si="598"/>
        <v>7</v>
      </c>
      <c r="J3828" s="21">
        <f t="shared" si="599"/>
        <v>39607</v>
      </c>
      <c r="K3828" s="21"/>
      <c r="L3828" s="21" t="str">
        <f t="shared" si="594"/>
        <v>Sunday</v>
      </c>
      <c r="M3828" s="20">
        <f t="shared" si="595"/>
        <v>6</v>
      </c>
      <c r="N3828" s="19">
        <v>4110</v>
      </c>
      <c r="O3828" s="4">
        <f>MATCH(N3828-1,'Supply Data'!$K$12:$K$17)+1</f>
        <v>4</v>
      </c>
      <c r="P3828">
        <f>INDEX('Supply Data'!$L$12:$L$17,'Demand Data'!O3828)</f>
        <v>50</v>
      </c>
      <c r="R3828" t="str">
        <f t="shared" si="596"/>
        <v>08-Jun-08 Sunday 7</v>
      </c>
    </row>
    <row r="3829" spans="4:18" x14ac:dyDescent="0.35">
      <c r="D3829" s="21">
        <f t="shared" si="597"/>
        <v>39607.291666657395</v>
      </c>
      <c r="E3829" s="21" t="b">
        <f t="shared" si="590"/>
        <v>0</v>
      </c>
      <c r="F3829" s="21" t="b">
        <f t="shared" si="591"/>
        <v>0</v>
      </c>
      <c r="G3829" s="20">
        <f t="shared" si="592"/>
        <v>1</v>
      </c>
      <c r="H3829" s="20">
        <f t="shared" si="593"/>
        <v>24</v>
      </c>
      <c r="I3829" s="20">
        <f t="shared" si="598"/>
        <v>8</v>
      </c>
      <c r="J3829" s="21">
        <f t="shared" si="599"/>
        <v>39607</v>
      </c>
      <c r="K3829" s="21"/>
      <c r="L3829" s="21" t="str">
        <f t="shared" si="594"/>
        <v>Sunday</v>
      </c>
      <c r="M3829" s="20">
        <f t="shared" si="595"/>
        <v>6</v>
      </c>
      <c r="N3829" s="19">
        <v>4675.5</v>
      </c>
      <c r="O3829" s="4">
        <f>MATCH(N3829-1,'Supply Data'!$K$12:$K$17)+1</f>
        <v>4</v>
      </c>
      <c r="P3829">
        <f>INDEX('Supply Data'!$L$12:$L$17,'Demand Data'!O3829)</f>
        <v>50</v>
      </c>
      <c r="R3829" t="str">
        <f t="shared" si="596"/>
        <v>08-Jun-08 Sunday 8</v>
      </c>
    </row>
    <row r="3830" spans="4:18" x14ac:dyDescent="0.35">
      <c r="D3830" s="21">
        <f t="shared" si="597"/>
        <v>39607.333333324059</v>
      </c>
      <c r="E3830" s="21" t="b">
        <f t="shared" si="590"/>
        <v>0</v>
      </c>
      <c r="F3830" s="21" t="b">
        <f t="shared" si="591"/>
        <v>0</v>
      </c>
      <c r="G3830" s="20">
        <f t="shared" si="592"/>
        <v>1</v>
      </c>
      <c r="H3830" s="20">
        <f t="shared" si="593"/>
        <v>24</v>
      </c>
      <c r="I3830" s="20">
        <f t="shared" si="598"/>
        <v>9</v>
      </c>
      <c r="J3830" s="21">
        <f t="shared" si="599"/>
        <v>39607</v>
      </c>
      <c r="K3830" s="21"/>
      <c r="L3830" s="21" t="str">
        <f t="shared" si="594"/>
        <v>Sunday</v>
      </c>
      <c r="M3830" s="20">
        <f t="shared" si="595"/>
        <v>6</v>
      </c>
      <c r="N3830" s="19">
        <v>5083.5</v>
      </c>
      <c r="O3830" s="4">
        <f>MATCH(N3830-1,'Supply Data'!$K$12:$K$17)+1</f>
        <v>5</v>
      </c>
      <c r="P3830">
        <f>INDEX('Supply Data'!$L$12:$L$17,'Demand Data'!O3830)</f>
        <v>75</v>
      </c>
      <c r="R3830" t="str">
        <f t="shared" si="596"/>
        <v>08-Jun-08 Sunday 9</v>
      </c>
    </row>
    <row r="3831" spans="4:18" x14ac:dyDescent="0.35">
      <c r="D3831" s="21">
        <f t="shared" si="597"/>
        <v>39607.374999990723</v>
      </c>
      <c r="E3831" s="21" t="b">
        <f t="shared" si="590"/>
        <v>0</v>
      </c>
      <c r="F3831" s="21" t="b">
        <f t="shared" si="591"/>
        <v>0</v>
      </c>
      <c r="G3831" s="20">
        <f t="shared" si="592"/>
        <v>1</v>
      </c>
      <c r="H3831" s="20">
        <f t="shared" si="593"/>
        <v>24</v>
      </c>
      <c r="I3831" s="20">
        <f t="shared" si="598"/>
        <v>10</v>
      </c>
      <c r="J3831" s="21">
        <f t="shared" si="599"/>
        <v>39607</v>
      </c>
      <c r="K3831" s="21"/>
      <c r="L3831" s="21" t="str">
        <f t="shared" si="594"/>
        <v>Sunday</v>
      </c>
      <c r="M3831" s="20">
        <f t="shared" si="595"/>
        <v>6</v>
      </c>
      <c r="N3831" s="19">
        <v>5395.5</v>
      </c>
      <c r="O3831" s="4">
        <f>MATCH(N3831-1,'Supply Data'!$K$12:$K$17)+1</f>
        <v>5</v>
      </c>
      <c r="P3831">
        <f>INDEX('Supply Data'!$L$12:$L$17,'Demand Data'!O3831)</f>
        <v>75</v>
      </c>
      <c r="R3831" t="str">
        <f t="shared" si="596"/>
        <v>08-Jun-08 Sunday 10</v>
      </c>
    </row>
    <row r="3832" spans="4:18" x14ac:dyDescent="0.35">
      <c r="D3832" s="21">
        <f t="shared" si="597"/>
        <v>39607.416666657387</v>
      </c>
      <c r="E3832" s="21" t="b">
        <f t="shared" si="590"/>
        <v>0</v>
      </c>
      <c r="F3832" s="21" t="b">
        <f t="shared" si="591"/>
        <v>0</v>
      </c>
      <c r="G3832" s="20">
        <f t="shared" si="592"/>
        <v>1</v>
      </c>
      <c r="H3832" s="20">
        <f t="shared" si="593"/>
        <v>24</v>
      </c>
      <c r="I3832" s="20">
        <f t="shared" si="598"/>
        <v>11</v>
      </c>
      <c r="J3832" s="21">
        <f t="shared" si="599"/>
        <v>39607</v>
      </c>
      <c r="K3832" s="21"/>
      <c r="L3832" s="21" t="str">
        <f t="shared" si="594"/>
        <v>Sunday</v>
      </c>
      <c r="M3832" s="20">
        <f t="shared" si="595"/>
        <v>6</v>
      </c>
      <c r="N3832" s="19">
        <v>5628</v>
      </c>
      <c r="O3832" s="4">
        <f>MATCH(N3832-1,'Supply Data'!$K$12:$K$17)+1</f>
        <v>5</v>
      </c>
      <c r="P3832">
        <f>INDEX('Supply Data'!$L$12:$L$17,'Demand Data'!O3832)</f>
        <v>75</v>
      </c>
      <c r="R3832" t="str">
        <f t="shared" si="596"/>
        <v>08-Jun-08 Sunday 11</v>
      </c>
    </row>
    <row r="3833" spans="4:18" x14ac:dyDescent="0.35">
      <c r="D3833" s="21">
        <f t="shared" si="597"/>
        <v>39607.458333324052</v>
      </c>
      <c r="E3833" s="21" t="b">
        <f t="shared" si="590"/>
        <v>0</v>
      </c>
      <c r="F3833" s="21" t="b">
        <f t="shared" si="591"/>
        <v>0</v>
      </c>
      <c r="G3833" s="20">
        <f t="shared" si="592"/>
        <v>1</v>
      </c>
      <c r="H3833" s="20">
        <f t="shared" si="593"/>
        <v>24</v>
      </c>
      <c r="I3833" s="20">
        <f t="shared" si="598"/>
        <v>12</v>
      </c>
      <c r="J3833" s="21">
        <f t="shared" si="599"/>
        <v>39607</v>
      </c>
      <c r="K3833" s="21"/>
      <c r="L3833" s="21" t="str">
        <f t="shared" si="594"/>
        <v>Sunday</v>
      </c>
      <c r="M3833" s="20">
        <f t="shared" si="595"/>
        <v>6</v>
      </c>
      <c r="N3833" s="19">
        <v>5415</v>
      </c>
      <c r="O3833" s="4">
        <f>MATCH(N3833-1,'Supply Data'!$K$12:$K$17)+1</f>
        <v>5</v>
      </c>
      <c r="P3833">
        <f>INDEX('Supply Data'!$L$12:$L$17,'Demand Data'!O3833)</f>
        <v>75</v>
      </c>
      <c r="R3833" t="str">
        <f t="shared" si="596"/>
        <v>08-Jun-08 Sunday 12</v>
      </c>
    </row>
    <row r="3834" spans="4:18" x14ac:dyDescent="0.35">
      <c r="D3834" s="21">
        <f t="shared" si="597"/>
        <v>39607.499999990716</v>
      </c>
      <c r="E3834" s="21" t="b">
        <f t="shared" si="590"/>
        <v>0</v>
      </c>
      <c r="F3834" s="21" t="b">
        <f t="shared" si="591"/>
        <v>0</v>
      </c>
      <c r="G3834" s="20">
        <f t="shared" si="592"/>
        <v>1</v>
      </c>
      <c r="H3834" s="20">
        <f t="shared" si="593"/>
        <v>24</v>
      </c>
      <c r="I3834" s="20">
        <f t="shared" si="598"/>
        <v>13</v>
      </c>
      <c r="J3834" s="21">
        <f t="shared" si="599"/>
        <v>39607</v>
      </c>
      <c r="K3834" s="21"/>
      <c r="L3834" s="21" t="str">
        <f t="shared" si="594"/>
        <v>Sunday</v>
      </c>
      <c r="M3834" s="20">
        <f t="shared" si="595"/>
        <v>6</v>
      </c>
      <c r="N3834" s="19">
        <v>5412</v>
      </c>
      <c r="O3834" s="4">
        <f>MATCH(N3834-1,'Supply Data'!$K$12:$K$17)+1</f>
        <v>5</v>
      </c>
      <c r="P3834">
        <f>INDEX('Supply Data'!$L$12:$L$17,'Demand Data'!O3834)</f>
        <v>75</v>
      </c>
      <c r="R3834" t="str">
        <f t="shared" si="596"/>
        <v>08-Jun-08 Sunday 13</v>
      </c>
    </row>
    <row r="3835" spans="4:18" x14ac:dyDescent="0.35">
      <c r="D3835" s="21">
        <f t="shared" si="597"/>
        <v>39607.54166665738</v>
      </c>
      <c r="E3835" s="21" t="b">
        <f t="shared" si="590"/>
        <v>0</v>
      </c>
      <c r="F3835" s="21" t="b">
        <f t="shared" si="591"/>
        <v>0</v>
      </c>
      <c r="G3835" s="20">
        <f t="shared" si="592"/>
        <v>1</v>
      </c>
      <c r="H3835" s="20">
        <f t="shared" si="593"/>
        <v>24</v>
      </c>
      <c r="I3835" s="20">
        <f t="shared" si="598"/>
        <v>14</v>
      </c>
      <c r="J3835" s="21">
        <f t="shared" si="599"/>
        <v>39607</v>
      </c>
      <c r="K3835" s="21"/>
      <c r="L3835" s="21" t="str">
        <f t="shared" si="594"/>
        <v>Sunday</v>
      </c>
      <c r="M3835" s="20">
        <f t="shared" si="595"/>
        <v>6</v>
      </c>
      <c r="N3835" s="19">
        <v>5509.5</v>
      </c>
      <c r="O3835" s="4">
        <f>MATCH(N3835-1,'Supply Data'!$K$12:$K$17)+1</f>
        <v>5</v>
      </c>
      <c r="P3835">
        <f>INDEX('Supply Data'!$L$12:$L$17,'Demand Data'!O3835)</f>
        <v>75</v>
      </c>
      <c r="R3835" t="str">
        <f t="shared" si="596"/>
        <v>08-Jun-08 Sunday 14</v>
      </c>
    </row>
    <row r="3836" spans="4:18" x14ac:dyDescent="0.35">
      <c r="D3836" s="21">
        <f t="shared" si="597"/>
        <v>39607.583333324044</v>
      </c>
      <c r="E3836" s="21" t="b">
        <f t="shared" si="590"/>
        <v>0</v>
      </c>
      <c r="F3836" s="21" t="b">
        <f t="shared" si="591"/>
        <v>0</v>
      </c>
      <c r="G3836" s="20">
        <f t="shared" si="592"/>
        <v>1</v>
      </c>
      <c r="H3836" s="20">
        <f t="shared" si="593"/>
        <v>24</v>
      </c>
      <c r="I3836" s="20">
        <f t="shared" si="598"/>
        <v>15</v>
      </c>
      <c r="J3836" s="21">
        <f t="shared" si="599"/>
        <v>39607</v>
      </c>
      <c r="K3836" s="21"/>
      <c r="L3836" s="21" t="str">
        <f t="shared" si="594"/>
        <v>Sunday</v>
      </c>
      <c r="M3836" s="20">
        <f t="shared" si="595"/>
        <v>6</v>
      </c>
      <c r="N3836" s="19">
        <v>5278.5</v>
      </c>
      <c r="O3836" s="4">
        <f>MATCH(N3836-1,'Supply Data'!$K$12:$K$17)+1</f>
        <v>5</v>
      </c>
      <c r="P3836">
        <f>INDEX('Supply Data'!$L$12:$L$17,'Demand Data'!O3836)</f>
        <v>75</v>
      </c>
      <c r="R3836" t="str">
        <f t="shared" si="596"/>
        <v>08-Jun-08 Sunday 15</v>
      </c>
    </row>
    <row r="3837" spans="4:18" x14ac:dyDescent="0.35">
      <c r="D3837" s="21">
        <f t="shared" si="597"/>
        <v>39607.624999990709</v>
      </c>
      <c r="E3837" s="21" t="b">
        <f t="shared" si="590"/>
        <v>0</v>
      </c>
      <c r="F3837" s="21" t="b">
        <f t="shared" si="591"/>
        <v>0</v>
      </c>
      <c r="G3837" s="20">
        <f t="shared" si="592"/>
        <v>1</v>
      </c>
      <c r="H3837" s="20">
        <f t="shared" si="593"/>
        <v>24</v>
      </c>
      <c r="I3837" s="20">
        <f t="shared" si="598"/>
        <v>16</v>
      </c>
      <c r="J3837" s="21">
        <f t="shared" si="599"/>
        <v>39607</v>
      </c>
      <c r="K3837" s="21"/>
      <c r="L3837" s="21" t="str">
        <f t="shared" si="594"/>
        <v>Sunday</v>
      </c>
      <c r="M3837" s="20">
        <f t="shared" si="595"/>
        <v>6</v>
      </c>
      <c r="N3837" s="19">
        <v>5148</v>
      </c>
      <c r="O3837" s="4">
        <f>MATCH(N3837-1,'Supply Data'!$K$12:$K$17)+1</f>
        <v>5</v>
      </c>
      <c r="P3837">
        <f>INDEX('Supply Data'!$L$12:$L$17,'Demand Data'!O3837)</f>
        <v>75</v>
      </c>
      <c r="R3837" t="str">
        <f t="shared" si="596"/>
        <v>08-Jun-08 Sunday 16</v>
      </c>
    </row>
    <row r="3838" spans="4:18" x14ac:dyDescent="0.35">
      <c r="D3838" s="21">
        <f t="shared" si="597"/>
        <v>39607.666666657373</v>
      </c>
      <c r="E3838" s="21" t="b">
        <f t="shared" si="590"/>
        <v>0</v>
      </c>
      <c r="F3838" s="21" t="b">
        <f t="shared" si="591"/>
        <v>0</v>
      </c>
      <c r="G3838" s="20">
        <f t="shared" si="592"/>
        <v>1</v>
      </c>
      <c r="H3838" s="20">
        <f t="shared" si="593"/>
        <v>24</v>
      </c>
      <c r="I3838" s="20">
        <f t="shared" si="598"/>
        <v>17</v>
      </c>
      <c r="J3838" s="21">
        <f t="shared" si="599"/>
        <v>39607</v>
      </c>
      <c r="K3838" s="21"/>
      <c r="L3838" s="21" t="str">
        <f t="shared" si="594"/>
        <v>Sunday</v>
      </c>
      <c r="M3838" s="20">
        <f t="shared" si="595"/>
        <v>6</v>
      </c>
      <c r="N3838" s="19">
        <v>4983</v>
      </c>
      <c r="O3838" s="4">
        <f>MATCH(N3838-1,'Supply Data'!$K$12:$K$17)+1</f>
        <v>5</v>
      </c>
      <c r="P3838">
        <f>INDEX('Supply Data'!$L$12:$L$17,'Demand Data'!O3838)</f>
        <v>75</v>
      </c>
      <c r="R3838" t="str">
        <f t="shared" si="596"/>
        <v>08-Jun-08 Sunday 17</v>
      </c>
    </row>
    <row r="3839" spans="4:18" x14ac:dyDescent="0.35">
      <c r="D3839" s="21">
        <f t="shared" si="597"/>
        <v>39607.708333324037</v>
      </c>
      <c r="E3839" s="21" t="b">
        <f t="shared" si="590"/>
        <v>0</v>
      </c>
      <c r="F3839" s="21" t="b">
        <f t="shared" si="591"/>
        <v>0</v>
      </c>
      <c r="G3839" s="20">
        <f t="shared" si="592"/>
        <v>1</v>
      </c>
      <c r="H3839" s="20">
        <f t="shared" si="593"/>
        <v>24</v>
      </c>
      <c r="I3839" s="20">
        <f t="shared" si="598"/>
        <v>18</v>
      </c>
      <c r="J3839" s="21">
        <f t="shared" si="599"/>
        <v>39607</v>
      </c>
      <c r="K3839" s="21"/>
      <c r="L3839" s="21" t="str">
        <f t="shared" si="594"/>
        <v>Sunday</v>
      </c>
      <c r="M3839" s="20">
        <f t="shared" si="595"/>
        <v>6</v>
      </c>
      <c r="N3839" s="19">
        <v>4899</v>
      </c>
      <c r="O3839" s="4">
        <f>MATCH(N3839-1,'Supply Data'!$K$12:$K$17)+1</f>
        <v>5</v>
      </c>
      <c r="P3839">
        <f>INDEX('Supply Data'!$L$12:$L$17,'Demand Data'!O3839)</f>
        <v>75</v>
      </c>
      <c r="R3839" t="str">
        <f t="shared" si="596"/>
        <v>08-Jun-08 Sunday 18</v>
      </c>
    </row>
    <row r="3840" spans="4:18" x14ac:dyDescent="0.35">
      <c r="D3840" s="21">
        <f t="shared" si="597"/>
        <v>39607.749999990701</v>
      </c>
      <c r="E3840" s="21" t="b">
        <f t="shared" si="590"/>
        <v>0</v>
      </c>
      <c r="F3840" s="21" t="b">
        <f t="shared" si="591"/>
        <v>0</v>
      </c>
      <c r="G3840" s="20">
        <f t="shared" si="592"/>
        <v>1</v>
      </c>
      <c r="H3840" s="20">
        <f t="shared" si="593"/>
        <v>24</v>
      </c>
      <c r="I3840" s="20">
        <f t="shared" si="598"/>
        <v>19</v>
      </c>
      <c r="J3840" s="21">
        <f t="shared" si="599"/>
        <v>39607</v>
      </c>
      <c r="K3840" s="21"/>
      <c r="L3840" s="21" t="str">
        <f t="shared" si="594"/>
        <v>Sunday</v>
      </c>
      <c r="M3840" s="20">
        <f t="shared" si="595"/>
        <v>6</v>
      </c>
      <c r="N3840" s="19">
        <v>5545.5</v>
      </c>
      <c r="O3840" s="4">
        <f>MATCH(N3840-1,'Supply Data'!$K$12:$K$17)+1</f>
        <v>5</v>
      </c>
      <c r="P3840">
        <f>INDEX('Supply Data'!$L$12:$L$17,'Demand Data'!O3840)</f>
        <v>75</v>
      </c>
      <c r="R3840" t="str">
        <f t="shared" si="596"/>
        <v>08-Jun-08 Sunday 19</v>
      </c>
    </row>
    <row r="3841" spans="4:18" x14ac:dyDescent="0.35">
      <c r="D3841" s="21">
        <f t="shared" si="597"/>
        <v>39607.791666657366</v>
      </c>
      <c r="E3841" s="21" t="b">
        <f t="shared" si="590"/>
        <v>0</v>
      </c>
      <c r="F3841" s="21" t="b">
        <f t="shared" si="591"/>
        <v>0</v>
      </c>
      <c r="G3841" s="20">
        <f t="shared" si="592"/>
        <v>1</v>
      </c>
      <c r="H3841" s="20">
        <f t="shared" si="593"/>
        <v>24</v>
      </c>
      <c r="I3841" s="20">
        <f t="shared" si="598"/>
        <v>20</v>
      </c>
      <c r="J3841" s="21">
        <f t="shared" si="599"/>
        <v>39607</v>
      </c>
      <c r="K3841" s="21"/>
      <c r="L3841" s="21" t="str">
        <f t="shared" si="594"/>
        <v>Sunday</v>
      </c>
      <c r="M3841" s="20">
        <f t="shared" si="595"/>
        <v>6</v>
      </c>
      <c r="N3841" s="19">
        <v>5616</v>
      </c>
      <c r="O3841" s="4">
        <f>MATCH(N3841-1,'Supply Data'!$K$12:$K$17)+1</f>
        <v>5</v>
      </c>
      <c r="P3841">
        <f>INDEX('Supply Data'!$L$12:$L$17,'Demand Data'!O3841)</f>
        <v>75</v>
      </c>
      <c r="R3841" t="str">
        <f t="shared" si="596"/>
        <v>08-Jun-08 Sunday 20</v>
      </c>
    </row>
    <row r="3842" spans="4:18" x14ac:dyDescent="0.35">
      <c r="D3842" s="21">
        <f t="shared" si="597"/>
        <v>39607.83333332403</v>
      </c>
      <c r="E3842" s="21" t="b">
        <f t="shared" si="590"/>
        <v>0</v>
      </c>
      <c r="F3842" s="21" t="b">
        <f t="shared" si="591"/>
        <v>0</v>
      </c>
      <c r="G3842" s="20">
        <f t="shared" si="592"/>
        <v>1</v>
      </c>
      <c r="H3842" s="20">
        <f t="shared" si="593"/>
        <v>24</v>
      </c>
      <c r="I3842" s="20">
        <f t="shared" si="598"/>
        <v>21</v>
      </c>
      <c r="J3842" s="21">
        <f t="shared" si="599"/>
        <v>39607</v>
      </c>
      <c r="K3842" s="21"/>
      <c r="L3842" s="21" t="str">
        <f t="shared" si="594"/>
        <v>Sunday</v>
      </c>
      <c r="M3842" s="20">
        <f t="shared" si="595"/>
        <v>6</v>
      </c>
      <c r="N3842" s="19">
        <v>5485.5</v>
      </c>
      <c r="O3842" s="4">
        <f>MATCH(N3842-1,'Supply Data'!$K$12:$K$17)+1</f>
        <v>5</v>
      </c>
      <c r="P3842">
        <f>INDEX('Supply Data'!$L$12:$L$17,'Demand Data'!O3842)</f>
        <v>75</v>
      </c>
      <c r="R3842" t="str">
        <f t="shared" si="596"/>
        <v>08-Jun-08 Sunday 21</v>
      </c>
    </row>
    <row r="3843" spans="4:18" x14ac:dyDescent="0.35">
      <c r="D3843" s="21">
        <f t="shared" si="597"/>
        <v>39607.874999990694</v>
      </c>
      <c r="E3843" s="21" t="b">
        <f t="shared" si="590"/>
        <v>0</v>
      </c>
      <c r="F3843" s="21" t="b">
        <f t="shared" si="591"/>
        <v>0</v>
      </c>
      <c r="G3843" s="20">
        <f t="shared" si="592"/>
        <v>1</v>
      </c>
      <c r="H3843" s="20">
        <f t="shared" si="593"/>
        <v>24</v>
      </c>
      <c r="I3843" s="20">
        <f t="shared" si="598"/>
        <v>22</v>
      </c>
      <c r="J3843" s="21">
        <f t="shared" si="599"/>
        <v>39607</v>
      </c>
      <c r="K3843" s="21"/>
      <c r="L3843" s="21" t="str">
        <f t="shared" si="594"/>
        <v>Sunday</v>
      </c>
      <c r="M3843" s="20">
        <f t="shared" si="595"/>
        <v>6</v>
      </c>
      <c r="N3843" s="19">
        <v>5164.5</v>
      </c>
      <c r="O3843" s="4">
        <f>MATCH(N3843-1,'Supply Data'!$K$12:$K$17)+1</f>
        <v>5</v>
      </c>
      <c r="P3843">
        <f>INDEX('Supply Data'!$L$12:$L$17,'Demand Data'!O3843)</f>
        <v>75</v>
      </c>
      <c r="R3843" t="str">
        <f t="shared" si="596"/>
        <v>08-Jun-08 Sunday 22</v>
      </c>
    </row>
    <row r="3844" spans="4:18" x14ac:dyDescent="0.35">
      <c r="D3844" s="21">
        <f t="shared" si="597"/>
        <v>39607.916666657358</v>
      </c>
      <c r="E3844" s="21" t="b">
        <f t="shared" si="590"/>
        <v>0</v>
      </c>
      <c r="F3844" s="21" t="b">
        <f t="shared" si="591"/>
        <v>0</v>
      </c>
      <c r="G3844" s="20">
        <f t="shared" si="592"/>
        <v>1</v>
      </c>
      <c r="H3844" s="20">
        <f t="shared" si="593"/>
        <v>24</v>
      </c>
      <c r="I3844" s="20">
        <f t="shared" si="598"/>
        <v>23</v>
      </c>
      <c r="J3844" s="21">
        <f t="shared" si="599"/>
        <v>39607</v>
      </c>
      <c r="K3844" s="21"/>
      <c r="L3844" s="21" t="str">
        <f t="shared" si="594"/>
        <v>Sunday</v>
      </c>
      <c r="M3844" s="20">
        <f t="shared" si="595"/>
        <v>6</v>
      </c>
      <c r="N3844" s="19">
        <v>4899</v>
      </c>
      <c r="O3844" s="4">
        <f>MATCH(N3844-1,'Supply Data'!$K$12:$K$17)+1</f>
        <v>5</v>
      </c>
      <c r="P3844">
        <f>INDEX('Supply Data'!$L$12:$L$17,'Demand Data'!O3844)</f>
        <v>75</v>
      </c>
      <c r="R3844" t="str">
        <f t="shared" si="596"/>
        <v>08-Jun-08 Sunday 23</v>
      </c>
    </row>
    <row r="3845" spans="4:18" x14ac:dyDescent="0.35">
      <c r="D3845" s="21">
        <f t="shared" si="597"/>
        <v>39607.958333324023</v>
      </c>
      <c r="E3845" s="21" t="b">
        <f t="shared" si="590"/>
        <v>0</v>
      </c>
      <c r="F3845" s="21" t="b">
        <f t="shared" si="591"/>
        <v>0</v>
      </c>
      <c r="G3845" s="20">
        <f t="shared" si="592"/>
        <v>1</v>
      </c>
      <c r="H3845" s="20">
        <f t="shared" si="593"/>
        <v>24</v>
      </c>
      <c r="I3845" s="20">
        <f t="shared" si="598"/>
        <v>24</v>
      </c>
      <c r="J3845" s="21">
        <f t="shared" si="599"/>
        <v>39607</v>
      </c>
      <c r="K3845" s="21"/>
      <c r="L3845" s="21" t="str">
        <f t="shared" si="594"/>
        <v>Sunday</v>
      </c>
      <c r="M3845" s="20">
        <f t="shared" si="595"/>
        <v>6</v>
      </c>
      <c r="N3845" s="19">
        <v>4600.5</v>
      </c>
      <c r="O3845" s="4">
        <f>MATCH(N3845-1,'Supply Data'!$K$12:$K$17)+1</f>
        <v>4</v>
      </c>
      <c r="P3845">
        <f>INDEX('Supply Data'!$L$12:$L$17,'Demand Data'!O3845)</f>
        <v>50</v>
      </c>
      <c r="R3845" t="str">
        <f t="shared" si="596"/>
        <v>08-Jun-08 Sunday 24</v>
      </c>
    </row>
    <row r="3846" spans="4:18" x14ac:dyDescent="0.35">
      <c r="D3846" s="21">
        <f t="shared" si="597"/>
        <v>39607.999999990687</v>
      </c>
      <c r="E3846" s="21" t="b">
        <f t="shared" ref="E3846:E3909" si="600">D3846=$D$2</f>
        <v>0</v>
      </c>
      <c r="F3846" s="21" t="b">
        <f t="shared" ref="F3846:F3909" si="601">D3846=$E$2</f>
        <v>0</v>
      </c>
      <c r="G3846" s="20">
        <f t="shared" si="592"/>
        <v>1</v>
      </c>
      <c r="H3846" s="20">
        <f t="shared" si="593"/>
        <v>24</v>
      </c>
      <c r="I3846" s="20">
        <f t="shared" si="598"/>
        <v>1</v>
      </c>
      <c r="J3846" s="21">
        <f t="shared" si="599"/>
        <v>39608</v>
      </c>
      <c r="K3846" s="21"/>
      <c r="L3846" s="21" t="str">
        <f t="shared" si="594"/>
        <v>Monday</v>
      </c>
      <c r="M3846" s="20">
        <f t="shared" si="595"/>
        <v>6</v>
      </c>
      <c r="N3846" s="19">
        <v>3064.5</v>
      </c>
      <c r="O3846" s="4">
        <f>MATCH(N3846-1,'Supply Data'!$K$12:$K$17)+1</f>
        <v>3</v>
      </c>
      <c r="P3846">
        <f>INDEX('Supply Data'!$L$12:$L$17,'Demand Data'!O3846)</f>
        <v>23</v>
      </c>
      <c r="R3846" t="str">
        <f t="shared" si="596"/>
        <v>09-Jun-08 Monday 1</v>
      </c>
    </row>
    <row r="3847" spans="4:18" x14ac:dyDescent="0.35">
      <c r="D3847" s="21">
        <f t="shared" si="597"/>
        <v>39608.041666657351</v>
      </c>
      <c r="E3847" s="21" t="b">
        <f t="shared" si="600"/>
        <v>0</v>
      </c>
      <c r="F3847" s="21" t="b">
        <f t="shared" si="601"/>
        <v>0</v>
      </c>
      <c r="G3847" s="20">
        <f t="shared" ref="G3847:G3910" si="602">IF(E3847,2,IF(F3847,3,1))</f>
        <v>1</v>
      </c>
      <c r="H3847" s="20">
        <f t="shared" ref="H3847:H3910" si="603">CHOOSE(G3847,24,23,25)</f>
        <v>24</v>
      </c>
      <c r="I3847" s="20">
        <f t="shared" si="598"/>
        <v>2</v>
      </c>
      <c r="J3847" s="21">
        <f t="shared" si="599"/>
        <v>39608</v>
      </c>
      <c r="K3847" s="21"/>
      <c r="L3847" s="21" t="str">
        <f t="shared" ref="L3847:L3910" si="604">TEXT(J3847,"ddddd")</f>
        <v>Monday</v>
      </c>
      <c r="M3847" s="20">
        <f t="shared" ref="M3847:M3910" si="605">MONTH(D3847)</f>
        <v>6</v>
      </c>
      <c r="N3847" s="19">
        <v>4225.5</v>
      </c>
      <c r="O3847" s="4">
        <f>MATCH(N3847-1,'Supply Data'!$K$12:$K$17)+1</f>
        <v>4</v>
      </c>
      <c r="P3847">
        <f>INDEX('Supply Data'!$L$12:$L$17,'Demand Data'!O3847)</f>
        <v>50</v>
      </c>
      <c r="R3847" t="str">
        <f t="shared" ref="R3847:R3910" si="606">TEXT(D3847,"dd-mmm-yy ddddd")&amp;" "&amp;I3847</f>
        <v>09-Jun-08 Monday 2</v>
      </c>
    </row>
    <row r="3848" spans="4:18" x14ac:dyDescent="0.35">
      <c r="D3848" s="21">
        <f t="shared" ref="D3848:D3911" si="607">D3847+1/24</f>
        <v>39608.083333324015</v>
      </c>
      <c r="E3848" s="21" t="b">
        <f t="shared" si="600"/>
        <v>0</v>
      </c>
      <c r="F3848" s="21" t="b">
        <f t="shared" si="601"/>
        <v>0</v>
      </c>
      <c r="G3848" s="20">
        <f t="shared" si="602"/>
        <v>1</v>
      </c>
      <c r="H3848" s="20">
        <f t="shared" si="603"/>
        <v>24</v>
      </c>
      <c r="I3848" s="20">
        <f t="shared" ref="I3848:I3911" si="608">IF(I3847&gt;=H3848,1,I3847+1)</f>
        <v>3</v>
      </c>
      <c r="J3848" s="21">
        <f t="shared" ref="J3848:J3911" si="609">IF(I3848=1,J3847+1,J3847)</f>
        <v>39608</v>
      </c>
      <c r="K3848" s="21"/>
      <c r="L3848" s="21" t="str">
        <f t="shared" si="604"/>
        <v>Monday</v>
      </c>
      <c r="M3848" s="20">
        <f t="shared" si="605"/>
        <v>6</v>
      </c>
      <c r="N3848" s="19">
        <v>4140</v>
      </c>
      <c r="O3848" s="4">
        <f>MATCH(N3848-1,'Supply Data'!$K$12:$K$17)+1</f>
        <v>4</v>
      </c>
      <c r="P3848">
        <f>INDEX('Supply Data'!$L$12:$L$17,'Demand Data'!O3848)</f>
        <v>50</v>
      </c>
      <c r="R3848" t="str">
        <f t="shared" si="606"/>
        <v>09-Jun-08 Monday 3</v>
      </c>
    </row>
    <row r="3849" spans="4:18" x14ac:dyDescent="0.35">
      <c r="D3849" s="21">
        <f t="shared" si="607"/>
        <v>39608.124999990679</v>
      </c>
      <c r="E3849" s="21" t="b">
        <f t="shared" si="600"/>
        <v>0</v>
      </c>
      <c r="F3849" s="21" t="b">
        <f t="shared" si="601"/>
        <v>0</v>
      </c>
      <c r="G3849" s="20">
        <f t="shared" si="602"/>
        <v>1</v>
      </c>
      <c r="H3849" s="20">
        <f t="shared" si="603"/>
        <v>24</v>
      </c>
      <c r="I3849" s="20">
        <f t="shared" si="608"/>
        <v>4</v>
      </c>
      <c r="J3849" s="21">
        <f t="shared" si="609"/>
        <v>39608</v>
      </c>
      <c r="K3849" s="21"/>
      <c r="L3849" s="21" t="str">
        <f t="shared" si="604"/>
        <v>Monday</v>
      </c>
      <c r="M3849" s="20">
        <f t="shared" si="605"/>
        <v>6</v>
      </c>
      <c r="N3849" s="19">
        <v>3936</v>
      </c>
      <c r="O3849" s="4">
        <f>MATCH(N3849-1,'Supply Data'!$K$12:$K$17)+1</f>
        <v>4</v>
      </c>
      <c r="P3849">
        <f>INDEX('Supply Data'!$L$12:$L$17,'Demand Data'!O3849)</f>
        <v>50</v>
      </c>
      <c r="R3849" t="str">
        <f t="shared" si="606"/>
        <v>09-Jun-08 Monday 4</v>
      </c>
    </row>
    <row r="3850" spans="4:18" x14ac:dyDescent="0.35">
      <c r="D3850" s="21">
        <f t="shared" si="607"/>
        <v>39608.166666657344</v>
      </c>
      <c r="E3850" s="21" t="b">
        <f t="shared" si="600"/>
        <v>0</v>
      </c>
      <c r="F3850" s="21" t="b">
        <f t="shared" si="601"/>
        <v>0</v>
      </c>
      <c r="G3850" s="20">
        <f t="shared" si="602"/>
        <v>1</v>
      </c>
      <c r="H3850" s="20">
        <f t="shared" si="603"/>
        <v>24</v>
      </c>
      <c r="I3850" s="20">
        <f t="shared" si="608"/>
        <v>5</v>
      </c>
      <c r="J3850" s="21">
        <f t="shared" si="609"/>
        <v>39608</v>
      </c>
      <c r="K3850" s="21"/>
      <c r="L3850" s="21" t="str">
        <f t="shared" si="604"/>
        <v>Monday</v>
      </c>
      <c r="M3850" s="20">
        <f t="shared" si="605"/>
        <v>6</v>
      </c>
      <c r="N3850" s="19">
        <v>3958.5</v>
      </c>
      <c r="O3850" s="4">
        <f>MATCH(N3850-1,'Supply Data'!$K$12:$K$17)+1</f>
        <v>4</v>
      </c>
      <c r="P3850">
        <f>INDEX('Supply Data'!$L$12:$L$17,'Demand Data'!O3850)</f>
        <v>50</v>
      </c>
      <c r="R3850" t="str">
        <f t="shared" si="606"/>
        <v>09-Jun-08 Monday 5</v>
      </c>
    </row>
    <row r="3851" spans="4:18" x14ac:dyDescent="0.35">
      <c r="D3851" s="21">
        <f t="shared" si="607"/>
        <v>39608.208333324008</v>
      </c>
      <c r="E3851" s="21" t="b">
        <f t="shared" si="600"/>
        <v>0</v>
      </c>
      <c r="F3851" s="21" t="b">
        <f t="shared" si="601"/>
        <v>0</v>
      </c>
      <c r="G3851" s="20">
        <f t="shared" si="602"/>
        <v>1</v>
      </c>
      <c r="H3851" s="20">
        <f t="shared" si="603"/>
        <v>24</v>
      </c>
      <c r="I3851" s="20">
        <f t="shared" si="608"/>
        <v>6</v>
      </c>
      <c r="J3851" s="21">
        <f t="shared" si="609"/>
        <v>39608</v>
      </c>
      <c r="K3851" s="21"/>
      <c r="L3851" s="21" t="str">
        <f t="shared" si="604"/>
        <v>Monday</v>
      </c>
      <c r="M3851" s="20">
        <f t="shared" si="605"/>
        <v>6</v>
      </c>
      <c r="N3851" s="19">
        <v>3718.5</v>
      </c>
      <c r="O3851" s="4">
        <f>MATCH(N3851-1,'Supply Data'!$K$12:$K$17)+1</f>
        <v>4</v>
      </c>
      <c r="P3851">
        <f>INDEX('Supply Data'!$L$12:$L$17,'Demand Data'!O3851)</f>
        <v>50</v>
      </c>
      <c r="R3851" t="str">
        <f t="shared" si="606"/>
        <v>09-Jun-08 Monday 6</v>
      </c>
    </row>
    <row r="3852" spans="4:18" x14ac:dyDescent="0.35">
      <c r="D3852" s="21">
        <f t="shared" si="607"/>
        <v>39608.249999990672</v>
      </c>
      <c r="E3852" s="21" t="b">
        <f t="shared" si="600"/>
        <v>0</v>
      </c>
      <c r="F3852" s="21" t="b">
        <f t="shared" si="601"/>
        <v>0</v>
      </c>
      <c r="G3852" s="20">
        <f t="shared" si="602"/>
        <v>1</v>
      </c>
      <c r="H3852" s="20">
        <f t="shared" si="603"/>
        <v>24</v>
      </c>
      <c r="I3852" s="20">
        <f t="shared" si="608"/>
        <v>7</v>
      </c>
      <c r="J3852" s="21">
        <f t="shared" si="609"/>
        <v>39608</v>
      </c>
      <c r="K3852" s="21"/>
      <c r="L3852" s="21" t="str">
        <f t="shared" si="604"/>
        <v>Monday</v>
      </c>
      <c r="M3852" s="20">
        <f t="shared" si="605"/>
        <v>6</v>
      </c>
      <c r="N3852" s="19">
        <v>3541.5</v>
      </c>
      <c r="O3852" s="4">
        <f>MATCH(N3852-1,'Supply Data'!$K$12:$K$17)+1</f>
        <v>3</v>
      </c>
      <c r="P3852">
        <f>INDEX('Supply Data'!$L$12:$L$17,'Demand Data'!O3852)</f>
        <v>23</v>
      </c>
      <c r="R3852" t="str">
        <f t="shared" si="606"/>
        <v>09-Jun-08 Monday 7</v>
      </c>
    </row>
    <row r="3853" spans="4:18" x14ac:dyDescent="0.35">
      <c r="D3853" s="21">
        <f t="shared" si="607"/>
        <v>39608.291666657336</v>
      </c>
      <c r="E3853" s="21" t="b">
        <f t="shared" si="600"/>
        <v>0</v>
      </c>
      <c r="F3853" s="21" t="b">
        <f t="shared" si="601"/>
        <v>0</v>
      </c>
      <c r="G3853" s="20">
        <f t="shared" si="602"/>
        <v>1</v>
      </c>
      <c r="H3853" s="20">
        <f t="shared" si="603"/>
        <v>24</v>
      </c>
      <c r="I3853" s="20">
        <f t="shared" si="608"/>
        <v>8</v>
      </c>
      <c r="J3853" s="21">
        <f t="shared" si="609"/>
        <v>39608</v>
      </c>
      <c r="K3853" s="21"/>
      <c r="L3853" s="21" t="str">
        <f t="shared" si="604"/>
        <v>Monday</v>
      </c>
      <c r="M3853" s="20">
        <f t="shared" si="605"/>
        <v>6</v>
      </c>
      <c r="N3853" s="19">
        <v>3543</v>
      </c>
      <c r="O3853" s="4">
        <f>MATCH(N3853-1,'Supply Data'!$K$12:$K$17)+1</f>
        <v>3</v>
      </c>
      <c r="P3853">
        <f>INDEX('Supply Data'!$L$12:$L$17,'Demand Data'!O3853)</f>
        <v>23</v>
      </c>
      <c r="R3853" t="str">
        <f t="shared" si="606"/>
        <v>09-Jun-08 Monday 8</v>
      </c>
    </row>
    <row r="3854" spans="4:18" x14ac:dyDescent="0.35">
      <c r="D3854" s="21">
        <f t="shared" si="607"/>
        <v>39608.333333324001</v>
      </c>
      <c r="E3854" s="21" t="b">
        <f t="shared" si="600"/>
        <v>0</v>
      </c>
      <c r="F3854" s="21" t="b">
        <f t="shared" si="601"/>
        <v>0</v>
      </c>
      <c r="G3854" s="20">
        <f t="shared" si="602"/>
        <v>1</v>
      </c>
      <c r="H3854" s="20">
        <f t="shared" si="603"/>
        <v>24</v>
      </c>
      <c r="I3854" s="20">
        <f t="shared" si="608"/>
        <v>9</v>
      </c>
      <c r="J3854" s="21">
        <f t="shared" si="609"/>
        <v>39608</v>
      </c>
      <c r="K3854" s="21"/>
      <c r="L3854" s="21" t="str">
        <f t="shared" si="604"/>
        <v>Monday</v>
      </c>
      <c r="M3854" s="20">
        <f t="shared" si="605"/>
        <v>6</v>
      </c>
      <c r="N3854" s="19">
        <v>3633</v>
      </c>
      <c r="O3854" s="4">
        <f>MATCH(N3854-1,'Supply Data'!$K$12:$K$17)+1</f>
        <v>4</v>
      </c>
      <c r="P3854">
        <f>INDEX('Supply Data'!$L$12:$L$17,'Demand Data'!O3854)</f>
        <v>50</v>
      </c>
      <c r="R3854" t="str">
        <f t="shared" si="606"/>
        <v>09-Jun-08 Monday 9</v>
      </c>
    </row>
    <row r="3855" spans="4:18" x14ac:dyDescent="0.35">
      <c r="D3855" s="21">
        <f t="shared" si="607"/>
        <v>39608.374999990665</v>
      </c>
      <c r="E3855" s="21" t="b">
        <f t="shared" si="600"/>
        <v>0</v>
      </c>
      <c r="F3855" s="21" t="b">
        <f t="shared" si="601"/>
        <v>0</v>
      </c>
      <c r="G3855" s="20">
        <f t="shared" si="602"/>
        <v>1</v>
      </c>
      <c r="H3855" s="20">
        <f t="shared" si="603"/>
        <v>24</v>
      </c>
      <c r="I3855" s="20">
        <f t="shared" si="608"/>
        <v>10</v>
      </c>
      <c r="J3855" s="21">
        <f t="shared" si="609"/>
        <v>39608</v>
      </c>
      <c r="K3855" s="21"/>
      <c r="L3855" s="21" t="str">
        <f t="shared" si="604"/>
        <v>Monday</v>
      </c>
      <c r="M3855" s="20">
        <f t="shared" si="605"/>
        <v>6</v>
      </c>
      <c r="N3855" s="19">
        <v>4056</v>
      </c>
      <c r="O3855" s="4">
        <f>MATCH(N3855-1,'Supply Data'!$K$12:$K$17)+1</f>
        <v>4</v>
      </c>
      <c r="P3855">
        <f>INDEX('Supply Data'!$L$12:$L$17,'Demand Data'!O3855)</f>
        <v>50</v>
      </c>
      <c r="R3855" t="str">
        <f t="shared" si="606"/>
        <v>09-Jun-08 Monday 10</v>
      </c>
    </row>
    <row r="3856" spans="4:18" x14ac:dyDescent="0.35">
      <c r="D3856" s="21">
        <f t="shared" si="607"/>
        <v>39608.416666657329</v>
      </c>
      <c r="E3856" s="21" t="b">
        <f t="shared" si="600"/>
        <v>0</v>
      </c>
      <c r="F3856" s="21" t="b">
        <f t="shared" si="601"/>
        <v>0</v>
      </c>
      <c r="G3856" s="20">
        <f t="shared" si="602"/>
        <v>1</v>
      </c>
      <c r="H3856" s="20">
        <f t="shared" si="603"/>
        <v>24</v>
      </c>
      <c r="I3856" s="20">
        <f t="shared" si="608"/>
        <v>11</v>
      </c>
      <c r="J3856" s="21">
        <f t="shared" si="609"/>
        <v>39608</v>
      </c>
      <c r="K3856" s="21"/>
      <c r="L3856" s="21" t="str">
        <f t="shared" si="604"/>
        <v>Monday</v>
      </c>
      <c r="M3856" s="20">
        <f t="shared" si="605"/>
        <v>6</v>
      </c>
      <c r="N3856" s="19">
        <v>4206</v>
      </c>
      <c r="O3856" s="4">
        <f>MATCH(N3856-1,'Supply Data'!$K$12:$K$17)+1</f>
        <v>4</v>
      </c>
      <c r="P3856">
        <f>INDEX('Supply Data'!$L$12:$L$17,'Demand Data'!O3856)</f>
        <v>50</v>
      </c>
      <c r="R3856" t="str">
        <f t="shared" si="606"/>
        <v>09-Jun-08 Monday 11</v>
      </c>
    </row>
    <row r="3857" spans="4:18" x14ac:dyDescent="0.35">
      <c r="D3857" s="21">
        <f t="shared" si="607"/>
        <v>39608.458333323993</v>
      </c>
      <c r="E3857" s="21" t="b">
        <f t="shared" si="600"/>
        <v>0</v>
      </c>
      <c r="F3857" s="21" t="b">
        <f t="shared" si="601"/>
        <v>0</v>
      </c>
      <c r="G3857" s="20">
        <f t="shared" si="602"/>
        <v>1</v>
      </c>
      <c r="H3857" s="20">
        <f t="shared" si="603"/>
        <v>24</v>
      </c>
      <c r="I3857" s="20">
        <f t="shared" si="608"/>
        <v>12</v>
      </c>
      <c r="J3857" s="21">
        <f t="shared" si="609"/>
        <v>39608</v>
      </c>
      <c r="K3857" s="21"/>
      <c r="L3857" s="21" t="str">
        <f t="shared" si="604"/>
        <v>Monday</v>
      </c>
      <c r="M3857" s="20">
        <f t="shared" si="605"/>
        <v>6</v>
      </c>
      <c r="N3857" s="19">
        <v>4128</v>
      </c>
      <c r="O3857" s="4">
        <f>MATCH(N3857-1,'Supply Data'!$K$12:$K$17)+1</f>
        <v>4</v>
      </c>
      <c r="P3857">
        <f>INDEX('Supply Data'!$L$12:$L$17,'Demand Data'!O3857)</f>
        <v>50</v>
      </c>
      <c r="R3857" t="str">
        <f t="shared" si="606"/>
        <v>09-Jun-08 Monday 12</v>
      </c>
    </row>
    <row r="3858" spans="4:18" x14ac:dyDescent="0.35">
      <c r="D3858" s="21">
        <f t="shared" si="607"/>
        <v>39608.499999990658</v>
      </c>
      <c r="E3858" s="21" t="b">
        <f t="shared" si="600"/>
        <v>0</v>
      </c>
      <c r="F3858" s="21" t="b">
        <f t="shared" si="601"/>
        <v>0</v>
      </c>
      <c r="G3858" s="20">
        <f t="shared" si="602"/>
        <v>1</v>
      </c>
      <c r="H3858" s="20">
        <f t="shared" si="603"/>
        <v>24</v>
      </c>
      <c r="I3858" s="20">
        <f t="shared" si="608"/>
        <v>13</v>
      </c>
      <c r="J3858" s="21">
        <f t="shared" si="609"/>
        <v>39608</v>
      </c>
      <c r="K3858" s="21"/>
      <c r="L3858" s="21" t="str">
        <f t="shared" si="604"/>
        <v>Monday</v>
      </c>
      <c r="M3858" s="20">
        <f t="shared" si="605"/>
        <v>6</v>
      </c>
      <c r="N3858" s="19">
        <v>4249.5</v>
      </c>
      <c r="O3858" s="4">
        <f>MATCH(N3858-1,'Supply Data'!$K$12:$K$17)+1</f>
        <v>4</v>
      </c>
      <c r="P3858">
        <f>INDEX('Supply Data'!$L$12:$L$17,'Demand Data'!O3858)</f>
        <v>50</v>
      </c>
      <c r="R3858" t="str">
        <f t="shared" si="606"/>
        <v>09-Jun-08 Monday 13</v>
      </c>
    </row>
    <row r="3859" spans="4:18" x14ac:dyDescent="0.35">
      <c r="D3859" s="21">
        <f t="shared" si="607"/>
        <v>39608.541666657322</v>
      </c>
      <c r="E3859" s="21" t="b">
        <f t="shared" si="600"/>
        <v>0</v>
      </c>
      <c r="F3859" s="21" t="b">
        <f t="shared" si="601"/>
        <v>0</v>
      </c>
      <c r="G3859" s="20">
        <f t="shared" si="602"/>
        <v>1</v>
      </c>
      <c r="H3859" s="20">
        <f t="shared" si="603"/>
        <v>24</v>
      </c>
      <c r="I3859" s="20">
        <f t="shared" si="608"/>
        <v>14</v>
      </c>
      <c r="J3859" s="21">
        <f t="shared" si="609"/>
        <v>39608</v>
      </c>
      <c r="K3859" s="21"/>
      <c r="L3859" s="21" t="str">
        <f t="shared" si="604"/>
        <v>Monday</v>
      </c>
      <c r="M3859" s="20">
        <f t="shared" si="605"/>
        <v>6</v>
      </c>
      <c r="N3859" s="19">
        <v>4228.5</v>
      </c>
      <c r="O3859" s="4">
        <f>MATCH(N3859-1,'Supply Data'!$K$12:$K$17)+1</f>
        <v>4</v>
      </c>
      <c r="P3859">
        <f>INDEX('Supply Data'!$L$12:$L$17,'Demand Data'!O3859)</f>
        <v>50</v>
      </c>
      <c r="R3859" t="str">
        <f t="shared" si="606"/>
        <v>09-Jun-08 Monday 14</v>
      </c>
    </row>
    <row r="3860" spans="4:18" x14ac:dyDescent="0.35">
      <c r="D3860" s="21">
        <f t="shared" si="607"/>
        <v>39608.583333323986</v>
      </c>
      <c r="E3860" s="21" t="b">
        <f t="shared" si="600"/>
        <v>0</v>
      </c>
      <c r="F3860" s="21" t="b">
        <f t="shared" si="601"/>
        <v>0</v>
      </c>
      <c r="G3860" s="20">
        <f t="shared" si="602"/>
        <v>1</v>
      </c>
      <c r="H3860" s="20">
        <f t="shared" si="603"/>
        <v>24</v>
      </c>
      <c r="I3860" s="20">
        <f t="shared" si="608"/>
        <v>15</v>
      </c>
      <c r="J3860" s="21">
        <f t="shared" si="609"/>
        <v>39608</v>
      </c>
      <c r="K3860" s="21"/>
      <c r="L3860" s="21" t="str">
        <f t="shared" si="604"/>
        <v>Monday</v>
      </c>
      <c r="M3860" s="20">
        <f t="shared" si="605"/>
        <v>6</v>
      </c>
      <c r="N3860" s="19">
        <v>3984</v>
      </c>
      <c r="O3860" s="4">
        <f>MATCH(N3860-1,'Supply Data'!$K$12:$K$17)+1</f>
        <v>4</v>
      </c>
      <c r="P3860">
        <f>INDEX('Supply Data'!$L$12:$L$17,'Demand Data'!O3860)</f>
        <v>50</v>
      </c>
      <c r="R3860" t="str">
        <f t="shared" si="606"/>
        <v>09-Jun-08 Monday 15</v>
      </c>
    </row>
    <row r="3861" spans="4:18" x14ac:dyDescent="0.35">
      <c r="D3861" s="21">
        <f t="shared" si="607"/>
        <v>39608.62499999065</v>
      </c>
      <c r="E3861" s="21" t="b">
        <f t="shared" si="600"/>
        <v>0</v>
      </c>
      <c r="F3861" s="21" t="b">
        <f t="shared" si="601"/>
        <v>0</v>
      </c>
      <c r="G3861" s="20">
        <f t="shared" si="602"/>
        <v>1</v>
      </c>
      <c r="H3861" s="20">
        <f t="shared" si="603"/>
        <v>24</v>
      </c>
      <c r="I3861" s="20">
        <f t="shared" si="608"/>
        <v>16</v>
      </c>
      <c r="J3861" s="21">
        <f t="shared" si="609"/>
        <v>39608</v>
      </c>
      <c r="K3861" s="21"/>
      <c r="L3861" s="21" t="str">
        <f t="shared" si="604"/>
        <v>Monday</v>
      </c>
      <c r="M3861" s="20">
        <f t="shared" si="605"/>
        <v>6</v>
      </c>
      <c r="N3861" s="19">
        <v>4027.5</v>
      </c>
      <c r="O3861" s="4">
        <f>MATCH(N3861-1,'Supply Data'!$K$12:$K$17)+1</f>
        <v>4</v>
      </c>
      <c r="P3861">
        <f>INDEX('Supply Data'!$L$12:$L$17,'Demand Data'!O3861)</f>
        <v>50</v>
      </c>
      <c r="R3861" t="str">
        <f t="shared" si="606"/>
        <v>09-Jun-08 Monday 16</v>
      </c>
    </row>
    <row r="3862" spans="4:18" x14ac:dyDescent="0.35">
      <c r="D3862" s="21">
        <f t="shared" si="607"/>
        <v>39608.666666657315</v>
      </c>
      <c r="E3862" s="21" t="b">
        <f t="shared" si="600"/>
        <v>0</v>
      </c>
      <c r="F3862" s="21" t="b">
        <f t="shared" si="601"/>
        <v>0</v>
      </c>
      <c r="G3862" s="20">
        <f t="shared" si="602"/>
        <v>1</v>
      </c>
      <c r="H3862" s="20">
        <f t="shared" si="603"/>
        <v>24</v>
      </c>
      <c r="I3862" s="20">
        <f t="shared" si="608"/>
        <v>17</v>
      </c>
      <c r="J3862" s="21">
        <f t="shared" si="609"/>
        <v>39608</v>
      </c>
      <c r="K3862" s="21"/>
      <c r="L3862" s="21" t="str">
        <f t="shared" si="604"/>
        <v>Monday</v>
      </c>
      <c r="M3862" s="20">
        <f t="shared" si="605"/>
        <v>6</v>
      </c>
      <c r="N3862" s="19">
        <v>4024.5</v>
      </c>
      <c r="O3862" s="4">
        <f>MATCH(N3862-1,'Supply Data'!$K$12:$K$17)+1</f>
        <v>4</v>
      </c>
      <c r="P3862">
        <f>INDEX('Supply Data'!$L$12:$L$17,'Demand Data'!O3862)</f>
        <v>50</v>
      </c>
      <c r="R3862" t="str">
        <f t="shared" si="606"/>
        <v>09-Jun-08 Monday 17</v>
      </c>
    </row>
    <row r="3863" spans="4:18" x14ac:dyDescent="0.35">
      <c r="D3863" s="21">
        <f t="shared" si="607"/>
        <v>39608.708333323979</v>
      </c>
      <c r="E3863" s="21" t="b">
        <f t="shared" si="600"/>
        <v>0</v>
      </c>
      <c r="F3863" s="21" t="b">
        <f t="shared" si="601"/>
        <v>0</v>
      </c>
      <c r="G3863" s="20">
        <f t="shared" si="602"/>
        <v>1</v>
      </c>
      <c r="H3863" s="20">
        <f t="shared" si="603"/>
        <v>24</v>
      </c>
      <c r="I3863" s="20">
        <f t="shared" si="608"/>
        <v>18</v>
      </c>
      <c r="J3863" s="21">
        <f t="shared" si="609"/>
        <v>39608</v>
      </c>
      <c r="K3863" s="21"/>
      <c r="L3863" s="21" t="str">
        <f t="shared" si="604"/>
        <v>Monday</v>
      </c>
      <c r="M3863" s="20">
        <f t="shared" si="605"/>
        <v>6</v>
      </c>
      <c r="N3863" s="19">
        <v>4161</v>
      </c>
      <c r="O3863" s="4">
        <f>MATCH(N3863-1,'Supply Data'!$K$12:$K$17)+1</f>
        <v>4</v>
      </c>
      <c r="P3863">
        <f>INDEX('Supply Data'!$L$12:$L$17,'Demand Data'!O3863)</f>
        <v>50</v>
      </c>
      <c r="R3863" t="str">
        <f t="shared" si="606"/>
        <v>09-Jun-08 Monday 18</v>
      </c>
    </row>
    <row r="3864" spans="4:18" x14ac:dyDescent="0.35">
      <c r="D3864" s="21">
        <f t="shared" si="607"/>
        <v>39608.749999990643</v>
      </c>
      <c r="E3864" s="21" t="b">
        <f t="shared" si="600"/>
        <v>0</v>
      </c>
      <c r="F3864" s="21" t="b">
        <f t="shared" si="601"/>
        <v>0</v>
      </c>
      <c r="G3864" s="20">
        <f t="shared" si="602"/>
        <v>1</v>
      </c>
      <c r="H3864" s="20">
        <f t="shared" si="603"/>
        <v>24</v>
      </c>
      <c r="I3864" s="20">
        <f t="shared" si="608"/>
        <v>19</v>
      </c>
      <c r="J3864" s="21">
        <f t="shared" si="609"/>
        <v>39608</v>
      </c>
      <c r="K3864" s="21"/>
      <c r="L3864" s="21" t="str">
        <f t="shared" si="604"/>
        <v>Monday</v>
      </c>
      <c r="M3864" s="20">
        <f t="shared" si="605"/>
        <v>6</v>
      </c>
      <c r="N3864" s="19">
        <v>5110.5</v>
      </c>
      <c r="O3864" s="4">
        <f>MATCH(N3864-1,'Supply Data'!$K$12:$K$17)+1</f>
        <v>5</v>
      </c>
      <c r="P3864">
        <f>INDEX('Supply Data'!$L$12:$L$17,'Demand Data'!O3864)</f>
        <v>75</v>
      </c>
      <c r="R3864" t="str">
        <f t="shared" si="606"/>
        <v>09-Jun-08 Monday 19</v>
      </c>
    </row>
    <row r="3865" spans="4:18" x14ac:dyDescent="0.35">
      <c r="D3865" s="21">
        <f t="shared" si="607"/>
        <v>39608.791666657307</v>
      </c>
      <c r="E3865" s="21" t="b">
        <f t="shared" si="600"/>
        <v>0</v>
      </c>
      <c r="F3865" s="21" t="b">
        <f t="shared" si="601"/>
        <v>0</v>
      </c>
      <c r="G3865" s="20">
        <f t="shared" si="602"/>
        <v>1</v>
      </c>
      <c r="H3865" s="20">
        <f t="shared" si="603"/>
        <v>24</v>
      </c>
      <c r="I3865" s="20">
        <f t="shared" si="608"/>
        <v>20</v>
      </c>
      <c r="J3865" s="21">
        <f t="shared" si="609"/>
        <v>39608</v>
      </c>
      <c r="K3865" s="21"/>
      <c r="L3865" s="21" t="str">
        <f t="shared" si="604"/>
        <v>Monday</v>
      </c>
      <c r="M3865" s="20">
        <f t="shared" si="605"/>
        <v>6</v>
      </c>
      <c r="N3865" s="19">
        <v>5076</v>
      </c>
      <c r="O3865" s="4">
        <f>MATCH(N3865-1,'Supply Data'!$K$12:$K$17)+1</f>
        <v>5</v>
      </c>
      <c r="P3865">
        <f>INDEX('Supply Data'!$L$12:$L$17,'Demand Data'!O3865)</f>
        <v>75</v>
      </c>
      <c r="R3865" t="str">
        <f t="shared" si="606"/>
        <v>09-Jun-08 Monday 20</v>
      </c>
    </row>
    <row r="3866" spans="4:18" x14ac:dyDescent="0.35">
      <c r="D3866" s="21">
        <f t="shared" si="607"/>
        <v>39608.833333323972</v>
      </c>
      <c r="E3866" s="21" t="b">
        <f t="shared" si="600"/>
        <v>0</v>
      </c>
      <c r="F3866" s="21" t="b">
        <f t="shared" si="601"/>
        <v>0</v>
      </c>
      <c r="G3866" s="20">
        <f t="shared" si="602"/>
        <v>1</v>
      </c>
      <c r="H3866" s="20">
        <f t="shared" si="603"/>
        <v>24</v>
      </c>
      <c r="I3866" s="20">
        <f t="shared" si="608"/>
        <v>21</v>
      </c>
      <c r="J3866" s="21">
        <f t="shared" si="609"/>
        <v>39608</v>
      </c>
      <c r="K3866" s="21"/>
      <c r="L3866" s="21" t="str">
        <f t="shared" si="604"/>
        <v>Monday</v>
      </c>
      <c r="M3866" s="20">
        <f t="shared" si="605"/>
        <v>6</v>
      </c>
      <c r="N3866" s="19">
        <v>4954.5</v>
      </c>
      <c r="O3866" s="4">
        <f>MATCH(N3866-1,'Supply Data'!$K$12:$K$17)+1</f>
        <v>5</v>
      </c>
      <c r="P3866">
        <f>INDEX('Supply Data'!$L$12:$L$17,'Demand Data'!O3866)</f>
        <v>75</v>
      </c>
      <c r="R3866" t="str">
        <f t="shared" si="606"/>
        <v>09-Jun-08 Monday 21</v>
      </c>
    </row>
    <row r="3867" spans="4:18" x14ac:dyDescent="0.35">
      <c r="D3867" s="21">
        <f t="shared" si="607"/>
        <v>39608.874999990636</v>
      </c>
      <c r="E3867" s="21" t="b">
        <f t="shared" si="600"/>
        <v>0</v>
      </c>
      <c r="F3867" s="21" t="b">
        <f t="shared" si="601"/>
        <v>0</v>
      </c>
      <c r="G3867" s="20">
        <f t="shared" si="602"/>
        <v>1</v>
      </c>
      <c r="H3867" s="20">
        <f t="shared" si="603"/>
        <v>24</v>
      </c>
      <c r="I3867" s="20">
        <f t="shared" si="608"/>
        <v>22</v>
      </c>
      <c r="J3867" s="21">
        <f t="shared" si="609"/>
        <v>39608</v>
      </c>
      <c r="K3867" s="21"/>
      <c r="L3867" s="21" t="str">
        <f t="shared" si="604"/>
        <v>Monday</v>
      </c>
      <c r="M3867" s="20">
        <f t="shared" si="605"/>
        <v>6</v>
      </c>
      <c r="N3867" s="19">
        <v>4596</v>
      </c>
      <c r="O3867" s="4">
        <f>MATCH(N3867-1,'Supply Data'!$K$12:$K$17)+1</f>
        <v>4</v>
      </c>
      <c r="P3867">
        <f>INDEX('Supply Data'!$L$12:$L$17,'Demand Data'!O3867)</f>
        <v>50</v>
      </c>
      <c r="R3867" t="str">
        <f t="shared" si="606"/>
        <v>09-Jun-08 Monday 22</v>
      </c>
    </row>
    <row r="3868" spans="4:18" x14ac:dyDescent="0.35">
      <c r="D3868" s="21">
        <f t="shared" si="607"/>
        <v>39608.9166666573</v>
      </c>
      <c r="E3868" s="21" t="b">
        <f t="shared" si="600"/>
        <v>0</v>
      </c>
      <c r="F3868" s="21" t="b">
        <f t="shared" si="601"/>
        <v>0</v>
      </c>
      <c r="G3868" s="20">
        <f t="shared" si="602"/>
        <v>1</v>
      </c>
      <c r="H3868" s="20">
        <f t="shared" si="603"/>
        <v>24</v>
      </c>
      <c r="I3868" s="20">
        <f t="shared" si="608"/>
        <v>23</v>
      </c>
      <c r="J3868" s="21">
        <f t="shared" si="609"/>
        <v>39608</v>
      </c>
      <c r="K3868" s="21"/>
      <c r="L3868" s="21" t="str">
        <f t="shared" si="604"/>
        <v>Monday</v>
      </c>
      <c r="M3868" s="20">
        <f t="shared" si="605"/>
        <v>6</v>
      </c>
      <c r="N3868" s="19">
        <v>4395</v>
      </c>
      <c r="O3868" s="4">
        <f>MATCH(N3868-1,'Supply Data'!$K$12:$K$17)+1</f>
        <v>4</v>
      </c>
      <c r="P3868">
        <f>INDEX('Supply Data'!$L$12:$L$17,'Demand Data'!O3868)</f>
        <v>50</v>
      </c>
      <c r="R3868" t="str">
        <f t="shared" si="606"/>
        <v>09-Jun-08 Monday 23</v>
      </c>
    </row>
    <row r="3869" spans="4:18" x14ac:dyDescent="0.35">
      <c r="D3869" s="21">
        <f t="shared" si="607"/>
        <v>39608.958333323964</v>
      </c>
      <c r="E3869" s="21" t="b">
        <f t="shared" si="600"/>
        <v>0</v>
      </c>
      <c r="F3869" s="21" t="b">
        <f t="shared" si="601"/>
        <v>0</v>
      </c>
      <c r="G3869" s="20">
        <f t="shared" si="602"/>
        <v>1</v>
      </c>
      <c r="H3869" s="20">
        <f t="shared" si="603"/>
        <v>24</v>
      </c>
      <c r="I3869" s="20">
        <f t="shared" si="608"/>
        <v>24</v>
      </c>
      <c r="J3869" s="21">
        <f t="shared" si="609"/>
        <v>39608</v>
      </c>
      <c r="K3869" s="21"/>
      <c r="L3869" s="21" t="str">
        <f t="shared" si="604"/>
        <v>Monday</v>
      </c>
      <c r="M3869" s="20">
        <f t="shared" si="605"/>
        <v>6</v>
      </c>
      <c r="N3869" s="19">
        <v>4135.5</v>
      </c>
      <c r="O3869" s="4">
        <f>MATCH(N3869-1,'Supply Data'!$K$12:$K$17)+1</f>
        <v>4</v>
      </c>
      <c r="P3869">
        <f>INDEX('Supply Data'!$L$12:$L$17,'Demand Data'!O3869)</f>
        <v>50</v>
      </c>
      <c r="R3869" t="str">
        <f t="shared" si="606"/>
        <v>09-Jun-08 Monday 24</v>
      </c>
    </row>
    <row r="3870" spans="4:18" x14ac:dyDescent="0.35">
      <c r="D3870" s="21">
        <f t="shared" si="607"/>
        <v>39608.999999990629</v>
      </c>
      <c r="E3870" s="21" t="b">
        <f t="shared" si="600"/>
        <v>0</v>
      </c>
      <c r="F3870" s="21" t="b">
        <f t="shared" si="601"/>
        <v>0</v>
      </c>
      <c r="G3870" s="20">
        <f t="shared" si="602"/>
        <v>1</v>
      </c>
      <c r="H3870" s="20">
        <f t="shared" si="603"/>
        <v>24</v>
      </c>
      <c r="I3870" s="20">
        <f t="shared" si="608"/>
        <v>1</v>
      </c>
      <c r="J3870" s="21">
        <f t="shared" si="609"/>
        <v>39609</v>
      </c>
      <c r="K3870" s="21"/>
      <c r="L3870" s="21" t="str">
        <f t="shared" si="604"/>
        <v>Tuesday</v>
      </c>
      <c r="M3870" s="20">
        <f t="shared" si="605"/>
        <v>6</v>
      </c>
      <c r="N3870" s="19">
        <v>3801</v>
      </c>
      <c r="O3870" s="4">
        <f>MATCH(N3870-1,'Supply Data'!$K$12:$K$17)+1</f>
        <v>4</v>
      </c>
      <c r="P3870">
        <f>INDEX('Supply Data'!$L$12:$L$17,'Demand Data'!O3870)</f>
        <v>50</v>
      </c>
      <c r="R3870" t="str">
        <f t="shared" si="606"/>
        <v>10-Jun-08 Tuesday 1</v>
      </c>
    </row>
    <row r="3871" spans="4:18" x14ac:dyDescent="0.35">
      <c r="D3871" s="21">
        <f t="shared" si="607"/>
        <v>39609.041666657293</v>
      </c>
      <c r="E3871" s="21" t="b">
        <f t="shared" si="600"/>
        <v>0</v>
      </c>
      <c r="F3871" s="21" t="b">
        <f t="shared" si="601"/>
        <v>0</v>
      </c>
      <c r="G3871" s="20">
        <f t="shared" si="602"/>
        <v>1</v>
      </c>
      <c r="H3871" s="20">
        <f t="shared" si="603"/>
        <v>24</v>
      </c>
      <c r="I3871" s="20">
        <f t="shared" si="608"/>
        <v>2</v>
      </c>
      <c r="J3871" s="21">
        <f t="shared" si="609"/>
        <v>39609</v>
      </c>
      <c r="K3871" s="21"/>
      <c r="L3871" s="21" t="str">
        <f t="shared" si="604"/>
        <v>Tuesday</v>
      </c>
      <c r="M3871" s="20">
        <f t="shared" si="605"/>
        <v>6</v>
      </c>
      <c r="N3871" s="19">
        <v>3808.5</v>
      </c>
      <c r="O3871" s="4">
        <f>MATCH(N3871-1,'Supply Data'!$K$12:$K$17)+1</f>
        <v>4</v>
      </c>
      <c r="P3871">
        <f>INDEX('Supply Data'!$L$12:$L$17,'Demand Data'!O3871)</f>
        <v>50</v>
      </c>
      <c r="R3871" t="str">
        <f t="shared" si="606"/>
        <v>10-Jun-08 Tuesday 2</v>
      </c>
    </row>
    <row r="3872" spans="4:18" x14ac:dyDescent="0.35">
      <c r="D3872" s="21">
        <f t="shared" si="607"/>
        <v>39609.083333323957</v>
      </c>
      <c r="E3872" s="21" t="b">
        <f t="shared" si="600"/>
        <v>0</v>
      </c>
      <c r="F3872" s="21" t="b">
        <f t="shared" si="601"/>
        <v>0</v>
      </c>
      <c r="G3872" s="20">
        <f t="shared" si="602"/>
        <v>1</v>
      </c>
      <c r="H3872" s="20">
        <f t="shared" si="603"/>
        <v>24</v>
      </c>
      <c r="I3872" s="20">
        <f t="shared" si="608"/>
        <v>3</v>
      </c>
      <c r="J3872" s="21">
        <f t="shared" si="609"/>
        <v>39609</v>
      </c>
      <c r="K3872" s="21"/>
      <c r="L3872" s="21" t="str">
        <f t="shared" si="604"/>
        <v>Tuesday</v>
      </c>
      <c r="M3872" s="20">
        <f t="shared" si="605"/>
        <v>6</v>
      </c>
      <c r="N3872" s="19">
        <v>3777</v>
      </c>
      <c r="O3872" s="4">
        <f>MATCH(N3872-1,'Supply Data'!$K$12:$K$17)+1</f>
        <v>4</v>
      </c>
      <c r="P3872">
        <f>INDEX('Supply Data'!$L$12:$L$17,'Demand Data'!O3872)</f>
        <v>50</v>
      </c>
      <c r="R3872" t="str">
        <f t="shared" si="606"/>
        <v>10-Jun-08 Tuesday 3</v>
      </c>
    </row>
    <row r="3873" spans="4:18" x14ac:dyDescent="0.35">
      <c r="D3873" s="21">
        <f t="shared" si="607"/>
        <v>39609.124999990621</v>
      </c>
      <c r="E3873" s="21" t="b">
        <f t="shared" si="600"/>
        <v>0</v>
      </c>
      <c r="F3873" s="21" t="b">
        <f t="shared" si="601"/>
        <v>0</v>
      </c>
      <c r="G3873" s="20">
        <f t="shared" si="602"/>
        <v>1</v>
      </c>
      <c r="H3873" s="20">
        <f t="shared" si="603"/>
        <v>24</v>
      </c>
      <c r="I3873" s="20">
        <f t="shared" si="608"/>
        <v>4</v>
      </c>
      <c r="J3873" s="21">
        <f t="shared" si="609"/>
        <v>39609</v>
      </c>
      <c r="K3873" s="21"/>
      <c r="L3873" s="21" t="str">
        <f t="shared" si="604"/>
        <v>Tuesday</v>
      </c>
      <c r="M3873" s="20">
        <f t="shared" si="605"/>
        <v>6</v>
      </c>
      <c r="N3873" s="19">
        <v>3778.5</v>
      </c>
      <c r="O3873" s="4">
        <f>MATCH(N3873-1,'Supply Data'!$K$12:$K$17)+1</f>
        <v>4</v>
      </c>
      <c r="P3873">
        <f>INDEX('Supply Data'!$L$12:$L$17,'Demand Data'!O3873)</f>
        <v>50</v>
      </c>
      <c r="R3873" t="str">
        <f t="shared" si="606"/>
        <v>10-Jun-08 Tuesday 4</v>
      </c>
    </row>
    <row r="3874" spans="4:18" x14ac:dyDescent="0.35">
      <c r="D3874" s="21">
        <f t="shared" si="607"/>
        <v>39609.166666657286</v>
      </c>
      <c r="E3874" s="21" t="b">
        <f t="shared" si="600"/>
        <v>0</v>
      </c>
      <c r="F3874" s="21" t="b">
        <f t="shared" si="601"/>
        <v>0</v>
      </c>
      <c r="G3874" s="20">
        <f t="shared" si="602"/>
        <v>1</v>
      </c>
      <c r="H3874" s="20">
        <f t="shared" si="603"/>
        <v>24</v>
      </c>
      <c r="I3874" s="20">
        <f t="shared" si="608"/>
        <v>5</v>
      </c>
      <c r="J3874" s="21">
        <f t="shared" si="609"/>
        <v>39609</v>
      </c>
      <c r="K3874" s="21"/>
      <c r="L3874" s="21" t="str">
        <f t="shared" si="604"/>
        <v>Tuesday</v>
      </c>
      <c r="M3874" s="20">
        <f t="shared" si="605"/>
        <v>6</v>
      </c>
      <c r="N3874" s="19">
        <v>3934.5</v>
      </c>
      <c r="O3874" s="4">
        <f>MATCH(N3874-1,'Supply Data'!$K$12:$K$17)+1</f>
        <v>4</v>
      </c>
      <c r="P3874">
        <f>INDEX('Supply Data'!$L$12:$L$17,'Demand Data'!O3874)</f>
        <v>50</v>
      </c>
      <c r="R3874" t="str">
        <f t="shared" si="606"/>
        <v>10-Jun-08 Tuesday 5</v>
      </c>
    </row>
    <row r="3875" spans="4:18" x14ac:dyDescent="0.35">
      <c r="D3875" s="21">
        <f t="shared" si="607"/>
        <v>39609.20833332395</v>
      </c>
      <c r="E3875" s="21" t="b">
        <f t="shared" si="600"/>
        <v>0</v>
      </c>
      <c r="F3875" s="21" t="b">
        <f t="shared" si="601"/>
        <v>0</v>
      </c>
      <c r="G3875" s="20">
        <f t="shared" si="602"/>
        <v>1</v>
      </c>
      <c r="H3875" s="20">
        <f t="shared" si="603"/>
        <v>24</v>
      </c>
      <c r="I3875" s="20">
        <f t="shared" si="608"/>
        <v>6</v>
      </c>
      <c r="J3875" s="21">
        <f t="shared" si="609"/>
        <v>39609</v>
      </c>
      <c r="K3875" s="21"/>
      <c r="L3875" s="21" t="str">
        <f t="shared" si="604"/>
        <v>Tuesday</v>
      </c>
      <c r="M3875" s="20">
        <f t="shared" si="605"/>
        <v>6</v>
      </c>
      <c r="N3875" s="19">
        <v>3915</v>
      </c>
      <c r="O3875" s="4">
        <f>MATCH(N3875-1,'Supply Data'!$K$12:$K$17)+1</f>
        <v>4</v>
      </c>
      <c r="P3875">
        <f>INDEX('Supply Data'!$L$12:$L$17,'Demand Data'!O3875)</f>
        <v>50</v>
      </c>
      <c r="R3875" t="str">
        <f t="shared" si="606"/>
        <v>10-Jun-08 Tuesday 6</v>
      </c>
    </row>
    <row r="3876" spans="4:18" x14ac:dyDescent="0.35">
      <c r="D3876" s="21">
        <f t="shared" si="607"/>
        <v>39609.249999990614</v>
      </c>
      <c r="E3876" s="21" t="b">
        <f t="shared" si="600"/>
        <v>0</v>
      </c>
      <c r="F3876" s="21" t="b">
        <f t="shared" si="601"/>
        <v>0</v>
      </c>
      <c r="G3876" s="20">
        <f t="shared" si="602"/>
        <v>1</v>
      </c>
      <c r="H3876" s="20">
        <f t="shared" si="603"/>
        <v>24</v>
      </c>
      <c r="I3876" s="20">
        <f t="shared" si="608"/>
        <v>7</v>
      </c>
      <c r="J3876" s="21">
        <f t="shared" si="609"/>
        <v>39609</v>
      </c>
      <c r="K3876" s="21"/>
      <c r="L3876" s="21" t="str">
        <f t="shared" si="604"/>
        <v>Tuesday</v>
      </c>
      <c r="M3876" s="20">
        <f t="shared" si="605"/>
        <v>6</v>
      </c>
      <c r="N3876" s="19">
        <v>4138.5</v>
      </c>
      <c r="O3876" s="4">
        <f>MATCH(N3876-1,'Supply Data'!$K$12:$K$17)+1</f>
        <v>4</v>
      </c>
      <c r="P3876">
        <f>INDEX('Supply Data'!$L$12:$L$17,'Demand Data'!O3876)</f>
        <v>50</v>
      </c>
      <c r="R3876" t="str">
        <f t="shared" si="606"/>
        <v>10-Jun-08 Tuesday 7</v>
      </c>
    </row>
    <row r="3877" spans="4:18" x14ac:dyDescent="0.35">
      <c r="D3877" s="21">
        <f t="shared" si="607"/>
        <v>39609.291666657278</v>
      </c>
      <c r="E3877" s="21" t="b">
        <f t="shared" si="600"/>
        <v>0</v>
      </c>
      <c r="F3877" s="21" t="b">
        <f t="shared" si="601"/>
        <v>0</v>
      </c>
      <c r="G3877" s="20">
        <f t="shared" si="602"/>
        <v>1</v>
      </c>
      <c r="H3877" s="20">
        <f t="shared" si="603"/>
        <v>24</v>
      </c>
      <c r="I3877" s="20">
        <f t="shared" si="608"/>
        <v>8</v>
      </c>
      <c r="J3877" s="21">
        <f t="shared" si="609"/>
        <v>39609</v>
      </c>
      <c r="K3877" s="21"/>
      <c r="L3877" s="21" t="str">
        <f t="shared" si="604"/>
        <v>Tuesday</v>
      </c>
      <c r="M3877" s="20">
        <f t="shared" si="605"/>
        <v>6</v>
      </c>
      <c r="N3877" s="19">
        <v>5023.5</v>
      </c>
      <c r="O3877" s="4">
        <f>MATCH(N3877-1,'Supply Data'!$K$12:$K$17)+1</f>
        <v>5</v>
      </c>
      <c r="P3877">
        <f>INDEX('Supply Data'!$L$12:$L$17,'Demand Data'!O3877)</f>
        <v>75</v>
      </c>
      <c r="R3877" t="str">
        <f t="shared" si="606"/>
        <v>10-Jun-08 Tuesday 8</v>
      </c>
    </row>
    <row r="3878" spans="4:18" x14ac:dyDescent="0.35">
      <c r="D3878" s="21">
        <f t="shared" si="607"/>
        <v>39609.333333323942</v>
      </c>
      <c r="E3878" s="21" t="b">
        <f t="shared" si="600"/>
        <v>0</v>
      </c>
      <c r="F3878" s="21" t="b">
        <f t="shared" si="601"/>
        <v>0</v>
      </c>
      <c r="G3878" s="20">
        <f t="shared" si="602"/>
        <v>1</v>
      </c>
      <c r="H3878" s="20">
        <f t="shared" si="603"/>
        <v>24</v>
      </c>
      <c r="I3878" s="20">
        <f t="shared" si="608"/>
        <v>9</v>
      </c>
      <c r="J3878" s="21">
        <f t="shared" si="609"/>
        <v>39609</v>
      </c>
      <c r="K3878" s="21"/>
      <c r="L3878" s="21" t="str">
        <f t="shared" si="604"/>
        <v>Tuesday</v>
      </c>
      <c r="M3878" s="20">
        <f t="shared" si="605"/>
        <v>6</v>
      </c>
      <c r="N3878" s="19">
        <v>5500.5</v>
      </c>
      <c r="O3878" s="4">
        <f>MATCH(N3878-1,'Supply Data'!$K$12:$K$17)+1</f>
        <v>5</v>
      </c>
      <c r="P3878">
        <f>INDEX('Supply Data'!$L$12:$L$17,'Demand Data'!O3878)</f>
        <v>75</v>
      </c>
      <c r="R3878" t="str">
        <f t="shared" si="606"/>
        <v>10-Jun-08 Tuesday 9</v>
      </c>
    </row>
    <row r="3879" spans="4:18" x14ac:dyDescent="0.35">
      <c r="D3879" s="21">
        <f t="shared" si="607"/>
        <v>39609.374999990607</v>
      </c>
      <c r="E3879" s="21" t="b">
        <f t="shared" si="600"/>
        <v>0</v>
      </c>
      <c r="F3879" s="21" t="b">
        <f t="shared" si="601"/>
        <v>0</v>
      </c>
      <c r="G3879" s="20">
        <f t="shared" si="602"/>
        <v>1</v>
      </c>
      <c r="H3879" s="20">
        <f t="shared" si="603"/>
        <v>24</v>
      </c>
      <c r="I3879" s="20">
        <f t="shared" si="608"/>
        <v>10</v>
      </c>
      <c r="J3879" s="21">
        <f t="shared" si="609"/>
        <v>39609</v>
      </c>
      <c r="K3879" s="21"/>
      <c r="L3879" s="21" t="str">
        <f t="shared" si="604"/>
        <v>Tuesday</v>
      </c>
      <c r="M3879" s="20">
        <f t="shared" si="605"/>
        <v>6</v>
      </c>
      <c r="N3879" s="19">
        <v>5797.5</v>
      </c>
      <c r="O3879" s="4">
        <f>MATCH(N3879-1,'Supply Data'!$K$12:$K$17)+1</f>
        <v>5</v>
      </c>
      <c r="P3879">
        <f>INDEX('Supply Data'!$L$12:$L$17,'Demand Data'!O3879)</f>
        <v>75</v>
      </c>
      <c r="R3879" t="str">
        <f t="shared" si="606"/>
        <v>10-Jun-08 Tuesday 10</v>
      </c>
    </row>
    <row r="3880" spans="4:18" x14ac:dyDescent="0.35">
      <c r="D3880" s="21">
        <f t="shared" si="607"/>
        <v>39609.416666657271</v>
      </c>
      <c r="E3880" s="21" t="b">
        <f t="shared" si="600"/>
        <v>0</v>
      </c>
      <c r="F3880" s="21" t="b">
        <f t="shared" si="601"/>
        <v>0</v>
      </c>
      <c r="G3880" s="20">
        <f t="shared" si="602"/>
        <v>1</v>
      </c>
      <c r="H3880" s="20">
        <f t="shared" si="603"/>
        <v>24</v>
      </c>
      <c r="I3880" s="20">
        <f t="shared" si="608"/>
        <v>11</v>
      </c>
      <c r="J3880" s="21">
        <f t="shared" si="609"/>
        <v>39609</v>
      </c>
      <c r="K3880" s="21"/>
      <c r="L3880" s="21" t="str">
        <f t="shared" si="604"/>
        <v>Tuesday</v>
      </c>
      <c r="M3880" s="20">
        <f t="shared" si="605"/>
        <v>6</v>
      </c>
      <c r="N3880" s="19">
        <v>5952</v>
      </c>
      <c r="O3880" s="4">
        <f>MATCH(N3880-1,'Supply Data'!$K$12:$K$17)+1</f>
        <v>5</v>
      </c>
      <c r="P3880">
        <f>INDEX('Supply Data'!$L$12:$L$17,'Demand Data'!O3880)</f>
        <v>75</v>
      </c>
      <c r="R3880" t="str">
        <f t="shared" si="606"/>
        <v>10-Jun-08 Tuesday 11</v>
      </c>
    </row>
    <row r="3881" spans="4:18" x14ac:dyDescent="0.35">
      <c r="D3881" s="21">
        <f t="shared" si="607"/>
        <v>39609.458333323935</v>
      </c>
      <c r="E3881" s="21" t="b">
        <f t="shared" si="600"/>
        <v>0</v>
      </c>
      <c r="F3881" s="21" t="b">
        <f t="shared" si="601"/>
        <v>0</v>
      </c>
      <c r="G3881" s="20">
        <f t="shared" si="602"/>
        <v>1</v>
      </c>
      <c r="H3881" s="20">
        <f t="shared" si="603"/>
        <v>24</v>
      </c>
      <c r="I3881" s="20">
        <f t="shared" si="608"/>
        <v>12</v>
      </c>
      <c r="J3881" s="21">
        <f t="shared" si="609"/>
        <v>39609</v>
      </c>
      <c r="K3881" s="21"/>
      <c r="L3881" s="21" t="str">
        <f t="shared" si="604"/>
        <v>Tuesday</v>
      </c>
      <c r="M3881" s="20">
        <f t="shared" si="605"/>
        <v>6</v>
      </c>
      <c r="N3881" s="19">
        <v>5857.5</v>
      </c>
      <c r="O3881" s="4">
        <f>MATCH(N3881-1,'Supply Data'!$K$12:$K$17)+1</f>
        <v>5</v>
      </c>
      <c r="P3881">
        <f>INDEX('Supply Data'!$L$12:$L$17,'Demand Data'!O3881)</f>
        <v>75</v>
      </c>
      <c r="R3881" t="str">
        <f t="shared" si="606"/>
        <v>10-Jun-08 Tuesday 12</v>
      </c>
    </row>
    <row r="3882" spans="4:18" x14ac:dyDescent="0.35">
      <c r="D3882" s="21">
        <f t="shared" si="607"/>
        <v>39609.499999990599</v>
      </c>
      <c r="E3882" s="21" t="b">
        <f t="shared" si="600"/>
        <v>0</v>
      </c>
      <c r="F3882" s="21" t="b">
        <f t="shared" si="601"/>
        <v>0</v>
      </c>
      <c r="G3882" s="20">
        <f t="shared" si="602"/>
        <v>1</v>
      </c>
      <c r="H3882" s="20">
        <f t="shared" si="603"/>
        <v>24</v>
      </c>
      <c r="I3882" s="20">
        <f t="shared" si="608"/>
        <v>13</v>
      </c>
      <c r="J3882" s="21">
        <f t="shared" si="609"/>
        <v>39609</v>
      </c>
      <c r="K3882" s="21"/>
      <c r="L3882" s="21" t="str">
        <f t="shared" si="604"/>
        <v>Tuesday</v>
      </c>
      <c r="M3882" s="20">
        <f t="shared" si="605"/>
        <v>6</v>
      </c>
      <c r="N3882" s="19">
        <v>5964</v>
      </c>
      <c r="O3882" s="4">
        <f>MATCH(N3882-1,'Supply Data'!$K$12:$K$17)+1</f>
        <v>5</v>
      </c>
      <c r="P3882">
        <f>INDEX('Supply Data'!$L$12:$L$17,'Demand Data'!O3882)</f>
        <v>75</v>
      </c>
      <c r="R3882" t="str">
        <f t="shared" si="606"/>
        <v>10-Jun-08 Tuesday 13</v>
      </c>
    </row>
    <row r="3883" spans="4:18" x14ac:dyDescent="0.35">
      <c r="D3883" s="21">
        <f t="shared" si="607"/>
        <v>39609.541666657264</v>
      </c>
      <c r="E3883" s="21" t="b">
        <f t="shared" si="600"/>
        <v>0</v>
      </c>
      <c r="F3883" s="21" t="b">
        <f t="shared" si="601"/>
        <v>0</v>
      </c>
      <c r="G3883" s="20">
        <f t="shared" si="602"/>
        <v>1</v>
      </c>
      <c r="H3883" s="20">
        <f t="shared" si="603"/>
        <v>24</v>
      </c>
      <c r="I3883" s="20">
        <f t="shared" si="608"/>
        <v>14</v>
      </c>
      <c r="J3883" s="21">
        <f t="shared" si="609"/>
        <v>39609</v>
      </c>
      <c r="K3883" s="21"/>
      <c r="L3883" s="21" t="str">
        <f t="shared" si="604"/>
        <v>Tuesday</v>
      </c>
      <c r="M3883" s="20">
        <f t="shared" si="605"/>
        <v>6</v>
      </c>
      <c r="N3883" s="19">
        <v>5734.5</v>
      </c>
      <c r="O3883" s="4">
        <f>MATCH(N3883-1,'Supply Data'!$K$12:$K$17)+1</f>
        <v>5</v>
      </c>
      <c r="P3883">
        <f>INDEX('Supply Data'!$L$12:$L$17,'Demand Data'!O3883)</f>
        <v>75</v>
      </c>
      <c r="R3883" t="str">
        <f t="shared" si="606"/>
        <v>10-Jun-08 Tuesday 14</v>
      </c>
    </row>
    <row r="3884" spans="4:18" x14ac:dyDescent="0.35">
      <c r="D3884" s="21">
        <f t="shared" si="607"/>
        <v>39609.583333323928</v>
      </c>
      <c r="E3884" s="21" t="b">
        <f t="shared" si="600"/>
        <v>0</v>
      </c>
      <c r="F3884" s="21" t="b">
        <f t="shared" si="601"/>
        <v>0</v>
      </c>
      <c r="G3884" s="20">
        <f t="shared" si="602"/>
        <v>1</v>
      </c>
      <c r="H3884" s="20">
        <f t="shared" si="603"/>
        <v>24</v>
      </c>
      <c r="I3884" s="20">
        <f t="shared" si="608"/>
        <v>15</v>
      </c>
      <c r="J3884" s="21">
        <f t="shared" si="609"/>
        <v>39609</v>
      </c>
      <c r="K3884" s="21"/>
      <c r="L3884" s="21" t="str">
        <f t="shared" si="604"/>
        <v>Tuesday</v>
      </c>
      <c r="M3884" s="20">
        <f t="shared" si="605"/>
        <v>6</v>
      </c>
      <c r="N3884" s="19">
        <v>5719.5</v>
      </c>
      <c r="O3884" s="4">
        <f>MATCH(N3884-1,'Supply Data'!$K$12:$K$17)+1</f>
        <v>5</v>
      </c>
      <c r="P3884">
        <f>INDEX('Supply Data'!$L$12:$L$17,'Demand Data'!O3884)</f>
        <v>75</v>
      </c>
      <c r="R3884" t="str">
        <f t="shared" si="606"/>
        <v>10-Jun-08 Tuesday 15</v>
      </c>
    </row>
    <row r="3885" spans="4:18" x14ac:dyDescent="0.35">
      <c r="D3885" s="21">
        <f t="shared" si="607"/>
        <v>39609.624999990592</v>
      </c>
      <c r="E3885" s="21" t="b">
        <f t="shared" si="600"/>
        <v>0</v>
      </c>
      <c r="F3885" s="21" t="b">
        <f t="shared" si="601"/>
        <v>0</v>
      </c>
      <c r="G3885" s="20">
        <f t="shared" si="602"/>
        <v>1</v>
      </c>
      <c r="H3885" s="20">
        <f t="shared" si="603"/>
        <v>24</v>
      </c>
      <c r="I3885" s="20">
        <f t="shared" si="608"/>
        <v>16</v>
      </c>
      <c r="J3885" s="21">
        <f t="shared" si="609"/>
        <v>39609</v>
      </c>
      <c r="K3885" s="21"/>
      <c r="L3885" s="21" t="str">
        <f t="shared" si="604"/>
        <v>Tuesday</v>
      </c>
      <c r="M3885" s="20">
        <f t="shared" si="605"/>
        <v>6</v>
      </c>
      <c r="N3885" s="19">
        <v>5773.5</v>
      </c>
      <c r="O3885" s="4">
        <f>MATCH(N3885-1,'Supply Data'!$K$12:$K$17)+1</f>
        <v>5</v>
      </c>
      <c r="P3885">
        <f>INDEX('Supply Data'!$L$12:$L$17,'Demand Data'!O3885)</f>
        <v>75</v>
      </c>
      <c r="R3885" t="str">
        <f t="shared" si="606"/>
        <v>10-Jun-08 Tuesday 16</v>
      </c>
    </row>
    <row r="3886" spans="4:18" x14ac:dyDescent="0.35">
      <c r="D3886" s="21">
        <f t="shared" si="607"/>
        <v>39609.666666657256</v>
      </c>
      <c r="E3886" s="21" t="b">
        <f t="shared" si="600"/>
        <v>0</v>
      </c>
      <c r="F3886" s="21" t="b">
        <f t="shared" si="601"/>
        <v>0</v>
      </c>
      <c r="G3886" s="20">
        <f t="shared" si="602"/>
        <v>1</v>
      </c>
      <c r="H3886" s="20">
        <f t="shared" si="603"/>
        <v>24</v>
      </c>
      <c r="I3886" s="20">
        <f t="shared" si="608"/>
        <v>17</v>
      </c>
      <c r="J3886" s="21">
        <f t="shared" si="609"/>
        <v>39609</v>
      </c>
      <c r="K3886" s="21"/>
      <c r="L3886" s="21" t="str">
        <f t="shared" si="604"/>
        <v>Tuesday</v>
      </c>
      <c r="M3886" s="20">
        <f t="shared" si="605"/>
        <v>6</v>
      </c>
      <c r="N3886" s="19">
        <v>5616</v>
      </c>
      <c r="O3886" s="4">
        <f>MATCH(N3886-1,'Supply Data'!$K$12:$K$17)+1</f>
        <v>5</v>
      </c>
      <c r="P3886">
        <f>INDEX('Supply Data'!$L$12:$L$17,'Demand Data'!O3886)</f>
        <v>75</v>
      </c>
      <c r="R3886" t="str">
        <f t="shared" si="606"/>
        <v>10-Jun-08 Tuesday 17</v>
      </c>
    </row>
    <row r="3887" spans="4:18" x14ac:dyDescent="0.35">
      <c r="D3887" s="21">
        <f t="shared" si="607"/>
        <v>39609.708333323921</v>
      </c>
      <c r="E3887" s="21" t="b">
        <f t="shared" si="600"/>
        <v>0</v>
      </c>
      <c r="F3887" s="21" t="b">
        <f t="shared" si="601"/>
        <v>0</v>
      </c>
      <c r="G3887" s="20">
        <f t="shared" si="602"/>
        <v>1</v>
      </c>
      <c r="H3887" s="20">
        <f t="shared" si="603"/>
        <v>24</v>
      </c>
      <c r="I3887" s="20">
        <f t="shared" si="608"/>
        <v>18</v>
      </c>
      <c r="J3887" s="21">
        <f t="shared" si="609"/>
        <v>39609</v>
      </c>
      <c r="K3887" s="21"/>
      <c r="L3887" s="21" t="str">
        <f t="shared" si="604"/>
        <v>Tuesday</v>
      </c>
      <c r="M3887" s="20">
        <f t="shared" si="605"/>
        <v>6</v>
      </c>
      <c r="N3887" s="19">
        <v>5472</v>
      </c>
      <c r="O3887" s="4">
        <f>MATCH(N3887-1,'Supply Data'!$K$12:$K$17)+1</f>
        <v>5</v>
      </c>
      <c r="P3887">
        <f>INDEX('Supply Data'!$L$12:$L$17,'Demand Data'!O3887)</f>
        <v>75</v>
      </c>
      <c r="R3887" t="str">
        <f t="shared" si="606"/>
        <v>10-Jun-08 Tuesday 18</v>
      </c>
    </row>
    <row r="3888" spans="4:18" x14ac:dyDescent="0.35">
      <c r="D3888" s="21">
        <f t="shared" si="607"/>
        <v>39609.749999990585</v>
      </c>
      <c r="E3888" s="21" t="b">
        <f t="shared" si="600"/>
        <v>0</v>
      </c>
      <c r="F3888" s="21" t="b">
        <f t="shared" si="601"/>
        <v>0</v>
      </c>
      <c r="G3888" s="20">
        <f t="shared" si="602"/>
        <v>1</v>
      </c>
      <c r="H3888" s="20">
        <f t="shared" si="603"/>
        <v>24</v>
      </c>
      <c r="I3888" s="20">
        <f t="shared" si="608"/>
        <v>19</v>
      </c>
      <c r="J3888" s="21">
        <f t="shared" si="609"/>
        <v>39609</v>
      </c>
      <c r="K3888" s="21"/>
      <c r="L3888" s="21" t="str">
        <f t="shared" si="604"/>
        <v>Tuesday</v>
      </c>
      <c r="M3888" s="20">
        <f t="shared" si="605"/>
        <v>6</v>
      </c>
      <c r="N3888" s="19">
        <v>6031.5</v>
      </c>
      <c r="O3888" s="4">
        <f>MATCH(N3888-1,'Supply Data'!$K$12:$K$17)+1</f>
        <v>5</v>
      </c>
      <c r="P3888">
        <f>INDEX('Supply Data'!$L$12:$L$17,'Demand Data'!O3888)</f>
        <v>75</v>
      </c>
      <c r="R3888" t="str">
        <f t="shared" si="606"/>
        <v>10-Jun-08 Tuesday 19</v>
      </c>
    </row>
    <row r="3889" spans="4:18" x14ac:dyDescent="0.35">
      <c r="D3889" s="21">
        <f t="shared" si="607"/>
        <v>39609.791666657249</v>
      </c>
      <c r="E3889" s="21" t="b">
        <f t="shared" si="600"/>
        <v>0</v>
      </c>
      <c r="F3889" s="21" t="b">
        <f t="shared" si="601"/>
        <v>0</v>
      </c>
      <c r="G3889" s="20">
        <f t="shared" si="602"/>
        <v>1</v>
      </c>
      <c r="H3889" s="20">
        <f t="shared" si="603"/>
        <v>24</v>
      </c>
      <c r="I3889" s="20">
        <f t="shared" si="608"/>
        <v>20</v>
      </c>
      <c r="J3889" s="21">
        <f t="shared" si="609"/>
        <v>39609</v>
      </c>
      <c r="K3889" s="21"/>
      <c r="L3889" s="21" t="str">
        <f t="shared" si="604"/>
        <v>Tuesday</v>
      </c>
      <c r="M3889" s="20">
        <f t="shared" si="605"/>
        <v>6</v>
      </c>
      <c r="N3889" s="19">
        <v>5986.5</v>
      </c>
      <c r="O3889" s="4">
        <f>MATCH(N3889-1,'Supply Data'!$K$12:$K$17)+1</f>
        <v>5</v>
      </c>
      <c r="P3889">
        <f>INDEX('Supply Data'!$L$12:$L$17,'Demand Data'!O3889)</f>
        <v>75</v>
      </c>
      <c r="R3889" t="str">
        <f t="shared" si="606"/>
        <v>10-Jun-08 Tuesday 20</v>
      </c>
    </row>
    <row r="3890" spans="4:18" x14ac:dyDescent="0.35">
      <c r="D3890" s="21">
        <f t="shared" si="607"/>
        <v>39609.833333323913</v>
      </c>
      <c r="E3890" s="21" t="b">
        <f t="shared" si="600"/>
        <v>0</v>
      </c>
      <c r="F3890" s="21" t="b">
        <f t="shared" si="601"/>
        <v>0</v>
      </c>
      <c r="G3890" s="20">
        <f t="shared" si="602"/>
        <v>1</v>
      </c>
      <c r="H3890" s="20">
        <f t="shared" si="603"/>
        <v>24</v>
      </c>
      <c r="I3890" s="20">
        <f t="shared" si="608"/>
        <v>21</v>
      </c>
      <c r="J3890" s="21">
        <f t="shared" si="609"/>
        <v>39609</v>
      </c>
      <c r="K3890" s="21"/>
      <c r="L3890" s="21" t="str">
        <f t="shared" si="604"/>
        <v>Tuesday</v>
      </c>
      <c r="M3890" s="20">
        <f t="shared" si="605"/>
        <v>6</v>
      </c>
      <c r="N3890" s="19">
        <v>5845.5</v>
      </c>
      <c r="O3890" s="4">
        <f>MATCH(N3890-1,'Supply Data'!$K$12:$K$17)+1</f>
        <v>5</v>
      </c>
      <c r="P3890">
        <f>INDEX('Supply Data'!$L$12:$L$17,'Demand Data'!O3890)</f>
        <v>75</v>
      </c>
      <c r="R3890" t="str">
        <f t="shared" si="606"/>
        <v>10-Jun-08 Tuesday 21</v>
      </c>
    </row>
    <row r="3891" spans="4:18" x14ac:dyDescent="0.35">
      <c r="D3891" s="21">
        <f t="shared" si="607"/>
        <v>39609.874999990578</v>
      </c>
      <c r="E3891" s="21" t="b">
        <f t="shared" si="600"/>
        <v>0</v>
      </c>
      <c r="F3891" s="21" t="b">
        <f t="shared" si="601"/>
        <v>0</v>
      </c>
      <c r="G3891" s="20">
        <f t="shared" si="602"/>
        <v>1</v>
      </c>
      <c r="H3891" s="20">
        <f t="shared" si="603"/>
        <v>24</v>
      </c>
      <c r="I3891" s="20">
        <f t="shared" si="608"/>
        <v>22</v>
      </c>
      <c r="J3891" s="21">
        <f t="shared" si="609"/>
        <v>39609</v>
      </c>
      <c r="K3891" s="21"/>
      <c r="L3891" s="21" t="str">
        <f t="shared" si="604"/>
        <v>Tuesday</v>
      </c>
      <c r="M3891" s="20">
        <f t="shared" si="605"/>
        <v>6</v>
      </c>
      <c r="N3891" s="19">
        <v>5389.5</v>
      </c>
      <c r="O3891" s="4">
        <f>MATCH(N3891-1,'Supply Data'!$K$12:$K$17)+1</f>
        <v>5</v>
      </c>
      <c r="P3891">
        <f>INDEX('Supply Data'!$L$12:$L$17,'Demand Data'!O3891)</f>
        <v>75</v>
      </c>
      <c r="R3891" t="str">
        <f t="shared" si="606"/>
        <v>10-Jun-08 Tuesday 22</v>
      </c>
    </row>
    <row r="3892" spans="4:18" x14ac:dyDescent="0.35">
      <c r="D3892" s="21">
        <f t="shared" si="607"/>
        <v>39609.916666657242</v>
      </c>
      <c r="E3892" s="21" t="b">
        <f t="shared" si="600"/>
        <v>0</v>
      </c>
      <c r="F3892" s="21" t="b">
        <f t="shared" si="601"/>
        <v>0</v>
      </c>
      <c r="G3892" s="20">
        <f t="shared" si="602"/>
        <v>1</v>
      </c>
      <c r="H3892" s="20">
        <f t="shared" si="603"/>
        <v>24</v>
      </c>
      <c r="I3892" s="20">
        <f t="shared" si="608"/>
        <v>23</v>
      </c>
      <c r="J3892" s="21">
        <f t="shared" si="609"/>
        <v>39609</v>
      </c>
      <c r="K3892" s="21"/>
      <c r="L3892" s="21" t="str">
        <f t="shared" si="604"/>
        <v>Tuesday</v>
      </c>
      <c r="M3892" s="20">
        <f t="shared" si="605"/>
        <v>6</v>
      </c>
      <c r="N3892" s="19">
        <v>4911</v>
      </c>
      <c r="O3892" s="4">
        <f>MATCH(N3892-1,'Supply Data'!$K$12:$K$17)+1</f>
        <v>5</v>
      </c>
      <c r="P3892">
        <f>INDEX('Supply Data'!$L$12:$L$17,'Demand Data'!O3892)</f>
        <v>75</v>
      </c>
      <c r="R3892" t="str">
        <f t="shared" si="606"/>
        <v>10-Jun-08 Tuesday 23</v>
      </c>
    </row>
    <row r="3893" spans="4:18" x14ac:dyDescent="0.35">
      <c r="D3893" s="21">
        <f t="shared" si="607"/>
        <v>39609.958333323906</v>
      </c>
      <c r="E3893" s="21" t="b">
        <f t="shared" si="600"/>
        <v>0</v>
      </c>
      <c r="F3893" s="21" t="b">
        <f t="shared" si="601"/>
        <v>0</v>
      </c>
      <c r="G3893" s="20">
        <f t="shared" si="602"/>
        <v>1</v>
      </c>
      <c r="H3893" s="20">
        <f t="shared" si="603"/>
        <v>24</v>
      </c>
      <c r="I3893" s="20">
        <f t="shared" si="608"/>
        <v>24</v>
      </c>
      <c r="J3893" s="21">
        <f t="shared" si="609"/>
        <v>39609</v>
      </c>
      <c r="K3893" s="21"/>
      <c r="L3893" s="21" t="str">
        <f t="shared" si="604"/>
        <v>Tuesday</v>
      </c>
      <c r="M3893" s="20">
        <f t="shared" si="605"/>
        <v>6</v>
      </c>
      <c r="N3893" s="19">
        <v>4567.5</v>
      </c>
      <c r="O3893" s="4">
        <f>MATCH(N3893-1,'Supply Data'!$K$12:$K$17)+1</f>
        <v>4</v>
      </c>
      <c r="P3893">
        <f>INDEX('Supply Data'!$L$12:$L$17,'Demand Data'!O3893)</f>
        <v>50</v>
      </c>
      <c r="R3893" t="str">
        <f t="shared" si="606"/>
        <v>10-Jun-08 Tuesday 24</v>
      </c>
    </row>
    <row r="3894" spans="4:18" x14ac:dyDescent="0.35">
      <c r="D3894" s="21">
        <f t="shared" si="607"/>
        <v>39609.99999999057</v>
      </c>
      <c r="E3894" s="21" t="b">
        <f t="shared" si="600"/>
        <v>0</v>
      </c>
      <c r="F3894" s="21" t="b">
        <f t="shared" si="601"/>
        <v>0</v>
      </c>
      <c r="G3894" s="20">
        <f t="shared" si="602"/>
        <v>1</v>
      </c>
      <c r="H3894" s="20">
        <f t="shared" si="603"/>
        <v>24</v>
      </c>
      <c r="I3894" s="20">
        <f t="shared" si="608"/>
        <v>1</v>
      </c>
      <c r="J3894" s="21">
        <f t="shared" si="609"/>
        <v>39610</v>
      </c>
      <c r="K3894" s="21"/>
      <c r="L3894" s="21" t="str">
        <f t="shared" si="604"/>
        <v>Wednesday</v>
      </c>
      <c r="M3894" s="20">
        <f t="shared" si="605"/>
        <v>6</v>
      </c>
      <c r="N3894" s="19">
        <v>4378.5</v>
      </c>
      <c r="O3894" s="4">
        <f>MATCH(N3894-1,'Supply Data'!$K$12:$K$17)+1</f>
        <v>4</v>
      </c>
      <c r="P3894">
        <f>INDEX('Supply Data'!$L$12:$L$17,'Demand Data'!O3894)</f>
        <v>50</v>
      </c>
      <c r="R3894" t="str">
        <f t="shared" si="606"/>
        <v>11-Jun-08 Wednesday 1</v>
      </c>
    </row>
    <row r="3895" spans="4:18" x14ac:dyDescent="0.35">
      <c r="D3895" s="21">
        <f t="shared" si="607"/>
        <v>39610.041666657235</v>
      </c>
      <c r="E3895" s="21" t="b">
        <f t="shared" si="600"/>
        <v>0</v>
      </c>
      <c r="F3895" s="21" t="b">
        <f t="shared" si="601"/>
        <v>0</v>
      </c>
      <c r="G3895" s="20">
        <f t="shared" si="602"/>
        <v>1</v>
      </c>
      <c r="H3895" s="20">
        <f t="shared" si="603"/>
        <v>24</v>
      </c>
      <c r="I3895" s="20">
        <f t="shared" si="608"/>
        <v>2</v>
      </c>
      <c r="J3895" s="21">
        <f t="shared" si="609"/>
        <v>39610</v>
      </c>
      <c r="K3895" s="21"/>
      <c r="L3895" s="21" t="str">
        <f t="shared" si="604"/>
        <v>Wednesday</v>
      </c>
      <c r="M3895" s="20">
        <f t="shared" si="605"/>
        <v>6</v>
      </c>
      <c r="N3895" s="19">
        <v>4291.5</v>
      </c>
      <c r="O3895" s="4">
        <f>MATCH(N3895-1,'Supply Data'!$K$12:$K$17)+1</f>
        <v>4</v>
      </c>
      <c r="P3895">
        <f>INDEX('Supply Data'!$L$12:$L$17,'Demand Data'!O3895)</f>
        <v>50</v>
      </c>
      <c r="R3895" t="str">
        <f t="shared" si="606"/>
        <v>11-Jun-08 Wednesday 2</v>
      </c>
    </row>
    <row r="3896" spans="4:18" x14ac:dyDescent="0.35">
      <c r="D3896" s="21">
        <f t="shared" si="607"/>
        <v>39610.083333323899</v>
      </c>
      <c r="E3896" s="21" t="b">
        <f t="shared" si="600"/>
        <v>0</v>
      </c>
      <c r="F3896" s="21" t="b">
        <f t="shared" si="601"/>
        <v>0</v>
      </c>
      <c r="G3896" s="20">
        <f t="shared" si="602"/>
        <v>1</v>
      </c>
      <c r="H3896" s="20">
        <f t="shared" si="603"/>
        <v>24</v>
      </c>
      <c r="I3896" s="20">
        <f t="shared" si="608"/>
        <v>3</v>
      </c>
      <c r="J3896" s="21">
        <f t="shared" si="609"/>
        <v>39610</v>
      </c>
      <c r="K3896" s="21"/>
      <c r="L3896" s="21" t="str">
        <f t="shared" si="604"/>
        <v>Wednesday</v>
      </c>
      <c r="M3896" s="20">
        <f t="shared" si="605"/>
        <v>6</v>
      </c>
      <c r="N3896" s="19">
        <v>4197</v>
      </c>
      <c r="O3896" s="4">
        <f>MATCH(N3896-1,'Supply Data'!$K$12:$K$17)+1</f>
        <v>4</v>
      </c>
      <c r="P3896">
        <f>INDEX('Supply Data'!$L$12:$L$17,'Demand Data'!O3896)</f>
        <v>50</v>
      </c>
      <c r="R3896" t="str">
        <f t="shared" si="606"/>
        <v>11-Jun-08 Wednesday 3</v>
      </c>
    </row>
    <row r="3897" spans="4:18" x14ac:dyDescent="0.35">
      <c r="D3897" s="21">
        <f t="shared" si="607"/>
        <v>39610.124999990563</v>
      </c>
      <c r="E3897" s="21" t="b">
        <f t="shared" si="600"/>
        <v>0</v>
      </c>
      <c r="F3897" s="21" t="b">
        <f t="shared" si="601"/>
        <v>0</v>
      </c>
      <c r="G3897" s="20">
        <f t="shared" si="602"/>
        <v>1</v>
      </c>
      <c r="H3897" s="20">
        <f t="shared" si="603"/>
        <v>24</v>
      </c>
      <c r="I3897" s="20">
        <f t="shared" si="608"/>
        <v>4</v>
      </c>
      <c r="J3897" s="21">
        <f t="shared" si="609"/>
        <v>39610</v>
      </c>
      <c r="K3897" s="21"/>
      <c r="L3897" s="21" t="str">
        <f t="shared" si="604"/>
        <v>Wednesday</v>
      </c>
      <c r="M3897" s="20">
        <f t="shared" si="605"/>
        <v>6</v>
      </c>
      <c r="N3897" s="19">
        <v>4123.5</v>
      </c>
      <c r="O3897" s="4">
        <f>MATCH(N3897-1,'Supply Data'!$K$12:$K$17)+1</f>
        <v>4</v>
      </c>
      <c r="P3897">
        <f>INDEX('Supply Data'!$L$12:$L$17,'Demand Data'!O3897)</f>
        <v>50</v>
      </c>
      <c r="R3897" t="str">
        <f t="shared" si="606"/>
        <v>11-Jun-08 Wednesday 4</v>
      </c>
    </row>
    <row r="3898" spans="4:18" x14ac:dyDescent="0.35">
      <c r="D3898" s="21">
        <f t="shared" si="607"/>
        <v>39610.166666657227</v>
      </c>
      <c r="E3898" s="21" t="b">
        <f t="shared" si="600"/>
        <v>0</v>
      </c>
      <c r="F3898" s="21" t="b">
        <f t="shared" si="601"/>
        <v>0</v>
      </c>
      <c r="G3898" s="20">
        <f t="shared" si="602"/>
        <v>1</v>
      </c>
      <c r="H3898" s="20">
        <f t="shared" si="603"/>
        <v>24</v>
      </c>
      <c r="I3898" s="20">
        <f t="shared" si="608"/>
        <v>5</v>
      </c>
      <c r="J3898" s="21">
        <f t="shared" si="609"/>
        <v>39610</v>
      </c>
      <c r="K3898" s="21"/>
      <c r="L3898" s="21" t="str">
        <f t="shared" si="604"/>
        <v>Wednesday</v>
      </c>
      <c r="M3898" s="20">
        <f t="shared" si="605"/>
        <v>6</v>
      </c>
      <c r="N3898" s="19">
        <v>4260</v>
      </c>
      <c r="O3898" s="4">
        <f>MATCH(N3898-1,'Supply Data'!$K$12:$K$17)+1</f>
        <v>4</v>
      </c>
      <c r="P3898">
        <f>INDEX('Supply Data'!$L$12:$L$17,'Demand Data'!O3898)</f>
        <v>50</v>
      </c>
      <c r="R3898" t="str">
        <f t="shared" si="606"/>
        <v>11-Jun-08 Wednesday 5</v>
      </c>
    </row>
    <row r="3899" spans="4:18" x14ac:dyDescent="0.35">
      <c r="D3899" s="21">
        <f t="shared" si="607"/>
        <v>39610.208333323892</v>
      </c>
      <c r="E3899" s="21" t="b">
        <f t="shared" si="600"/>
        <v>0</v>
      </c>
      <c r="F3899" s="21" t="b">
        <f t="shared" si="601"/>
        <v>0</v>
      </c>
      <c r="G3899" s="20">
        <f t="shared" si="602"/>
        <v>1</v>
      </c>
      <c r="H3899" s="20">
        <f t="shared" si="603"/>
        <v>24</v>
      </c>
      <c r="I3899" s="20">
        <f t="shared" si="608"/>
        <v>6</v>
      </c>
      <c r="J3899" s="21">
        <f t="shared" si="609"/>
        <v>39610</v>
      </c>
      <c r="K3899" s="21"/>
      <c r="L3899" s="21" t="str">
        <f t="shared" si="604"/>
        <v>Wednesday</v>
      </c>
      <c r="M3899" s="20">
        <f t="shared" si="605"/>
        <v>6</v>
      </c>
      <c r="N3899" s="19">
        <v>4135.5</v>
      </c>
      <c r="O3899" s="4">
        <f>MATCH(N3899-1,'Supply Data'!$K$12:$K$17)+1</f>
        <v>4</v>
      </c>
      <c r="P3899">
        <f>INDEX('Supply Data'!$L$12:$L$17,'Demand Data'!O3899)</f>
        <v>50</v>
      </c>
      <c r="R3899" t="str">
        <f t="shared" si="606"/>
        <v>11-Jun-08 Wednesday 6</v>
      </c>
    </row>
    <row r="3900" spans="4:18" x14ac:dyDescent="0.35">
      <c r="D3900" s="21">
        <f t="shared" si="607"/>
        <v>39610.249999990556</v>
      </c>
      <c r="E3900" s="21" t="b">
        <f t="shared" si="600"/>
        <v>0</v>
      </c>
      <c r="F3900" s="21" t="b">
        <f t="shared" si="601"/>
        <v>0</v>
      </c>
      <c r="G3900" s="20">
        <f t="shared" si="602"/>
        <v>1</v>
      </c>
      <c r="H3900" s="20">
        <f t="shared" si="603"/>
        <v>24</v>
      </c>
      <c r="I3900" s="20">
        <f t="shared" si="608"/>
        <v>7</v>
      </c>
      <c r="J3900" s="21">
        <f t="shared" si="609"/>
        <v>39610</v>
      </c>
      <c r="K3900" s="21"/>
      <c r="L3900" s="21" t="str">
        <f t="shared" si="604"/>
        <v>Wednesday</v>
      </c>
      <c r="M3900" s="20">
        <f t="shared" si="605"/>
        <v>6</v>
      </c>
      <c r="N3900" s="19">
        <v>4396.5</v>
      </c>
      <c r="O3900" s="4">
        <f>MATCH(N3900-1,'Supply Data'!$K$12:$K$17)+1</f>
        <v>4</v>
      </c>
      <c r="P3900">
        <f>INDEX('Supply Data'!$L$12:$L$17,'Demand Data'!O3900)</f>
        <v>50</v>
      </c>
      <c r="R3900" t="str">
        <f t="shared" si="606"/>
        <v>11-Jun-08 Wednesday 7</v>
      </c>
    </row>
    <row r="3901" spans="4:18" x14ac:dyDescent="0.35">
      <c r="D3901" s="21">
        <f t="shared" si="607"/>
        <v>39610.29166665722</v>
      </c>
      <c r="E3901" s="21" t="b">
        <f t="shared" si="600"/>
        <v>0</v>
      </c>
      <c r="F3901" s="21" t="b">
        <f t="shared" si="601"/>
        <v>0</v>
      </c>
      <c r="G3901" s="20">
        <f t="shared" si="602"/>
        <v>1</v>
      </c>
      <c r="H3901" s="20">
        <f t="shared" si="603"/>
        <v>24</v>
      </c>
      <c r="I3901" s="20">
        <f t="shared" si="608"/>
        <v>8</v>
      </c>
      <c r="J3901" s="21">
        <f t="shared" si="609"/>
        <v>39610</v>
      </c>
      <c r="K3901" s="21"/>
      <c r="L3901" s="21" t="str">
        <f t="shared" si="604"/>
        <v>Wednesday</v>
      </c>
      <c r="M3901" s="20">
        <f t="shared" si="605"/>
        <v>6</v>
      </c>
      <c r="N3901" s="19">
        <v>5104.5</v>
      </c>
      <c r="O3901" s="4">
        <f>MATCH(N3901-1,'Supply Data'!$K$12:$K$17)+1</f>
        <v>5</v>
      </c>
      <c r="P3901">
        <f>INDEX('Supply Data'!$L$12:$L$17,'Demand Data'!O3901)</f>
        <v>75</v>
      </c>
      <c r="R3901" t="str">
        <f t="shared" si="606"/>
        <v>11-Jun-08 Wednesday 8</v>
      </c>
    </row>
    <row r="3902" spans="4:18" x14ac:dyDescent="0.35">
      <c r="D3902" s="21">
        <f t="shared" si="607"/>
        <v>39610.333333323884</v>
      </c>
      <c r="E3902" s="21" t="b">
        <f t="shared" si="600"/>
        <v>0</v>
      </c>
      <c r="F3902" s="21" t="b">
        <f t="shared" si="601"/>
        <v>0</v>
      </c>
      <c r="G3902" s="20">
        <f t="shared" si="602"/>
        <v>1</v>
      </c>
      <c r="H3902" s="20">
        <f t="shared" si="603"/>
        <v>24</v>
      </c>
      <c r="I3902" s="20">
        <f t="shared" si="608"/>
        <v>9</v>
      </c>
      <c r="J3902" s="21">
        <f t="shared" si="609"/>
        <v>39610</v>
      </c>
      <c r="K3902" s="21"/>
      <c r="L3902" s="21" t="str">
        <f t="shared" si="604"/>
        <v>Wednesday</v>
      </c>
      <c r="M3902" s="20">
        <f t="shared" si="605"/>
        <v>6</v>
      </c>
      <c r="N3902" s="19">
        <v>5590.5</v>
      </c>
      <c r="O3902" s="4">
        <f>MATCH(N3902-1,'Supply Data'!$K$12:$K$17)+1</f>
        <v>5</v>
      </c>
      <c r="P3902">
        <f>INDEX('Supply Data'!$L$12:$L$17,'Demand Data'!O3902)</f>
        <v>75</v>
      </c>
      <c r="R3902" t="str">
        <f t="shared" si="606"/>
        <v>11-Jun-08 Wednesday 9</v>
      </c>
    </row>
    <row r="3903" spans="4:18" x14ac:dyDescent="0.35">
      <c r="D3903" s="21">
        <f t="shared" si="607"/>
        <v>39610.374999990549</v>
      </c>
      <c r="E3903" s="21" t="b">
        <f t="shared" si="600"/>
        <v>0</v>
      </c>
      <c r="F3903" s="21" t="b">
        <f t="shared" si="601"/>
        <v>0</v>
      </c>
      <c r="G3903" s="20">
        <f t="shared" si="602"/>
        <v>1</v>
      </c>
      <c r="H3903" s="20">
        <f t="shared" si="603"/>
        <v>24</v>
      </c>
      <c r="I3903" s="20">
        <f t="shared" si="608"/>
        <v>10</v>
      </c>
      <c r="J3903" s="21">
        <f t="shared" si="609"/>
        <v>39610</v>
      </c>
      <c r="K3903" s="21"/>
      <c r="L3903" s="21" t="str">
        <f t="shared" si="604"/>
        <v>Wednesday</v>
      </c>
      <c r="M3903" s="20">
        <f t="shared" si="605"/>
        <v>6</v>
      </c>
      <c r="N3903" s="19">
        <v>5848.5</v>
      </c>
      <c r="O3903" s="4">
        <f>MATCH(N3903-1,'Supply Data'!$K$12:$K$17)+1</f>
        <v>5</v>
      </c>
      <c r="P3903">
        <f>INDEX('Supply Data'!$L$12:$L$17,'Demand Data'!O3903)</f>
        <v>75</v>
      </c>
      <c r="R3903" t="str">
        <f t="shared" si="606"/>
        <v>11-Jun-08 Wednesday 10</v>
      </c>
    </row>
    <row r="3904" spans="4:18" x14ac:dyDescent="0.35">
      <c r="D3904" s="21">
        <f t="shared" si="607"/>
        <v>39610.416666657213</v>
      </c>
      <c r="E3904" s="21" t="b">
        <f t="shared" si="600"/>
        <v>0</v>
      </c>
      <c r="F3904" s="21" t="b">
        <f t="shared" si="601"/>
        <v>0</v>
      </c>
      <c r="G3904" s="20">
        <f t="shared" si="602"/>
        <v>1</v>
      </c>
      <c r="H3904" s="20">
        <f t="shared" si="603"/>
        <v>24</v>
      </c>
      <c r="I3904" s="20">
        <f t="shared" si="608"/>
        <v>11</v>
      </c>
      <c r="J3904" s="21">
        <f t="shared" si="609"/>
        <v>39610</v>
      </c>
      <c r="K3904" s="21"/>
      <c r="L3904" s="21" t="str">
        <f t="shared" si="604"/>
        <v>Wednesday</v>
      </c>
      <c r="M3904" s="20">
        <f t="shared" si="605"/>
        <v>6</v>
      </c>
      <c r="N3904" s="19">
        <v>5982</v>
      </c>
      <c r="O3904" s="4">
        <f>MATCH(N3904-1,'Supply Data'!$K$12:$K$17)+1</f>
        <v>5</v>
      </c>
      <c r="P3904">
        <f>INDEX('Supply Data'!$L$12:$L$17,'Demand Data'!O3904)</f>
        <v>75</v>
      </c>
      <c r="R3904" t="str">
        <f t="shared" si="606"/>
        <v>11-Jun-08 Wednesday 11</v>
      </c>
    </row>
    <row r="3905" spans="4:18" x14ac:dyDescent="0.35">
      <c r="D3905" s="21">
        <f t="shared" si="607"/>
        <v>39610.458333323877</v>
      </c>
      <c r="E3905" s="21" t="b">
        <f t="shared" si="600"/>
        <v>0</v>
      </c>
      <c r="F3905" s="21" t="b">
        <f t="shared" si="601"/>
        <v>0</v>
      </c>
      <c r="G3905" s="20">
        <f t="shared" si="602"/>
        <v>1</v>
      </c>
      <c r="H3905" s="20">
        <f t="shared" si="603"/>
        <v>24</v>
      </c>
      <c r="I3905" s="20">
        <f t="shared" si="608"/>
        <v>12</v>
      </c>
      <c r="J3905" s="21">
        <f t="shared" si="609"/>
        <v>39610</v>
      </c>
      <c r="K3905" s="21"/>
      <c r="L3905" s="21" t="str">
        <f t="shared" si="604"/>
        <v>Wednesday</v>
      </c>
      <c r="M3905" s="20">
        <f t="shared" si="605"/>
        <v>6</v>
      </c>
      <c r="N3905" s="19">
        <v>5754</v>
      </c>
      <c r="O3905" s="4">
        <f>MATCH(N3905-1,'Supply Data'!$K$12:$K$17)+1</f>
        <v>5</v>
      </c>
      <c r="P3905">
        <f>INDEX('Supply Data'!$L$12:$L$17,'Demand Data'!O3905)</f>
        <v>75</v>
      </c>
      <c r="R3905" t="str">
        <f t="shared" si="606"/>
        <v>11-Jun-08 Wednesday 12</v>
      </c>
    </row>
    <row r="3906" spans="4:18" x14ac:dyDescent="0.35">
      <c r="D3906" s="21">
        <f t="shared" si="607"/>
        <v>39610.499999990541</v>
      </c>
      <c r="E3906" s="21" t="b">
        <f t="shared" si="600"/>
        <v>0</v>
      </c>
      <c r="F3906" s="21" t="b">
        <f t="shared" si="601"/>
        <v>0</v>
      </c>
      <c r="G3906" s="20">
        <f t="shared" si="602"/>
        <v>1</v>
      </c>
      <c r="H3906" s="20">
        <f t="shared" si="603"/>
        <v>24</v>
      </c>
      <c r="I3906" s="20">
        <f t="shared" si="608"/>
        <v>13</v>
      </c>
      <c r="J3906" s="21">
        <f t="shared" si="609"/>
        <v>39610</v>
      </c>
      <c r="K3906" s="21"/>
      <c r="L3906" s="21" t="str">
        <f t="shared" si="604"/>
        <v>Wednesday</v>
      </c>
      <c r="M3906" s="20">
        <f t="shared" si="605"/>
        <v>6</v>
      </c>
      <c r="N3906" s="19">
        <v>5851.5</v>
      </c>
      <c r="O3906" s="4">
        <f>MATCH(N3906-1,'Supply Data'!$K$12:$K$17)+1</f>
        <v>5</v>
      </c>
      <c r="P3906">
        <f>INDEX('Supply Data'!$L$12:$L$17,'Demand Data'!O3906)</f>
        <v>75</v>
      </c>
      <c r="R3906" t="str">
        <f t="shared" si="606"/>
        <v>11-Jun-08 Wednesday 13</v>
      </c>
    </row>
    <row r="3907" spans="4:18" x14ac:dyDescent="0.35">
      <c r="D3907" s="21">
        <f t="shared" si="607"/>
        <v>39610.541666657205</v>
      </c>
      <c r="E3907" s="21" t="b">
        <f t="shared" si="600"/>
        <v>0</v>
      </c>
      <c r="F3907" s="21" t="b">
        <f t="shared" si="601"/>
        <v>0</v>
      </c>
      <c r="G3907" s="20">
        <f t="shared" si="602"/>
        <v>1</v>
      </c>
      <c r="H3907" s="20">
        <f t="shared" si="603"/>
        <v>24</v>
      </c>
      <c r="I3907" s="20">
        <f t="shared" si="608"/>
        <v>14</v>
      </c>
      <c r="J3907" s="21">
        <f t="shared" si="609"/>
        <v>39610</v>
      </c>
      <c r="K3907" s="21"/>
      <c r="L3907" s="21" t="str">
        <f t="shared" si="604"/>
        <v>Wednesday</v>
      </c>
      <c r="M3907" s="20">
        <f t="shared" si="605"/>
        <v>6</v>
      </c>
      <c r="N3907" s="19">
        <v>5965.5</v>
      </c>
      <c r="O3907" s="4">
        <f>MATCH(N3907-1,'Supply Data'!$K$12:$K$17)+1</f>
        <v>5</v>
      </c>
      <c r="P3907">
        <f>INDEX('Supply Data'!$L$12:$L$17,'Demand Data'!O3907)</f>
        <v>75</v>
      </c>
      <c r="R3907" t="str">
        <f t="shared" si="606"/>
        <v>11-Jun-08 Wednesday 14</v>
      </c>
    </row>
    <row r="3908" spans="4:18" x14ac:dyDescent="0.35">
      <c r="D3908" s="21">
        <f t="shared" si="607"/>
        <v>39610.58333332387</v>
      </c>
      <c r="E3908" s="21" t="b">
        <f t="shared" si="600"/>
        <v>0</v>
      </c>
      <c r="F3908" s="21" t="b">
        <f t="shared" si="601"/>
        <v>0</v>
      </c>
      <c r="G3908" s="20">
        <f t="shared" si="602"/>
        <v>1</v>
      </c>
      <c r="H3908" s="20">
        <f t="shared" si="603"/>
        <v>24</v>
      </c>
      <c r="I3908" s="20">
        <f t="shared" si="608"/>
        <v>15</v>
      </c>
      <c r="J3908" s="21">
        <f t="shared" si="609"/>
        <v>39610</v>
      </c>
      <c r="K3908" s="21"/>
      <c r="L3908" s="21" t="str">
        <f t="shared" si="604"/>
        <v>Wednesday</v>
      </c>
      <c r="M3908" s="20">
        <f t="shared" si="605"/>
        <v>6</v>
      </c>
      <c r="N3908" s="19">
        <v>5817</v>
      </c>
      <c r="O3908" s="4">
        <f>MATCH(N3908-1,'Supply Data'!$K$12:$K$17)+1</f>
        <v>5</v>
      </c>
      <c r="P3908">
        <f>INDEX('Supply Data'!$L$12:$L$17,'Demand Data'!O3908)</f>
        <v>75</v>
      </c>
      <c r="R3908" t="str">
        <f t="shared" si="606"/>
        <v>11-Jun-08 Wednesday 15</v>
      </c>
    </row>
    <row r="3909" spans="4:18" x14ac:dyDescent="0.35">
      <c r="D3909" s="21">
        <f t="shared" si="607"/>
        <v>39610.624999990534</v>
      </c>
      <c r="E3909" s="21" t="b">
        <f t="shared" si="600"/>
        <v>0</v>
      </c>
      <c r="F3909" s="21" t="b">
        <f t="shared" si="601"/>
        <v>0</v>
      </c>
      <c r="G3909" s="20">
        <f t="shared" si="602"/>
        <v>1</v>
      </c>
      <c r="H3909" s="20">
        <f t="shared" si="603"/>
        <v>24</v>
      </c>
      <c r="I3909" s="20">
        <f t="shared" si="608"/>
        <v>16</v>
      </c>
      <c r="J3909" s="21">
        <f t="shared" si="609"/>
        <v>39610</v>
      </c>
      <c r="K3909" s="21"/>
      <c r="L3909" s="21" t="str">
        <f t="shared" si="604"/>
        <v>Wednesday</v>
      </c>
      <c r="M3909" s="20">
        <f t="shared" si="605"/>
        <v>6</v>
      </c>
      <c r="N3909" s="19">
        <v>5754</v>
      </c>
      <c r="O3909" s="4">
        <f>MATCH(N3909-1,'Supply Data'!$K$12:$K$17)+1</f>
        <v>5</v>
      </c>
      <c r="P3909">
        <f>INDEX('Supply Data'!$L$12:$L$17,'Demand Data'!O3909)</f>
        <v>75</v>
      </c>
      <c r="R3909" t="str">
        <f t="shared" si="606"/>
        <v>11-Jun-08 Wednesday 16</v>
      </c>
    </row>
    <row r="3910" spans="4:18" x14ac:dyDescent="0.35">
      <c r="D3910" s="21">
        <f t="shared" si="607"/>
        <v>39610.666666657198</v>
      </c>
      <c r="E3910" s="21" t="b">
        <f t="shared" ref="E3910:E3973" si="610">D3910=$D$2</f>
        <v>0</v>
      </c>
      <c r="F3910" s="21" t="b">
        <f t="shared" ref="F3910:F3973" si="611">D3910=$E$2</f>
        <v>0</v>
      </c>
      <c r="G3910" s="20">
        <f t="shared" si="602"/>
        <v>1</v>
      </c>
      <c r="H3910" s="20">
        <f t="shared" si="603"/>
        <v>24</v>
      </c>
      <c r="I3910" s="20">
        <f t="shared" si="608"/>
        <v>17</v>
      </c>
      <c r="J3910" s="21">
        <f t="shared" si="609"/>
        <v>39610</v>
      </c>
      <c r="K3910" s="21"/>
      <c r="L3910" s="21" t="str">
        <f t="shared" si="604"/>
        <v>Wednesday</v>
      </c>
      <c r="M3910" s="20">
        <f t="shared" si="605"/>
        <v>6</v>
      </c>
      <c r="N3910" s="19">
        <v>5602.5</v>
      </c>
      <c r="O3910" s="4">
        <f>MATCH(N3910-1,'Supply Data'!$K$12:$K$17)+1</f>
        <v>5</v>
      </c>
      <c r="P3910">
        <f>INDEX('Supply Data'!$L$12:$L$17,'Demand Data'!O3910)</f>
        <v>75</v>
      </c>
      <c r="R3910" t="str">
        <f t="shared" si="606"/>
        <v>11-Jun-08 Wednesday 17</v>
      </c>
    </row>
    <row r="3911" spans="4:18" x14ac:dyDescent="0.35">
      <c r="D3911" s="21">
        <f t="shared" si="607"/>
        <v>39610.708333323862</v>
      </c>
      <c r="E3911" s="21" t="b">
        <f t="shared" si="610"/>
        <v>0</v>
      </c>
      <c r="F3911" s="21" t="b">
        <f t="shared" si="611"/>
        <v>0</v>
      </c>
      <c r="G3911" s="20">
        <f t="shared" ref="G3911:G3974" si="612">IF(E3911,2,IF(F3911,3,1))</f>
        <v>1</v>
      </c>
      <c r="H3911" s="20">
        <f t="shared" ref="H3911:H3974" si="613">CHOOSE(G3911,24,23,25)</f>
        <v>24</v>
      </c>
      <c r="I3911" s="20">
        <f t="shared" si="608"/>
        <v>18</v>
      </c>
      <c r="J3911" s="21">
        <f t="shared" si="609"/>
        <v>39610</v>
      </c>
      <c r="K3911" s="21"/>
      <c r="L3911" s="21" t="str">
        <f t="shared" ref="L3911:L3974" si="614">TEXT(J3911,"ddddd")</f>
        <v>Wednesday</v>
      </c>
      <c r="M3911" s="20">
        <f t="shared" ref="M3911:M3974" si="615">MONTH(D3911)</f>
        <v>6</v>
      </c>
      <c r="N3911" s="19">
        <v>5509.5</v>
      </c>
      <c r="O3911" s="4">
        <f>MATCH(N3911-1,'Supply Data'!$K$12:$K$17)+1</f>
        <v>5</v>
      </c>
      <c r="P3911">
        <f>INDEX('Supply Data'!$L$12:$L$17,'Demand Data'!O3911)</f>
        <v>75</v>
      </c>
      <c r="R3911" t="str">
        <f t="shared" ref="R3911:R3974" si="616">TEXT(D3911,"dd-mmm-yy ddddd")&amp;" "&amp;I3911</f>
        <v>11-Jun-08 Wednesday 18</v>
      </c>
    </row>
    <row r="3912" spans="4:18" x14ac:dyDescent="0.35">
      <c r="D3912" s="21">
        <f t="shared" ref="D3912:D3975" si="617">D3911+1/24</f>
        <v>39610.749999990527</v>
      </c>
      <c r="E3912" s="21" t="b">
        <f t="shared" si="610"/>
        <v>0</v>
      </c>
      <c r="F3912" s="21" t="b">
        <f t="shared" si="611"/>
        <v>0</v>
      </c>
      <c r="G3912" s="20">
        <f t="shared" si="612"/>
        <v>1</v>
      </c>
      <c r="H3912" s="20">
        <f t="shared" si="613"/>
        <v>24</v>
      </c>
      <c r="I3912" s="20">
        <f t="shared" ref="I3912:I3975" si="618">IF(I3911&gt;=H3912,1,I3911+1)</f>
        <v>19</v>
      </c>
      <c r="J3912" s="21">
        <f t="shared" ref="J3912:J3975" si="619">IF(I3912=1,J3911+1,J3911)</f>
        <v>39610</v>
      </c>
      <c r="K3912" s="21"/>
      <c r="L3912" s="21" t="str">
        <f t="shared" si="614"/>
        <v>Wednesday</v>
      </c>
      <c r="M3912" s="20">
        <f t="shared" si="615"/>
        <v>6</v>
      </c>
      <c r="N3912" s="19">
        <v>6003</v>
      </c>
      <c r="O3912" s="4">
        <f>MATCH(N3912-1,'Supply Data'!$K$12:$K$17)+1</f>
        <v>5</v>
      </c>
      <c r="P3912">
        <f>INDEX('Supply Data'!$L$12:$L$17,'Demand Data'!O3912)</f>
        <v>75</v>
      </c>
      <c r="R3912" t="str">
        <f t="shared" si="616"/>
        <v>11-Jun-08 Wednesday 19</v>
      </c>
    </row>
    <row r="3913" spans="4:18" x14ac:dyDescent="0.35">
      <c r="D3913" s="21">
        <f t="shared" si="617"/>
        <v>39610.791666657191</v>
      </c>
      <c r="E3913" s="21" t="b">
        <f t="shared" si="610"/>
        <v>0</v>
      </c>
      <c r="F3913" s="21" t="b">
        <f t="shared" si="611"/>
        <v>0</v>
      </c>
      <c r="G3913" s="20">
        <f t="shared" si="612"/>
        <v>1</v>
      </c>
      <c r="H3913" s="20">
        <f t="shared" si="613"/>
        <v>24</v>
      </c>
      <c r="I3913" s="20">
        <f t="shared" si="618"/>
        <v>20</v>
      </c>
      <c r="J3913" s="21">
        <f t="shared" si="619"/>
        <v>39610</v>
      </c>
      <c r="K3913" s="21"/>
      <c r="L3913" s="21" t="str">
        <f t="shared" si="614"/>
        <v>Wednesday</v>
      </c>
      <c r="M3913" s="20">
        <f t="shared" si="615"/>
        <v>6</v>
      </c>
      <c r="N3913" s="19">
        <v>5874</v>
      </c>
      <c r="O3913" s="4">
        <f>MATCH(N3913-1,'Supply Data'!$K$12:$K$17)+1</f>
        <v>5</v>
      </c>
      <c r="P3913">
        <f>INDEX('Supply Data'!$L$12:$L$17,'Demand Data'!O3913)</f>
        <v>75</v>
      </c>
      <c r="R3913" t="str">
        <f t="shared" si="616"/>
        <v>11-Jun-08 Wednesday 20</v>
      </c>
    </row>
    <row r="3914" spans="4:18" x14ac:dyDescent="0.35">
      <c r="D3914" s="21">
        <f t="shared" si="617"/>
        <v>39610.833333323855</v>
      </c>
      <c r="E3914" s="21" t="b">
        <f t="shared" si="610"/>
        <v>0</v>
      </c>
      <c r="F3914" s="21" t="b">
        <f t="shared" si="611"/>
        <v>0</v>
      </c>
      <c r="G3914" s="20">
        <f t="shared" si="612"/>
        <v>1</v>
      </c>
      <c r="H3914" s="20">
        <f t="shared" si="613"/>
        <v>24</v>
      </c>
      <c r="I3914" s="20">
        <f t="shared" si="618"/>
        <v>21</v>
      </c>
      <c r="J3914" s="21">
        <f t="shared" si="619"/>
        <v>39610</v>
      </c>
      <c r="K3914" s="21"/>
      <c r="L3914" s="21" t="str">
        <f t="shared" si="614"/>
        <v>Wednesday</v>
      </c>
      <c r="M3914" s="20">
        <f t="shared" si="615"/>
        <v>6</v>
      </c>
      <c r="N3914" s="19">
        <v>5638.5</v>
      </c>
      <c r="O3914" s="4">
        <f>MATCH(N3914-1,'Supply Data'!$K$12:$K$17)+1</f>
        <v>5</v>
      </c>
      <c r="P3914">
        <f>INDEX('Supply Data'!$L$12:$L$17,'Demand Data'!O3914)</f>
        <v>75</v>
      </c>
      <c r="R3914" t="str">
        <f t="shared" si="616"/>
        <v>11-Jun-08 Wednesday 21</v>
      </c>
    </row>
    <row r="3915" spans="4:18" x14ac:dyDescent="0.35">
      <c r="D3915" s="21">
        <f t="shared" si="617"/>
        <v>39610.874999990519</v>
      </c>
      <c r="E3915" s="21" t="b">
        <f t="shared" si="610"/>
        <v>0</v>
      </c>
      <c r="F3915" s="21" t="b">
        <f t="shared" si="611"/>
        <v>0</v>
      </c>
      <c r="G3915" s="20">
        <f t="shared" si="612"/>
        <v>1</v>
      </c>
      <c r="H3915" s="20">
        <f t="shared" si="613"/>
        <v>24</v>
      </c>
      <c r="I3915" s="20">
        <f t="shared" si="618"/>
        <v>22</v>
      </c>
      <c r="J3915" s="21">
        <f t="shared" si="619"/>
        <v>39610</v>
      </c>
      <c r="K3915" s="21"/>
      <c r="L3915" s="21" t="str">
        <f t="shared" si="614"/>
        <v>Wednesday</v>
      </c>
      <c r="M3915" s="20">
        <f t="shared" si="615"/>
        <v>6</v>
      </c>
      <c r="N3915" s="19">
        <v>5238</v>
      </c>
      <c r="O3915" s="4">
        <f>MATCH(N3915-1,'Supply Data'!$K$12:$K$17)+1</f>
        <v>5</v>
      </c>
      <c r="P3915">
        <f>INDEX('Supply Data'!$L$12:$L$17,'Demand Data'!O3915)</f>
        <v>75</v>
      </c>
      <c r="R3915" t="str">
        <f t="shared" si="616"/>
        <v>11-Jun-08 Wednesday 22</v>
      </c>
    </row>
    <row r="3916" spans="4:18" x14ac:dyDescent="0.35">
      <c r="D3916" s="21">
        <f t="shared" si="617"/>
        <v>39610.916666657184</v>
      </c>
      <c r="E3916" s="21" t="b">
        <f t="shared" si="610"/>
        <v>0</v>
      </c>
      <c r="F3916" s="21" t="b">
        <f t="shared" si="611"/>
        <v>0</v>
      </c>
      <c r="G3916" s="20">
        <f t="shared" si="612"/>
        <v>1</v>
      </c>
      <c r="H3916" s="20">
        <f t="shared" si="613"/>
        <v>24</v>
      </c>
      <c r="I3916" s="20">
        <f t="shared" si="618"/>
        <v>23</v>
      </c>
      <c r="J3916" s="21">
        <f t="shared" si="619"/>
        <v>39610</v>
      </c>
      <c r="K3916" s="21"/>
      <c r="L3916" s="21" t="str">
        <f t="shared" si="614"/>
        <v>Wednesday</v>
      </c>
      <c r="M3916" s="20">
        <f t="shared" si="615"/>
        <v>6</v>
      </c>
      <c r="N3916" s="19">
        <v>4818</v>
      </c>
      <c r="O3916" s="4">
        <f>MATCH(N3916-1,'Supply Data'!$K$12:$K$17)+1</f>
        <v>5</v>
      </c>
      <c r="P3916">
        <f>INDEX('Supply Data'!$L$12:$L$17,'Demand Data'!O3916)</f>
        <v>75</v>
      </c>
      <c r="R3916" t="str">
        <f t="shared" si="616"/>
        <v>11-Jun-08 Wednesday 23</v>
      </c>
    </row>
    <row r="3917" spans="4:18" x14ac:dyDescent="0.35">
      <c r="D3917" s="21">
        <f t="shared" si="617"/>
        <v>39610.958333323848</v>
      </c>
      <c r="E3917" s="21" t="b">
        <f t="shared" si="610"/>
        <v>0</v>
      </c>
      <c r="F3917" s="21" t="b">
        <f t="shared" si="611"/>
        <v>0</v>
      </c>
      <c r="G3917" s="20">
        <f t="shared" si="612"/>
        <v>1</v>
      </c>
      <c r="H3917" s="20">
        <f t="shared" si="613"/>
        <v>24</v>
      </c>
      <c r="I3917" s="20">
        <f t="shared" si="618"/>
        <v>24</v>
      </c>
      <c r="J3917" s="21">
        <f t="shared" si="619"/>
        <v>39610</v>
      </c>
      <c r="K3917" s="21"/>
      <c r="L3917" s="21" t="str">
        <f t="shared" si="614"/>
        <v>Wednesday</v>
      </c>
      <c r="M3917" s="20">
        <f t="shared" si="615"/>
        <v>6</v>
      </c>
      <c r="N3917" s="19">
        <v>4492.5</v>
      </c>
      <c r="O3917" s="4">
        <f>MATCH(N3917-1,'Supply Data'!$K$12:$K$17)+1</f>
        <v>4</v>
      </c>
      <c r="P3917">
        <f>INDEX('Supply Data'!$L$12:$L$17,'Demand Data'!O3917)</f>
        <v>50</v>
      </c>
      <c r="R3917" t="str">
        <f t="shared" si="616"/>
        <v>11-Jun-08 Wednesday 24</v>
      </c>
    </row>
    <row r="3918" spans="4:18" x14ac:dyDescent="0.35">
      <c r="D3918" s="21">
        <f t="shared" si="617"/>
        <v>39610.999999990512</v>
      </c>
      <c r="E3918" s="21" t="b">
        <f t="shared" si="610"/>
        <v>0</v>
      </c>
      <c r="F3918" s="21" t="b">
        <f t="shared" si="611"/>
        <v>0</v>
      </c>
      <c r="G3918" s="20">
        <f t="shared" si="612"/>
        <v>1</v>
      </c>
      <c r="H3918" s="20">
        <f t="shared" si="613"/>
        <v>24</v>
      </c>
      <c r="I3918" s="20">
        <f t="shared" si="618"/>
        <v>1</v>
      </c>
      <c r="J3918" s="21">
        <f t="shared" si="619"/>
        <v>39611</v>
      </c>
      <c r="K3918" s="21"/>
      <c r="L3918" s="21" t="str">
        <f t="shared" si="614"/>
        <v>Thursday</v>
      </c>
      <c r="M3918" s="20">
        <f t="shared" si="615"/>
        <v>6</v>
      </c>
      <c r="N3918" s="19">
        <v>4338</v>
      </c>
      <c r="O3918" s="4">
        <f>MATCH(N3918-1,'Supply Data'!$K$12:$K$17)+1</f>
        <v>4</v>
      </c>
      <c r="P3918">
        <f>INDEX('Supply Data'!$L$12:$L$17,'Demand Data'!O3918)</f>
        <v>50</v>
      </c>
      <c r="R3918" t="str">
        <f t="shared" si="616"/>
        <v>12-Jun-08 Thursday 1</v>
      </c>
    </row>
    <row r="3919" spans="4:18" x14ac:dyDescent="0.35">
      <c r="D3919" s="21">
        <f t="shared" si="617"/>
        <v>39611.041666657176</v>
      </c>
      <c r="E3919" s="21" t="b">
        <f t="shared" si="610"/>
        <v>0</v>
      </c>
      <c r="F3919" s="21" t="b">
        <f t="shared" si="611"/>
        <v>0</v>
      </c>
      <c r="G3919" s="20">
        <f t="shared" si="612"/>
        <v>1</v>
      </c>
      <c r="H3919" s="20">
        <f t="shared" si="613"/>
        <v>24</v>
      </c>
      <c r="I3919" s="20">
        <f t="shared" si="618"/>
        <v>2</v>
      </c>
      <c r="J3919" s="21">
        <f t="shared" si="619"/>
        <v>39611</v>
      </c>
      <c r="K3919" s="21"/>
      <c r="L3919" s="21" t="str">
        <f t="shared" si="614"/>
        <v>Thursday</v>
      </c>
      <c r="M3919" s="20">
        <f t="shared" si="615"/>
        <v>6</v>
      </c>
      <c r="N3919" s="19">
        <v>4210.5</v>
      </c>
      <c r="O3919" s="4">
        <f>MATCH(N3919-1,'Supply Data'!$K$12:$K$17)+1</f>
        <v>4</v>
      </c>
      <c r="P3919">
        <f>INDEX('Supply Data'!$L$12:$L$17,'Demand Data'!O3919)</f>
        <v>50</v>
      </c>
      <c r="R3919" t="str">
        <f t="shared" si="616"/>
        <v>12-Jun-08 Thursday 2</v>
      </c>
    </row>
    <row r="3920" spans="4:18" x14ac:dyDescent="0.35">
      <c r="D3920" s="21">
        <f t="shared" si="617"/>
        <v>39611.083333323841</v>
      </c>
      <c r="E3920" s="21" t="b">
        <f t="shared" si="610"/>
        <v>0</v>
      </c>
      <c r="F3920" s="21" t="b">
        <f t="shared" si="611"/>
        <v>0</v>
      </c>
      <c r="G3920" s="20">
        <f t="shared" si="612"/>
        <v>1</v>
      </c>
      <c r="H3920" s="20">
        <f t="shared" si="613"/>
        <v>24</v>
      </c>
      <c r="I3920" s="20">
        <f t="shared" si="618"/>
        <v>3</v>
      </c>
      <c r="J3920" s="21">
        <f t="shared" si="619"/>
        <v>39611</v>
      </c>
      <c r="K3920" s="21"/>
      <c r="L3920" s="21" t="str">
        <f t="shared" si="614"/>
        <v>Thursday</v>
      </c>
      <c r="M3920" s="20">
        <f t="shared" si="615"/>
        <v>6</v>
      </c>
      <c r="N3920" s="19">
        <v>4126.5</v>
      </c>
      <c r="O3920" s="4">
        <f>MATCH(N3920-1,'Supply Data'!$K$12:$K$17)+1</f>
        <v>4</v>
      </c>
      <c r="P3920">
        <f>INDEX('Supply Data'!$L$12:$L$17,'Demand Data'!O3920)</f>
        <v>50</v>
      </c>
      <c r="R3920" t="str">
        <f t="shared" si="616"/>
        <v>12-Jun-08 Thursday 3</v>
      </c>
    </row>
    <row r="3921" spans="4:18" x14ac:dyDescent="0.35">
      <c r="D3921" s="21">
        <f t="shared" si="617"/>
        <v>39611.124999990505</v>
      </c>
      <c r="E3921" s="21" t="b">
        <f t="shared" si="610"/>
        <v>0</v>
      </c>
      <c r="F3921" s="21" t="b">
        <f t="shared" si="611"/>
        <v>0</v>
      </c>
      <c r="G3921" s="20">
        <f t="shared" si="612"/>
        <v>1</v>
      </c>
      <c r="H3921" s="20">
        <f t="shared" si="613"/>
        <v>24</v>
      </c>
      <c r="I3921" s="20">
        <f t="shared" si="618"/>
        <v>4</v>
      </c>
      <c r="J3921" s="21">
        <f t="shared" si="619"/>
        <v>39611</v>
      </c>
      <c r="K3921" s="21"/>
      <c r="L3921" s="21" t="str">
        <f t="shared" si="614"/>
        <v>Thursday</v>
      </c>
      <c r="M3921" s="20">
        <f t="shared" si="615"/>
        <v>6</v>
      </c>
      <c r="N3921" s="19">
        <v>4093.5</v>
      </c>
      <c r="O3921" s="4">
        <f>MATCH(N3921-1,'Supply Data'!$K$12:$K$17)+1</f>
        <v>4</v>
      </c>
      <c r="P3921">
        <f>INDEX('Supply Data'!$L$12:$L$17,'Demand Data'!O3921)</f>
        <v>50</v>
      </c>
      <c r="R3921" t="str">
        <f t="shared" si="616"/>
        <v>12-Jun-08 Thursday 4</v>
      </c>
    </row>
    <row r="3922" spans="4:18" x14ac:dyDescent="0.35">
      <c r="D3922" s="21">
        <f t="shared" si="617"/>
        <v>39611.166666657169</v>
      </c>
      <c r="E3922" s="21" t="b">
        <f t="shared" si="610"/>
        <v>0</v>
      </c>
      <c r="F3922" s="21" t="b">
        <f t="shared" si="611"/>
        <v>0</v>
      </c>
      <c r="G3922" s="20">
        <f t="shared" si="612"/>
        <v>1</v>
      </c>
      <c r="H3922" s="20">
        <f t="shared" si="613"/>
        <v>24</v>
      </c>
      <c r="I3922" s="20">
        <f t="shared" si="618"/>
        <v>5</v>
      </c>
      <c r="J3922" s="21">
        <f t="shared" si="619"/>
        <v>39611</v>
      </c>
      <c r="K3922" s="21"/>
      <c r="L3922" s="21" t="str">
        <f t="shared" si="614"/>
        <v>Thursday</v>
      </c>
      <c r="M3922" s="20">
        <f t="shared" si="615"/>
        <v>6</v>
      </c>
      <c r="N3922" s="19">
        <v>4081.5</v>
      </c>
      <c r="O3922" s="4">
        <f>MATCH(N3922-1,'Supply Data'!$K$12:$K$17)+1</f>
        <v>4</v>
      </c>
      <c r="P3922">
        <f>INDEX('Supply Data'!$L$12:$L$17,'Demand Data'!O3922)</f>
        <v>50</v>
      </c>
      <c r="R3922" t="str">
        <f t="shared" si="616"/>
        <v>12-Jun-08 Thursday 5</v>
      </c>
    </row>
    <row r="3923" spans="4:18" x14ac:dyDescent="0.35">
      <c r="D3923" s="21">
        <f t="shared" si="617"/>
        <v>39611.208333323833</v>
      </c>
      <c r="E3923" s="21" t="b">
        <f t="shared" si="610"/>
        <v>0</v>
      </c>
      <c r="F3923" s="21" t="b">
        <f t="shared" si="611"/>
        <v>0</v>
      </c>
      <c r="G3923" s="20">
        <f t="shared" si="612"/>
        <v>1</v>
      </c>
      <c r="H3923" s="20">
        <f t="shared" si="613"/>
        <v>24</v>
      </c>
      <c r="I3923" s="20">
        <f t="shared" si="618"/>
        <v>6</v>
      </c>
      <c r="J3923" s="21">
        <f t="shared" si="619"/>
        <v>39611</v>
      </c>
      <c r="K3923" s="21"/>
      <c r="L3923" s="21" t="str">
        <f t="shared" si="614"/>
        <v>Thursday</v>
      </c>
      <c r="M3923" s="20">
        <f t="shared" si="615"/>
        <v>6</v>
      </c>
      <c r="N3923" s="19">
        <v>3787.5</v>
      </c>
      <c r="O3923" s="4">
        <f>MATCH(N3923-1,'Supply Data'!$K$12:$K$17)+1</f>
        <v>4</v>
      </c>
      <c r="P3923">
        <f>INDEX('Supply Data'!$L$12:$L$17,'Demand Data'!O3923)</f>
        <v>50</v>
      </c>
      <c r="R3923" t="str">
        <f t="shared" si="616"/>
        <v>12-Jun-08 Thursday 6</v>
      </c>
    </row>
    <row r="3924" spans="4:18" x14ac:dyDescent="0.35">
      <c r="D3924" s="21">
        <f t="shared" si="617"/>
        <v>39611.249999990498</v>
      </c>
      <c r="E3924" s="21" t="b">
        <f t="shared" si="610"/>
        <v>0</v>
      </c>
      <c r="F3924" s="21" t="b">
        <f t="shared" si="611"/>
        <v>0</v>
      </c>
      <c r="G3924" s="20">
        <f t="shared" si="612"/>
        <v>1</v>
      </c>
      <c r="H3924" s="20">
        <f t="shared" si="613"/>
        <v>24</v>
      </c>
      <c r="I3924" s="20">
        <f t="shared" si="618"/>
        <v>7</v>
      </c>
      <c r="J3924" s="21">
        <f t="shared" si="619"/>
        <v>39611</v>
      </c>
      <c r="K3924" s="21"/>
      <c r="L3924" s="21" t="str">
        <f t="shared" si="614"/>
        <v>Thursday</v>
      </c>
      <c r="M3924" s="20">
        <f t="shared" si="615"/>
        <v>6</v>
      </c>
      <c r="N3924" s="19">
        <v>3661.5</v>
      </c>
      <c r="O3924" s="4">
        <f>MATCH(N3924-1,'Supply Data'!$K$12:$K$17)+1</f>
        <v>4</v>
      </c>
      <c r="P3924">
        <f>INDEX('Supply Data'!$L$12:$L$17,'Demand Data'!O3924)</f>
        <v>50</v>
      </c>
      <c r="R3924" t="str">
        <f t="shared" si="616"/>
        <v>12-Jun-08 Thursday 7</v>
      </c>
    </row>
    <row r="3925" spans="4:18" x14ac:dyDescent="0.35">
      <c r="D3925" s="21">
        <f t="shared" si="617"/>
        <v>39611.291666657162</v>
      </c>
      <c r="E3925" s="21" t="b">
        <f t="shared" si="610"/>
        <v>0</v>
      </c>
      <c r="F3925" s="21" t="b">
        <f t="shared" si="611"/>
        <v>0</v>
      </c>
      <c r="G3925" s="20">
        <f t="shared" si="612"/>
        <v>1</v>
      </c>
      <c r="H3925" s="20">
        <f t="shared" si="613"/>
        <v>24</v>
      </c>
      <c r="I3925" s="20">
        <f t="shared" si="618"/>
        <v>8</v>
      </c>
      <c r="J3925" s="21">
        <f t="shared" si="619"/>
        <v>39611</v>
      </c>
      <c r="K3925" s="21"/>
      <c r="L3925" s="21" t="str">
        <f t="shared" si="614"/>
        <v>Thursday</v>
      </c>
      <c r="M3925" s="20">
        <f t="shared" si="615"/>
        <v>6</v>
      </c>
      <c r="N3925" s="19">
        <v>3867</v>
      </c>
      <c r="O3925" s="4">
        <f>MATCH(N3925-1,'Supply Data'!$K$12:$K$17)+1</f>
        <v>4</v>
      </c>
      <c r="P3925">
        <f>INDEX('Supply Data'!$L$12:$L$17,'Demand Data'!O3925)</f>
        <v>50</v>
      </c>
      <c r="R3925" t="str">
        <f t="shared" si="616"/>
        <v>12-Jun-08 Thursday 8</v>
      </c>
    </row>
    <row r="3926" spans="4:18" x14ac:dyDescent="0.35">
      <c r="D3926" s="21">
        <f t="shared" si="617"/>
        <v>39611.333333323826</v>
      </c>
      <c r="E3926" s="21" t="b">
        <f t="shared" si="610"/>
        <v>0</v>
      </c>
      <c r="F3926" s="21" t="b">
        <f t="shared" si="611"/>
        <v>0</v>
      </c>
      <c r="G3926" s="20">
        <f t="shared" si="612"/>
        <v>1</v>
      </c>
      <c r="H3926" s="20">
        <f t="shared" si="613"/>
        <v>24</v>
      </c>
      <c r="I3926" s="20">
        <f t="shared" si="618"/>
        <v>9</v>
      </c>
      <c r="J3926" s="21">
        <f t="shared" si="619"/>
        <v>39611</v>
      </c>
      <c r="K3926" s="21"/>
      <c r="L3926" s="21" t="str">
        <f t="shared" si="614"/>
        <v>Thursday</v>
      </c>
      <c r="M3926" s="20">
        <f t="shared" si="615"/>
        <v>6</v>
      </c>
      <c r="N3926" s="19">
        <v>4116</v>
      </c>
      <c r="O3926" s="4">
        <f>MATCH(N3926-1,'Supply Data'!$K$12:$K$17)+1</f>
        <v>4</v>
      </c>
      <c r="P3926">
        <f>INDEX('Supply Data'!$L$12:$L$17,'Demand Data'!O3926)</f>
        <v>50</v>
      </c>
      <c r="R3926" t="str">
        <f t="shared" si="616"/>
        <v>12-Jun-08 Thursday 9</v>
      </c>
    </row>
    <row r="3927" spans="4:18" x14ac:dyDescent="0.35">
      <c r="D3927" s="21">
        <f t="shared" si="617"/>
        <v>39611.37499999049</v>
      </c>
      <c r="E3927" s="21" t="b">
        <f t="shared" si="610"/>
        <v>0</v>
      </c>
      <c r="F3927" s="21" t="b">
        <f t="shared" si="611"/>
        <v>0</v>
      </c>
      <c r="G3927" s="20">
        <f t="shared" si="612"/>
        <v>1</v>
      </c>
      <c r="H3927" s="20">
        <f t="shared" si="613"/>
        <v>24</v>
      </c>
      <c r="I3927" s="20">
        <f t="shared" si="618"/>
        <v>10</v>
      </c>
      <c r="J3927" s="21">
        <f t="shared" si="619"/>
        <v>39611</v>
      </c>
      <c r="K3927" s="21"/>
      <c r="L3927" s="21" t="str">
        <f t="shared" si="614"/>
        <v>Thursday</v>
      </c>
      <c r="M3927" s="20">
        <f t="shared" si="615"/>
        <v>6</v>
      </c>
      <c r="N3927" s="19">
        <v>4410</v>
      </c>
      <c r="O3927" s="4">
        <f>MATCH(N3927-1,'Supply Data'!$K$12:$K$17)+1</f>
        <v>4</v>
      </c>
      <c r="P3927">
        <f>INDEX('Supply Data'!$L$12:$L$17,'Demand Data'!O3927)</f>
        <v>50</v>
      </c>
      <c r="R3927" t="str">
        <f t="shared" si="616"/>
        <v>12-Jun-08 Thursday 10</v>
      </c>
    </row>
    <row r="3928" spans="4:18" x14ac:dyDescent="0.35">
      <c r="D3928" s="21">
        <f t="shared" si="617"/>
        <v>39611.416666657155</v>
      </c>
      <c r="E3928" s="21" t="b">
        <f t="shared" si="610"/>
        <v>0</v>
      </c>
      <c r="F3928" s="21" t="b">
        <f t="shared" si="611"/>
        <v>0</v>
      </c>
      <c r="G3928" s="20">
        <f t="shared" si="612"/>
        <v>1</v>
      </c>
      <c r="H3928" s="20">
        <f t="shared" si="613"/>
        <v>24</v>
      </c>
      <c r="I3928" s="20">
        <f t="shared" si="618"/>
        <v>11</v>
      </c>
      <c r="J3928" s="21">
        <f t="shared" si="619"/>
        <v>39611</v>
      </c>
      <c r="K3928" s="21"/>
      <c r="L3928" s="21" t="str">
        <f t="shared" si="614"/>
        <v>Thursday</v>
      </c>
      <c r="M3928" s="20">
        <f t="shared" si="615"/>
        <v>6</v>
      </c>
      <c r="N3928" s="19">
        <v>4551</v>
      </c>
      <c r="O3928" s="4">
        <f>MATCH(N3928-1,'Supply Data'!$K$12:$K$17)+1</f>
        <v>4</v>
      </c>
      <c r="P3928">
        <f>INDEX('Supply Data'!$L$12:$L$17,'Demand Data'!O3928)</f>
        <v>50</v>
      </c>
      <c r="R3928" t="str">
        <f t="shared" si="616"/>
        <v>12-Jun-08 Thursday 11</v>
      </c>
    </row>
    <row r="3929" spans="4:18" x14ac:dyDescent="0.35">
      <c r="D3929" s="21">
        <f t="shared" si="617"/>
        <v>39611.458333323819</v>
      </c>
      <c r="E3929" s="21" t="b">
        <f t="shared" si="610"/>
        <v>0</v>
      </c>
      <c r="F3929" s="21" t="b">
        <f t="shared" si="611"/>
        <v>0</v>
      </c>
      <c r="G3929" s="20">
        <f t="shared" si="612"/>
        <v>1</v>
      </c>
      <c r="H3929" s="20">
        <f t="shared" si="613"/>
        <v>24</v>
      </c>
      <c r="I3929" s="20">
        <f t="shared" si="618"/>
        <v>12</v>
      </c>
      <c r="J3929" s="21">
        <f t="shared" si="619"/>
        <v>39611</v>
      </c>
      <c r="K3929" s="21"/>
      <c r="L3929" s="21" t="str">
        <f t="shared" si="614"/>
        <v>Thursday</v>
      </c>
      <c r="M3929" s="20">
        <f t="shared" si="615"/>
        <v>6</v>
      </c>
      <c r="N3929" s="19">
        <v>4372.5</v>
      </c>
      <c r="O3929" s="4">
        <f>MATCH(N3929-1,'Supply Data'!$K$12:$K$17)+1</f>
        <v>4</v>
      </c>
      <c r="P3929">
        <f>INDEX('Supply Data'!$L$12:$L$17,'Demand Data'!O3929)</f>
        <v>50</v>
      </c>
      <c r="R3929" t="str">
        <f t="shared" si="616"/>
        <v>12-Jun-08 Thursday 12</v>
      </c>
    </row>
    <row r="3930" spans="4:18" x14ac:dyDescent="0.35">
      <c r="D3930" s="21">
        <f t="shared" si="617"/>
        <v>39611.499999990483</v>
      </c>
      <c r="E3930" s="21" t="b">
        <f t="shared" si="610"/>
        <v>0</v>
      </c>
      <c r="F3930" s="21" t="b">
        <f t="shared" si="611"/>
        <v>0</v>
      </c>
      <c r="G3930" s="20">
        <f t="shared" si="612"/>
        <v>1</v>
      </c>
      <c r="H3930" s="20">
        <f t="shared" si="613"/>
        <v>24</v>
      </c>
      <c r="I3930" s="20">
        <f t="shared" si="618"/>
        <v>13</v>
      </c>
      <c r="J3930" s="21">
        <f t="shared" si="619"/>
        <v>39611</v>
      </c>
      <c r="K3930" s="21"/>
      <c r="L3930" s="21" t="str">
        <f t="shared" si="614"/>
        <v>Thursday</v>
      </c>
      <c r="M3930" s="20">
        <f t="shared" si="615"/>
        <v>6</v>
      </c>
      <c r="N3930" s="19">
        <v>4473</v>
      </c>
      <c r="O3930" s="4">
        <f>MATCH(N3930-1,'Supply Data'!$K$12:$K$17)+1</f>
        <v>4</v>
      </c>
      <c r="P3930">
        <f>INDEX('Supply Data'!$L$12:$L$17,'Demand Data'!O3930)</f>
        <v>50</v>
      </c>
      <c r="R3930" t="str">
        <f t="shared" si="616"/>
        <v>12-Jun-08 Thursday 13</v>
      </c>
    </row>
    <row r="3931" spans="4:18" x14ac:dyDescent="0.35">
      <c r="D3931" s="21">
        <f t="shared" si="617"/>
        <v>39611.541666657147</v>
      </c>
      <c r="E3931" s="21" t="b">
        <f t="shared" si="610"/>
        <v>0</v>
      </c>
      <c r="F3931" s="21" t="b">
        <f t="shared" si="611"/>
        <v>0</v>
      </c>
      <c r="G3931" s="20">
        <f t="shared" si="612"/>
        <v>1</v>
      </c>
      <c r="H3931" s="20">
        <f t="shared" si="613"/>
        <v>24</v>
      </c>
      <c r="I3931" s="20">
        <f t="shared" si="618"/>
        <v>14</v>
      </c>
      <c r="J3931" s="21">
        <f t="shared" si="619"/>
        <v>39611</v>
      </c>
      <c r="K3931" s="21"/>
      <c r="L3931" s="21" t="str">
        <f t="shared" si="614"/>
        <v>Thursday</v>
      </c>
      <c r="M3931" s="20">
        <f t="shared" si="615"/>
        <v>6</v>
      </c>
      <c r="N3931" s="19">
        <v>4497</v>
      </c>
      <c r="O3931" s="4">
        <f>MATCH(N3931-1,'Supply Data'!$K$12:$K$17)+1</f>
        <v>4</v>
      </c>
      <c r="P3931">
        <f>INDEX('Supply Data'!$L$12:$L$17,'Demand Data'!O3931)</f>
        <v>50</v>
      </c>
      <c r="R3931" t="str">
        <f t="shared" si="616"/>
        <v>12-Jun-08 Thursday 14</v>
      </c>
    </row>
    <row r="3932" spans="4:18" x14ac:dyDescent="0.35">
      <c r="D3932" s="21">
        <f t="shared" si="617"/>
        <v>39611.583333323812</v>
      </c>
      <c r="E3932" s="21" t="b">
        <f t="shared" si="610"/>
        <v>0</v>
      </c>
      <c r="F3932" s="21" t="b">
        <f t="shared" si="611"/>
        <v>0</v>
      </c>
      <c r="G3932" s="20">
        <f t="shared" si="612"/>
        <v>1</v>
      </c>
      <c r="H3932" s="20">
        <f t="shared" si="613"/>
        <v>24</v>
      </c>
      <c r="I3932" s="20">
        <f t="shared" si="618"/>
        <v>15</v>
      </c>
      <c r="J3932" s="21">
        <f t="shared" si="619"/>
        <v>39611</v>
      </c>
      <c r="K3932" s="21"/>
      <c r="L3932" s="21" t="str">
        <f t="shared" si="614"/>
        <v>Thursday</v>
      </c>
      <c r="M3932" s="20">
        <f t="shared" si="615"/>
        <v>6</v>
      </c>
      <c r="N3932" s="19">
        <v>4407</v>
      </c>
      <c r="O3932" s="4">
        <f>MATCH(N3932-1,'Supply Data'!$K$12:$K$17)+1</f>
        <v>4</v>
      </c>
      <c r="P3932">
        <f>INDEX('Supply Data'!$L$12:$L$17,'Demand Data'!O3932)</f>
        <v>50</v>
      </c>
      <c r="R3932" t="str">
        <f t="shared" si="616"/>
        <v>12-Jun-08 Thursday 15</v>
      </c>
    </row>
    <row r="3933" spans="4:18" x14ac:dyDescent="0.35">
      <c r="D3933" s="21">
        <f t="shared" si="617"/>
        <v>39611.624999990476</v>
      </c>
      <c r="E3933" s="21" t="b">
        <f t="shared" si="610"/>
        <v>0</v>
      </c>
      <c r="F3933" s="21" t="b">
        <f t="shared" si="611"/>
        <v>0</v>
      </c>
      <c r="G3933" s="20">
        <f t="shared" si="612"/>
        <v>1</v>
      </c>
      <c r="H3933" s="20">
        <f t="shared" si="613"/>
        <v>24</v>
      </c>
      <c r="I3933" s="20">
        <f t="shared" si="618"/>
        <v>16</v>
      </c>
      <c r="J3933" s="21">
        <f t="shared" si="619"/>
        <v>39611</v>
      </c>
      <c r="K3933" s="21"/>
      <c r="L3933" s="21" t="str">
        <f t="shared" si="614"/>
        <v>Thursday</v>
      </c>
      <c r="M3933" s="20">
        <f t="shared" si="615"/>
        <v>6</v>
      </c>
      <c r="N3933" s="19">
        <v>4204.5</v>
      </c>
      <c r="O3933" s="4">
        <f>MATCH(N3933-1,'Supply Data'!$K$12:$K$17)+1</f>
        <v>4</v>
      </c>
      <c r="P3933">
        <f>INDEX('Supply Data'!$L$12:$L$17,'Demand Data'!O3933)</f>
        <v>50</v>
      </c>
      <c r="R3933" t="str">
        <f t="shared" si="616"/>
        <v>12-Jun-08 Thursday 16</v>
      </c>
    </row>
    <row r="3934" spans="4:18" x14ac:dyDescent="0.35">
      <c r="D3934" s="21">
        <f t="shared" si="617"/>
        <v>39611.66666665714</v>
      </c>
      <c r="E3934" s="21" t="b">
        <f t="shared" si="610"/>
        <v>0</v>
      </c>
      <c r="F3934" s="21" t="b">
        <f t="shared" si="611"/>
        <v>0</v>
      </c>
      <c r="G3934" s="20">
        <f t="shared" si="612"/>
        <v>1</v>
      </c>
      <c r="H3934" s="20">
        <f t="shared" si="613"/>
        <v>24</v>
      </c>
      <c r="I3934" s="20">
        <f t="shared" si="618"/>
        <v>17</v>
      </c>
      <c r="J3934" s="21">
        <f t="shared" si="619"/>
        <v>39611</v>
      </c>
      <c r="K3934" s="21"/>
      <c r="L3934" s="21" t="str">
        <f t="shared" si="614"/>
        <v>Thursday</v>
      </c>
      <c r="M3934" s="20">
        <f t="shared" si="615"/>
        <v>6</v>
      </c>
      <c r="N3934" s="19">
        <v>4216.5</v>
      </c>
      <c r="O3934" s="4">
        <f>MATCH(N3934-1,'Supply Data'!$K$12:$K$17)+1</f>
        <v>4</v>
      </c>
      <c r="P3934">
        <f>INDEX('Supply Data'!$L$12:$L$17,'Demand Data'!O3934)</f>
        <v>50</v>
      </c>
      <c r="R3934" t="str">
        <f t="shared" si="616"/>
        <v>12-Jun-08 Thursday 17</v>
      </c>
    </row>
    <row r="3935" spans="4:18" x14ac:dyDescent="0.35">
      <c r="D3935" s="21">
        <f t="shared" si="617"/>
        <v>39611.708333323804</v>
      </c>
      <c r="E3935" s="21" t="b">
        <f t="shared" si="610"/>
        <v>0</v>
      </c>
      <c r="F3935" s="21" t="b">
        <f t="shared" si="611"/>
        <v>0</v>
      </c>
      <c r="G3935" s="20">
        <f t="shared" si="612"/>
        <v>1</v>
      </c>
      <c r="H3935" s="20">
        <f t="shared" si="613"/>
        <v>24</v>
      </c>
      <c r="I3935" s="20">
        <f t="shared" si="618"/>
        <v>18</v>
      </c>
      <c r="J3935" s="21">
        <f t="shared" si="619"/>
        <v>39611</v>
      </c>
      <c r="K3935" s="21"/>
      <c r="L3935" s="21" t="str">
        <f t="shared" si="614"/>
        <v>Thursday</v>
      </c>
      <c r="M3935" s="20">
        <f t="shared" si="615"/>
        <v>6</v>
      </c>
      <c r="N3935" s="19">
        <v>4653</v>
      </c>
      <c r="O3935" s="4">
        <f>MATCH(N3935-1,'Supply Data'!$K$12:$K$17)+1</f>
        <v>4</v>
      </c>
      <c r="P3935">
        <f>INDEX('Supply Data'!$L$12:$L$17,'Demand Data'!O3935)</f>
        <v>50</v>
      </c>
      <c r="R3935" t="str">
        <f t="shared" si="616"/>
        <v>12-Jun-08 Thursday 18</v>
      </c>
    </row>
    <row r="3936" spans="4:18" x14ac:dyDescent="0.35">
      <c r="D3936" s="21">
        <f t="shared" si="617"/>
        <v>39611.749999990468</v>
      </c>
      <c r="E3936" s="21" t="b">
        <f t="shared" si="610"/>
        <v>0</v>
      </c>
      <c r="F3936" s="21" t="b">
        <f t="shared" si="611"/>
        <v>0</v>
      </c>
      <c r="G3936" s="20">
        <f t="shared" si="612"/>
        <v>1</v>
      </c>
      <c r="H3936" s="20">
        <f t="shared" si="613"/>
        <v>24</v>
      </c>
      <c r="I3936" s="20">
        <f t="shared" si="618"/>
        <v>19</v>
      </c>
      <c r="J3936" s="21">
        <f t="shared" si="619"/>
        <v>39611</v>
      </c>
      <c r="K3936" s="21"/>
      <c r="L3936" s="21" t="str">
        <f t="shared" si="614"/>
        <v>Thursday</v>
      </c>
      <c r="M3936" s="20">
        <f t="shared" si="615"/>
        <v>6</v>
      </c>
      <c r="N3936" s="19">
        <v>5170.5</v>
      </c>
      <c r="O3936" s="4">
        <f>MATCH(N3936-1,'Supply Data'!$K$12:$K$17)+1</f>
        <v>5</v>
      </c>
      <c r="P3936">
        <f>INDEX('Supply Data'!$L$12:$L$17,'Demand Data'!O3936)</f>
        <v>75</v>
      </c>
      <c r="R3936" t="str">
        <f t="shared" si="616"/>
        <v>12-Jun-08 Thursday 19</v>
      </c>
    </row>
    <row r="3937" spans="4:18" x14ac:dyDescent="0.35">
      <c r="D3937" s="21">
        <f t="shared" si="617"/>
        <v>39611.791666657133</v>
      </c>
      <c r="E3937" s="21" t="b">
        <f t="shared" si="610"/>
        <v>0</v>
      </c>
      <c r="F3937" s="21" t="b">
        <f t="shared" si="611"/>
        <v>0</v>
      </c>
      <c r="G3937" s="20">
        <f t="shared" si="612"/>
        <v>1</v>
      </c>
      <c r="H3937" s="20">
        <f t="shared" si="613"/>
        <v>24</v>
      </c>
      <c r="I3937" s="20">
        <f t="shared" si="618"/>
        <v>20</v>
      </c>
      <c r="J3937" s="21">
        <f t="shared" si="619"/>
        <v>39611</v>
      </c>
      <c r="K3937" s="21"/>
      <c r="L3937" s="21" t="str">
        <f t="shared" si="614"/>
        <v>Thursday</v>
      </c>
      <c r="M3937" s="20">
        <f t="shared" si="615"/>
        <v>6</v>
      </c>
      <c r="N3937" s="19">
        <v>5136</v>
      </c>
      <c r="O3937" s="4">
        <f>MATCH(N3937-1,'Supply Data'!$K$12:$K$17)+1</f>
        <v>5</v>
      </c>
      <c r="P3937">
        <f>INDEX('Supply Data'!$L$12:$L$17,'Demand Data'!O3937)</f>
        <v>75</v>
      </c>
      <c r="R3937" t="str">
        <f t="shared" si="616"/>
        <v>12-Jun-08 Thursday 20</v>
      </c>
    </row>
    <row r="3938" spans="4:18" x14ac:dyDescent="0.35">
      <c r="D3938" s="21">
        <f t="shared" si="617"/>
        <v>39611.833333323797</v>
      </c>
      <c r="E3938" s="21" t="b">
        <f t="shared" si="610"/>
        <v>0</v>
      </c>
      <c r="F3938" s="21" t="b">
        <f t="shared" si="611"/>
        <v>0</v>
      </c>
      <c r="G3938" s="20">
        <f t="shared" si="612"/>
        <v>1</v>
      </c>
      <c r="H3938" s="20">
        <f t="shared" si="613"/>
        <v>24</v>
      </c>
      <c r="I3938" s="20">
        <f t="shared" si="618"/>
        <v>21</v>
      </c>
      <c r="J3938" s="21">
        <f t="shared" si="619"/>
        <v>39611</v>
      </c>
      <c r="K3938" s="21"/>
      <c r="L3938" s="21" t="str">
        <f t="shared" si="614"/>
        <v>Thursday</v>
      </c>
      <c r="M3938" s="20">
        <f t="shared" si="615"/>
        <v>6</v>
      </c>
      <c r="N3938" s="19">
        <v>3912</v>
      </c>
      <c r="O3938" s="4">
        <f>MATCH(N3938-1,'Supply Data'!$K$12:$K$17)+1</f>
        <v>4</v>
      </c>
      <c r="P3938">
        <f>INDEX('Supply Data'!$L$12:$L$17,'Demand Data'!O3938)</f>
        <v>50</v>
      </c>
      <c r="R3938" t="str">
        <f t="shared" si="616"/>
        <v>12-Jun-08 Thursday 21</v>
      </c>
    </row>
    <row r="3939" spans="4:18" x14ac:dyDescent="0.35">
      <c r="D3939" s="21">
        <f t="shared" si="617"/>
        <v>39611.874999990461</v>
      </c>
      <c r="E3939" s="21" t="b">
        <f t="shared" si="610"/>
        <v>0</v>
      </c>
      <c r="F3939" s="21" t="b">
        <f t="shared" si="611"/>
        <v>0</v>
      </c>
      <c r="G3939" s="20">
        <f t="shared" si="612"/>
        <v>1</v>
      </c>
      <c r="H3939" s="20">
        <f t="shared" si="613"/>
        <v>24</v>
      </c>
      <c r="I3939" s="20">
        <f t="shared" si="618"/>
        <v>22</v>
      </c>
      <c r="J3939" s="21">
        <f t="shared" si="619"/>
        <v>39611</v>
      </c>
      <c r="K3939" s="21"/>
      <c r="L3939" s="21" t="str">
        <f t="shared" si="614"/>
        <v>Thursday</v>
      </c>
      <c r="M3939" s="20">
        <f t="shared" si="615"/>
        <v>6</v>
      </c>
      <c r="N3939" s="19">
        <v>4338</v>
      </c>
      <c r="O3939" s="4">
        <f>MATCH(N3939-1,'Supply Data'!$K$12:$K$17)+1</f>
        <v>4</v>
      </c>
      <c r="P3939">
        <f>INDEX('Supply Data'!$L$12:$L$17,'Demand Data'!O3939)</f>
        <v>50</v>
      </c>
      <c r="R3939" t="str">
        <f t="shared" si="616"/>
        <v>12-Jun-08 Thursday 22</v>
      </c>
    </row>
    <row r="3940" spans="4:18" x14ac:dyDescent="0.35">
      <c r="D3940" s="21">
        <f t="shared" si="617"/>
        <v>39611.916666657125</v>
      </c>
      <c r="E3940" s="21" t="b">
        <f t="shared" si="610"/>
        <v>0</v>
      </c>
      <c r="F3940" s="21" t="b">
        <f t="shared" si="611"/>
        <v>0</v>
      </c>
      <c r="G3940" s="20">
        <f t="shared" si="612"/>
        <v>1</v>
      </c>
      <c r="H3940" s="20">
        <f t="shared" si="613"/>
        <v>24</v>
      </c>
      <c r="I3940" s="20">
        <f t="shared" si="618"/>
        <v>23</v>
      </c>
      <c r="J3940" s="21">
        <f t="shared" si="619"/>
        <v>39611</v>
      </c>
      <c r="K3940" s="21"/>
      <c r="L3940" s="21" t="str">
        <f t="shared" si="614"/>
        <v>Thursday</v>
      </c>
      <c r="M3940" s="20">
        <f t="shared" si="615"/>
        <v>6</v>
      </c>
      <c r="N3940" s="19">
        <v>4338</v>
      </c>
      <c r="O3940" s="4">
        <f>MATCH(N3940-1,'Supply Data'!$K$12:$K$17)+1</f>
        <v>4</v>
      </c>
      <c r="P3940">
        <f>INDEX('Supply Data'!$L$12:$L$17,'Demand Data'!O3940)</f>
        <v>50</v>
      </c>
      <c r="R3940" t="str">
        <f t="shared" si="616"/>
        <v>12-Jun-08 Thursday 23</v>
      </c>
    </row>
    <row r="3941" spans="4:18" x14ac:dyDescent="0.35">
      <c r="D3941" s="21">
        <f t="shared" si="617"/>
        <v>39611.95833332379</v>
      </c>
      <c r="E3941" s="21" t="b">
        <f t="shared" si="610"/>
        <v>0</v>
      </c>
      <c r="F3941" s="21" t="b">
        <f t="shared" si="611"/>
        <v>0</v>
      </c>
      <c r="G3941" s="20">
        <f t="shared" si="612"/>
        <v>1</v>
      </c>
      <c r="H3941" s="20">
        <f t="shared" si="613"/>
        <v>24</v>
      </c>
      <c r="I3941" s="20">
        <f t="shared" si="618"/>
        <v>24</v>
      </c>
      <c r="J3941" s="21">
        <f t="shared" si="619"/>
        <v>39611</v>
      </c>
      <c r="K3941" s="21"/>
      <c r="L3941" s="21" t="str">
        <f t="shared" si="614"/>
        <v>Thursday</v>
      </c>
      <c r="M3941" s="20">
        <f t="shared" si="615"/>
        <v>6</v>
      </c>
      <c r="N3941" s="19">
        <v>3996</v>
      </c>
      <c r="O3941" s="4">
        <f>MATCH(N3941-1,'Supply Data'!$K$12:$K$17)+1</f>
        <v>4</v>
      </c>
      <c r="P3941">
        <f>INDEX('Supply Data'!$L$12:$L$17,'Demand Data'!O3941)</f>
        <v>50</v>
      </c>
      <c r="R3941" t="str">
        <f t="shared" si="616"/>
        <v>12-Jun-08 Thursday 24</v>
      </c>
    </row>
    <row r="3942" spans="4:18" x14ac:dyDescent="0.35">
      <c r="D3942" s="21">
        <f t="shared" si="617"/>
        <v>39611.999999990454</v>
      </c>
      <c r="E3942" s="21" t="b">
        <f t="shared" si="610"/>
        <v>0</v>
      </c>
      <c r="F3942" s="21" t="b">
        <f t="shared" si="611"/>
        <v>0</v>
      </c>
      <c r="G3942" s="20">
        <f t="shared" si="612"/>
        <v>1</v>
      </c>
      <c r="H3942" s="20">
        <f t="shared" si="613"/>
        <v>24</v>
      </c>
      <c r="I3942" s="20">
        <f t="shared" si="618"/>
        <v>1</v>
      </c>
      <c r="J3942" s="21">
        <f t="shared" si="619"/>
        <v>39612</v>
      </c>
      <c r="K3942" s="21"/>
      <c r="L3942" s="21" t="str">
        <f t="shared" si="614"/>
        <v>Friday</v>
      </c>
      <c r="M3942" s="20">
        <f t="shared" si="615"/>
        <v>6</v>
      </c>
      <c r="N3942" s="19">
        <v>3891</v>
      </c>
      <c r="O3942" s="4">
        <f>MATCH(N3942-1,'Supply Data'!$K$12:$K$17)+1</f>
        <v>4</v>
      </c>
      <c r="P3942">
        <f>INDEX('Supply Data'!$L$12:$L$17,'Demand Data'!O3942)</f>
        <v>50</v>
      </c>
      <c r="R3942" t="str">
        <f t="shared" si="616"/>
        <v>13-Jun-08 Friday 1</v>
      </c>
    </row>
    <row r="3943" spans="4:18" x14ac:dyDescent="0.35">
      <c r="D3943" s="21">
        <f t="shared" si="617"/>
        <v>39612.041666657118</v>
      </c>
      <c r="E3943" s="21" t="b">
        <f t="shared" si="610"/>
        <v>0</v>
      </c>
      <c r="F3943" s="21" t="b">
        <f t="shared" si="611"/>
        <v>0</v>
      </c>
      <c r="G3943" s="20">
        <f t="shared" si="612"/>
        <v>1</v>
      </c>
      <c r="H3943" s="20">
        <f t="shared" si="613"/>
        <v>24</v>
      </c>
      <c r="I3943" s="20">
        <f t="shared" si="618"/>
        <v>2</v>
      </c>
      <c r="J3943" s="21">
        <f t="shared" si="619"/>
        <v>39612</v>
      </c>
      <c r="K3943" s="21"/>
      <c r="L3943" s="21" t="str">
        <f t="shared" si="614"/>
        <v>Friday</v>
      </c>
      <c r="M3943" s="20">
        <f t="shared" si="615"/>
        <v>6</v>
      </c>
      <c r="N3943" s="19">
        <v>3810</v>
      </c>
      <c r="O3943" s="4">
        <f>MATCH(N3943-1,'Supply Data'!$K$12:$K$17)+1</f>
        <v>4</v>
      </c>
      <c r="P3943">
        <f>INDEX('Supply Data'!$L$12:$L$17,'Demand Data'!O3943)</f>
        <v>50</v>
      </c>
      <c r="R3943" t="str">
        <f t="shared" si="616"/>
        <v>13-Jun-08 Friday 2</v>
      </c>
    </row>
    <row r="3944" spans="4:18" x14ac:dyDescent="0.35">
      <c r="D3944" s="21">
        <f t="shared" si="617"/>
        <v>39612.083333323782</v>
      </c>
      <c r="E3944" s="21" t="b">
        <f t="shared" si="610"/>
        <v>0</v>
      </c>
      <c r="F3944" s="21" t="b">
        <f t="shared" si="611"/>
        <v>0</v>
      </c>
      <c r="G3944" s="20">
        <f t="shared" si="612"/>
        <v>1</v>
      </c>
      <c r="H3944" s="20">
        <f t="shared" si="613"/>
        <v>24</v>
      </c>
      <c r="I3944" s="20">
        <f t="shared" si="618"/>
        <v>3</v>
      </c>
      <c r="J3944" s="21">
        <f t="shared" si="619"/>
        <v>39612</v>
      </c>
      <c r="K3944" s="21"/>
      <c r="L3944" s="21" t="str">
        <f t="shared" si="614"/>
        <v>Friday</v>
      </c>
      <c r="M3944" s="20">
        <f t="shared" si="615"/>
        <v>6</v>
      </c>
      <c r="N3944" s="19">
        <v>3756</v>
      </c>
      <c r="O3944" s="4">
        <f>MATCH(N3944-1,'Supply Data'!$K$12:$K$17)+1</f>
        <v>4</v>
      </c>
      <c r="P3944">
        <f>INDEX('Supply Data'!$L$12:$L$17,'Demand Data'!O3944)</f>
        <v>50</v>
      </c>
      <c r="R3944" t="str">
        <f t="shared" si="616"/>
        <v>13-Jun-08 Friday 3</v>
      </c>
    </row>
    <row r="3945" spans="4:18" x14ac:dyDescent="0.35">
      <c r="D3945" s="21">
        <f t="shared" si="617"/>
        <v>39612.124999990447</v>
      </c>
      <c r="E3945" s="21" t="b">
        <f t="shared" si="610"/>
        <v>0</v>
      </c>
      <c r="F3945" s="21" t="b">
        <f t="shared" si="611"/>
        <v>0</v>
      </c>
      <c r="G3945" s="20">
        <f t="shared" si="612"/>
        <v>1</v>
      </c>
      <c r="H3945" s="20">
        <f t="shared" si="613"/>
        <v>24</v>
      </c>
      <c r="I3945" s="20">
        <f t="shared" si="618"/>
        <v>4</v>
      </c>
      <c r="J3945" s="21">
        <f t="shared" si="619"/>
        <v>39612</v>
      </c>
      <c r="K3945" s="21"/>
      <c r="L3945" s="21" t="str">
        <f t="shared" si="614"/>
        <v>Friday</v>
      </c>
      <c r="M3945" s="20">
        <f t="shared" si="615"/>
        <v>6</v>
      </c>
      <c r="N3945" s="19">
        <v>3636</v>
      </c>
      <c r="O3945" s="4">
        <f>MATCH(N3945-1,'Supply Data'!$K$12:$K$17)+1</f>
        <v>4</v>
      </c>
      <c r="P3945">
        <f>INDEX('Supply Data'!$L$12:$L$17,'Demand Data'!O3945)</f>
        <v>50</v>
      </c>
      <c r="R3945" t="str">
        <f t="shared" si="616"/>
        <v>13-Jun-08 Friday 4</v>
      </c>
    </row>
    <row r="3946" spans="4:18" x14ac:dyDescent="0.35">
      <c r="D3946" s="21">
        <f t="shared" si="617"/>
        <v>39612.166666657111</v>
      </c>
      <c r="E3946" s="21" t="b">
        <f t="shared" si="610"/>
        <v>0</v>
      </c>
      <c r="F3946" s="21" t="b">
        <f t="shared" si="611"/>
        <v>0</v>
      </c>
      <c r="G3946" s="20">
        <f t="shared" si="612"/>
        <v>1</v>
      </c>
      <c r="H3946" s="20">
        <f t="shared" si="613"/>
        <v>24</v>
      </c>
      <c r="I3946" s="20">
        <f t="shared" si="618"/>
        <v>5</v>
      </c>
      <c r="J3946" s="21">
        <f t="shared" si="619"/>
        <v>39612</v>
      </c>
      <c r="K3946" s="21"/>
      <c r="L3946" s="21" t="str">
        <f t="shared" si="614"/>
        <v>Friday</v>
      </c>
      <c r="M3946" s="20">
        <f t="shared" si="615"/>
        <v>6</v>
      </c>
      <c r="N3946" s="19">
        <v>3835.5</v>
      </c>
      <c r="O3946" s="4">
        <f>MATCH(N3946-1,'Supply Data'!$K$12:$K$17)+1</f>
        <v>4</v>
      </c>
      <c r="P3946">
        <f>INDEX('Supply Data'!$L$12:$L$17,'Demand Data'!O3946)</f>
        <v>50</v>
      </c>
      <c r="R3946" t="str">
        <f t="shared" si="616"/>
        <v>13-Jun-08 Friday 5</v>
      </c>
    </row>
    <row r="3947" spans="4:18" x14ac:dyDescent="0.35">
      <c r="D3947" s="21">
        <f t="shared" si="617"/>
        <v>39612.208333323775</v>
      </c>
      <c r="E3947" s="21" t="b">
        <f t="shared" si="610"/>
        <v>0</v>
      </c>
      <c r="F3947" s="21" t="b">
        <f t="shared" si="611"/>
        <v>0</v>
      </c>
      <c r="G3947" s="20">
        <f t="shared" si="612"/>
        <v>1</v>
      </c>
      <c r="H3947" s="20">
        <f t="shared" si="613"/>
        <v>24</v>
      </c>
      <c r="I3947" s="20">
        <f t="shared" si="618"/>
        <v>6</v>
      </c>
      <c r="J3947" s="21">
        <f t="shared" si="619"/>
        <v>39612</v>
      </c>
      <c r="K3947" s="21"/>
      <c r="L3947" s="21" t="str">
        <f t="shared" si="614"/>
        <v>Friday</v>
      </c>
      <c r="M3947" s="20">
        <f t="shared" si="615"/>
        <v>6</v>
      </c>
      <c r="N3947" s="19">
        <v>3862.5</v>
      </c>
      <c r="O3947" s="4">
        <f>MATCH(N3947-1,'Supply Data'!$K$12:$K$17)+1</f>
        <v>4</v>
      </c>
      <c r="P3947">
        <f>INDEX('Supply Data'!$L$12:$L$17,'Demand Data'!O3947)</f>
        <v>50</v>
      </c>
      <c r="R3947" t="str">
        <f t="shared" si="616"/>
        <v>13-Jun-08 Friday 6</v>
      </c>
    </row>
    <row r="3948" spans="4:18" x14ac:dyDescent="0.35">
      <c r="D3948" s="21">
        <f t="shared" si="617"/>
        <v>39612.249999990439</v>
      </c>
      <c r="E3948" s="21" t="b">
        <f t="shared" si="610"/>
        <v>0</v>
      </c>
      <c r="F3948" s="21" t="b">
        <f t="shared" si="611"/>
        <v>0</v>
      </c>
      <c r="G3948" s="20">
        <f t="shared" si="612"/>
        <v>1</v>
      </c>
      <c r="H3948" s="20">
        <f t="shared" si="613"/>
        <v>24</v>
      </c>
      <c r="I3948" s="20">
        <f t="shared" si="618"/>
        <v>7</v>
      </c>
      <c r="J3948" s="21">
        <f t="shared" si="619"/>
        <v>39612</v>
      </c>
      <c r="K3948" s="21"/>
      <c r="L3948" s="21" t="str">
        <f t="shared" si="614"/>
        <v>Friday</v>
      </c>
      <c r="M3948" s="20">
        <f t="shared" si="615"/>
        <v>6</v>
      </c>
      <c r="N3948" s="19">
        <v>4023</v>
      </c>
      <c r="O3948" s="4">
        <f>MATCH(N3948-1,'Supply Data'!$K$12:$K$17)+1</f>
        <v>4</v>
      </c>
      <c r="P3948">
        <f>INDEX('Supply Data'!$L$12:$L$17,'Demand Data'!O3948)</f>
        <v>50</v>
      </c>
      <c r="R3948" t="str">
        <f t="shared" si="616"/>
        <v>13-Jun-08 Friday 7</v>
      </c>
    </row>
    <row r="3949" spans="4:18" x14ac:dyDescent="0.35">
      <c r="D3949" s="21">
        <f t="shared" si="617"/>
        <v>39612.291666657104</v>
      </c>
      <c r="E3949" s="21" t="b">
        <f t="shared" si="610"/>
        <v>0</v>
      </c>
      <c r="F3949" s="21" t="b">
        <f t="shared" si="611"/>
        <v>0</v>
      </c>
      <c r="G3949" s="20">
        <f t="shared" si="612"/>
        <v>1</v>
      </c>
      <c r="H3949" s="20">
        <f t="shared" si="613"/>
        <v>24</v>
      </c>
      <c r="I3949" s="20">
        <f t="shared" si="618"/>
        <v>8</v>
      </c>
      <c r="J3949" s="21">
        <f t="shared" si="619"/>
        <v>39612</v>
      </c>
      <c r="K3949" s="21"/>
      <c r="L3949" s="21" t="str">
        <f t="shared" si="614"/>
        <v>Friday</v>
      </c>
      <c r="M3949" s="20">
        <f t="shared" si="615"/>
        <v>6</v>
      </c>
      <c r="N3949" s="19">
        <v>4813.5</v>
      </c>
      <c r="O3949" s="4">
        <f>MATCH(N3949-1,'Supply Data'!$K$12:$K$17)+1</f>
        <v>5</v>
      </c>
      <c r="P3949">
        <f>INDEX('Supply Data'!$L$12:$L$17,'Demand Data'!O3949)</f>
        <v>75</v>
      </c>
      <c r="R3949" t="str">
        <f t="shared" si="616"/>
        <v>13-Jun-08 Friday 8</v>
      </c>
    </row>
    <row r="3950" spans="4:18" x14ac:dyDescent="0.35">
      <c r="D3950" s="21">
        <f t="shared" si="617"/>
        <v>39612.333333323768</v>
      </c>
      <c r="E3950" s="21" t="b">
        <f t="shared" si="610"/>
        <v>0</v>
      </c>
      <c r="F3950" s="21" t="b">
        <f t="shared" si="611"/>
        <v>0</v>
      </c>
      <c r="G3950" s="20">
        <f t="shared" si="612"/>
        <v>1</v>
      </c>
      <c r="H3950" s="20">
        <f t="shared" si="613"/>
        <v>24</v>
      </c>
      <c r="I3950" s="20">
        <f t="shared" si="618"/>
        <v>9</v>
      </c>
      <c r="J3950" s="21">
        <f t="shared" si="619"/>
        <v>39612</v>
      </c>
      <c r="K3950" s="21"/>
      <c r="L3950" s="21" t="str">
        <f t="shared" si="614"/>
        <v>Friday</v>
      </c>
      <c r="M3950" s="20">
        <f t="shared" si="615"/>
        <v>6</v>
      </c>
      <c r="N3950" s="19">
        <v>5395.5</v>
      </c>
      <c r="O3950" s="4">
        <f>MATCH(N3950-1,'Supply Data'!$K$12:$K$17)+1</f>
        <v>5</v>
      </c>
      <c r="P3950">
        <f>INDEX('Supply Data'!$L$12:$L$17,'Demand Data'!O3950)</f>
        <v>75</v>
      </c>
      <c r="R3950" t="str">
        <f t="shared" si="616"/>
        <v>13-Jun-08 Friday 9</v>
      </c>
    </row>
    <row r="3951" spans="4:18" x14ac:dyDescent="0.35">
      <c r="D3951" s="21">
        <f t="shared" si="617"/>
        <v>39612.374999990432</v>
      </c>
      <c r="E3951" s="21" t="b">
        <f t="shared" si="610"/>
        <v>0</v>
      </c>
      <c r="F3951" s="21" t="b">
        <f t="shared" si="611"/>
        <v>0</v>
      </c>
      <c r="G3951" s="20">
        <f t="shared" si="612"/>
        <v>1</v>
      </c>
      <c r="H3951" s="20">
        <f t="shared" si="613"/>
        <v>24</v>
      </c>
      <c r="I3951" s="20">
        <f t="shared" si="618"/>
        <v>10</v>
      </c>
      <c r="J3951" s="21">
        <f t="shared" si="619"/>
        <v>39612</v>
      </c>
      <c r="K3951" s="21"/>
      <c r="L3951" s="21" t="str">
        <f t="shared" si="614"/>
        <v>Friday</v>
      </c>
      <c r="M3951" s="20">
        <f t="shared" si="615"/>
        <v>6</v>
      </c>
      <c r="N3951" s="19">
        <v>5706</v>
      </c>
      <c r="O3951" s="4">
        <f>MATCH(N3951-1,'Supply Data'!$K$12:$K$17)+1</f>
        <v>5</v>
      </c>
      <c r="P3951">
        <f>INDEX('Supply Data'!$L$12:$L$17,'Demand Data'!O3951)</f>
        <v>75</v>
      </c>
      <c r="R3951" t="str">
        <f t="shared" si="616"/>
        <v>13-Jun-08 Friday 10</v>
      </c>
    </row>
    <row r="3952" spans="4:18" x14ac:dyDescent="0.35">
      <c r="D3952" s="21">
        <f t="shared" si="617"/>
        <v>39612.416666657096</v>
      </c>
      <c r="E3952" s="21" t="b">
        <f t="shared" si="610"/>
        <v>0</v>
      </c>
      <c r="F3952" s="21" t="b">
        <f t="shared" si="611"/>
        <v>0</v>
      </c>
      <c r="G3952" s="20">
        <f t="shared" si="612"/>
        <v>1</v>
      </c>
      <c r="H3952" s="20">
        <f t="shared" si="613"/>
        <v>24</v>
      </c>
      <c r="I3952" s="20">
        <f t="shared" si="618"/>
        <v>11</v>
      </c>
      <c r="J3952" s="21">
        <f t="shared" si="619"/>
        <v>39612</v>
      </c>
      <c r="K3952" s="21"/>
      <c r="L3952" s="21" t="str">
        <f t="shared" si="614"/>
        <v>Friday</v>
      </c>
      <c r="M3952" s="20">
        <f t="shared" si="615"/>
        <v>6</v>
      </c>
      <c r="N3952" s="19">
        <v>5962.5</v>
      </c>
      <c r="O3952" s="4">
        <f>MATCH(N3952-1,'Supply Data'!$K$12:$K$17)+1</f>
        <v>5</v>
      </c>
      <c r="P3952">
        <f>INDEX('Supply Data'!$L$12:$L$17,'Demand Data'!O3952)</f>
        <v>75</v>
      </c>
      <c r="R3952" t="str">
        <f t="shared" si="616"/>
        <v>13-Jun-08 Friday 11</v>
      </c>
    </row>
    <row r="3953" spans="4:18" x14ac:dyDescent="0.35">
      <c r="D3953" s="21">
        <f t="shared" si="617"/>
        <v>39612.458333323761</v>
      </c>
      <c r="E3953" s="21" t="b">
        <f t="shared" si="610"/>
        <v>0</v>
      </c>
      <c r="F3953" s="21" t="b">
        <f t="shared" si="611"/>
        <v>0</v>
      </c>
      <c r="G3953" s="20">
        <f t="shared" si="612"/>
        <v>1</v>
      </c>
      <c r="H3953" s="20">
        <f t="shared" si="613"/>
        <v>24</v>
      </c>
      <c r="I3953" s="20">
        <f t="shared" si="618"/>
        <v>12</v>
      </c>
      <c r="J3953" s="21">
        <f t="shared" si="619"/>
        <v>39612</v>
      </c>
      <c r="K3953" s="21"/>
      <c r="L3953" s="21" t="str">
        <f t="shared" si="614"/>
        <v>Friday</v>
      </c>
      <c r="M3953" s="20">
        <f t="shared" si="615"/>
        <v>6</v>
      </c>
      <c r="N3953" s="19">
        <v>5595</v>
      </c>
      <c r="O3953" s="4">
        <f>MATCH(N3953-1,'Supply Data'!$K$12:$K$17)+1</f>
        <v>5</v>
      </c>
      <c r="P3953">
        <f>INDEX('Supply Data'!$L$12:$L$17,'Demand Data'!O3953)</f>
        <v>75</v>
      </c>
      <c r="R3953" t="str">
        <f t="shared" si="616"/>
        <v>13-Jun-08 Friday 12</v>
      </c>
    </row>
    <row r="3954" spans="4:18" x14ac:dyDescent="0.35">
      <c r="D3954" s="21">
        <f t="shared" si="617"/>
        <v>39612.499999990425</v>
      </c>
      <c r="E3954" s="21" t="b">
        <f t="shared" si="610"/>
        <v>0</v>
      </c>
      <c r="F3954" s="21" t="b">
        <f t="shared" si="611"/>
        <v>0</v>
      </c>
      <c r="G3954" s="20">
        <f t="shared" si="612"/>
        <v>1</v>
      </c>
      <c r="H3954" s="20">
        <f t="shared" si="613"/>
        <v>24</v>
      </c>
      <c r="I3954" s="20">
        <f t="shared" si="618"/>
        <v>13</v>
      </c>
      <c r="J3954" s="21">
        <f t="shared" si="619"/>
        <v>39612</v>
      </c>
      <c r="K3954" s="21"/>
      <c r="L3954" s="21" t="str">
        <f t="shared" si="614"/>
        <v>Friday</v>
      </c>
      <c r="M3954" s="20">
        <f t="shared" si="615"/>
        <v>6</v>
      </c>
      <c r="N3954" s="19">
        <v>5707.5</v>
      </c>
      <c r="O3954" s="4">
        <f>MATCH(N3954-1,'Supply Data'!$K$12:$K$17)+1</f>
        <v>5</v>
      </c>
      <c r="P3954">
        <f>INDEX('Supply Data'!$L$12:$L$17,'Demand Data'!O3954)</f>
        <v>75</v>
      </c>
      <c r="R3954" t="str">
        <f t="shared" si="616"/>
        <v>13-Jun-08 Friday 13</v>
      </c>
    </row>
    <row r="3955" spans="4:18" x14ac:dyDescent="0.35">
      <c r="D3955" s="21">
        <f t="shared" si="617"/>
        <v>39612.541666657089</v>
      </c>
      <c r="E3955" s="21" t="b">
        <f t="shared" si="610"/>
        <v>0</v>
      </c>
      <c r="F3955" s="21" t="b">
        <f t="shared" si="611"/>
        <v>0</v>
      </c>
      <c r="G3955" s="20">
        <f t="shared" si="612"/>
        <v>1</v>
      </c>
      <c r="H3955" s="20">
        <f t="shared" si="613"/>
        <v>24</v>
      </c>
      <c r="I3955" s="20">
        <f t="shared" si="618"/>
        <v>14</v>
      </c>
      <c r="J3955" s="21">
        <f t="shared" si="619"/>
        <v>39612</v>
      </c>
      <c r="K3955" s="21"/>
      <c r="L3955" s="21" t="str">
        <f t="shared" si="614"/>
        <v>Friday</v>
      </c>
      <c r="M3955" s="20">
        <f t="shared" si="615"/>
        <v>6</v>
      </c>
      <c r="N3955" s="19">
        <v>5824.5</v>
      </c>
      <c r="O3955" s="4">
        <f>MATCH(N3955-1,'Supply Data'!$K$12:$K$17)+1</f>
        <v>5</v>
      </c>
      <c r="P3955">
        <f>INDEX('Supply Data'!$L$12:$L$17,'Demand Data'!O3955)</f>
        <v>75</v>
      </c>
      <c r="R3955" t="str">
        <f t="shared" si="616"/>
        <v>13-Jun-08 Friday 14</v>
      </c>
    </row>
    <row r="3956" spans="4:18" x14ac:dyDescent="0.35">
      <c r="D3956" s="21">
        <f t="shared" si="617"/>
        <v>39612.583333323753</v>
      </c>
      <c r="E3956" s="21" t="b">
        <f t="shared" si="610"/>
        <v>0</v>
      </c>
      <c r="F3956" s="21" t="b">
        <f t="shared" si="611"/>
        <v>0</v>
      </c>
      <c r="G3956" s="20">
        <f t="shared" si="612"/>
        <v>1</v>
      </c>
      <c r="H3956" s="20">
        <f t="shared" si="613"/>
        <v>24</v>
      </c>
      <c r="I3956" s="20">
        <f t="shared" si="618"/>
        <v>15</v>
      </c>
      <c r="J3956" s="21">
        <f t="shared" si="619"/>
        <v>39612</v>
      </c>
      <c r="K3956" s="21"/>
      <c r="L3956" s="21" t="str">
        <f t="shared" si="614"/>
        <v>Friday</v>
      </c>
      <c r="M3956" s="20">
        <f t="shared" si="615"/>
        <v>6</v>
      </c>
      <c r="N3956" s="19">
        <v>5659.5</v>
      </c>
      <c r="O3956" s="4">
        <f>MATCH(N3956-1,'Supply Data'!$K$12:$K$17)+1</f>
        <v>5</v>
      </c>
      <c r="P3956">
        <f>INDEX('Supply Data'!$L$12:$L$17,'Demand Data'!O3956)</f>
        <v>75</v>
      </c>
      <c r="R3956" t="str">
        <f t="shared" si="616"/>
        <v>13-Jun-08 Friday 15</v>
      </c>
    </row>
    <row r="3957" spans="4:18" x14ac:dyDescent="0.35">
      <c r="D3957" s="21">
        <f t="shared" si="617"/>
        <v>39612.624999990418</v>
      </c>
      <c r="E3957" s="21" t="b">
        <f t="shared" si="610"/>
        <v>0</v>
      </c>
      <c r="F3957" s="21" t="b">
        <f t="shared" si="611"/>
        <v>0</v>
      </c>
      <c r="G3957" s="20">
        <f t="shared" si="612"/>
        <v>1</v>
      </c>
      <c r="H3957" s="20">
        <f t="shared" si="613"/>
        <v>24</v>
      </c>
      <c r="I3957" s="20">
        <f t="shared" si="618"/>
        <v>16</v>
      </c>
      <c r="J3957" s="21">
        <f t="shared" si="619"/>
        <v>39612</v>
      </c>
      <c r="K3957" s="21"/>
      <c r="L3957" s="21" t="str">
        <f t="shared" si="614"/>
        <v>Friday</v>
      </c>
      <c r="M3957" s="20">
        <f t="shared" si="615"/>
        <v>6</v>
      </c>
      <c r="N3957" s="19">
        <v>5583</v>
      </c>
      <c r="O3957" s="4">
        <f>MATCH(N3957-1,'Supply Data'!$K$12:$K$17)+1</f>
        <v>5</v>
      </c>
      <c r="P3957">
        <f>INDEX('Supply Data'!$L$12:$L$17,'Demand Data'!O3957)</f>
        <v>75</v>
      </c>
      <c r="R3957" t="str">
        <f t="shared" si="616"/>
        <v>13-Jun-08 Friday 16</v>
      </c>
    </row>
    <row r="3958" spans="4:18" x14ac:dyDescent="0.35">
      <c r="D3958" s="21">
        <f t="shared" si="617"/>
        <v>39612.666666657082</v>
      </c>
      <c r="E3958" s="21" t="b">
        <f t="shared" si="610"/>
        <v>0</v>
      </c>
      <c r="F3958" s="21" t="b">
        <f t="shared" si="611"/>
        <v>0</v>
      </c>
      <c r="G3958" s="20">
        <f t="shared" si="612"/>
        <v>1</v>
      </c>
      <c r="H3958" s="20">
        <f t="shared" si="613"/>
        <v>24</v>
      </c>
      <c r="I3958" s="20">
        <f t="shared" si="618"/>
        <v>17</v>
      </c>
      <c r="J3958" s="21">
        <f t="shared" si="619"/>
        <v>39612</v>
      </c>
      <c r="K3958" s="21"/>
      <c r="L3958" s="21" t="str">
        <f t="shared" si="614"/>
        <v>Friday</v>
      </c>
      <c r="M3958" s="20">
        <f t="shared" si="615"/>
        <v>6</v>
      </c>
      <c r="N3958" s="19">
        <v>5517</v>
      </c>
      <c r="O3958" s="4">
        <f>MATCH(N3958-1,'Supply Data'!$K$12:$K$17)+1</f>
        <v>5</v>
      </c>
      <c r="P3958">
        <f>INDEX('Supply Data'!$L$12:$L$17,'Demand Data'!O3958)</f>
        <v>75</v>
      </c>
      <c r="R3958" t="str">
        <f t="shared" si="616"/>
        <v>13-Jun-08 Friday 17</v>
      </c>
    </row>
    <row r="3959" spans="4:18" x14ac:dyDescent="0.35">
      <c r="D3959" s="21">
        <f t="shared" si="617"/>
        <v>39612.708333323746</v>
      </c>
      <c r="E3959" s="21" t="b">
        <f t="shared" si="610"/>
        <v>0</v>
      </c>
      <c r="F3959" s="21" t="b">
        <f t="shared" si="611"/>
        <v>0</v>
      </c>
      <c r="G3959" s="20">
        <f t="shared" si="612"/>
        <v>1</v>
      </c>
      <c r="H3959" s="20">
        <f t="shared" si="613"/>
        <v>24</v>
      </c>
      <c r="I3959" s="20">
        <f t="shared" si="618"/>
        <v>18</v>
      </c>
      <c r="J3959" s="21">
        <f t="shared" si="619"/>
        <v>39612</v>
      </c>
      <c r="K3959" s="21"/>
      <c r="L3959" s="21" t="str">
        <f t="shared" si="614"/>
        <v>Friday</v>
      </c>
      <c r="M3959" s="20">
        <f t="shared" si="615"/>
        <v>6</v>
      </c>
      <c r="N3959" s="19">
        <v>5490</v>
      </c>
      <c r="O3959" s="4">
        <f>MATCH(N3959-1,'Supply Data'!$K$12:$K$17)+1</f>
        <v>5</v>
      </c>
      <c r="P3959">
        <f>INDEX('Supply Data'!$L$12:$L$17,'Demand Data'!O3959)</f>
        <v>75</v>
      </c>
      <c r="R3959" t="str">
        <f t="shared" si="616"/>
        <v>13-Jun-08 Friday 18</v>
      </c>
    </row>
    <row r="3960" spans="4:18" x14ac:dyDescent="0.35">
      <c r="D3960" s="21">
        <f t="shared" si="617"/>
        <v>39612.74999999041</v>
      </c>
      <c r="E3960" s="21" t="b">
        <f t="shared" si="610"/>
        <v>0</v>
      </c>
      <c r="F3960" s="21" t="b">
        <f t="shared" si="611"/>
        <v>0</v>
      </c>
      <c r="G3960" s="20">
        <f t="shared" si="612"/>
        <v>1</v>
      </c>
      <c r="H3960" s="20">
        <f t="shared" si="613"/>
        <v>24</v>
      </c>
      <c r="I3960" s="20">
        <f t="shared" si="618"/>
        <v>19</v>
      </c>
      <c r="J3960" s="21">
        <f t="shared" si="619"/>
        <v>39612</v>
      </c>
      <c r="K3960" s="21"/>
      <c r="L3960" s="21" t="str">
        <f t="shared" si="614"/>
        <v>Friday</v>
      </c>
      <c r="M3960" s="20">
        <f t="shared" si="615"/>
        <v>6</v>
      </c>
      <c r="N3960" s="19">
        <v>5974.5</v>
      </c>
      <c r="O3960" s="4">
        <f>MATCH(N3960-1,'Supply Data'!$K$12:$K$17)+1</f>
        <v>5</v>
      </c>
      <c r="P3960">
        <f>INDEX('Supply Data'!$L$12:$L$17,'Demand Data'!O3960)</f>
        <v>75</v>
      </c>
      <c r="R3960" t="str">
        <f t="shared" si="616"/>
        <v>13-Jun-08 Friday 19</v>
      </c>
    </row>
    <row r="3961" spans="4:18" x14ac:dyDescent="0.35">
      <c r="D3961" s="21">
        <f t="shared" si="617"/>
        <v>39612.791666657075</v>
      </c>
      <c r="E3961" s="21" t="b">
        <f t="shared" si="610"/>
        <v>0</v>
      </c>
      <c r="F3961" s="21" t="b">
        <f t="shared" si="611"/>
        <v>0</v>
      </c>
      <c r="G3961" s="20">
        <f t="shared" si="612"/>
        <v>1</v>
      </c>
      <c r="H3961" s="20">
        <f t="shared" si="613"/>
        <v>24</v>
      </c>
      <c r="I3961" s="20">
        <f t="shared" si="618"/>
        <v>20</v>
      </c>
      <c r="J3961" s="21">
        <f t="shared" si="619"/>
        <v>39612</v>
      </c>
      <c r="K3961" s="21"/>
      <c r="L3961" s="21" t="str">
        <f t="shared" si="614"/>
        <v>Friday</v>
      </c>
      <c r="M3961" s="20">
        <f t="shared" si="615"/>
        <v>6</v>
      </c>
      <c r="N3961" s="19">
        <v>5770.5</v>
      </c>
      <c r="O3961" s="4">
        <f>MATCH(N3961-1,'Supply Data'!$K$12:$K$17)+1</f>
        <v>5</v>
      </c>
      <c r="P3961">
        <f>INDEX('Supply Data'!$L$12:$L$17,'Demand Data'!O3961)</f>
        <v>75</v>
      </c>
      <c r="R3961" t="str">
        <f t="shared" si="616"/>
        <v>13-Jun-08 Friday 20</v>
      </c>
    </row>
    <row r="3962" spans="4:18" x14ac:dyDescent="0.35">
      <c r="D3962" s="21">
        <f t="shared" si="617"/>
        <v>39612.833333323739</v>
      </c>
      <c r="E3962" s="21" t="b">
        <f t="shared" si="610"/>
        <v>0</v>
      </c>
      <c r="F3962" s="21" t="b">
        <f t="shared" si="611"/>
        <v>0</v>
      </c>
      <c r="G3962" s="20">
        <f t="shared" si="612"/>
        <v>1</v>
      </c>
      <c r="H3962" s="20">
        <f t="shared" si="613"/>
        <v>24</v>
      </c>
      <c r="I3962" s="20">
        <f t="shared" si="618"/>
        <v>21</v>
      </c>
      <c r="J3962" s="21">
        <f t="shared" si="619"/>
        <v>39612</v>
      </c>
      <c r="K3962" s="21"/>
      <c r="L3962" s="21" t="str">
        <f t="shared" si="614"/>
        <v>Friday</v>
      </c>
      <c r="M3962" s="20">
        <f t="shared" si="615"/>
        <v>6</v>
      </c>
      <c r="N3962" s="19">
        <v>5587.5</v>
      </c>
      <c r="O3962" s="4">
        <f>MATCH(N3962-1,'Supply Data'!$K$12:$K$17)+1</f>
        <v>5</v>
      </c>
      <c r="P3962">
        <f>INDEX('Supply Data'!$L$12:$L$17,'Demand Data'!O3962)</f>
        <v>75</v>
      </c>
      <c r="R3962" t="str">
        <f t="shared" si="616"/>
        <v>13-Jun-08 Friday 21</v>
      </c>
    </row>
    <row r="3963" spans="4:18" x14ac:dyDescent="0.35">
      <c r="D3963" s="21">
        <f t="shared" si="617"/>
        <v>39612.874999990403</v>
      </c>
      <c r="E3963" s="21" t="b">
        <f t="shared" si="610"/>
        <v>0</v>
      </c>
      <c r="F3963" s="21" t="b">
        <f t="shared" si="611"/>
        <v>0</v>
      </c>
      <c r="G3963" s="20">
        <f t="shared" si="612"/>
        <v>1</v>
      </c>
      <c r="H3963" s="20">
        <f t="shared" si="613"/>
        <v>24</v>
      </c>
      <c r="I3963" s="20">
        <f t="shared" si="618"/>
        <v>22</v>
      </c>
      <c r="J3963" s="21">
        <f t="shared" si="619"/>
        <v>39612</v>
      </c>
      <c r="K3963" s="21"/>
      <c r="L3963" s="21" t="str">
        <f t="shared" si="614"/>
        <v>Friday</v>
      </c>
      <c r="M3963" s="20">
        <f t="shared" si="615"/>
        <v>6</v>
      </c>
      <c r="N3963" s="19">
        <v>5230.5</v>
      </c>
      <c r="O3963" s="4">
        <f>MATCH(N3963-1,'Supply Data'!$K$12:$K$17)+1</f>
        <v>5</v>
      </c>
      <c r="P3963">
        <f>INDEX('Supply Data'!$L$12:$L$17,'Demand Data'!O3963)</f>
        <v>75</v>
      </c>
      <c r="R3963" t="str">
        <f t="shared" si="616"/>
        <v>13-Jun-08 Friday 22</v>
      </c>
    </row>
    <row r="3964" spans="4:18" x14ac:dyDescent="0.35">
      <c r="D3964" s="21">
        <f t="shared" si="617"/>
        <v>39612.916666657067</v>
      </c>
      <c r="E3964" s="21" t="b">
        <f t="shared" si="610"/>
        <v>0</v>
      </c>
      <c r="F3964" s="21" t="b">
        <f t="shared" si="611"/>
        <v>0</v>
      </c>
      <c r="G3964" s="20">
        <f t="shared" si="612"/>
        <v>1</v>
      </c>
      <c r="H3964" s="20">
        <f t="shared" si="613"/>
        <v>24</v>
      </c>
      <c r="I3964" s="20">
        <f t="shared" si="618"/>
        <v>23</v>
      </c>
      <c r="J3964" s="21">
        <f t="shared" si="619"/>
        <v>39612</v>
      </c>
      <c r="K3964" s="21"/>
      <c r="L3964" s="21" t="str">
        <f t="shared" si="614"/>
        <v>Friday</v>
      </c>
      <c r="M3964" s="20">
        <f t="shared" si="615"/>
        <v>6</v>
      </c>
      <c r="N3964" s="19">
        <v>4888.5</v>
      </c>
      <c r="O3964" s="4">
        <f>MATCH(N3964-1,'Supply Data'!$K$12:$K$17)+1</f>
        <v>5</v>
      </c>
      <c r="P3964">
        <f>INDEX('Supply Data'!$L$12:$L$17,'Demand Data'!O3964)</f>
        <v>75</v>
      </c>
      <c r="R3964" t="str">
        <f t="shared" si="616"/>
        <v>13-Jun-08 Friday 23</v>
      </c>
    </row>
    <row r="3965" spans="4:18" x14ac:dyDescent="0.35">
      <c r="D3965" s="21">
        <f t="shared" si="617"/>
        <v>39612.958333323731</v>
      </c>
      <c r="E3965" s="21" t="b">
        <f t="shared" si="610"/>
        <v>0</v>
      </c>
      <c r="F3965" s="21" t="b">
        <f t="shared" si="611"/>
        <v>0</v>
      </c>
      <c r="G3965" s="20">
        <f t="shared" si="612"/>
        <v>1</v>
      </c>
      <c r="H3965" s="20">
        <f t="shared" si="613"/>
        <v>24</v>
      </c>
      <c r="I3965" s="20">
        <f t="shared" si="618"/>
        <v>24</v>
      </c>
      <c r="J3965" s="21">
        <f t="shared" si="619"/>
        <v>39612</v>
      </c>
      <c r="K3965" s="21"/>
      <c r="L3965" s="21" t="str">
        <f t="shared" si="614"/>
        <v>Friday</v>
      </c>
      <c r="M3965" s="20">
        <f t="shared" si="615"/>
        <v>6</v>
      </c>
      <c r="N3965" s="19">
        <v>4476</v>
      </c>
      <c r="O3965" s="4">
        <f>MATCH(N3965-1,'Supply Data'!$K$12:$K$17)+1</f>
        <v>4</v>
      </c>
      <c r="P3965">
        <f>INDEX('Supply Data'!$L$12:$L$17,'Demand Data'!O3965)</f>
        <v>50</v>
      </c>
      <c r="R3965" t="str">
        <f t="shared" si="616"/>
        <v>13-Jun-08 Friday 24</v>
      </c>
    </row>
    <row r="3966" spans="4:18" x14ac:dyDescent="0.35">
      <c r="D3966" s="21">
        <f t="shared" si="617"/>
        <v>39612.999999990396</v>
      </c>
      <c r="E3966" s="21" t="b">
        <f t="shared" si="610"/>
        <v>0</v>
      </c>
      <c r="F3966" s="21" t="b">
        <f t="shared" si="611"/>
        <v>0</v>
      </c>
      <c r="G3966" s="20">
        <f t="shared" si="612"/>
        <v>1</v>
      </c>
      <c r="H3966" s="20">
        <f t="shared" si="613"/>
        <v>24</v>
      </c>
      <c r="I3966" s="20">
        <f t="shared" si="618"/>
        <v>1</v>
      </c>
      <c r="J3966" s="21">
        <f t="shared" si="619"/>
        <v>39613</v>
      </c>
      <c r="K3966" s="21"/>
      <c r="L3966" s="21" t="str">
        <f t="shared" si="614"/>
        <v>Saturday</v>
      </c>
      <c r="M3966" s="20">
        <f t="shared" si="615"/>
        <v>6</v>
      </c>
      <c r="N3966" s="19">
        <v>4282.5</v>
      </c>
      <c r="O3966" s="4">
        <f>MATCH(N3966-1,'Supply Data'!$K$12:$K$17)+1</f>
        <v>4</v>
      </c>
      <c r="P3966">
        <f>INDEX('Supply Data'!$L$12:$L$17,'Demand Data'!O3966)</f>
        <v>50</v>
      </c>
      <c r="R3966" t="str">
        <f t="shared" si="616"/>
        <v>14-Jun-08 Saturday 1</v>
      </c>
    </row>
    <row r="3967" spans="4:18" x14ac:dyDescent="0.35">
      <c r="D3967" s="21">
        <f t="shared" si="617"/>
        <v>39613.04166665706</v>
      </c>
      <c r="E3967" s="21" t="b">
        <f t="shared" si="610"/>
        <v>0</v>
      </c>
      <c r="F3967" s="21" t="b">
        <f t="shared" si="611"/>
        <v>0</v>
      </c>
      <c r="G3967" s="20">
        <f t="shared" si="612"/>
        <v>1</v>
      </c>
      <c r="H3967" s="20">
        <f t="shared" si="613"/>
        <v>24</v>
      </c>
      <c r="I3967" s="20">
        <f t="shared" si="618"/>
        <v>2</v>
      </c>
      <c r="J3967" s="21">
        <f t="shared" si="619"/>
        <v>39613</v>
      </c>
      <c r="K3967" s="21"/>
      <c r="L3967" s="21" t="str">
        <f t="shared" si="614"/>
        <v>Saturday</v>
      </c>
      <c r="M3967" s="20">
        <f t="shared" si="615"/>
        <v>6</v>
      </c>
      <c r="N3967" s="19">
        <v>4087.5</v>
      </c>
      <c r="O3967" s="4">
        <f>MATCH(N3967-1,'Supply Data'!$K$12:$K$17)+1</f>
        <v>4</v>
      </c>
      <c r="P3967">
        <f>INDEX('Supply Data'!$L$12:$L$17,'Demand Data'!O3967)</f>
        <v>50</v>
      </c>
      <c r="R3967" t="str">
        <f t="shared" si="616"/>
        <v>14-Jun-08 Saturday 2</v>
      </c>
    </row>
    <row r="3968" spans="4:18" x14ac:dyDescent="0.35">
      <c r="D3968" s="21">
        <f t="shared" si="617"/>
        <v>39613.083333323724</v>
      </c>
      <c r="E3968" s="21" t="b">
        <f t="shared" si="610"/>
        <v>0</v>
      </c>
      <c r="F3968" s="21" t="b">
        <f t="shared" si="611"/>
        <v>0</v>
      </c>
      <c r="G3968" s="20">
        <f t="shared" si="612"/>
        <v>1</v>
      </c>
      <c r="H3968" s="20">
        <f t="shared" si="613"/>
        <v>24</v>
      </c>
      <c r="I3968" s="20">
        <f t="shared" si="618"/>
        <v>3</v>
      </c>
      <c r="J3968" s="21">
        <f t="shared" si="619"/>
        <v>39613</v>
      </c>
      <c r="K3968" s="21"/>
      <c r="L3968" s="21" t="str">
        <f t="shared" si="614"/>
        <v>Saturday</v>
      </c>
      <c r="M3968" s="20">
        <f t="shared" si="615"/>
        <v>6</v>
      </c>
      <c r="N3968" s="19">
        <v>4045.5</v>
      </c>
      <c r="O3968" s="4">
        <f>MATCH(N3968-1,'Supply Data'!$K$12:$K$17)+1</f>
        <v>4</v>
      </c>
      <c r="P3968">
        <f>INDEX('Supply Data'!$L$12:$L$17,'Demand Data'!O3968)</f>
        <v>50</v>
      </c>
      <c r="R3968" t="str">
        <f t="shared" si="616"/>
        <v>14-Jun-08 Saturday 3</v>
      </c>
    </row>
    <row r="3969" spans="4:18" x14ac:dyDescent="0.35">
      <c r="D3969" s="21">
        <f t="shared" si="617"/>
        <v>39613.124999990388</v>
      </c>
      <c r="E3969" s="21" t="b">
        <f t="shared" si="610"/>
        <v>0</v>
      </c>
      <c r="F3969" s="21" t="b">
        <f t="shared" si="611"/>
        <v>0</v>
      </c>
      <c r="G3969" s="20">
        <f t="shared" si="612"/>
        <v>1</v>
      </c>
      <c r="H3969" s="20">
        <f t="shared" si="613"/>
        <v>24</v>
      </c>
      <c r="I3969" s="20">
        <f t="shared" si="618"/>
        <v>4</v>
      </c>
      <c r="J3969" s="21">
        <f t="shared" si="619"/>
        <v>39613</v>
      </c>
      <c r="K3969" s="21"/>
      <c r="L3969" s="21" t="str">
        <f t="shared" si="614"/>
        <v>Saturday</v>
      </c>
      <c r="M3969" s="20">
        <f t="shared" si="615"/>
        <v>6</v>
      </c>
      <c r="N3969" s="19">
        <v>4035</v>
      </c>
      <c r="O3969" s="4">
        <f>MATCH(N3969-1,'Supply Data'!$K$12:$K$17)+1</f>
        <v>4</v>
      </c>
      <c r="P3969">
        <f>INDEX('Supply Data'!$L$12:$L$17,'Demand Data'!O3969)</f>
        <v>50</v>
      </c>
      <c r="R3969" t="str">
        <f t="shared" si="616"/>
        <v>14-Jun-08 Saturday 4</v>
      </c>
    </row>
    <row r="3970" spans="4:18" x14ac:dyDescent="0.35">
      <c r="D3970" s="21">
        <f t="shared" si="617"/>
        <v>39613.166666657053</v>
      </c>
      <c r="E3970" s="21" t="b">
        <f t="shared" si="610"/>
        <v>0</v>
      </c>
      <c r="F3970" s="21" t="b">
        <f t="shared" si="611"/>
        <v>0</v>
      </c>
      <c r="G3970" s="20">
        <f t="shared" si="612"/>
        <v>1</v>
      </c>
      <c r="H3970" s="20">
        <f t="shared" si="613"/>
        <v>24</v>
      </c>
      <c r="I3970" s="20">
        <f t="shared" si="618"/>
        <v>5</v>
      </c>
      <c r="J3970" s="21">
        <f t="shared" si="619"/>
        <v>39613</v>
      </c>
      <c r="K3970" s="21"/>
      <c r="L3970" s="21" t="str">
        <f t="shared" si="614"/>
        <v>Saturday</v>
      </c>
      <c r="M3970" s="20">
        <f t="shared" si="615"/>
        <v>6</v>
      </c>
      <c r="N3970" s="19">
        <v>4140</v>
      </c>
      <c r="O3970" s="4">
        <f>MATCH(N3970-1,'Supply Data'!$K$12:$K$17)+1</f>
        <v>4</v>
      </c>
      <c r="P3970">
        <f>INDEX('Supply Data'!$L$12:$L$17,'Demand Data'!O3970)</f>
        <v>50</v>
      </c>
      <c r="R3970" t="str">
        <f t="shared" si="616"/>
        <v>14-Jun-08 Saturday 5</v>
      </c>
    </row>
    <row r="3971" spans="4:18" x14ac:dyDescent="0.35">
      <c r="D3971" s="21">
        <f t="shared" si="617"/>
        <v>39613.208333323717</v>
      </c>
      <c r="E3971" s="21" t="b">
        <f t="shared" si="610"/>
        <v>0</v>
      </c>
      <c r="F3971" s="21" t="b">
        <f t="shared" si="611"/>
        <v>0</v>
      </c>
      <c r="G3971" s="20">
        <f t="shared" si="612"/>
        <v>1</v>
      </c>
      <c r="H3971" s="20">
        <f t="shared" si="613"/>
        <v>24</v>
      </c>
      <c r="I3971" s="20">
        <f t="shared" si="618"/>
        <v>6</v>
      </c>
      <c r="J3971" s="21">
        <f t="shared" si="619"/>
        <v>39613</v>
      </c>
      <c r="K3971" s="21"/>
      <c r="L3971" s="21" t="str">
        <f t="shared" si="614"/>
        <v>Saturday</v>
      </c>
      <c r="M3971" s="20">
        <f t="shared" si="615"/>
        <v>6</v>
      </c>
      <c r="N3971" s="19">
        <v>4047</v>
      </c>
      <c r="O3971" s="4">
        <f>MATCH(N3971-1,'Supply Data'!$K$12:$K$17)+1</f>
        <v>4</v>
      </c>
      <c r="P3971">
        <f>INDEX('Supply Data'!$L$12:$L$17,'Demand Data'!O3971)</f>
        <v>50</v>
      </c>
      <c r="R3971" t="str">
        <f t="shared" si="616"/>
        <v>14-Jun-08 Saturday 6</v>
      </c>
    </row>
    <row r="3972" spans="4:18" x14ac:dyDescent="0.35">
      <c r="D3972" s="21">
        <f t="shared" si="617"/>
        <v>39613.249999990381</v>
      </c>
      <c r="E3972" s="21" t="b">
        <f t="shared" si="610"/>
        <v>0</v>
      </c>
      <c r="F3972" s="21" t="b">
        <f t="shared" si="611"/>
        <v>0</v>
      </c>
      <c r="G3972" s="20">
        <f t="shared" si="612"/>
        <v>1</v>
      </c>
      <c r="H3972" s="20">
        <f t="shared" si="613"/>
        <v>24</v>
      </c>
      <c r="I3972" s="20">
        <f t="shared" si="618"/>
        <v>7</v>
      </c>
      <c r="J3972" s="21">
        <f t="shared" si="619"/>
        <v>39613</v>
      </c>
      <c r="K3972" s="21"/>
      <c r="L3972" s="21" t="str">
        <f t="shared" si="614"/>
        <v>Saturday</v>
      </c>
      <c r="M3972" s="20">
        <f t="shared" si="615"/>
        <v>6</v>
      </c>
      <c r="N3972" s="19">
        <v>4195.5</v>
      </c>
      <c r="O3972" s="4">
        <f>MATCH(N3972-1,'Supply Data'!$K$12:$K$17)+1</f>
        <v>4</v>
      </c>
      <c r="P3972">
        <f>INDEX('Supply Data'!$L$12:$L$17,'Demand Data'!O3972)</f>
        <v>50</v>
      </c>
      <c r="R3972" t="str">
        <f t="shared" si="616"/>
        <v>14-Jun-08 Saturday 7</v>
      </c>
    </row>
    <row r="3973" spans="4:18" x14ac:dyDescent="0.35">
      <c r="D3973" s="21">
        <f t="shared" si="617"/>
        <v>39613.291666657045</v>
      </c>
      <c r="E3973" s="21" t="b">
        <f t="shared" si="610"/>
        <v>0</v>
      </c>
      <c r="F3973" s="21" t="b">
        <f t="shared" si="611"/>
        <v>0</v>
      </c>
      <c r="G3973" s="20">
        <f t="shared" si="612"/>
        <v>1</v>
      </c>
      <c r="H3973" s="20">
        <f t="shared" si="613"/>
        <v>24</v>
      </c>
      <c r="I3973" s="20">
        <f t="shared" si="618"/>
        <v>8</v>
      </c>
      <c r="J3973" s="21">
        <f t="shared" si="619"/>
        <v>39613</v>
      </c>
      <c r="K3973" s="21"/>
      <c r="L3973" s="21" t="str">
        <f t="shared" si="614"/>
        <v>Saturday</v>
      </c>
      <c r="M3973" s="20">
        <f t="shared" si="615"/>
        <v>6</v>
      </c>
      <c r="N3973" s="19">
        <v>4858.5</v>
      </c>
      <c r="O3973" s="4">
        <f>MATCH(N3973-1,'Supply Data'!$K$12:$K$17)+1</f>
        <v>5</v>
      </c>
      <c r="P3973">
        <f>INDEX('Supply Data'!$L$12:$L$17,'Demand Data'!O3973)</f>
        <v>75</v>
      </c>
      <c r="R3973" t="str">
        <f t="shared" si="616"/>
        <v>14-Jun-08 Saturday 8</v>
      </c>
    </row>
    <row r="3974" spans="4:18" x14ac:dyDescent="0.35">
      <c r="D3974" s="21">
        <f t="shared" si="617"/>
        <v>39613.33333332371</v>
      </c>
      <c r="E3974" s="21" t="b">
        <f t="shared" ref="E3974:E4037" si="620">D3974=$D$2</f>
        <v>0</v>
      </c>
      <c r="F3974" s="21" t="b">
        <f t="shared" ref="F3974:F4037" si="621">D3974=$E$2</f>
        <v>0</v>
      </c>
      <c r="G3974" s="20">
        <f t="shared" si="612"/>
        <v>1</v>
      </c>
      <c r="H3974" s="20">
        <f t="shared" si="613"/>
        <v>24</v>
      </c>
      <c r="I3974" s="20">
        <f t="shared" si="618"/>
        <v>9</v>
      </c>
      <c r="J3974" s="21">
        <f t="shared" si="619"/>
        <v>39613</v>
      </c>
      <c r="K3974" s="21"/>
      <c r="L3974" s="21" t="str">
        <f t="shared" si="614"/>
        <v>Saturday</v>
      </c>
      <c r="M3974" s="20">
        <f t="shared" si="615"/>
        <v>6</v>
      </c>
      <c r="N3974" s="19">
        <v>5524.5</v>
      </c>
      <c r="O3974" s="4">
        <f>MATCH(N3974-1,'Supply Data'!$K$12:$K$17)+1</f>
        <v>5</v>
      </c>
      <c r="P3974">
        <f>INDEX('Supply Data'!$L$12:$L$17,'Demand Data'!O3974)</f>
        <v>75</v>
      </c>
      <c r="R3974" t="str">
        <f t="shared" si="616"/>
        <v>14-Jun-08 Saturday 9</v>
      </c>
    </row>
    <row r="3975" spans="4:18" x14ac:dyDescent="0.35">
      <c r="D3975" s="21">
        <f t="shared" si="617"/>
        <v>39613.374999990374</v>
      </c>
      <c r="E3975" s="21" t="b">
        <f t="shared" si="620"/>
        <v>0</v>
      </c>
      <c r="F3975" s="21" t="b">
        <f t="shared" si="621"/>
        <v>0</v>
      </c>
      <c r="G3975" s="20">
        <f t="shared" ref="G3975:G4038" si="622">IF(E3975,2,IF(F3975,3,1))</f>
        <v>1</v>
      </c>
      <c r="H3975" s="20">
        <f t="shared" ref="H3975:H4038" si="623">CHOOSE(G3975,24,23,25)</f>
        <v>24</v>
      </c>
      <c r="I3975" s="20">
        <f t="shared" si="618"/>
        <v>10</v>
      </c>
      <c r="J3975" s="21">
        <f t="shared" si="619"/>
        <v>39613</v>
      </c>
      <c r="K3975" s="21"/>
      <c r="L3975" s="21" t="str">
        <f t="shared" ref="L3975:L4038" si="624">TEXT(J3975,"ddddd")</f>
        <v>Saturday</v>
      </c>
      <c r="M3975" s="20">
        <f t="shared" ref="M3975:M4038" si="625">MONTH(D3975)</f>
        <v>6</v>
      </c>
      <c r="N3975" s="19">
        <v>5767.5</v>
      </c>
      <c r="O3975" s="4">
        <f>MATCH(N3975-1,'Supply Data'!$K$12:$K$17)+1</f>
        <v>5</v>
      </c>
      <c r="P3975">
        <f>INDEX('Supply Data'!$L$12:$L$17,'Demand Data'!O3975)</f>
        <v>75</v>
      </c>
      <c r="R3975" t="str">
        <f t="shared" ref="R3975:R4038" si="626">TEXT(D3975,"dd-mmm-yy ddddd")&amp;" "&amp;I3975</f>
        <v>14-Jun-08 Saturday 10</v>
      </c>
    </row>
    <row r="3976" spans="4:18" x14ac:dyDescent="0.35">
      <c r="D3976" s="21">
        <f t="shared" ref="D3976:D4039" si="627">D3975+1/24</f>
        <v>39613.416666657038</v>
      </c>
      <c r="E3976" s="21" t="b">
        <f t="shared" si="620"/>
        <v>0</v>
      </c>
      <c r="F3976" s="21" t="b">
        <f t="shared" si="621"/>
        <v>0</v>
      </c>
      <c r="G3976" s="20">
        <f t="shared" si="622"/>
        <v>1</v>
      </c>
      <c r="H3976" s="20">
        <f t="shared" si="623"/>
        <v>24</v>
      </c>
      <c r="I3976" s="20">
        <f t="shared" ref="I3976:I4039" si="628">IF(I3975&gt;=H3976,1,I3975+1)</f>
        <v>11</v>
      </c>
      <c r="J3976" s="21">
        <f t="shared" ref="J3976:J4039" si="629">IF(I3976=1,J3975+1,J3975)</f>
        <v>39613</v>
      </c>
      <c r="K3976" s="21"/>
      <c r="L3976" s="21" t="str">
        <f t="shared" si="624"/>
        <v>Saturday</v>
      </c>
      <c r="M3976" s="20">
        <f t="shared" si="625"/>
        <v>6</v>
      </c>
      <c r="N3976" s="19">
        <v>5937</v>
      </c>
      <c r="O3976" s="4">
        <f>MATCH(N3976-1,'Supply Data'!$K$12:$K$17)+1</f>
        <v>5</v>
      </c>
      <c r="P3976">
        <f>INDEX('Supply Data'!$L$12:$L$17,'Demand Data'!O3976)</f>
        <v>75</v>
      </c>
      <c r="R3976" t="str">
        <f t="shared" si="626"/>
        <v>14-Jun-08 Saturday 11</v>
      </c>
    </row>
    <row r="3977" spans="4:18" x14ac:dyDescent="0.35">
      <c r="D3977" s="21">
        <f t="shared" si="627"/>
        <v>39613.458333323702</v>
      </c>
      <c r="E3977" s="21" t="b">
        <f t="shared" si="620"/>
        <v>0</v>
      </c>
      <c r="F3977" s="21" t="b">
        <f t="shared" si="621"/>
        <v>0</v>
      </c>
      <c r="G3977" s="20">
        <f t="shared" si="622"/>
        <v>1</v>
      </c>
      <c r="H3977" s="20">
        <f t="shared" si="623"/>
        <v>24</v>
      </c>
      <c r="I3977" s="20">
        <f t="shared" si="628"/>
        <v>12</v>
      </c>
      <c r="J3977" s="21">
        <f t="shared" si="629"/>
        <v>39613</v>
      </c>
      <c r="K3977" s="21"/>
      <c r="L3977" s="21" t="str">
        <f t="shared" si="624"/>
        <v>Saturday</v>
      </c>
      <c r="M3977" s="20">
        <f t="shared" si="625"/>
        <v>6</v>
      </c>
      <c r="N3977" s="19">
        <v>5763</v>
      </c>
      <c r="O3977" s="4">
        <f>MATCH(N3977-1,'Supply Data'!$K$12:$K$17)+1</f>
        <v>5</v>
      </c>
      <c r="P3977">
        <f>INDEX('Supply Data'!$L$12:$L$17,'Demand Data'!O3977)</f>
        <v>75</v>
      </c>
      <c r="R3977" t="str">
        <f t="shared" si="626"/>
        <v>14-Jun-08 Saturday 12</v>
      </c>
    </row>
    <row r="3978" spans="4:18" x14ac:dyDescent="0.35">
      <c r="D3978" s="21">
        <f t="shared" si="627"/>
        <v>39613.499999990367</v>
      </c>
      <c r="E3978" s="21" t="b">
        <f t="shared" si="620"/>
        <v>0</v>
      </c>
      <c r="F3978" s="21" t="b">
        <f t="shared" si="621"/>
        <v>0</v>
      </c>
      <c r="G3978" s="20">
        <f t="shared" si="622"/>
        <v>1</v>
      </c>
      <c r="H3978" s="20">
        <f t="shared" si="623"/>
        <v>24</v>
      </c>
      <c r="I3978" s="20">
        <f t="shared" si="628"/>
        <v>13</v>
      </c>
      <c r="J3978" s="21">
        <f t="shared" si="629"/>
        <v>39613</v>
      </c>
      <c r="K3978" s="21"/>
      <c r="L3978" s="21" t="str">
        <f t="shared" si="624"/>
        <v>Saturday</v>
      </c>
      <c r="M3978" s="20">
        <f t="shared" si="625"/>
        <v>6</v>
      </c>
      <c r="N3978" s="19">
        <v>5877</v>
      </c>
      <c r="O3978" s="4">
        <f>MATCH(N3978-1,'Supply Data'!$K$12:$K$17)+1</f>
        <v>5</v>
      </c>
      <c r="P3978">
        <f>INDEX('Supply Data'!$L$12:$L$17,'Demand Data'!O3978)</f>
        <v>75</v>
      </c>
      <c r="R3978" t="str">
        <f t="shared" si="626"/>
        <v>14-Jun-08 Saturday 13</v>
      </c>
    </row>
    <row r="3979" spans="4:18" x14ac:dyDescent="0.35">
      <c r="D3979" s="21">
        <f t="shared" si="627"/>
        <v>39613.541666657031</v>
      </c>
      <c r="E3979" s="21" t="b">
        <f t="shared" si="620"/>
        <v>0</v>
      </c>
      <c r="F3979" s="21" t="b">
        <f t="shared" si="621"/>
        <v>0</v>
      </c>
      <c r="G3979" s="20">
        <f t="shared" si="622"/>
        <v>1</v>
      </c>
      <c r="H3979" s="20">
        <f t="shared" si="623"/>
        <v>24</v>
      </c>
      <c r="I3979" s="20">
        <f t="shared" si="628"/>
        <v>14</v>
      </c>
      <c r="J3979" s="21">
        <f t="shared" si="629"/>
        <v>39613</v>
      </c>
      <c r="K3979" s="21"/>
      <c r="L3979" s="21" t="str">
        <f t="shared" si="624"/>
        <v>Saturday</v>
      </c>
      <c r="M3979" s="20">
        <f t="shared" si="625"/>
        <v>6</v>
      </c>
      <c r="N3979" s="19">
        <v>5938.5</v>
      </c>
      <c r="O3979" s="4">
        <f>MATCH(N3979-1,'Supply Data'!$K$12:$K$17)+1</f>
        <v>5</v>
      </c>
      <c r="P3979">
        <f>INDEX('Supply Data'!$L$12:$L$17,'Demand Data'!O3979)</f>
        <v>75</v>
      </c>
      <c r="R3979" t="str">
        <f t="shared" si="626"/>
        <v>14-Jun-08 Saturday 14</v>
      </c>
    </row>
    <row r="3980" spans="4:18" x14ac:dyDescent="0.35">
      <c r="D3980" s="21">
        <f t="shared" si="627"/>
        <v>39613.583333323695</v>
      </c>
      <c r="E3980" s="21" t="b">
        <f t="shared" si="620"/>
        <v>0</v>
      </c>
      <c r="F3980" s="21" t="b">
        <f t="shared" si="621"/>
        <v>0</v>
      </c>
      <c r="G3980" s="20">
        <f t="shared" si="622"/>
        <v>1</v>
      </c>
      <c r="H3980" s="20">
        <f t="shared" si="623"/>
        <v>24</v>
      </c>
      <c r="I3980" s="20">
        <f t="shared" si="628"/>
        <v>15</v>
      </c>
      <c r="J3980" s="21">
        <f t="shared" si="629"/>
        <v>39613</v>
      </c>
      <c r="K3980" s="21"/>
      <c r="L3980" s="21" t="str">
        <f t="shared" si="624"/>
        <v>Saturday</v>
      </c>
      <c r="M3980" s="20">
        <f t="shared" si="625"/>
        <v>6</v>
      </c>
      <c r="N3980" s="19">
        <v>5847</v>
      </c>
      <c r="O3980" s="4">
        <f>MATCH(N3980-1,'Supply Data'!$K$12:$K$17)+1</f>
        <v>5</v>
      </c>
      <c r="P3980">
        <f>INDEX('Supply Data'!$L$12:$L$17,'Demand Data'!O3980)</f>
        <v>75</v>
      </c>
      <c r="R3980" t="str">
        <f t="shared" si="626"/>
        <v>14-Jun-08 Saturday 15</v>
      </c>
    </row>
    <row r="3981" spans="4:18" x14ac:dyDescent="0.35">
      <c r="D3981" s="21">
        <f t="shared" si="627"/>
        <v>39613.624999990359</v>
      </c>
      <c r="E3981" s="21" t="b">
        <f t="shared" si="620"/>
        <v>0</v>
      </c>
      <c r="F3981" s="21" t="b">
        <f t="shared" si="621"/>
        <v>0</v>
      </c>
      <c r="G3981" s="20">
        <f t="shared" si="622"/>
        <v>1</v>
      </c>
      <c r="H3981" s="20">
        <f t="shared" si="623"/>
        <v>24</v>
      </c>
      <c r="I3981" s="20">
        <f t="shared" si="628"/>
        <v>16</v>
      </c>
      <c r="J3981" s="21">
        <f t="shared" si="629"/>
        <v>39613</v>
      </c>
      <c r="K3981" s="21"/>
      <c r="L3981" s="21" t="str">
        <f t="shared" si="624"/>
        <v>Saturday</v>
      </c>
      <c r="M3981" s="20">
        <f t="shared" si="625"/>
        <v>6</v>
      </c>
      <c r="N3981" s="19">
        <v>5707.5</v>
      </c>
      <c r="O3981" s="4">
        <f>MATCH(N3981-1,'Supply Data'!$K$12:$K$17)+1</f>
        <v>5</v>
      </c>
      <c r="P3981">
        <f>INDEX('Supply Data'!$L$12:$L$17,'Demand Data'!O3981)</f>
        <v>75</v>
      </c>
      <c r="R3981" t="str">
        <f t="shared" si="626"/>
        <v>14-Jun-08 Saturday 16</v>
      </c>
    </row>
    <row r="3982" spans="4:18" x14ac:dyDescent="0.35">
      <c r="D3982" s="21">
        <f t="shared" si="627"/>
        <v>39613.666666657024</v>
      </c>
      <c r="E3982" s="21" t="b">
        <f t="shared" si="620"/>
        <v>0</v>
      </c>
      <c r="F3982" s="21" t="b">
        <f t="shared" si="621"/>
        <v>0</v>
      </c>
      <c r="G3982" s="20">
        <f t="shared" si="622"/>
        <v>1</v>
      </c>
      <c r="H3982" s="20">
        <f t="shared" si="623"/>
        <v>24</v>
      </c>
      <c r="I3982" s="20">
        <f t="shared" si="628"/>
        <v>17</v>
      </c>
      <c r="J3982" s="21">
        <f t="shared" si="629"/>
        <v>39613</v>
      </c>
      <c r="K3982" s="21"/>
      <c r="L3982" s="21" t="str">
        <f t="shared" si="624"/>
        <v>Saturday</v>
      </c>
      <c r="M3982" s="20">
        <f t="shared" si="625"/>
        <v>6</v>
      </c>
      <c r="N3982" s="19">
        <v>5575.5</v>
      </c>
      <c r="O3982" s="4">
        <f>MATCH(N3982-1,'Supply Data'!$K$12:$K$17)+1</f>
        <v>5</v>
      </c>
      <c r="P3982">
        <f>INDEX('Supply Data'!$L$12:$L$17,'Demand Data'!O3982)</f>
        <v>75</v>
      </c>
      <c r="R3982" t="str">
        <f t="shared" si="626"/>
        <v>14-Jun-08 Saturday 17</v>
      </c>
    </row>
    <row r="3983" spans="4:18" x14ac:dyDescent="0.35">
      <c r="D3983" s="21">
        <f t="shared" si="627"/>
        <v>39613.708333323688</v>
      </c>
      <c r="E3983" s="21" t="b">
        <f t="shared" si="620"/>
        <v>0</v>
      </c>
      <c r="F3983" s="21" t="b">
        <f t="shared" si="621"/>
        <v>0</v>
      </c>
      <c r="G3983" s="20">
        <f t="shared" si="622"/>
        <v>1</v>
      </c>
      <c r="H3983" s="20">
        <f t="shared" si="623"/>
        <v>24</v>
      </c>
      <c r="I3983" s="20">
        <f t="shared" si="628"/>
        <v>18</v>
      </c>
      <c r="J3983" s="21">
        <f t="shared" si="629"/>
        <v>39613</v>
      </c>
      <c r="K3983" s="21"/>
      <c r="L3983" s="21" t="str">
        <f t="shared" si="624"/>
        <v>Saturday</v>
      </c>
      <c r="M3983" s="20">
        <f t="shared" si="625"/>
        <v>6</v>
      </c>
      <c r="N3983" s="19">
        <v>5559</v>
      </c>
      <c r="O3983" s="4">
        <f>MATCH(N3983-1,'Supply Data'!$K$12:$K$17)+1</f>
        <v>5</v>
      </c>
      <c r="P3983">
        <f>INDEX('Supply Data'!$L$12:$L$17,'Demand Data'!O3983)</f>
        <v>75</v>
      </c>
      <c r="R3983" t="str">
        <f t="shared" si="626"/>
        <v>14-Jun-08 Saturday 18</v>
      </c>
    </row>
    <row r="3984" spans="4:18" x14ac:dyDescent="0.35">
      <c r="D3984" s="21">
        <f t="shared" si="627"/>
        <v>39613.749999990352</v>
      </c>
      <c r="E3984" s="21" t="b">
        <f t="shared" si="620"/>
        <v>0</v>
      </c>
      <c r="F3984" s="21" t="b">
        <f t="shared" si="621"/>
        <v>0</v>
      </c>
      <c r="G3984" s="20">
        <f t="shared" si="622"/>
        <v>1</v>
      </c>
      <c r="H3984" s="20">
        <f t="shared" si="623"/>
        <v>24</v>
      </c>
      <c r="I3984" s="20">
        <f t="shared" si="628"/>
        <v>19</v>
      </c>
      <c r="J3984" s="21">
        <f t="shared" si="629"/>
        <v>39613</v>
      </c>
      <c r="K3984" s="21"/>
      <c r="L3984" s="21" t="str">
        <f t="shared" si="624"/>
        <v>Saturday</v>
      </c>
      <c r="M3984" s="20">
        <f t="shared" si="625"/>
        <v>6</v>
      </c>
      <c r="N3984" s="19">
        <v>5884.5</v>
      </c>
      <c r="O3984" s="4">
        <f>MATCH(N3984-1,'Supply Data'!$K$12:$K$17)+1</f>
        <v>5</v>
      </c>
      <c r="P3984">
        <f>INDEX('Supply Data'!$L$12:$L$17,'Demand Data'!O3984)</f>
        <v>75</v>
      </c>
      <c r="R3984" t="str">
        <f t="shared" si="626"/>
        <v>14-Jun-08 Saturday 19</v>
      </c>
    </row>
    <row r="3985" spans="4:18" x14ac:dyDescent="0.35">
      <c r="D3985" s="21">
        <f t="shared" si="627"/>
        <v>39613.791666657016</v>
      </c>
      <c r="E3985" s="21" t="b">
        <f t="shared" si="620"/>
        <v>0</v>
      </c>
      <c r="F3985" s="21" t="b">
        <f t="shared" si="621"/>
        <v>0</v>
      </c>
      <c r="G3985" s="20">
        <f t="shared" si="622"/>
        <v>1</v>
      </c>
      <c r="H3985" s="20">
        <f t="shared" si="623"/>
        <v>24</v>
      </c>
      <c r="I3985" s="20">
        <f t="shared" si="628"/>
        <v>20</v>
      </c>
      <c r="J3985" s="21">
        <f t="shared" si="629"/>
        <v>39613</v>
      </c>
      <c r="K3985" s="21"/>
      <c r="L3985" s="21" t="str">
        <f t="shared" si="624"/>
        <v>Saturday</v>
      </c>
      <c r="M3985" s="20">
        <f t="shared" si="625"/>
        <v>6</v>
      </c>
      <c r="N3985" s="19">
        <v>5850</v>
      </c>
      <c r="O3985" s="4">
        <f>MATCH(N3985-1,'Supply Data'!$K$12:$K$17)+1</f>
        <v>5</v>
      </c>
      <c r="P3985">
        <f>INDEX('Supply Data'!$L$12:$L$17,'Demand Data'!O3985)</f>
        <v>75</v>
      </c>
      <c r="R3985" t="str">
        <f t="shared" si="626"/>
        <v>14-Jun-08 Saturday 20</v>
      </c>
    </row>
    <row r="3986" spans="4:18" x14ac:dyDescent="0.35">
      <c r="D3986" s="21">
        <f t="shared" si="627"/>
        <v>39613.833333323681</v>
      </c>
      <c r="E3986" s="21" t="b">
        <f t="shared" si="620"/>
        <v>0</v>
      </c>
      <c r="F3986" s="21" t="b">
        <f t="shared" si="621"/>
        <v>0</v>
      </c>
      <c r="G3986" s="20">
        <f t="shared" si="622"/>
        <v>1</v>
      </c>
      <c r="H3986" s="20">
        <f t="shared" si="623"/>
        <v>24</v>
      </c>
      <c r="I3986" s="20">
        <f t="shared" si="628"/>
        <v>21</v>
      </c>
      <c r="J3986" s="21">
        <f t="shared" si="629"/>
        <v>39613</v>
      </c>
      <c r="K3986" s="21"/>
      <c r="L3986" s="21" t="str">
        <f t="shared" si="624"/>
        <v>Saturday</v>
      </c>
      <c r="M3986" s="20">
        <f t="shared" si="625"/>
        <v>6</v>
      </c>
      <c r="N3986" s="19">
        <v>5640</v>
      </c>
      <c r="O3986" s="4">
        <f>MATCH(N3986-1,'Supply Data'!$K$12:$K$17)+1</f>
        <v>5</v>
      </c>
      <c r="P3986">
        <f>INDEX('Supply Data'!$L$12:$L$17,'Demand Data'!O3986)</f>
        <v>75</v>
      </c>
      <c r="R3986" t="str">
        <f t="shared" si="626"/>
        <v>14-Jun-08 Saturday 21</v>
      </c>
    </row>
    <row r="3987" spans="4:18" x14ac:dyDescent="0.35">
      <c r="D3987" s="21">
        <f t="shared" si="627"/>
        <v>39613.874999990345</v>
      </c>
      <c r="E3987" s="21" t="b">
        <f t="shared" si="620"/>
        <v>0</v>
      </c>
      <c r="F3987" s="21" t="b">
        <f t="shared" si="621"/>
        <v>0</v>
      </c>
      <c r="G3987" s="20">
        <f t="shared" si="622"/>
        <v>1</v>
      </c>
      <c r="H3987" s="20">
        <f t="shared" si="623"/>
        <v>24</v>
      </c>
      <c r="I3987" s="20">
        <f t="shared" si="628"/>
        <v>22</v>
      </c>
      <c r="J3987" s="21">
        <f t="shared" si="629"/>
        <v>39613</v>
      </c>
      <c r="K3987" s="21"/>
      <c r="L3987" s="21" t="str">
        <f t="shared" si="624"/>
        <v>Saturday</v>
      </c>
      <c r="M3987" s="20">
        <f t="shared" si="625"/>
        <v>6</v>
      </c>
      <c r="N3987" s="19">
        <v>5242.5</v>
      </c>
      <c r="O3987" s="4">
        <f>MATCH(N3987-1,'Supply Data'!$K$12:$K$17)+1</f>
        <v>5</v>
      </c>
      <c r="P3987">
        <f>INDEX('Supply Data'!$L$12:$L$17,'Demand Data'!O3987)</f>
        <v>75</v>
      </c>
      <c r="R3987" t="str">
        <f t="shared" si="626"/>
        <v>14-Jun-08 Saturday 22</v>
      </c>
    </row>
    <row r="3988" spans="4:18" x14ac:dyDescent="0.35">
      <c r="D3988" s="21">
        <f t="shared" si="627"/>
        <v>39613.916666657009</v>
      </c>
      <c r="E3988" s="21" t="b">
        <f t="shared" si="620"/>
        <v>0</v>
      </c>
      <c r="F3988" s="21" t="b">
        <f t="shared" si="621"/>
        <v>0</v>
      </c>
      <c r="G3988" s="20">
        <f t="shared" si="622"/>
        <v>1</v>
      </c>
      <c r="H3988" s="20">
        <f t="shared" si="623"/>
        <v>24</v>
      </c>
      <c r="I3988" s="20">
        <f t="shared" si="628"/>
        <v>23</v>
      </c>
      <c r="J3988" s="21">
        <f t="shared" si="629"/>
        <v>39613</v>
      </c>
      <c r="K3988" s="21"/>
      <c r="L3988" s="21" t="str">
        <f t="shared" si="624"/>
        <v>Saturday</v>
      </c>
      <c r="M3988" s="20">
        <f t="shared" si="625"/>
        <v>6</v>
      </c>
      <c r="N3988" s="19">
        <v>4798.5</v>
      </c>
      <c r="O3988" s="4">
        <f>MATCH(N3988-1,'Supply Data'!$K$12:$K$17)+1</f>
        <v>4</v>
      </c>
      <c r="P3988">
        <f>INDEX('Supply Data'!$L$12:$L$17,'Demand Data'!O3988)</f>
        <v>50</v>
      </c>
      <c r="R3988" t="str">
        <f t="shared" si="626"/>
        <v>14-Jun-08 Saturday 23</v>
      </c>
    </row>
    <row r="3989" spans="4:18" x14ac:dyDescent="0.35">
      <c r="D3989" s="21">
        <f t="shared" si="627"/>
        <v>39613.958333323673</v>
      </c>
      <c r="E3989" s="21" t="b">
        <f t="shared" si="620"/>
        <v>0</v>
      </c>
      <c r="F3989" s="21" t="b">
        <f t="shared" si="621"/>
        <v>0</v>
      </c>
      <c r="G3989" s="20">
        <f t="shared" si="622"/>
        <v>1</v>
      </c>
      <c r="H3989" s="20">
        <f t="shared" si="623"/>
        <v>24</v>
      </c>
      <c r="I3989" s="20">
        <f t="shared" si="628"/>
        <v>24</v>
      </c>
      <c r="J3989" s="21">
        <f t="shared" si="629"/>
        <v>39613</v>
      </c>
      <c r="K3989" s="21"/>
      <c r="L3989" s="21" t="str">
        <f t="shared" si="624"/>
        <v>Saturday</v>
      </c>
      <c r="M3989" s="20">
        <f t="shared" si="625"/>
        <v>6</v>
      </c>
      <c r="N3989" s="19">
        <v>3871.5</v>
      </c>
      <c r="O3989" s="4">
        <f>MATCH(N3989-1,'Supply Data'!$K$12:$K$17)+1</f>
        <v>4</v>
      </c>
      <c r="P3989">
        <f>INDEX('Supply Data'!$L$12:$L$17,'Demand Data'!O3989)</f>
        <v>50</v>
      </c>
      <c r="R3989" t="str">
        <f t="shared" si="626"/>
        <v>14-Jun-08 Saturday 24</v>
      </c>
    </row>
    <row r="3990" spans="4:18" x14ac:dyDescent="0.35">
      <c r="D3990" s="21">
        <f t="shared" si="627"/>
        <v>39613.999999990338</v>
      </c>
      <c r="E3990" s="21" t="b">
        <f t="shared" si="620"/>
        <v>0</v>
      </c>
      <c r="F3990" s="21" t="b">
        <f t="shared" si="621"/>
        <v>0</v>
      </c>
      <c r="G3990" s="20">
        <f t="shared" si="622"/>
        <v>1</v>
      </c>
      <c r="H3990" s="20">
        <f t="shared" si="623"/>
        <v>24</v>
      </c>
      <c r="I3990" s="20">
        <f t="shared" si="628"/>
        <v>1</v>
      </c>
      <c r="J3990" s="21">
        <f t="shared" si="629"/>
        <v>39614</v>
      </c>
      <c r="K3990" s="21"/>
      <c r="L3990" s="21" t="str">
        <f t="shared" si="624"/>
        <v>Sunday</v>
      </c>
      <c r="M3990" s="20">
        <f t="shared" si="625"/>
        <v>6</v>
      </c>
      <c r="N3990" s="19">
        <v>4249.5</v>
      </c>
      <c r="O3990" s="4">
        <f>MATCH(N3990-1,'Supply Data'!$K$12:$K$17)+1</f>
        <v>4</v>
      </c>
      <c r="P3990">
        <f>INDEX('Supply Data'!$L$12:$L$17,'Demand Data'!O3990)</f>
        <v>50</v>
      </c>
      <c r="R3990" t="str">
        <f t="shared" si="626"/>
        <v>15-Jun-08 Sunday 1</v>
      </c>
    </row>
    <row r="3991" spans="4:18" x14ac:dyDescent="0.35">
      <c r="D3991" s="21">
        <f t="shared" si="627"/>
        <v>39614.041666657002</v>
      </c>
      <c r="E3991" s="21" t="b">
        <f t="shared" si="620"/>
        <v>0</v>
      </c>
      <c r="F3991" s="21" t="b">
        <f t="shared" si="621"/>
        <v>0</v>
      </c>
      <c r="G3991" s="20">
        <f t="shared" si="622"/>
        <v>1</v>
      </c>
      <c r="H3991" s="20">
        <f t="shared" si="623"/>
        <v>24</v>
      </c>
      <c r="I3991" s="20">
        <f t="shared" si="628"/>
        <v>2</v>
      </c>
      <c r="J3991" s="21">
        <f t="shared" si="629"/>
        <v>39614</v>
      </c>
      <c r="K3991" s="21"/>
      <c r="L3991" s="21" t="str">
        <f t="shared" si="624"/>
        <v>Sunday</v>
      </c>
      <c r="M3991" s="20">
        <f t="shared" si="625"/>
        <v>6</v>
      </c>
      <c r="N3991" s="19">
        <v>4152</v>
      </c>
      <c r="O3991" s="4">
        <f>MATCH(N3991-1,'Supply Data'!$K$12:$K$17)+1</f>
        <v>4</v>
      </c>
      <c r="P3991">
        <f>INDEX('Supply Data'!$L$12:$L$17,'Demand Data'!O3991)</f>
        <v>50</v>
      </c>
      <c r="R3991" t="str">
        <f t="shared" si="626"/>
        <v>15-Jun-08 Sunday 2</v>
      </c>
    </row>
    <row r="3992" spans="4:18" x14ac:dyDescent="0.35">
      <c r="D3992" s="21">
        <f t="shared" si="627"/>
        <v>39614.083333323666</v>
      </c>
      <c r="E3992" s="21" t="b">
        <f t="shared" si="620"/>
        <v>0</v>
      </c>
      <c r="F3992" s="21" t="b">
        <f t="shared" si="621"/>
        <v>0</v>
      </c>
      <c r="G3992" s="20">
        <f t="shared" si="622"/>
        <v>1</v>
      </c>
      <c r="H3992" s="20">
        <f t="shared" si="623"/>
        <v>24</v>
      </c>
      <c r="I3992" s="20">
        <f t="shared" si="628"/>
        <v>3</v>
      </c>
      <c r="J3992" s="21">
        <f t="shared" si="629"/>
        <v>39614</v>
      </c>
      <c r="K3992" s="21"/>
      <c r="L3992" s="21" t="str">
        <f t="shared" si="624"/>
        <v>Sunday</v>
      </c>
      <c r="M3992" s="20">
        <f t="shared" si="625"/>
        <v>6</v>
      </c>
      <c r="N3992" s="19">
        <v>4095</v>
      </c>
      <c r="O3992" s="4">
        <f>MATCH(N3992-1,'Supply Data'!$K$12:$K$17)+1</f>
        <v>4</v>
      </c>
      <c r="P3992">
        <f>INDEX('Supply Data'!$L$12:$L$17,'Demand Data'!O3992)</f>
        <v>50</v>
      </c>
      <c r="R3992" t="str">
        <f t="shared" si="626"/>
        <v>15-Jun-08 Sunday 3</v>
      </c>
    </row>
    <row r="3993" spans="4:18" x14ac:dyDescent="0.35">
      <c r="D3993" s="21">
        <f t="shared" si="627"/>
        <v>39614.12499999033</v>
      </c>
      <c r="E3993" s="21" t="b">
        <f t="shared" si="620"/>
        <v>0</v>
      </c>
      <c r="F3993" s="21" t="b">
        <f t="shared" si="621"/>
        <v>0</v>
      </c>
      <c r="G3993" s="20">
        <f t="shared" si="622"/>
        <v>1</v>
      </c>
      <c r="H3993" s="20">
        <f t="shared" si="623"/>
        <v>24</v>
      </c>
      <c r="I3993" s="20">
        <f t="shared" si="628"/>
        <v>4</v>
      </c>
      <c r="J3993" s="21">
        <f t="shared" si="629"/>
        <v>39614</v>
      </c>
      <c r="K3993" s="21"/>
      <c r="L3993" s="21" t="str">
        <f t="shared" si="624"/>
        <v>Sunday</v>
      </c>
      <c r="M3993" s="20">
        <f t="shared" si="625"/>
        <v>6</v>
      </c>
      <c r="N3993" s="19">
        <v>4080</v>
      </c>
      <c r="O3993" s="4">
        <f>MATCH(N3993-1,'Supply Data'!$K$12:$K$17)+1</f>
        <v>4</v>
      </c>
      <c r="P3993">
        <f>INDEX('Supply Data'!$L$12:$L$17,'Demand Data'!O3993)</f>
        <v>50</v>
      </c>
      <c r="R3993" t="str">
        <f t="shared" si="626"/>
        <v>15-Jun-08 Sunday 4</v>
      </c>
    </row>
    <row r="3994" spans="4:18" x14ac:dyDescent="0.35">
      <c r="D3994" s="21">
        <f t="shared" si="627"/>
        <v>39614.166666656994</v>
      </c>
      <c r="E3994" s="21" t="b">
        <f t="shared" si="620"/>
        <v>0</v>
      </c>
      <c r="F3994" s="21" t="b">
        <f t="shared" si="621"/>
        <v>0</v>
      </c>
      <c r="G3994" s="20">
        <f t="shared" si="622"/>
        <v>1</v>
      </c>
      <c r="H3994" s="20">
        <f t="shared" si="623"/>
        <v>24</v>
      </c>
      <c r="I3994" s="20">
        <f t="shared" si="628"/>
        <v>5</v>
      </c>
      <c r="J3994" s="21">
        <f t="shared" si="629"/>
        <v>39614</v>
      </c>
      <c r="K3994" s="21"/>
      <c r="L3994" s="21" t="str">
        <f t="shared" si="624"/>
        <v>Sunday</v>
      </c>
      <c r="M3994" s="20">
        <f t="shared" si="625"/>
        <v>6</v>
      </c>
      <c r="N3994" s="19">
        <v>4078.5</v>
      </c>
      <c r="O3994" s="4">
        <f>MATCH(N3994-1,'Supply Data'!$K$12:$K$17)+1</f>
        <v>4</v>
      </c>
      <c r="P3994">
        <f>INDEX('Supply Data'!$L$12:$L$17,'Demand Data'!O3994)</f>
        <v>50</v>
      </c>
      <c r="R3994" t="str">
        <f t="shared" si="626"/>
        <v>15-Jun-08 Sunday 5</v>
      </c>
    </row>
    <row r="3995" spans="4:18" x14ac:dyDescent="0.35">
      <c r="D3995" s="21">
        <f t="shared" si="627"/>
        <v>39614.208333323659</v>
      </c>
      <c r="E3995" s="21" t="b">
        <f t="shared" si="620"/>
        <v>0</v>
      </c>
      <c r="F3995" s="21" t="b">
        <f t="shared" si="621"/>
        <v>0</v>
      </c>
      <c r="G3995" s="20">
        <f t="shared" si="622"/>
        <v>1</v>
      </c>
      <c r="H3995" s="20">
        <f t="shared" si="623"/>
        <v>24</v>
      </c>
      <c r="I3995" s="20">
        <f t="shared" si="628"/>
        <v>6</v>
      </c>
      <c r="J3995" s="21">
        <f t="shared" si="629"/>
        <v>39614</v>
      </c>
      <c r="K3995" s="21"/>
      <c r="L3995" s="21" t="str">
        <f t="shared" si="624"/>
        <v>Sunday</v>
      </c>
      <c r="M3995" s="20">
        <f t="shared" si="625"/>
        <v>6</v>
      </c>
      <c r="N3995" s="19">
        <v>3864</v>
      </c>
      <c r="O3995" s="4">
        <f>MATCH(N3995-1,'Supply Data'!$K$12:$K$17)+1</f>
        <v>4</v>
      </c>
      <c r="P3995">
        <f>INDEX('Supply Data'!$L$12:$L$17,'Demand Data'!O3995)</f>
        <v>50</v>
      </c>
      <c r="R3995" t="str">
        <f t="shared" si="626"/>
        <v>15-Jun-08 Sunday 6</v>
      </c>
    </row>
    <row r="3996" spans="4:18" x14ac:dyDescent="0.35">
      <c r="D3996" s="21">
        <f t="shared" si="627"/>
        <v>39614.249999990323</v>
      </c>
      <c r="E3996" s="21" t="b">
        <f t="shared" si="620"/>
        <v>0</v>
      </c>
      <c r="F3996" s="21" t="b">
        <f t="shared" si="621"/>
        <v>0</v>
      </c>
      <c r="G3996" s="20">
        <f t="shared" si="622"/>
        <v>1</v>
      </c>
      <c r="H3996" s="20">
        <f t="shared" si="623"/>
        <v>24</v>
      </c>
      <c r="I3996" s="20">
        <f t="shared" si="628"/>
        <v>7</v>
      </c>
      <c r="J3996" s="21">
        <f t="shared" si="629"/>
        <v>39614</v>
      </c>
      <c r="K3996" s="21"/>
      <c r="L3996" s="21" t="str">
        <f t="shared" si="624"/>
        <v>Sunday</v>
      </c>
      <c r="M3996" s="20">
        <f t="shared" si="625"/>
        <v>6</v>
      </c>
      <c r="N3996" s="19">
        <v>3981</v>
      </c>
      <c r="O3996" s="4">
        <f>MATCH(N3996-1,'Supply Data'!$K$12:$K$17)+1</f>
        <v>4</v>
      </c>
      <c r="P3996">
        <f>INDEX('Supply Data'!$L$12:$L$17,'Demand Data'!O3996)</f>
        <v>50</v>
      </c>
      <c r="R3996" t="str">
        <f t="shared" si="626"/>
        <v>15-Jun-08 Sunday 7</v>
      </c>
    </row>
    <row r="3997" spans="4:18" x14ac:dyDescent="0.35">
      <c r="D3997" s="21">
        <f t="shared" si="627"/>
        <v>39614.291666656987</v>
      </c>
      <c r="E3997" s="21" t="b">
        <f t="shared" si="620"/>
        <v>0</v>
      </c>
      <c r="F3997" s="21" t="b">
        <f t="shared" si="621"/>
        <v>0</v>
      </c>
      <c r="G3997" s="20">
        <f t="shared" si="622"/>
        <v>1</v>
      </c>
      <c r="H3997" s="20">
        <f t="shared" si="623"/>
        <v>24</v>
      </c>
      <c r="I3997" s="20">
        <f t="shared" si="628"/>
        <v>8</v>
      </c>
      <c r="J3997" s="21">
        <f t="shared" si="629"/>
        <v>39614</v>
      </c>
      <c r="K3997" s="21"/>
      <c r="L3997" s="21" t="str">
        <f t="shared" si="624"/>
        <v>Sunday</v>
      </c>
      <c r="M3997" s="20">
        <f t="shared" si="625"/>
        <v>6</v>
      </c>
      <c r="N3997" s="19">
        <v>4636.5</v>
      </c>
      <c r="O3997" s="4">
        <f>MATCH(N3997-1,'Supply Data'!$K$12:$K$17)+1</f>
        <v>4</v>
      </c>
      <c r="P3997">
        <f>INDEX('Supply Data'!$L$12:$L$17,'Demand Data'!O3997)</f>
        <v>50</v>
      </c>
      <c r="R3997" t="str">
        <f t="shared" si="626"/>
        <v>15-Jun-08 Sunday 8</v>
      </c>
    </row>
    <row r="3998" spans="4:18" x14ac:dyDescent="0.35">
      <c r="D3998" s="21">
        <f t="shared" si="627"/>
        <v>39614.333333323651</v>
      </c>
      <c r="E3998" s="21" t="b">
        <f t="shared" si="620"/>
        <v>0</v>
      </c>
      <c r="F3998" s="21" t="b">
        <f t="shared" si="621"/>
        <v>0</v>
      </c>
      <c r="G3998" s="20">
        <f t="shared" si="622"/>
        <v>1</v>
      </c>
      <c r="H3998" s="20">
        <f t="shared" si="623"/>
        <v>24</v>
      </c>
      <c r="I3998" s="20">
        <f t="shared" si="628"/>
        <v>9</v>
      </c>
      <c r="J3998" s="21">
        <f t="shared" si="629"/>
        <v>39614</v>
      </c>
      <c r="K3998" s="21"/>
      <c r="L3998" s="21" t="str">
        <f t="shared" si="624"/>
        <v>Sunday</v>
      </c>
      <c r="M3998" s="20">
        <f t="shared" si="625"/>
        <v>6</v>
      </c>
      <c r="N3998" s="19">
        <v>5022</v>
      </c>
      <c r="O3998" s="4">
        <f>MATCH(N3998-1,'Supply Data'!$K$12:$K$17)+1</f>
        <v>5</v>
      </c>
      <c r="P3998">
        <f>INDEX('Supply Data'!$L$12:$L$17,'Demand Data'!O3998)</f>
        <v>75</v>
      </c>
      <c r="R3998" t="str">
        <f t="shared" si="626"/>
        <v>15-Jun-08 Sunday 9</v>
      </c>
    </row>
    <row r="3999" spans="4:18" x14ac:dyDescent="0.35">
      <c r="D3999" s="21">
        <f t="shared" si="627"/>
        <v>39614.374999990316</v>
      </c>
      <c r="E3999" s="21" t="b">
        <f t="shared" si="620"/>
        <v>0</v>
      </c>
      <c r="F3999" s="21" t="b">
        <f t="shared" si="621"/>
        <v>0</v>
      </c>
      <c r="G3999" s="20">
        <f t="shared" si="622"/>
        <v>1</v>
      </c>
      <c r="H3999" s="20">
        <f t="shared" si="623"/>
        <v>24</v>
      </c>
      <c r="I3999" s="20">
        <f t="shared" si="628"/>
        <v>10</v>
      </c>
      <c r="J3999" s="21">
        <f t="shared" si="629"/>
        <v>39614</v>
      </c>
      <c r="K3999" s="21"/>
      <c r="L3999" s="21" t="str">
        <f t="shared" si="624"/>
        <v>Sunday</v>
      </c>
      <c r="M3999" s="20">
        <f t="shared" si="625"/>
        <v>6</v>
      </c>
      <c r="N3999" s="19">
        <v>5376</v>
      </c>
      <c r="O3999" s="4">
        <f>MATCH(N3999-1,'Supply Data'!$K$12:$K$17)+1</f>
        <v>5</v>
      </c>
      <c r="P3999">
        <f>INDEX('Supply Data'!$L$12:$L$17,'Demand Data'!O3999)</f>
        <v>75</v>
      </c>
      <c r="R3999" t="str">
        <f t="shared" si="626"/>
        <v>15-Jun-08 Sunday 10</v>
      </c>
    </row>
    <row r="4000" spans="4:18" x14ac:dyDescent="0.35">
      <c r="D4000" s="21">
        <f t="shared" si="627"/>
        <v>39614.41666665698</v>
      </c>
      <c r="E4000" s="21" t="b">
        <f t="shared" si="620"/>
        <v>0</v>
      </c>
      <c r="F4000" s="21" t="b">
        <f t="shared" si="621"/>
        <v>0</v>
      </c>
      <c r="G4000" s="20">
        <f t="shared" si="622"/>
        <v>1</v>
      </c>
      <c r="H4000" s="20">
        <f t="shared" si="623"/>
        <v>24</v>
      </c>
      <c r="I4000" s="20">
        <f t="shared" si="628"/>
        <v>11</v>
      </c>
      <c r="J4000" s="21">
        <f t="shared" si="629"/>
        <v>39614</v>
      </c>
      <c r="K4000" s="21"/>
      <c r="L4000" s="21" t="str">
        <f t="shared" si="624"/>
        <v>Sunday</v>
      </c>
      <c r="M4000" s="20">
        <f t="shared" si="625"/>
        <v>6</v>
      </c>
      <c r="N4000" s="19">
        <v>5611.5</v>
      </c>
      <c r="O4000" s="4">
        <f>MATCH(N4000-1,'Supply Data'!$K$12:$K$17)+1</f>
        <v>5</v>
      </c>
      <c r="P4000">
        <f>INDEX('Supply Data'!$L$12:$L$17,'Demand Data'!O4000)</f>
        <v>75</v>
      </c>
      <c r="R4000" t="str">
        <f t="shared" si="626"/>
        <v>15-Jun-08 Sunday 11</v>
      </c>
    </row>
    <row r="4001" spans="4:18" x14ac:dyDescent="0.35">
      <c r="D4001" s="21">
        <f t="shared" si="627"/>
        <v>39614.458333323644</v>
      </c>
      <c r="E4001" s="21" t="b">
        <f t="shared" si="620"/>
        <v>0</v>
      </c>
      <c r="F4001" s="21" t="b">
        <f t="shared" si="621"/>
        <v>0</v>
      </c>
      <c r="G4001" s="20">
        <f t="shared" si="622"/>
        <v>1</v>
      </c>
      <c r="H4001" s="20">
        <f t="shared" si="623"/>
        <v>24</v>
      </c>
      <c r="I4001" s="20">
        <f t="shared" si="628"/>
        <v>12</v>
      </c>
      <c r="J4001" s="21">
        <f t="shared" si="629"/>
        <v>39614</v>
      </c>
      <c r="K4001" s="21"/>
      <c r="L4001" s="21" t="str">
        <f t="shared" si="624"/>
        <v>Sunday</v>
      </c>
      <c r="M4001" s="20">
        <f t="shared" si="625"/>
        <v>6</v>
      </c>
      <c r="N4001" s="19">
        <v>5338.5</v>
      </c>
      <c r="O4001" s="4">
        <f>MATCH(N4001-1,'Supply Data'!$K$12:$K$17)+1</f>
        <v>5</v>
      </c>
      <c r="P4001">
        <f>INDEX('Supply Data'!$L$12:$L$17,'Demand Data'!O4001)</f>
        <v>75</v>
      </c>
      <c r="R4001" t="str">
        <f t="shared" si="626"/>
        <v>15-Jun-08 Sunday 12</v>
      </c>
    </row>
    <row r="4002" spans="4:18" x14ac:dyDescent="0.35">
      <c r="D4002" s="21">
        <f t="shared" si="627"/>
        <v>39614.499999990308</v>
      </c>
      <c r="E4002" s="21" t="b">
        <f t="shared" si="620"/>
        <v>0</v>
      </c>
      <c r="F4002" s="21" t="b">
        <f t="shared" si="621"/>
        <v>0</v>
      </c>
      <c r="G4002" s="20">
        <f t="shared" si="622"/>
        <v>1</v>
      </c>
      <c r="H4002" s="20">
        <f t="shared" si="623"/>
        <v>24</v>
      </c>
      <c r="I4002" s="20">
        <f t="shared" si="628"/>
        <v>13</v>
      </c>
      <c r="J4002" s="21">
        <f t="shared" si="629"/>
        <v>39614</v>
      </c>
      <c r="K4002" s="21"/>
      <c r="L4002" s="21" t="str">
        <f t="shared" si="624"/>
        <v>Sunday</v>
      </c>
      <c r="M4002" s="20">
        <f t="shared" si="625"/>
        <v>6</v>
      </c>
      <c r="N4002" s="19">
        <v>5272.5</v>
      </c>
      <c r="O4002" s="4">
        <f>MATCH(N4002-1,'Supply Data'!$K$12:$K$17)+1</f>
        <v>5</v>
      </c>
      <c r="P4002">
        <f>INDEX('Supply Data'!$L$12:$L$17,'Demand Data'!O4002)</f>
        <v>75</v>
      </c>
      <c r="R4002" t="str">
        <f t="shared" si="626"/>
        <v>15-Jun-08 Sunday 13</v>
      </c>
    </row>
    <row r="4003" spans="4:18" x14ac:dyDescent="0.35">
      <c r="D4003" s="21">
        <f t="shared" si="627"/>
        <v>39614.541666656973</v>
      </c>
      <c r="E4003" s="21" t="b">
        <f t="shared" si="620"/>
        <v>0</v>
      </c>
      <c r="F4003" s="21" t="b">
        <f t="shared" si="621"/>
        <v>0</v>
      </c>
      <c r="G4003" s="20">
        <f t="shared" si="622"/>
        <v>1</v>
      </c>
      <c r="H4003" s="20">
        <f t="shared" si="623"/>
        <v>24</v>
      </c>
      <c r="I4003" s="20">
        <f t="shared" si="628"/>
        <v>14</v>
      </c>
      <c r="J4003" s="21">
        <f t="shared" si="629"/>
        <v>39614</v>
      </c>
      <c r="K4003" s="21"/>
      <c r="L4003" s="21" t="str">
        <f t="shared" si="624"/>
        <v>Sunday</v>
      </c>
      <c r="M4003" s="20">
        <f t="shared" si="625"/>
        <v>6</v>
      </c>
      <c r="N4003" s="19">
        <v>5403</v>
      </c>
      <c r="O4003" s="4">
        <f>MATCH(N4003-1,'Supply Data'!$K$12:$K$17)+1</f>
        <v>5</v>
      </c>
      <c r="P4003">
        <f>INDEX('Supply Data'!$L$12:$L$17,'Demand Data'!O4003)</f>
        <v>75</v>
      </c>
      <c r="R4003" t="str">
        <f t="shared" si="626"/>
        <v>15-Jun-08 Sunday 14</v>
      </c>
    </row>
    <row r="4004" spans="4:18" x14ac:dyDescent="0.35">
      <c r="D4004" s="21">
        <f t="shared" si="627"/>
        <v>39614.583333323637</v>
      </c>
      <c r="E4004" s="21" t="b">
        <f t="shared" si="620"/>
        <v>0</v>
      </c>
      <c r="F4004" s="21" t="b">
        <f t="shared" si="621"/>
        <v>0</v>
      </c>
      <c r="G4004" s="20">
        <f t="shared" si="622"/>
        <v>1</v>
      </c>
      <c r="H4004" s="20">
        <f t="shared" si="623"/>
        <v>24</v>
      </c>
      <c r="I4004" s="20">
        <f t="shared" si="628"/>
        <v>15</v>
      </c>
      <c r="J4004" s="21">
        <f t="shared" si="629"/>
        <v>39614</v>
      </c>
      <c r="K4004" s="21"/>
      <c r="L4004" s="21" t="str">
        <f t="shared" si="624"/>
        <v>Sunday</v>
      </c>
      <c r="M4004" s="20">
        <f t="shared" si="625"/>
        <v>6</v>
      </c>
      <c r="N4004" s="19">
        <v>5158.5</v>
      </c>
      <c r="O4004" s="4">
        <f>MATCH(N4004-1,'Supply Data'!$K$12:$K$17)+1</f>
        <v>5</v>
      </c>
      <c r="P4004">
        <f>INDEX('Supply Data'!$L$12:$L$17,'Demand Data'!O4004)</f>
        <v>75</v>
      </c>
      <c r="R4004" t="str">
        <f t="shared" si="626"/>
        <v>15-Jun-08 Sunday 15</v>
      </c>
    </row>
    <row r="4005" spans="4:18" x14ac:dyDescent="0.35">
      <c r="D4005" s="21">
        <f t="shared" si="627"/>
        <v>39614.624999990301</v>
      </c>
      <c r="E4005" s="21" t="b">
        <f t="shared" si="620"/>
        <v>0</v>
      </c>
      <c r="F4005" s="21" t="b">
        <f t="shared" si="621"/>
        <v>0</v>
      </c>
      <c r="G4005" s="20">
        <f t="shared" si="622"/>
        <v>1</v>
      </c>
      <c r="H4005" s="20">
        <f t="shared" si="623"/>
        <v>24</v>
      </c>
      <c r="I4005" s="20">
        <f t="shared" si="628"/>
        <v>16</v>
      </c>
      <c r="J4005" s="21">
        <f t="shared" si="629"/>
        <v>39614</v>
      </c>
      <c r="K4005" s="21"/>
      <c r="L4005" s="21" t="str">
        <f t="shared" si="624"/>
        <v>Sunday</v>
      </c>
      <c r="M4005" s="20">
        <f t="shared" si="625"/>
        <v>6</v>
      </c>
      <c r="N4005" s="19">
        <v>4951.5</v>
      </c>
      <c r="O4005" s="4">
        <f>MATCH(N4005-1,'Supply Data'!$K$12:$K$17)+1</f>
        <v>5</v>
      </c>
      <c r="P4005">
        <f>INDEX('Supply Data'!$L$12:$L$17,'Demand Data'!O4005)</f>
        <v>75</v>
      </c>
      <c r="R4005" t="str">
        <f t="shared" si="626"/>
        <v>15-Jun-08 Sunday 16</v>
      </c>
    </row>
    <row r="4006" spans="4:18" x14ac:dyDescent="0.35">
      <c r="D4006" s="21">
        <f t="shared" si="627"/>
        <v>39614.666666656965</v>
      </c>
      <c r="E4006" s="21" t="b">
        <f t="shared" si="620"/>
        <v>0</v>
      </c>
      <c r="F4006" s="21" t="b">
        <f t="shared" si="621"/>
        <v>0</v>
      </c>
      <c r="G4006" s="20">
        <f t="shared" si="622"/>
        <v>1</v>
      </c>
      <c r="H4006" s="20">
        <f t="shared" si="623"/>
        <v>24</v>
      </c>
      <c r="I4006" s="20">
        <f t="shared" si="628"/>
        <v>17</v>
      </c>
      <c r="J4006" s="21">
        <f t="shared" si="629"/>
        <v>39614</v>
      </c>
      <c r="K4006" s="21"/>
      <c r="L4006" s="21" t="str">
        <f t="shared" si="624"/>
        <v>Sunday</v>
      </c>
      <c r="M4006" s="20">
        <f t="shared" si="625"/>
        <v>6</v>
      </c>
      <c r="N4006" s="19">
        <v>4848</v>
      </c>
      <c r="O4006" s="4">
        <f>MATCH(N4006-1,'Supply Data'!$K$12:$K$17)+1</f>
        <v>5</v>
      </c>
      <c r="P4006">
        <f>INDEX('Supply Data'!$L$12:$L$17,'Demand Data'!O4006)</f>
        <v>75</v>
      </c>
      <c r="R4006" t="str">
        <f t="shared" si="626"/>
        <v>15-Jun-08 Sunday 17</v>
      </c>
    </row>
    <row r="4007" spans="4:18" x14ac:dyDescent="0.35">
      <c r="D4007" s="21">
        <f t="shared" si="627"/>
        <v>39614.70833332363</v>
      </c>
      <c r="E4007" s="21" t="b">
        <f t="shared" si="620"/>
        <v>0</v>
      </c>
      <c r="F4007" s="21" t="b">
        <f t="shared" si="621"/>
        <v>0</v>
      </c>
      <c r="G4007" s="20">
        <f t="shared" si="622"/>
        <v>1</v>
      </c>
      <c r="H4007" s="20">
        <f t="shared" si="623"/>
        <v>24</v>
      </c>
      <c r="I4007" s="20">
        <f t="shared" si="628"/>
        <v>18</v>
      </c>
      <c r="J4007" s="21">
        <f t="shared" si="629"/>
        <v>39614</v>
      </c>
      <c r="K4007" s="21"/>
      <c r="L4007" s="21" t="str">
        <f t="shared" si="624"/>
        <v>Sunday</v>
      </c>
      <c r="M4007" s="20">
        <f t="shared" si="625"/>
        <v>6</v>
      </c>
      <c r="N4007" s="19">
        <v>4810.5</v>
      </c>
      <c r="O4007" s="4">
        <f>MATCH(N4007-1,'Supply Data'!$K$12:$K$17)+1</f>
        <v>5</v>
      </c>
      <c r="P4007">
        <f>INDEX('Supply Data'!$L$12:$L$17,'Demand Data'!O4007)</f>
        <v>75</v>
      </c>
      <c r="R4007" t="str">
        <f t="shared" si="626"/>
        <v>15-Jun-08 Sunday 18</v>
      </c>
    </row>
    <row r="4008" spans="4:18" x14ac:dyDescent="0.35">
      <c r="D4008" s="21">
        <f t="shared" si="627"/>
        <v>39614.749999990294</v>
      </c>
      <c r="E4008" s="21" t="b">
        <f t="shared" si="620"/>
        <v>0</v>
      </c>
      <c r="F4008" s="21" t="b">
        <f t="shared" si="621"/>
        <v>0</v>
      </c>
      <c r="G4008" s="20">
        <f t="shared" si="622"/>
        <v>1</v>
      </c>
      <c r="H4008" s="20">
        <f t="shared" si="623"/>
        <v>24</v>
      </c>
      <c r="I4008" s="20">
        <f t="shared" si="628"/>
        <v>19</v>
      </c>
      <c r="J4008" s="21">
        <f t="shared" si="629"/>
        <v>39614</v>
      </c>
      <c r="K4008" s="21"/>
      <c r="L4008" s="21" t="str">
        <f t="shared" si="624"/>
        <v>Sunday</v>
      </c>
      <c r="M4008" s="20">
        <f t="shared" si="625"/>
        <v>6</v>
      </c>
      <c r="N4008" s="19">
        <v>5416.5</v>
      </c>
      <c r="O4008" s="4">
        <f>MATCH(N4008-1,'Supply Data'!$K$12:$K$17)+1</f>
        <v>5</v>
      </c>
      <c r="P4008">
        <f>INDEX('Supply Data'!$L$12:$L$17,'Demand Data'!O4008)</f>
        <v>75</v>
      </c>
      <c r="R4008" t="str">
        <f t="shared" si="626"/>
        <v>15-Jun-08 Sunday 19</v>
      </c>
    </row>
    <row r="4009" spans="4:18" x14ac:dyDescent="0.35">
      <c r="D4009" s="21">
        <f t="shared" si="627"/>
        <v>39614.791666656958</v>
      </c>
      <c r="E4009" s="21" t="b">
        <f t="shared" si="620"/>
        <v>0</v>
      </c>
      <c r="F4009" s="21" t="b">
        <f t="shared" si="621"/>
        <v>0</v>
      </c>
      <c r="G4009" s="20">
        <f t="shared" si="622"/>
        <v>1</v>
      </c>
      <c r="H4009" s="20">
        <f t="shared" si="623"/>
        <v>24</v>
      </c>
      <c r="I4009" s="20">
        <f t="shared" si="628"/>
        <v>20</v>
      </c>
      <c r="J4009" s="21">
        <f t="shared" si="629"/>
        <v>39614</v>
      </c>
      <c r="K4009" s="21"/>
      <c r="L4009" s="21" t="str">
        <f t="shared" si="624"/>
        <v>Sunday</v>
      </c>
      <c r="M4009" s="20">
        <f t="shared" si="625"/>
        <v>6</v>
      </c>
      <c r="N4009" s="19">
        <v>5454</v>
      </c>
      <c r="O4009" s="4">
        <f>MATCH(N4009-1,'Supply Data'!$K$12:$K$17)+1</f>
        <v>5</v>
      </c>
      <c r="P4009">
        <f>INDEX('Supply Data'!$L$12:$L$17,'Demand Data'!O4009)</f>
        <v>75</v>
      </c>
      <c r="R4009" t="str">
        <f t="shared" si="626"/>
        <v>15-Jun-08 Sunday 20</v>
      </c>
    </row>
    <row r="4010" spans="4:18" x14ac:dyDescent="0.35">
      <c r="D4010" s="21">
        <f t="shared" si="627"/>
        <v>39614.833333323622</v>
      </c>
      <c r="E4010" s="21" t="b">
        <f t="shared" si="620"/>
        <v>0</v>
      </c>
      <c r="F4010" s="21" t="b">
        <f t="shared" si="621"/>
        <v>0</v>
      </c>
      <c r="G4010" s="20">
        <f t="shared" si="622"/>
        <v>1</v>
      </c>
      <c r="H4010" s="20">
        <f t="shared" si="623"/>
        <v>24</v>
      </c>
      <c r="I4010" s="20">
        <f t="shared" si="628"/>
        <v>21</v>
      </c>
      <c r="J4010" s="21">
        <f t="shared" si="629"/>
        <v>39614</v>
      </c>
      <c r="K4010" s="21"/>
      <c r="L4010" s="21" t="str">
        <f t="shared" si="624"/>
        <v>Sunday</v>
      </c>
      <c r="M4010" s="20">
        <f t="shared" si="625"/>
        <v>6</v>
      </c>
      <c r="N4010" s="19">
        <v>5263.5</v>
      </c>
      <c r="O4010" s="4">
        <f>MATCH(N4010-1,'Supply Data'!$K$12:$K$17)+1</f>
        <v>5</v>
      </c>
      <c r="P4010">
        <f>INDEX('Supply Data'!$L$12:$L$17,'Demand Data'!O4010)</f>
        <v>75</v>
      </c>
      <c r="R4010" t="str">
        <f t="shared" si="626"/>
        <v>15-Jun-08 Sunday 21</v>
      </c>
    </row>
    <row r="4011" spans="4:18" x14ac:dyDescent="0.35">
      <c r="D4011" s="21">
        <f t="shared" si="627"/>
        <v>39614.874999990287</v>
      </c>
      <c r="E4011" s="21" t="b">
        <f t="shared" si="620"/>
        <v>0</v>
      </c>
      <c r="F4011" s="21" t="b">
        <f t="shared" si="621"/>
        <v>0</v>
      </c>
      <c r="G4011" s="20">
        <f t="shared" si="622"/>
        <v>1</v>
      </c>
      <c r="H4011" s="20">
        <f t="shared" si="623"/>
        <v>24</v>
      </c>
      <c r="I4011" s="20">
        <f t="shared" si="628"/>
        <v>22</v>
      </c>
      <c r="J4011" s="21">
        <f t="shared" si="629"/>
        <v>39614</v>
      </c>
      <c r="K4011" s="21"/>
      <c r="L4011" s="21" t="str">
        <f t="shared" si="624"/>
        <v>Sunday</v>
      </c>
      <c r="M4011" s="20">
        <f t="shared" si="625"/>
        <v>6</v>
      </c>
      <c r="N4011" s="19">
        <v>4969.5</v>
      </c>
      <c r="O4011" s="4">
        <f>MATCH(N4011-1,'Supply Data'!$K$12:$K$17)+1</f>
        <v>5</v>
      </c>
      <c r="P4011">
        <f>INDEX('Supply Data'!$L$12:$L$17,'Demand Data'!O4011)</f>
        <v>75</v>
      </c>
      <c r="R4011" t="str">
        <f t="shared" si="626"/>
        <v>15-Jun-08 Sunday 22</v>
      </c>
    </row>
    <row r="4012" spans="4:18" x14ac:dyDescent="0.35">
      <c r="D4012" s="21">
        <f t="shared" si="627"/>
        <v>39614.916666656951</v>
      </c>
      <c r="E4012" s="21" t="b">
        <f t="shared" si="620"/>
        <v>0</v>
      </c>
      <c r="F4012" s="21" t="b">
        <f t="shared" si="621"/>
        <v>0</v>
      </c>
      <c r="G4012" s="20">
        <f t="shared" si="622"/>
        <v>1</v>
      </c>
      <c r="H4012" s="20">
        <f t="shared" si="623"/>
        <v>24</v>
      </c>
      <c r="I4012" s="20">
        <f t="shared" si="628"/>
        <v>23</v>
      </c>
      <c r="J4012" s="21">
        <f t="shared" si="629"/>
        <v>39614</v>
      </c>
      <c r="K4012" s="21"/>
      <c r="L4012" s="21" t="str">
        <f t="shared" si="624"/>
        <v>Sunday</v>
      </c>
      <c r="M4012" s="20">
        <f t="shared" si="625"/>
        <v>6</v>
      </c>
      <c r="N4012" s="19">
        <v>4671</v>
      </c>
      <c r="O4012" s="4">
        <f>MATCH(N4012-1,'Supply Data'!$K$12:$K$17)+1</f>
        <v>4</v>
      </c>
      <c r="P4012">
        <f>INDEX('Supply Data'!$L$12:$L$17,'Demand Data'!O4012)</f>
        <v>50</v>
      </c>
      <c r="R4012" t="str">
        <f t="shared" si="626"/>
        <v>15-Jun-08 Sunday 23</v>
      </c>
    </row>
    <row r="4013" spans="4:18" x14ac:dyDescent="0.35">
      <c r="D4013" s="21">
        <f t="shared" si="627"/>
        <v>39614.958333323615</v>
      </c>
      <c r="E4013" s="21" t="b">
        <f t="shared" si="620"/>
        <v>0</v>
      </c>
      <c r="F4013" s="21" t="b">
        <f t="shared" si="621"/>
        <v>0</v>
      </c>
      <c r="G4013" s="20">
        <f t="shared" si="622"/>
        <v>1</v>
      </c>
      <c r="H4013" s="20">
        <f t="shared" si="623"/>
        <v>24</v>
      </c>
      <c r="I4013" s="20">
        <f t="shared" si="628"/>
        <v>24</v>
      </c>
      <c r="J4013" s="21">
        <f t="shared" si="629"/>
        <v>39614</v>
      </c>
      <c r="K4013" s="21"/>
      <c r="L4013" s="21" t="str">
        <f t="shared" si="624"/>
        <v>Sunday</v>
      </c>
      <c r="M4013" s="20">
        <f t="shared" si="625"/>
        <v>6</v>
      </c>
      <c r="N4013" s="19">
        <v>4392</v>
      </c>
      <c r="O4013" s="4">
        <f>MATCH(N4013-1,'Supply Data'!$K$12:$K$17)+1</f>
        <v>4</v>
      </c>
      <c r="P4013">
        <f>INDEX('Supply Data'!$L$12:$L$17,'Demand Data'!O4013)</f>
        <v>50</v>
      </c>
      <c r="R4013" t="str">
        <f t="shared" si="626"/>
        <v>15-Jun-08 Sunday 24</v>
      </c>
    </row>
    <row r="4014" spans="4:18" x14ac:dyDescent="0.35">
      <c r="D4014" s="21">
        <f t="shared" si="627"/>
        <v>39614.999999990279</v>
      </c>
      <c r="E4014" s="21" t="b">
        <f t="shared" si="620"/>
        <v>0</v>
      </c>
      <c r="F4014" s="21" t="b">
        <f t="shared" si="621"/>
        <v>0</v>
      </c>
      <c r="G4014" s="20">
        <f t="shared" si="622"/>
        <v>1</v>
      </c>
      <c r="H4014" s="20">
        <f t="shared" si="623"/>
        <v>24</v>
      </c>
      <c r="I4014" s="20">
        <f t="shared" si="628"/>
        <v>1</v>
      </c>
      <c r="J4014" s="21">
        <f t="shared" si="629"/>
        <v>39615</v>
      </c>
      <c r="K4014" s="21"/>
      <c r="L4014" s="21" t="str">
        <f t="shared" si="624"/>
        <v>Monday</v>
      </c>
      <c r="M4014" s="20">
        <f t="shared" si="625"/>
        <v>6</v>
      </c>
      <c r="N4014" s="19">
        <v>4054.5</v>
      </c>
      <c r="O4014" s="4">
        <f>MATCH(N4014-1,'Supply Data'!$K$12:$K$17)+1</f>
        <v>4</v>
      </c>
      <c r="P4014">
        <f>INDEX('Supply Data'!$L$12:$L$17,'Demand Data'!O4014)</f>
        <v>50</v>
      </c>
      <c r="R4014" t="str">
        <f t="shared" si="626"/>
        <v>16-Jun-08 Monday 1</v>
      </c>
    </row>
    <row r="4015" spans="4:18" x14ac:dyDescent="0.35">
      <c r="D4015" s="21">
        <f t="shared" si="627"/>
        <v>39615.041666656944</v>
      </c>
      <c r="E4015" s="21" t="b">
        <f t="shared" si="620"/>
        <v>0</v>
      </c>
      <c r="F4015" s="21" t="b">
        <f t="shared" si="621"/>
        <v>0</v>
      </c>
      <c r="G4015" s="20">
        <f t="shared" si="622"/>
        <v>1</v>
      </c>
      <c r="H4015" s="20">
        <f t="shared" si="623"/>
        <v>24</v>
      </c>
      <c r="I4015" s="20">
        <f t="shared" si="628"/>
        <v>2</v>
      </c>
      <c r="J4015" s="21">
        <f t="shared" si="629"/>
        <v>39615</v>
      </c>
      <c r="K4015" s="21"/>
      <c r="L4015" s="21" t="str">
        <f t="shared" si="624"/>
        <v>Monday</v>
      </c>
      <c r="M4015" s="20">
        <f t="shared" si="625"/>
        <v>6</v>
      </c>
      <c r="N4015" s="19">
        <v>3919.5</v>
      </c>
      <c r="O4015" s="4">
        <f>MATCH(N4015-1,'Supply Data'!$K$12:$K$17)+1</f>
        <v>4</v>
      </c>
      <c r="P4015">
        <f>INDEX('Supply Data'!$L$12:$L$17,'Demand Data'!O4015)</f>
        <v>50</v>
      </c>
      <c r="R4015" t="str">
        <f t="shared" si="626"/>
        <v>16-Jun-08 Monday 2</v>
      </c>
    </row>
    <row r="4016" spans="4:18" x14ac:dyDescent="0.35">
      <c r="D4016" s="21">
        <f t="shared" si="627"/>
        <v>39615.083333323608</v>
      </c>
      <c r="E4016" s="21" t="b">
        <f t="shared" si="620"/>
        <v>0</v>
      </c>
      <c r="F4016" s="21" t="b">
        <f t="shared" si="621"/>
        <v>0</v>
      </c>
      <c r="G4016" s="20">
        <f t="shared" si="622"/>
        <v>1</v>
      </c>
      <c r="H4016" s="20">
        <f t="shared" si="623"/>
        <v>24</v>
      </c>
      <c r="I4016" s="20">
        <f t="shared" si="628"/>
        <v>3</v>
      </c>
      <c r="J4016" s="21">
        <f t="shared" si="629"/>
        <v>39615</v>
      </c>
      <c r="K4016" s="21"/>
      <c r="L4016" s="21" t="str">
        <f t="shared" si="624"/>
        <v>Monday</v>
      </c>
      <c r="M4016" s="20">
        <f t="shared" si="625"/>
        <v>6</v>
      </c>
      <c r="N4016" s="19">
        <v>3861</v>
      </c>
      <c r="O4016" s="4">
        <f>MATCH(N4016-1,'Supply Data'!$K$12:$K$17)+1</f>
        <v>4</v>
      </c>
      <c r="P4016">
        <f>INDEX('Supply Data'!$L$12:$L$17,'Demand Data'!O4016)</f>
        <v>50</v>
      </c>
      <c r="R4016" t="str">
        <f t="shared" si="626"/>
        <v>16-Jun-08 Monday 3</v>
      </c>
    </row>
    <row r="4017" spans="4:18" x14ac:dyDescent="0.35">
      <c r="D4017" s="21">
        <f t="shared" si="627"/>
        <v>39615.124999990272</v>
      </c>
      <c r="E4017" s="21" t="b">
        <f t="shared" si="620"/>
        <v>0</v>
      </c>
      <c r="F4017" s="21" t="b">
        <f t="shared" si="621"/>
        <v>0</v>
      </c>
      <c r="G4017" s="20">
        <f t="shared" si="622"/>
        <v>1</v>
      </c>
      <c r="H4017" s="20">
        <f t="shared" si="623"/>
        <v>24</v>
      </c>
      <c r="I4017" s="20">
        <f t="shared" si="628"/>
        <v>4</v>
      </c>
      <c r="J4017" s="21">
        <f t="shared" si="629"/>
        <v>39615</v>
      </c>
      <c r="K4017" s="21"/>
      <c r="L4017" s="21" t="str">
        <f t="shared" si="624"/>
        <v>Monday</v>
      </c>
      <c r="M4017" s="20">
        <f t="shared" si="625"/>
        <v>6</v>
      </c>
      <c r="N4017" s="19">
        <v>3753</v>
      </c>
      <c r="O4017" s="4">
        <f>MATCH(N4017-1,'Supply Data'!$K$12:$K$17)+1</f>
        <v>4</v>
      </c>
      <c r="P4017">
        <f>INDEX('Supply Data'!$L$12:$L$17,'Demand Data'!O4017)</f>
        <v>50</v>
      </c>
      <c r="R4017" t="str">
        <f t="shared" si="626"/>
        <v>16-Jun-08 Monday 4</v>
      </c>
    </row>
    <row r="4018" spans="4:18" x14ac:dyDescent="0.35">
      <c r="D4018" s="21">
        <f t="shared" si="627"/>
        <v>39615.166666656936</v>
      </c>
      <c r="E4018" s="21" t="b">
        <f t="shared" si="620"/>
        <v>0</v>
      </c>
      <c r="F4018" s="21" t="b">
        <f t="shared" si="621"/>
        <v>0</v>
      </c>
      <c r="G4018" s="20">
        <f t="shared" si="622"/>
        <v>1</v>
      </c>
      <c r="H4018" s="20">
        <f t="shared" si="623"/>
        <v>24</v>
      </c>
      <c r="I4018" s="20">
        <f t="shared" si="628"/>
        <v>5</v>
      </c>
      <c r="J4018" s="21">
        <f t="shared" si="629"/>
        <v>39615</v>
      </c>
      <c r="K4018" s="21"/>
      <c r="L4018" s="21" t="str">
        <f t="shared" si="624"/>
        <v>Monday</v>
      </c>
      <c r="M4018" s="20">
        <f t="shared" si="625"/>
        <v>6</v>
      </c>
      <c r="N4018" s="19">
        <v>3786</v>
      </c>
      <c r="O4018" s="4">
        <f>MATCH(N4018-1,'Supply Data'!$K$12:$K$17)+1</f>
        <v>4</v>
      </c>
      <c r="P4018">
        <f>INDEX('Supply Data'!$L$12:$L$17,'Demand Data'!O4018)</f>
        <v>50</v>
      </c>
      <c r="R4018" t="str">
        <f t="shared" si="626"/>
        <v>16-Jun-08 Monday 5</v>
      </c>
    </row>
    <row r="4019" spans="4:18" x14ac:dyDescent="0.35">
      <c r="D4019" s="21">
        <f t="shared" si="627"/>
        <v>39615.208333323601</v>
      </c>
      <c r="E4019" s="21" t="b">
        <f t="shared" si="620"/>
        <v>0</v>
      </c>
      <c r="F4019" s="21" t="b">
        <f t="shared" si="621"/>
        <v>0</v>
      </c>
      <c r="G4019" s="20">
        <f t="shared" si="622"/>
        <v>1</v>
      </c>
      <c r="H4019" s="20">
        <f t="shared" si="623"/>
        <v>24</v>
      </c>
      <c r="I4019" s="20">
        <f t="shared" si="628"/>
        <v>6</v>
      </c>
      <c r="J4019" s="21">
        <f t="shared" si="629"/>
        <v>39615</v>
      </c>
      <c r="K4019" s="21"/>
      <c r="L4019" s="21" t="str">
        <f t="shared" si="624"/>
        <v>Monday</v>
      </c>
      <c r="M4019" s="20">
        <f t="shared" si="625"/>
        <v>6</v>
      </c>
      <c r="N4019" s="19">
        <v>3762</v>
      </c>
      <c r="O4019" s="4">
        <f>MATCH(N4019-1,'Supply Data'!$K$12:$K$17)+1</f>
        <v>4</v>
      </c>
      <c r="P4019">
        <f>INDEX('Supply Data'!$L$12:$L$17,'Demand Data'!O4019)</f>
        <v>50</v>
      </c>
      <c r="R4019" t="str">
        <f t="shared" si="626"/>
        <v>16-Jun-08 Monday 6</v>
      </c>
    </row>
    <row r="4020" spans="4:18" x14ac:dyDescent="0.35">
      <c r="D4020" s="21">
        <f t="shared" si="627"/>
        <v>39615.249999990265</v>
      </c>
      <c r="E4020" s="21" t="b">
        <f t="shared" si="620"/>
        <v>0</v>
      </c>
      <c r="F4020" s="21" t="b">
        <f t="shared" si="621"/>
        <v>0</v>
      </c>
      <c r="G4020" s="20">
        <f t="shared" si="622"/>
        <v>1</v>
      </c>
      <c r="H4020" s="20">
        <f t="shared" si="623"/>
        <v>24</v>
      </c>
      <c r="I4020" s="20">
        <f t="shared" si="628"/>
        <v>7</v>
      </c>
      <c r="J4020" s="21">
        <f t="shared" si="629"/>
        <v>39615</v>
      </c>
      <c r="K4020" s="21"/>
      <c r="L4020" s="21" t="str">
        <f t="shared" si="624"/>
        <v>Monday</v>
      </c>
      <c r="M4020" s="20">
        <f t="shared" si="625"/>
        <v>6</v>
      </c>
      <c r="N4020" s="19">
        <v>3682.5</v>
      </c>
      <c r="O4020" s="4">
        <f>MATCH(N4020-1,'Supply Data'!$K$12:$K$17)+1</f>
        <v>4</v>
      </c>
      <c r="P4020">
        <f>INDEX('Supply Data'!$L$12:$L$17,'Demand Data'!O4020)</f>
        <v>50</v>
      </c>
      <c r="R4020" t="str">
        <f t="shared" si="626"/>
        <v>16-Jun-08 Monday 7</v>
      </c>
    </row>
    <row r="4021" spans="4:18" x14ac:dyDescent="0.35">
      <c r="D4021" s="21">
        <f t="shared" si="627"/>
        <v>39615.291666656929</v>
      </c>
      <c r="E4021" s="21" t="b">
        <f t="shared" si="620"/>
        <v>0</v>
      </c>
      <c r="F4021" s="21" t="b">
        <f t="shared" si="621"/>
        <v>0</v>
      </c>
      <c r="G4021" s="20">
        <f t="shared" si="622"/>
        <v>1</v>
      </c>
      <c r="H4021" s="20">
        <f t="shared" si="623"/>
        <v>24</v>
      </c>
      <c r="I4021" s="20">
        <f t="shared" si="628"/>
        <v>8</v>
      </c>
      <c r="J4021" s="21">
        <f t="shared" si="629"/>
        <v>39615</v>
      </c>
      <c r="K4021" s="21"/>
      <c r="L4021" s="21" t="str">
        <f t="shared" si="624"/>
        <v>Monday</v>
      </c>
      <c r="M4021" s="20">
        <f t="shared" si="625"/>
        <v>6</v>
      </c>
      <c r="N4021" s="19">
        <v>3763.5</v>
      </c>
      <c r="O4021" s="4">
        <f>MATCH(N4021-1,'Supply Data'!$K$12:$K$17)+1</f>
        <v>4</v>
      </c>
      <c r="P4021">
        <f>INDEX('Supply Data'!$L$12:$L$17,'Demand Data'!O4021)</f>
        <v>50</v>
      </c>
      <c r="R4021" t="str">
        <f t="shared" si="626"/>
        <v>16-Jun-08 Monday 8</v>
      </c>
    </row>
    <row r="4022" spans="4:18" x14ac:dyDescent="0.35">
      <c r="D4022" s="21">
        <f t="shared" si="627"/>
        <v>39615.333333323593</v>
      </c>
      <c r="E4022" s="21" t="b">
        <f t="shared" si="620"/>
        <v>0</v>
      </c>
      <c r="F4022" s="21" t="b">
        <f t="shared" si="621"/>
        <v>0</v>
      </c>
      <c r="G4022" s="20">
        <f t="shared" si="622"/>
        <v>1</v>
      </c>
      <c r="H4022" s="20">
        <f t="shared" si="623"/>
        <v>24</v>
      </c>
      <c r="I4022" s="20">
        <f t="shared" si="628"/>
        <v>9</v>
      </c>
      <c r="J4022" s="21">
        <f t="shared" si="629"/>
        <v>39615</v>
      </c>
      <c r="K4022" s="21"/>
      <c r="L4022" s="21" t="str">
        <f t="shared" si="624"/>
        <v>Monday</v>
      </c>
      <c r="M4022" s="20">
        <f t="shared" si="625"/>
        <v>6</v>
      </c>
      <c r="N4022" s="19">
        <v>4015.5</v>
      </c>
      <c r="O4022" s="4">
        <f>MATCH(N4022-1,'Supply Data'!$K$12:$K$17)+1</f>
        <v>4</v>
      </c>
      <c r="P4022">
        <f>INDEX('Supply Data'!$L$12:$L$17,'Demand Data'!O4022)</f>
        <v>50</v>
      </c>
      <c r="R4022" t="str">
        <f t="shared" si="626"/>
        <v>16-Jun-08 Monday 9</v>
      </c>
    </row>
    <row r="4023" spans="4:18" x14ac:dyDescent="0.35">
      <c r="D4023" s="21">
        <f t="shared" si="627"/>
        <v>39615.374999990257</v>
      </c>
      <c r="E4023" s="21" t="b">
        <f t="shared" si="620"/>
        <v>0</v>
      </c>
      <c r="F4023" s="21" t="b">
        <f t="shared" si="621"/>
        <v>0</v>
      </c>
      <c r="G4023" s="20">
        <f t="shared" si="622"/>
        <v>1</v>
      </c>
      <c r="H4023" s="20">
        <f t="shared" si="623"/>
        <v>24</v>
      </c>
      <c r="I4023" s="20">
        <f t="shared" si="628"/>
        <v>10</v>
      </c>
      <c r="J4023" s="21">
        <f t="shared" si="629"/>
        <v>39615</v>
      </c>
      <c r="K4023" s="21"/>
      <c r="L4023" s="21" t="str">
        <f t="shared" si="624"/>
        <v>Monday</v>
      </c>
      <c r="M4023" s="20">
        <f t="shared" si="625"/>
        <v>6</v>
      </c>
      <c r="N4023" s="19">
        <v>4044</v>
      </c>
      <c r="O4023" s="4">
        <f>MATCH(N4023-1,'Supply Data'!$K$12:$K$17)+1</f>
        <v>4</v>
      </c>
      <c r="P4023">
        <f>INDEX('Supply Data'!$L$12:$L$17,'Demand Data'!O4023)</f>
        <v>50</v>
      </c>
      <c r="R4023" t="str">
        <f t="shared" si="626"/>
        <v>16-Jun-08 Monday 10</v>
      </c>
    </row>
    <row r="4024" spans="4:18" x14ac:dyDescent="0.35">
      <c r="D4024" s="21">
        <f t="shared" si="627"/>
        <v>39615.416666656922</v>
      </c>
      <c r="E4024" s="21" t="b">
        <f t="shared" si="620"/>
        <v>0</v>
      </c>
      <c r="F4024" s="21" t="b">
        <f t="shared" si="621"/>
        <v>0</v>
      </c>
      <c r="G4024" s="20">
        <f t="shared" si="622"/>
        <v>1</v>
      </c>
      <c r="H4024" s="20">
        <f t="shared" si="623"/>
        <v>24</v>
      </c>
      <c r="I4024" s="20">
        <f t="shared" si="628"/>
        <v>11</v>
      </c>
      <c r="J4024" s="21">
        <f t="shared" si="629"/>
        <v>39615</v>
      </c>
      <c r="K4024" s="21"/>
      <c r="L4024" s="21" t="str">
        <f t="shared" si="624"/>
        <v>Monday</v>
      </c>
      <c r="M4024" s="20">
        <f t="shared" si="625"/>
        <v>6</v>
      </c>
      <c r="N4024" s="19">
        <v>4216.5</v>
      </c>
      <c r="O4024" s="4">
        <f>MATCH(N4024-1,'Supply Data'!$K$12:$K$17)+1</f>
        <v>4</v>
      </c>
      <c r="P4024">
        <f>INDEX('Supply Data'!$L$12:$L$17,'Demand Data'!O4024)</f>
        <v>50</v>
      </c>
      <c r="R4024" t="str">
        <f t="shared" si="626"/>
        <v>16-Jun-08 Monday 11</v>
      </c>
    </row>
    <row r="4025" spans="4:18" x14ac:dyDescent="0.35">
      <c r="D4025" s="21">
        <f t="shared" si="627"/>
        <v>39615.458333323586</v>
      </c>
      <c r="E4025" s="21" t="b">
        <f t="shared" si="620"/>
        <v>0</v>
      </c>
      <c r="F4025" s="21" t="b">
        <f t="shared" si="621"/>
        <v>0</v>
      </c>
      <c r="G4025" s="20">
        <f t="shared" si="622"/>
        <v>1</v>
      </c>
      <c r="H4025" s="20">
        <f t="shared" si="623"/>
        <v>24</v>
      </c>
      <c r="I4025" s="20">
        <f t="shared" si="628"/>
        <v>12</v>
      </c>
      <c r="J4025" s="21">
        <f t="shared" si="629"/>
        <v>39615</v>
      </c>
      <c r="K4025" s="21"/>
      <c r="L4025" s="21" t="str">
        <f t="shared" si="624"/>
        <v>Monday</v>
      </c>
      <c r="M4025" s="20">
        <f t="shared" si="625"/>
        <v>6</v>
      </c>
      <c r="N4025" s="19">
        <v>4158</v>
      </c>
      <c r="O4025" s="4">
        <f>MATCH(N4025-1,'Supply Data'!$K$12:$K$17)+1</f>
        <v>4</v>
      </c>
      <c r="P4025">
        <f>INDEX('Supply Data'!$L$12:$L$17,'Demand Data'!O4025)</f>
        <v>50</v>
      </c>
      <c r="R4025" t="str">
        <f t="shared" si="626"/>
        <v>16-Jun-08 Monday 12</v>
      </c>
    </row>
    <row r="4026" spans="4:18" x14ac:dyDescent="0.35">
      <c r="D4026" s="21">
        <f t="shared" si="627"/>
        <v>39615.49999999025</v>
      </c>
      <c r="E4026" s="21" t="b">
        <f t="shared" si="620"/>
        <v>0</v>
      </c>
      <c r="F4026" s="21" t="b">
        <f t="shared" si="621"/>
        <v>0</v>
      </c>
      <c r="G4026" s="20">
        <f t="shared" si="622"/>
        <v>1</v>
      </c>
      <c r="H4026" s="20">
        <f t="shared" si="623"/>
        <v>24</v>
      </c>
      <c r="I4026" s="20">
        <f t="shared" si="628"/>
        <v>13</v>
      </c>
      <c r="J4026" s="21">
        <f t="shared" si="629"/>
        <v>39615</v>
      </c>
      <c r="K4026" s="21"/>
      <c r="L4026" s="21" t="str">
        <f t="shared" si="624"/>
        <v>Monday</v>
      </c>
      <c r="M4026" s="20">
        <f t="shared" si="625"/>
        <v>6</v>
      </c>
      <c r="N4026" s="19">
        <v>4168.5</v>
      </c>
      <c r="O4026" s="4">
        <f>MATCH(N4026-1,'Supply Data'!$K$12:$K$17)+1</f>
        <v>4</v>
      </c>
      <c r="P4026">
        <f>INDEX('Supply Data'!$L$12:$L$17,'Demand Data'!O4026)</f>
        <v>50</v>
      </c>
      <c r="R4026" t="str">
        <f t="shared" si="626"/>
        <v>16-Jun-08 Monday 13</v>
      </c>
    </row>
    <row r="4027" spans="4:18" x14ac:dyDescent="0.35">
      <c r="D4027" s="21">
        <f t="shared" si="627"/>
        <v>39615.541666656914</v>
      </c>
      <c r="E4027" s="21" t="b">
        <f t="shared" si="620"/>
        <v>0</v>
      </c>
      <c r="F4027" s="21" t="b">
        <f t="shared" si="621"/>
        <v>0</v>
      </c>
      <c r="G4027" s="20">
        <f t="shared" si="622"/>
        <v>1</v>
      </c>
      <c r="H4027" s="20">
        <f t="shared" si="623"/>
        <v>24</v>
      </c>
      <c r="I4027" s="20">
        <f t="shared" si="628"/>
        <v>14</v>
      </c>
      <c r="J4027" s="21">
        <f t="shared" si="629"/>
        <v>39615</v>
      </c>
      <c r="K4027" s="21"/>
      <c r="L4027" s="21" t="str">
        <f t="shared" si="624"/>
        <v>Monday</v>
      </c>
      <c r="M4027" s="20">
        <f t="shared" si="625"/>
        <v>6</v>
      </c>
      <c r="N4027" s="19">
        <v>4195.5</v>
      </c>
      <c r="O4027" s="4">
        <f>MATCH(N4027-1,'Supply Data'!$K$12:$K$17)+1</f>
        <v>4</v>
      </c>
      <c r="P4027">
        <f>INDEX('Supply Data'!$L$12:$L$17,'Demand Data'!O4027)</f>
        <v>50</v>
      </c>
      <c r="R4027" t="str">
        <f t="shared" si="626"/>
        <v>16-Jun-08 Monday 14</v>
      </c>
    </row>
    <row r="4028" spans="4:18" x14ac:dyDescent="0.35">
      <c r="D4028" s="21">
        <f t="shared" si="627"/>
        <v>39615.583333323579</v>
      </c>
      <c r="E4028" s="21" t="b">
        <f t="shared" si="620"/>
        <v>0</v>
      </c>
      <c r="F4028" s="21" t="b">
        <f t="shared" si="621"/>
        <v>0</v>
      </c>
      <c r="G4028" s="20">
        <f t="shared" si="622"/>
        <v>1</v>
      </c>
      <c r="H4028" s="20">
        <f t="shared" si="623"/>
        <v>24</v>
      </c>
      <c r="I4028" s="20">
        <f t="shared" si="628"/>
        <v>15</v>
      </c>
      <c r="J4028" s="21">
        <f t="shared" si="629"/>
        <v>39615</v>
      </c>
      <c r="K4028" s="21"/>
      <c r="L4028" s="21" t="str">
        <f t="shared" si="624"/>
        <v>Monday</v>
      </c>
      <c r="M4028" s="20">
        <f t="shared" si="625"/>
        <v>6</v>
      </c>
      <c r="N4028" s="19">
        <v>4092</v>
      </c>
      <c r="O4028" s="4">
        <f>MATCH(N4028-1,'Supply Data'!$K$12:$K$17)+1</f>
        <v>4</v>
      </c>
      <c r="P4028">
        <f>INDEX('Supply Data'!$L$12:$L$17,'Demand Data'!O4028)</f>
        <v>50</v>
      </c>
      <c r="R4028" t="str">
        <f t="shared" si="626"/>
        <v>16-Jun-08 Monday 15</v>
      </c>
    </row>
    <row r="4029" spans="4:18" x14ac:dyDescent="0.35">
      <c r="D4029" s="21">
        <f t="shared" si="627"/>
        <v>39615.624999990243</v>
      </c>
      <c r="E4029" s="21" t="b">
        <f t="shared" si="620"/>
        <v>0</v>
      </c>
      <c r="F4029" s="21" t="b">
        <f t="shared" si="621"/>
        <v>0</v>
      </c>
      <c r="G4029" s="20">
        <f t="shared" si="622"/>
        <v>1</v>
      </c>
      <c r="H4029" s="20">
        <f t="shared" si="623"/>
        <v>24</v>
      </c>
      <c r="I4029" s="20">
        <f t="shared" si="628"/>
        <v>16</v>
      </c>
      <c r="J4029" s="21">
        <f t="shared" si="629"/>
        <v>39615</v>
      </c>
      <c r="K4029" s="21"/>
      <c r="L4029" s="21" t="str">
        <f t="shared" si="624"/>
        <v>Monday</v>
      </c>
      <c r="M4029" s="20">
        <f t="shared" si="625"/>
        <v>6</v>
      </c>
      <c r="N4029" s="19">
        <v>3979.5</v>
      </c>
      <c r="O4029" s="4">
        <f>MATCH(N4029-1,'Supply Data'!$K$12:$K$17)+1</f>
        <v>4</v>
      </c>
      <c r="P4029">
        <f>INDEX('Supply Data'!$L$12:$L$17,'Demand Data'!O4029)</f>
        <v>50</v>
      </c>
      <c r="R4029" t="str">
        <f t="shared" si="626"/>
        <v>16-Jun-08 Monday 16</v>
      </c>
    </row>
    <row r="4030" spans="4:18" x14ac:dyDescent="0.35">
      <c r="D4030" s="21">
        <f t="shared" si="627"/>
        <v>39615.666666656907</v>
      </c>
      <c r="E4030" s="21" t="b">
        <f t="shared" si="620"/>
        <v>0</v>
      </c>
      <c r="F4030" s="21" t="b">
        <f t="shared" si="621"/>
        <v>0</v>
      </c>
      <c r="G4030" s="20">
        <f t="shared" si="622"/>
        <v>1</v>
      </c>
      <c r="H4030" s="20">
        <f t="shared" si="623"/>
        <v>24</v>
      </c>
      <c r="I4030" s="20">
        <f t="shared" si="628"/>
        <v>17</v>
      </c>
      <c r="J4030" s="21">
        <f t="shared" si="629"/>
        <v>39615</v>
      </c>
      <c r="K4030" s="21"/>
      <c r="L4030" s="21" t="str">
        <f t="shared" si="624"/>
        <v>Monday</v>
      </c>
      <c r="M4030" s="20">
        <f t="shared" si="625"/>
        <v>6</v>
      </c>
      <c r="N4030" s="19">
        <v>3960</v>
      </c>
      <c r="O4030" s="4">
        <f>MATCH(N4030-1,'Supply Data'!$K$12:$K$17)+1</f>
        <v>4</v>
      </c>
      <c r="P4030">
        <f>INDEX('Supply Data'!$L$12:$L$17,'Demand Data'!O4030)</f>
        <v>50</v>
      </c>
      <c r="R4030" t="str">
        <f t="shared" si="626"/>
        <v>16-Jun-08 Monday 17</v>
      </c>
    </row>
    <row r="4031" spans="4:18" x14ac:dyDescent="0.35">
      <c r="D4031" s="21">
        <f t="shared" si="627"/>
        <v>39615.708333323571</v>
      </c>
      <c r="E4031" s="21" t="b">
        <f t="shared" si="620"/>
        <v>0</v>
      </c>
      <c r="F4031" s="21" t="b">
        <f t="shared" si="621"/>
        <v>0</v>
      </c>
      <c r="G4031" s="20">
        <f t="shared" si="622"/>
        <v>1</v>
      </c>
      <c r="H4031" s="20">
        <f t="shared" si="623"/>
        <v>24</v>
      </c>
      <c r="I4031" s="20">
        <f t="shared" si="628"/>
        <v>18</v>
      </c>
      <c r="J4031" s="21">
        <f t="shared" si="629"/>
        <v>39615</v>
      </c>
      <c r="K4031" s="21"/>
      <c r="L4031" s="21" t="str">
        <f t="shared" si="624"/>
        <v>Monday</v>
      </c>
      <c r="M4031" s="20">
        <f t="shared" si="625"/>
        <v>6</v>
      </c>
      <c r="N4031" s="19">
        <v>4252.5</v>
      </c>
      <c r="O4031" s="4">
        <f>MATCH(N4031-1,'Supply Data'!$K$12:$K$17)+1</f>
        <v>4</v>
      </c>
      <c r="P4031">
        <f>INDEX('Supply Data'!$L$12:$L$17,'Demand Data'!O4031)</f>
        <v>50</v>
      </c>
      <c r="R4031" t="str">
        <f t="shared" si="626"/>
        <v>16-Jun-08 Monday 18</v>
      </c>
    </row>
    <row r="4032" spans="4:18" x14ac:dyDescent="0.35">
      <c r="D4032" s="21">
        <f t="shared" si="627"/>
        <v>39615.749999990236</v>
      </c>
      <c r="E4032" s="21" t="b">
        <f t="shared" si="620"/>
        <v>0</v>
      </c>
      <c r="F4032" s="21" t="b">
        <f t="shared" si="621"/>
        <v>0</v>
      </c>
      <c r="G4032" s="20">
        <f t="shared" si="622"/>
        <v>1</v>
      </c>
      <c r="H4032" s="20">
        <f t="shared" si="623"/>
        <v>24</v>
      </c>
      <c r="I4032" s="20">
        <f t="shared" si="628"/>
        <v>19</v>
      </c>
      <c r="J4032" s="21">
        <f t="shared" si="629"/>
        <v>39615</v>
      </c>
      <c r="K4032" s="21"/>
      <c r="L4032" s="21" t="str">
        <f t="shared" si="624"/>
        <v>Monday</v>
      </c>
      <c r="M4032" s="20">
        <f t="shared" si="625"/>
        <v>6</v>
      </c>
      <c r="N4032" s="19">
        <v>5116.5</v>
      </c>
      <c r="O4032" s="4">
        <f>MATCH(N4032-1,'Supply Data'!$K$12:$K$17)+1</f>
        <v>5</v>
      </c>
      <c r="P4032">
        <f>INDEX('Supply Data'!$L$12:$L$17,'Demand Data'!O4032)</f>
        <v>75</v>
      </c>
      <c r="R4032" t="str">
        <f t="shared" si="626"/>
        <v>16-Jun-08 Monday 19</v>
      </c>
    </row>
    <row r="4033" spans="4:18" x14ac:dyDescent="0.35">
      <c r="D4033" s="21">
        <f t="shared" si="627"/>
        <v>39615.7916666569</v>
      </c>
      <c r="E4033" s="21" t="b">
        <f t="shared" si="620"/>
        <v>0</v>
      </c>
      <c r="F4033" s="21" t="b">
        <f t="shared" si="621"/>
        <v>0</v>
      </c>
      <c r="G4033" s="20">
        <f t="shared" si="622"/>
        <v>1</v>
      </c>
      <c r="H4033" s="20">
        <f t="shared" si="623"/>
        <v>24</v>
      </c>
      <c r="I4033" s="20">
        <f t="shared" si="628"/>
        <v>20</v>
      </c>
      <c r="J4033" s="21">
        <f t="shared" si="629"/>
        <v>39615</v>
      </c>
      <c r="K4033" s="21"/>
      <c r="L4033" s="21" t="str">
        <f t="shared" si="624"/>
        <v>Monday</v>
      </c>
      <c r="M4033" s="20">
        <f t="shared" si="625"/>
        <v>6</v>
      </c>
      <c r="N4033" s="19">
        <v>5164.5</v>
      </c>
      <c r="O4033" s="4">
        <f>MATCH(N4033-1,'Supply Data'!$K$12:$K$17)+1</f>
        <v>5</v>
      </c>
      <c r="P4033">
        <f>INDEX('Supply Data'!$L$12:$L$17,'Demand Data'!O4033)</f>
        <v>75</v>
      </c>
      <c r="R4033" t="str">
        <f t="shared" si="626"/>
        <v>16-Jun-08 Monday 20</v>
      </c>
    </row>
    <row r="4034" spans="4:18" x14ac:dyDescent="0.35">
      <c r="D4034" s="21">
        <f t="shared" si="627"/>
        <v>39615.833333323564</v>
      </c>
      <c r="E4034" s="21" t="b">
        <f t="shared" si="620"/>
        <v>0</v>
      </c>
      <c r="F4034" s="21" t="b">
        <f t="shared" si="621"/>
        <v>0</v>
      </c>
      <c r="G4034" s="20">
        <f t="shared" si="622"/>
        <v>1</v>
      </c>
      <c r="H4034" s="20">
        <f t="shared" si="623"/>
        <v>24</v>
      </c>
      <c r="I4034" s="20">
        <f t="shared" si="628"/>
        <v>21</v>
      </c>
      <c r="J4034" s="21">
        <f t="shared" si="629"/>
        <v>39615</v>
      </c>
      <c r="K4034" s="21"/>
      <c r="L4034" s="21" t="str">
        <f t="shared" si="624"/>
        <v>Monday</v>
      </c>
      <c r="M4034" s="20">
        <f t="shared" si="625"/>
        <v>6</v>
      </c>
      <c r="N4034" s="19">
        <v>4996.5</v>
      </c>
      <c r="O4034" s="4">
        <f>MATCH(N4034-1,'Supply Data'!$K$12:$K$17)+1</f>
        <v>5</v>
      </c>
      <c r="P4034">
        <f>INDEX('Supply Data'!$L$12:$L$17,'Demand Data'!O4034)</f>
        <v>75</v>
      </c>
      <c r="R4034" t="str">
        <f t="shared" si="626"/>
        <v>16-Jun-08 Monday 21</v>
      </c>
    </row>
    <row r="4035" spans="4:18" x14ac:dyDescent="0.35">
      <c r="D4035" s="21">
        <f t="shared" si="627"/>
        <v>39615.874999990228</v>
      </c>
      <c r="E4035" s="21" t="b">
        <f t="shared" si="620"/>
        <v>0</v>
      </c>
      <c r="F4035" s="21" t="b">
        <f t="shared" si="621"/>
        <v>0</v>
      </c>
      <c r="G4035" s="20">
        <f t="shared" si="622"/>
        <v>1</v>
      </c>
      <c r="H4035" s="20">
        <f t="shared" si="623"/>
        <v>24</v>
      </c>
      <c r="I4035" s="20">
        <f t="shared" si="628"/>
        <v>22</v>
      </c>
      <c r="J4035" s="21">
        <f t="shared" si="629"/>
        <v>39615</v>
      </c>
      <c r="K4035" s="21"/>
      <c r="L4035" s="21" t="str">
        <f t="shared" si="624"/>
        <v>Monday</v>
      </c>
      <c r="M4035" s="20">
        <f t="shared" si="625"/>
        <v>6</v>
      </c>
      <c r="N4035" s="19">
        <v>4759.5</v>
      </c>
      <c r="O4035" s="4">
        <f>MATCH(N4035-1,'Supply Data'!$K$12:$K$17)+1</f>
        <v>4</v>
      </c>
      <c r="P4035">
        <f>INDEX('Supply Data'!$L$12:$L$17,'Demand Data'!O4035)</f>
        <v>50</v>
      </c>
      <c r="R4035" t="str">
        <f t="shared" si="626"/>
        <v>16-Jun-08 Monday 22</v>
      </c>
    </row>
    <row r="4036" spans="4:18" x14ac:dyDescent="0.35">
      <c r="D4036" s="21">
        <f t="shared" si="627"/>
        <v>39615.916666656893</v>
      </c>
      <c r="E4036" s="21" t="b">
        <f t="shared" si="620"/>
        <v>0</v>
      </c>
      <c r="F4036" s="21" t="b">
        <f t="shared" si="621"/>
        <v>0</v>
      </c>
      <c r="G4036" s="20">
        <f t="shared" si="622"/>
        <v>1</v>
      </c>
      <c r="H4036" s="20">
        <f t="shared" si="623"/>
        <v>24</v>
      </c>
      <c r="I4036" s="20">
        <f t="shared" si="628"/>
        <v>23</v>
      </c>
      <c r="J4036" s="21">
        <f t="shared" si="629"/>
        <v>39615</v>
      </c>
      <c r="K4036" s="21"/>
      <c r="L4036" s="21" t="str">
        <f t="shared" si="624"/>
        <v>Monday</v>
      </c>
      <c r="M4036" s="20">
        <f t="shared" si="625"/>
        <v>6</v>
      </c>
      <c r="N4036" s="19">
        <v>4320</v>
      </c>
      <c r="O4036" s="4">
        <f>MATCH(N4036-1,'Supply Data'!$K$12:$K$17)+1</f>
        <v>4</v>
      </c>
      <c r="P4036">
        <f>INDEX('Supply Data'!$L$12:$L$17,'Demand Data'!O4036)</f>
        <v>50</v>
      </c>
      <c r="R4036" t="str">
        <f t="shared" si="626"/>
        <v>16-Jun-08 Monday 23</v>
      </c>
    </row>
    <row r="4037" spans="4:18" x14ac:dyDescent="0.35">
      <c r="D4037" s="21">
        <f t="shared" si="627"/>
        <v>39615.958333323557</v>
      </c>
      <c r="E4037" s="21" t="b">
        <f t="shared" si="620"/>
        <v>0</v>
      </c>
      <c r="F4037" s="21" t="b">
        <f t="shared" si="621"/>
        <v>0</v>
      </c>
      <c r="G4037" s="20">
        <f t="shared" si="622"/>
        <v>1</v>
      </c>
      <c r="H4037" s="20">
        <f t="shared" si="623"/>
        <v>24</v>
      </c>
      <c r="I4037" s="20">
        <f t="shared" si="628"/>
        <v>24</v>
      </c>
      <c r="J4037" s="21">
        <f t="shared" si="629"/>
        <v>39615</v>
      </c>
      <c r="K4037" s="21"/>
      <c r="L4037" s="21" t="str">
        <f t="shared" si="624"/>
        <v>Monday</v>
      </c>
      <c r="M4037" s="20">
        <f t="shared" si="625"/>
        <v>6</v>
      </c>
      <c r="N4037" s="19">
        <v>4147.5</v>
      </c>
      <c r="O4037" s="4">
        <f>MATCH(N4037-1,'Supply Data'!$K$12:$K$17)+1</f>
        <v>4</v>
      </c>
      <c r="P4037">
        <f>INDEX('Supply Data'!$L$12:$L$17,'Demand Data'!O4037)</f>
        <v>50</v>
      </c>
      <c r="R4037" t="str">
        <f t="shared" si="626"/>
        <v>16-Jun-08 Monday 24</v>
      </c>
    </row>
    <row r="4038" spans="4:18" x14ac:dyDescent="0.35">
      <c r="D4038" s="21">
        <f t="shared" si="627"/>
        <v>39615.999999990221</v>
      </c>
      <c r="E4038" s="21" t="b">
        <f t="shared" ref="E4038:E4101" si="630">D4038=$D$2</f>
        <v>0</v>
      </c>
      <c r="F4038" s="21" t="b">
        <f t="shared" ref="F4038:F4101" si="631">D4038=$E$2</f>
        <v>0</v>
      </c>
      <c r="G4038" s="20">
        <f t="shared" si="622"/>
        <v>1</v>
      </c>
      <c r="H4038" s="20">
        <f t="shared" si="623"/>
        <v>24</v>
      </c>
      <c r="I4038" s="20">
        <f t="shared" si="628"/>
        <v>1</v>
      </c>
      <c r="J4038" s="21">
        <f t="shared" si="629"/>
        <v>39616</v>
      </c>
      <c r="K4038" s="21"/>
      <c r="L4038" s="21" t="str">
        <f t="shared" si="624"/>
        <v>Tuesday</v>
      </c>
      <c r="M4038" s="20">
        <f t="shared" si="625"/>
        <v>6</v>
      </c>
      <c r="N4038" s="19">
        <v>3979.5</v>
      </c>
      <c r="O4038" s="4">
        <f>MATCH(N4038-1,'Supply Data'!$K$12:$K$17)+1</f>
        <v>4</v>
      </c>
      <c r="P4038">
        <f>INDEX('Supply Data'!$L$12:$L$17,'Demand Data'!O4038)</f>
        <v>50</v>
      </c>
      <c r="R4038" t="str">
        <f t="shared" si="626"/>
        <v>17-Jun-08 Tuesday 1</v>
      </c>
    </row>
    <row r="4039" spans="4:18" x14ac:dyDescent="0.35">
      <c r="D4039" s="21">
        <f t="shared" si="627"/>
        <v>39616.041666656885</v>
      </c>
      <c r="E4039" s="21" t="b">
        <f t="shared" si="630"/>
        <v>0</v>
      </c>
      <c r="F4039" s="21" t="b">
        <f t="shared" si="631"/>
        <v>0</v>
      </c>
      <c r="G4039" s="20">
        <f t="shared" ref="G4039:G4102" si="632">IF(E4039,2,IF(F4039,3,1))</f>
        <v>1</v>
      </c>
      <c r="H4039" s="20">
        <f t="shared" ref="H4039:H4102" si="633">CHOOSE(G4039,24,23,25)</f>
        <v>24</v>
      </c>
      <c r="I4039" s="20">
        <f t="shared" si="628"/>
        <v>2</v>
      </c>
      <c r="J4039" s="21">
        <f t="shared" si="629"/>
        <v>39616</v>
      </c>
      <c r="K4039" s="21"/>
      <c r="L4039" s="21" t="str">
        <f t="shared" ref="L4039:L4102" si="634">TEXT(J4039,"ddddd")</f>
        <v>Tuesday</v>
      </c>
      <c r="M4039" s="20">
        <f t="shared" ref="M4039:M4102" si="635">MONTH(D4039)</f>
        <v>6</v>
      </c>
      <c r="N4039" s="19">
        <v>3862.5</v>
      </c>
      <c r="O4039" s="4">
        <f>MATCH(N4039-1,'Supply Data'!$K$12:$K$17)+1</f>
        <v>4</v>
      </c>
      <c r="P4039">
        <f>INDEX('Supply Data'!$L$12:$L$17,'Demand Data'!O4039)</f>
        <v>50</v>
      </c>
      <c r="R4039" t="str">
        <f t="shared" ref="R4039:R4102" si="636">TEXT(D4039,"dd-mmm-yy ddddd")&amp;" "&amp;I4039</f>
        <v>17-Jun-08 Tuesday 2</v>
      </c>
    </row>
    <row r="4040" spans="4:18" x14ac:dyDescent="0.35">
      <c r="D4040" s="21">
        <f t="shared" ref="D4040:D4103" si="637">D4039+1/24</f>
        <v>39616.08333332355</v>
      </c>
      <c r="E4040" s="21" t="b">
        <f t="shared" si="630"/>
        <v>0</v>
      </c>
      <c r="F4040" s="21" t="b">
        <f t="shared" si="631"/>
        <v>0</v>
      </c>
      <c r="G4040" s="20">
        <f t="shared" si="632"/>
        <v>1</v>
      </c>
      <c r="H4040" s="20">
        <f t="shared" si="633"/>
        <v>24</v>
      </c>
      <c r="I4040" s="20">
        <f t="shared" ref="I4040:I4103" si="638">IF(I4039&gt;=H4040,1,I4039+1)</f>
        <v>3</v>
      </c>
      <c r="J4040" s="21">
        <f t="shared" ref="J4040:J4103" si="639">IF(I4040=1,J4039+1,J4039)</f>
        <v>39616</v>
      </c>
      <c r="K4040" s="21"/>
      <c r="L4040" s="21" t="str">
        <f t="shared" si="634"/>
        <v>Tuesday</v>
      </c>
      <c r="M4040" s="20">
        <f t="shared" si="635"/>
        <v>6</v>
      </c>
      <c r="N4040" s="19">
        <v>3784.5</v>
      </c>
      <c r="O4040" s="4">
        <f>MATCH(N4040-1,'Supply Data'!$K$12:$K$17)+1</f>
        <v>4</v>
      </c>
      <c r="P4040">
        <f>INDEX('Supply Data'!$L$12:$L$17,'Demand Data'!O4040)</f>
        <v>50</v>
      </c>
      <c r="R4040" t="str">
        <f t="shared" si="636"/>
        <v>17-Jun-08 Tuesday 3</v>
      </c>
    </row>
    <row r="4041" spans="4:18" x14ac:dyDescent="0.35">
      <c r="D4041" s="21">
        <f t="shared" si="637"/>
        <v>39616.124999990214</v>
      </c>
      <c r="E4041" s="21" t="b">
        <f t="shared" si="630"/>
        <v>0</v>
      </c>
      <c r="F4041" s="21" t="b">
        <f t="shared" si="631"/>
        <v>0</v>
      </c>
      <c r="G4041" s="20">
        <f t="shared" si="632"/>
        <v>1</v>
      </c>
      <c r="H4041" s="20">
        <f t="shared" si="633"/>
        <v>24</v>
      </c>
      <c r="I4041" s="20">
        <f t="shared" si="638"/>
        <v>4</v>
      </c>
      <c r="J4041" s="21">
        <f t="shared" si="639"/>
        <v>39616</v>
      </c>
      <c r="K4041" s="21"/>
      <c r="L4041" s="21" t="str">
        <f t="shared" si="634"/>
        <v>Tuesday</v>
      </c>
      <c r="M4041" s="20">
        <f t="shared" si="635"/>
        <v>6</v>
      </c>
      <c r="N4041" s="19">
        <v>3772.5</v>
      </c>
      <c r="O4041" s="4">
        <f>MATCH(N4041-1,'Supply Data'!$K$12:$K$17)+1</f>
        <v>4</v>
      </c>
      <c r="P4041">
        <f>INDEX('Supply Data'!$L$12:$L$17,'Demand Data'!O4041)</f>
        <v>50</v>
      </c>
      <c r="R4041" t="str">
        <f t="shared" si="636"/>
        <v>17-Jun-08 Tuesday 4</v>
      </c>
    </row>
    <row r="4042" spans="4:18" x14ac:dyDescent="0.35">
      <c r="D4042" s="21">
        <f t="shared" si="637"/>
        <v>39616.166666656878</v>
      </c>
      <c r="E4042" s="21" t="b">
        <f t="shared" si="630"/>
        <v>0</v>
      </c>
      <c r="F4042" s="21" t="b">
        <f t="shared" si="631"/>
        <v>0</v>
      </c>
      <c r="G4042" s="20">
        <f t="shared" si="632"/>
        <v>1</v>
      </c>
      <c r="H4042" s="20">
        <f t="shared" si="633"/>
        <v>24</v>
      </c>
      <c r="I4042" s="20">
        <f t="shared" si="638"/>
        <v>5</v>
      </c>
      <c r="J4042" s="21">
        <f t="shared" si="639"/>
        <v>39616</v>
      </c>
      <c r="K4042" s="21"/>
      <c r="L4042" s="21" t="str">
        <f t="shared" si="634"/>
        <v>Tuesday</v>
      </c>
      <c r="M4042" s="20">
        <f t="shared" si="635"/>
        <v>6</v>
      </c>
      <c r="N4042" s="19">
        <v>3979.5</v>
      </c>
      <c r="O4042" s="4">
        <f>MATCH(N4042-1,'Supply Data'!$K$12:$K$17)+1</f>
        <v>4</v>
      </c>
      <c r="P4042">
        <f>INDEX('Supply Data'!$L$12:$L$17,'Demand Data'!O4042)</f>
        <v>50</v>
      </c>
      <c r="R4042" t="str">
        <f t="shared" si="636"/>
        <v>17-Jun-08 Tuesday 5</v>
      </c>
    </row>
    <row r="4043" spans="4:18" x14ac:dyDescent="0.35">
      <c r="D4043" s="21">
        <f t="shared" si="637"/>
        <v>39616.208333323542</v>
      </c>
      <c r="E4043" s="21" t="b">
        <f t="shared" si="630"/>
        <v>0</v>
      </c>
      <c r="F4043" s="21" t="b">
        <f t="shared" si="631"/>
        <v>0</v>
      </c>
      <c r="G4043" s="20">
        <f t="shared" si="632"/>
        <v>1</v>
      </c>
      <c r="H4043" s="20">
        <f t="shared" si="633"/>
        <v>24</v>
      </c>
      <c r="I4043" s="20">
        <f t="shared" si="638"/>
        <v>6</v>
      </c>
      <c r="J4043" s="21">
        <f t="shared" si="639"/>
        <v>39616</v>
      </c>
      <c r="K4043" s="21"/>
      <c r="L4043" s="21" t="str">
        <f t="shared" si="634"/>
        <v>Tuesday</v>
      </c>
      <c r="M4043" s="20">
        <f t="shared" si="635"/>
        <v>6</v>
      </c>
      <c r="N4043" s="19">
        <v>3850.5</v>
      </c>
      <c r="O4043" s="4">
        <f>MATCH(N4043-1,'Supply Data'!$K$12:$K$17)+1</f>
        <v>4</v>
      </c>
      <c r="P4043">
        <f>INDEX('Supply Data'!$L$12:$L$17,'Demand Data'!O4043)</f>
        <v>50</v>
      </c>
      <c r="R4043" t="str">
        <f t="shared" si="636"/>
        <v>17-Jun-08 Tuesday 6</v>
      </c>
    </row>
    <row r="4044" spans="4:18" x14ac:dyDescent="0.35">
      <c r="D4044" s="21">
        <f t="shared" si="637"/>
        <v>39616.249999990207</v>
      </c>
      <c r="E4044" s="21" t="b">
        <f t="shared" si="630"/>
        <v>0</v>
      </c>
      <c r="F4044" s="21" t="b">
        <f t="shared" si="631"/>
        <v>0</v>
      </c>
      <c r="G4044" s="20">
        <f t="shared" si="632"/>
        <v>1</v>
      </c>
      <c r="H4044" s="20">
        <f t="shared" si="633"/>
        <v>24</v>
      </c>
      <c r="I4044" s="20">
        <f t="shared" si="638"/>
        <v>7</v>
      </c>
      <c r="J4044" s="21">
        <f t="shared" si="639"/>
        <v>39616</v>
      </c>
      <c r="K4044" s="21"/>
      <c r="L4044" s="21" t="str">
        <f t="shared" si="634"/>
        <v>Tuesday</v>
      </c>
      <c r="M4044" s="20">
        <f t="shared" si="635"/>
        <v>6</v>
      </c>
      <c r="N4044" s="19">
        <v>4113</v>
      </c>
      <c r="O4044" s="4">
        <f>MATCH(N4044-1,'Supply Data'!$K$12:$K$17)+1</f>
        <v>4</v>
      </c>
      <c r="P4044">
        <f>INDEX('Supply Data'!$L$12:$L$17,'Demand Data'!O4044)</f>
        <v>50</v>
      </c>
      <c r="R4044" t="str">
        <f t="shared" si="636"/>
        <v>17-Jun-08 Tuesday 7</v>
      </c>
    </row>
    <row r="4045" spans="4:18" x14ac:dyDescent="0.35">
      <c r="D4045" s="21">
        <f t="shared" si="637"/>
        <v>39616.291666656871</v>
      </c>
      <c r="E4045" s="21" t="b">
        <f t="shared" si="630"/>
        <v>0</v>
      </c>
      <c r="F4045" s="21" t="b">
        <f t="shared" si="631"/>
        <v>0</v>
      </c>
      <c r="G4045" s="20">
        <f t="shared" si="632"/>
        <v>1</v>
      </c>
      <c r="H4045" s="20">
        <f t="shared" si="633"/>
        <v>24</v>
      </c>
      <c r="I4045" s="20">
        <f t="shared" si="638"/>
        <v>8</v>
      </c>
      <c r="J4045" s="21">
        <f t="shared" si="639"/>
        <v>39616</v>
      </c>
      <c r="K4045" s="21"/>
      <c r="L4045" s="21" t="str">
        <f t="shared" si="634"/>
        <v>Tuesday</v>
      </c>
      <c r="M4045" s="20">
        <f t="shared" si="635"/>
        <v>6</v>
      </c>
      <c r="N4045" s="19">
        <v>5047.5</v>
      </c>
      <c r="O4045" s="4">
        <f>MATCH(N4045-1,'Supply Data'!$K$12:$K$17)+1</f>
        <v>5</v>
      </c>
      <c r="P4045">
        <f>INDEX('Supply Data'!$L$12:$L$17,'Demand Data'!O4045)</f>
        <v>75</v>
      </c>
      <c r="R4045" t="str">
        <f t="shared" si="636"/>
        <v>17-Jun-08 Tuesday 8</v>
      </c>
    </row>
    <row r="4046" spans="4:18" x14ac:dyDescent="0.35">
      <c r="D4046" s="21">
        <f t="shared" si="637"/>
        <v>39616.333333323535</v>
      </c>
      <c r="E4046" s="21" t="b">
        <f t="shared" si="630"/>
        <v>0</v>
      </c>
      <c r="F4046" s="21" t="b">
        <f t="shared" si="631"/>
        <v>0</v>
      </c>
      <c r="G4046" s="20">
        <f t="shared" si="632"/>
        <v>1</v>
      </c>
      <c r="H4046" s="20">
        <f t="shared" si="633"/>
        <v>24</v>
      </c>
      <c r="I4046" s="20">
        <f t="shared" si="638"/>
        <v>9</v>
      </c>
      <c r="J4046" s="21">
        <f t="shared" si="639"/>
        <v>39616</v>
      </c>
      <c r="K4046" s="21"/>
      <c r="L4046" s="21" t="str">
        <f t="shared" si="634"/>
        <v>Tuesday</v>
      </c>
      <c r="M4046" s="20">
        <f t="shared" si="635"/>
        <v>6</v>
      </c>
      <c r="N4046" s="19">
        <v>5610</v>
      </c>
      <c r="O4046" s="4">
        <f>MATCH(N4046-1,'Supply Data'!$K$12:$K$17)+1</f>
        <v>5</v>
      </c>
      <c r="P4046">
        <f>INDEX('Supply Data'!$L$12:$L$17,'Demand Data'!O4046)</f>
        <v>75</v>
      </c>
      <c r="R4046" t="str">
        <f t="shared" si="636"/>
        <v>17-Jun-08 Tuesday 9</v>
      </c>
    </row>
    <row r="4047" spans="4:18" x14ac:dyDescent="0.35">
      <c r="D4047" s="21">
        <f t="shared" si="637"/>
        <v>39616.374999990199</v>
      </c>
      <c r="E4047" s="21" t="b">
        <f t="shared" si="630"/>
        <v>0</v>
      </c>
      <c r="F4047" s="21" t="b">
        <f t="shared" si="631"/>
        <v>0</v>
      </c>
      <c r="G4047" s="20">
        <f t="shared" si="632"/>
        <v>1</v>
      </c>
      <c r="H4047" s="20">
        <f t="shared" si="633"/>
        <v>24</v>
      </c>
      <c r="I4047" s="20">
        <f t="shared" si="638"/>
        <v>10</v>
      </c>
      <c r="J4047" s="21">
        <f t="shared" si="639"/>
        <v>39616</v>
      </c>
      <c r="K4047" s="21"/>
      <c r="L4047" s="21" t="str">
        <f t="shared" si="634"/>
        <v>Tuesday</v>
      </c>
      <c r="M4047" s="20">
        <f t="shared" si="635"/>
        <v>6</v>
      </c>
      <c r="N4047" s="19">
        <v>5827.5</v>
      </c>
      <c r="O4047" s="4">
        <f>MATCH(N4047-1,'Supply Data'!$K$12:$K$17)+1</f>
        <v>5</v>
      </c>
      <c r="P4047">
        <f>INDEX('Supply Data'!$L$12:$L$17,'Demand Data'!O4047)</f>
        <v>75</v>
      </c>
      <c r="R4047" t="str">
        <f t="shared" si="636"/>
        <v>17-Jun-08 Tuesday 10</v>
      </c>
    </row>
    <row r="4048" spans="4:18" x14ac:dyDescent="0.35">
      <c r="D4048" s="21">
        <f t="shared" si="637"/>
        <v>39616.416666656864</v>
      </c>
      <c r="E4048" s="21" t="b">
        <f t="shared" si="630"/>
        <v>0</v>
      </c>
      <c r="F4048" s="21" t="b">
        <f t="shared" si="631"/>
        <v>0</v>
      </c>
      <c r="G4048" s="20">
        <f t="shared" si="632"/>
        <v>1</v>
      </c>
      <c r="H4048" s="20">
        <f t="shared" si="633"/>
        <v>24</v>
      </c>
      <c r="I4048" s="20">
        <f t="shared" si="638"/>
        <v>11</v>
      </c>
      <c r="J4048" s="21">
        <f t="shared" si="639"/>
        <v>39616</v>
      </c>
      <c r="K4048" s="21"/>
      <c r="L4048" s="21" t="str">
        <f t="shared" si="634"/>
        <v>Tuesday</v>
      </c>
      <c r="M4048" s="20">
        <f t="shared" si="635"/>
        <v>6</v>
      </c>
      <c r="N4048" s="19">
        <v>6040.5</v>
      </c>
      <c r="O4048" s="4">
        <f>MATCH(N4048-1,'Supply Data'!$K$12:$K$17)+1</f>
        <v>5</v>
      </c>
      <c r="P4048">
        <f>INDEX('Supply Data'!$L$12:$L$17,'Demand Data'!O4048)</f>
        <v>75</v>
      </c>
      <c r="R4048" t="str">
        <f t="shared" si="636"/>
        <v>17-Jun-08 Tuesday 11</v>
      </c>
    </row>
    <row r="4049" spans="4:18" x14ac:dyDescent="0.35">
      <c r="D4049" s="21">
        <f t="shared" si="637"/>
        <v>39616.458333323528</v>
      </c>
      <c r="E4049" s="21" t="b">
        <f t="shared" si="630"/>
        <v>0</v>
      </c>
      <c r="F4049" s="21" t="b">
        <f t="shared" si="631"/>
        <v>0</v>
      </c>
      <c r="G4049" s="20">
        <f t="shared" si="632"/>
        <v>1</v>
      </c>
      <c r="H4049" s="20">
        <f t="shared" si="633"/>
        <v>24</v>
      </c>
      <c r="I4049" s="20">
        <f t="shared" si="638"/>
        <v>12</v>
      </c>
      <c r="J4049" s="21">
        <f t="shared" si="639"/>
        <v>39616</v>
      </c>
      <c r="K4049" s="21"/>
      <c r="L4049" s="21" t="str">
        <f t="shared" si="634"/>
        <v>Tuesday</v>
      </c>
      <c r="M4049" s="20">
        <f t="shared" si="635"/>
        <v>6</v>
      </c>
      <c r="N4049" s="19">
        <v>5854.5</v>
      </c>
      <c r="O4049" s="4">
        <f>MATCH(N4049-1,'Supply Data'!$K$12:$K$17)+1</f>
        <v>5</v>
      </c>
      <c r="P4049">
        <f>INDEX('Supply Data'!$L$12:$L$17,'Demand Data'!O4049)</f>
        <v>75</v>
      </c>
      <c r="R4049" t="str">
        <f t="shared" si="636"/>
        <v>17-Jun-08 Tuesday 12</v>
      </c>
    </row>
    <row r="4050" spans="4:18" x14ac:dyDescent="0.35">
      <c r="D4050" s="21">
        <f t="shared" si="637"/>
        <v>39616.499999990192</v>
      </c>
      <c r="E4050" s="21" t="b">
        <f t="shared" si="630"/>
        <v>0</v>
      </c>
      <c r="F4050" s="21" t="b">
        <f t="shared" si="631"/>
        <v>0</v>
      </c>
      <c r="G4050" s="20">
        <f t="shared" si="632"/>
        <v>1</v>
      </c>
      <c r="H4050" s="20">
        <f t="shared" si="633"/>
        <v>24</v>
      </c>
      <c r="I4050" s="20">
        <f t="shared" si="638"/>
        <v>13</v>
      </c>
      <c r="J4050" s="21">
        <f t="shared" si="639"/>
        <v>39616</v>
      </c>
      <c r="K4050" s="21"/>
      <c r="L4050" s="21" t="str">
        <f t="shared" si="634"/>
        <v>Tuesday</v>
      </c>
      <c r="M4050" s="20">
        <f t="shared" si="635"/>
        <v>6</v>
      </c>
      <c r="N4050" s="19">
        <v>5959.5</v>
      </c>
      <c r="O4050" s="4">
        <f>MATCH(N4050-1,'Supply Data'!$K$12:$K$17)+1</f>
        <v>5</v>
      </c>
      <c r="P4050">
        <f>INDEX('Supply Data'!$L$12:$L$17,'Demand Data'!O4050)</f>
        <v>75</v>
      </c>
      <c r="R4050" t="str">
        <f t="shared" si="636"/>
        <v>17-Jun-08 Tuesday 13</v>
      </c>
    </row>
    <row r="4051" spans="4:18" x14ac:dyDescent="0.35">
      <c r="D4051" s="21">
        <f t="shared" si="637"/>
        <v>39616.541666656856</v>
      </c>
      <c r="E4051" s="21" t="b">
        <f t="shared" si="630"/>
        <v>0</v>
      </c>
      <c r="F4051" s="21" t="b">
        <f t="shared" si="631"/>
        <v>0</v>
      </c>
      <c r="G4051" s="20">
        <f t="shared" si="632"/>
        <v>1</v>
      </c>
      <c r="H4051" s="20">
        <f t="shared" si="633"/>
        <v>24</v>
      </c>
      <c r="I4051" s="20">
        <f t="shared" si="638"/>
        <v>14</v>
      </c>
      <c r="J4051" s="21">
        <f t="shared" si="639"/>
        <v>39616</v>
      </c>
      <c r="K4051" s="21"/>
      <c r="L4051" s="21" t="str">
        <f t="shared" si="634"/>
        <v>Tuesday</v>
      </c>
      <c r="M4051" s="20">
        <f t="shared" si="635"/>
        <v>6</v>
      </c>
      <c r="N4051" s="19">
        <v>6141</v>
      </c>
      <c r="O4051" s="4">
        <f>MATCH(N4051-1,'Supply Data'!$K$12:$K$17)+1</f>
        <v>5</v>
      </c>
      <c r="P4051">
        <f>INDEX('Supply Data'!$L$12:$L$17,'Demand Data'!O4051)</f>
        <v>75</v>
      </c>
      <c r="R4051" t="str">
        <f t="shared" si="636"/>
        <v>17-Jun-08 Tuesday 14</v>
      </c>
    </row>
    <row r="4052" spans="4:18" x14ac:dyDescent="0.35">
      <c r="D4052" s="21">
        <f t="shared" si="637"/>
        <v>39616.58333332352</v>
      </c>
      <c r="E4052" s="21" t="b">
        <f t="shared" si="630"/>
        <v>0</v>
      </c>
      <c r="F4052" s="21" t="b">
        <f t="shared" si="631"/>
        <v>0</v>
      </c>
      <c r="G4052" s="20">
        <f t="shared" si="632"/>
        <v>1</v>
      </c>
      <c r="H4052" s="20">
        <f t="shared" si="633"/>
        <v>24</v>
      </c>
      <c r="I4052" s="20">
        <f t="shared" si="638"/>
        <v>15</v>
      </c>
      <c r="J4052" s="21">
        <f t="shared" si="639"/>
        <v>39616</v>
      </c>
      <c r="K4052" s="21"/>
      <c r="L4052" s="21" t="str">
        <f t="shared" si="634"/>
        <v>Tuesday</v>
      </c>
      <c r="M4052" s="20">
        <f t="shared" si="635"/>
        <v>6</v>
      </c>
      <c r="N4052" s="19">
        <v>5980.5</v>
      </c>
      <c r="O4052" s="4">
        <f>MATCH(N4052-1,'Supply Data'!$K$12:$K$17)+1</f>
        <v>5</v>
      </c>
      <c r="P4052">
        <f>INDEX('Supply Data'!$L$12:$L$17,'Demand Data'!O4052)</f>
        <v>75</v>
      </c>
      <c r="R4052" t="str">
        <f t="shared" si="636"/>
        <v>17-Jun-08 Tuesday 15</v>
      </c>
    </row>
    <row r="4053" spans="4:18" x14ac:dyDescent="0.35">
      <c r="D4053" s="21">
        <f t="shared" si="637"/>
        <v>39616.624999990185</v>
      </c>
      <c r="E4053" s="21" t="b">
        <f t="shared" si="630"/>
        <v>0</v>
      </c>
      <c r="F4053" s="21" t="b">
        <f t="shared" si="631"/>
        <v>0</v>
      </c>
      <c r="G4053" s="20">
        <f t="shared" si="632"/>
        <v>1</v>
      </c>
      <c r="H4053" s="20">
        <f t="shared" si="633"/>
        <v>24</v>
      </c>
      <c r="I4053" s="20">
        <f t="shared" si="638"/>
        <v>16</v>
      </c>
      <c r="J4053" s="21">
        <f t="shared" si="639"/>
        <v>39616</v>
      </c>
      <c r="K4053" s="21"/>
      <c r="L4053" s="21" t="str">
        <f t="shared" si="634"/>
        <v>Tuesday</v>
      </c>
      <c r="M4053" s="20">
        <f t="shared" si="635"/>
        <v>6</v>
      </c>
      <c r="N4053" s="19">
        <v>5919</v>
      </c>
      <c r="O4053" s="4">
        <f>MATCH(N4053-1,'Supply Data'!$K$12:$K$17)+1</f>
        <v>5</v>
      </c>
      <c r="P4053">
        <f>INDEX('Supply Data'!$L$12:$L$17,'Demand Data'!O4053)</f>
        <v>75</v>
      </c>
      <c r="R4053" t="str">
        <f t="shared" si="636"/>
        <v>17-Jun-08 Tuesday 16</v>
      </c>
    </row>
    <row r="4054" spans="4:18" x14ac:dyDescent="0.35">
      <c r="D4054" s="21">
        <f t="shared" si="637"/>
        <v>39616.666666656849</v>
      </c>
      <c r="E4054" s="21" t="b">
        <f t="shared" si="630"/>
        <v>0</v>
      </c>
      <c r="F4054" s="21" t="b">
        <f t="shared" si="631"/>
        <v>0</v>
      </c>
      <c r="G4054" s="20">
        <f t="shared" si="632"/>
        <v>1</v>
      </c>
      <c r="H4054" s="20">
        <f t="shared" si="633"/>
        <v>24</v>
      </c>
      <c r="I4054" s="20">
        <f t="shared" si="638"/>
        <v>17</v>
      </c>
      <c r="J4054" s="21">
        <f t="shared" si="639"/>
        <v>39616</v>
      </c>
      <c r="K4054" s="21"/>
      <c r="L4054" s="21" t="str">
        <f t="shared" si="634"/>
        <v>Tuesday</v>
      </c>
      <c r="M4054" s="20">
        <f t="shared" si="635"/>
        <v>6</v>
      </c>
      <c r="N4054" s="19">
        <v>5707.5</v>
      </c>
      <c r="O4054" s="4">
        <f>MATCH(N4054-1,'Supply Data'!$K$12:$K$17)+1</f>
        <v>5</v>
      </c>
      <c r="P4054">
        <f>INDEX('Supply Data'!$L$12:$L$17,'Demand Data'!O4054)</f>
        <v>75</v>
      </c>
      <c r="R4054" t="str">
        <f t="shared" si="636"/>
        <v>17-Jun-08 Tuesday 17</v>
      </c>
    </row>
    <row r="4055" spans="4:18" x14ac:dyDescent="0.35">
      <c r="D4055" s="21">
        <f t="shared" si="637"/>
        <v>39616.708333323513</v>
      </c>
      <c r="E4055" s="21" t="b">
        <f t="shared" si="630"/>
        <v>0</v>
      </c>
      <c r="F4055" s="21" t="b">
        <f t="shared" si="631"/>
        <v>0</v>
      </c>
      <c r="G4055" s="20">
        <f t="shared" si="632"/>
        <v>1</v>
      </c>
      <c r="H4055" s="20">
        <f t="shared" si="633"/>
        <v>24</v>
      </c>
      <c r="I4055" s="20">
        <f t="shared" si="638"/>
        <v>18</v>
      </c>
      <c r="J4055" s="21">
        <f t="shared" si="639"/>
        <v>39616</v>
      </c>
      <c r="K4055" s="21"/>
      <c r="L4055" s="21" t="str">
        <f t="shared" si="634"/>
        <v>Tuesday</v>
      </c>
      <c r="M4055" s="20">
        <f t="shared" si="635"/>
        <v>6</v>
      </c>
      <c r="N4055" s="19">
        <v>5559</v>
      </c>
      <c r="O4055" s="4">
        <f>MATCH(N4055-1,'Supply Data'!$K$12:$K$17)+1</f>
        <v>5</v>
      </c>
      <c r="P4055">
        <f>INDEX('Supply Data'!$L$12:$L$17,'Demand Data'!O4055)</f>
        <v>75</v>
      </c>
      <c r="R4055" t="str">
        <f t="shared" si="636"/>
        <v>17-Jun-08 Tuesday 18</v>
      </c>
    </row>
    <row r="4056" spans="4:18" x14ac:dyDescent="0.35">
      <c r="D4056" s="21">
        <f t="shared" si="637"/>
        <v>39616.749999990177</v>
      </c>
      <c r="E4056" s="21" t="b">
        <f t="shared" si="630"/>
        <v>0</v>
      </c>
      <c r="F4056" s="21" t="b">
        <f t="shared" si="631"/>
        <v>0</v>
      </c>
      <c r="G4056" s="20">
        <f t="shared" si="632"/>
        <v>1</v>
      </c>
      <c r="H4056" s="20">
        <f t="shared" si="633"/>
        <v>24</v>
      </c>
      <c r="I4056" s="20">
        <f t="shared" si="638"/>
        <v>19</v>
      </c>
      <c r="J4056" s="21">
        <f t="shared" si="639"/>
        <v>39616</v>
      </c>
      <c r="K4056" s="21"/>
      <c r="L4056" s="21" t="str">
        <f t="shared" si="634"/>
        <v>Tuesday</v>
      </c>
      <c r="M4056" s="20">
        <f t="shared" si="635"/>
        <v>6</v>
      </c>
      <c r="N4056" s="19">
        <v>6169.5</v>
      </c>
      <c r="O4056" s="4">
        <f>MATCH(N4056-1,'Supply Data'!$K$12:$K$17)+1</f>
        <v>5</v>
      </c>
      <c r="P4056">
        <f>INDEX('Supply Data'!$L$12:$L$17,'Demand Data'!O4056)</f>
        <v>75</v>
      </c>
      <c r="R4056" t="str">
        <f t="shared" si="636"/>
        <v>17-Jun-08 Tuesday 19</v>
      </c>
    </row>
    <row r="4057" spans="4:18" x14ac:dyDescent="0.35">
      <c r="D4057" s="21">
        <f t="shared" si="637"/>
        <v>39616.791666656842</v>
      </c>
      <c r="E4057" s="21" t="b">
        <f t="shared" si="630"/>
        <v>0</v>
      </c>
      <c r="F4057" s="21" t="b">
        <f t="shared" si="631"/>
        <v>0</v>
      </c>
      <c r="G4057" s="20">
        <f t="shared" si="632"/>
        <v>1</v>
      </c>
      <c r="H4057" s="20">
        <f t="shared" si="633"/>
        <v>24</v>
      </c>
      <c r="I4057" s="20">
        <f t="shared" si="638"/>
        <v>20</v>
      </c>
      <c r="J4057" s="21">
        <f t="shared" si="639"/>
        <v>39616</v>
      </c>
      <c r="K4057" s="21"/>
      <c r="L4057" s="21" t="str">
        <f t="shared" si="634"/>
        <v>Tuesday</v>
      </c>
      <c r="M4057" s="20">
        <f t="shared" si="635"/>
        <v>6</v>
      </c>
      <c r="N4057" s="19">
        <v>6073.5</v>
      </c>
      <c r="O4057" s="4">
        <f>MATCH(N4057-1,'Supply Data'!$K$12:$K$17)+1</f>
        <v>5</v>
      </c>
      <c r="P4057">
        <f>INDEX('Supply Data'!$L$12:$L$17,'Demand Data'!O4057)</f>
        <v>75</v>
      </c>
      <c r="R4057" t="str">
        <f t="shared" si="636"/>
        <v>17-Jun-08 Tuesday 20</v>
      </c>
    </row>
    <row r="4058" spans="4:18" x14ac:dyDescent="0.35">
      <c r="D4058" s="21">
        <f t="shared" si="637"/>
        <v>39616.833333323506</v>
      </c>
      <c r="E4058" s="21" t="b">
        <f t="shared" si="630"/>
        <v>0</v>
      </c>
      <c r="F4058" s="21" t="b">
        <f t="shared" si="631"/>
        <v>0</v>
      </c>
      <c r="G4058" s="20">
        <f t="shared" si="632"/>
        <v>1</v>
      </c>
      <c r="H4058" s="20">
        <f t="shared" si="633"/>
        <v>24</v>
      </c>
      <c r="I4058" s="20">
        <f t="shared" si="638"/>
        <v>21</v>
      </c>
      <c r="J4058" s="21">
        <f t="shared" si="639"/>
        <v>39616</v>
      </c>
      <c r="K4058" s="21"/>
      <c r="L4058" s="21" t="str">
        <f t="shared" si="634"/>
        <v>Tuesday</v>
      </c>
      <c r="M4058" s="20">
        <f t="shared" si="635"/>
        <v>6</v>
      </c>
      <c r="N4058" s="19">
        <v>5886</v>
      </c>
      <c r="O4058" s="4">
        <f>MATCH(N4058-1,'Supply Data'!$K$12:$K$17)+1</f>
        <v>5</v>
      </c>
      <c r="P4058">
        <f>INDEX('Supply Data'!$L$12:$L$17,'Demand Data'!O4058)</f>
        <v>75</v>
      </c>
      <c r="R4058" t="str">
        <f t="shared" si="636"/>
        <v>17-Jun-08 Tuesday 21</v>
      </c>
    </row>
    <row r="4059" spans="4:18" x14ac:dyDescent="0.35">
      <c r="D4059" s="21">
        <f t="shared" si="637"/>
        <v>39616.87499999017</v>
      </c>
      <c r="E4059" s="21" t="b">
        <f t="shared" si="630"/>
        <v>0</v>
      </c>
      <c r="F4059" s="21" t="b">
        <f t="shared" si="631"/>
        <v>0</v>
      </c>
      <c r="G4059" s="20">
        <f t="shared" si="632"/>
        <v>1</v>
      </c>
      <c r="H4059" s="20">
        <f t="shared" si="633"/>
        <v>24</v>
      </c>
      <c r="I4059" s="20">
        <f t="shared" si="638"/>
        <v>22</v>
      </c>
      <c r="J4059" s="21">
        <f t="shared" si="639"/>
        <v>39616</v>
      </c>
      <c r="K4059" s="21"/>
      <c r="L4059" s="21" t="str">
        <f t="shared" si="634"/>
        <v>Tuesday</v>
      </c>
      <c r="M4059" s="20">
        <f t="shared" si="635"/>
        <v>6</v>
      </c>
      <c r="N4059" s="19">
        <v>5425.5</v>
      </c>
      <c r="O4059" s="4">
        <f>MATCH(N4059-1,'Supply Data'!$K$12:$K$17)+1</f>
        <v>5</v>
      </c>
      <c r="P4059">
        <f>INDEX('Supply Data'!$L$12:$L$17,'Demand Data'!O4059)</f>
        <v>75</v>
      </c>
      <c r="R4059" t="str">
        <f t="shared" si="636"/>
        <v>17-Jun-08 Tuesday 22</v>
      </c>
    </row>
    <row r="4060" spans="4:18" x14ac:dyDescent="0.35">
      <c r="D4060" s="21">
        <f t="shared" si="637"/>
        <v>39616.916666656834</v>
      </c>
      <c r="E4060" s="21" t="b">
        <f t="shared" si="630"/>
        <v>0</v>
      </c>
      <c r="F4060" s="21" t="b">
        <f t="shared" si="631"/>
        <v>0</v>
      </c>
      <c r="G4060" s="20">
        <f t="shared" si="632"/>
        <v>1</v>
      </c>
      <c r="H4060" s="20">
        <f t="shared" si="633"/>
        <v>24</v>
      </c>
      <c r="I4060" s="20">
        <f t="shared" si="638"/>
        <v>23</v>
      </c>
      <c r="J4060" s="21">
        <f t="shared" si="639"/>
        <v>39616</v>
      </c>
      <c r="K4060" s="21"/>
      <c r="L4060" s="21" t="str">
        <f t="shared" si="634"/>
        <v>Tuesday</v>
      </c>
      <c r="M4060" s="20">
        <f t="shared" si="635"/>
        <v>6</v>
      </c>
      <c r="N4060" s="19">
        <v>4966.5</v>
      </c>
      <c r="O4060" s="4">
        <f>MATCH(N4060-1,'Supply Data'!$K$12:$K$17)+1</f>
        <v>5</v>
      </c>
      <c r="P4060">
        <f>INDEX('Supply Data'!$L$12:$L$17,'Demand Data'!O4060)</f>
        <v>75</v>
      </c>
      <c r="R4060" t="str">
        <f t="shared" si="636"/>
        <v>17-Jun-08 Tuesday 23</v>
      </c>
    </row>
    <row r="4061" spans="4:18" x14ac:dyDescent="0.35">
      <c r="D4061" s="21">
        <f t="shared" si="637"/>
        <v>39616.958333323499</v>
      </c>
      <c r="E4061" s="21" t="b">
        <f t="shared" si="630"/>
        <v>0</v>
      </c>
      <c r="F4061" s="21" t="b">
        <f t="shared" si="631"/>
        <v>0</v>
      </c>
      <c r="G4061" s="20">
        <f t="shared" si="632"/>
        <v>1</v>
      </c>
      <c r="H4061" s="20">
        <f t="shared" si="633"/>
        <v>24</v>
      </c>
      <c r="I4061" s="20">
        <f t="shared" si="638"/>
        <v>24</v>
      </c>
      <c r="J4061" s="21">
        <f t="shared" si="639"/>
        <v>39616</v>
      </c>
      <c r="K4061" s="21"/>
      <c r="L4061" s="21" t="str">
        <f t="shared" si="634"/>
        <v>Tuesday</v>
      </c>
      <c r="M4061" s="20">
        <f t="shared" si="635"/>
        <v>6</v>
      </c>
      <c r="N4061" s="19">
        <v>4569</v>
      </c>
      <c r="O4061" s="4">
        <f>MATCH(N4061-1,'Supply Data'!$K$12:$K$17)+1</f>
        <v>4</v>
      </c>
      <c r="P4061">
        <f>INDEX('Supply Data'!$L$12:$L$17,'Demand Data'!O4061)</f>
        <v>50</v>
      </c>
      <c r="R4061" t="str">
        <f t="shared" si="636"/>
        <v>17-Jun-08 Tuesday 24</v>
      </c>
    </row>
    <row r="4062" spans="4:18" x14ac:dyDescent="0.35">
      <c r="D4062" s="21">
        <f t="shared" si="637"/>
        <v>39616.999999990163</v>
      </c>
      <c r="E4062" s="21" t="b">
        <f t="shared" si="630"/>
        <v>0</v>
      </c>
      <c r="F4062" s="21" t="b">
        <f t="shared" si="631"/>
        <v>0</v>
      </c>
      <c r="G4062" s="20">
        <f t="shared" si="632"/>
        <v>1</v>
      </c>
      <c r="H4062" s="20">
        <f t="shared" si="633"/>
        <v>24</v>
      </c>
      <c r="I4062" s="20">
        <f t="shared" si="638"/>
        <v>1</v>
      </c>
      <c r="J4062" s="21">
        <f t="shared" si="639"/>
        <v>39617</v>
      </c>
      <c r="K4062" s="21"/>
      <c r="L4062" s="21" t="str">
        <f t="shared" si="634"/>
        <v>Wednesday</v>
      </c>
      <c r="M4062" s="20">
        <f t="shared" si="635"/>
        <v>6</v>
      </c>
      <c r="N4062" s="19">
        <v>4453.5</v>
      </c>
      <c r="O4062" s="4">
        <f>MATCH(N4062-1,'Supply Data'!$K$12:$K$17)+1</f>
        <v>4</v>
      </c>
      <c r="P4062">
        <f>INDEX('Supply Data'!$L$12:$L$17,'Demand Data'!O4062)</f>
        <v>50</v>
      </c>
      <c r="R4062" t="str">
        <f t="shared" si="636"/>
        <v>18-Jun-08 Wednesday 1</v>
      </c>
    </row>
    <row r="4063" spans="4:18" x14ac:dyDescent="0.35">
      <c r="D4063" s="21">
        <f t="shared" si="637"/>
        <v>39617.041666656827</v>
      </c>
      <c r="E4063" s="21" t="b">
        <f t="shared" si="630"/>
        <v>0</v>
      </c>
      <c r="F4063" s="21" t="b">
        <f t="shared" si="631"/>
        <v>0</v>
      </c>
      <c r="G4063" s="20">
        <f t="shared" si="632"/>
        <v>1</v>
      </c>
      <c r="H4063" s="20">
        <f t="shared" si="633"/>
        <v>24</v>
      </c>
      <c r="I4063" s="20">
        <f t="shared" si="638"/>
        <v>2</v>
      </c>
      <c r="J4063" s="21">
        <f t="shared" si="639"/>
        <v>39617</v>
      </c>
      <c r="K4063" s="21"/>
      <c r="L4063" s="21" t="str">
        <f t="shared" si="634"/>
        <v>Wednesday</v>
      </c>
      <c r="M4063" s="20">
        <f t="shared" si="635"/>
        <v>6</v>
      </c>
      <c r="N4063" s="19">
        <v>4360.5</v>
      </c>
      <c r="O4063" s="4">
        <f>MATCH(N4063-1,'Supply Data'!$K$12:$K$17)+1</f>
        <v>4</v>
      </c>
      <c r="P4063">
        <f>INDEX('Supply Data'!$L$12:$L$17,'Demand Data'!O4063)</f>
        <v>50</v>
      </c>
      <c r="R4063" t="str">
        <f t="shared" si="636"/>
        <v>18-Jun-08 Wednesday 2</v>
      </c>
    </row>
    <row r="4064" spans="4:18" x14ac:dyDescent="0.35">
      <c r="D4064" s="21">
        <f t="shared" si="637"/>
        <v>39617.083333323491</v>
      </c>
      <c r="E4064" s="21" t="b">
        <f t="shared" si="630"/>
        <v>0</v>
      </c>
      <c r="F4064" s="21" t="b">
        <f t="shared" si="631"/>
        <v>0</v>
      </c>
      <c r="G4064" s="20">
        <f t="shared" si="632"/>
        <v>1</v>
      </c>
      <c r="H4064" s="20">
        <f t="shared" si="633"/>
        <v>24</v>
      </c>
      <c r="I4064" s="20">
        <f t="shared" si="638"/>
        <v>3</v>
      </c>
      <c r="J4064" s="21">
        <f t="shared" si="639"/>
        <v>39617</v>
      </c>
      <c r="K4064" s="21"/>
      <c r="L4064" s="21" t="str">
        <f t="shared" si="634"/>
        <v>Wednesday</v>
      </c>
      <c r="M4064" s="20">
        <f t="shared" si="635"/>
        <v>6</v>
      </c>
      <c r="N4064" s="19">
        <v>4212</v>
      </c>
      <c r="O4064" s="4">
        <f>MATCH(N4064-1,'Supply Data'!$K$12:$K$17)+1</f>
        <v>4</v>
      </c>
      <c r="P4064">
        <f>INDEX('Supply Data'!$L$12:$L$17,'Demand Data'!O4064)</f>
        <v>50</v>
      </c>
      <c r="R4064" t="str">
        <f t="shared" si="636"/>
        <v>18-Jun-08 Wednesday 3</v>
      </c>
    </row>
    <row r="4065" spans="4:18" x14ac:dyDescent="0.35">
      <c r="D4065" s="21">
        <f t="shared" si="637"/>
        <v>39617.124999990156</v>
      </c>
      <c r="E4065" s="21" t="b">
        <f t="shared" si="630"/>
        <v>0</v>
      </c>
      <c r="F4065" s="21" t="b">
        <f t="shared" si="631"/>
        <v>0</v>
      </c>
      <c r="G4065" s="20">
        <f t="shared" si="632"/>
        <v>1</v>
      </c>
      <c r="H4065" s="20">
        <f t="shared" si="633"/>
        <v>24</v>
      </c>
      <c r="I4065" s="20">
        <f t="shared" si="638"/>
        <v>4</v>
      </c>
      <c r="J4065" s="21">
        <f t="shared" si="639"/>
        <v>39617</v>
      </c>
      <c r="K4065" s="21"/>
      <c r="L4065" s="21" t="str">
        <f t="shared" si="634"/>
        <v>Wednesday</v>
      </c>
      <c r="M4065" s="20">
        <f t="shared" si="635"/>
        <v>6</v>
      </c>
      <c r="N4065" s="19">
        <v>4189.5</v>
      </c>
      <c r="O4065" s="4">
        <f>MATCH(N4065-1,'Supply Data'!$K$12:$K$17)+1</f>
        <v>4</v>
      </c>
      <c r="P4065">
        <f>INDEX('Supply Data'!$L$12:$L$17,'Demand Data'!O4065)</f>
        <v>50</v>
      </c>
      <c r="R4065" t="str">
        <f t="shared" si="636"/>
        <v>18-Jun-08 Wednesday 4</v>
      </c>
    </row>
    <row r="4066" spans="4:18" x14ac:dyDescent="0.35">
      <c r="D4066" s="21">
        <f t="shared" si="637"/>
        <v>39617.16666665682</v>
      </c>
      <c r="E4066" s="21" t="b">
        <f t="shared" si="630"/>
        <v>0</v>
      </c>
      <c r="F4066" s="21" t="b">
        <f t="shared" si="631"/>
        <v>0</v>
      </c>
      <c r="G4066" s="20">
        <f t="shared" si="632"/>
        <v>1</v>
      </c>
      <c r="H4066" s="20">
        <f t="shared" si="633"/>
        <v>24</v>
      </c>
      <c r="I4066" s="20">
        <f t="shared" si="638"/>
        <v>5</v>
      </c>
      <c r="J4066" s="21">
        <f t="shared" si="639"/>
        <v>39617</v>
      </c>
      <c r="K4066" s="21"/>
      <c r="L4066" s="21" t="str">
        <f t="shared" si="634"/>
        <v>Wednesday</v>
      </c>
      <c r="M4066" s="20">
        <f t="shared" si="635"/>
        <v>6</v>
      </c>
      <c r="N4066" s="19">
        <v>4312.5</v>
      </c>
      <c r="O4066" s="4">
        <f>MATCH(N4066-1,'Supply Data'!$K$12:$K$17)+1</f>
        <v>4</v>
      </c>
      <c r="P4066">
        <f>INDEX('Supply Data'!$L$12:$L$17,'Demand Data'!O4066)</f>
        <v>50</v>
      </c>
      <c r="R4066" t="str">
        <f t="shared" si="636"/>
        <v>18-Jun-08 Wednesday 5</v>
      </c>
    </row>
    <row r="4067" spans="4:18" x14ac:dyDescent="0.35">
      <c r="D4067" s="21">
        <f t="shared" si="637"/>
        <v>39617.208333323484</v>
      </c>
      <c r="E4067" s="21" t="b">
        <f t="shared" si="630"/>
        <v>0</v>
      </c>
      <c r="F4067" s="21" t="b">
        <f t="shared" si="631"/>
        <v>0</v>
      </c>
      <c r="G4067" s="20">
        <f t="shared" si="632"/>
        <v>1</v>
      </c>
      <c r="H4067" s="20">
        <f t="shared" si="633"/>
        <v>24</v>
      </c>
      <c r="I4067" s="20">
        <f t="shared" si="638"/>
        <v>6</v>
      </c>
      <c r="J4067" s="21">
        <f t="shared" si="639"/>
        <v>39617</v>
      </c>
      <c r="K4067" s="21"/>
      <c r="L4067" s="21" t="str">
        <f t="shared" si="634"/>
        <v>Wednesday</v>
      </c>
      <c r="M4067" s="20">
        <f t="shared" si="635"/>
        <v>6</v>
      </c>
      <c r="N4067" s="19">
        <v>4221</v>
      </c>
      <c r="O4067" s="4">
        <f>MATCH(N4067-1,'Supply Data'!$K$12:$K$17)+1</f>
        <v>4</v>
      </c>
      <c r="P4067">
        <f>INDEX('Supply Data'!$L$12:$L$17,'Demand Data'!O4067)</f>
        <v>50</v>
      </c>
      <c r="R4067" t="str">
        <f t="shared" si="636"/>
        <v>18-Jun-08 Wednesday 6</v>
      </c>
    </row>
    <row r="4068" spans="4:18" x14ac:dyDescent="0.35">
      <c r="D4068" s="21">
        <f t="shared" si="637"/>
        <v>39617.249999990148</v>
      </c>
      <c r="E4068" s="21" t="b">
        <f t="shared" si="630"/>
        <v>0</v>
      </c>
      <c r="F4068" s="21" t="b">
        <f t="shared" si="631"/>
        <v>0</v>
      </c>
      <c r="G4068" s="20">
        <f t="shared" si="632"/>
        <v>1</v>
      </c>
      <c r="H4068" s="20">
        <f t="shared" si="633"/>
        <v>24</v>
      </c>
      <c r="I4068" s="20">
        <f t="shared" si="638"/>
        <v>7</v>
      </c>
      <c r="J4068" s="21">
        <f t="shared" si="639"/>
        <v>39617</v>
      </c>
      <c r="K4068" s="21"/>
      <c r="L4068" s="21" t="str">
        <f t="shared" si="634"/>
        <v>Wednesday</v>
      </c>
      <c r="M4068" s="20">
        <f t="shared" si="635"/>
        <v>6</v>
      </c>
      <c r="N4068" s="19">
        <v>3997.5</v>
      </c>
      <c r="O4068" s="4">
        <f>MATCH(N4068-1,'Supply Data'!$K$12:$K$17)+1</f>
        <v>4</v>
      </c>
      <c r="P4068">
        <f>INDEX('Supply Data'!$L$12:$L$17,'Demand Data'!O4068)</f>
        <v>50</v>
      </c>
      <c r="R4068" t="str">
        <f t="shared" si="636"/>
        <v>18-Jun-08 Wednesday 7</v>
      </c>
    </row>
    <row r="4069" spans="4:18" x14ac:dyDescent="0.35">
      <c r="D4069" s="21">
        <f t="shared" si="637"/>
        <v>39617.291666656813</v>
      </c>
      <c r="E4069" s="21" t="b">
        <f t="shared" si="630"/>
        <v>0</v>
      </c>
      <c r="F4069" s="21" t="b">
        <f t="shared" si="631"/>
        <v>0</v>
      </c>
      <c r="G4069" s="20">
        <f t="shared" si="632"/>
        <v>1</v>
      </c>
      <c r="H4069" s="20">
        <f t="shared" si="633"/>
        <v>24</v>
      </c>
      <c r="I4069" s="20">
        <f t="shared" si="638"/>
        <v>8</v>
      </c>
      <c r="J4069" s="21">
        <f t="shared" si="639"/>
        <v>39617</v>
      </c>
      <c r="K4069" s="21"/>
      <c r="L4069" s="21" t="str">
        <f t="shared" si="634"/>
        <v>Wednesday</v>
      </c>
      <c r="M4069" s="20">
        <f t="shared" si="635"/>
        <v>6</v>
      </c>
      <c r="N4069" s="19">
        <v>5049</v>
      </c>
      <c r="O4069" s="4">
        <f>MATCH(N4069-1,'Supply Data'!$K$12:$K$17)+1</f>
        <v>5</v>
      </c>
      <c r="P4069">
        <f>INDEX('Supply Data'!$L$12:$L$17,'Demand Data'!O4069)</f>
        <v>75</v>
      </c>
      <c r="R4069" t="str">
        <f t="shared" si="636"/>
        <v>18-Jun-08 Wednesday 8</v>
      </c>
    </row>
    <row r="4070" spans="4:18" x14ac:dyDescent="0.35">
      <c r="D4070" s="21">
        <f t="shared" si="637"/>
        <v>39617.333333323477</v>
      </c>
      <c r="E4070" s="21" t="b">
        <f t="shared" si="630"/>
        <v>0</v>
      </c>
      <c r="F4070" s="21" t="b">
        <f t="shared" si="631"/>
        <v>0</v>
      </c>
      <c r="G4070" s="20">
        <f t="shared" si="632"/>
        <v>1</v>
      </c>
      <c r="H4070" s="20">
        <f t="shared" si="633"/>
        <v>24</v>
      </c>
      <c r="I4070" s="20">
        <f t="shared" si="638"/>
        <v>9</v>
      </c>
      <c r="J4070" s="21">
        <f t="shared" si="639"/>
        <v>39617</v>
      </c>
      <c r="K4070" s="21"/>
      <c r="L4070" s="21" t="str">
        <f t="shared" si="634"/>
        <v>Wednesday</v>
      </c>
      <c r="M4070" s="20">
        <f t="shared" si="635"/>
        <v>6</v>
      </c>
      <c r="N4070" s="19">
        <v>5394</v>
      </c>
      <c r="O4070" s="4">
        <f>MATCH(N4070-1,'Supply Data'!$K$12:$K$17)+1</f>
        <v>5</v>
      </c>
      <c r="P4070">
        <f>INDEX('Supply Data'!$L$12:$L$17,'Demand Data'!O4070)</f>
        <v>75</v>
      </c>
      <c r="R4070" t="str">
        <f t="shared" si="636"/>
        <v>18-Jun-08 Wednesday 9</v>
      </c>
    </row>
    <row r="4071" spans="4:18" x14ac:dyDescent="0.35">
      <c r="D4071" s="21">
        <f t="shared" si="637"/>
        <v>39617.374999990141</v>
      </c>
      <c r="E4071" s="21" t="b">
        <f t="shared" si="630"/>
        <v>0</v>
      </c>
      <c r="F4071" s="21" t="b">
        <f t="shared" si="631"/>
        <v>0</v>
      </c>
      <c r="G4071" s="20">
        <f t="shared" si="632"/>
        <v>1</v>
      </c>
      <c r="H4071" s="20">
        <f t="shared" si="633"/>
        <v>24</v>
      </c>
      <c r="I4071" s="20">
        <f t="shared" si="638"/>
        <v>10</v>
      </c>
      <c r="J4071" s="21">
        <f t="shared" si="639"/>
        <v>39617</v>
      </c>
      <c r="K4071" s="21"/>
      <c r="L4071" s="21" t="str">
        <f t="shared" si="634"/>
        <v>Wednesday</v>
      </c>
      <c r="M4071" s="20">
        <f t="shared" si="635"/>
        <v>6</v>
      </c>
      <c r="N4071" s="19">
        <v>5550</v>
      </c>
      <c r="O4071" s="4">
        <f>MATCH(N4071-1,'Supply Data'!$K$12:$K$17)+1</f>
        <v>5</v>
      </c>
      <c r="P4071">
        <f>INDEX('Supply Data'!$L$12:$L$17,'Demand Data'!O4071)</f>
        <v>75</v>
      </c>
      <c r="R4071" t="str">
        <f t="shared" si="636"/>
        <v>18-Jun-08 Wednesday 10</v>
      </c>
    </row>
    <row r="4072" spans="4:18" x14ac:dyDescent="0.35">
      <c r="D4072" s="21">
        <f t="shared" si="637"/>
        <v>39617.416666656805</v>
      </c>
      <c r="E4072" s="21" t="b">
        <f t="shared" si="630"/>
        <v>0</v>
      </c>
      <c r="F4072" s="21" t="b">
        <f t="shared" si="631"/>
        <v>0</v>
      </c>
      <c r="G4072" s="20">
        <f t="shared" si="632"/>
        <v>1</v>
      </c>
      <c r="H4072" s="20">
        <f t="shared" si="633"/>
        <v>24</v>
      </c>
      <c r="I4072" s="20">
        <f t="shared" si="638"/>
        <v>11</v>
      </c>
      <c r="J4072" s="21">
        <f t="shared" si="639"/>
        <v>39617</v>
      </c>
      <c r="K4072" s="21"/>
      <c r="L4072" s="21" t="str">
        <f t="shared" si="634"/>
        <v>Wednesday</v>
      </c>
      <c r="M4072" s="20">
        <f t="shared" si="635"/>
        <v>6</v>
      </c>
      <c r="N4072" s="19">
        <v>5728.5</v>
      </c>
      <c r="O4072" s="4">
        <f>MATCH(N4072-1,'Supply Data'!$K$12:$K$17)+1</f>
        <v>5</v>
      </c>
      <c r="P4072">
        <f>INDEX('Supply Data'!$L$12:$L$17,'Demand Data'!O4072)</f>
        <v>75</v>
      </c>
      <c r="R4072" t="str">
        <f t="shared" si="636"/>
        <v>18-Jun-08 Wednesday 11</v>
      </c>
    </row>
    <row r="4073" spans="4:18" x14ac:dyDescent="0.35">
      <c r="D4073" s="21">
        <f t="shared" si="637"/>
        <v>39617.45833332347</v>
      </c>
      <c r="E4073" s="21" t="b">
        <f t="shared" si="630"/>
        <v>0</v>
      </c>
      <c r="F4073" s="21" t="b">
        <f t="shared" si="631"/>
        <v>0</v>
      </c>
      <c r="G4073" s="20">
        <f t="shared" si="632"/>
        <v>1</v>
      </c>
      <c r="H4073" s="20">
        <f t="shared" si="633"/>
        <v>24</v>
      </c>
      <c r="I4073" s="20">
        <f t="shared" si="638"/>
        <v>12</v>
      </c>
      <c r="J4073" s="21">
        <f t="shared" si="639"/>
        <v>39617</v>
      </c>
      <c r="K4073" s="21"/>
      <c r="L4073" s="21" t="str">
        <f t="shared" si="634"/>
        <v>Wednesday</v>
      </c>
      <c r="M4073" s="20">
        <f t="shared" si="635"/>
        <v>6</v>
      </c>
      <c r="N4073" s="19">
        <v>5533.5</v>
      </c>
      <c r="O4073" s="4">
        <f>MATCH(N4073-1,'Supply Data'!$K$12:$K$17)+1</f>
        <v>5</v>
      </c>
      <c r="P4073">
        <f>INDEX('Supply Data'!$L$12:$L$17,'Demand Data'!O4073)</f>
        <v>75</v>
      </c>
      <c r="R4073" t="str">
        <f t="shared" si="636"/>
        <v>18-Jun-08 Wednesday 12</v>
      </c>
    </row>
    <row r="4074" spans="4:18" x14ac:dyDescent="0.35">
      <c r="D4074" s="21">
        <f t="shared" si="637"/>
        <v>39617.499999990134</v>
      </c>
      <c r="E4074" s="21" t="b">
        <f t="shared" si="630"/>
        <v>0</v>
      </c>
      <c r="F4074" s="21" t="b">
        <f t="shared" si="631"/>
        <v>0</v>
      </c>
      <c r="G4074" s="20">
        <f t="shared" si="632"/>
        <v>1</v>
      </c>
      <c r="H4074" s="20">
        <f t="shared" si="633"/>
        <v>24</v>
      </c>
      <c r="I4074" s="20">
        <f t="shared" si="638"/>
        <v>13</v>
      </c>
      <c r="J4074" s="21">
        <f t="shared" si="639"/>
        <v>39617</v>
      </c>
      <c r="K4074" s="21"/>
      <c r="L4074" s="21" t="str">
        <f t="shared" si="634"/>
        <v>Wednesday</v>
      </c>
      <c r="M4074" s="20">
        <f t="shared" si="635"/>
        <v>6</v>
      </c>
      <c r="N4074" s="19">
        <v>5610</v>
      </c>
      <c r="O4074" s="4">
        <f>MATCH(N4074-1,'Supply Data'!$K$12:$K$17)+1</f>
        <v>5</v>
      </c>
      <c r="P4074">
        <f>INDEX('Supply Data'!$L$12:$L$17,'Demand Data'!O4074)</f>
        <v>75</v>
      </c>
      <c r="R4074" t="str">
        <f t="shared" si="636"/>
        <v>18-Jun-08 Wednesday 13</v>
      </c>
    </row>
    <row r="4075" spans="4:18" x14ac:dyDescent="0.35">
      <c r="D4075" s="21">
        <f t="shared" si="637"/>
        <v>39617.541666656798</v>
      </c>
      <c r="E4075" s="21" t="b">
        <f t="shared" si="630"/>
        <v>0</v>
      </c>
      <c r="F4075" s="21" t="b">
        <f t="shared" si="631"/>
        <v>0</v>
      </c>
      <c r="G4075" s="20">
        <f t="shared" si="632"/>
        <v>1</v>
      </c>
      <c r="H4075" s="20">
        <f t="shared" si="633"/>
        <v>24</v>
      </c>
      <c r="I4075" s="20">
        <f t="shared" si="638"/>
        <v>14</v>
      </c>
      <c r="J4075" s="21">
        <f t="shared" si="639"/>
        <v>39617</v>
      </c>
      <c r="K4075" s="21"/>
      <c r="L4075" s="21" t="str">
        <f t="shared" si="634"/>
        <v>Wednesday</v>
      </c>
      <c r="M4075" s="20">
        <f t="shared" si="635"/>
        <v>6</v>
      </c>
      <c r="N4075" s="19">
        <v>5818.5</v>
      </c>
      <c r="O4075" s="4">
        <f>MATCH(N4075-1,'Supply Data'!$K$12:$K$17)+1</f>
        <v>5</v>
      </c>
      <c r="P4075">
        <f>INDEX('Supply Data'!$L$12:$L$17,'Demand Data'!O4075)</f>
        <v>75</v>
      </c>
      <c r="R4075" t="str">
        <f t="shared" si="636"/>
        <v>18-Jun-08 Wednesday 14</v>
      </c>
    </row>
    <row r="4076" spans="4:18" x14ac:dyDescent="0.35">
      <c r="D4076" s="21">
        <f t="shared" si="637"/>
        <v>39617.583333323462</v>
      </c>
      <c r="E4076" s="21" t="b">
        <f t="shared" si="630"/>
        <v>0</v>
      </c>
      <c r="F4076" s="21" t="b">
        <f t="shared" si="631"/>
        <v>0</v>
      </c>
      <c r="G4076" s="20">
        <f t="shared" si="632"/>
        <v>1</v>
      </c>
      <c r="H4076" s="20">
        <f t="shared" si="633"/>
        <v>24</v>
      </c>
      <c r="I4076" s="20">
        <f t="shared" si="638"/>
        <v>15</v>
      </c>
      <c r="J4076" s="21">
        <f t="shared" si="639"/>
        <v>39617</v>
      </c>
      <c r="K4076" s="21"/>
      <c r="L4076" s="21" t="str">
        <f t="shared" si="634"/>
        <v>Wednesday</v>
      </c>
      <c r="M4076" s="20">
        <f t="shared" si="635"/>
        <v>6</v>
      </c>
      <c r="N4076" s="19">
        <v>5625</v>
      </c>
      <c r="O4076" s="4">
        <f>MATCH(N4076-1,'Supply Data'!$K$12:$K$17)+1</f>
        <v>5</v>
      </c>
      <c r="P4076">
        <f>INDEX('Supply Data'!$L$12:$L$17,'Demand Data'!O4076)</f>
        <v>75</v>
      </c>
      <c r="R4076" t="str">
        <f t="shared" si="636"/>
        <v>18-Jun-08 Wednesday 15</v>
      </c>
    </row>
    <row r="4077" spans="4:18" x14ac:dyDescent="0.35">
      <c r="D4077" s="21">
        <f t="shared" si="637"/>
        <v>39617.624999990127</v>
      </c>
      <c r="E4077" s="21" t="b">
        <f t="shared" si="630"/>
        <v>0</v>
      </c>
      <c r="F4077" s="21" t="b">
        <f t="shared" si="631"/>
        <v>0</v>
      </c>
      <c r="G4077" s="20">
        <f t="shared" si="632"/>
        <v>1</v>
      </c>
      <c r="H4077" s="20">
        <f t="shared" si="633"/>
        <v>24</v>
      </c>
      <c r="I4077" s="20">
        <f t="shared" si="638"/>
        <v>16</v>
      </c>
      <c r="J4077" s="21">
        <f t="shared" si="639"/>
        <v>39617</v>
      </c>
      <c r="K4077" s="21"/>
      <c r="L4077" s="21" t="str">
        <f t="shared" si="634"/>
        <v>Wednesday</v>
      </c>
      <c r="M4077" s="20">
        <f t="shared" si="635"/>
        <v>6</v>
      </c>
      <c r="N4077" s="19">
        <v>5629.5</v>
      </c>
      <c r="O4077" s="4">
        <f>MATCH(N4077-1,'Supply Data'!$K$12:$K$17)+1</f>
        <v>5</v>
      </c>
      <c r="P4077">
        <f>INDEX('Supply Data'!$L$12:$L$17,'Demand Data'!O4077)</f>
        <v>75</v>
      </c>
      <c r="R4077" t="str">
        <f t="shared" si="636"/>
        <v>18-Jun-08 Wednesday 16</v>
      </c>
    </row>
    <row r="4078" spans="4:18" x14ac:dyDescent="0.35">
      <c r="D4078" s="21">
        <f t="shared" si="637"/>
        <v>39617.666666656791</v>
      </c>
      <c r="E4078" s="21" t="b">
        <f t="shared" si="630"/>
        <v>0</v>
      </c>
      <c r="F4078" s="21" t="b">
        <f t="shared" si="631"/>
        <v>0</v>
      </c>
      <c r="G4078" s="20">
        <f t="shared" si="632"/>
        <v>1</v>
      </c>
      <c r="H4078" s="20">
        <f t="shared" si="633"/>
        <v>24</v>
      </c>
      <c r="I4078" s="20">
        <f t="shared" si="638"/>
        <v>17</v>
      </c>
      <c r="J4078" s="21">
        <f t="shared" si="639"/>
        <v>39617</v>
      </c>
      <c r="K4078" s="21"/>
      <c r="L4078" s="21" t="str">
        <f t="shared" si="634"/>
        <v>Wednesday</v>
      </c>
      <c r="M4078" s="20">
        <f t="shared" si="635"/>
        <v>6</v>
      </c>
      <c r="N4078" s="19">
        <v>5517</v>
      </c>
      <c r="O4078" s="4">
        <f>MATCH(N4078-1,'Supply Data'!$K$12:$K$17)+1</f>
        <v>5</v>
      </c>
      <c r="P4078">
        <f>INDEX('Supply Data'!$L$12:$L$17,'Demand Data'!O4078)</f>
        <v>75</v>
      </c>
      <c r="R4078" t="str">
        <f t="shared" si="636"/>
        <v>18-Jun-08 Wednesday 17</v>
      </c>
    </row>
    <row r="4079" spans="4:18" x14ac:dyDescent="0.35">
      <c r="D4079" s="21">
        <f t="shared" si="637"/>
        <v>39617.708333323455</v>
      </c>
      <c r="E4079" s="21" t="b">
        <f t="shared" si="630"/>
        <v>0</v>
      </c>
      <c r="F4079" s="21" t="b">
        <f t="shared" si="631"/>
        <v>0</v>
      </c>
      <c r="G4079" s="20">
        <f t="shared" si="632"/>
        <v>1</v>
      </c>
      <c r="H4079" s="20">
        <f t="shared" si="633"/>
        <v>24</v>
      </c>
      <c r="I4079" s="20">
        <f t="shared" si="638"/>
        <v>18</v>
      </c>
      <c r="J4079" s="21">
        <f t="shared" si="639"/>
        <v>39617</v>
      </c>
      <c r="K4079" s="21"/>
      <c r="L4079" s="21" t="str">
        <f t="shared" si="634"/>
        <v>Wednesday</v>
      </c>
      <c r="M4079" s="20">
        <f t="shared" si="635"/>
        <v>6</v>
      </c>
      <c r="N4079" s="19">
        <v>5593.5</v>
      </c>
      <c r="O4079" s="4">
        <f>MATCH(N4079-1,'Supply Data'!$K$12:$K$17)+1</f>
        <v>5</v>
      </c>
      <c r="P4079">
        <f>INDEX('Supply Data'!$L$12:$L$17,'Demand Data'!O4079)</f>
        <v>75</v>
      </c>
      <c r="R4079" t="str">
        <f t="shared" si="636"/>
        <v>18-Jun-08 Wednesday 18</v>
      </c>
    </row>
    <row r="4080" spans="4:18" x14ac:dyDescent="0.35">
      <c r="D4080" s="21">
        <f t="shared" si="637"/>
        <v>39617.749999990119</v>
      </c>
      <c r="E4080" s="21" t="b">
        <f t="shared" si="630"/>
        <v>0</v>
      </c>
      <c r="F4080" s="21" t="b">
        <f t="shared" si="631"/>
        <v>0</v>
      </c>
      <c r="G4080" s="20">
        <f t="shared" si="632"/>
        <v>1</v>
      </c>
      <c r="H4080" s="20">
        <f t="shared" si="633"/>
        <v>24</v>
      </c>
      <c r="I4080" s="20">
        <f t="shared" si="638"/>
        <v>19</v>
      </c>
      <c r="J4080" s="21">
        <f t="shared" si="639"/>
        <v>39617</v>
      </c>
      <c r="K4080" s="21"/>
      <c r="L4080" s="21" t="str">
        <f t="shared" si="634"/>
        <v>Wednesday</v>
      </c>
      <c r="M4080" s="20">
        <f t="shared" si="635"/>
        <v>6</v>
      </c>
      <c r="N4080" s="19">
        <v>5808</v>
      </c>
      <c r="O4080" s="4">
        <f>MATCH(N4080-1,'Supply Data'!$K$12:$K$17)+1</f>
        <v>5</v>
      </c>
      <c r="P4080">
        <f>INDEX('Supply Data'!$L$12:$L$17,'Demand Data'!O4080)</f>
        <v>75</v>
      </c>
      <c r="R4080" t="str">
        <f t="shared" si="636"/>
        <v>18-Jun-08 Wednesday 19</v>
      </c>
    </row>
    <row r="4081" spans="4:18" x14ac:dyDescent="0.35">
      <c r="D4081" s="21">
        <f t="shared" si="637"/>
        <v>39617.791666656783</v>
      </c>
      <c r="E4081" s="21" t="b">
        <f t="shared" si="630"/>
        <v>0</v>
      </c>
      <c r="F4081" s="21" t="b">
        <f t="shared" si="631"/>
        <v>0</v>
      </c>
      <c r="G4081" s="20">
        <f t="shared" si="632"/>
        <v>1</v>
      </c>
      <c r="H4081" s="20">
        <f t="shared" si="633"/>
        <v>24</v>
      </c>
      <c r="I4081" s="20">
        <f t="shared" si="638"/>
        <v>20</v>
      </c>
      <c r="J4081" s="21">
        <f t="shared" si="639"/>
        <v>39617</v>
      </c>
      <c r="K4081" s="21"/>
      <c r="L4081" s="21" t="str">
        <f t="shared" si="634"/>
        <v>Wednesday</v>
      </c>
      <c r="M4081" s="20">
        <f t="shared" si="635"/>
        <v>6</v>
      </c>
      <c r="N4081" s="19">
        <v>5757</v>
      </c>
      <c r="O4081" s="4">
        <f>MATCH(N4081-1,'Supply Data'!$K$12:$K$17)+1</f>
        <v>5</v>
      </c>
      <c r="P4081">
        <f>INDEX('Supply Data'!$L$12:$L$17,'Demand Data'!O4081)</f>
        <v>75</v>
      </c>
      <c r="R4081" t="str">
        <f t="shared" si="636"/>
        <v>18-Jun-08 Wednesday 20</v>
      </c>
    </row>
    <row r="4082" spans="4:18" x14ac:dyDescent="0.35">
      <c r="D4082" s="21">
        <f t="shared" si="637"/>
        <v>39617.833333323448</v>
      </c>
      <c r="E4082" s="21" t="b">
        <f t="shared" si="630"/>
        <v>0</v>
      </c>
      <c r="F4082" s="21" t="b">
        <f t="shared" si="631"/>
        <v>0</v>
      </c>
      <c r="G4082" s="20">
        <f t="shared" si="632"/>
        <v>1</v>
      </c>
      <c r="H4082" s="20">
        <f t="shared" si="633"/>
        <v>24</v>
      </c>
      <c r="I4082" s="20">
        <f t="shared" si="638"/>
        <v>21</v>
      </c>
      <c r="J4082" s="21">
        <f t="shared" si="639"/>
        <v>39617</v>
      </c>
      <c r="K4082" s="21"/>
      <c r="L4082" s="21" t="str">
        <f t="shared" si="634"/>
        <v>Wednesday</v>
      </c>
      <c r="M4082" s="20">
        <f t="shared" si="635"/>
        <v>6</v>
      </c>
      <c r="N4082" s="19">
        <v>5541</v>
      </c>
      <c r="O4082" s="4">
        <f>MATCH(N4082-1,'Supply Data'!$K$12:$K$17)+1</f>
        <v>5</v>
      </c>
      <c r="P4082">
        <f>INDEX('Supply Data'!$L$12:$L$17,'Demand Data'!O4082)</f>
        <v>75</v>
      </c>
      <c r="R4082" t="str">
        <f t="shared" si="636"/>
        <v>18-Jun-08 Wednesday 21</v>
      </c>
    </row>
    <row r="4083" spans="4:18" x14ac:dyDescent="0.35">
      <c r="D4083" s="21">
        <f t="shared" si="637"/>
        <v>39617.874999990112</v>
      </c>
      <c r="E4083" s="21" t="b">
        <f t="shared" si="630"/>
        <v>0</v>
      </c>
      <c r="F4083" s="21" t="b">
        <f t="shared" si="631"/>
        <v>0</v>
      </c>
      <c r="G4083" s="20">
        <f t="shared" si="632"/>
        <v>1</v>
      </c>
      <c r="H4083" s="20">
        <f t="shared" si="633"/>
        <v>24</v>
      </c>
      <c r="I4083" s="20">
        <f t="shared" si="638"/>
        <v>22</v>
      </c>
      <c r="J4083" s="21">
        <f t="shared" si="639"/>
        <v>39617</v>
      </c>
      <c r="K4083" s="21"/>
      <c r="L4083" s="21" t="str">
        <f t="shared" si="634"/>
        <v>Wednesday</v>
      </c>
      <c r="M4083" s="20">
        <f t="shared" si="635"/>
        <v>6</v>
      </c>
      <c r="N4083" s="19">
        <v>5004</v>
      </c>
      <c r="O4083" s="4">
        <f>MATCH(N4083-1,'Supply Data'!$K$12:$K$17)+1</f>
        <v>5</v>
      </c>
      <c r="P4083">
        <f>INDEX('Supply Data'!$L$12:$L$17,'Demand Data'!O4083)</f>
        <v>75</v>
      </c>
      <c r="R4083" t="str">
        <f t="shared" si="636"/>
        <v>18-Jun-08 Wednesday 22</v>
      </c>
    </row>
    <row r="4084" spans="4:18" x14ac:dyDescent="0.35">
      <c r="D4084" s="21">
        <f t="shared" si="637"/>
        <v>39617.916666656776</v>
      </c>
      <c r="E4084" s="21" t="b">
        <f t="shared" si="630"/>
        <v>0</v>
      </c>
      <c r="F4084" s="21" t="b">
        <f t="shared" si="631"/>
        <v>0</v>
      </c>
      <c r="G4084" s="20">
        <f t="shared" si="632"/>
        <v>1</v>
      </c>
      <c r="H4084" s="20">
        <f t="shared" si="633"/>
        <v>24</v>
      </c>
      <c r="I4084" s="20">
        <f t="shared" si="638"/>
        <v>23</v>
      </c>
      <c r="J4084" s="21">
        <f t="shared" si="639"/>
        <v>39617</v>
      </c>
      <c r="K4084" s="21"/>
      <c r="L4084" s="21" t="str">
        <f t="shared" si="634"/>
        <v>Wednesday</v>
      </c>
      <c r="M4084" s="20">
        <f t="shared" si="635"/>
        <v>6</v>
      </c>
      <c r="N4084" s="19">
        <v>4551</v>
      </c>
      <c r="O4084" s="4">
        <f>MATCH(N4084-1,'Supply Data'!$K$12:$K$17)+1</f>
        <v>4</v>
      </c>
      <c r="P4084">
        <f>INDEX('Supply Data'!$L$12:$L$17,'Demand Data'!O4084)</f>
        <v>50</v>
      </c>
      <c r="R4084" t="str">
        <f t="shared" si="636"/>
        <v>18-Jun-08 Wednesday 23</v>
      </c>
    </row>
    <row r="4085" spans="4:18" x14ac:dyDescent="0.35">
      <c r="D4085" s="21">
        <f t="shared" si="637"/>
        <v>39617.95833332344</v>
      </c>
      <c r="E4085" s="21" t="b">
        <f t="shared" si="630"/>
        <v>0</v>
      </c>
      <c r="F4085" s="21" t="b">
        <f t="shared" si="631"/>
        <v>0</v>
      </c>
      <c r="G4085" s="20">
        <f t="shared" si="632"/>
        <v>1</v>
      </c>
      <c r="H4085" s="20">
        <f t="shared" si="633"/>
        <v>24</v>
      </c>
      <c r="I4085" s="20">
        <f t="shared" si="638"/>
        <v>24</v>
      </c>
      <c r="J4085" s="21">
        <f t="shared" si="639"/>
        <v>39617</v>
      </c>
      <c r="K4085" s="21"/>
      <c r="L4085" s="21" t="str">
        <f t="shared" si="634"/>
        <v>Wednesday</v>
      </c>
      <c r="M4085" s="20">
        <f t="shared" si="635"/>
        <v>6</v>
      </c>
      <c r="N4085" s="19">
        <v>4279.5</v>
      </c>
      <c r="O4085" s="4">
        <f>MATCH(N4085-1,'Supply Data'!$K$12:$K$17)+1</f>
        <v>4</v>
      </c>
      <c r="P4085">
        <f>INDEX('Supply Data'!$L$12:$L$17,'Demand Data'!O4085)</f>
        <v>50</v>
      </c>
      <c r="R4085" t="str">
        <f t="shared" si="636"/>
        <v>18-Jun-08 Wednesday 24</v>
      </c>
    </row>
    <row r="4086" spans="4:18" x14ac:dyDescent="0.35">
      <c r="D4086" s="21">
        <f t="shared" si="637"/>
        <v>39617.999999990105</v>
      </c>
      <c r="E4086" s="21" t="b">
        <f t="shared" si="630"/>
        <v>0</v>
      </c>
      <c r="F4086" s="21" t="b">
        <f t="shared" si="631"/>
        <v>0</v>
      </c>
      <c r="G4086" s="20">
        <f t="shared" si="632"/>
        <v>1</v>
      </c>
      <c r="H4086" s="20">
        <f t="shared" si="633"/>
        <v>24</v>
      </c>
      <c r="I4086" s="20">
        <f t="shared" si="638"/>
        <v>1</v>
      </c>
      <c r="J4086" s="21">
        <f t="shared" si="639"/>
        <v>39618</v>
      </c>
      <c r="K4086" s="21"/>
      <c r="L4086" s="21" t="str">
        <f t="shared" si="634"/>
        <v>Thursday</v>
      </c>
      <c r="M4086" s="20">
        <f t="shared" si="635"/>
        <v>6</v>
      </c>
      <c r="N4086" s="19">
        <v>4201.5</v>
      </c>
      <c r="O4086" s="4">
        <f>MATCH(N4086-1,'Supply Data'!$K$12:$K$17)+1</f>
        <v>4</v>
      </c>
      <c r="P4086">
        <f>INDEX('Supply Data'!$L$12:$L$17,'Demand Data'!O4086)</f>
        <v>50</v>
      </c>
      <c r="R4086" t="str">
        <f t="shared" si="636"/>
        <v>19-Jun-08 Thursday 1</v>
      </c>
    </row>
    <row r="4087" spans="4:18" x14ac:dyDescent="0.35">
      <c r="D4087" s="21">
        <f t="shared" si="637"/>
        <v>39618.041666656769</v>
      </c>
      <c r="E4087" s="21" t="b">
        <f t="shared" si="630"/>
        <v>0</v>
      </c>
      <c r="F4087" s="21" t="b">
        <f t="shared" si="631"/>
        <v>0</v>
      </c>
      <c r="G4087" s="20">
        <f t="shared" si="632"/>
        <v>1</v>
      </c>
      <c r="H4087" s="20">
        <f t="shared" si="633"/>
        <v>24</v>
      </c>
      <c r="I4087" s="20">
        <f t="shared" si="638"/>
        <v>2</v>
      </c>
      <c r="J4087" s="21">
        <f t="shared" si="639"/>
        <v>39618</v>
      </c>
      <c r="K4087" s="21"/>
      <c r="L4087" s="21" t="str">
        <f t="shared" si="634"/>
        <v>Thursday</v>
      </c>
      <c r="M4087" s="20">
        <f t="shared" si="635"/>
        <v>6</v>
      </c>
      <c r="N4087" s="19">
        <v>4006.5</v>
      </c>
      <c r="O4087" s="4">
        <f>MATCH(N4087-1,'Supply Data'!$K$12:$K$17)+1</f>
        <v>4</v>
      </c>
      <c r="P4087">
        <f>INDEX('Supply Data'!$L$12:$L$17,'Demand Data'!O4087)</f>
        <v>50</v>
      </c>
      <c r="R4087" t="str">
        <f t="shared" si="636"/>
        <v>19-Jun-08 Thursday 2</v>
      </c>
    </row>
    <row r="4088" spans="4:18" x14ac:dyDescent="0.35">
      <c r="D4088" s="21">
        <f t="shared" si="637"/>
        <v>39618.083333323433</v>
      </c>
      <c r="E4088" s="21" t="b">
        <f t="shared" si="630"/>
        <v>0</v>
      </c>
      <c r="F4088" s="21" t="b">
        <f t="shared" si="631"/>
        <v>0</v>
      </c>
      <c r="G4088" s="20">
        <f t="shared" si="632"/>
        <v>1</v>
      </c>
      <c r="H4088" s="20">
        <f t="shared" si="633"/>
        <v>24</v>
      </c>
      <c r="I4088" s="20">
        <f t="shared" si="638"/>
        <v>3</v>
      </c>
      <c r="J4088" s="21">
        <f t="shared" si="639"/>
        <v>39618</v>
      </c>
      <c r="K4088" s="21"/>
      <c r="L4088" s="21" t="str">
        <f t="shared" si="634"/>
        <v>Thursday</v>
      </c>
      <c r="M4088" s="20">
        <f t="shared" si="635"/>
        <v>6</v>
      </c>
      <c r="N4088" s="19">
        <v>3831</v>
      </c>
      <c r="O4088" s="4">
        <f>MATCH(N4088-1,'Supply Data'!$K$12:$K$17)+1</f>
        <v>4</v>
      </c>
      <c r="P4088">
        <f>INDEX('Supply Data'!$L$12:$L$17,'Demand Data'!O4088)</f>
        <v>50</v>
      </c>
      <c r="R4088" t="str">
        <f t="shared" si="636"/>
        <v>19-Jun-08 Thursday 3</v>
      </c>
    </row>
    <row r="4089" spans="4:18" x14ac:dyDescent="0.35">
      <c r="D4089" s="21">
        <f t="shared" si="637"/>
        <v>39618.124999990097</v>
      </c>
      <c r="E4089" s="21" t="b">
        <f t="shared" si="630"/>
        <v>0</v>
      </c>
      <c r="F4089" s="21" t="b">
        <f t="shared" si="631"/>
        <v>0</v>
      </c>
      <c r="G4089" s="20">
        <f t="shared" si="632"/>
        <v>1</v>
      </c>
      <c r="H4089" s="20">
        <f t="shared" si="633"/>
        <v>24</v>
      </c>
      <c r="I4089" s="20">
        <f t="shared" si="638"/>
        <v>4</v>
      </c>
      <c r="J4089" s="21">
        <f t="shared" si="639"/>
        <v>39618</v>
      </c>
      <c r="K4089" s="21"/>
      <c r="L4089" s="21" t="str">
        <f t="shared" si="634"/>
        <v>Thursday</v>
      </c>
      <c r="M4089" s="20">
        <f t="shared" si="635"/>
        <v>6</v>
      </c>
      <c r="N4089" s="19">
        <v>3886.5</v>
      </c>
      <c r="O4089" s="4">
        <f>MATCH(N4089-1,'Supply Data'!$K$12:$K$17)+1</f>
        <v>4</v>
      </c>
      <c r="P4089">
        <f>INDEX('Supply Data'!$L$12:$L$17,'Demand Data'!O4089)</f>
        <v>50</v>
      </c>
      <c r="R4089" t="str">
        <f t="shared" si="636"/>
        <v>19-Jun-08 Thursday 4</v>
      </c>
    </row>
    <row r="4090" spans="4:18" x14ac:dyDescent="0.35">
      <c r="D4090" s="21">
        <f t="shared" si="637"/>
        <v>39618.166666656762</v>
      </c>
      <c r="E4090" s="21" t="b">
        <f t="shared" si="630"/>
        <v>0</v>
      </c>
      <c r="F4090" s="21" t="b">
        <f t="shared" si="631"/>
        <v>0</v>
      </c>
      <c r="G4090" s="20">
        <f t="shared" si="632"/>
        <v>1</v>
      </c>
      <c r="H4090" s="20">
        <f t="shared" si="633"/>
        <v>24</v>
      </c>
      <c r="I4090" s="20">
        <f t="shared" si="638"/>
        <v>5</v>
      </c>
      <c r="J4090" s="21">
        <f t="shared" si="639"/>
        <v>39618</v>
      </c>
      <c r="K4090" s="21"/>
      <c r="L4090" s="21" t="str">
        <f t="shared" si="634"/>
        <v>Thursday</v>
      </c>
      <c r="M4090" s="20">
        <f t="shared" si="635"/>
        <v>6</v>
      </c>
      <c r="N4090" s="19">
        <v>4075.5</v>
      </c>
      <c r="O4090" s="4">
        <f>MATCH(N4090-1,'Supply Data'!$K$12:$K$17)+1</f>
        <v>4</v>
      </c>
      <c r="P4090">
        <f>INDEX('Supply Data'!$L$12:$L$17,'Demand Data'!O4090)</f>
        <v>50</v>
      </c>
      <c r="R4090" t="str">
        <f t="shared" si="636"/>
        <v>19-Jun-08 Thursday 5</v>
      </c>
    </row>
    <row r="4091" spans="4:18" x14ac:dyDescent="0.35">
      <c r="D4091" s="21">
        <f t="shared" si="637"/>
        <v>39618.208333323426</v>
      </c>
      <c r="E4091" s="21" t="b">
        <f t="shared" si="630"/>
        <v>0</v>
      </c>
      <c r="F4091" s="21" t="b">
        <f t="shared" si="631"/>
        <v>0</v>
      </c>
      <c r="G4091" s="20">
        <f t="shared" si="632"/>
        <v>1</v>
      </c>
      <c r="H4091" s="20">
        <f t="shared" si="633"/>
        <v>24</v>
      </c>
      <c r="I4091" s="20">
        <f t="shared" si="638"/>
        <v>6</v>
      </c>
      <c r="J4091" s="21">
        <f t="shared" si="639"/>
        <v>39618</v>
      </c>
      <c r="K4091" s="21"/>
      <c r="L4091" s="21" t="str">
        <f t="shared" si="634"/>
        <v>Thursday</v>
      </c>
      <c r="M4091" s="20">
        <f t="shared" si="635"/>
        <v>6</v>
      </c>
      <c r="N4091" s="19">
        <v>3883.5</v>
      </c>
      <c r="O4091" s="4">
        <f>MATCH(N4091-1,'Supply Data'!$K$12:$K$17)+1</f>
        <v>4</v>
      </c>
      <c r="P4091">
        <f>INDEX('Supply Data'!$L$12:$L$17,'Demand Data'!O4091)</f>
        <v>50</v>
      </c>
      <c r="R4091" t="str">
        <f t="shared" si="636"/>
        <v>19-Jun-08 Thursday 6</v>
      </c>
    </row>
    <row r="4092" spans="4:18" x14ac:dyDescent="0.35">
      <c r="D4092" s="21">
        <f t="shared" si="637"/>
        <v>39618.24999999009</v>
      </c>
      <c r="E4092" s="21" t="b">
        <f t="shared" si="630"/>
        <v>0</v>
      </c>
      <c r="F4092" s="21" t="b">
        <f t="shared" si="631"/>
        <v>0</v>
      </c>
      <c r="G4092" s="20">
        <f t="shared" si="632"/>
        <v>1</v>
      </c>
      <c r="H4092" s="20">
        <f t="shared" si="633"/>
        <v>24</v>
      </c>
      <c r="I4092" s="20">
        <f t="shared" si="638"/>
        <v>7</v>
      </c>
      <c r="J4092" s="21">
        <f t="shared" si="639"/>
        <v>39618</v>
      </c>
      <c r="K4092" s="21"/>
      <c r="L4092" s="21" t="str">
        <f t="shared" si="634"/>
        <v>Thursday</v>
      </c>
      <c r="M4092" s="20">
        <f t="shared" si="635"/>
        <v>6</v>
      </c>
      <c r="N4092" s="19">
        <v>4489.5</v>
      </c>
      <c r="O4092" s="4">
        <f>MATCH(N4092-1,'Supply Data'!$K$12:$K$17)+1</f>
        <v>4</v>
      </c>
      <c r="P4092">
        <f>INDEX('Supply Data'!$L$12:$L$17,'Demand Data'!O4092)</f>
        <v>50</v>
      </c>
      <c r="R4092" t="str">
        <f t="shared" si="636"/>
        <v>19-Jun-08 Thursday 7</v>
      </c>
    </row>
    <row r="4093" spans="4:18" x14ac:dyDescent="0.35">
      <c r="D4093" s="21">
        <f t="shared" si="637"/>
        <v>39618.291666656754</v>
      </c>
      <c r="E4093" s="21" t="b">
        <f t="shared" si="630"/>
        <v>0</v>
      </c>
      <c r="F4093" s="21" t="b">
        <f t="shared" si="631"/>
        <v>0</v>
      </c>
      <c r="G4093" s="20">
        <f t="shared" si="632"/>
        <v>1</v>
      </c>
      <c r="H4093" s="20">
        <f t="shared" si="633"/>
        <v>24</v>
      </c>
      <c r="I4093" s="20">
        <f t="shared" si="638"/>
        <v>8</v>
      </c>
      <c r="J4093" s="21">
        <f t="shared" si="639"/>
        <v>39618</v>
      </c>
      <c r="K4093" s="21"/>
      <c r="L4093" s="21" t="str">
        <f t="shared" si="634"/>
        <v>Thursday</v>
      </c>
      <c r="M4093" s="20">
        <f t="shared" si="635"/>
        <v>6</v>
      </c>
      <c r="N4093" s="19">
        <v>4836</v>
      </c>
      <c r="O4093" s="4">
        <f>MATCH(N4093-1,'Supply Data'!$K$12:$K$17)+1</f>
        <v>5</v>
      </c>
      <c r="P4093">
        <f>INDEX('Supply Data'!$L$12:$L$17,'Demand Data'!O4093)</f>
        <v>75</v>
      </c>
      <c r="R4093" t="str">
        <f t="shared" si="636"/>
        <v>19-Jun-08 Thursday 8</v>
      </c>
    </row>
    <row r="4094" spans="4:18" x14ac:dyDescent="0.35">
      <c r="D4094" s="21">
        <f t="shared" si="637"/>
        <v>39618.333333323419</v>
      </c>
      <c r="E4094" s="21" t="b">
        <f t="shared" si="630"/>
        <v>0</v>
      </c>
      <c r="F4094" s="21" t="b">
        <f t="shared" si="631"/>
        <v>0</v>
      </c>
      <c r="G4094" s="20">
        <f t="shared" si="632"/>
        <v>1</v>
      </c>
      <c r="H4094" s="20">
        <f t="shared" si="633"/>
        <v>24</v>
      </c>
      <c r="I4094" s="20">
        <f t="shared" si="638"/>
        <v>9</v>
      </c>
      <c r="J4094" s="21">
        <f t="shared" si="639"/>
        <v>39618</v>
      </c>
      <c r="K4094" s="21"/>
      <c r="L4094" s="21" t="str">
        <f t="shared" si="634"/>
        <v>Thursday</v>
      </c>
      <c r="M4094" s="20">
        <f t="shared" si="635"/>
        <v>6</v>
      </c>
      <c r="N4094" s="19">
        <v>5403</v>
      </c>
      <c r="O4094" s="4">
        <f>MATCH(N4094-1,'Supply Data'!$K$12:$K$17)+1</f>
        <v>5</v>
      </c>
      <c r="P4094">
        <f>INDEX('Supply Data'!$L$12:$L$17,'Demand Data'!O4094)</f>
        <v>75</v>
      </c>
      <c r="R4094" t="str">
        <f t="shared" si="636"/>
        <v>19-Jun-08 Thursday 9</v>
      </c>
    </row>
    <row r="4095" spans="4:18" x14ac:dyDescent="0.35">
      <c r="D4095" s="21">
        <f t="shared" si="637"/>
        <v>39618.374999990083</v>
      </c>
      <c r="E4095" s="21" t="b">
        <f t="shared" si="630"/>
        <v>0</v>
      </c>
      <c r="F4095" s="21" t="b">
        <f t="shared" si="631"/>
        <v>0</v>
      </c>
      <c r="G4095" s="20">
        <f t="shared" si="632"/>
        <v>1</v>
      </c>
      <c r="H4095" s="20">
        <f t="shared" si="633"/>
        <v>24</v>
      </c>
      <c r="I4095" s="20">
        <f t="shared" si="638"/>
        <v>10</v>
      </c>
      <c r="J4095" s="21">
        <f t="shared" si="639"/>
        <v>39618</v>
      </c>
      <c r="K4095" s="21"/>
      <c r="L4095" s="21" t="str">
        <f t="shared" si="634"/>
        <v>Thursday</v>
      </c>
      <c r="M4095" s="20">
        <f t="shared" si="635"/>
        <v>6</v>
      </c>
      <c r="N4095" s="19">
        <v>5659.5</v>
      </c>
      <c r="O4095" s="4">
        <f>MATCH(N4095-1,'Supply Data'!$K$12:$K$17)+1</f>
        <v>5</v>
      </c>
      <c r="P4095">
        <f>INDEX('Supply Data'!$L$12:$L$17,'Demand Data'!O4095)</f>
        <v>75</v>
      </c>
      <c r="R4095" t="str">
        <f t="shared" si="636"/>
        <v>19-Jun-08 Thursday 10</v>
      </c>
    </row>
    <row r="4096" spans="4:18" x14ac:dyDescent="0.35">
      <c r="D4096" s="21">
        <f t="shared" si="637"/>
        <v>39618.416666656747</v>
      </c>
      <c r="E4096" s="21" t="b">
        <f t="shared" si="630"/>
        <v>0</v>
      </c>
      <c r="F4096" s="21" t="b">
        <f t="shared" si="631"/>
        <v>0</v>
      </c>
      <c r="G4096" s="20">
        <f t="shared" si="632"/>
        <v>1</v>
      </c>
      <c r="H4096" s="20">
        <f t="shared" si="633"/>
        <v>24</v>
      </c>
      <c r="I4096" s="20">
        <f t="shared" si="638"/>
        <v>11</v>
      </c>
      <c r="J4096" s="21">
        <f t="shared" si="639"/>
        <v>39618</v>
      </c>
      <c r="K4096" s="21"/>
      <c r="L4096" s="21" t="str">
        <f t="shared" si="634"/>
        <v>Thursday</v>
      </c>
      <c r="M4096" s="20">
        <f t="shared" si="635"/>
        <v>6</v>
      </c>
      <c r="N4096" s="19">
        <v>5799</v>
      </c>
      <c r="O4096" s="4">
        <f>MATCH(N4096-1,'Supply Data'!$K$12:$K$17)+1</f>
        <v>5</v>
      </c>
      <c r="P4096">
        <f>INDEX('Supply Data'!$L$12:$L$17,'Demand Data'!O4096)</f>
        <v>75</v>
      </c>
      <c r="R4096" t="str">
        <f t="shared" si="636"/>
        <v>19-Jun-08 Thursday 11</v>
      </c>
    </row>
    <row r="4097" spans="4:18" x14ac:dyDescent="0.35">
      <c r="D4097" s="21">
        <f t="shared" si="637"/>
        <v>39618.458333323411</v>
      </c>
      <c r="E4097" s="21" t="b">
        <f t="shared" si="630"/>
        <v>0</v>
      </c>
      <c r="F4097" s="21" t="b">
        <f t="shared" si="631"/>
        <v>0</v>
      </c>
      <c r="G4097" s="20">
        <f t="shared" si="632"/>
        <v>1</v>
      </c>
      <c r="H4097" s="20">
        <f t="shared" si="633"/>
        <v>24</v>
      </c>
      <c r="I4097" s="20">
        <f t="shared" si="638"/>
        <v>12</v>
      </c>
      <c r="J4097" s="21">
        <f t="shared" si="639"/>
        <v>39618</v>
      </c>
      <c r="K4097" s="21"/>
      <c r="L4097" s="21" t="str">
        <f t="shared" si="634"/>
        <v>Thursday</v>
      </c>
      <c r="M4097" s="20">
        <f t="shared" si="635"/>
        <v>6</v>
      </c>
      <c r="N4097" s="19">
        <v>5730</v>
      </c>
      <c r="O4097" s="4">
        <f>MATCH(N4097-1,'Supply Data'!$K$12:$K$17)+1</f>
        <v>5</v>
      </c>
      <c r="P4097">
        <f>INDEX('Supply Data'!$L$12:$L$17,'Demand Data'!O4097)</f>
        <v>75</v>
      </c>
      <c r="R4097" t="str">
        <f t="shared" si="636"/>
        <v>19-Jun-08 Thursday 12</v>
      </c>
    </row>
    <row r="4098" spans="4:18" x14ac:dyDescent="0.35">
      <c r="D4098" s="21">
        <f t="shared" si="637"/>
        <v>39618.499999990076</v>
      </c>
      <c r="E4098" s="21" t="b">
        <f t="shared" si="630"/>
        <v>0</v>
      </c>
      <c r="F4098" s="21" t="b">
        <f t="shared" si="631"/>
        <v>0</v>
      </c>
      <c r="G4098" s="20">
        <f t="shared" si="632"/>
        <v>1</v>
      </c>
      <c r="H4098" s="20">
        <f t="shared" si="633"/>
        <v>24</v>
      </c>
      <c r="I4098" s="20">
        <f t="shared" si="638"/>
        <v>13</v>
      </c>
      <c r="J4098" s="21">
        <f t="shared" si="639"/>
        <v>39618</v>
      </c>
      <c r="K4098" s="21"/>
      <c r="L4098" s="21" t="str">
        <f t="shared" si="634"/>
        <v>Thursday</v>
      </c>
      <c r="M4098" s="20">
        <f t="shared" si="635"/>
        <v>6</v>
      </c>
      <c r="N4098" s="19">
        <v>5881.5</v>
      </c>
      <c r="O4098" s="4">
        <f>MATCH(N4098-1,'Supply Data'!$K$12:$K$17)+1</f>
        <v>5</v>
      </c>
      <c r="P4098">
        <f>INDEX('Supply Data'!$L$12:$L$17,'Demand Data'!O4098)</f>
        <v>75</v>
      </c>
      <c r="R4098" t="str">
        <f t="shared" si="636"/>
        <v>19-Jun-08 Thursday 13</v>
      </c>
    </row>
    <row r="4099" spans="4:18" x14ac:dyDescent="0.35">
      <c r="D4099" s="21">
        <f t="shared" si="637"/>
        <v>39618.54166665674</v>
      </c>
      <c r="E4099" s="21" t="b">
        <f t="shared" si="630"/>
        <v>0</v>
      </c>
      <c r="F4099" s="21" t="b">
        <f t="shared" si="631"/>
        <v>0</v>
      </c>
      <c r="G4099" s="20">
        <f t="shared" si="632"/>
        <v>1</v>
      </c>
      <c r="H4099" s="20">
        <f t="shared" si="633"/>
        <v>24</v>
      </c>
      <c r="I4099" s="20">
        <f t="shared" si="638"/>
        <v>14</v>
      </c>
      <c r="J4099" s="21">
        <f t="shared" si="639"/>
        <v>39618</v>
      </c>
      <c r="K4099" s="21"/>
      <c r="L4099" s="21" t="str">
        <f t="shared" si="634"/>
        <v>Thursday</v>
      </c>
      <c r="M4099" s="20">
        <f t="shared" si="635"/>
        <v>6</v>
      </c>
      <c r="N4099" s="19">
        <v>5943</v>
      </c>
      <c r="O4099" s="4">
        <f>MATCH(N4099-1,'Supply Data'!$K$12:$K$17)+1</f>
        <v>5</v>
      </c>
      <c r="P4099">
        <f>INDEX('Supply Data'!$L$12:$L$17,'Demand Data'!O4099)</f>
        <v>75</v>
      </c>
      <c r="R4099" t="str">
        <f t="shared" si="636"/>
        <v>19-Jun-08 Thursday 14</v>
      </c>
    </row>
    <row r="4100" spans="4:18" x14ac:dyDescent="0.35">
      <c r="D4100" s="21">
        <f t="shared" si="637"/>
        <v>39618.583333323404</v>
      </c>
      <c r="E4100" s="21" t="b">
        <f t="shared" si="630"/>
        <v>0</v>
      </c>
      <c r="F4100" s="21" t="b">
        <f t="shared" si="631"/>
        <v>0</v>
      </c>
      <c r="G4100" s="20">
        <f t="shared" si="632"/>
        <v>1</v>
      </c>
      <c r="H4100" s="20">
        <f t="shared" si="633"/>
        <v>24</v>
      </c>
      <c r="I4100" s="20">
        <f t="shared" si="638"/>
        <v>15</v>
      </c>
      <c r="J4100" s="21">
        <f t="shared" si="639"/>
        <v>39618</v>
      </c>
      <c r="K4100" s="21"/>
      <c r="L4100" s="21" t="str">
        <f t="shared" si="634"/>
        <v>Thursday</v>
      </c>
      <c r="M4100" s="20">
        <f t="shared" si="635"/>
        <v>6</v>
      </c>
      <c r="N4100" s="19">
        <v>5755.5</v>
      </c>
      <c r="O4100" s="4">
        <f>MATCH(N4100-1,'Supply Data'!$K$12:$K$17)+1</f>
        <v>5</v>
      </c>
      <c r="P4100">
        <f>INDEX('Supply Data'!$L$12:$L$17,'Demand Data'!O4100)</f>
        <v>75</v>
      </c>
      <c r="R4100" t="str">
        <f t="shared" si="636"/>
        <v>19-Jun-08 Thursday 15</v>
      </c>
    </row>
    <row r="4101" spans="4:18" x14ac:dyDescent="0.35">
      <c r="D4101" s="21">
        <f t="shared" si="637"/>
        <v>39618.624999990068</v>
      </c>
      <c r="E4101" s="21" t="b">
        <f t="shared" si="630"/>
        <v>0</v>
      </c>
      <c r="F4101" s="21" t="b">
        <f t="shared" si="631"/>
        <v>0</v>
      </c>
      <c r="G4101" s="20">
        <f t="shared" si="632"/>
        <v>1</v>
      </c>
      <c r="H4101" s="20">
        <f t="shared" si="633"/>
        <v>24</v>
      </c>
      <c r="I4101" s="20">
        <f t="shared" si="638"/>
        <v>16</v>
      </c>
      <c r="J4101" s="21">
        <f t="shared" si="639"/>
        <v>39618</v>
      </c>
      <c r="K4101" s="21"/>
      <c r="L4101" s="21" t="str">
        <f t="shared" si="634"/>
        <v>Thursday</v>
      </c>
      <c r="M4101" s="20">
        <f t="shared" si="635"/>
        <v>6</v>
      </c>
      <c r="N4101" s="19">
        <v>5725.5</v>
      </c>
      <c r="O4101" s="4">
        <f>MATCH(N4101-1,'Supply Data'!$K$12:$K$17)+1</f>
        <v>5</v>
      </c>
      <c r="P4101">
        <f>INDEX('Supply Data'!$L$12:$L$17,'Demand Data'!O4101)</f>
        <v>75</v>
      </c>
      <c r="R4101" t="str">
        <f t="shared" si="636"/>
        <v>19-Jun-08 Thursday 16</v>
      </c>
    </row>
    <row r="4102" spans="4:18" x14ac:dyDescent="0.35">
      <c r="D4102" s="21">
        <f t="shared" si="637"/>
        <v>39618.666666656733</v>
      </c>
      <c r="E4102" s="21" t="b">
        <f t="shared" ref="E4102:E4165" si="640">D4102=$D$2</f>
        <v>0</v>
      </c>
      <c r="F4102" s="21" t="b">
        <f t="shared" ref="F4102:F4165" si="641">D4102=$E$2</f>
        <v>0</v>
      </c>
      <c r="G4102" s="20">
        <f t="shared" si="632"/>
        <v>1</v>
      </c>
      <c r="H4102" s="20">
        <f t="shared" si="633"/>
        <v>24</v>
      </c>
      <c r="I4102" s="20">
        <f t="shared" si="638"/>
        <v>17</v>
      </c>
      <c r="J4102" s="21">
        <f t="shared" si="639"/>
        <v>39618</v>
      </c>
      <c r="K4102" s="21"/>
      <c r="L4102" s="21" t="str">
        <f t="shared" si="634"/>
        <v>Thursday</v>
      </c>
      <c r="M4102" s="20">
        <f t="shared" si="635"/>
        <v>6</v>
      </c>
      <c r="N4102" s="19">
        <v>5547</v>
      </c>
      <c r="O4102" s="4">
        <f>MATCH(N4102-1,'Supply Data'!$K$12:$K$17)+1</f>
        <v>5</v>
      </c>
      <c r="P4102">
        <f>INDEX('Supply Data'!$L$12:$L$17,'Demand Data'!O4102)</f>
        <v>75</v>
      </c>
      <c r="R4102" t="str">
        <f t="shared" si="636"/>
        <v>19-Jun-08 Thursday 17</v>
      </c>
    </row>
    <row r="4103" spans="4:18" x14ac:dyDescent="0.35">
      <c r="D4103" s="21">
        <f t="shared" si="637"/>
        <v>39618.708333323397</v>
      </c>
      <c r="E4103" s="21" t="b">
        <f t="shared" si="640"/>
        <v>0</v>
      </c>
      <c r="F4103" s="21" t="b">
        <f t="shared" si="641"/>
        <v>0</v>
      </c>
      <c r="G4103" s="20">
        <f t="shared" ref="G4103:G4166" si="642">IF(E4103,2,IF(F4103,3,1))</f>
        <v>1</v>
      </c>
      <c r="H4103" s="20">
        <f t="shared" ref="H4103:H4166" si="643">CHOOSE(G4103,24,23,25)</f>
        <v>24</v>
      </c>
      <c r="I4103" s="20">
        <f t="shared" si="638"/>
        <v>18</v>
      </c>
      <c r="J4103" s="21">
        <f t="shared" si="639"/>
        <v>39618</v>
      </c>
      <c r="K4103" s="21"/>
      <c r="L4103" s="21" t="str">
        <f t="shared" ref="L4103:L4166" si="644">TEXT(J4103,"ddddd")</f>
        <v>Thursday</v>
      </c>
      <c r="M4103" s="20">
        <f t="shared" ref="M4103:M4166" si="645">MONTH(D4103)</f>
        <v>6</v>
      </c>
      <c r="N4103" s="19">
        <v>5470.5</v>
      </c>
      <c r="O4103" s="4">
        <f>MATCH(N4103-1,'Supply Data'!$K$12:$K$17)+1</f>
        <v>5</v>
      </c>
      <c r="P4103">
        <f>INDEX('Supply Data'!$L$12:$L$17,'Demand Data'!O4103)</f>
        <v>75</v>
      </c>
      <c r="R4103" t="str">
        <f t="shared" ref="R4103:R4166" si="646">TEXT(D4103,"dd-mmm-yy ddddd")&amp;" "&amp;I4103</f>
        <v>19-Jun-08 Thursday 18</v>
      </c>
    </row>
    <row r="4104" spans="4:18" x14ac:dyDescent="0.35">
      <c r="D4104" s="21">
        <f t="shared" ref="D4104:D4167" si="647">D4103+1/24</f>
        <v>39618.749999990061</v>
      </c>
      <c r="E4104" s="21" t="b">
        <f t="shared" si="640"/>
        <v>0</v>
      </c>
      <c r="F4104" s="21" t="b">
        <f t="shared" si="641"/>
        <v>0</v>
      </c>
      <c r="G4104" s="20">
        <f t="shared" si="642"/>
        <v>1</v>
      </c>
      <c r="H4104" s="20">
        <f t="shared" si="643"/>
        <v>24</v>
      </c>
      <c r="I4104" s="20">
        <f t="shared" ref="I4104:I4167" si="648">IF(I4103&gt;=H4104,1,I4103+1)</f>
        <v>19</v>
      </c>
      <c r="J4104" s="21">
        <f t="shared" ref="J4104:J4167" si="649">IF(I4104=1,J4103+1,J4103)</f>
        <v>39618</v>
      </c>
      <c r="K4104" s="21"/>
      <c r="L4104" s="21" t="str">
        <f t="shared" si="644"/>
        <v>Thursday</v>
      </c>
      <c r="M4104" s="20">
        <f t="shared" si="645"/>
        <v>6</v>
      </c>
      <c r="N4104" s="19">
        <v>6004.5</v>
      </c>
      <c r="O4104" s="4">
        <f>MATCH(N4104-1,'Supply Data'!$K$12:$K$17)+1</f>
        <v>5</v>
      </c>
      <c r="P4104">
        <f>INDEX('Supply Data'!$L$12:$L$17,'Demand Data'!O4104)</f>
        <v>75</v>
      </c>
      <c r="R4104" t="str">
        <f t="shared" si="646"/>
        <v>19-Jun-08 Thursday 19</v>
      </c>
    </row>
    <row r="4105" spans="4:18" x14ac:dyDescent="0.35">
      <c r="D4105" s="21">
        <f t="shared" si="647"/>
        <v>39618.791666656725</v>
      </c>
      <c r="E4105" s="21" t="b">
        <f t="shared" si="640"/>
        <v>0</v>
      </c>
      <c r="F4105" s="21" t="b">
        <f t="shared" si="641"/>
        <v>0</v>
      </c>
      <c r="G4105" s="20">
        <f t="shared" si="642"/>
        <v>1</v>
      </c>
      <c r="H4105" s="20">
        <f t="shared" si="643"/>
        <v>24</v>
      </c>
      <c r="I4105" s="20">
        <f t="shared" si="648"/>
        <v>20</v>
      </c>
      <c r="J4105" s="21">
        <f t="shared" si="649"/>
        <v>39618</v>
      </c>
      <c r="K4105" s="21"/>
      <c r="L4105" s="21" t="str">
        <f t="shared" si="644"/>
        <v>Thursday</v>
      </c>
      <c r="M4105" s="20">
        <f t="shared" si="645"/>
        <v>6</v>
      </c>
      <c r="N4105" s="19">
        <v>5989.5</v>
      </c>
      <c r="O4105" s="4">
        <f>MATCH(N4105-1,'Supply Data'!$K$12:$K$17)+1</f>
        <v>5</v>
      </c>
      <c r="P4105">
        <f>INDEX('Supply Data'!$L$12:$L$17,'Demand Data'!O4105)</f>
        <v>75</v>
      </c>
      <c r="R4105" t="str">
        <f t="shared" si="646"/>
        <v>19-Jun-08 Thursday 20</v>
      </c>
    </row>
    <row r="4106" spans="4:18" x14ac:dyDescent="0.35">
      <c r="D4106" s="21">
        <f t="shared" si="647"/>
        <v>39618.83333332339</v>
      </c>
      <c r="E4106" s="21" t="b">
        <f t="shared" si="640"/>
        <v>0</v>
      </c>
      <c r="F4106" s="21" t="b">
        <f t="shared" si="641"/>
        <v>0</v>
      </c>
      <c r="G4106" s="20">
        <f t="shared" si="642"/>
        <v>1</v>
      </c>
      <c r="H4106" s="20">
        <f t="shared" si="643"/>
        <v>24</v>
      </c>
      <c r="I4106" s="20">
        <f t="shared" si="648"/>
        <v>21</v>
      </c>
      <c r="J4106" s="21">
        <f t="shared" si="649"/>
        <v>39618</v>
      </c>
      <c r="K4106" s="21"/>
      <c r="L4106" s="21" t="str">
        <f t="shared" si="644"/>
        <v>Thursday</v>
      </c>
      <c r="M4106" s="20">
        <f t="shared" si="645"/>
        <v>6</v>
      </c>
      <c r="N4106" s="19">
        <v>5955</v>
      </c>
      <c r="O4106" s="4">
        <f>MATCH(N4106-1,'Supply Data'!$K$12:$K$17)+1</f>
        <v>5</v>
      </c>
      <c r="P4106">
        <f>INDEX('Supply Data'!$L$12:$L$17,'Demand Data'!O4106)</f>
        <v>75</v>
      </c>
      <c r="R4106" t="str">
        <f t="shared" si="646"/>
        <v>19-Jun-08 Thursday 21</v>
      </c>
    </row>
    <row r="4107" spans="4:18" x14ac:dyDescent="0.35">
      <c r="D4107" s="21">
        <f t="shared" si="647"/>
        <v>39618.874999990054</v>
      </c>
      <c r="E4107" s="21" t="b">
        <f t="shared" si="640"/>
        <v>0</v>
      </c>
      <c r="F4107" s="21" t="b">
        <f t="shared" si="641"/>
        <v>0</v>
      </c>
      <c r="G4107" s="20">
        <f t="shared" si="642"/>
        <v>1</v>
      </c>
      <c r="H4107" s="20">
        <f t="shared" si="643"/>
        <v>24</v>
      </c>
      <c r="I4107" s="20">
        <f t="shared" si="648"/>
        <v>22</v>
      </c>
      <c r="J4107" s="21">
        <f t="shared" si="649"/>
        <v>39618</v>
      </c>
      <c r="K4107" s="21"/>
      <c r="L4107" s="21" t="str">
        <f t="shared" si="644"/>
        <v>Thursday</v>
      </c>
      <c r="M4107" s="20">
        <f t="shared" si="645"/>
        <v>6</v>
      </c>
      <c r="N4107" s="19">
        <v>5262</v>
      </c>
      <c r="O4107" s="4">
        <f>MATCH(N4107-1,'Supply Data'!$K$12:$K$17)+1</f>
        <v>5</v>
      </c>
      <c r="P4107">
        <f>INDEX('Supply Data'!$L$12:$L$17,'Demand Data'!O4107)</f>
        <v>75</v>
      </c>
      <c r="R4107" t="str">
        <f t="shared" si="646"/>
        <v>19-Jun-08 Thursday 22</v>
      </c>
    </row>
    <row r="4108" spans="4:18" x14ac:dyDescent="0.35">
      <c r="D4108" s="21">
        <f t="shared" si="647"/>
        <v>39618.916666656718</v>
      </c>
      <c r="E4108" s="21" t="b">
        <f t="shared" si="640"/>
        <v>0</v>
      </c>
      <c r="F4108" s="21" t="b">
        <f t="shared" si="641"/>
        <v>0</v>
      </c>
      <c r="G4108" s="20">
        <f t="shared" si="642"/>
        <v>1</v>
      </c>
      <c r="H4108" s="20">
        <f t="shared" si="643"/>
        <v>24</v>
      </c>
      <c r="I4108" s="20">
        <f t="shared" si="648"/>
        <v>23</v>
      </c>
      <c r="J4108" s="21">
        <f t="shared" si="649"/>
        <v>39618</v>
      </c>
      <c r="K4108" s="21"/>
      <c r="L4108" s="21" t="str">
        <f t="shared" si="644"/>
        <v>Thursday</v>
      </c>
      <c r="M4108" s="20">
        <f t="shared" si="645"/>
        <v>6</v>
      </c>
      <c r="N4108" s="19">
        <v>4779</v>
      </c>
      <c r="O4108" s="4">
        <f>MATCH(N4108-1,'Supply Data'!$K$12:$K$17)+1</f>
        <v>4</v>
      </c>
      <c r="P4108">
        <f>INDEX('Supply Data'!$L$12:$L$17,'Demand Data'!O4108)</f>
        <v>50</v>
      </c>
      <c r="R4108" t="str">
        <f t="shared" si="646"/>
        <v>19-Jun-08 Thursday 23</v>
      </c>
    </row>
    <row r="4109" spans="4:18" x14ac:dyDescent="0.35">
      <c r="D4109" s="21">
        <f t="shared" si="647"/>
        <v>39618.958333323382</v>
      </c>
      <c r="E4109" s="21" t="b">
        <f t="shared" si="640"/>
        <v>0</v>
      </c>
      <c r="F4109" s="21" t="b">
        <f t="shared" si="641"/>
        <v>0</v>
      </c>
      <c r="G4109" s="20">
        <f t="shared" si="642"/>
        <v>1</v>
      </c>
      <c r="H4109" s="20">
        <f t="shared" si="643"/>
        <v>24</v>
      </c>
      <c r="I4109" s="20">
        <f t="shared" si="648"/>
        <v>24</v>
      </c>
      <c r="J4109" s="21">
        <f t="shared" si="649"/>
        <v>39618</v>
      </c>
      <c r="K4109" s="21"/>
      <c r="L4109" s="21" t="str">
        <f t="shared" si="644"/>
        <v>Thursday</v>
      </c>
      <c r="M4109" s="20">
        <f t="shared" si="645"/>
        <v>6</v>
      </c>
      <c r="N4109" s="19">
        <v>4461</v>
      </c>
      <c r="O4109" s="4">
        <f>MATCH(N4109-1,'Supply Data'!$K$12:$K$17)+1</f>
        <v>4</v>
      </c>
      <c r="P4109">
        <f>INDEX('Supply Data'!$L$12:$L$17,'Demand Data'!O4109)</f>
        <v>50</v>
      </c>
      <c r="R4109" t="str">
        <f t="shared" si="646"/>
        <v>19-Jun-08 Thursday 24</v>
      </c>
    </row>
    <row r="4110" spans="4:18" x14ac:dyDescent="0.35">
      <c r="D4110" s="21">
        <f t="shared" si="647"/>
        <v>39618.999999990046</v>
      </c>
      <c r="E4110" s="21" t="b">
        <f t="shared" si="640"/>
        <v>0</v>
      </c>
      <c r="F4110" s="21" t="b">
        <f t="shared" si="641"/>
        <v>0</v>
      </c>
      <c r="G4110" s="20">
        <f t="shared" si="642"/>
        <v>1</v>
      </c>
      <c r="H4110" s="20">
        <f t="shared" si="643"/>
        <v>24</v>
      </c>
      <c r="I4110" s="20">
        <f t="shared" si="648"/>
        <v>1</v>
      </c>
      <c r="J4110" s="21">
        <f t="shared" si="649"/>
        <v>39619</v>
      </c>
      <c r="K4110" s="21"/>
      <c r="L4110" s="21" t="str">
        <f t="shared" si="644"/>
        <v>Friday</v>
      </c>
      <c r="M4110" s="20">
        <f t="shared" si="645"/>
        <v>6</v>
      </c>
      <c r="N4110" s="19">
        <v>4329</v>
      </c>
      <c r="O4110" s="4">
        <f>MATCH(N4110-1,'Supply Data'!$K$12:$K$17)+1</f>
        <v>4</v>
      </c>
      <c r="P4110">
        <f>INDEX('Supply Data'!$L$12:$L$17,'Demand Data'!O4110)</f>
        <v>50</v>
      </c>
      <c r="R4110" t="str">
        <f t="shared" si="646"/>
        <v>20-Jun-08 Friday 1</v>
      </c>
    </row>
    <row r="4111" spans="4:18" x14ac:dyDescent="0.35">
      <c r="D4111" s="21">
        <f t="shared" si="647"/>
        <v>39619.041666656711</v>
      </c>
      <c r="E4111" s="21" t="b">
        <f t="shared" si="640"/>
        <v>0</v>
      </c>
      <c r="F4111" s="21" t="b">
        <f t="shared" si="641"/>
        <v>0</v>
      </c>
      <c r="G4111" s="20">
        <f t="shared" si="642"/>
        <v>1</v>
      </c>
      <c r="H4111" s="20">
        <f t="shared" si="643"/>
        <v>24</v>
      </c>
      <c r="I4111" s="20">
        <f t="shared" si="648"/>
        <v>2</v>
      </c>
      <c r="J4111" s="21">
        <f t="shared" si="649"/>
        <v>39619</v>
      </c>
      <c r="K4111" s="21"/>
      <c r="L4111" s="21" t="str">
        <f t="shared" si="644"/>
        <v>Friday</v>
      </c>
      <c r="M4111" s="20">
        <f t="shared" si="645"/>
        <v>6</v>
      </c>
      <c r="N4111" s="19">
        <v>4224</v>
      </c>
      <c r="O4111" s="4">
        <f>MATCH(N4111-1,'Supply Data'!$K$12:$K$17)+1</f>
        <v>4</v>
      </c>
      <c r="P4111">
        <f>INDEX('Supply Data'!$L$12:$L$17,'Demand Data'!O4111)</f>
        <v>50</v>
      </c>
      <c r="R4111" t="str">
        <f t="shared" si="646"/>
        <v>20-Jun-08 Friday 2</v>
      </c>
    </row>
    <row r="4112" spans="4:18" x14ac:dyDescent="0.35">
      <c r="D4112" s="21">
        <f t="shared" si="647"/>
        <v>39619.083333323375</v>
      </c>
      <c r="E4112" s="21" t="b">
        <f t="shared" si="640"/>
        <v>0</v>
      </c>
      <c r="F4112" s="21" t="b">
        <f t="shared" si="641"/>
        <v>0</v>
      </c>
      <c r="G4112" s="20">
        <f t="shared" si="642"/>
        <v>1</v>
      </c>
      <c r="H4112" s="20">
        <f t="shared" si="643"/>
        <v>24</v>
      </c>
      <c r="I4112" s="20">
        <f t="shared" si="648"/>
        <v>3</v>
      </c>
      <c r="J4112" s="21">
        <f t="shared" si="649"/>
        <v>39619</v>
      </c>
      <c r="K4112" s="21"/>
      <c r="L4112" s="21" t="str">
        <f t="shared" si="644"/>
        <v>Friday</v>
      </c>
      <c r="M4112" s="20">
        <f t="shared" si="645"/>
        <v>6</v>
      </c>
      <c r="N4112" s="19">
        <v>4098</v>
      </c>
      <c r="O4112" s="4">
        <f>MATCH(N4112-1,'Supply Data'!$K$12:$K$17)+1</f>
        <v>4</v>
      </c>
      <c r="P4112">
        <f>INDEX('Supply Data'!$L$12:$L$17,'Demand Data'!O4112)</f>
        <v>50</v>
      </c>
      <c r="R4112" t="str">
        <f t="shared" si="646"/>
        <v>20-Jun-08 Friday 3</v>
      </c>
    </row>
    <row r="4113" spans="4:18" x14ac:dyDescent="0.35">
      <c r="D4113" s="21">
        <f t="shared" si="647"/>
        <v>39619.124999990039</v>
      </c>
      <c r="E4113" s="21" t="b">
        <f t="shared" si="640"/>
        <v>0</v>
      </c>
      <c r="F4113" s="21" t="b">
        <f t="shared" si="641"/>
        <v>0</v>
      </c>
      <c r="G4113" s="20">
        <f t="shared" si="642"/>
        <v>1</v>
      </c>
      <c r="H4113" s="20">
        <f t="shared" si="643"/>
        <v>24</v>
      </c>
      <c r="I4113" s="20">
        <f t="shared" si="648"/>
        <v>4</v>
      </c>
      <c r="J4113" s="21">
        <f t="shared" si="649"/>
        <v>39619</v>
      </c>
      <c r="K4113" s="21"/>
      <c r="L4113" s="21" t="str">
        <f t="shared" si="644"/>
        <v>Friday</v>
      </c>
      <c r="M4113" s="20">
        <f t="shared" si="645"/>
        <v>6</v>
      </c>
      <c r="N4113" s="19">
        <v>4083</v>
      </c>
      <c r="O4113" s="4">
        <f>MATCH(N4113-1,'Supply Data'!$K$12:$K$17)+1</f>
        <v>4</v>
      </c>
      <c r="P4113">
        <f>INDEX('Supply Data'!$L$12:$L$17,'Demand Data'!O4113)</f>
        <v>50</v>
      </c>
      <c r="R4113" t="str">
        <f t="shared" si="646"/>
        <v>20-Jun-08 Friday 4</v>
      </c>
    </row>
    <row r="4114" spans="4:18" x14ac:dyDescent="0.35">
      <c r="D4114" s="21">
        <f t="shared" si="647"/>
        <v>39619.166666656703</v>
      </c>
      <c r="E4114" s="21" t="b">
        <f t="shared" si="640"/>
        <v>0</v>
      </c>
      <c r="F4114" s="21" t="b">
        <f t="shared" si="641"/>
        <v>0</v>
      </c>
      <c r="G4114" s="20">
        <f t="shared" si="642"/>
        <v>1</v>
      </c>
      <c r="H4114" s="20">
        <f t="shared" si="643"/>
        <v>24</v>
      </c>
      <c r="I4114" s="20">
        <f t="shared" si="648"/>
        <v>5</v>
      </c>
      <c r="J4114" s="21">
        <f t="shared" si="649"/>
        <v>39619</v>
      </c>
      <c r="K4114" s="21"/>
      <c r="L4114" s="21" t="str">
        <f t="shared" si="644"/>
        <v>Friday</v>
      </c>
      <c r="M4114" s="20">
        <f t="shared" si="645"/>
        <v>6</v>
      </c>
      <c r="N4114" s="19">
        <v>4204.5</v>
      </c>
      <c r="O4114" s="4">
        <f>MATCH(N4114-1,'Supply Data'!$K$12:$K$17)+1</f>
        <v>4</v>
      </c>
      <c r="P4114">
        <f>INDEX('Supply Data'!$L$12:$L$17,'Demand Data'!O4114)</f>
        <v>50</v>
      </c>
      <c r="R4114" t="str">
        <f t="shared" si="646"/>
        <v>20-Jun-08 Friday 5</v>
      </c>
    </row>
    <row r="4115" spans="4:18" x14ac:dyDescent="0.35">
      <c r="D4115" s="21">
        <f t="shared" si="647"/>
        <v>39619.208333323368</v>
      </c>
      <c r="E4115" s="21" t="b">
        <f t="shared" si="640"/>
        <v>0</v>
      </c>
      <c r="F4115" s="21" t="b">
        <f t="shared" si="641"/>
        <v>0</v>
      </c>
      <c r="G4115" s="20">
        <f t="shared" si="642"/>
        <v>1</v>
      </c>
      <c r="H4115" s="20">
        <f t="shared" si="643"/>
        <v>24</v>
      </c>
      <c r="I4115" s="20">
        <f t="shared" si="648"/>
        <v>6</v>
      </c>
      <c r="J4115" s="21">
        <f t="shared" si="649"/>
        <v>39619</v>
      </c>
      <c r="K4115" s="21"/>
      <c r="L4115" s="21" t="str">
        <f t="shared" si="644"/>
        <v>Friday</v>
      </c>
      <c r="M4115" s="20">
        <f t="shared" si="645"/>
        <v>6</v>
      </c>
      <c r="N4115" s="19">
        <v>4063.5</v>
      </c>
      <c r="O4115" s="4">
        <f>MATCH(N4115-1,'Supply Data'!$K$12:$K$17)+1</f>
        <v>4</v>
      </c>
      <c r="P4115">
        <f>INDEX('Supply Data'!$L$12:$L$17,'Demand Data'!O4115)</f>
        <v>50</v>
      </c>
      <c r="R4115" t="str">
        <f t="shared" si="646"/>
        <v>20-Jun-08 Friday 6</v>
      </c>
    </row>
    <row r="4116" spans="4:18" x14ac:dyDescent="0.35">
      <c r="D4116" s="21">
        <f t="shared" si="647"/>
        <v>39619.249999990032</v>
      </c>
      <c r="E4116" s="21" t="b">
        <f t="shared" si="640"/>
        <v>0</v>
      </c>
      <c r="F4116" s="21" t="b">
        <f t="shared" si="641"/>
        <v>0</v>
      </c>
      <c r="G4116" s="20">
        <f t="shared" si="642"/>
        <v>1</v>
      </c>
      <c r="H4116" s="20">
        <f t="shared" si="643"/>
        <v>24</v>
      </c>
      <c r="I4116" s="20">
        <f t="shared" si="648"/>
        <v>7</v>
      </c>
      <c r="J4116" s="21">
        <f t="shared" si="649"/>
        <v>39619</v>
      </c>
      <c r="K4116" s="21"/>
      <c r="L4116" s="21" t="str">
        <f t="shared" si="644"/>
        <v>Friday</v>
      </c>
      <c r="M4116" s="20">
        <f t="shared" si="645"/>
        <v>6</v>
      </c>
      <c r="N4116" s="19">
        <v>4105.5</v>
      </c>
      <c r="O4116" s="4">
        <f>MATCH(N4116-1,'Supply Data'!$K$12:$K$17)+1</f>
        <v>4</v>
      </c>
      <c r="P4116">
        <f>INDEX('Supply Data'!$L$12:$L$17,'Demand Data'!O4116)</f>
        <v>50</v>
      </c>
      <c r="R4116" t="str">
        <f t="shared" si="646"/>
        <v>20-Jun-08 Friday 7</v>
      </c>
    </row>
    <row r="4117" spans="4:18" x14ac:dyDescent="0.35">
      <c r="D4117" s="21">
        <f t="shared" si="647"/>
        <v>39619.291666656696</v>
      </c>
      <c r="E4117" s="21" t="b">
        <f t="shared" si="640"/>
        <v>0</v>
      </c>
      <c r="F4117" s="21" t="b">
        <f t="shared" si="641"/>
        <v>0</v>
      </c>
      <c r="G4117" s="20">
        <f t="shared" si="642"/>
        <v>1</v>
      </c>
      <c r="H4117" s="20">
        <f t="shared" si="643"/>
        <v>24</v>
      </c>
      <c r="I4117" s="20">
        <f t="shared" si="648"/>
        <v>8</v>
      </c>
      <c r="J4117" s="21">
        <f t="shared" si="649"/>
        <v>39619</v>
      </c>
      <c r="K4117" s="21"/>
      <c r="L4117" s="21" t="str">
        <f t="shared" si="644"/>
        <v>Friday</v>
      </c>
      <c r="M4117" s="20">
        <f t="shared" si="645"/>
        <v>6</v>
      </c>
      <c r="N4117" s="19">
        <v>4882.5</v>
      </c>
      <c r="O4117" s="4">
        <f>MATCH(N4117-1,'Supply Data'!$K$12:$K$17)+1</f>
        <v>5</v>
      </c>
      <c r="P4117">
        <f>INDEX('Supply Data'!$L$12:$L$17,'Demand Data'!O4117)</f>
        <v>75</v>
      </c>
      <c r="R4117" t="str">
        <f t="shared" si="646"/>
        <v>20-Jun-08 Friday 8</v>
      </c>
    </row>
    <row r="4118" spans="4:18" x14ac:dyDescent="0.35">
      <c r="D4118" s="21">
        <f t="shared" si="647"/>
        <v>39619.33333332336</v>
      </c>
      <c r="E4118" s="21" t="b">
        <f t="shared" si="640"/>
        <v>0</v>
      </c>
      <c r="F4118" s="21" t="b">
        <f t="shared" si="641"/>
        <v>0</v>
      </c>
      <c r="G4118" s="20">
        <f t="shared" si="642"/>
        <v>1</v>
      </c>
      <c r="H4118" s="20">
        <f t="shared" si="643"/>
        <v>24</v>
      </c>
      <c r="I4118" s="20">
        <f t="shared" si="648"/>
        <v>9</v>
      </c>
      <c r="J4118" s="21">
        <f t="shared" si="649"/>
        <v>39619</v>
      </c>
      <c r="K4118" s="21"/>
      <c r="L4118" s="21" t="str">
        <f t="shared" si="644"/>
        <v>Friday</v>
      </c>
      <c r="M4118" s="20">
        <f t="shared" si="645"/>
        <v>6</v>
      </c>
      <c r="N4118" s="19">
        <v>5577</v>
      </c>
      <c r="O4118" s="4">
        <f>MATCH(N4118-1,'Supply Data'!$K$12:$K$17)+1</f>
        <v>5</v>
      </c>
      <c r="P4118">
        <f>INDEX('Supply Data'!$L$12:$L$17,'Demand Data'!O4118)</f>
        <v>75</v>
      </c>
      <c r="R4118" t="str">
        <f t="shared" si="646"/>
        <v>20-Jun-08 Friday 9</v>
      </c>
    </row>
    <row r="4119" spans="4:18" x14ac:dyDescent="0.35">
      <c r="D4119" s="21">
        <f t="shared" si="647"/>
        <v>39619.374999990025</v>
      </c>
      <c r="E4119" s="21" t="b">
        <f t="shared" si="640"/>
        <v>0</v>
      </c>
      <c r="F4119" s="21" t="b">
        <f t="shared" si="641"/>
        <v>0</v>
      </c>
      <c r="G4119" s="20">
        <f t="shared" si="642"/>
        <v>1</v>
      </c>
      <c r="H4119" s="20">
        <f t="shared" si="643"/>
        <v>24</v>
      </c>
      <c r="I4119" s="20">
        <f t="shared" si="648"/>
        <v>10</v>
      </c>
      <c r="J4119" s="21">
        <f t="shared" si="649"/>
        <v>39619</v>
      </c>
      <c r="K4119" s="21"/>
      <c r="L4119" s="21" t="str">
        <f t="shared" si="644"/>
        <v>Friday</v>
      </c>
      <c r="M4119" s="20">
        <f t="shared" si="645"/>
        <v>6</v>
      </c>
      <c r="N4119" s="19">
        <v>5815.5</v>
      </c>
      <c r="O4119" s="4">
        <f>MATCH(N4119-1,'Supply Data'!$K$12:$K$17)+1</f>
        <v>5</v>
      </c>
      <c r="P4119">
        <f>INDEX('Supply Data'!$L$12:$L$17,'Demand Data'!O4119)</f>
        <v>75</v>
      </c>
      <c r="R4119" t="str">
        <f t="shared" si="646"/>
        <v>20-Jun-08 Friday 10</v>
      </c>
    </row>
    <row r="4120" spans="4:18" x14ac:dyDescent="0.35">
      <c r="D4120" s="21">
        <f t="shared" si="647"/>
        <v>39619.416666656689</v>
      </c>
      <c r="E4120" s="21" t="b">
        <f t="shared" si="640"/>
        <v>0</v>
      </c>
      <c r="F4120" s="21" t="b">
        <f t="shared" si="641"/>
        <v>0</v>
      </c>
      <c r="G4120" s="20">
        <f t="shared" si="642"/>
        <v>1</v>
      </c>
      <c r="H4120" s="20">
        <f t="shared" si="643"/>
        <v>24</v>
      </c>
      <c r="I4120" s="20">
        <f t="shared" si="648"/>
        <v>11</v>
      </c>
      <c r="J4120" s="21">
        <f t="shared" si="649"/>
        <v>39619</v>
      </c>
      <c r="K4120" s="21"/>
      <c r="L4120" s="21" t="str">
        <f t="shared" si="644"/>
        <v>Friday</v>
      </c>
      <c r="M4120" s="20">
        <f t="shared" si="645"/>
        <v>6</v>
      </c>
      <c r="N4120" s="19">
        <v>6040.5</v>
      </c>
      <c r="O4120" s="4">
        <f>MATCH(N4120-1,'Supply Data'!$K$12:$K$17)+1</f>
        <v>5</v>
      </c>
      <c r="P4120">
        <f>INDEX('Supply Data'!$L$12:$L$17,'Demand Data'!O4120)</f>
        <v>75</v>
      </c>
      <c r="R4120" t="str">
        <f t="shared" si="646"/>
        <v>20-Jun-08 Friday 11</v>
      </c>
    </row>
    <row r="4121" spans="4:18" x14ac:dyDescent="0.35">
      <c r="D4121" s="21">
        <f t="shared" si="647"/>
        <v>39619.458333323353</v>
      </c>
      <c r="E4121" s="21" t="b">
        <f t="shared" si="640"/>
        <v>0</v>
      </c>
      <c r="F4121" s="21" t="b">
        <f t="shared" si="641"/>
        <v>0</v>
      </c>
      <c r="G4121" s="20">
        <f t="shared" si="642"/>
        <v>1</v>
      </c>
      <c r="H4121" s="20">
        <f t="shared" si="643"/>
        <v>24</v>
      </c>
      <c r="I4121" s="20">
        <f t="shared" si="648"/>
        <v>12</v>
      </c>
      <c r="J4121" s="21">
        <f t="shared" si="649"/>
        <v>39619</v>
      </c>
      <c r="K4121" s="21"/>
      <c r="L4121" s="21" t="str">
        <f t="shared" si="644"/>
        <v>Friday</v>
      </c>
      <c r="M4121" s="20">
        <f t="shared" si="645"/>
        <v>6</v>
      </c>
      <c r="N4121" s="19">
        <v>5794.5</v>
      </c>
      <c r="O4121" s="4">
        <f>MATCH(N4121-1,'Supply Data'!$K$12:$K$17)+1</f>
        <v>5</v>
      </c>
      <c r="P4121">
        <f>INDEX('Supply Data'!$L$12:$L$17,'Demand Data'!O4121)</f>
        <v>75</v>
      </c>
      <c r="R4121" t="str">
        <f t="shared" si="646"/>
        <v>20-Jun-08 Friday 12</v>
      </c>
    </row>
    <row r="4122" spans="4:18" x14ac:dyDescent="0.35">
      <c r="D4122" s="21">
        <f t="shared" si="647"/>
        <v>39619.499999990017</v>
      </c>
      <c r="E4122" s="21" t="b">
        <f t="shared" si="640"/>
        <v>0</v>
      </c>
      <c r="F4122" s="21" t="b">
        <f t="shared" si="641"/>
        <v>0</v>
      </c>
      <c r="G4122" s="20">
        <f t="shared" si="642"/>
        <v>1</v>
      </c>
      <c r="H4122" s="20">
        <f t="shared" si="643"/>
        <v>24</v>
      </c>
      <c r="I4122" s="20">
        <f t="shared" si="648"/>
        <v>13</v>
      </c>
      <c r="J4122" s="21">
        <f t="shared" si="649"/>
        <v>39619</v>
      </c>
      <c r="K4122" s="21"/>
      <c r="L4122" s="21" t="str">
        <f t="shared" si="644"/>
        <v>Friday</v>
      </c>
      <c r="M4122" s="20">
        <f t="shared" si="645"/>
        <v>6</v>
      </c>
      <c r="N4122" s="19">
        <v>5878.5</v>
      </c>
      <c r="O4122" s="4">
        <f>MATCH(N4122-1,'Supply Data'!$K$12:$K$17)+1</f>
        <v>5</v>
      </c>
      <c r="P4122">
        <f>INDEX('Supply Data'!$L$12:$L$17,'Demand Data'!O4122)</f>
        <v>75</v>
      </c>
      <c r="R4122" t="str">
        <f t="shared" si="646"/>
        <v>20-Jun-08 Friday 13</v>
      </c>
    </row>
    <row r="4123" spans="4:18" x14ac:dyDescent="0.35">
      <c r="D4123" s="21">
        <f t="shared" si="647"/>
        <v>39619.541666656682</v>
      </c>
      <c r="E4123" s="21" t="b">
        <f t="shared" si="640"/>
        <v>0</v>
      </c>
      <c r="F4123" s="21" t="b">
        <f t="shared" si="641"/>
        <v>0</v>
      </c>
      <c r="G4123" s="20">
        <f t="shared" si="642"/>
        <v>1</v>
      </c>
      <c r="H4123" s="20">
        <f t="shared" si="643"/>
        <v>24</v>
      </c>
      <c r="I4123" s="20">
        <f t="shared" si="648"/>
        <v>14</v>
      </c>
      <c r="J4123" s="21">
        <f t="shared" si="649"/>
        <v>39619</v>
      </c>
      <c r="K4123" s="21"/>
      <c r="L4123" s="21" t="str">
        <f t="shared" si="644"/>
        <v>Friday</v>
      </c>
      <c r="M4123" s="20">
        <f t="shared" si="645"/>
        <v>6</v>
      </c>
      <c r="N4123" s="19">
        <v>6057</v>
      </c>
      <c r="O4123" s="4">
        <f>MATCH(N4123-1,'Supply Data'!$K$12:$K$17)+1</f>
        <v>5</v>
      </c>
      <c r="P4123">
        <f>INDEX('Supply Data'!$L$12:$L$17,'Demand Data'!O4123)</f>
        <v>75</v>
      </c>
      <c r="R4123" t="str">
        <f t="shared" si="646"/>
        <v>20-Jun-08 Friday 14</v>
      </c>
    </row>
    <row r="4124" spans="4:18" x14ac:dyDescent="0.35">
      <c r="D4124" s="21">
        <f t="shared" si="647"/>
        <v>39619.583333323346</v>
      </c>
      <c r="E4124" s="21" t="b">
        <f t="shared" si="640"/>
        <v>0</v>
      </c>
      <c r="F4124" s="21" t="b">
        <f t="shared" si="641"/>
        <v>0</v>
      </c>
      <c r="G4124" s="20">
        <f t="shared" si="642"/>
        <v>1</v>
      </c>
      <c r="H4124" s="20">
        <f t="shared" si="643"/>
        <v>24</v>
      </c>
      <c r="I4124" s="20">
        <f t="shared" si="648"/>
        <v>15</v>
      </c>
      <c r="J4124" s="21">
        <f t="shared" si="649"/>
        <v>39619</v>
      </c>
      <c r="K4124" s="21"/>
      <c r="L4124" s="21" t="str">
        <f t="shared" si="644"/>
        <v>Friday</v>
      </c>
      <c r="M4124" s="20">
        <f t="shared" si="645"/>
        <v>6</v>
      </c>
      <c r="N4124" s="19">
        <v>5886</v>
      </c>
      <c r="O4124" s="4">
        <f>MATCH(N4124-1,'Supply Data'!$K$12:$K$17)+1</f>
        <v>5</v>
      </c>
      <c r="P4124">
        <f>INDEX('Supply Data'!$L$12:$L$17,'Demand Data'!O4124)</f>
        <v>75</v>
      </c>
      <c r="R4124" t="str">
        <f t="shared" si="646"/>
        <v>20-Jun-08 Friday 15</v>
      </c>
    </row>
    <row r="4125" spans="4:18" x14ac:dyDescent="0.35">
      <c r="D4125" s="21">
        <f t="shared" si="647"/>
        <v>39619.62499999001</v>
      </c>
      <c r="E4125" s="21" t="b">
        <f t="shared" si="640"/>
        <v>0</v>
      </c>
      <c r="F4125" s="21" t="b">
        <f t="shared" si="641"/>
        <v>0</v>
      </c>
      <c r="G4125" s="20">
        <f t="shared" si="642"/>
        <v>1</v>
      </c>
      <c r="H4125" s="20">
        <f t="shared" si="643"/>
        <v>24</v>
      </c>
      <c r="I4125" s="20">
        <f t="shared" si="648"/>
        <v>16</v>
      </c>
      <c r="J4125" s="21">
        <f t="shared" si="649"/>
        <v>39619</v>
      </c>
      <c r="K4125" s="21"/>
      <c r="L4125" s="21" t="str">
        <f t="shared" si="644"/>
        <v>Friday</v>
      </c>
      <c r="M4125" s="20">
        <f t="shared" si="645"/>
        <v>6</v>
      </c>
      <c r="N4125" s="19">
        <v>5791.5</v>
      </c>
      <c r="O4125" s="4">
        <f>MATCH(N4125-1,'Supply Data'!$K$12:$K$17)+1</f>
        <v>5</v>
      </c>
      <c r="P4125">
        <f>INDEX('Supply Data'!$L$12:$L$17,'Demand Data'!O4125)</f>
        <v>75</v>
      </c>
      <c r="R4125" t="str">
        <f t="shared" si="646"/>
        <v>20-Jun-08 Friday 16</v>
      </c>
    </row>
    <row r="4126" spans="4:18" x14ac:dyDescent="0.35">
      <c r="D4126" s="21">
        <f t="shared" si="647"/>
        <v>39619.666666656674</v>
      </c>
      <c r="E4126" s="21" t="b">
        <f t="shared" si="640"/>
        <v>0</v>
      </c>
      <c r="F4126" s="21" t="b">
        <f t="shared" si="641"/>
        <v>0</v>
      </c>
      <c r="G4126" s="20">
        <f t="shared" si="642"/>
        <v>1</v>
      </c>
      <c r="H4126" s="20">
        <f t="shared" si="643"/>
        <v>24</v>
      </c>
      <c r="I4126" s="20">
        <f t="shared" si="648"/>
        <v>17</v>
      </c>
      <c r="J4126" s="21">
        <f t="shared" si="649"/>
        <v>39619</v>
      </c>
      <c r="K4126" s="21"/>
      <c r="L4126" s="21" t="str">
        <f t="shared" si="644"/>
        <v>Friday</v>
      </c>
      <c r="M4126" s="20">
        <f t="shared" si="645"/>
        <v>6</v>
      </c>
      <c r="N4126" s="19">
        <v>5617.5</v>
      </c>
      <c r="O4126" s="4">
        <f>MATCH(N4126-1,'Supply Data'!$K$12:$K$17)+1</f>
        <v>5</v>
      </c>
      <c r="P4126">
        <f>INDEX('Supply Data'!$L$12:$L$17,'Demand Data'!O4126)</f>
        <v>75</v>
      </c>
      <c r="R4126" t="str">
        <f t="shared" si="646"/>
        <v>20-Jun-08 Friday 17</v>
      </c>
    </row>
    <row r="4127" spans="4:18" x14ac:dyDescent="0.35">
      <c r="D4127" s="21">
        <f t="shared" si="647"/>
        <v>39619.708333323339</v>
      </c>
      <c r="E4127" s="21" t="b">
        <f t="shared" si="640"/>
        <v>0</v>
      </c>
      <c r="F4127" s="21" t="b">
        <f t="shared" si="641"/>
        <v>0</v>
      </c>
      <c r="G4127" s="20">
        <f t="shared" si="642"/>
        <v>1</v>
      </c>
      <c r="H4127" s="20">
        <f t="shared" si="643"/>
        <v>24</v>
      </c>
      <c r="I4127" s="20">
        <f t="shared" si="648"/>
        <v>18</v>
      </c>
      <c r="J4127" s="21">
        <f t="shared" si="649"/>
        <v>39619</v>
      </c>
      <c r="K4127" s="21"/>
      <c r="L4127" s="21" t="str">
        <f t="shared" si="644"/>
        <v>Friday</v>
      </c>
      <c r="M4127" s="20">
        <f t="shared" si="645"/>
        <v>6</v>
      </c>
      <c r="N4127" s="19">
        <v>5517</v>
      </c>
      <c r="O4127" s="4">
        <f>MATCH(N4127-1,'Supply Data'!$K$12:$K$17)+1</f>
        <v>5</v>
      </c>
      <c r="P4127">
        <f>INDEX('Supply Data'!$L$12:$L$17,'Demand Data'!O4127)</f>
        <v>75</v>
      </c>
      <c r="R4127" t="str">
        <f t="shared" si="646"/>
        <v>20-Jun-08 Friday 18</v>
      </c>
    </row>
    <row r="4128" spans="4:18" x14ac:dyDescent="0.35">
      <c r="D4128" s="21">
        <f t="shared" si="647"/>
        <v>39619.749999990003</v>
      </c>
      <c r="E4128" s="21" t="b">
        <f t="shared" si="640"/>
        <v>0</v>
      </c>
      <c r="F4128" s="21" t="b">
        <f t="shared" si="641"/>
        <v>0</v>
      </c>
      <c r="G4128" s="20">
        <f t="shared" si="642"/>
        <v>1</v>
      </c>
      <c r="H4128" s="20">
        <f t="shared" si="643"/>
        <v>24</v>
      </c>
      <c r="I4128" s="20">
        <f t="shared" si="648"/>
        <v>19</v>
      </c>
      <c r="J4128" s="21">
        <f t="shared" si="649"/>
        <v>39619</v>
      </c>
      <c r="K4128" s="21"/>
      <c r="L4128" s="21" t="str">
        <f t="shared" si="644"/>
        <v>Friday</v>
      </c>
      <c r="M4128" s="20">
        <f t="shared" si="645"/>
        <v>6</v>
      </c>
      <c r="N4128" s="19">
        <v>5976</v>
      </c>
      <c r="O4128" s="4">
        <f>MATCH(N4128-1,'Supply Data'!$K$12:$K$17)+1</f>
        <v>5</v>
      </c>
      <c r="P4128">
        <f>INDEX('Supply Data'!$L$12:$L$17,'Demand Data'!O4128)</f>
        <v>75</v>
      </c>
      <c r="R4128" t="str">
        <f t="shared" si="646"/>
        <v>20-Jun-08 Friday 19</v>
      </c>
    </row>
    <row r="4129" spans="4:18" x14ac:dyDescent="0.35">
      <c r="D4129" s="21">
        <f t="shared" si="647"/>
        <v>39619.791666656667</v>
      </c>
      <c r="E4129" s="21" t="b">
        <f t="shared" si="640"/>
        <v>0</v>
      </c>
      <c r="F4129" s="21" t="b">
        <f t="shared" si="641"/>
        <v>0</v>
      </c>
      <c r="G4129" s="20">
        <f t="shared" si="642"/>
        <v>1</v>
      </c>
      <c r="H4129" s="20">
        <f t="shared" si="643"/>
        <v>24</v>
      </c>
      <c r="I4129" s="20">
        <f t="shared" si="648"/>
        <v>20</v>
      </c>
      <c r="J4129" s="21">
        <f t="shared" si="649"/>
        <v>39619</v>
      </c>
      <c r="K4129" s="21"/>
      <c r="L4129" s="21" t="str">
        <f t="shared" si="644"/>
        <v>Friday</v>
      </c>
      <c r="M4129" s="20">
        <f t="shared" si="645"/>
        <v>6</v>
      </c>
      <c r="N4129" s="19">
        <v>5791.5</v>
      </c>
      <c r="O4129" s="4">
        <f>MATCH(N4129-1,'Supply Data'!$K$12:$K$17)+1</f>
        <v>5</v>
      </c>
      <c r="P4129">
        <f>INDEX('Supply Data'!$L$12:$L$17,'Demand Data'!O4129)</f>
        <v>75</v>
      </c>
      <c r="R4129" t="str">
        <f t="shared" si="646"/>
        <v>20-Jun-08 Friday 20</v>
      </c>
    </row>
    <row r="4130" spans="4:18" x14ac:dyDescent="0.35">
      <c r="D4130" s="21">
        <f t="shared" si="647"/>
        <v>39619.833333323331</v>
      </c>
      <c r="E4130" s="21" t="b">
        <f t="shared" si="640"/>
        <v>0</v>
      </c>
      <c r="F4130" s="21" t="b">
        <f t="shared" si="641"/>
        <v>0</v>
      </c>
      <c r="G4130" s="20">
        <f t="shared" si="642"/>
        <v>1</v>
      </c>
      <c r="H4130" s="20">
        <f t="shared" si="643"/>
        <v>24</v>
      </c>
      <c r="I4130" s="20">
        <f t="shared" si="648"/>
        <v>21</v>
      </c>
      <c r="J4130" s="21">
        <f t="shared" si="649"/>
        <v>39619</v>
      </c>
      <c r="K4130" s="21"/>
      <c r="L4130" s="21" t="str">
        <f t="shared" si="644"/>
        <v>Friday</v>
      </c>
      <c r="M4130" s="20">
        <f t="shared" si="645"/>
        <v>6</v>
      </c>
      <c r="N4130" s="19">
        <v>5838</v>
      </c>
      <c r="O4130" s="4">
        <f>MATCH(N4130-1,'Supply Data'!$K$12:$K$17)+1</f>
        <v>5</v>
      </c>
      <c r="P4130">
        <f>INDEX('Supply Data'!$L$12:$L$17,'Demand Data'!O4130)</f>
        <v>75</v>
      </c>
      <c r="R4130" t="str">
        <f t="shared" si="646"/>
        <v>20-Jun-08 Friday 21</v>
      </c>
    </row>
    <row r="4131" spans="4:18" x14ac:dyDescent="0.35">
      <c r="D4131" s="21">
        <f t="shared" si="647"/>
        <v>39619.874999989996</v>
      </c>
      <c r="E4131" s="21" t="b">
        <f t="shared" si="640"/>
        <v>0</v>
      </c>
      <c r="F4131" s="21" t="b">
        <f t="shared" si="641"/>
        <v>0</v>
      </c>
      <c r="G4131" s="20">
        <f t="shared" si="642"/>
        <v>1</v>
      </c>
      <c r="H4131" s="20">
        <f t="shared" si="643"/>
        <v>24</v>
      </c>
      <c r="I4131" s="20">
        <f t="shared" si="648"/>
        <v>22</v>
      </c>
      <c r="J4131" s="21">
        <f t="shared" si="649"/>
        <v>39619</v>
      </c>
      <c r="K4131" s="21"/>
      <c r="L4131" s="21" t="str">
        <f t="shared" si="644"/>
        <v>Friday</v>
      </c>
      <c r="M4131" s="20">
        <f t="shared" si="645"/>
        <v>6</v>
      </c>
      <c r="N4131" s="19">
        <v>5100</v>
      </c>
      <c r="O4131" s="4">
        <f>MATCH(N4131-1,'Supply Data'!$K$12:$K$17)+1</f>
        <v>5</v>
      </c>
      <c r="P4131">
        <f>INDEX('Supply Data'!$L$12:$L$17,'Demand Data'!O4131)</f>
        <v>75</v>
      </c>
      <c r="R4131" t="str">
        <f t="shared" si="646"/>
        <v>20-Jun-08 Friday 22</v>
      </c>
    </row>
    <row r="4132" spans="4:18" x14ac:dyDescent="0.35">
      <c r="D4132" s="21">
        <f t="shared" si="647"/>
        <v>39619.91666665666</v>
      </c>
      <c r="E4132" s="21" t="b">
        <f t="shared" si="640"/>
        <v>0</v>
      </c>
      <c r="F4132" s="21" t="b">
        <f t="shared" si="641"/>
        <v>0</v>
      </c>
      <c r="G4132" s="20">
        <f t="shared" si="642"/>
        <v>1</v>
      </c>
      <c r="H4132" s="20">
        <f t="shared" si="643"/>
        <v>24</v>
      </c>
      <c r="I4132" s="20">
        <f t="shared" si="648"/>
        <v>23</v>
      </c>
      <c r="J4132" s="21">
        <f t="shared" si="649"/>
        <v>39619</v>
      </c>
      <c r="K4132" s="21"/>
      <c r="L4132" s="21" t="str">
        <f t="shared" si="644"/>
        <v>Friday</v>
      </c>
      <c r="M4132" s="20">
        <f t="shared" si="645"/>
        <v>6</v>
      </c>
      <c r="N4132" s="19">
        <v>4650</v>
      </c>
      <c r="O4132" s="4">
        <f>MATCH(N4132-1,'Supply Data'!$K$12:$K$17)+1</f>
        <v>4</v>
      </c>
      <c r="P4132">
        <f>INDEX('Supply Data'!$L$12:$L$17,'Demand Data'!O4132)</f>
        <v>50</v>
      </c>
      <c r="R4132" t="str">
        <f t="shared" si="646"/>
        <v>20-Jun-08 Friday 23</v>
      </c>
    </row>
    <row r="4133" spans="4:18" x14ac:dyDescent="0.35">
      <c r="D4133" s="21">
        <f t="shared" si="647"/>
        <v>39619.958333323324</v>
      </c>
      <c r="E4133" s="21" t="b">
        <f t="shared" si="640"/>
        <v>0</v>
      </c>
      <c r="F4133" s="21" t="b">
        <f t="shared" si="641"/>
        <v>0</v>
      </c>
      <c r="G4133" s="20">
        <f t="shared" si="642"/>
        <v>1</v>
      </c>
      <c r="H4133" s="20">
        <f t="shared" si="643"/>
        <v>24</v>
      </c>
      <c r="I4133" s="20">
        <f t="shared" si="648"/>
        <v>24</v>
      </c>
      <c r="J4133" s="21">
        <f t="shared" si="649"/>
        <v>39619</v>
      </c>
      <c r="K4133" s="21"/>
      <c r="L4133" s="21" t="str">
        <f t="shared" si="644"/>
        <v>Friday</v>
      </c>
      <c r="M4133" s="20">
        <f t="shared" si="645"/>
        <v>6</v>
      </c>
      <c r="N4133" s="19">
        <v>4332</v>
      </c>
      <c r="O4133" s="4">
        <f>MATCH(N4133-1,'Supply Data'!$K$12:$K$17)+1</f>
        <v>4</v>
      </c>
      <c r="P4133">
        <f>INDEX('Supply Data'!$L$12:$L$17,'Demand Data'!O4133)</f>
        <v>50</v>
      </c>
      <c r="R4133" t="str">
        <f t="shared" si="646"/>
        <v>20-Jun-08 Friday 24</v>
      </c>
    </row>
    <row r="4134" spans="4:18" x14ac:dyDescent="0.35">
      <c r="D4134" s="21">
        <f t="shared" si="647"/>
        <v>39619.999999989988</v>
      </c>
      <c r="E4134" s="21" t="b">
        <f t="shared" si="640"/>
        <v>0</v>
      </c>
      <c r="F4134" s="21" t="b">
        <f t="shared" si="641"/>
        <v>0</v>
      </c>
      <c r="G4134" s="20">
        <f t="shared" si="642"/>
        <v>1</v>
      </c>
      <c r="H4134" s="20">
        <f t="shared" si="643"/>
        <v>24</v>
      </c>
      <c r="I4134" s="20">
        <f t="shared" si="648"/>
        <v>1</v>
      </c>
      <c r="J4134" s="21">
        <f t="shared" si="649"/>
        <v>39620</v>
      </c>
      <c r="K4134" s="21"/>
      <c r="L4134" s="21" t="str">
        <f t="shared" si="644"/>
        <v>Saturday</v>
      </c>
      <c r="M4134" s="20">
        <f t="shared" si="645"/>
        <v>6</v>
      </c>
      <c r="N4134" s="19">
        <v>4225.5</v>
      </c>
      <c r="O4134" s="4">
        <f>MATCH(N4134-1,'Supply Data'!$K$12:$K$17)+1</f>
        <v>4</v>
      </c>
      <c r="P4134">
        <f>INDEX('Supply Data'!$L$12:$L$17,'Demand Data'!O4134)</f>
        <v>50</v>
      </c>
      <c r="R4134" t="str">
        <f t="shared" si="646"/>
        <v>21-Jun-08 Saturday 1</v>
      </c>
    </row>
    <row r="4135" spans="4:18" x14ac:dyDescent="0.35">
      <c r="D4135" s="21">
        <f t="shared" si="647"/>
        <v>39620.041666656653</v>
      </c>
      <c r="E4135" s="21" t="b">
        <f t="shared" si="640"/>
        <v>0</v>
      </c>
      <c r="F4135" s="21" t="b">
        <f t="shared" si="641"/>
        <v>0</v>
      </c>
      <c r="G4135" s="20">
        <f t="shared" si="642"/>
        <v>1</v>
      </c>
      <c r="H4135" s="20">
        <f t="shared" si="643"/>
        <v>24</v>
      </c>
      <c r="I4135" s="20">
        <f t="shared" si="648"/>
        <v>2</v>
      </c>
      <c r="J4135" s="21">
        <f t="shared" si="649"/>
        <v>39620</v>
      </c>
      <c r="K4135" s="21"/>
      <c r="L4135" s="21" t="str">
        <f t="shared" si="644"/>
        <v>Saturday</v>
      </c>
      <c r="M4135" s="20">
        <f t="shared" si="645"/>
        <v>6</v>
      </c>
      <c r="N4135" s="19">
        <v>4114.5</v>
      </c>
      <c r="O4135" s="4">
        <f>MATCH(N4135-1,'Supply Data'!$K$12:$K$17)+1</f>
        <v>4</v>
      </c>
      <c r="P4135">
        <f>INDEX('Supply Data'!$L$12:$L$17,'Demand Data'!O4135)</f>
        <v>50</v>
      </c>
      <c r="R4135" t="str">
        <f t="shared" si="646"/>
        <v>21-Jun-08 Saturday 2</v>
      </c>
    </row>
    <row r="4136" spans="4:18" x14ac:dyDescent="0.35">
      <c r="D4136" s="21">
        <f t="shared" si="647"/>
        <v>39620.083333323317</v>
      </c>
      <c r="E4136" s="21" t="b">
        <f t="shared" si="640"/>
        <v>0</v>
      </c>
      <c r="F4136" s="21" t="b">
        <f t="shared" si="641"/>
        <v>0</v>
      </c>
      <c r="G4136" s="20">
        <f t="shared" si="642"/>
        <v>1</v>
      </c>
      <c r="H4136" s="20">
        <f t="shared" si="643"/>
        <v>24</v>
      </c>
      <c r="I4136" s="20">
        <f t="shared" si="648"/>
        <v>3</v>
      </c>
      <c r="J4136" s="21">
        <f t="shared" si="649"/>
        <v>39620</v>
      </c>
      <c r="K4136" s="21"/>
      <c r="L4136" s="21" t="str">
        <f t="shared" si="644"/>
        <v>Saturday</v>
      </c>
      <c r="M4136" s="20">
        <f t="shared" si="645"/>
        <v>6</v>
      </c>
      <c r="N4136" s="19">
        <v>4012.5</v>
      </c>
      <c r="O4136" s="4">
        <f>MATCH(N4136-1,'Supply Data'!$K$12:$K$17)+1</f>
        <v>4</v>
      </c>
      <c r="P4136">
        <f>INDEX('Supply Data'!$L$12:$L$17,'Demand Data'!O4136)</f>
        <v>50</v>
      </c>
      <c r="R4136" t="str">
        <f t="shared" si="646"/>
        <v>21-Jun-08 Saturday 3</v>
      </c>
    </row>
    <row r="4137" spans="4:18" x14ac:dyDescent="0.35">
      <c r="D4137" s="21">
        <f t="shared" si="647"/>
        <v>39620.124999989981</v>
      </c>
      <c r="E4137" s="21" t="b">
        <f t="shared" si="640"/>
        <v>0</v>
      </c>
      <c r="F4137" s="21" t="b">
        <f t="shared" si="641"/>
        <v>0</v>
      </c>
      <c r="G4137" s="20">
        <f t="shared" si="642"/>
        <v>1</v>
      </c>
      <c r="H4137" s="20">
        <f t="shared" si="643"/>
        <v>24</v>
      </c>
      <c r="I4137" s="20">
        <f t="shared" si="648"/>
        <v>4</v>
      </c>
      <c r="J4137" s="21">
        <f t="shared" si="649"/>
        <v>39620</v>
      </c>
      <c r="K4137" s="21"/>
      <c r="L4137" s="21" t="str">
        <f t="shared" si="644"/>
        <v>Saturday</v>
      </c>
      <c r="M4137" s="20">
        <f t="shared" si="645"/>
        <v>6</v>
      </c>
      <c r="N4137" s="19">
        <v>3984</v>
      </c>
      <c r="O4137" s="4">
        <f>MATCH(N4137-1,'Supply Data'!$K$12:$K$17)+1</f>
        <v>4</v>
      </c>
      <c r="P4137">
        <f>INDEX('Supply Data'!$L$12:$L$17,'Demand Data'!O4137)</f>
        <v>50</v>
      </c>
      <c r="R4137" t="str">
        <f t="shared" si="646"/>
        <v>21-Jun-08 Saturday 4</v>
      </c>
    </row>
    <row r="4138" spans="4:18" x14ac:dyDescent="0.35">
      <c r="D4138" s="21">
        <f t="shared" si="647"/>
        <v>39620.166666656645</v>
      </c>
      <c r="E4138" s="21" t="b">
        <f t="shared" si="640"/>
        <v>0</v>
      </c>
      <c r="F4138" s="21" t="b">
        <f t="shared" si="641"/>
        <v>0</v>
      </c>
      <c r="G4138" s="20">
        <f t="shared" si="642"/>
        <v>1</v>
      </c>
      <c r="H4138" s="20">
        <f t="shared" si="643"/>
        <v>24</v>
      </c>
      <c r="I4138" s="20">
        <f t="shared" si="648"/>
        <v>5</v>
      </c>
      <c r="J4138" s="21">
        <f t="shared" si="649"/>
        <v>39620</v>
      </c>
      <c r="K4138" s="21"/>
      <c r="L4138" s="21" t="str">
        <f t="shared" si="644"/>
        <v>Saturday</v>
      </c>
      <c r="M4138" s="20">
        <f t="shared" si="645"/>
        <v>6</v>
      </c>
      <c r="N4138" s="19">
        <v>4125</v>
      </c>
      <c r="O4138" s="4">
        <f>MATCH(N4138-1,'Supply Data'!$K$12:$K$17)+1</f>
        <v>4</v>
      </c>
      <c r="P4138">
        <f>INDEX('Supply Data'!$L$12:$L$17,'Demand Data'!O4138)</f>
        <v>50</v>
      </c>
      <c r="R4138" t="str">
        <f t="shared" si="646"/>
        <v>21-Jun-08 Saturday 5</v>
      </c>
    </row>
    <row r="4139" spans="4:18" x14ac:dyDescent="0.35">
      <c r="D4139" s="21">
        <f t="shared" si="647"/>
        <v>39620.208333323309</v>
      </c>
      <c r="E4139" s="21" t="b">
        <f t="shared" si="640"/>
        <v>0</v>
      </c>
      <c r="F4139" s="21" t="b">
        <f t="shared" si="641"/>
        <v>0</v>
      </c>
      <c r="G4139" s="20">
        <f t="shared" si="642"/>
        <v>1</v>
      </c>
      <c r="H4139" s="20">
        <f t="shared" si="643"/>
        <v>24</v>
      </c>
      <c r="I4139" s="20">
        <f t="shared" si="648"/>
        <v>6</v>
      </c>
      <c r="J4139" s="21">
        <f t="shared" si="649"/>
        <v>39620</v>
      </c>
      <c r="K4139" s="21"/>
      <c r="L4139" s="21" t="str">
        <f t="shared" si="644"/>
        <v>Saturday</v>
      </c>
      <c r="M4139" s="20">
        <f t="shared" si="645"/>
        <v>6</v>
      </c>
      <c r="N4139" s="19">
        <v>4045.5</v>
      </c>
      <c r="O4139" s="4">
        <f>MATCH(N4139-1,'Supply Data'!$K$12:$K$17)+1</f>
        <v>4</v>
      </c>
      <c r="P4139">
        <f>INDEX('Supply Data'!$L$12:$L$17,'Demand Data'!O4139)</f>
        <v>50</v>
      </c>
      <c r="R4139" t="str">
        <f t="shared" si="646"/>
        <v>21-Jun-08 Saturday 6</v>
      </c>
    </row>
    <row r="4140" spans="4:18" x14ac:dyDescent="0.35">
      <c r="D4140" s="21">
        <f t="shared" si="647"/>
        <v>39620.249999989974</v>
      </c>
      <c r="E4140" s="21" t="b">
        <f t="shared" si="640"/>
        <v>0</v>
      </c>
      <c r="F4140" s="21" t="b">
        <f t="shared" si="641"/>
        <v>0</v>
      </c>
      <c r="G4140" s="20">
        <f t="shared" si="642"/>
        <v>1</v>
      </c>
      <c r="H4140" s="20">
        <f t="shared" si="643"/>
        <v>24</v>
      </c>
      <c r="I4140" s="20">
        <f t="shared" si="648"/>
        <v>7</v>
      </c>
      <c r="J4140" s="21">
        <f t="shared" si="649"/>
        <v>39620</v>
      </c>
      <c r="K4140" s="21"/>
      <c r="L4140" s="21" t="str">
        <f t="shared" si="644"/>
        <v>Saturday</v>
      </c>
      <c r="M4140" s="20">
        <f t="shared" si="645"/>
        <v>6</v>
      </c>
      <c r="N4140" s="19">
        <v>4219.5</v>
      </c>
      <c r="O4140" s="4">
        <f>MATCH(N4140-1,'Supply Data'!$K$12:$K$17)+1</f>
        <v>4</v>
      </c>
      <c r="P4140">
        <f>INDEX('Supply Data'!$L$12:$L$17,'Demand Data'!O4140)</f>
        <v>50</v>
      </c>
      <c r="R4140" t="str">
        <f t="shared" si="646"/>
        <v>21-Jun-08 Saturday 7</v>
      </c>
    </row>
    <row r="4141" spans="4:18" x14ac:dyDescent="0.35">
      <c r="D4141" s="21">
        <f t="shared" si="647"/>
        <v>39620.291666656638</v>
      </c>
      <c r="E4141" s="21" t="b">
        <f t="shared" si="640"/>
        <v>0</v>
      </c>
      <c r="F4141" s="21" t="b">
        <f t="shared" si="641"/>
        <v>0</v>
      </c>
      <c r="G4141" s="20">
        <f t="shared" si="642"/>
        <v>1</v>
      </c>
      <c r="H4141" s="20">
        <f t="shared" si="643"/>
        <v>24</v>
      </c>
      <c r="I4141" s="20">
        <f t="shared" si="648"/>
        <v>8</v>
      </c>
      <c r="J4141" s="21">
        <f t="shared" si="649"/>
        <v>39620</v>
      </c>
      <c r="K4141" s="21"/>
      <c r="L4141" s="21" t="str">
        <f t="shared" si="644"/>
        <v>Saturday</v>
      </c>
      <c r="M4141" s="20">
        <f t="shared" si="645"/>
        <v>6</v>
      </c>
      <c r="N4141" s="19">
        <v>4879.5</v>
      </c>
      <c r="O4141" s="4">
        <f>MATCH(N4141-1,'Supply Data'!$K$12:$K$17)+1</f>
        <v>5</v>
      </c>
      <c r="P4141">
        <f>INDEX('Supply Data'!$L$12:$L$17,'Demand Data'!O4141)</f>
        <v>75</v>
      </c>
      <c r="R4141" t="str">
        <f t="shared" si="646"/>
        <v>21-Jun-08 Saturday 8</v>
      </c>
    </row>
    <row r="4142" spans="4:18" x14ac:dyDescent="0.35">
      <c r="D4142" s="21">
        <f t="shared" si="647"/>
        <v>39620.333333323302</v>
      </c>
      <c r="E4142" s="21" t="b">
        <f t="shared" si="640"/>
        <v>0</v>
      </c>
      <c r="F4142" s="21" t="b">
        <f t="shared" si="641"/>
        <v>0</v>
      </c>
      <c r="G4142" s="20">
        <f t="shared" si="642"/>
        <v>1</v>
      </c>
      <c r="H4142" s="20">
        <f t="shared" si="643"/>
        <v>24</v>
      </c>
      <c r="I4142" s="20">
        <f t="shared" si="648"/>
        <v>9</v>
      </c>
      <c r="J4142" s="21">
        <f t="shared" si="649"/>
        <v>39620</v>
      </c>
      <c r="K4142" s="21"/>
      <c r="L4142" s="21" t="str">
        <f t="shared" si="644"/>
        <v>Saturday</v>
      </c>
      <c r="M4142" s="20">
        <f t="shared" si="645"/>
        <v>6</v>
      </c>
      <c r="N4142" s="19">
        <v>5394</v>
      </c>
      <c r="O4142" s="4">
        <f>MATCH(N4142-1,'Supply Data'!$K$12:$K$17)+1</f>
        <v>5</v>
      </c>
      <c r="P4142">
        <f>INDEX('Supply Data'!$L$12:$L$17,'Demand Data'!O4142)</f>
        <v>75</v>
      </c>
      <c r="R4142" t="str">
        <f t="shared" si="646"/>
        <v>21-Jun-08 Saturday 9</v>
      </c>
    </row>
    <row r="4143" spans="4:18" x14ac:dyDescent="0.35">
      <c r="D4143" s="21">
        <f t="shared" si="647"/>
        <v>39620.374999989966</v>
      </c>
      <c r="E4143" s="21" t="b">
        <f t="shared" si="640"/>
        <v>0</v>
      </c>
      <c r="F4143" s="21" t="b">
        <f t="shared" si="641"/>
        <v>0</v>
      </c>
      <c r="G4143" s="20">
        <f t="shared" si="642"/>
        <v>1</v>
      </c>
      <c r="H4143" s="20">
        <f t="shared" si="643"/>
        <v>24</v>
      </c>
      <c r="I4143" s="20">
        <f t="shared" si="648"/>
        <v>10</v>
      </c>
      <c r="J4143" s="21">
        <f t="shared" si="649"/>
        <v>39620</v>
      </c>
      <c r="K4143" s="21"/>
      <c r="L4143" s="21" t="str">
        <f t="shared" si="644"/>
        <v>Saturday</v>
      </c>
      <c r="M4143" s="20">
        <f t="shared" si="645"/>
        <v>6</v>
      </c>
      <c r="N4143" s="19">
        <v>5802</v>
      </c>
      <c r="O4143" s="4">
        <f>MATCH(N4143-1,'Supply Data'!$K$12:$K$17)+1</f>
        <v>5</v>
      </c>
      <c r="P4143">
        <f>INDEX('Supply Data'!$L$12:$L$17,'Demand Data'!O4143)</f>
        <v>75</v>
      </c>
      <c r="R4143" t="str">
        <f t="shared" si="646"/>
        <v>21-Jun-08 Saturday 10</v>
      </c>
    </row>
    <row r="4144" spans="4:18" x14ac:dyDescent="0.35">
      <c r="D4144" s="21">
        <f t="shared" si="647"/>
        <v>39620.416666656631</v>
      </c>
      <c r="E4144" s="21" t="b">
        <f t="shared" si="640"/>
        <v>0</v>
      </c>
      <c r="F4144" s="21" t="b">
        <f t="shared" si="641"/>
        <v>0</v>
      </c>
      <c r="G4144" s="20">
        <f t="shared" si="642"/>
        <v>1</v>
      </c>
      <c r="H4144" s="20">
        <f t="shared" si="643"/>
        <v>24</v>
      </c>
      <c r="I4144" s="20">
        <f t="shared" si="648"/>
        <v>11</v>
      </c>
      <c r="J4144" s="21">
        <f t="shared" si="649"/>
        <v>39620</v>
      </c>
      <c r="K4144" s="21"/>
      <c r="L4144" s="21" t="str">
        <f t="shared" si="644"/>
        <v>Saturday</v>
      </c>
      <c r="M4144" s="20">
        <f t="shared" si="645"/>
        <v>6</v>
      </c>
      <c r="N4144" s="19">
        <v>5965.5</v>
      </c>
      <c r="O4144" s="4">
        <f>MATCH(N4144-1,'Supply Data'!$K$12:$K$17)+1</f>
        <v>5</v>
      </c>
      <c r="P4144">
        <f>INDEX('Supply Data'!$L$12:$L$17,'Demand Data'!O4144)</f>
        <v>75</v>
      </c>
      <c r="R4144" t="str">
        <f t="shared" si="646"/>
        <v>21-Jun-08 Saturday 11</v>
      </c>
    </row>
    <row r="4145" spans="4:18" x14ac:dyDescent="0.35">
      <c r="D4145" s="21">
        <f t="shared" si="647"/>
        <v>39620.458333323295</v>
      </c>
      <c r="E4145" s="21" t="b">
        <f t="shared" si="640"/>
        <v>0</v>
      </c>
      <c r="F4145" s="21" t="b">
        <f t="shared" si="641"/>
        <v>0</v>
      </c>
      <c r="G4145" s="20">
        <f t="shared" si="642"/>
        <v>1</v>
      </c>
      <c r="H4145" s="20">
        <f t="shared" si="643"/>
        <v>24</v>
      </c>
      <c r="I4145" s="20">
        <f t="shared" si="648"/>
        <v>12</v>
      </c>
      <c r="J4145" s="21">
        <f t="shared" si="649"/>
        <v>39620</v>
      </c>
      <c r="K4145" s="21"/>
      <c r="L4145" s="21" t="str">
        <f t="shared" si="644"/>
        <v>Saturday</v>
      </c>
      <c r="M4145" s="20">
        <f t="shared" si="645"/>
        <v>6</v>
      </c>
      <c r="N4145" s="19">
        <v>5772</v>
      </c>
      <c r="O4145" s="4">
        <f>MATCH(N4145-1,'Supply Data'!$K$12:$K$17)+1</f>
        <v>5</v>
      </c>
      <c r="P4145">
        <f>INDEX('Supply Data'!$L$12:$L$17,'Demand Data'!O4145)</f>
        <v>75</v>
      </c>
      <c r="R4145" t="str">
        <f t="shared" si="646"/>
        <v>21-Jun-08 Saturday 12</v>
      </c>
    </row>
    <row r="4146" spans="4:18" x14ac:dyDescent="0.35">
      <c r="D4146" s="21">
        <f t="shared" si="647"/>
        <v>39620.499999989959</v>
      </c>
      <c r="E4146" s="21" t="b">
        <f t="shared" si="640"/>
        <v>0</v>
      </c>
      <c r="F4146" s="21" t="b">
        <f t="shared" si="641"/>
        <v>0</v>
      </c>
      <c r="G4146" s="20">
        <f t="shared" si="642"/>
        <v>1</v>
      </c>
      <c r="H4146" s="20">
        <f t="shared" si="643"/>
        <v>24</v>
      </c>
      <c r="I4146" s="20">
        <f t="shared" si="648"/>
        <v>13</v>
      </c>
      <c r="J4146" s="21">
        <f t="shared" si="649"/>
        <v>39620</v>
      </c>
      <c r="K4146" s="21"/>
      <c r="L4146" s="21" t="str">
        <f t="shared" si="644"/>
        <v>Saturday</v>
      </c>
      <c r="M4146" s="20">
        <f t="shared" si="645"/>
        <v>6</v>
      </c>
      <c r="N4146" s="19">
        <v>5856</v>
      </c>
      <c r="O4146" s="4">
        <f>MATCH(N4146-1,'Supply Data'!$K$12:$K$17)+1</f>
        <v>5</v>
      </c>
      <c r="P4146">
        <f>INDEX('Supply Data'!$L$12:$L$17,'Demand Data'!O4146)</f>
        <v>75</v>
      </c>
      <c r="R4146" t="str">
        <f t="shared" si="646"/>
        <v>21-Jun-08 Saturday 13</v>
      </c>
    </row>
    <row r="4147" spans="4:18" x14ac:dyDescent="0.35">
      <c r="D4147" s="21">
        <f t="shared" si="647"/>
        <v>39620.541666656623</v>
      </c>
      <c r="E4147" s="21" t="b">
        <f t="shared" si="640"/>
        <v>0</v>
      </c>
      <c r="F4147" s="21" t="b">
        <f t="shared" si="641"/>
        <v>0</v>
      </c>
      <c r="G4147" s="20">
        <f t="shared" si="642"/>
        <v>1</v>
      </c>
      <c r="H4147" s="20">
        <f t="shared" si="643"/>
        <v>24</v>
      </c>
      <c r="I4147" s="20">
        <f t="shared" si="648"/>
        <v>14</v>
      </c>
      <c r="J4147" s="21">
        <f t="shared" si="649"/>
        <v>39620</v>
      </c>
      <c r="K4147" s="21"/>
      <c r="L4147" s="21" t="str">
        <f t="shared" si="644"/>
        <v>Saturday</v>
      </c>
      <c r="M4147" s="20">
        <f t="shared" si="645"/>
        <v>6</v>
      </c>
      <c r="N4147" s="19">
        <v>6030</v>
      </c>
      <c r="O4147" s="4">
        <f>MATCH(N4147-1,'Supply Data'!$K$12:$K$17)+1</f>
        <v>5</v>
      </c>
      <c r="P4147">
        <f>INDEX('Supply Data'!$L$12:$L$17,'Demand Data'!O4147)</f>
        <v>75</v>
      </c>
      <c r="R4147" t="str">
        <f t="shared" si="646"/>
        <v>21-Jun-08 Saturday 14</v>
      </c>
    </row>
    <row r="4148" spans="4:18" x14ac:dyDescent="0.35">
      <c r="D4148" s="21">
        <f t="shared" si="647"/>
        <v>39620.583333323288</v>
      </c>
      <c r="E4148" s="21" t="b">
        <f t="shared" si="640"/>
        <v>0</v>
      </c>
      <c r="F4148" s="21" t="b">
        <f t="shared" si="641"/>
        <v>0</v>
      </c>
      <c r="G4148" s="20">
        <f t="shared" si="642"/>
        <v>1</v>
      </c>
      <c r="H4148" s="20">
        <f t="shared" si="643"/>
        <v>24</v>
      </c>
      <c r="I4148" s="20">
        <f t="shared" si="648"/>
        <v>15</v>
      </c>
      <c r="J4148" s="21">
        <f t="shared" si="649"/>
        <v>39620</v>
      </c>
      <c r="K4148" s="21"/>
      <c r="L4148" s="21" t="str">
        <f t="shared" si="644"/>
        <v>Saturday</v>
      </c>
      <c r="M4148" s="20">
        <f t="shared" si="645"/>
        <v>6</v>
      </c>
      <c r="N4148" s="19">
        <v>5790</v>
      </c>
      <c r="O4148" s="4">
        <f>MATCH(N4148-1,'Supply Data'!$K$12:$K$17)+1</f>
        <v>5</v>
      </c>
      <c r="P4148">
        <f>INDEX('Supply Data'!$L$12:$L$17,'Demand Data'!O4148)</f>
        <v>75</v>
      </c>
      <c r="R4148" t="str">
        <f t="shared" si="646"/>
        <v>21-Jun-08 Saturday 15</v>
      </c>
    </row>
    <row r="4149" spans="4:18" x14ac:dyDescent="0.35">
      <c r="D4149" s="21">
        <f t="shared" si="647"/>
        <v>39620.624999989952</v>
      </c>
      <c r="E4149" s="21" t="b">
        <f t="shared" si="640"/>
        <v>0</v>
      </c>
      <c r="F4149" s="21" t="b">
        <f t="shared" si="641"/>
        <v>0</v>
      </c>
      <c r="G4149" s="20">
        <f t="shared" si="642"/>
        <v>1</v>
      </c>
      <c r="H4149" s="20">
        <f t="shared" si="643"/>
        <v>24</v>
      </c>
      <c r="I4149" s="20">
        <f t="shared" si="648"/>
        <v>16</v>
      </c>
      <c r="J4149" s="21">
        <f t="shared" si="649"/>
        <v>39620</v>
      </c>
      <c r="K4149" s="21"/>
      <c r="L4149" s="21" t="str">
        <f t="shared" si="644"/>
        <v>Saturday</v>
      </c>
      <c r="M4149" s="20">
        <f t="shared" si="645"/>
        <v>6</v>
      </c>
      <c r="N4149" s="19">
        <v>5439</v>
      </c>
      <c r="O4149" s="4">
        <f>MATCH(N4149-1,'Supply Data'!$K$12:$K$17)+1</f>
        <v>5</v>
      </c>
      <c r="P4149">
        <f>INDEX('Supply Data'!$L$12:$L$17,'Demand Data'!O4149)</f>
        <v>75</v>
      </c>
      <c r="R4149" t="str">
        <f t="shared" si="646"/>
        <v>21-Jun-08 Saturday 16</v>
      </c>
    </row>
    <row r="4150" spans="4:18" x14ac:dyDescent="0.35">
      <c r="D4150" s="21">
        <f t="shared" si="647"/>
        <v>39620.666666656616</v>
      </c>
      <c r="E4150" s="21" t="b">
        <f t="shared" si="640"/>
        <v>0</v>
      </c>
      <c r="F4150" s="21" t="b">
        <f t="shared" si="641"/>
        <v>0</v>
      </c>
      <c r="G4150" s="20">
        <f t="shared" si="642"/>
        <v>1</v>
      </c>
      <c r="H4150" s="20">
        <f t="shared" si="643"/>
        <v>24</v>
      </c>
      <c r="I4150" s="20">
        <f t="shared" si="648"/>
        <v>17</v>
      </c>
      <c r="J4150" s="21">
        <f t="shared" si="649"/>
        <v>39620</v>
      </c>
      <c r="K4150" s="21"/>
      <c r="L4150" s="21" t="str">
        <f t="shared" si="644"/>
        <v>Saturday</v>
      </c>
      <c r="M4150" s="20">
        <f t="shared" si="645"/>
        <v>6</v>
      </c>
      <c r="N4150" s="19">
        <v>5505</v>
      </c>
      <c r="O4150" s="4">
        <f>MATCH(N4150-1,'Supply Data'!$K$12:$K$17)+1</f>
        <v>5</v>
      </c>
      <c r="P4150">
        <f>INDEX('Supply Data'!$L$12:$L$17,'Demand Data'!O4150)</f>
        <v>75</v>
      </c>
      <c r="R4150" t="str">
        <f t="shared" si="646"/>
        <v>21-Jun-08 Saturday 17</v>
      </c>
    </row>
    <row r="4151" spans="4:18" x14ac:dyDescent="0.35">
      <c r="D4151" s="21">
        <f t="shared" si="647"/>
        <v>39620.70833332328</v>
      </c>
      <c r="E4151" s="21" t="b">
        <f t="shared" si="640"/>
        <v>0</v>
      </c>
      <c r="F4151" s="21" t="b">
        <f t="shared" si="641"/>
        <v>0</v>
      </c>
      <c r="G4151" s="20">
        <f t="shared" si="642"/>
        <v>1</v>
      </c>
      <c r="H4151" s="20">
        <f t="shared" si="643"/>
        <v>24</v>
      </c>
      <c r="I4151" s="20">
        <f t="shared" si="648"/>
        <v>18</v>
      </c>
      <c r="J4151" s="21">
        <f t="shared" si="649"/>
        <v>39620</v>
      </c>
      <c r="K4151" s="21"/>
      <c r="L4151" s="21" t="str">
        <f t="shared" si="644"/>
        <v>Saturday</v>
      </c>
      <c r="M4151" s="20">
        <f t="shared" si="645"/>
        <v>6</v>
      </c>
      <c r="N4151" s="19">
        <v>5538</v>
      </c>
      <c r="O4151" s="4">
        <f>MATCH(N4151-1,'Supply Data'!$K$12:$K$17)+1</f>
        <v>5</v>
      </c>
      <c r="P4151">
        <f>INDEX('Supply Data'!$L$12:$L$17,'Demand Data'!O4151)</f>
        <v>75</v>
      </c>
      <c r="R4151" t="str">
        <f t="shared" si="646"/>
        <v>21-Jun-08 Saturday 18</v>
      </c>
    </row>
    <row r="4152" spans="4:18" x14ac:dyDescent="0.35">
      <c r="D4152" s="21">
        <f t="shared" si="647"/>
        <v>39620.749999989945</v>
      </c>
      <c r="E4152" s="21" t="b">
        <f t="shared" si="640"/>
        <v>0</v>
      </c>
      <c r="F4152" s="21" t="b">
        <f t="shared" si="641"/>
        <v>0</v>
      </c>
      <c r="G4152" s="20">
        <f t="shared" si="642"/>
        <v>1</v>
      </c>
      <c r="H4152" s="20">
        <f t="shared" si="643"/>
        <v>24</v>
      </c>
      <c r="I4152" s="20">
        <f t="shared" si="648"/>
        <v>19</v>
      </c>
      <c r="J4152" s="21">
        <f t="shared" si="649"/>
        <v>39620</v>
      </c>
      <c r="K4152" s="21"/>
      <c r="L4152" s="21" t="str">
        <f t="shared" si="644"/>
        <v>Saturday</v>
      </c>
      <c r="M4152" s="20">
        <f t="shared" si="645"/>
        <v>6</v>
      </c>
      <c r="N4152" s="19">
        <v>5680.5</v>
      </c>
      <c r="O4152" s="4">
        <f>MATCH(N4152-1,'Supply Data'!$K$12:$K$17)+1</f>
        <v>5</v>
      </c>
      <c r="P4152">
        <f>INDEX('Supply Data'!$L$12:$L$17,'Demand Data'!O4152)</f>
        <v>75</v>
      </c>
      <c r="R4152" t="str">
        <f t="shared" si="646"/>
        <v>21-Jun-08 Saturday 19</v>
      </c>
    </row>
    <row r="4153" spans="4:18" x14ac:dyDescent="0.35">
      <c r="D4153" s="21">
        <f t="shared" si="647"/>
        <v>39620.791666656609</v>
      </c>
      <c r="E4153" s="21" t="b">
        <f t="shared" si="640"/>
        <v>0</v>
      </c>
      <c r="F4153" s="21" t="b">
        <f t="shared" si="641"/>
        <v>0</v>
      </c>
      <c r="G4153" s="20">
        <f t="shared" si="642"/>
        <v>1</v>
      </c>
      <c r="H4153" s="20">
        <f t="shared" si="643"/>
        <v>24</v>
      </c>
      <c r="I4153" s="20">
        <f t="shared" si="648"/>
        <v>20</v>
      </c>
      <c r="J4153" s="21">
        <f t="shared" si="649"/>
        <v>39620</v>
      </c>
      <c r="K4153" s="21"/>
      <c r="L4153" s="21" t="str">
        <f t="shared" si="644"/>
        <v>Saturday</v>
      </c>
      <c r="M4153" s="20">
        <f t="shared" si="645"/>
        <v>6</v>
      </c>
      <c r="N4153" s="19">
        <v>5671.5</v>
      </c>
      <c r="O4153" s="4">
        <f>MATCH(N4153-1,'Supply Data'!$K$12:$K$17)+1</f>
        <v>5</v>
      </c>
      <c r="P4153">
        <f>INDEX('Supply Data'!$L$12:$L$17,'Demand Data'!O4153)</f>
        <v>75</v>
      </c>
      <c r="R4153" t="str">
        <f t="shared" si="646"/>
        <v>21-Jun-08 Saturday 20</v>
      </c>
    </row>
    <row r="4154" spans="4:18" x14ac:dyDescent="0.35">
      <c r="D4154" s="21">
        <f t="shared" si="647"/>
        <v>39620.833333323273</v>
      </c>
      <c r="E4154" s="21" t="b">
        <f t="shared" si="640"/>
        <v>0</v>
      </c>
      <c r="F4154" s="21" t="b">
        <f t="shared" si="641"/>
        <v>0</v>
      </c>
      <c r="G4154" s="20">
        <f t="shared" si="642"/>
        <v>1</v>
      </c>
      <c r="H4154" s="20">
        <f t="shared" si="643"/>
        <v>24</v>
      </c>
      <c r="I4154" s="20">
        <f t="shared" si="648"/>
        <v>21</v>
      </c>
      <c r="J4154" s="21">
        <f t="shared" si="649"/>
        <v>39620</v>
      </c>
      <c r="K4154" s="21"/>
      <c r="L4154" s="21" t="str">
        <f t="shared" si="644"/>
        <v>Saturday</v>
      </c>
      <c r="M4154" s="20">
        <f t="shared" si="645"/>
        <v>6</v>
      </c>
      <c r="N4154" s="19">
        <v>5451</v>
      </c>
      <c r="O4154" s="4">
        <f>MATCH(N4154-1,'Supply Data'!$K$12:$K$17)+1</f>
        <v>5</v>
      </c>
      <c r="P4154">
        <f>INDEX('Supply Data'!$L$12:$L$17,'Demand Data'!O4154)</f>
        <v>75</v>
      </c>
      <c r="R4154" t="str">
        <f t="shared" si="646"/>
        <v>21-Jun-08 Saturday 21</v>
      </c>
    </row>
    <row r="4155" spans="4:18" x14ac:dyDescent="0.35">
      <c r="D4155" s="21">
        <f t="shared" si="647"/>
        <v>39620.874999989937</v>
      </c>
      <c r="E4155" s="21" t="b">
        <f t="shared" si="640"/>
        <v>0</v>
      </c>
      <c r="F4155" s="21" t="b">
        <f t="shared" si="641"/>
        <v>0</v>
      </c>
      <c r="G4155" s="20">
        <f t="shared" si="642"/>
        <v>1</v>
      </c>
      <c r="H4155" s="20">
        <f t="shared" si="643"/>
        <v>24</v>
      </c>
      <c r="I4155" s="20">
        <f t="shared" si="648"/>
        <v>22</v>
      </c>
      <c r="J4155" s="21">
        <f t="shared" si="649"/>
        <v>39620</v>
      </c>
      <c r="K4155" s="21"/>
      <c r="L4155" s="21" t="str">
        <f t="shared" si="644"/>
        <v>Saturday</v>
      </c>
      <c r="M4155" s="20">
        <f t="shared" si="645"/>
        <v>6</v>
      </c>
      <c r="N4155" s="19">
        <v>5031</v>
      </c>
      <c r="O4155" s="4">
        <f>MATCH(N4155-1,'Supply Data'!$K$12:$K$17)+1</f>
        <v>5</v>
      </c>
      <c r="P4155">
        <f>INDEX('Supply Data'!$L$12:$L$17,'Demand Data'!O4155)</f>
        <v>75</v>
      </c>
      <c r="R4155" t="str">
        <f t="shared" si="646"/>
        <v>21-Jun-08 Saturday 22</v>
      </c>
    </row>
    <row r="4156" spans="4:18" x14ac:dyDescent="0.35">
      <c r="D4156" s="21">
        <f t="shared" si="647"/>
        <v>39620.916666656602</v>
      </c>
      <c r="E4156" s="21" t="b">
        <f t="shared" si="640"/>
        <v>0</v>
      </c>
      <c r="F4156" s="21" t="b">
        <f t="shared" si="641"/>
        <v>0</v>
      </c>
      <c r="G4156" s="20">
        <f t="shared" si="642"/>
        <v>1</v>
      </c>
      <c r="H4156" s="20">
        <f t="shared" si="643"/>
        <v>24</v>
      </c>
      <c r="I4156" s="20">
        <f t="shared" si="648"/>
        <v>23</v>
      </c>
      <c r="J4156" s="21">
        <f t="shared" si="649"/>
        <v>39620</v>
      </c>
      <c r="K4156" s="21"/>
      <c r="L4156" s="21" t="str">
        <f t="shared" si="644"/>
        <v>Saturday</v>
      </c>
      <c r="M4156" s="20">
        <f t="shared" si="645"/>
        <v>6</v>
      </c>
      <c r="N4156" s="19">
        <v>4515</v>
      </c>
      <c r="O4156" s="4">
        <f>MATCH(N4156-1,'Supply Data'!$K$12:$K$17)+1</f>
        <v>4</v>
      </c>
      <c r="P4156">
        <f>INDEX('Supply Data'!$L$12:$L$17,'Demand Data'!O4156)</f>
        <v>50</v>
      </c>
      <c r="R4156" t="str">
        <f t="shared" si="646"/>
        <v>21-Jun-08 Saturday 23</v>
      </c>
    </row>
    <row r="4157" spans="4:18" x14ac:dyDescent="0.35">
      <c r="D4157" s="21">
        <f t="shared" si="647"/>
        <v>39620.958333323266</v>
      </c>
      <c r="E4157" s="21" t="b">
        <f t="shared" si="640"/>
        <v>0</v>
      </c>
      <c r="F4157" s="21" t="b">
        <f t="shared" si="641"/>
        <v>0</v>
      </c>
      <c r="G4157" s="20">
        <f t="shared" si="642"/>
        <v>1</v>
      </c>
      <c r="H4157" s="20">
        <f t="shared" si="643"/>
        <v>24</v>
      </c>
      <c r="I4157" s="20">
        <f t="shared" si="648"/>
        <v>24</v>
      </c>
      <c r="J4157" s="21">
        <f t="shared" si="649"/>
        <v>39620</v>
      </c>
      <c r="K4157" s="21"/>
      <c r="L4157" s="21" t="str">
        <f t="shared" si="644"/>
        <v>Saturday</v>
      </c>
      <c r="M4157" s="20">
        <f t="shared" si="645"/>
        <v>6</v>
      </c>
      <c r="N4157" s="19">
        <v>4491</v>
      </c>
      <c r="O4157" s="4">
        <f>MATCH(N4157-1,'Supply Data'!$K$12:$K$17)+1</f>
        <v>4</v>
      </c>
      <c r="P4157">
        <f>INDEX('Supply Data'!$L$12:$L$17,'Demand Data'!O4157)</f>
        <v>50</v>
      </c>
      <c r="R4157" t="str">
        <f t="shared" si="646"/>
        <v>21-Jun-08 Saturday 24</v>
      </c>
    </row>
    <row r="4158" spans="4:18" x14ac:dyDescent="0.35">
      <c r="D4158" s="21">
        <f t="shared" si="647"/>
        <v>39620.99999998993</v>
      </c>
      <c r="E4158" s="21" t="b">
        <f t="shared" si="640"/>
        <v>0</v>
      </c>
      <c r="F4158" s="21" t="b">
        <f t="shared" si="641"/>
        <v>0</v>
      </c>
      <c r="G4158" s="20">
        <f t="shared" si="642"/>
        <v>1</v>
      </c>
      <c r="H4158" s="20">
        <f t="shared" si="643"/>
        <v>24</v>
      </c>
      <c r="I4158" s="20">
        <f t="shared" si="648"/>
        <v>1</v>
      </c>
      <c r="J4158" s="21">
        <f t="shared" si="649"/>
        <v>39621</v>
      </c>
      <c r="K4158" s="21"/>
      <c r="L4158" s="21" t="str">
        <f t="shared" si="644"/>
        <v>Sunday</v>
      </c>
      <c r="M4158" s="20">
        <f t="shared" si="645"/>
        <v>6</v>
      </c>
      <c r="N4158" s="19">
        <v>4086</v>
      </c>
      <c r="O4158" s="4">
        <f>MATCH(N4158-1,'Supply Data'!$K$12:$K$17)+1</f>
        <v>4</v>
      </c>
      <c r="P4158">
        <f>INDEX('Supply Data'!$L$12:$L$17,'Demand Data'!O4158)</f>
        <v>50</v>
      </c>
      <c r="R4158" t="str">
        <f t="shared" si="646"/>
        <v>22-Jun-08 Sunday 1</v>
      </c>
    </row>
    <row r="4159" spans="4:18" x14ac:dyDescent="0.35">
      <c r="D4159" s="21">
        <f t="shared" si="647"/>
        <v>39621.041666656594</v>
      </c>
      <c r="E4159" s="21" t="b">
        <f t="shared" si="640"/>
        <v>0</v>
      </c>
      <c r="F4159" s="21" t="b">
        <f t="shared" si="641"/>
        <v>0</v>
      </c>
      <c r="G4159" s="20">
        <f t="shared" si="642"/>
        <v>1</v>
      </c>
      <c r="H4159" s="20">
        <f t="shared" si="643"/>
        <v>24</v>
      </c>
      <c r="I4159" s="20">
        <f t="shared" si="648"/>
        <v>2</v>
      </c>
      <c r="J4159" s="21">
        <f t="shared" si="649"/>
        <v>39621</v>
      </c>
      <c r="K4159" s="21"/>
      <c r="L4159" s="21" t="str">
        <f t="shared" si="644"/>
        <v>Sunday</v>
      </c>
      <c r="M4159" s="20">
        <f t="shared" si="645"/>
        <v>6</v>
      </c>
      <c r="N4159" s="19">
        <v>4018.5</v>
      </c>
      <c r="O4159" s="4">
        <f>MATCH(N4159-1,'Supply Data'!$K$12:$K$17)+1</f>
        <v>4</v>
      </c>
      <c r="P4159">
        <f>INDEX('Supply Data'!$L$12:$L$17,'Demand Data'!O4159)</f>
        <v>50</v>
      </c>
      <c r="R4159" t="str">
        <f t="shared" si="646"/>
        <v>22-Jun-08 Sunday 2</v>
      </c>
    </row>
    <row r="4160" spans="4:18" x14ac:dyDescent="0.35">
      <c r="D4160" s="21">
        <f t="shared" si="647"/>
        <v>39621.083333323259</v>
      </c>
      <c r="E4160" s="21" t="b">
        <f t="shared" si="640"/>
        <v>0</v>
      </c>
      <c r="F4160" s="21" t="b">
        <f t="shared" si="641"/>
        <v>0</v>
      </c>
      <c r="G4160" s="20">
        <f t="shared" si="642"/>
        <v>1</v>
      </c>
      <c r="H4160" s="20">
        <f t="shared" si="643"/>
        <v>24</v>
      </c>
      <c r="I4160" s="20">
        <f t="shared" si="648"/>
        <v>3</v>
      </c>
      <c r="J4160" s="21">
        <f t="shared" si="649"/>
        <v>39621</v>
      </c>
      <c r="K4160" s="21"/>
      <c r="L4160" s="21" t="str">
        <f t="shared" si="644"/>
        <v>Sunday</v>
      </c>
      <c r="M4160" s="20">
        <f t="shared" si="645"/>
        <v>6</v>
      </c>
      <c r="N4160" s="19">
        <v>3862.5</v>
      </c>
      <c r="O4160" s="4">
        <f>MATCH(N4160-1,'Supply Data'!$K$12:$K$17)+1</f>
        <v>4</v>
      </c>
      <c r="P4160">
        <f>INDEX('Supply Data'!$L$12:$L$17,'Demand Data'!O4160)</f>
        <v>50</v>
      </c>
      <c r="R4160" t="str">
        <f t="shared" si="646"/>
        <v>22-Jun-08 Sunday 3</v>
      </c>
    </row>
    <row r="4161" spans="4:18" x14ac:dyDescent="0.35">
      <c r="D4161" s="21">
        <f t="shared" si="647"/>
        <v>39621.124999989923</v>
      </c>
      <c r="E4161" s="21" t="b">
        <f t="shared" si="640"/>
        <v>0</v>
      </c>
      <c r="F4161" s="21" t="b">
        <f t="shared" si="641"/>
        <v>0</v>
      </c>
      <c r="G4161" s="20">
        <f t="shared" si="642"/>
        <v>1</v>
      </c>
      <c r="H4161" s="20">
        <f t="shared" si="643"/>
        <v>24</v>
      </c>
      <c r="I4161" s="20">
        <f t="shared" si="648"/>
        <v>4</v>
      </c>
      <c r="J4161" s="21">
        <f t="shared" si="649"/>
        <v>39621</v>
      </c>
      <c r="K4161" s="21"/>
      <c r="L4161" s="21" t="str">
        <f t="shared" si="644"/>
        <v>Sunday</v>
      </c>
      <c r="M4161" s="20">
        <f t="shared" si="645"/>
        <v>6</v>
      </c>
      <c r="N4161" s="19">
        <v>3859.5</v>
      </c>
      <c r="O4161" s="4">
        <f>MATCH(N4161-1,'Supply Data'!$K$12:$K$17)+1</f>
        <v>4</v>
      </c>
      <c r="P4161">
        <f>INDEX('Supply Data'!$L$12:$L$17,'Demand Data'!O4161)</f>
        <v>50</v>
      </c>
      <c r="R4161" t="str">
        <f t="shared" si="646"/>
        <v>22-Jun-08 Sunday 4</v>
      </c>
    </row>
    <row r="4162" spans="4:18" x14ac:dyDescent="0.35">
      <c r="D4162" s="21">
        <f t="shared" si="647"/>
        <v>39621.166666656587</v>
      </c>
      <c r="E4162" s="21" t="b">
        <f t="shared" si="640"/>
        <v>0</v>
      </c>
      <c r="F4162" s="21" t="b">
        <f t="shared" si="641"/>
        <v>0</v>
      </c>
      <c r="G4162" s="20">
        <f t="shared" si="642"/>
        <v>1</v>
      </c>
      <c r="H4162" s="20">
        <f t="shared" si="643"/>
        <v>24</v>
      </c>
      <c r="I4162" s="20">
        <f t="shared" si="648"/>
        <v>5</v>
      </c>
      <c r="J4162" s="21">
        <f t="shared" si="649"/>
        <v>39621</v>
      </c>
      <c r="K4162" s="21"/>
      <c r="L4162" s="21" t="str">
        <f t="shared" si="644"/>
        <v>Sunday</v>
      </c>
      <c r="M4162" s="20">
        <f t="shared" si="645"/>
        <v>6</v>
      </c>
      <c r="N4162" s="19">
        <v>3894</v>
      </c>
      <c r="O4162" s="4">
        <f>MATCH(N4162-1,'Supply Data'!$K$12:$K$17)+1</f>
        <v>4</v>
      </c>
      <c r="P4162">
        <f>INDEX('Supply Data'!$L$12:$L$17,'Demand Data'!O4162)</f>
        <v>50</v>
      </c>
      <c r="R4162" t="str">
        <f t="shared" si="646"/>
        <v>22-Jun-08 Sunday 5</v>
      </c>
    </row>
    <row r="4163" spans="4:18" x14ac:dyDescent="0.35">
      <c r="D4163" s="21">
        <f t="shared" si="647"/>
        <v>39621.208333323251</v>
      </c>
      <c r="E4163" s="21" t="b">
        <f t="shared" si="640"/>
        <v>0</v>
      </c>
      <c r="F4163" s="21" t="b">
        <f t="shared" si="641"/>
        <v>0</v>
      </c>
      <c r="G4163" s="20">
        <f t="shared" si="642"/>
        <v>1</v>
      </c>
      <c r="H4163" s="20">
        <f t="shared" si="643"/>
        <v>24</v>
      </c>
      <c r="I4163" s="20">
        <f t="shared" si="648"/>
        <v>6</v>
      </c>
      <c r="J4163" s="21">
        <f t="shared" si="649"/>
        <v>39621</v>
      </c>
      <c r="K4163" s="21"/>
      <c r="L4163" s="21" t="str">
        <f t="shared" si="644"/>
        <v>Sunday</v>
      </c>
      <c r="M4163" s="20">
        <f t="shared" si="645"/>
        <v>6</v>
      </c>
      <c r="N4163" s="19">
        <v>3721.5</v>
      </c>
      <c r="O4163" s="4">
        <f>MATCH(N4163-1,'Supply Data'!$K$12:$K$17)+1</f>
        <v>4</v>
      </c>
      <c r="P4163">
        <f>INDEX('Supply Data'!$L$12:$L$17,'Demand Data'!O4163)</f>
        <v>50</v>
      </c>
      <c r="R4163" t="str">
        <f t="shared" si="646"/>
        <v>22-Jun-08 Sunday 6</v>
      </c>
    </row>
    <row r="4164" spans="4:18" x14ac:dyDescent="0.35">
      <c r="D4164" s="21">
        <f t="shared" si="647"/>
        <v>39621.249999989916</v>
      </c>
      <c r="E4164" s="21" t="b">
        <f t="shared" si="640"/>
        <v>0</v>
      </c>
      <c r="F4164" s="21" t="b">
        <f t="shared" si="641"/>
        <v>0</v>
      </c>
      <c r="G4164" s="20">
        <f t="shared" si="642"/>
        <v>1</v>
      </c>
      <c r="H4164" s="20">
        <f t="shared" si="643"/>
        <v>24</v>
      </c>
      <c r="I4164" s="20">
        <f t="shared" si="648"/>
        <v>7</v>
      </c>
      <c r="J4164" s="21">
        <f t="shared" si="649"/>
        <v>39621</v>
      </c>
      <c r="K4164" s="21"/>
      <c r="L4164" s="21" t="str">
        <f t="shared" si="644"/>
        <v>Sunday</v>
      </c>
      <c r="M4164" s="20">
        <f t="shared" si="645"/>
        <v>6</v>
      </c>
      <c r="N4164" s="19">
        <v>3832.5</v>
      </c>
      <c r="O4164" s="4">
        <f>MATCH(N4164-1,'Supply Data'!$K$12:$K$17)+1</f>
        <v>4</v>
      </c>
      <c r="P4164">
        <f>INDEX('Supply Data'!$L$12:$L$17,'Demand Data'!O4164)</f>
        <v>50</v>
      </c>
      <c r="R4164" t="str">
        <f t="shared" si="646"/>
        <v>22-Jun-08 Sunday 7</v>
      </c>
    </row>
    <row r="4165" spans="4:18" x14ac:dyDescent="0.35">
      <c r="D4165" s="21">
        <f t="shared" si="647"/>
        <v>39621.29166665658</v>
      </c>
      <c r="E4165" s="21" t="b">
        <f t="shared" si="640"/>
        <v>0</v>
      </c>
      <c r="F4165" s="21" t="b">
        <f t="shared" si="641"/>
        <v>0</v>
      </c>
      <c r="G4165" s="20">
        <f t="shared" si="642"/>
        <v>1</v>
      </c>
      <c r="H4165" s="20">
        <f t="shared" si="643"/>
        <v>24</v>
      </c>
      <c r="I4165" s="20">
        <f t="shared" si="648"/>
        <v>8</v>
      </c>
      <c r="J4165" s="21">
        <f t="shared" si="649"/>
        <v>39621</v>
      </c>
      <c r="K4165" s="21"/>
      <c r="L4165" s="21" t="str">
        <f t="shared" si="644"/>
        <v>Sunday</v>
      </c>
      <c r="M4165" s="20">
        <f t="shared" si="645"/>
        <v>6</v>
      </c>
      <c r="N4165" s="19">
        <v>4408.5</v>
      </c>
      <c r="O4165" s="4">
        <f>MATCH(N4165-1,'Supply Data'!$K$12:$K$17)+1</f>
        <v>4</v>
      </c>
      <c r="P4165">
        <f>INDEX('Supply Data'!$L$12:$L$17,'Demand Data'!O4165)</f>
        <v>50</v>
      </c>
      <c r="R4165" t="str">
        <f t="shared" si="646"/>
        <v>22-Jun-08 Sunday 8</v>
      </c>
    </row>
    <row r="4166" spans="4:18" x14ac:dyDescent="0.35">
      <c r="D4166" s="21">
        <f t="shared" si="647"/>
        <v>39621.333333323244</v>
      </c>
      <c r="E4166" s="21" t="b">
        <f t="shared" ref="E4166:E4229" si="650">D4166=$D$2</f>
        <v>0</v>
      </c>
      <c r="F4166" s="21" t="b">
        <f t="shared" ref="F4166:F4229" si="651">D4166=$E$2</f>
        <v>0</v>
      </c>
      <c r="G4166" s="20">
        <f t="shared" si="642"/>
        <v>1</v>
      </c>
      <c r="H4166" s="20">
        <f t="shared" si="643"/>
        <v>24</v>
      </c>
      <c r="I4166" s="20">
        <f t="shared" si="648"/>
        <v>9</v>
      </c>
      <c r="J4166" s="21">
        <f t="shared" si="649"/>
        <v>39621</v>
      </c>
      <c r="K4166" s="21"/>
      <c r="L4166" s="21" t="str">
        <f t="shared" si="644"/>
        <v>Sunday</v>
      </c>
      <c r="M4166" s="20">
        <f t="shared" si="645"/>
        <v>6</v>
      </c>
      <c r="N4166" s="19">
        <v>4894.5</v>
      </c>
      <c r="O4166" s="4">
        <f>MATCH(N4166-1,'Supply Data'!$K$12:$K$17)+1</f>
        <v>5</v>
      </c>
      <c r="P4166">
        <f>INDEX('Supply Data'!$L$12:$L$17,'Demand Data'!O4166)</f>
        <v>75</v>
      </c>
      <c r="R4166" t="str">
        <f t="shared" si="646"/>
        <v>22-Jun-08 Sunday 9</v>
      </c>
    </row>
    <row r="4167" spans="4:18" x14ac:dyDescent="0.35">
      <c r="D4167" s="21">
        <f t="shared" si="647"/>
        <v>39621.374999989908</v>
      </c>
      <c r="E4167" s="21" t="b">
        <f t="shared" si="650"/>
        <v>0</v>
      </c>
      <c r="F4167" s="21" t="b">
        <f t="shared" si="651"/>
        <v>0</v>
      </c>
      <c r="G4167" s="20">
        <f t="shared" ref="G4167:G4230" si="652">IF(E4167,2,IF(F4167,3,1))</f>
        <v>1</v>
      </c>
      <c r="H4167" s="20">
        <f t="shared" ref="H4167:H4230" si="653">CHOOSE(G4167,24,23,25)</f>
        <v>24</v>
      </c>
      <c r="I4167" s="20">
        <f t="shared" si="648"/>
        <v>10</v>
      </c>
      <c r="J4167" s="21">
        <f t="shared" si="649"/>
        <v>39621</v>
      </c>
      <c r="K4167" s="21"/>
      <c r="L4167" s="21" t="str">
        <f t="shared" ref="L4167:L4230" si="654">TEXT(J4167,"ddddd")</f>
        <v>Sunday</v>
      </c>
      <c r="M4167" s="20">
        <f t="shared" ref="M4167:M4230" si="655">MONTH(D4167)</f>
        <v>6</v>
      </c>
      <c r="N4167" s="19">
        <v>5236.5</v>
      </c>
      <c r="O4167" s="4">
        <f>MATCH(N4167-1,'Supply Data'!$K$12:$K$17)+1</f>
        <v>5</v>
      </c>
      <c r="P4167">
        <f>INDEX('Supply Data'!$L$12:$L$17,'Demand Data'!O4167)</f>
        <v>75</v>
      </c>
      <c r="R4167" t="str">
        <f t="shared" ref="R4167:R4230" si="656">TEXT(D4167,"dd-mmm-yy ddddd")&amp;" "&amp;I4167</f>
        <v>22-Jun-08 Sunday 10</v>
      </c>
    </row>
    <row r="4168" spans="4:18" x14ac:dyDescent="0.35">
      <c r="D4168" s="21">
        <f t="shared" ref="D4168:D4231" si="657">D4167+1/24</f>
        <v>39621.416666656572</v>
      </c>
      <c r="E4168" s="21" t="b">
        <f t="shared" si="650"/>
        <v>0</v>
      </c>
      <c r="F4168" s="21" t="b">
        <f t="shared" si="651"/>
        <v>0</v>
      </c>
      <c r="G4168" s="20">
        <f t="shared" si="652"/>
        <v>1</v>
      </c>
      <c r="H4168" s="20">
        <f t="shared" si="653"/>
        <v>24</v>
      </c>
      <c r="I4168" s="20">
        <f t="shared" ref="I4168:I4231" si="658">IF(I4167&gt;=H4168,1,I4167+1)</f>
        <v>11</v>
      </c>
      <c r="J4168" s="21">
        <f t="shared" ref="J4168:J4231" si="659">IF(I4168=1,J4167+1,J4167)</f>
        <v>39621</v>
      </c>
      <c r="K4168" s="21"/>
      <c r="L4168" s="21" t="str">
        <f t="shared" si="654"/>
        <v>Sunday</v>
      </c>
      <c r="M4168" s="20">
        <f t="shared" si="655"/>
        <v>6</v>
      </c>
      <c r="N4168" s="19">
        <v>5509.5</v>
      </c>
      <c r="O4168" s="4">
        <f>MATCH(N4168-1,'Supply Data'!$K$12:$K$17)+1</f>
        <v>5</v>
      </c>
      <c r="P4168">
        <f>INDEX('Supply Data'!$L$12:$L$17,'Demand Data'!O4168)</f>
        <v>75</v>
      </c>
      <c r="R4168" t="str">
        <f t="shared" si="656"/>
        <v>22-Jun-08 Sunday 11</v>
      </c>
    </row>
    <row r="4169" spans="4:18" x14ac:dyDescent="0.35">
      <c r="D4169" s="21">
        <f t="shared" si="657"/>
        <v>39621.458333323237</v>
      </c>
      <c r="E4169" s="21" t="b">
        <f t="shared" si="650"/>
        <v>0</v>
      </c>
      <c r="F4169" s="21" t="b">
        <f t="shared" si="651"/>
        <v>0</v>
      </c>
      <c r="G4169" s="20">
        <f t="shared" si="652"/>
        <v>1</v>
      </c>
      <c r="H4169" s="20">
        <f t="shared" si="653"/>
        <v>24</v>
      </c>
      <c r="I4169" s="20">
        <f t="shared" si="658"/>
        <v>12</v>
      </c>
      <c r="J4169" s="21">
        <f t="shared" si="659"/>
        <v>39621</v>
      </c>
      <c r="K4169" s="21"/>
      <c r="L4169" s="21" t="str">
        <f t="shared" si="654"/>
        <v>Sunday</v>
      </c>
      <c r="M4169" s="20">
        <f t="shared" si="655"/>
        <v>6</v>
      </c>
      <c r="N4169" s="19">
        <v>5335.5</v>
      </c>
      <c r="O4169" s="4">
        <f>MATCH(N4169-1,'Supply Data'!$K$12:$K$17)+1</f>
        <v>5</v>
      </c>
      <c r="P4169">
        <f>INDEX('Supply Data'!$L$12:$L$17,'Demand Data'!O4169)</f>
        <v>75</v>
      </c>
      <c r="R4169" t="str">
        <f t="shared" si="656"/>
        <v>22-Jun-08 Sunday 12</v>
      </c>
    </row>
    <row r="4170" spans="4:18" x14ac:dyDescent="0.35">
      <c r="D4170" s="21">
        <f t="shared" si="657"/>
        <v>39621.499999989901</v>
      </c>
      <c r="E4170" s="21" t="b">
        <f t="shared" si="650"/>
        <v>0</v>
      </c>
      <c r="F4170" s="21" t="b">
        <f t="shared" si="651"/>
        <v>0</v>
      </c>
      <c r="G4170" s="20">
        <f t="shared" si="652"/>
        <v>1</v>
      </c>
      <c r="H4170" s="20">
        <f t="shared" si="653"/>
        <v>24</v>
      </c>
      <c r="I4170" s="20">
        <f t="shared" si="658"/>
        <v>13</v>
      </c>
      <c r="J4170" s="21">
        <f t="shared" si="659"/>
        <v>39621</v>
      </c>
      <c r="K4170" s="21"/>
      <c r="L4170" s="21" t="str">
        <f t="shared" si="654"/>
        <v>Sunday</v>
      </c>
      <c r="M4170" s="20">
        <f t="shared" si="655"/>
        <v>6</v>
      </c>
      <c r="N4170" s="19">
        <v>5328</v>
      </c>
      <c r="O4170" s="4">
        <f>MATCH(N4170-1,'Supply Data'!$K$12:$K$17)+1</f>
        <v>5</v>
      </c>
      <c r="P4170">
        <f>INDEX('Supply Data'!$L$12:$L$17,'Demand Data'!O4170)</f>
        <v>75</v>
      </c>
      <c r="R4170" t="str">
        <f t="shared" si="656"/>
        <v>22-Jun-08 Sunday 13</v>
      </c>
    </row>
    <row r="4171" spans="4:18" x14ac:dyDescent="0.35">
      <c r="D4171" s="21">
        <f t="shared" si="657"/>
        <v>39621.541666656565</v>
      </c>
      <c r="E4171" s="21" t="b">
        <f t="shared" si="650"/>
        <v>0</v>
      </c>
      <c r="F4171" s="21" t="b">
        <f t="shared" si="651"/>
        <v>0</v>
      </c>
      <c r="G4171" s="20">
        <f t="shared" si="652"/>
        <v>1</v>
      </c>
      <c r="H4171" s="20">
        <f t="shared" si="653"/>
        <v>24</v>
      </c>
      <c r="I4171" s="20">
        <f t="shared" si="658"/>
        <v>14</v>
      </c>
      <c r="J4171" s="21">
        <f t="shared" si="659"/>
        <v>39621</v>
      </c>
      <c r="K4171" s="21"/>
      <c r="L4171" s="21" t="str">
        <f t="shared" si="654"/>
        <v>Sunday</v>
      </c>
      <c r="M4171" s="20">
        <f t="shared" si="655"/>
        <v>6</v>
      </c>
      <c r="N4171" s="19">
        <v>5364</v>
      </c>
      <c r="O4171" s="4">
        <f>MATCH(N4171-1,'Supply Data'!$K$12:$K$17)+1</f>
        <v>5</v>
      </c>
      <c r="P4171">
        <f>INDEX('Supply Data'!$L$12:$L$17,'Demand Data'!O4171)</f>
        <v>75</v>
      </c>
      <c r="R4171" t="str">
        <f t="shared" si="656"/>
        <v>22-Jun-08 Sunday 14</v>
      </c>
    </row>
    <row r="4172" spans="4:18" x14ac:dyDescent="0.35">
      <c r="D4172" s="21">
        <f t="shared" si="657"/>
        <v>39621.583333323229</v>
      </c>
      <c r="E4172" s="21" t="b">
        <f t="shared" si="650"/>
        <v>0</v>
      </c>
      <c r="F4172" s="21" t="b">
        <f t="shared" si="651"/>
        <v>0</v>
      </c>
      <c r="G4172" s="20">
        <f t="shared" si="652"/>
        <v>1</v>
      </c>
      <c r="H4172" s="20">
        <f t="shared" si="653"/>
        <v>24</v>
      </c>
      <c r="I4172" s="20">
        <f t="shared" si="658"/>
        <v>15</v>
      </c>
      <c r="J4172" s="21">
        <f t="shared" si="659"/>
        <v>39621</v>
      </c>
      <c r="K4172" s="21"/>
      <c r="L4172" s="21" t="str">
        <f t="shared" si="654"/>
        <v>Sunday</v>
      </c>
      <c r="M4172" s="20">
        <f t="shared" si="655"/>
        <v>6</v>
      </c>
      <c r="N4172" s="19">
        <v>5214</v>
      </c>
      <c r="O4172" s="4">
        <f>MATCH(N4172-1,'Supply Data'!$K$12:$K$17)+1</f>
        <v>5</v>
      </c>
      <c r="P4172">
        <f>INDEX('Supply Data'!$L$12:$L$17,'Demand Data'!O4172)</f>
        <v>75</v>
      </c>
      <c r="R4172" t="str">
        <f t="shared" si="656"/>
        <v>22-Jun-08 Sunday 15</v>
      </c>
    </row>
    <row r="4173" spans="4:18" x14ac:dyDescent="0.35">
      <c r="D4173" s="21">
        <f t="shared" si="657"/>
        <v>39621.624999989894</v>
      </c>
      <c r="E4173" s="21" t="b">
        <f t="shared" si="650"/>
        <v>0</v>
      </c>
      <c r="F4173" s="21" t="b">
        <f t="shared" si="651"/>
        <v>0</v>
      </c>
      <c r="G4173" s="20">
        <f t="shared" si="652"/>
        <v>1</v>
      </c>
      <c r="H4173" s="20">
        <f t="shared" si="653"/>
        <v>24</v>
      </c>
      <c r="I4173" s="20">
        <f t="shared" si="658"/>
        <v>16</v>
      </c>
      <c r="J4173" s="21">
        <f t="shared" si="659"/>
        <v>39621</v>
      </c>
      <c r="K4173" s="21"/>
      <c r="L4173" s="21" t="str">
        <f t="shared" si="654"/>
        <v>Sunday</v>
      </c>
      <c r="M4173" s="20">
        <f t="shared" si="655"/>
        <v>6</v>
      </c>
      <c r="N4173" s="19">
        <v>5062.5</v>
      </c>
      <c r="O4173" s="4">
        <f>MATCH(N4173-1,'Supply Data'!$K$12:$K$17)+1</f>
        <v>5</v>
      </c>
      <c r="P4173">
        <f>INDEX('Supply Data'!$L$12:$L$17,'Demand Data'!O4173)</f>
        <v>75</v>
      </c>
      <c r="R4173" t="str">
        <f t="shared" si="656"/>
        <v>22-Jun-08 Sunday 16</v>
      </c>
    </row>
    <row r="4174" spans="4:18" x14ac:dyDescent="0.35">
      <c r="D4174" s="21">
        <f t="shared" si="657"/>
        <v>39621.666666656558</v>
      </c>
      <c r="E4174" s="21" t="b">
        <f t="shared" si="650"/>
        <v>0</v>
      </c>
      <c r="F4174" s="21" t="b">
        <f t="shared" si="651"/>
        <v>0</v>
      </c>
      <c r="G4174" s="20">
        <f t="shared" si="652"/>
        <v>1</v>
      </c>
      <c r="H4174" s="20">
        <f t="shared" si="653"/>
        <v>24</v>
      </c>
      <c r="I4174" s="20">
        <f t="shared" si="658"/>
        <v>17</v>
      </c>
      <c r="J4174" s="21">
        <f t="shared" si="659"/>
        <v>39621</v>
      </c>
      <c r="K4174" s="21"/>
      <c r="L4174" s="21" t="str">
        <f t="shared" si="654"/>
        <v>Sunday</v>
      </c>
      <c r="M4174" s="20">
        <f t="shared" si="655"/>
        <v>6</v>
      </c>
      <c r="N4174" s="19">
        <v>4920</v>
      </c>
      <c r="O4174" s="4">
        <f>MATCH(N4174-1,'Supply Data'!$K$12:$K$17)+1</f>
        <v>5</v>
      </c>
      <c r="P4174">
        <f>INDEX('Supply Data'!$L$12:$L$17,'Demand Data'!O4174)</f>
        <v>75</v>
      </c>
      <c r="R4174" t="str">
        <f t="shared" si="656"/>
        <v>22-Jun-08 Sunday 17</v>
      </c>
    </row>
    <row r="4175" spans="4:18" x14ac:dyDescent="0.35">
      <c r="D4175" s="21">
        <f t="shared" si="657"/>
        <v>39621.708333323222</v>
      </c>
      <c r="E4175" s="21" t="b">
        <f t="shared" si="650"/>
        <v>0</v>
      </c>
      <c r="F4175" s="21" t="b">
        <f t="shared" si="651"/>
        <v>0</v>
      </c>
      <c r="G4175" s="20">
        <f t="shared" si="652"/>
        <v>1</v>
      </c>
      <c r="H4175" s="20">
        <f t="shared" si="653"/>
        <v>24</v>
      </c>
      <c r="I4175" s="20">
        <f t="shared" si="658"/>
        <v>18</v>
      </c>
      <c r="J4175" s="21">
        <f t="shared" si="659"/>
        <v>39621</v>
      </c>
      <c r="K4175" s="21"/>
      <c r="L4175" s="21" t="str">
        <f t="shared" si="654"/>
        <v>Sunday</v>
      </c>
      <c r="M4175" s="20">
        <f t="shared" si="655"/>
        <v>6</v>
      </c>
      <c r="N4175" s="19">
        <v>4917</v>
      </c>
      <c r="O4175" s="4">
        <f>MATCH(N4175-1,'Supply Data'!$K$12:$K$17)+1</f>
        <v>5</v>
      </c>
      <c r="P4175">
        <f>INDEX('Supply Data'!$L$12:$L$17,'Demand Data'!O4175)</f>
        <v>75</v>
      </c>
      <c r="R4175" t="str">
        <f t="shared" si="656"/>
        <v>22-Jun-08 Sunday 18</v>
      </c>
    </row>
    <row r="4176" spans="4:18" x14ac:dyDescent="0.35">
      <c r="D4176" s="21">
        <f t="shared" si="657"/>
        <v>39621.749999989886</v>
      </c>
      <c r="E4176" s="21" t="b">
        <f t="shared" si="650"/>
        <v>0</v>
      </c>
      <c r="F4176" s="21" t="b">
        <f t="shared" si="651"/>
        <v>0</v>
      </c>
      <c r="G4176" s="20">
        <f t="shared" si="652"/>
        <v>1</v>
      </c>
      <c r="H4176" s="20">
        <f t="shared" si="653"/>
        <v>24</v>
      </c>
      <c r="I4176" s="20">
        <f t="shared" si="658"/>
        <v>19</v>
      </c>
      <c r="J4176" s="21">
        <f t="shared" si="659"/>
        <v>39621</v>
      </c>
      <c r="K4176" s="21"/>
      <c r="L4176" s="21" t="str">
        <f t="shared" si="654"/>
        <v>Sunday</v>
      </c>
      <c r="M4176" s="20">
        <f t="shared" si="655"/>
        <v>6</v>
      </c>
      <c r="N4176" s="19">
        <v>5536.5</v>
      </c>
      <c r="O4176" s="4">
        <f>MATCH(N4176-1,'Supply Data'!$K$12:$K$17)+1</f>
        <v>5</v>
      </c>
      <c r="P4176">
        <f>INDEX('Supply Data'!$L$12:$L$17,'Demand Data'!O4176)</f>
        <v>75</v>
      </c>
      <c r="R4176" t="str">
        <f t="shared" si="656"/>
        <v>22-Jun-08 Sunday 19</v>
      </c>
    </row>
    <row r="4177" spans="4:18" x14ac:dyDescent="0.35">
      <c r="D4177" s="21">
        <f t="shared" si="657"/>
        <v>39621.791666656551</v>
      </c>
      <c r="E4177" s="21" t="b">
        <f t="shared" si="650"/>
        <v>0</v>
      </c>
      <c r="F4177" s="21" t="b">
        <f t="shared" si="651"/>
        <v>0</v>
      </c>
      <c r="G4177" s="20">
        <f t="shared" si="652"/>
        <v>1</v>
      </c>
      <c r="H4177" s="20">
        <f t="shared" si="653"/>
        <v>24</v>
      </c>
      <c r="I4177" s="20">
        <f t="shared" si="658"/>
        <v>20</v>
      </c>
      <c r="J4177" s="21">
        <f t="shared" si="659"/>
        <v>39621</v>
      </c>
      <c r="K4177" s="21"/>
      <c r="L4177" s="21" t="str">
        <f t="shared" si="654"/>
        <v>Sunday</v>
      </c>
      <c r="M4177" s="20">
        <f t="shared" si="655"/>
        <v>6</v>
      </c>
      <c r="N4177" s="19">
        <v>5551.5</v>
      </c>
      <c r="O4177" s="4">
        <f>MATCH(N4177-1,'Supply Data'!$K$12:$K$17)+1</f>
        <v>5</v>
      </c>
      <c r="P4177">
        <f>INDEX('Supply Data'!$L$12:$L$17,'Demand Data'!O4177)</f>
        <v>75</v>
      </c>
      <c r="R4177" t="str">
        <f t="shared" si="656"/>
        <v>22-Jun-08 Sunday 20</v>
      </c>
    </row>
    <row r="4178" spans="4:18" x14ac:dyDescent="0.35">
      <c r="D4178" s="21">
        <f t="shared" si="657"/>
        <v>39621.833333323215</v>
      </c>
      <c r="E4178" s="21" t="b">
        <f t="shared" si="650"/>
        <v>0</v>
      </c>
      <c r="F4178" s="21" t="b">
        <f t="shared" si="651"/>
        <v>0</v>
      </c>
      <c r="G4178" s="20">
        <f t="shared" si="652"/>
        <v>1</v>
      </c>
      <c r="H4178" s="20">
        <f t="shared" si="653"/>
        <v>24</v>
      </c>
      <c r="I4178" s="20">
        <f t="shared" si="658"/>
        <v>21</v>
      </c>
      <c r="J4178" s="21">
        <f t="shared" si="659"/>
        <v>39621</v>
      </c>
      <c r="K4178" s="21"/>
      <c r="L4178" s="21" t="str">
        <f t="shared" si="654"/>
        <v>Sunday</v>
      </c>
      <c r="M4178" s="20">
        <f t="shared" si="655"/>
        <v>6</v>
      </c>
      <c r="N4178" s="19">
        <v>5428.5</v>
      </c>
      <c r="O4178" s="4">
        <f>MATCH(N4178-1,'Supply Data'!$K$12:$K$17)+1</f>
        <v>5</v>
      </c>
      <c r="P4178">
        <f>INDEX('Supply Data'!$L$12:$L$17,'Demand Data'!O4178)</f>
        <v>75</v>
      </c>
      <c r="R4178" t="str">
        <f t="shared" si="656"/>
        <v>22-Jun-08 Sunday 21</v>
      </c>
    </row>
    <row r="4179" spans="4:18" x14ac:dyDescent="0.35">
      <c r="D4179" s="21">
        <f t="shared" si="657"/>
        <v>39621.874999989879</v>
      </c>
      <c r="E4179" s="21" t="b">
        <f t="shared" si="650"/>
        <v>0</v>
      </c>
      <c r="F4179" s="21" t="b">
        <f t="shared" si="651"/>
        <v>0</v>
      </c>
      <c r="G4179" s="20">
        <f t="shared" si="652"/>
        <v>1</v>
      </c>
      <c r="H4179" s="20">
        <f t="shared" si="653"/>
        <v>24</v>
      </c>
      <c r="I4179" s="20">
        <f t="shared" si="658"/>
        <v>22</v>
      </c>
      <c r="J4179" s="21">
        <f t="shared" si="659"/>
        <v>39621</v>
      </c>
      <c r="K4179" s="21"/>
      <c r="L4179" s="21" t="str">
        <f t="shared" si="654"/>
        <v>Sunday</v>
      </c>
      <c r="M4179" s="20">
        <f t="shared" si="655"/>
        <v>6</v>
      </c>
      <c r="N4179" s="19">
        <v>5148</v>
      </c>
      <c r="O4179" s="4">
        <f>MATCH(N4179-1,'Supply Data'!$K$12:$K$17)+1</f>
        <v>5</v>
      </c>
      <c r="P4179">
        <f>INDEX('Supply Data'!$L$12:$L$17,'Demand Data'!O4179)</f>
        <v>75</v>
      </c>
      <c r="R4179" t="str">
        <f t="shared" si="656"/>
        <v>22-Jun-08 Sunday 22</v>
      </c>
    </row>
    <row r="4180" spans="4:18" x14ac:dyDescent="0.35">
      <c r="D4180" s="21">
        <f t="shared" si="657"/>
        <v>39621.916666656543</v>
      </c>
      <c r="E4180" s="21" t="b">
        <f t="shared" si="650"/>
        <v>0</v>
      </c>
      <c r="F4180" s="21" t="b">
        <f t="shared" si="651"/>
        <v>0</v>
      </c>
      <c r="G4180" s="20">
        <f t="shared" si="652"/>
        <v>1</v>
      </c>
      <c r="H4180" s="20">
        <f t="shared" si="653"/>
        <v>24</v>
      </c>
      <c r="I4180" s="20">
        <f t="shared" si="658"/>
        <v>23</v>
      </c>
      <c r="J4180" s="21">
        <f t="shared" si="659"/>
        <v>39621</v>
      </c>
      <c r="K4180" s="21"/>
      <c r="L4180" s="21" t="str">
        <f t="shared" si="654"/>
        <v>Sunday</v>
      </c>
      <c r="M4180" s="20">
        <f t="shared" si="655"/>
        <v>6</v>
      </c>
      <c r="N4180" s="19">
        <v>4620</v>
      </c>
      <c r="O4180" s="4">
        <f>MATCH(N4180-1,'Supply Data'!$K$12:$K$17)+1</f>
        <v>4</v>
      </c>
      <c r="P4180">
        <f>INDEX('Supply Data'!$L$12:$L$17,'Demand Data'!O4180)</f>
        <v>50</v>
      </c>
      <c r="R4180" t="str">
        <f t="shared" si="656"/>
        <v>22-Jun-08 Sunday 23</v>
      </c>
    </row>
    <row r="4181" spans="4:18" x14ac:dyDescent="0.35">
      <c r="D4181" s="21">
        <f t="shared" si="657"/>
        <v>39621.958333323208</v>
      </c>
      <c r="E4181" s="21" t="b">
        <f t="shared" si="650"/>
        <v>0</v>
      </c>
      <c r="F4181" s="21" t="b">
        <f t="shared" si="651"/>
        <v>0</v>
      </c>
      <c r="G4181" s="20">
        <f t="shared" si="652"/>
        <v>1</v>
      </c>
      <c r="H4181" s="20">
        <f t="shared" si="653"/>
        <v>24</v>
      </c>
      <c r="I4181" s="20">
        <f t="shared" si="658"/>
        <v>24</v>
      </c>
      <c r="J4181" s="21">
        <f t="shared" si="659"/>
        <v>39621</v>
      </c>
      <c r="K4181" s="21"/>
      <c r="L4181" s="21" t="str">
        <f t="shared" si="654"/>
        <v>Sunday</v>
      </c>
      <c r="M4181" s="20">
        <f t="shared" si="655"/>
        <v>6</v>
      </c>
      <c r="N4181" s="19">
        <v>4315.5</v>
      </c>
      <c r="O4181" s="4">
        <f>MATCH(N4181-1,'Supply Data'!$K$12:$K$17)+1</f>
        <v>4</v>
      </c>
      <c r="P4181">
        <f>INDEX('Supply Data'!$L$12:$L$17,'Demand Data'!O4181)</f>
        <v>50</v>
      </c>
      <c r="R4181" t="str">
        <f t="shared" si="656"/>
        <v>22-Jun-08 Sunday 24</v>
      </c>
    </row>
    <row r="4182" spans="4:18" x14ac:dyDescent="0.35">
      <c r="D4182" s="21">
        <f t="shared" si="657"/>
        <v>39621.999999989872</v>
      </c>
      <c r="E4182" s="21" t="b">
        <f t="shared" si="650"/>
        <v>0</v>
      </c>
      <c r="F4182" s="21" t="b">
        <f t="shared" si="651"/>
        <v>0</v>
      </c>
      <c r="G4182" s="20">
        <f t="shared" si="652"/>
        <v>1</v>
      </c>
      <c r="H4182" s="20">
        <f t="shared" si="653"/>
        <v>24</v>
      </c>
      <c r="I4182" s="20">
        <f t="shared" si="658"/>
        <v>1</v>
      </c>
      <c r="J4182" s="21">
        <f t="shared" si="659"/>
        <v>39622</v>
      </c>
      <c r="K4182" s="21"/>
      <c r="L4182" s="21" t="str">
        <f t="shared" si="654"/>
        <v>Monday</v>
      </c>
      <c r="M4182" s="20">
        <f t="shared" si="655"/>
        <v>6</v>
      </c>
      <c r="N4182" s="19">
        <v>4422</v>
      </c>
      <c r="O4182" s="4">
        <f>MATCH(N4182-1,'Supply Data'!$K$12:$K$17)+1</f>
        <v>4</v>
      </c>
      <c r="P4182">
        <f>INDEX('Supply Data'!$L$12:$L$17,'Demand Data'!O4182)</f>
        <v>50</v>
      </c>
      <c r="R4182" t="str">
        <f t="shared" si="656"/>
        <v>23-Jun-08 Monday 1</v>
      </c>
    </row>
    <row r="4183" spans="4:18" x14ac:dyDescent="0.35">
      <c r="D4183" s="21">
        <f t="shared" si="657"/>
        <v>39622.041666656536</v>
      </c>
      <c r="E4183" s="21" t="b">
        <f t="shared" si="650"/>
        <v>0</v>
      </c>
      <c r="F4183" s="21" t="b">
        <f t="shared" si="651"/>
        <v>0</v>
      </c>
      <c r="G4183" s="20">
        <f t="shared" si="652"/>
        <v>1</v>
      </c>
      <c r="H4183" s="20">
        <f t="shared" si="653"/>
        <v>24</v>
      </c>
      <c r="I4183" s="20">
        <f t="shared" si="658"/>
        <v>2</v>
      </c>
      <c r="J4183" s="21">
        <f t="shared" si="659"/>
        <v>39622</v>
      </c>
      <c r="K4183" s="21"/>
      <c r="L4183" s="21" t="str">
        <f t="shared" si="654"/>
        <v>Monday</v>
      </c>
      <c r="M4183" s="20">
        <f t="shared" si="655"/>
        <v>6</v>
      </c>
      <c r="N4183" s="19">
        <v>4248</v>
      </c>
      <c r="O4183" s="4">
        <f>MATCH(N4183-1,'Supply Data'!$K$12:$K$17)+1</f>
        <v>4</v>
      </c>
      <c r="P4183">
        <f>INDEX('Supply Data'!$L$12:$L$17,'Demand Data'!O4183)</f>
        <v>50</v>
      </c>
      <c r="R4183" t="str">
        <f t="shared" si="656"/>
        <v>23-Jun-08 Monday 2</v>
      </c>
    </row>
    <row r="4184" spans="4:18" x14ac:dyDescent="0.35">
      <c r="D4184" s="21">
        <f t="shared" si="657"/>
        <v>39622.0833333232</v>
      </c>
      <c r="E4184" s="21" t="b">
        <f t="shared" si="650"/>
        <v>0</v>
      </c>
      <c r="F4184" s="21" t="b">
        <f t="shared" si="651"/>
        <v>0</v>
      </c>
      <c r="G4184" s="20">
        <f t="shared" si="652"/>
        <v>1</v>
      </c>
      <c r="H4184" s="20">
        <f t="shared" si="653"/>
        <v>24</v>
      </c>
      <c r="I4184" s="20">
        <f t="shared" si="658"/>
        <v>3</v>
      </c>
      <c r="J4184" s="21">
        <f t="shared" si="659"/>
        <v>39622</v>
      </c>
      <c r="K4184" s="21"/>
      <c r="L4184" s="21" t="str">
        <f t="shared" si="654"/>
        <v>Monday</v>
      </c>
      <c r="M4184" s="20">
        <f t="shared" si="655"/>
        <v>6</v>
      </c>
      <c r="N4184" s="19">
        <v>4165.5</v>
      </c>
      <c r="O4184" s="4">
        <f>MATCH(N4184-1,'Supply Data'!$K$12:$K$17)+1</f>
        <v>4</v>
      </c>
      <c r="P4184">
        <f>INDEX('Supply Data'!$L$12:$L$17,'Demand Data'!O4184)</f>
        <v>50</v>
      </c>
      <c r="R4184" t="str">
        <f t="shared" si="656"/>
        <v>23-Jun-08 Monday 3</v>
      </c>
    </row>
    <row r="4185" spans="4:18" x14ac:dyDescent="0.35">
      <c r="D4185" s="21">
        <f t="shared" si="657"/>
        <v>39622.124999989865</v>
      </c>
      <c r="E4185" s="21" t="b">
        <f t="shared" si="650"/>
        <v>0</v>
      </c>
      <c r="F4185" s="21" t="b">
        <f t="shared" si="651"/>
        <v>0</v>
      </c>
      <c r="G4185" s="20">
        <f t="shared" si="652"/>
        <v>1</v>
      </c>
      <c r="H4185" s="20">
        <f t="shared" si="653"/>
        <v>24</v>
      </c>
      <c r="I4185" s="20">
        <f t="shared" si="658"/>
        <v>4</v>
      </c>
      <c r="J4185" s="21">
        <f t="shared" si="659"/>
        <v>39622</v>
      </c>
      <c r="K4185" s="21"/>
      <c r="L4185" s="21" t="str">
        <f t="shared" si="654"/>
        <v>Monday</v>
      </c>
      <c r="M4185" s="20">
        <f t="shared" si="655"/>
        <v>6</v>
      </c>
      <c r="N4185" s="19">
        <v>4105.5</v>
      </c>
      <c r="O4185" s="4">
        <f>MATCH(N4185-1,'Supply Data'!$K$12:$K$17)+1</f>
        <v>4</v>
      </c>
      <c r="P4185">
        <f>INDEX('Supply Data'!$L$12:$L$17,'Demand Data'!O4185)</f>
        <v>50</v>
      </c>
      <c r="R4185" t="str">
        <f t="shared" si="656"/>
        <v>23-Jun-08 Monday 4</v>
      </c>
    </row>
    <row r="4186" spans="4:18" x14ac:dyDescent="0.35">
      <c r="D4186" s="21">
        <f t="shared" si="657"/>
        <v>39622.166666656529</v>
      </c>
      <c r="E4186" s="21" t="b">
        <f t="shared" si="650"/>
        <v>0</v>
      </c>
      <c r="F4186" s="21" t="b">
        <f t="shared" si="651"/>
        <v>0</v>
      </c>
      <c r="G4186" s="20">
        <f t="shared" si="652"/>
        <v>1</v>
      </c>
      <c r="H4186" s="20">
        <f t="shared" si="653"/>
        <v>24</v>
      </c>
      <c r="I4186" s="20">
        <f t="shared" si="658"/>
        <v>5</v>
      </c>
      <c r="J4186" s="21">
        <f t="shared" si="659"/>
        <v>39622</v>
      </c>
      <c r="K4186" s="21"/>
      <c r="L4186" s="21" t="str">
        <f t="shared" si="654"/>
        <v>Monday</v>
      </c>
      <c r="M4186" s="20">
        <f t="shared" si="655"/>
        <v>6</v>
      </c>
      <c r="N4186" s="19">
        <v>4078.5</v>
      </c>
      <c r="O4186" s="4">
        <f>MATCH(N4186-1,'Supply Data'!$K$12:$K$17)+1</f>
        <v>4</v>
      </c>
      <c r="P4186">
        <f>INDEX('Supply Data'!$L$12:$L$17,'Demand Data'!O4186)</f>
        <v>50</v>
      </c>
      <c r="R4186" t="str">
        <f t="shared" si="656"/>
        <v>23-Jun-08 Monday 5</v>
      </c>
    </row>
    <row r="4187" spans="4:18" x14ac:dyDescent="0.35">
      <c r="D4187" s="21">
        <f t="shared" si="657"/>
        <v>39622.208333323193</v>
      </c>
      <c r="E4187" s="21" t="b">
        <f t="shared" si="650"/>
        <v>0</v>
      </c>
      <c r="F4187" s="21" t="b">
        <f t="shared" si="651"/>
        <v>0</v>
      </c>
      <c r="G4187" s="20">
        <f t="shared" si="652"/>
        <v>1</v>
      </c>
      <c r="H4187" s="20">
        <f t="shared" si="653"/>
        <v>24</v>
      </c>
      <c r="I4187" s="20">
        <f t="shared" si="658"/>
        <v>6</v>
      </c>
      <c r="J4187" s="21">
        <f t="shared" si="659"/>
        <v>39622</v>
      </c>
      <c r="K4187" s="21"/>
      <c r="L4187" s="21" t="str">
        <f t="shared" si="654"/>
        <v>Monday</v>
      </c>
      <c r="M4187" s="20">
        <f t="shared" si="655"/>
        <v>6</v>
      </c>
      <c r="N4187" s="19">
        <v>3744</v>
      </c>
      <c r="O4187" s="4">
        <f>MATCH(N4187-1,'Supply Data'!$K$12:$K$17)+1</f>
        <v>4</v>
      </c>
      <c r="P4187">
        <f>INDEX('Supply Data'!$L$12:$L$17,'Demand Data'!O4187)</f>
        <v>50</v>
      </c>
      <c r="R4187" t="str">
        <f t="shared" si="656"/>
        <v>23-Jun-08 Monday 6</v>
      </c>
    </row>
    <row r="4188" spans="4:18" x14ac:dyDescent="0.35">
      <c r="D4188" s="21">
        <f t="shared" si="657"/>
        <v>39622.249999989857</v>
      </c>
      <c r="E4188" s="21" t="b">
        <f t="shared" si="650"/>
        <v>0</v>
      </c>
      <c r="F4188" s="21" t="b">
        <f t="shared" si="651"/>
        <v>0</v>
      </c>
      <c r="G4188" s="20">
        <f t="shared" si="652"/>
        <v>1</v>
      </c>
      <c r="H4188" s="20">
        <f t="shared" si="653"/>
        <v>24</v>
      </c>
      <c r="I4188" s="20">
        <f t="shared" si="658"/>
        <v>7</v>
      </c>
      <c r="J4188" s="21">
        <f t="shared" si="659"/>
        <v>39622</v>
      </c>
      <c r="K4188" s="21"/>
      <c r="L4188" s="21" t="str">
        <f t="shared" si="654"/>
        <v>Monday</v>
      </c>
      <c r="M4188" s="20">
        <f t="shared" si="655"/>
        <v>6</v>
      </c>
      <c r="N4188" s="19">
        <v>3672</v>
      </c>
      <c r="O4188" s="4">
        <f>MATCH(N4188-1,'Supply Data'!$K$12:$K$17)+1</f>
        <v>4</v>
      </c>
      <c r="P4188">
        <f>INDEX('Supply Data'!$L$12:$L$17,'Demand Data'!O4188)</f>
        <v>50</v>
      </c>
      <c r="R4188" t="str">
        <f t="shared" si="656"/>
        <v>23-Jun-08 Monday 7</v>
      </c>
    </row>
    <row r="4189" spans="4:18" x14ac:dyDescent="0.35">
      <c r="D4189" s="21">
        <f t="shared" si="657"/>
        <v>39622.291666656522</v>
      </c>
      <c r="E4189" s="21" t="b">
        <f t="shared" si="650"/>
        <v>0</v>
      </c>
      <c r="F4189" s="21" t="b">
        <f t="shared" si="651"/>
        <v>0</v>
      </c>
      <c r="G4189" s="20">
        <f t="shared" si="652"/>
        <v>1</v>
      </c>
      <c r="H4189" s="20">
        <f t="shared" si="653"/>
        <v>24</v>
      </c>
      <c r="I4189" s="20">
        <f t="shared" si="658"/>
        <v>8</v>
      </c>
      <c r="J4189" s="21">
        <f t="shared" si="659"/>
        <v>39622</v>
      </c>
      <c r="K4189" s="21"/>
      <c r="L4189" s="21" t="str">
        <f t="shared" si="654"/>
        <v>Monday</v>
      </c>
      <c r="M4189" s="20">
        <f t="shared" si="655"/>
        <v>6</v>
      </c>
      <c r="N4189" s="19">
        <v>3826.5</v>
      </c>
      <c r="O4189" s="4">
        <f>MATCH(N4189-1,'Supply Data'!$K$12:$K$17)+1</f>
        <v>4</v>
      </c>
      <c r="P4189">
        <f>INDEX('Supply Data'!$L$12:$L$17,'Demand Data'!O4189)</f>
        <v>50</v>
      </c>
      <c r="R4189" t="str">
        <f t="shared" si="656"/>
        <v>23-Jun-08 Monday 8</v>
      </c>
    </row>
    <row r="4190" spans="4:18" x14ac:dyDescent="0.35">
      <c r="D4190" s="21">
        <f t="shared" si="657"/>
        <v>39622.333333323186</v>
      </c>
      <c r="E4190" s="21" t="b">
        <f t="shared" si="650"/>
        <v>0</v>
      </c>
      <c r="F4190" s="21" t="b">
        <f t="shared" si="651"/>
        <v>0</v>
      </c>
      <c r="G4190" s="20">
        <f t="shared" si="652"/>
        <v>1</v>
      </c>
      <c r="H4190" s="20">
        <f t="shared" si="653"/>
        <v>24</v>
      </c>
      <c r="I4190" s="20">
        <f t="shared" si="658"/>
        <v>9</v>
      </c>
      <c r="J4190" s="21">
        <f t="shared" si="659"/>
        <v>39622</v>
      </c>
      <c r="K4190" s="21"/>
      <c r="L4190" s="21" t="str">
        <f t="shared" si="654"/>
        <v>Monday</v>
      </c>
      <c r="M4190" s="20">
        <f t="shared" si="655"/>
        <v>6</v>
      </c>
      <c r="N4190" s="19">
        <v>4053</v>
      </c>
      <c r="O4190" s="4">
        <f>MATCH(N4190-1,'Supply Data'!$K$12:$K$17)+1</f>
        <v>4</v>
      </c>
      <c r="P4190">
        <f>INDEX('Supply Data'!$L$12:$L$17,'Demand Data'!O4190)</f>
        <v>50</v>
      </c>
      <c r="R4190" t="str">
        <f t="shared" si="656"/>
        <v>23-Jun-08 Monday 9</v>
      </c>
    </row>
    <row r="4191" spans="4:18" x14ac:dyDescent="0.35">
      <c r="D4191" s="21">
        <f t="shared" si="657"/>
        <v>39622.37499998985</v>
      </c>
      <c r="E4191" s="21" t="b">
        <f t="shared" si="650"/>
        <v>0</v>
      </c>
      <c r="F4191" s="21" t="b">
        <f t="shared" si="651"/>
        <v>0</v>
      </c>
      <c r="G4191" s="20">
        <f t="shared" si="652"/>
        <v>1</v>
      </c>
      <c r="H4191" s="20">
        <f t="shared" si="653"/>
        <v>24</v>
      </c>
      <c r="I4191" s="20">
        <f t="shared" si="658"/>
        <v>10</v>
      </c>
      <c r="J4191" s="21">
        <f t="shared" si="659"/>
        <v>39622</v>
      </c>
      <c r="K4191" s="21"/>
      <c r="L4191" s="21" t="str">
        <f t="shared" si="654"/>
        <v>Monday</v>
      </c>
      <c r="M4191" s="20">
        <f t="shared" si="655"/>
        <v>6</v>
      </c>
      <c r="N4191" s="19">
        <v>4144.5</v>
      </c>
      <c r="O4191" s="4">
        <f>MATCH(N4191-1,'Supply Data'!$K$12:$K$17)+1</f>
        <v>4</v>
      </c>
      <c r="P4191">
        <f>INDEX('Supply Data'!$L$12:$L$17,'Demand Data'!O4191)</f>
        <v>50</v>
      </c>
      <c r="R4191" t="str">
        <f t="shared" si="656"/>
        <v>23-Jun-08 Monday 10</v>
      </c>
    </row>
    <row r="4192" spans="4:18" x14ac:dyDescent="0.35">
      <c r="D4192" s="21">
        <f t="shared" si="657"/>
        <v>39622.416666656514</v>
      </c>
      <c r="E4192" s="21" t="b">
        <f t="shared" si="650"/>
        <v>0</v>
      </c>
      <c r="F4192" s="21" t="b">
        <f t="shared" si="651"/>
        <v>0</v>
      </c>
      <c r="G4192" s="20">
        <f t="shared" si="652"/>
        <v>1</v>
      </c>
      <c r="H4192" s="20">
        <f t="shared" si="653"/>
        <v>24</v>
      </c>
      <c r="I4192" s="20">
        <f t="shared" si="658"/>
        <v>11</v>
      </c>
      <c r="J4192" s="21">
        <f t="shared" si="659"/>
        <v>39622</v>
      </c>
      <c r="K4192" s="21"/>
      <c r="L4192" s="21" t="str">
        <f t="shared" si="654"/>
        <v>Monday</v>
      </c>
      <c r="M4192" s="20">
        <f t="shared" si="655"/>
        <v>6</v>
      </c>
      <c r="N4192" s="19">
        <v>4309.5</v>
      </c>
      <c r="O4192" s="4">
        <f>MATCH(N4192-1,'Supply Data'!$K$12:$K$17)+1</f>
        <v>4</v>
      </c>
      <c r="P4192">
        <f>INDEX('Supply Data'!$L$12:$L$17,'Demand Data'!O4192)</f>
        <v>50</v>
      </c>
      <c r="R4192" t="str">
        <f t="shared" si="656"/>
        <v>23-Jun-08 Monday 11</v>
      </c>
    </row>
    <row r="4193" spans="4:18" x14ac:dyDescent="0.35">
      <c r="D4193" s="21">
        <f t="shared" si="657"/>
        <v>39622.458333323179</v>
      </c>
      <c r="E4193" s="21" t="b">
        <f t="shared" si="650"/>
        <v>0</v>
      </c>
      <c r="F4193" s="21" t="b">
        <f t="shared" si="651"/>
        <v>0</v>
      </c>
      <c r="G4193" s="20">
        <f t="shared" si="652"/>
        <v>1</v>
      </c>
      <c r="H4193" s="20">
        <f t="shared" si="653"/>
        <v>24</v>
      </c>
      <c r="I4193" s="20">
        <f t="shared" si="658"/>
        <v>12</v>
      </c>
      <c r="J4193" s="21">
        <f t="shared" si="659"/>
        <v>39622</v>
      </c>
      <c r="K4193" s="21"/>
      <c r="L4193" s="21" t="str">
        <f t="shared" si="654"/>
        <v>Monday</v>
      </c>
      <c r="M4193" s="20">
        <f t="shared" si="655"/>
        <v>6</v>
      </c>
      <c r="N4193" s="19">
        <v>3832.5</v>
      </c>
      <c r="O4193" s="4">
        <f>MATCH(N4193-1,'Supply Data'!$K$12:$K$17)+1</f>
        <v>4</v>
      </c>
      <c r="P4193">
        <f>INDEX('Supply Data'!$L$12:$L$17,'Demand Data'!O4193)</f>
        <v>50</v>
      </c>
      <c r="R4193" t="str">
        <f t="shared" si="656"/>
        <v>23-Jun-08 Monday 12</v>
      </c>
    </row>
    <row r="4194" spans="4:18" x14ac:dyDescent="0.35">
      <c r="D4194" s="21">
        <f t="shared" si="657"/>
        <v>39622.499999989843</v>
      </c>
      <c r="E4194" s="21" t="b">
        <f t="shared" si="650"/>
        <v>0</v>
      </c>
      <c r="F4194" s="21" t="b">
        <f t="shared" si="651"/>
        <v>0</v>
      </c>
      <c r="G4194" s="20">
        <f t="shared" si="652"/>
        <v>1</v>
      </c>
      <c r="H4194" s="20">
        <f t="shared" si="653"/>
        <v>24</v>
      </c>
      <c r="I4194" s="20">
        <f t="shared" si="658"/>
        <v>13</v>
      </c>
      <c r="J4194" s="21">
        <f t="shared" si="659"/>
        <v>39622</v>
      </c>
      <c r="K4194" s="21"/>
      <c r="L4194" s="21" t="str">
        <f t="shared" si="654"/>
        <v>Monday</v>
      </c>
      <c r="M4194" s="20">
        <f t="shared" si="655"/>
        <v>6</v>
      </c>
      <c r="N4194" s="19">
        <v>4047</v>
      </c>
      <c r="O4194" s="4">
        <f>MATCH(N4194-1,'Supply Data'!$K$12:$K$17)+1</f>
        <v>4</v>
      </c>
      <c r="P4194">
        <f>INDEX('Supply Data'!$L$12:$L$17,'Demand Data'!O4194)</f>
        <v>50</v>
      </c>
      <c r="R4194" t="str">
        <f t="shared" si="656"/>
        <v>23-Jun-08 Monday 13</v>
      </c>
    </row>
    <row r="4195" spans="4:18" x14ac:dyDescent="0.35">
      <c r="D4195" s="21">
        <f t="shared" si="657"/>
        <v>39622.541666656507</v>
      </c>
      <c r="E4195" s="21" t="b">
        <f t="shared" si="650"/>
        <v>0</v>
      </c>
      <c r="F4195" s="21" t="b">
        <f t="shared" si="651"/>
        <v>0</v>
      </c>
      <c r="G4195" s="20">
        <f t="shared" si="652"/>
        <v>1</v>
      </c>
      <c r="H4195" s="20">
        <f t="shared" si="653"/>
        <v>24</v>
      </c>
      <c r="I4195" s="20">
        <f t="shared" si="658"/>
        <v>14</v>
      </c>
      <c r="J4195" s="21">
        <f t="shared" si="659"/>
        <v>39622</v>
      </c>
      <c r="K4195" s="21"/>
      <c r="L4195" s="21" t="str">
        <f t="shared" si="654"/>
        <v>Monday</v>
      </c>
      <c r="M4195" s="20">
        <f t="shared" si="655"/>
        <v>6</v>
      </c>
      <c r="N4195" s="19">
        <v>4074</v>
      </c>
      <c r="O4195" s="4">
        <f>MATCH(N4195-1,'Supply Data'!$K$12:$K$17)+1</f>
        <v>4</v>
      </c>
      <c r="P4195">
        <f>INDEX('Supply Data'!$L$12:$L$17,'Demand Data'!O4195)</f>
        <v>50</v>
      </c>
      <c r="R4195" t="str">
        <f t="shared" si="656"/>
        <v>23-Jun-08 Monday 14</v>
      </c>
    </row>
    <row r="4196" spans="4:18" x14ac:dyDescent="0.35">
      <c r="D4196" s="21">
        <f t="shared" si="657"/>
        <v>39622.583333323171</v>
      </c>
      <c r="E4196" s="21" t="b">
        <f t="shared" si="650"/>
        <v>0</v>
      </c>
      <c r="F4196" s="21" t="b">
        <f t="shared" si="651"/>
        <v>0</v>
      </c>
      <c r="G4196" s="20">
        <f t="shared" si="652"/>
        <v>1</v>
      </c>
      <c r="H4196" s="20">
        <f t="shared" si="653"/>
        <v>24</v>
      </c>
      <c r="I4196" s="20">
        <f t="shared" si="658"/>
        <v>15</v>
      </c>
      <c r="J4196" s="21">
        <f t="shared" si="659"/>
        <v>39622</v>
      </c>
      <c r="K4196" s="21"/>
      <c r="L4196" s="21" t="str">
        <f t="shared" si="654"/>
        <v>Monday</v>
      </c>
      <c r="M4196" s="20">
        <f t="shared" si="655"/>
        <v>6</v>
      </c>
      <c r="N4196" s="19">
        <v>4024.5</v>
      </c>
      <c r="O4196" s="4">
        <f>MATCH(N4196-1,'Supply Data'!$K$12:$K$17)+1</f>
        <v>4</v>
      </c>
      <c r="P4196">
        <f>INDEX('Supply Data'!$L$12:$L$17,'Demand Data'!O4196)</f>
        <v>50</v>
      </c>
      <c r="R4196" t="str">
        <f t="shared" si="656"/>
        <v>23-Jun-08 Monday 15</v>
      </c>
    </row>
    <row r="4197" spans="4:18" x14ac:dyDescent="0.35">
      <c r="D4197" s="21">
        <f t="shared" si="657"/>
        <v>39622.624999989835</v>
      </c>
      <c r="E4197" s="21" t="b">
        <f t="shared" si="650"/>
        <v>0</v>
      </c>
      <c r="F4197" s="21" t="b">
        <f t="shared" si="651"/>
        <v>0</v>
      </c>
      <c r="G4197" s="20">
        <f t="shared" si="652"/>
        <v>1</v>
      </c>
      <c r="H4197" s="20">
        <f t="shared" si="653"/>
        <v>24</v>
      </c>
      <c r="I4197" s="20">
        <f t="shared" si="658"/>
        <v>16</v>
      </c>
      <c r="J4197" s="21">
        <f t="shared" si="659"/>
        <v>39622</v>
      </c>
      <c r="K4197" s="21"/>
      <c r="L4197" s="21" t="str">
        <f t="shared" si="654"/>
        <v>Monday</v>
      </c>
      <c r="M4197" s="20">
        <f t="shared" si="655"/>
        <v>6</v>
      </c>
      <c r="N4197" s="19">
        <v>3850.5</v>
      </c>
      <c r="O4197" s="4">
        <f>MATCH(N4197-1,'Supply Data'!$K$12:$K$17)+1</f>
        <v>4</v>
      </c>
      <c r="P4197">
        <f>INDEX('Supply Data'!$L$12:$L$17,'Demand Data'!O4197)</f>
        <v>50</v>
      </c>
      <c r="R4197" t="str">
        <f t="shared" si="656"/>
        <v>23-Jun-08 Monday 16</v>
      </c>
    </row>
    <row r="4198" spans="4:18" x14ac:dyDescent="0.35">
      <c r="D4198" s="21">
        <f t="shared" si="657"/>
        <v>39622.6666666565</v>
      </c>
      <c r="E4198" s="21" t="b">
        <f t="shared" si="650"/>
        <v>0</v>
      </c>
      <c r="F4198" s="21" t="b">
        <f t="shared" si="651"/>
        <v>0</v>
      </c>
      <c r="G4198" s="20">
        <f t="shared" si="652"/>
        <v>1</v>
      </c>
      <c r="H4198" s="20">
        <f t="shared" si="653"/>
        <v>24</v>
      </c>
      <c r="I4198" s="20">
        <f t="shared" si="658"/>
        <v>17</v>
      </c>
      <c r="J4198" s="21">
        <f t="shared" si="659"/>
        <v>39622</v>
      </c>
      <c r="K4198" s="21"/>
      <c r="L4198" s="21" t="str">
        <f t="shared" si="654"/>
        <v>Monday</v>
      </c>
      <c r="M4198" s="20">
        <f t="shared" si="655"/>
        <v>6</v>
      </c>
      <c r="N4198" s="19">
        <v>3940.5</v>
      </c>
      <c r="O4198" s="4">
        <f>MATCH(N4198-1,'Supply Data'!$K$12:$K$17)+1</f>
        <v>4</v>
      </c>
      <c r="P4198">
        <f>INDEX('Supply Data'!$L$12:$L$17,'Demand Data'!O4198)</f>
        <v>50</v>
      </c>
      <c r="R4198" t="str">
        <f t="shared" si="656"/>
        <v>23-Jun-08 Monday 17</v>
      </c>
    </row>
    <row r="4199" spans="4:18" x14ac:dyDescent="0.35">
      <c r="D4199" s="21">
        <f t="shared" si="657"/>
        <v>39622.708333323164</v>
      </c>
      <c r="E4199" s="21" t="b">
        <f t="shared" si="650"/>
        <v>0</v>
      </c>
      <c r="F4199" s="21" t="b">
        <f t="shared" si="651"/>
        <v>0</v>
      </c>
      <c r="G4199" s="20">
        <f t="shared" si="652"/>
        <v>1</v>
      </c>
      <c r="H4199" s="20">
        <f t="shared" si="653"/>
        <v>24</v>
      </c>
      <c r="I4199" s="20">
        <f t="shared" si="658"/>
        <v>18</v>
      </c>
      <c r="J4199" s="21">
        <f t="shared" si="659"/>
        <v>39622</v>
      </c>
      <c r="K4199" s="21"/>
      <c r="L4199" s="21" t="str">
        <f t="shared" si="654"/>
        <v>Monday</v>
      </c>
      <c r="M4199" s="20">
        <f t="shared" si="655"/>
        <v>6</v>
      </c>
      <c r="N4199" s="19">
        <v>4198.5</v>
      </c>
      <c r="O4199" s="4">
        <f>MATCH(N4199-1,'Supply Data'!$K$12:$K$17)+1</f>
        <v>4</v>
      </c>
      <c r="P4199">
        <f>INDEX('Supply Data'!$L$12:$L$17,'Demand Data'!O4199)</f>
        <v>50</v>
      </c>
      <c r="R4199" t="str">
        <f t="shared" si="656"/>
        <v>23-Jun-08 Monday 18</v>
      </c>
    </row>
    <row r="4200" spans="4:18" x14ac:dyDescent="0.35">
      <c r="D4200" s="21">
        <f t="shared" si="657"/>
        <v>39622.749999989828</v>
      </c>
      <c r="E4200" s="21" t="b">
        <f t="shared" si="650"/>
        <v>0</v>
      </c>
      <c r="F4200" s="21" t="b">
        <f t="shared" si="651"/>
        <v>0</v>
      </c>
      <c r="G4200" s="20">
        <f t="shared" si="652"/>
        <v>1</v>
      </c>
      <c r="H4200" s="20">
        <f t="shared" si="653"/>
        <v>24</v>
      </c>
      <c r="I4200" s="20">
        <f t="shared" si="658"/>
        <v>19</v>
      </c>
      <c r="J4200" s="21">
        <f t="shared" si="659"/>
        <v>39622</v>
      </c>
      <c r="K4200" s="21"/>
      <c r="L4200" s="21" t="str">
        <f t="shared" si="654"/>
        <v>Monday</v>
      </c>
      <c r="M4200" s="20">
        <f t="shared" si="655"/>
        <v>6</v>
      </c>
      <c r="N4200" s="19">
        <v>4783.5</v>
      </c>
      <c r="O4200" s="4">
        <f>MATCH(N4200-1,'Supply Data'!$K$12:$K$17)+1</f>
        <v>4</v>
      </c>
      <c r="P4200">
        <f>INDEX('Supply Data'!$L$12:$L$17,'Demand Data'!O4200)</f>
        <v>50</v>
      </c>
      <c r="R4200" t="str">
        <f t="shared" si="656"/>
        <v>23-Jun-08 Monday 19</v>
      </c>
    </row>
    <row r="4201" spans="4:18" x14ac:dyDescent="0.35">
      <c r="D4201" s="21">
        <f t="shared" si="657"/>
        <v>39622.791666656492</v>
      </c>
      <c r="E4201" s="21" t="b">
        <f t="shared" si="650"/>
        <v>0</v>
      </c>
      <c r="F4201" s="21" t="b">
        <f t="shared" si="651"/>
        <v>0</v>
      </c>
      <c r="G4201" s="20">
        <f t="shared" si="652"/>
        <v>1</v>
      </c>
      <c r="H4201" s="20">
        <f t="shared" si="653"/>
        <v>24</v>
      </c>
      <c r="I4201" s="20">
        <f t="shared" si="658"/>
        <v>20</v>
      </c>
      <c r="J4201" s="21">
        <f t="shared" si="659"/>
        <v>39622</v>
      </c>
      <c r="K4201" s="21"/>
      <c r="L4201" s="21" t="str">
        <f t="shared" si="654"/>
        <v>Monday</v>
      </c>
      <c r="M4201" s="20">
        <f t="shared" si="655"/>
        <v>6</v>
      </c>
      <c r="N4201" s="19">
        <v>4885.5</v>
      </c>
      <c r="O4201" s="4">
        <f>MATCH(N4201-1,'Supply Data'!$K$12:$K$17)+1</f>
        <v>5</v>
      </c>
      <c r="P4201">
        <f>INDEX('Supply Data'!$L$12:$L$17,'Demand Data'!O4201)</f>
        <v>75</v>
      </c>
      <c r="R4201" t="str">
        <f t="shared" si="656"/>
        <v>23-Jun-08 Monday 20</v>
      </c>
    </row>
    <row r="4202" spans="4:18" x14ac:dyDescent="0.35">
      <c r="D4202" s="21">
        <f t="shared" si="657"/>
        <v>39622.833333323157</v>
      </c>
      <c r="E4202" s="21" t="b">
        <f t="shared" si="650"/>
        <v>0</v>
      </c>
      <c r="F4202" s="21" t="b">
        <f t="shared" si="651"/>
        <v>0</v>
      </c>
      <c r="G4202" s="20">
        <f t="shared" si="652"/>
        <v>1</v>
      </c>
      <c r="H4202" s="20">
        <f t="shared" si="653"/>
        <v>24</v>
      </c>
      <c r="I4202" s="20">
        <f t="shared" si="658"/>
        <v>21</v>
      </c>
      <c r="J4202" s="21">
        <f t="shared" si="659"/>
        <v>39622</v>
      </c>
      <c r="K4202" s="21"/>
      <c r="L4202" s="21" t="str">
        <f t="shared" si="654"/>
        <v>Monday</v>
      </c>
      <c r="M4202" s="20">
        <f t="shared" si="655"/>
        <v>6</v>
      </c>
      <c r="N4202" s="19">
        <v>4804.5</v>
      </c>
      <c r="O4202" s="4">
        <f>MATCH(N4202-1,'Supply Data'!$K$12:$K$17)+1</f>
        <v>5</v>
      </c>
      <c r="P4202">
        <f>INDEX('Supply Data'!$L$12:$L$17,'Demand Data'!O4202)</f>
        <v>75</v>
      </c>
      <c r="R4202" t="str">
        <f t="shared" si="656"/>
        <v>23-Jun-08 Monday 21</v>
      </c>
    </row>
    <row r="4203" spans="4:18" x14ac:dyDescent="0.35">
      <c r="D4203" s="21">
        <f t="shared" si="657"/>
        <v>39622.874999989821</v>
      </c>
      <c r="E4203" s="21" t="b">
        <f t="shared" si="650"/>
        <v>0</v>
      </c>
      <c r="F4203" s="21" t="b">
        <f t="shared" si="651"/>
        <v>0</v>
      </c>
      <c r="G4203" s="20">
        <f t="shared" si="652"/>
        <v>1</v>
      </c>
      <c r="H4203" s="20">
        <f t="shared" si="653"/>
        <v>24</v>
      </c>
      <c r="I4203" s="20">
        <f t="shared" si="658"/>
        <v>22</v>
      </c>
      <c r="J4203" s="21">
        <f t="shared" si="659"/>
        <v>39622</v>
      </c>
      <c r="K4203" s="21"/>
      <c r="L4203" s="21" t="str">
        <f t="shared" si="654"/>
        <v>Monday</v>
      </c>
      <c r="M4203" s="20">
        <f t="shared" si="655"/>
        <v>6</v>
      </c>
      <c r="N4203" s="19">
        <v>4530</v>
      </c>
      <c r="O4203" s="4">
        <f>MATCH(N4203-1,'Supply Data'!$K$12:$K$17)+1</f>
        <v>4</v>
      </c>
      <c r="P4203">
        <f>INDEX('Supply Data'!$L$12:$L$17,'Demand Data'!O4203)</f>
        <v>50</v>
      </c>
      <c r="R4203" t="str">
        <f t="shared" si="656"/>
        <v>23-Jun-08 Monday 22</v>
      </c>
    </row>
    <row r="4204" spans="4:18" x14ac:dyDescent="0.35">
      <c r="D4204" s="21">
        <f t="shared" si="657"/>
        <v>39622.916666656485</v>
      </c>
      <c r="E4204" s="21" t="b">
        <f t="shared" si="650"/>
        <v>0</v>
      </c>
      <c r="F4204" s="21" t="b">
        <f t="shared" si="651"/>
        <v>0</v>
      </c>
      <c r="G4204" s="20">
        <f t="shared" si="652"/>
        <v>1</v>
      </c>
      <c r="H4204" s="20">
        <f t="shared" si="653"/>
        <v>24</v>
      </c>
      <c r="I4204" s="20">
        <f t="shared" si="658"/>
        <v>23</v>
      </c>
      <c r="J4204" s="21">
        <f t="shared" si="659"/>
        <v>39622</v>
      </c>
      <c r="K4204" s="21"/>
      <c r="L4204" s="21" t="str">
        <f t="shared" si="654"/>
        <v>Monday</v>
      </c>
      <c r="M4204" s="20">
        <f t="shared" si="655"/>
        <v>6</v>
      </c>
      <c r="N4204" s="19">
        <v>4209</v>
      </c>
      <c r="O4204" s="4">
        <f>MATCH(N4204-1,'Supply Data'!$K$12:$K$17)+1</f>
        <v>4</v>
      </c>
      <c r="P4204">
        <f>INDEX('Supply Data'!$L$12:$L$17,'Demand Data'!O4204)</f>
        <v>50</v>
      </c>
      <c r="R4204" t="str">
        <f t="shared" si="656"/>
        <v>23-Jun-08 Monday 23</v>
      </c>
    </row>
    <row r="4205" spans="4:18" x14ac:dyDescent="0.35">
      <c r="D4205" s="21">
        <f t="shared" si="657"/>
        <v>39622.958333323149</v>
      </c>
      <c r="E4205" s="21" t="b">
        <f t="shared" si="650"/>
        <v>0</v>
      </c>
      <c r="F4205" s="21" t="b">
        <f t="shared" si="651"/>
        <v>0</v>
      </c>
      <c r="G4205" s="20">
        <f t="shared" si="652"/>
        <v>1</v>
      </c>
      <c r="H4205" s="20">
        <f t="shared" si="653"/>
        <v>24</v>
      </c>
      <c r="I4205" s="20">
        <f t="shared" si="658"/>
        <v>24</v>
      </c>
      <c r="J4205" s="21">
        <f t="shared" si="659"/>
        <v>39622</v>
      </c>
      <c r="K4205" s="21"/>
      <c r="L4205" s="21" t="str">
        <f t="shared" si="654"/>
        <v>Monday</v>
      </c>
      <c r="M4205" s="20">
        <f t="shared" si="655"/>
        <v>6</v>
      </c>
      <c r="N4205" s="19">
        <v>3909</v>
      </c>
      <c r="O4205" s="4">
        <f>MATCH(N4205-1,'Supply Data'!$K$12:$K$17)+1</f>
        <v>4</v>
      </c>
      <c r="P4205">
        <f>INDEX('Supply Data'!$L$12:$L$17,'Demand Data'!O4205)</f>
        <v>50</v>
      </c>
      <c r="R4205" t="str">
        <f t="shared" si="656"/>
        <v>23-Jun-08 Monday 24</v>
      </c>
    </row>
    <row r="4206" spans="4:18" x14ac:dyDescent="0.35">
      <c r="D4206" s="21">
        <f t="shared" si="657"/>
        <v>39622.999999989814</v>
      </c>
      <c r="E4206" s="21" t="b">
        <f t="shared" si="650"/>
        <v>0</v>
      </c>
      <c r="F4206" s="21" t="b">
        <f t="shared" si="651"/>
        <v>0</v>
      </c>
      <c r="G4206" s="20">
        <f t="shared" si="652"/>
        <v>1</v>
      </c>
      <c r="H4206" s="20">
        <f t="shared" si="653"/>
        <v>24</v>
      </c>
      <c r="I4206" s="20">
        <f t="shared" si="658"/>
        <v>1</v>
      </c>
      <c r="J4206" s="21">
        <f t="shared" si="659"/>
        <v>39623</v>
      </c>
      <c r="K4206" s="21"/>
      <c r="L4206" s="21" t="str">
        <f t="shared" si="654"/>
        <v>Tuesday</v>
      </c>
      <c r="M4206" s="20">
        <f t="shared" si="655"/>
        <v>6</v>
      </c>
      <c r="N4206" s="19">
        <v>3774</v>
      </c>
      <c r="O4206" s="4">
        <f>MATCH(N4206-1,'Supply Data'!$K$12:$K$17)+1</f>
        <v>4</v>
      </c>
      <c r="P4206">
        <f>INDEX('Supply Data'!$L$12:$L$17,'Demand Data'!O4206)</f>
        <v>50</v>
      </c>
      <c r="R4206" t="str">
        <f t="shared" si="656"/>
        <v>24-Jun-08 Tuesday 1</v>
      </c>
    </row>
    <row r="4207" spans="4:18" x14ac:dyDescent="0.35">
      <c r="D4207" s="21">
        <f t="shared" si="657"/>
        <v>39623.041666656478</v>
      </c>
      <c r="E4207" s="21" t="b">
        <f t="shared" si="650"/>
        <v>0</v>
      </c>
      <c r="F4207" s="21" t="b">
        <f t="shared" si="651"/>
        <v>0</v>
      </c>
      <c r="G4207" s="20">
        <f t="shared" si="652"/>
        <v>1</v>
      </c>
      <c r="H4207" s="20">
        <f t="shared" si="653"/>
        <v>24</v>
      </c>
      <c r="I4207" s="20">
        <f t="shared" si="658"/>
        <v>2</v>
      </c>
      <c r="J4207" s="21">
        <f t="shared" si="659"/>
        <v>39623</v>
      </c>
      <c r="K4207" s="21"/>
      <c r="L4207" s="21" t="str">
        <f t="shared" si="654"/>
        <v>Tuesday</v>
      </c>
      <c r="M4207" s="20">
        <f t="shared" si="655"/>
        <v>6</v>
      </c>
      <c r="N4207" s="19">
        <v>3684</v>
      </c>
      <c r="O4207" s="4">
        <f>MATCH(N4207-1,'Supply Data'!$K$12:$K$17)+1</f>
        <v>4</v>
      </c>
      <c r="P4207">
        <f>INDEX('Supply Data'!$L$12:$L$17,'Demand Data'!O4207)</f>
        <v>50</v>
      </c>
      <c r="R4207" t="str">
        <f t="shared" si="656"/>
        <v>24-Jun-08 Tuesday 2</v>
      </c>
    </row>
    <row r="4208" spans="4:18" x14ac:dyDescent="0.35">
      <c r="D4208" s="21">
        <f t="shared" si="657"/>
        <v>39623.083333323142</v>
      </c>
      <c r="E4208" s="21" t="b">
        <f t="shared" si="650"/>
        <v>0</v>
      </c>
      <c r="F4208" s="21" t="b">
        <f t="shared" si="651"/>
        <v>0</v>
      </c>
      <c r="G4208" s="20">
        <f t="shared" si="652"/>
        <v>1</v>
      </c>
      <c r="H4208" s="20">
        <f t="shared" si="653"/>
        <v>24</v>
      </c>
      <c r="I4208" s="20">
        <f t="shared" si="658"/>
        <v>3</v>
      </c>
      <c r="J4208" s="21">
        <f t="shared" si="659"/>
        <v>39623</v>
      </c>
      <c r="K4208" s="21"/>
      <c r="L4208" s="21" t="str">
        <f t="shared" si="654"/>
        <v>Tuesday</v>
      </c>
      <c r="M4208" s="20">
        <f t="shared" si="655"/>
        <v>6</v>
      </c>
      <c r="N4208" s="19">
        <v>3844.5</v>
      </c>
      <c r="O4208" s="4">
        <f>MATCH(N4208-1,'Supply Data'!$K$12:$K$17)+1</f>
        <v>4</v>
      </c>
      <c r="P4208">
        <f>INDEX('Supply Data'!$L$12:$L$17,'Demand Data'!O4208)</f>
        <v>50</v>
      </c>
      <c r="R4208" t="str">
        <f t="shared" si="656"/>
        <v>24-Jun-08 Tuesday 3</v>
      </c>
    </row>
    <row r="4209" spans="4:18" x14ac:dyDescent="0.35">
      <c r="D4209" s="21">
        <f t="shared" si="657"/>
        <v>39623.124999989806</v>
      </c>
      <c r="E4209" s="21" t="b">
        <f t="shared" si="650"/>
        <v>0</v>
      </c>
      <c r="F4209" s="21" t="b">
        <f t="shared" si="651"/>
        <v>0</v>
      </c>
      <c r="G4209" s="20">
        <f t="shared" si="652"/>
        <v>1</v>
      </c>
      <c r="H4209" s="20">
        <f t="shared" si="653"/>
        <v>24</v>
      </c>
      <c r="I4209" s="20">
        <f t="shared" si="658"/>
        <v>4</v>
      </c>
      <c r="J4209" s="21">
        <f t="shared" si="659"/>
        <v>39623</v>
      </c>
      <c r="K4209" s="21"/>
      <c r="L4209" s="21" t="str">
        <f t="shared" si="654"/>
        <v>Tuesday</v>
      </c>
      <c r="M4209" s="20">
        <f t="shared" si="655"/>
        <v>6</v>
      </c>
      <c r="N4209" s="19">
        <v>3859.5</v>
      </c>
      <c r="O4209" s="4">
        <f>MATCH(N4209-1,'Supply Data'!$K$12:$K$17)+1</f>
        <v>4</v>
      </c>
      <c r="P4209">
        <f>INDEX('Supply Data'!$L$12:$L$17,'Demand Data'!O4209)</f>
        <v>50</v>
      </c>
      <c r="R4209" t="str">
        <f t="shared" si="656"/>
        <v>24-Jun-08 Tuesday 4</v>
      </c>
    </row>
    <row r="4210" spans="4:18" x14ac:dyDescent="0.35">
      <c r="D4210" s="21">
        <f t="shared" si="657"/>
        <v>39623.166666656471</v>
      </c>
      <c r="E4210" s="21" t="b">
        <f t="shared" si="650"/>
        <v>0</v>
      </c>
      <c r="F4210" s="21" t="b">
        <f t="shared" si="651"/>
        <v>0</v>
      </c>
      <c r="G4210" s="20">
        <f t="shared" si="652"/>
        <v>1</v>
      </c>
      <c r="H4210" s="20">
        <f t="shared" si="653"/>
        <v>24</v>
      </c>
      <c r="I4210" s="20">
        <f t="shared" si="658"/>
        <v>5</v>
      </c>
      <c r="J4210" s="21">
        <f t="shared" si="659"/>
        <v>39623</v>
      </c>
      <c r="K4210" s="21"/>
      <c r="L4210" s="21" t="str">
        <f t="shared" si="654"/>
        <v>Tuesday</v>
      </c>
      <c r="M4210" s="20">
        <f t="shared" si="655"/>
        <v>6</v>
      </c>
      <c r="N4210" s="19">
        <v>4011</v>
      </c>
      <c r="O4210" s="4">
        <f>MATCH(N4210-1,'Supply Data'!$K$12:$K$17)+1</f>
        <v>4</v>
      </c>
      <c r="P4210">
        <f>INDEX('Supply Data'!$L$12:$L$17,'Demand Data'!O4210)</f>
        <v>50</v>
      </c>
      <c r="R4210" t="str">
        <f t="shared" si="656"/>
        <v>24-Jun-08 Tuesday 5</v>
      </c>
    </row>
    <row r="4211" spans="4:18" x14ac:dyDescent="0.35">
      <c r="D4211" s="21">
        <f t="shared" si="657"/>
        <v>39623.208333323135</v>
      </c>
      <c r="E4211" s="21" t="b">
        <f t="shared" si="650"/>
        <v>0</v>
      </c>
      <c r="F4211" s="21" t="b">
        <f t="shared" si="651"/>
        <v>0</v>
      </c>
      <c r="G4211" s="20">
        <f t="shared" si="652"/>
        <v>1</v>
      </c>
      <c r="H4211" s="20">
        <f t="shared" si="653"/>
        <v>24</v>
      </c>
      <c r="I4211" s="20">
        <f t="shared" si="658"/>
        <v>6</v>
      </c>
      <c r="J4211" s="21">
        <f t="shared" si="659"/>
        <v>39623</v>
      </c>
      <c r="K4211" s="21"/>
      <c r="L4211" s="21" t="str">
        <f t="shared" si="654"/>
        <v>Tuesday</v>
      </c>
      <c r="M4211" s="20">
        <f t="shared" si="655"/>
        <v>6</v>
      </c>
      <c r="N4211" s="19">
        <v>3937.5</v>
      </c>
      <c r="O4211" s="4">
        <f>MATCH(N4211-1,'Supply Data'!$K$12:$K$17)+1</f>
        <v>4</v>
      </c>
      <c r="P4211">
        <f>INDEX('Supply Data'!$L$12:$L$17,'Demand Data'!O4211)</f>
        <v>50</v>
      </c>
      <c r="R4211" t="str">
        <f t="shared" si="656"/>
        <v>24-Jun-08 Tuesday 6</v>
      </c>
    </row>
    <row r="4212" spans="4:18" x14ac:dyDescent="0.35">
      <c r="D4212" s="21">
        <f t="shared" si="657"/>
        <v>39623.249999989799</v>
      </c>
      <c r="E4212" s="21" t="b">
        <f t="shared" si="650"/>
        <v>0</v>
      </c>
      <c r="F4212" s="21" t="b">
        <f t="shared" si="651"/>
        <v>0</v>
      </c>
      <c r="G4212" s="20">
        <f t="shared" si="652"/>
        <v>1</v>
      </c>
      <c r="H4212" s="20">
        <f t="shared" si="653"/>
        <v>24</v>
      </c>
      <c r="I4212" s="20">
        <f t="shared" si="658"/>
        <v>7</v>
      </c>
      <c r="J4212" s="21">
        <f t="shared" si="659"/>
        <v>39623</v>
      </c>
      <c r="K4212" s="21"/>
      <c r="L4212" s="21" t="str">
        <f t="shared" si="654"/>
        <v>Tuesday</v>
      </c>
      <c r="M4212" s="20">
        <f t="shared" si="655"/>
        <v>6</v>
      </c>
      <c r="N4212" s="19">
        <v>4158</v>
      </c>
      <c r="O4212" s="4">
        <f>MATCH(N4212-1,'Supply Data'!$K$12:$K$17)+1</f>
        <v>4</v>
      </c>
      <c r="P4212">
        <f>INDEX('Supply Data'!$L$12:$L$17,'Demand Data'!O4212)</f>
        <v>50</v>
      </c>
      <c r="R4212" t="str">
        <f t="shared" si="656"/>
        <v>24-Jun-08 Tuesday 7</v>
      </c>
    </row>
    <row r="4213" spans="4:18" x14ac:dyDescent="0.35">
      <c r="D4213" s="21">
        <f t="shared" si="657"/>
        <v>39623.291666656463</v>
      </c>
      <c r="E4213" s="21" t="b">
        <f t="shared" si="650"/>
        <v>0</v>
      </c>
      <c r="F4213" s="21" t="b">
        <f t="shared" si="651"/>
        <v>0</v>
      </c>
      <c r="G4213" s="20">
        <f t="shared" si="652"/>
        <v>1</v>
      </c>
      <c r="H4213" s="20">
        <f t="shared" si="653"/>
        <v>24</v>
      </c>
      <c r="I4213" s="20">
        <f t="shared" si="658"/>
        <v>8</v>
      </c>
      <c r="J4213" s="21">
        <f t="shared" si="659"/>
        <v>39623</v>
      </c>
      <c r="K4213" s="21"/>
      <c r="L4213" s="21" t="str">
        <f t="shared" si="654"/>
        <v>Tuesday</v>
      </c>
      <c r="M4213" s="20">
        <f t="shared" si="655"/>
        <v>6</v>
      </c>
      <c r="N4213" s="19">
        <v>4573.5</v>
      </c>
      <c r="O4213" s="4">
        <f>MATCH(N4213-1,'Supply Data'!$K$12:$K$17)+1</f>
        <v>4</v>
      </c>
      <c r="P4213">
        <f>INDEX('Supply Data'!$L$12:$L$17,'Demand Data'!O4213)</f>
        <v>50</v>
      </c>
      <c r="R4213" t="str">
        <f t="shared" si="656"/>
        <v>24-Jun-08 Tuesday 8</v>
      </c>
    </row>
    <row r="4214" spans="4:18" x14ac:dyDescent="0.35">
      <c r="D4214" s="21">
        <f t="shared" si="657"/>
        <v>39623.333333323128</v>
      </c>
      <c r="E4214" s="21" t="b">
        <f t="shared" si="650"/>
        <v>0</v>
      </c>
      <c r="F4214" s="21" t="b">
        <f t="shared" si="651"/>
        <v>0</v>
      </c>
      <c r="G4214" s="20">
        <f t="shared" si="652"/>
        <v>1</v>
      </c>
      <c r="H4214" s="20">
        <f t="shared" si="653"/>
        <v>24</v>
      </c>
      <c r="I4214" s="20">
        <f t="shared" si="658"/>
        <v>9</v>
      </c>
      <c r="J4214" s="21">
        <f t="shared" si="659"/>
        <v>39623</v>
      </c>
      <c r="K4214" s="21"/>
      <c r="L4214" s="21" t="str">
        <f t="shared" si="654"/>
        <v>Tuesday</v>
      </c>
      <c r="M4214" s="20">
        <f t="shared" si="655"/>
        <v>6</v>
      </c>
      <c r="N4214" s="19">
        <v>5317.5</v>
      </c>
      <c r="O4214" s="4">
        <f>MATCH(N4214-1,'Supply Data'!$K$12:$K$17)+1</f>
        <v>5</v>
      </c>
      <c r="P4214">
        <f>INDEX('Supply Data'!$L$12:$L$17,'Demand Data'!O4214)</f>
        <v>75</v>
      </c>
      <c r="R4214" t="str">
        <f t="shared" si="656"/>
        <v>24-Jun-08 Tuesday 9</v>
      </c>
    </row>
    <row r="4215" spans="4:18" x14ac:dyDescent="0.35">
      <c r="D4215" s="21">
        <f t="shared" si="657"/>
        <v>39623.374999989792</v>
      </c>
      <c r="E4215" s="21" t="b">
        <f t="shared" si="650"/>
        <v>0</v>
      </c>
      <c r="F4215" s="21" t="b">
        <f t="shared" si="651"/>
        <v>0</v>
      </c>
      <c r="G4215" s="20">
        <f t="shared" si="652"/>
        <v>1</v>
      </c>
      <c r="H4215" s="20">
        <f t="shared" si="653"/>
        <v>24</v>
      </c>
      <c r="I4215" s="20">
        <f t="shared" si="658"/>
        <v>10</v>
      </c>
      <c r="J4215" s="21">
        <f t="shared" si="659"/>
        <v>39623</v>
      </c>
      <c r="K4215" s="21"/>
      <c r="L4215" s="21" t="str">
        <f t="shared" si="654"/>
        <v>Tuesday</v>
      </c>
      <c r="M4215" s="20">
        <f t="shared" si="655"/>
        <v>6</v>
      </c>
      <c r="N4215" s="19">
        <v>5674.5</v>
      </c>
      <c r="O4215" s="4">
        <f>MATCH(N4215-1,'Supply Data'!$K$12:$K$17)+1</f>
        <v>5</v>
      </c>
      <c r="P4215">
        <f>INDEX('Supply Data'!$L$12:$L$17,'Demand Data'!O4215)</f>
        <v>75</v>
      </c>
      <c r="R4215" t="str">
        <f t="shared" si="656"/>
        <v>24-Jun-08 Tuesday 10</v>
      </c>
    </row>
    <row r="4216" spans="4:18" x14ac:dyDescent="0.35">
      <c r="D4216" s="21">
        <f t="shared" si="657"/>
        <v>39623.416666656456</v>
      </c>
      <c r="E4216" s="21" t="b">
        <f t="shared" si="650"/>
        <v>0</v>
      </c>
      <c r="F4216" s="21" t="b">
        <f t="shared" si="651"/>
        <v>0</v>
      </c>
      <c r="G4216" s="20">
        <f t="shared" si="652"/>
        <v>1</v>
      </c>
      <c r="H4216" s="20">
        <f t="shared" si="653"/>
        <v>24</v>
      </c>
      <c r="I4216" s="20">
        <f t="shared" si="658"/>
        <v>11</v>
      </c>
      <c r="J4216" s="21">
        <f t="shared" si="659"/>
        <v>39623</v>
      </c>
      <c r="K4216" s="21"/>
      <c r="L4216" s="21" t="str">
        <f t="shared" si="654"/>
        <v>Tuesday</v>
      </c>
      <c r="M4216" s="20">
        <f t="shared" si="655"/>
        <v>6</v>
      </c>
      <c r="N4216" s="19">
        <v>5943</v>
      </c>
      <c r="O4216" s="4">
        <f>MATCH(N4216-1,'Supply Data'!$K$12:$K$17)+1</f>
        <v>5</v>
      </c>
      <c r="P4216">
        <f>INDEX('Supply Data'!$L$12:$L$17,'Demand Data'!O4216)</f>
        <v>75</v>
      </c>
      <c r="R4216" t="str">
        <f t="shared" si="656"/>
        <v>24-Jun-08 Tuesday 11</v>
      </c>
    </row>
    <row r="4217" spans="4:18" x14ac:dyDescent="0.35">
      <c r="D4217" s="21">
        <f t="shared" si="657"/>
        <v>39623.45833332312</v>
      </c>
      <c r="E4217" s="21" t="b">
        <f t="shared" si="650"/>
        <v>0</v>
      </c>
      <c r="F4217" s="21" t="b">
        <f t="shared" si="651"/>
        <v>0</v>
      </c>
      <c r="G4217" s="20">
        <f t="shared" si="652"/>
        <v>1</v>
      </c>
      <c r="H4217" s="20">
        <f t="shared" si="653"/>
        <v>24</v>
      </c>
      <c r="I4217" s="20">
        <f t="shared" si="658"/>
        <v>12</v>
      </c>
      <c r="J4217" s="21">
        <f t="shared" si="659"/>
        <v>39623</v>
      </c>
      <c r="K4217" s="21"/>
      <c r="L4217" s="21" t="str">
        <f t="shared" si="654"/>
        <v>Tuesday</v>
      </c>
      <c r="M4217" s="20">
        <f t="shared" si="655"/>
        <v>6</v>
      </c>
      <c r="N4217" s="19">
        <v>5586</v>
      </c>
      <c r="O4217" s="4">
        <f>MATCH(N4217-1,'Supply Data'!$K$12:$K$17)+1</f>
        <v>5</v>
      </c>
      <c r="P4217">
        <f>INDEX('Supply Data'!$L$12:$L$17,'Demand Data'!O4217)</f>
        <v>75</v>
      </c>
      <c r="R4217" t="str">
        <f t="shared" si="656"/>
        <v>24-Jun-08 Tuesday 12</v>
      </c>
    </row>
    <row r="4218" spans="4:18" x14ac:dyDescent="0.35">
      <c r="D4218" s="21">
        <f t="shared" si="657"/>
        <v>39623.499999989785</v>
      </c>
      <c r="E4218" s="21" t="b">
        <f t="shared" si="650"/>
        <v>0</v>
      </c>
      <c r="F4218" s="21" t="b">
        <f t="shared" si="651"/>
        <v>0</v>
      </c>
      <c r="G4218" s="20">
        <f t="shared" si="652"/>
        <v>1</v>
      </c>
      <c r="H4218" s="20">
        <f t="shared" si="653"/>
        <v>24</v>
      </c>
      <c r="I4218" s="20">
        <f t="shared" si="658"/>
        <v>13</v>
      </c>
      <c r="J4218" s="21">
        <f t="shared" si="659"/>
        <v>39623</v>
      </c>
      <c r="K4218" s="21"/>
      <c r="L4218" s="21" t="str">
        <f t="shared" si="654"/>
        <v>Tuesday</v>
      </c>
      <c r="M4218" s="20">
        <f t="shared" si="655"/>
        <v>6</v>
      </c>
      <c r="N4218" s="19">
        <v>5716.5</v>
      </c>
      <c r="O4218" s="4">
        <f>MATCH(N4218-1,'Supply Data'!$K$12:$K$17)+1</f>
        <v>5</v>
      </c>
      <c r="P4218">
        <f>INDEX('Supply Data'!$L$12:$L$17,'Demand Data'!O4218)</f>
        <v>75</v>
      </c>
      <c r="R4218" t="str">
        <f t="shared" si="656"/>
        <v>24-Jun-08 Tuesday 13</v>
      </c>
    </row>
    <row r="4219" spans="4:18" x14ac:dyDescent="0.35">
      <c r="D4219" s="21">
        <f t="shared" si="657"/>
        <v>39623.541666656449</v>
      </c>
      <c r="E4219" s="21" t="b">
        <f t="shared" si="650"/>
        <v>0</v>
      </c>
      <c r="F4219" s="21" t="b">
        <f t="shared" si="651"/>
        <v>0</v>
      </c>
      <c r="G4219" s="20">
        <f t="shared" si="652"/>
        <v>1</v>
      </c>
      <c r="H4219" s="20">
        <f t="shared" si="653"/>
        <v>24</v>
      </c>
      <c r="I4219" s="20">
        <f t="shared" si="658"/>
        <v>14</v>
      </c>
      <c r="J4219" s="21">
        <f t="shared" si="659"/>
        <v>39623</v>
      </c>
      <c r="K4219" s="21"/>
      <c r="L4219" s="21" t="str">
        <f t="shared" si="654"/>
        <v>Tuesday</v>
      </c>
      <c r="M4219" s="20">
        <f t="shared" si="655"/>
        <v>6</v>
      </c>
      <c r="N4219" s="19">
        <v>5503.5</v>
      </c>
      <c r="O4219" s="4">
        <f>MATCH(N4219-1,'Supply Data'!$K$12:$K$17)+1</f>
        <v>5</v>
      </c>
      <c r="P4219">
        <f>INDEX('Supply Data'!$L$12:$L$17,'Demand Data'!O4219)</f>
        <v>75</v>
      </c>
      <c r="R4219" t="str">
        <f t="shared" si="656"/>
        <v>24-Jun-08 Tuesday 14</v>
      </c>
    </row>
    <row r="4220" spans="4:18" x14ac:dyDescent="0.35">
      <c r="D4220" s="21">
        <f t="shared" si="657"/>
        <v>39623.583333323113</v>
      </c>
      <c r="E4220" s="21" t="b">
        <f t="shared" si="650"/>
        <v>0</v>
      </c>
      <c r="F4220" s="21" t="b">
        <f t="shared" si="651"/>
        <v>0</v>
      </c>
      <c r="G4220" s="20">
        <f t="shared" si="652"/>
        <v>1</v>
      </c>
      <c r="H4220" s="20">
        <f t="shared" si="653"/>
        <v>24</v>
      </c>
      <c r="I4220" s="20">
        <f t="shared" si="658"/>
        <v>15</v>
      </c>
      <c r="J4220" s="21">
        <f t="shared" si="659"/>
        <v>39623</v>
      </c>
      <c r="K4220" s="21"/>
      <c r="L4220" s="21" t="str">
        <f t="shared" si="654"/>
        <v>Tuesday</v>
      </c>
      <c r="M4220" s="20">
        <f t="shared" si="655"/>
        <v>6</v>
      </c>
      <c r="N4220" s="19">
        <v>5521.5</v>
      </c>
      <c r="O4220" s="4">
        <f>MATCH(N4220-1,'Supply Data'!$K$12:$K$17)+1</f>
        <v>5</v>
      </c>
      <c r="P4220">
        <f>INDEX('Supply Data'!$L$12:$L$17,'Demand Data'!O4220)</f>
        <v>75</v>
      </c>
      <c r="R4220" t="str">
        <f t="shared" si="656"/>
        <v>24-Jun-08 Tuesday 15</v>
      </c>
    </row>
    <row r="4221" spans="4:18" x14ac:dyDescent="0.35">
      <c r="D4221" s="21">
        <f t="shared" si="657"/>
        <v>39623.624999989777</v>
      </c>
      <c r="E4221" s="21" t="b">
        <f t="shared" si="650"/>
        <v>0</v>
      </c>
      <c r="F4221" s="21" t="b">
        <f t="shared" si="651"/>
        <v>0</v>
      </c>
      <c r="G4221" s="20">
        <f t="shared" si="652"/>
        <v>1</v>
      </c>
      <c r="H4221" s="20">
        <f t="shared" si="653"/>
        <v>24</v>
      </c>
      <c r="I4221" s="20">
        <f t="shared" si="658"/>
        <v>16</v>
      </c>
      <c r="J4221" s="21">
        <f t="shared" si="659"/>
        <v>39623</v>
      </c>
      <c r="K4221" s="21"/>
      <c r="L4221" s="21" t="str">
        <f t="shared" si="654"/>
        <v>Tuesday</v>
      </c>
      <c r="M4221" s="20">
        <f t="shared" si="655"/>
        <v>6</v>
      </c>
      <c r="N4221" s="19">
        <v>5149.5</v>
      </c>
      <c r="O4221" s="4">
        <f>MATCH(N4221-1,'Supply Data'!$K$12:$K$17)+1</f>
        <v>5</v>
      </c>
      <c r="P4221">
        <f>INDEX('Supply Data'!$L$12:$L$17,'Demand Data'!O4221)</f>
        <v>75</v>
      </c>
      <c r="R4221" t="str">
        <f t="shared" si="656"/>
        <v>24-Jun-08 Tuesday 16</v>
      </c>
    </row>
    <row r="4222" spans="4:18" x14ac:dyDescent="0.35">
      <c r="D4222" s="21">
        <f t="shared" si="657"/>
        <v>39623.666666656442</v>
      </c>
      <c r="E4222" s="21" t="b">
        <f t="shared" si="650"/>
        <v>0</v>
      </c>
      <c r="F4222" s="21" t="b">
        <f t="shared" si="651"/>
        <v>0</v>
      </c>
      <c r="G4222" s="20">
        <f t="shared" si="652"/>
        <v>1</v>
      </c>
      <c r="H4222" s="20">
        <f t="shared" si="653"/>
        <v>24</v>
      </c>
      <c r="I4222" s="20">
        <f t="shared" si="658"/>
        <v>17</v>
      </c>
      <c r="J4222" s="21">
        <f t="shared" si="659"/>
        <v>39623</v>
      </c>
      <c r="K4222" s="21"/>
      <c r="L4222" s="21" t="str">
        <f t="shared" si="654"/>
        <v>Tuesday</v>
      </c>
      <c r="M4222" s="20">
        <f t="shared" si="655"/>
        <v>6</v>
      </c>
      <c r="N4222" s="19">
        <v>5071.5</v>
      </c>
      <c r="O4222" s="4">
        <f>MATCH(N4222-1,'Supply Data'!$K$12:$K$17)+1</f>
        <v>5</v>
      </c>
      <c r="P4222">
        <f>INDEX('Supply Data'!$L$12:$L$17,'Demand Data'!O4222)</f>
        <v>75</v>
      </c>
      <c r="R4222" t="str">
        <f t="shared" si="656"/>
        <v>24-Jun-08 Tuesday 17</v>
      </c>
    </row>
    <row r="4223" spans="4:18" x14ac:dyDescent="0.35">
      <c r="D4223" s="21">
        <f t="shared" si="657"/>
        <v>39623.708333323106</v>
      </c>
      <c r="E4223" s="21" t="b">
        <f t="shared" si="650"/>
        <v>0</v>
      </c>
      <c r="F4223" s="21" t="b">
        <f t="shared" si="651"/>
        <v>0</v>
      </c>
      <c r="G4223" s="20">
        <f t="shared" si="652"/>
        <v>1</v>
      </c>
      <c r="H4223" s="20">
        <f t="shared" si="653"/>
        <v>24</v>
      </c>
      <c r="I4223" s="20">
        <f t="shared" si="658"/>
        <v>18</v>
      </c>
      <c r="J4223" s="21">
        <f t="shared" si="659"/>
        <v>39623</v>
      </c>
      <c r="K4223" s="21"/>
      <c r="L4223" s="21" t="str">
        <f t="shared" si="654"/>
        <v>Tuesday</v>
      </c>
      <c r="M4223" s="20">
        <f t="shared" si="655"/>
        <v>6</v>
      </c>
      <c r="N4223" s="19">
        <v>5097</v>
      </c>
      <c r="O4223" s="4">
        <f>MATCH(N4223-1,'Supply Data'!$K$12:$K$17)+1</f>
        <v>5</v>
      </c>
      <c r="P4223">
        <f>INDEX('Supply Data'!$L$12:$L$17,'Demand Data'!O4223)</f>
        <v>75</v>
      </c>
      <c r="R4223" t="str">
        <f t="shared" si="656"/>
        <v>24-Jun-08 Tuesday 18</v>
      </c>
    </row>
    <row r="4224" spans="4:18" x14ac:dyDescent="0.35">
      <c r="D4224" s="21">
        <f t="shared" si="657"/>
        <v>39623.74999998977</v>
      </c>
      <c r="E4224" s="21" t="b">
        <f t="shared" si="650"/>
        <v>0</v>
      </c>
      <c r="F4224" s="21" t="b">
        <f t="shared" si="651"/>
        <v>0</v>
      </c>
      <c r="G4224" s="20">
        <f t="shared" si="652"/>
        <v>1</v>
      </c>
      <c r="H4224" s="20">
        <f t="shared" si="653"/>
        <v>24</v>
      </c>
      <c r="I4224" s="20">
        <f t="shared" si="658"/>
        <v>19</v>
      </c>
      <c r="J4224" s="21">
        <f t="shared" si="659"/>
        <v>39623</v>
      </c>
      <c r="K4224" s="21"/>
      <c r="L4224" s="21" t="str">
        <f t="shared" si="654"/>
        <v>Tuesday</v>
      </c>
      <c r="M4224" s="20">
        <f t="shared" si="655"/>
        <v>6</v>
      </c>
      <c r="N4224" s="19">
        <v>5515.5</v>
      </c>
      <c r="O4224" s="4">
        <f>MATCH(N4224-1,'Supply Data'!$K$12:$K$17)+1</f>
        <v>5</v>
      </c>
      <c r="P4224">
        <f>INDEX('Supply Data'!$L$12:$L$17,'Demand Data'!O4224)</f>
        <v>75</v>
      </c>
      <c r="R4224" t="str">
        <f t="shared" si="656"/>
        <v>24-Jun-08 Tuesday 19</v>
      </c>
    </row>
    <row r="4225" spans="4:18" x14ac:dyDescent="0.35">
      <c r="D4225" s="21">
        <f t="shared" si="657"/>
        <v>39623.791666656434</v>
      </c>
      <c r="E4225" s="21" t="b">
        <f t="shared" si="650"/>
        <v>0</v>
      </c>
      <c r="F4225" s="21" t="b">
        <f t="shared" si="651"/>
        <v>0</v>
      </c>
      <c r="G4225" s="20">
        <f t="shared" si="652"/>
        <v>1</v>
      </c>
      <c r="H4225" s="20">
        <f t="shared" si="653"/>
        <v>24</v>
      </c>
      <c r="I4225" s="20">
        <f t="shared" si="658"/>
        <v>20</v>
      </c>
      <c r="J4225" s="21">
        <f t="shared" si="659"/>
        <v>39623</v>
      </c>
      <c r="K4225" s="21"/>
      <c r="L4225" s="21" t="str">
        <f t="shared" si="654"/>
        <v>Tuesday</v>
      </c>
      <c r="M4225" s="20">
        <f t="shared" si="655"/>
        <v>6</v>
      </c>
      <c r="N4225" s="19">
        <v>5515.5</v>
      </c>
      <c r="O4225" s="4">
        <f>MATCH(N4225-1,'Supply Data'!$K$12:$K$17)+1</f>
        <v>5</v>
      </c>
      <c r="P4225">
        <f>INDEX('Supply Data'!$L$12:$L$17,'Demand Data'!O4225)</f>
        <v>75</v>
      </c>
      <c r="R4225" t="str">
        <f t="shared" si="656"/>
        <v>24-Jun-08 Tuesday 20</v>
      </c>
    </row>
    <row r="4226" spans="4:18" x14ac:dyDescent="0.35">
      <c r="D4226" s="21">
        <f t="shared" si="657"/>
        <v>39623.833333323098</v>
      </c>
      <c r="E4226" s="21" t="b">
        <f t="shared" si="650"/>
        <v>0</v>
      </c>
      <c r="F4226" s="21" t="b">
        <f t="shared" si="651"/>
        <v>0</v>
      </c>
      <c r="G4226" s="20">
        <f t="shared" si="652"/>
        <v>1</v>
      </c>
      <c r="H4226" s="20">
        <f t="shared" si="653"/>
        <v>24</v>
      </c>
      <c r="I4226" s="20">
        <f t="shared" si="658"/>
        <v>21</v>
      </c>
      <c r="J4226" s="21">
        <f t="shared" si="659"/>
        <v>39623</v>
      </c>
      <c r="K4226" s="21"/>
      <c r="L4226" s="21" t="str">
        <f t="shared" si="654"/>
        <v>Tuesday</v>
      </c>
      <c r="M4226" s="20">
        <f t="shared" si="655"/>
        <v>6</v>
      </c>
      <c r="N4226" s="19">
        <v>5397</v>
      </c>
      <c r="O4226" s="4">
        <f>MATCH(N4226-1,'Supply Data'!$K$12:$K$17)+1</f>
        <v>5</v>
      </c>
      <c r="P4226">
        <f>INDEX('Supply Data'!$L$12:$L$17,'Demand Data'!O4226)</f>
        <v>75</v>
      </c>
      <c r="R4226" t="str">
        <f t="shared" si="656"/>
        <v>24-Jun-08 Tuesday 21</v>
      </c>
    </row>
    <row r="4227" spans="4:18" x14ac:dyDescent="0.35">
      <c r="D4227" s="21">
        <f t="shared" si="657"/>
        <v>39623.874999989763</v>
      </c>
      <c r="E4227" s="21" t="b">
        <f t="shared" si="650"/>
        <v>0</v>
      </c>
      <c r="F4227" s="21" t="b">
        <f t="shared" si="651"/>
        <v>0</v>
      </c>
      <c r="G4227" s="20">
        <f t="shared" si="652"/>
        <v>1</v>
      </c>
      <c r="H4227" s="20">
        <f t="shared" si="653"/>
        <v>24</v>
      </c>
      <c r="I4227" s="20">
        <f t="shared" si="658"/>
        <v>22</v>
      </c>
      <c r="J4227" s="21">
        <f t="shared" si="659"/>
        <v>39623</v>
      </c>
      <c r="K4227" s="21"/>
      <c r="L4227" s="21" t="str">
        <f t="shared" si="654"/>
        <v>Tuesday</v>
      </c>
      <c r="M4227" s="20">
        <f t="shared" si="655"/>
        <v>6</v>
      </c>
      <c r="N4227" s="19">
        <v>4869</v>
      </c>
      <c r="O4227" s="4">
        <f>MATCH(N4227-1,'Supply Data'!$K$12:$K$17)+1</f>
        <v>5</v>
      </c>
      <c r="P4227">
        <f>INDEX('Supply Data'!$L$12:$L$17,'Demand Data'!O4227)</f>
        <v>75</v>
      </c>
      <c r="R4227" t="str">
        <f t="shared" si="656"/>
        <v>24-Jun-08 Tuesday 22</v>
      </c>
    </row>
    <row r="4228" spans="4:18" x14ac:dyDescent="0.35">
      <c r="D4228" s="21">
        <f t="shared" si="657"/>
        <v>39623.916666656427</v>
      </c>
      <c r="E4228" s="21" t="b">
        <f t="shared" si="650"/>
        <v>0</v>
      </c>
      <c r="F4228" s="21" t="b">
        <f t="shared" si="651"/>
        <v>0</v>
      </c>
      <c r="G4228" s="20">
        <f t="shared" si="652"/>
        <v>1</v>
      </c>
      <c r="H4228" s="20">
        <f t="shared" si="653"/>
        <v>24</v>
      </c>
      <c r="I4228" s="20">
        <f t="shared" si="658"/>
        <v>23</v>
      </c>
      <c r="J4228" s="21">
        <f t="shared" si="659"/>
        <v>39623</v>
      </c>
      <c r="K4228" s="21"/>
      <c r="L4228" s="21" t="str">
        <f t="shared" si="654"/>
        <v>Tuesday</v>
      </c>
      <c r="M4228" s="20">
        <f t="shared" si="655"/>
        <v>6</v>
      </c>
      <c r="N4228" s="19">
        <v>4416</v>
      </c>
      <c r="O4228" s="4">
        <f>MATCH(N4228-1,'Supply Data'!$K$12:$K$17)+1</f>
        <v>4</v>
      </c>
      <c r="P4228">
        <f>INDEX('Supply Data'!$L$12:$L$17,'Demand Data'!O4228)</f>
        <v>50</v>
      </c>
      <c r="R4228" t="str">
        <f t="shared" si="656"/>
        <v>24-Jun-08 Tuesday 23</v>
      </c>
    </row>
    <row r="4229" spans="4:18" x14ac:dyDescent="0.35">
      <c r="D4229" s="21">
        <f t="shared" si="657"/>
        <v>39623.958333323091</v>
      </c>
      <c r="E4229" s="21" t="b">
        <f t="shared" si="650"/>
        <v>0</v>
      </c>
      <c r="F4229" s="21" t="b">
        <f t="shared" si="651"/>
        <v>0</v>
      </c>
      <c r="G4229" s="20">
        <f t="shared" si="652"/>
        <v>1</v>
      </c>
      <c r="H4229" s="20">
        <f t="shared" si="653"/>
        <v>24</v>
      </c>
      <c r="I4229" s="20">
        <f t="shared" si="658"/>
        <v>24</v>
      </c>
      <c r="J4229" s="21">
        <f t="shared" si="659"/>
        <v>39623</v>
      </c>
      <c r="K4229" s="21"/>
      <c r="L4229" s="21" t="str">
        <f t="shared" si="654"/>
        <v>Tuesday</v>
      </c>
      <c r="M4229" s="20">
        <f t="shared" si="655"/>
        <v>6</v>
      </c>
      <c r="N4229" s="19">
        <v>4147.5</v>
      </c>
      <c r="O4229" s="4">
        <f>MATCH(N4229-1,'Supply Data'!$K$12:$K$17)+1</f>
        <v>4</v>
      </c>
      <c r="P4229">
        <f>INDEX('Supply Data'!$L$12:$L$17,'Demand Data'!O4229)</f>
        <v>50</v>
      </c>
      <c r="R4229" t="str">
        <f t="shared" si="656"/>
        <v>24-Jun-08 Tuesday 24</v>
      </c>
    </row>
    <row r="4230" spans="4:18" x14ac:dyDescent="0.35">
      <c r="D4230" s="21">
        <f t="shared" si="657"/>
        <v>39623.999999989755</v>
      </c>
      <c r="E4230" s="21" t="b">
        <f t="shared" ref="E4230:E4293" si="660">D4230=$D$2</f>
        <v>0</v>
      </c>
      <c r="F4230" s="21" t="b">
        <f t="shared" ref="F4230:F4293" si="661">D4230=$E$2</f>
        <v>0</v>
      </c>
      <c r="G4230" s="20">
        <f t="shared" si="652"/>
        <v>1</v>
      </c>
      <c r="H4230" s="20">
        <f t="shared" si="653"/>
        <v>24</v>
      </c>
      <c r="I4230" s="20">
        <f t="shared" si="658"/>
        <v>1</v>
      </c>
      <c r="J4230" s="21">
        <f t="shared" si="659"/>
        <v>39624</v>
      </c>
      <c r="K4230" s="21"/>
      <c r="L4230" s="21" t="str">
        <f t="shared" si="654"/>
        <v>Wednesday</v>
      </c>
      <c r="M4230" s="20">
        <f t="shared" si="655"/>
        <v>6</v>
      </c>
      <c r="N4230" s="19">
        <v>4092</v>
      </c>
      <c r="O4230" s="4">
        <f>MATCH(N4230-1,'Supply Data'!$K$12:$K$17)+1</f>
        <v>4</v>
      </c>
      <c r="P4230">
        <f>INDEX('Supply Data'!$L$12:$L$17,'Demand Data'!O4230)</f>
        <v>50</v>
      </c>
      <c r="R4230" t="str">
        <f t="shared" si="656"/>
        <v>25-Jun-08 Wednesday 1</v>
      </c>
    </row>
    <row r="4231" spans="4:18" x14ac:dyDescent="0.35">
      <c r="D4231" s="21">
        <f t="shared" si="657"/>
        <v>39624.04166665642</v>
      </c>
      <c r="E4231" s="21" t="b">
        <f t="shared" si="660"/>
        <v>0</v>
      </c>
      <c r="F4231" s="21" t="b">
        <f t="shared" si="661"/>
        <v>0</v>
      </c>
      <c r="G4231" s="20">
        <f t="shared" ref="G4231:G4294" si="662">IF(E4231,2,IF(F4231,3,1))</f>
        <v>1</v>
      </c>
      <c r="H4231" s="20">
        <f t="shared" ref="H4231:H4294" si="663">CHOOSE(G4231,24,23,25)</f>
        <v>24</v>
      </c>
      <c r="I4231" s="20">
        <f t="shared" si="658"/>
        <v>2</v>
      </c>
      <c r="J4231" s="21">
        <f t="shared" si="659"/>
        <v>39624</v>
      </c>
      <c r="K4231" s="21"/>
      <c r="L4231" s="21" t="str">
        <f t="shared" ref="L4231:L4294" si="664">TEXT(J4231,"ddddd")</f>
        <v>Wednesday</v>
      </c>
      <c r="M4231" s="20">
        <f t="shared" ref="M4231:M4294" si="665">MONTH(D4231)</f>
        <v>6</v>
      </c>
      <c r="N4231" s="19">
        <v>3988.5</v>
      </c>
      <c r="O4231" s="4">
        <f>MATCH(N4231-1,'Supply Data'!$K$12:$K$17)+1</f>
        <v>4</v>
      </c>
      <c r="P4231">
        <f>INDEX('Supply Data'!$L$12:$L$17,'Demand Data'!O4231)</f>
        <v>50</v>
      </c>
      <c r="R4231" t="str">
        <f t="shared" ref="R4231:R4294" si="666">TEXT(D4231,"dd-mmm-yy ddddd")&amp;" "&amp;I4231</f>
        <v>25-Jun-08 Wednesday 2</v>
      </c>
    </row>
    <row r="4232" spans="4:18" x14ac:dyDescent="0.35">
      <c r="D4232" s="21">
        <f t="shared" ref="D4232:D4295" si="667">D4231+1/24</f>
        <v>39624.083333323084</v>
      </c>
      <c r="E4232" s="21" t="b">
        <f t="shared" si="660"/>
        <v>0</v>
      </c>
      <c r="F4232" s="21" t="b">
        <f t="shared" si="661"/>
        <v>0</v>
      </c>
      <c r="G4232" s="20">
        <f t="shared" si="662"/>
        <v>1</v>
      </c>
      <c r="H4232" s="20">
        <f t="shared" si="663"/>
        <v>24</v>
      </c>
      <c r="I4232" s="20">
        <f t="shared" ref="I4232:I4295" si="668">IF(I4231&gt;=H4232,1,I4231+1)</f>
        <v>3</v>
      </c>
      <c r="J4232" s="21">
        <f t="shared" ref="J4232:J4295" si="669">IF(I4232=1,J4231+1,J4231)</f>
        <v>39624</v>
      </c>
      <c r="K4232" s="21"/>
      <c r="L4232" s="21" t="str">
        <f t="shared" si="664"/>
        <v>Wednesday</v>
      </c>
      <c r="M4232" s="20">
        <f t="shared" si="665"/>
        <v>6</v>
      </c>
      <c r="N4232" s="19">
        <v>3915</v>
      </c>
      <c r="O4232" s="4">
        <f>MATCH(N4232-1,'Supply Data'!$K$12:$K$17)+1</f>
        <v>4</v>
      </c>
      <c r="P4232">
        <f>INDEX('Supply Data'!$L$12:$L$17,'Demand Data'!O4232)</f>
        <v>50</v>
      </c>
      <c r="R4232" t="str">
        <f t="shared" si="666"/>
        <v>25-Jun-08 Wednesday 3</v>
      </c>
    </row>
    <row r="4233" spans="4:18" x14ac:dyDescent="0.35">
      <c r="D4233" s="21">
        <f t="shared" si="667"/>
        <v>39624.124999989748</v>
      </c>
      <c r="E4233" s="21" t="b">
        <f t="shared" si="660"/>
        <v>0</v>
      </c>
      <c r="F4233" s="21" t="b">
        <f t="shared" si="661"/>
        <v>0</v>
      </c>
      <c r="G4233" s="20">
        <f t="shared" si="662"/>
        <v>1</v>
      </c>
      <c r="H4233" s="20">
        <f t="shared" si="663"/>
        <v>24</v>
      </c>
      <c r="I4233" s="20">
        <f t="shared" si="668"/>
        <v>4</v>
      </c>
      <c r="J4233" s="21">
        <f t="shared" si="669"/>
        <v>39624</v>
      </c>
      <c r="K4233" s="21"/>
      <c r="L4233" s="21" t="str">
        <f t="shared" si="664"/>
        <v>Wednesday</v>
      </c>
      <c r="M4233" s="20">
        <f t="shared" si="665"/>
        <v>6</v>
      </c>
      <c r="N4233" s="19">
        <v>3831</v>
      </c>
      <c r="O4233" s="4">
        <f>MATCH(N4233-1,'Supply Data'!$K$12:$K$17)+1</f>
        <v>4</v>
      </c>
      <c r="P4233">
        <f>INDEX('Supply Data'!$L$12:$L$17,'Demand Data'!O4233)</f>
        <v>50</v>
      </c>
      <c r="R4233" t="str">
        <f t="shared" si="666"/>
        <v>25-Jun-08 Wednesday 4</v>
      </c>
    </row>
    <row r="4234" spans="4:18" x14ac:dyDescent="0.35">
      <c r="D4234" s="21">
        <f t="shared" si="667"/>
        <v>39624.166666656412</v>
      </c>
      <c r="E4234" s="21" t="b">
        <f t="shared" si="660"/>
        <v>0</v>
      </c>
      <c r="F4234" s="21" t="b">
        <f t="shared" si="661"/>
        <v>0</v>
      </c>
      <c r="G4234" s="20">
        <f t="shared" si="662"/>
        <v>1</v>
      </c>
      <c r="H4234" s="20">
        <f t="shared" si="663"/>
        <v>24</v>
      </c>
      <c r="I4234" s="20">
        <f t="shared" si="668"/>
        <v>5</v>
      </c>
      <c r="J4234" s="21">
        <f t="shared" si="669"/>
        <v>39624</v>
      </c>
      <c r="K4234" s="21"/>
      <c r="L4234" s="21" t="str">
        <f t="shared" si="664"/>
        <v>Wednesday</v>
      </c>
      <c r="M4234" s="20">
        <f t="shared" si="665"/>
        <v>6</v>
      </c>
      <c r="N4234" s="19">
        <v>4018.5</v>
      </c>
      <c r="O4234" s="4">
        <f>MATCH(N4234-1,'Supply Data'!$K$12:$K$17)+1</f>
        <v>4</v>
      </c>
      <c r="P4234">
        <f>INDEX('Supply Data'!$L$12:$L$17,'Demand Data'!O4234)</f>
        <v>50</v>
      </c>
      <c r="R4234" t="str">
        <f t="shared" si="666"/>
        <v>25-Jun-08 Wednesday 5</v>
      </c>
    </row>
    <row r="4235" spans="4:18" x14ac:dyDescent="0.35">
      <c r="D4235" s="21">
        <f t="shared" si="667"/>
        <v>39624.208333323077</v>
      </c>
      <c r="E4235" s="21" t="b">
        <f t="shared" si="660"/>
        <v>0</v>
      </c>
      <c r="F4235" s="21" t="b">
        <f t="shared" si="661"/>
        <v>0</v>
      </c>
      <c r="G4235" s="20">
        <f t="shared" si="662"/>
        <v>1</v>
      </c>
      <c r="H4235" s="20">
        <f t="shared" si="663"/>
        <v>24</v>
      </c>
      <c r="I4235" s="20">
        <f t="shared" si="668"/>
        <v>6</v>
      </c>
      <c r="J4235" s="21">
        <f t="shared" si="669"/>
        <v>39624</v>
      </c>
      <c r="K4235" s="21"/>
      <c r="L4235" s="21" t="str">
        <f t="shared" si="664"/>
        <v>Wednesday</v>
      </c>
      <c r="M4235" s="20">
        <f t="shared" si="665"/>
        <v>6</v>
      </c>
      <c r="N4235" s="19">
        <v>3936</v>
      </c>
      <c r="O4235" s="4">
        <f>MATCH(N4235-1,'Supply Data'!$K$12:$K$17)+1</f>
        <v>4</v>
      </c>
      <c r="P4235">
        <f>INDEX('Supply Data'!$L$12:$L$17,'Demand Data'!O4235)</f>
        <v>50</v>
      </c>
      <c r="R4235" t="str">
        <f t="shared" si="666"/>
        <v>25-Jun-08 Wednesday 6</v>
      </c>
    </row>
    <row r="4236" spans="4:18" x14ac:dyDescent="0.35">
      <c r="D4236" s="21">
        <f t="shared" si="667"/>
        <v>39624.249999989741</v>
      </c>
      <c r="E4236" s="21" t="b">
        <f t="shared" si="660"/>
        <v>0</v>
      </c>
      <c r="F4236" s="21" t="b">
        <f t="shared" si="661"/>
        <v>0</v>
      </c>
      <c r="G4236" s="20">
        <f t="shared" si="662"/>
        <v>1</v>
      </c>
      <c r="H4236" s="20">
        <f t="shared" si="663"/>
        <v>24</v>
      </c>
      <c r="I4236" s="20">
        <f t="shared" si="668"/>
        <v>7</v>
      </c>
      <c r="J4236" s="21">
        <f t="shared" si="669"/>
        <v>39624</v>
      </c>
      <c r="K4236" s="21"/>
      <c r="L4236" s="21" t="str">
        <f t="shared" si="664"/>
        <v>Wednesday</v>
      </c>
      <c r="M4236" s="20">
        <f t="shared" si="665"/>
        <v>6</v>
      </c>
      <c r="N4236" s="19">
        <v>4065</v>
      </c>
      <c r="O4236" s="4">
        <f>MATCH(N4236-1,'Supply Data'!$K$12:$K$17)+1</f>
        <v>4</v>
      </c>
      <c r="P4236">
        <f>INDEX('Supply Data'!$L$12:$L$17,'Demand Data'!O4236)</f>
        <v>50</v>
      </c>
      <c r="R4236" t="str">
        <f t="shared" si="666"/>
        <v>25-Jun-08 Wednesday 7</v>
      </c>
    </row>
    <row r="4237" spans="4:18" x14ac:dyDescent="0.35">
      <c r="D4237" s="21">
        <f t="shared" si="667"/>
        <v>39624.291666656405</v>
      </c>
      <c r="E4237" s="21" t="b">
        <f t="shared" si="660"/>
        <v>0</v>
      </c>
      <c r="F4237" s="21" t="b">
        <f t="shared" si="661"/>
        <v>0</v>
      </c>
      <c r="G4237" s="20">
        <f t="shared" si="662"/>
        <v>1</v>
      </c>
      <c r="H4237" s="20">
        <f t="shared" si="663"/>
        <v>24</v>
      </c>
      <c r="I4237" s="20">
        <f t="shared" si="668"/>
        <v>8</v>
      </c>
      <c r="J4237" s="21">
        <f t="shared" si="669"/>
        <v>39624</v>
      </c>
      <c r="K4237" s="21"/>
      <c r="L4237" s="21" t="str">
        <f t="shared" si="664"/>
        <v>Wednesday</v>
      </c>
      <c r="M4237" s="20">
        <f t="shared" si="665"/>
        <v>6</v>
      </c>
      <c r="N4237" s="19">
        <v>4714.5</v>
      </c>
      <c r="O4237" s="4">
        <f>MATCH(N4237-1,'Supply Data'!$K$12:$K$17)+1</f>
        <v>4</v>
      </c>
      <c r="P4237">
        <f>INDEX('Supply Data'!$L$12:$L$17,'Demand Data'!O4237)</f>
        <v>50</v>
      </c>
      <c r="R4237" t="str">
        <f t="shared" si="666"/>
        <v>25-Jun-08 Wednesday 8</v>
      </c>
    </row>
    <row r="4238" spans="4:18" x14ac:dyDescent="0.35">
      <c r="D4238" s="21">
        <f t="shared" si="667"/>
        <v>39624.333333323069</v>
      </c>
      <c r="E4238" s="21" t="b">
        <f t="shared" si="660"/>
        <v>0</v>
      </c>
      <c r="F4238" s="21" t="b">
        <f t="shared" si="661"/>
        <v>0</v>
      </c>
      <c r="G4238" s="20">
        <f t="shared" si="662"/>
        <v>1</v>
      </c>
      <c r="H4238" s="20">
        <f t="shared" si="663"/>
        <v>24</v>
      </c>
      <c r="I4238" s="20">
        <f t="shared" si="668"/>
        <v>9</v>
      </c>
      <c r="J4238" s="21">
        <f t="shared" si="669"/>
        <v>39624</v>
      </c>
      <c r="K4238" s="21"/>
      <c r="L4238" s="21" t="str">
        <f t="shared" si="664"/>
        <v>Wednesday</v>
      </c>
      <c r="M4238" s="20">
        <f t="shared" si="665"/>
        <v>6</v>
      </c>
      <c r="N4238" s="19">
        <v>5368.5</v>
      </c>
      <c r="O4238" s="4">
        <f>MATCH(N4238-1,'Supply Data'!$K$12:$K$17)+1</f>
        <v>5</v>
      </c>
      <c r="P4238">
        <f>INDEX('Supply Data'!$L$12:$L$17,'Demand Data'!O4238)</f>
        <v>75</v>
      </c>
      <c r="R4238" t="str">
        <f t="shared" si="666"/>
        <v>25-Jun-08 Wednesday 9</v>
      </c>
    </row>
    <row r="4239" spans="4:18" x14ac:dyDescent="0.35">
      <c r="D4239" s="21">
        <f t="shared" si="667"/>
        <v>39624.374999989734</v>
      </c>
      <c r="E4239" s="21" t="b">
        <f t="shared" si="660"/>
        <v>0</v>
      </c>
      <c r="F4239" s="21" t="b">
        <f t="shared" si="661"/>
        <v>0</v>
      </c>
      <c r="G4239" s="20">
        <f t="shared" si="662"/>
        <v>1</v>
      </c>
      <c r="H4239" s="20">
        <f t="shared" si="663"/>
        <v>24</v>
      </c>
      <c r="I4239" s="20">
        <f t="shared" si="668"/>
        <v>10</v>
      </c>
      <c r="J4239" s="21">
        <f t="shared" si="669"/>
        <v>39624</v>
      </c>
      <c r="K4239" s="21"/>
      <c r="L4239" s="21" t="str">
        <f t="shared" si="664"/>
        <v>Wednesday</v>
      </c>
      <c r="M4239" s="20">
        <f t="shared" si="665"/>
        <v>6</v>
      </c>
      <c r="N4239" s="19">
        <v>5598</v>
      </c>
      <c r="O4239" s="4">
        <f>MATCH(N4239-1,'Supply Data'!$K$12:$K$17)+1</f>
        <v>5</v>
      </c>
      <c r="P4239">
        <f>INDEX('Supply Data'!$L$12:$L$17,'Demand Data'!O4239)</f>
        <v>75</v>
      </c>
      <c r="R4239" t="str">
        <f t="shared" si="666"/>
        <v>25-Jun-08 Wednesday 10</v>
      </c>
    </row>
    <row r="4240" spans="4:18" x14ac:dyDescent="0.35">
      <c r="D4240" s="21">
        <f t="shared" si="667"/>
        <v>39624.416666656398</v>
      </c>
      <c r="E4240" s="21" t="b">
        <f t="shared" si="660"/>
        <v>0</v>
      </c>
      <c r="F4240" s="21" t="b">
        <f t="shared" si="661"/>
        <v>0</v>
      </c>
      <c r="G4240" s="20">
        <f t="shared" si="662"/>
        <v>1</v>
      </c>
      <c r="H4240" s="20">
        <f t="shared" si="663"/>
        <v>24</v>
      </c>
      <c r="I4240" s="20">
        <f t="shared" si="668"/>
        <v>11</v>
      </c>
      <c r="J4240" s="21">
        <f t="shared" si="669"/>
        <v>39624</v>
      </c>
      <c r="K4240" s="21"/>
      <c r="L4240" s="21" t="str">
        <f t="shared" si="664"/>
        <v>Wednesday</v>
      </c>
      <c r="M4240" s="20">
        <f t="shared" si="665"/>
        <v>6</v>
      </c>
      <c r="N4240" s="19">
        <v>5662.5</v>
      </c>
      <c r="O4240" s="4">
        <f>MATCH(N4240-1,'Supply Data'!$K$12:$K$17)+1</f>
        <v>5</v>
      </c>
      <c r="P4240">
        <f>INDEX('Supply Data'!$L$12:$L$17,'Demand Data'!O4240)</f>
        <v>75</v>
      </c>
      <c r="R4240" t="str">
        <f t="shared" si="666"/>
        <v>25-Jun-08 Wednesday 11</v>
      </c>
    </row>
    <row r="4241" spans="4:18" x14ac:dyDescent="0.35">
      <c r="D4241" s="21">
        <f t="shared" si="667"/>
        <v>39624.458333323062</v>
      </c>
      <c r="E4241" s="21" t="b">
        <f t="shared" si="660"/>
        <v>0</v>
      </c>
      <c r="F4241" s="21" t="b">
        <f t="shared" si="661"/>
        <v>0</v>
      </c>
      <c r="G4241" s="20">
        <f t="shared" si="662"/>
        <v>1</v>
      </c>
      <c r="H4241" s="20">
        <f t="shared" si="663"/>
        <v>24</v>
      </c>
      <c r="I4241" s="20">
        <f t="shared" si="668"/>
        <v>12</v>
      </c>
      <c r="J4241" s="21">
        <f t="shared" si="669"/>
        <v>39624</v>
      </c>
      <c r="K4241" s="21"/>
      <c r="L4241" s="21" t="str">
        <f t="shared" si="664"/>
        <v>Wednesday</v>
      </c>
      <c r="M4241" s="20">
        <f t="shared" si="665"/>
        <v>6</v>
      </c>
      <c r="N4241" s="19">
        <v>5497.5</v>
      </c>
      <c r="O4241" s="4">
        <f>MATCH(N4241-1,'Supply Data'!$K$12:$K$17)+1</f>
        <v>5</v>
      </c>
      <c r="P4241">
        <f>INDEX('Supply Data'!$L$12:$L$17,'Demand Data'!O4241)</f>
        <v>75</v>
      </c>
      <c r="R4241" t="str">
        <f t="shared" si="666"/>
        <v>25-Jun-08 Wednesday 12</v>
      </c>
    </row>
    <row r="4242" spans="4:18" x14ac:dyDescent="0.35">
      <c r="D4242" s="21">
        <f t="shared" si="667"/>
        <v>39624.499999989726</v>
      </c>
      <c r="E4242" s="21" t="b">
        <f t="shared" si="660"/>
        <v>0</v>
      </c>
      <c r="F4242" s="21" t="b">
        <f t="shared" si="661"/>
        <v>0</v>
      </c>
      <c r="G4242" s="20">
        <f t="shared" si="662"/>
        <v>1</v>
      </c>
      <c r="H4242" s="20">
        <f t="shared" si="663"/>
        <v>24</v>
      </c>
      <c r="I4242" s="20">
        <f t="shared" si="668"/>
        <v>13</v>
      </c>
      <c r="J4242" s="21">
        <f t="shared" si="669"/>
        <v>39624</v>
      </c>
      <c r="K4242" s="21"/>
      <c r="L4242" s="21" t="str">
        <f t="shared" si="664"/>
        <v>Wednesday</v>
      </c>
      <c r="M4242" s="20">
        <f t="shared" si="665"/>
        <v>6</v>
      </c>
      <c r="N4242" s="19">
        <v>5580</v>
      </c>
      <c r="O4242" s="4">
        <f>MATCH(N4242-1,'Supply Data'!$K$12:$K$17)+1</f>
        <v>5</v>
      </c>
      <c r="P4242">
        <f>INDEX('Supply Data'!$L$12:$L$17,'Demand Data'!O4242)</f>
        <v>75</v>
      </c>
      <c r="R4242" t="str">
        <f t="shared" si="666"/>
        <v>25-Jun-08 Wednesday 13</v>
      </c>
    </row>
    <row r="4243" spans="4:18" x14ac:dyDescent="0.35">
      <c r="D4243" s="21">
        <f t="shared" si="667"/>
        <v>39624.541666656391</v>
      </c>
      <c r="E4243" s="21" t="b">
        <f t="shared" si="660"/>
        <v>0</v>
      </c>
      <c r="F4243" s="21" t="b">
        <f t="shared" si="661"/>
        <v>0</v>
      </c>
      <c r="G4243" s="20">
        <f t="shared" si="662"/>
        <v>1</v>
      </c>
      <c r="H4243" s="20">
        <f t="shared" si="663"/>
        <v>24</v>
      </c>
      <c r="I4243" s="20">
        <f t="shared" si="668"/>
        <v>14</v>
      </c>
      <c r="J4243" s="21">
        <f t="shared" si="669"/>
        <v>39624</v>
      </c>
      <c r="K4243" s="21"/>
      <c r="L4243" s="21" t="str">
        <f t="shared" si="664"/>
        <v>Wednesday</v>
      </c>
      <c r="M4243" s="20">
        <f t="shared" si="665"/>
        <v>6</v>
      </c>
      <c r="N4243" s="19">
        <v>5724</v>
      </c>
      <c r="O4243" s="4">
        <f>MATCH(N4243-1,'Supply Data'!$K$12:$K$17)+1</f>
        <v>5</v>
      </c>
      <c r="P4243">
        <f>INDEX('Supply Data'!$L$12:$L$17,'Demand Data'!O4243)</f>
        <v>75</v>
      </c>
      <c r="R4243" t="str">
        <f t="shared" si="666"/>
        <v>25-Jun-08 Wednesday 14</v>
      </c>
    </row>
    <row r="4244" spans="4:18" x14ac:dyDescent="0.35">
      <c r="D4244" s="21">
        <f t="shared" si="667"/>
        <v>39624.583333323055</v>
      </c>
      <c r="E4244" s="21" t="b">
        <f t="shared" si="660"/>
        <v>0</v>
      </c>
      <c r="F4244" s="21" t="b">
        <f t="shared" si="661"/>
        <v>0</v>
      </c>
      <c r="G4244" s="20">
        <f t="shared" si="662"/>
        <v>1</v>
      </c>
      <c r="H4244" s="20">
        <f t="shared" si="663"/>
        <v>24</v>
      </c>
      <c r="I4244" s="20">
        <f t="shared" si="668"/>
        <v>15</v>
      </c>
      <c r="J4244" s="21">
        <f t="shared" si="669"/>
        <v>39624</v>
      </c>
      <c r="K4244" s="21"/>
      <c r="L4244" s="21" t="str">
        <f t="shared" si="664"/>
        <v>Wednesday</v>
      </c>
      <c r="M4244" s="20">
        <f t="shared" si="665"/>
        <v>6</v>
      </c>
      <c r="N4244" s="19">
        <v>5601</v>
      </c>
      <c r="O4244" s="4">
        <f>MATCH(N4244-1,'Supply Data'!$K$12:$K$17)+1</f>
        <v>5</v>
      </c>
      <c r="P4244">
        <f>INDEX('Supply Data'!$L$12:$L$17,'Demand Data'!O4244)</f>
        <v>75</v>
      </c>
      <c r="R4244" t="str">
        <f t="shared" si="666"/>
        <v>25-Jun-08 Wednesday 15</v>
      </c>
    </row>
    <row r="4245" spans="4:18" x14ac:dyDescent="0.35">
      <c r="D4245" s="21">
        <f t="shared" si="667"/>
        <v>39624.624999989719</v>
      </c>
      <c r="E4245" s="21" t="b">
        <f t="shared" si="660"/>
        <v>0</v>
      </c>
      <c r="F4245" s="21" t="b">
        <f t="shared" si="661"/>
        <v>0</v>
      </c>
      <c r="G4245" s="20">
        <f t="shared" si="662"/>
        <v>1</v>
      </c>
      <c r="H4245" s="20">
        <f t="shared" si="663"/>
        <v>24</v>
      </c>
      <c r="I4245" s="20">
        <f t="shared" si="668"/>
        <v>16</v>
      </c>
      <c r="J4245" s="21">
        <f t="shared" si="669"/>
        <v>39624</v>
      </c>
      <c r="K4245" s="21"/>
      <c r="L4245" s="21" t="str">
        <f t="shared" si="664"/>
        <v>Wednesday</v>
      </c>
      <c r="M4245" s="20">
        <f t="shared" si="665"/>
        <v>6</v>
      </c>
      <c r="N4245" s="19">
        <v>5430</v>
      </c>
      <c r="O4245" s="4">
        <f>MATCH(N4245-1,'Supply Data'!$K$12:$K$17)+1</f>
        <v>5</v>
      </c>
      <c r="P4245">
        <f>INDEX('Supply Data'!$L$12:$L$17,'Demand Data'!O4245)</f>
        <v>75</v>
      </c>
      <c r="R4245" t="str">
        <f t="shared" si="666"/>
        <v>25-Jun-08 Wednesday 16</v>
      </c>
    </row>
    <row r="4246" spans="4:18" x14ac:dyDescent="0.35">
      <c r="D4246" s="21">
        <f t="shared" si="667"/>
        <v>39624.666666656383</v>
      </c>
      <c r="E4246" s="21" t="b">
        <f t="shared" si="660"/>
        <v>0</v>
      </c>
      <c r="F4246" s="21" t="b">
        <f t="shared" si="661"/>
        <v>0</v>
      </c>
      <c r="G4246" s="20">
        <f t="shared" si="662"/>
        <v>1</v>
      </c>
      <c r="H4246" s="20">
        <f t="shared" si="663"/>
        <v>24</v>
      </c>
      <c r="I4246" s="20">
        <f t="shared" si="668"/>
        <v>17</v>
      </c>
      <c r="J4246" s="21">
        <f t="shared" si="669"/>
        <v>39624</v>
      </c>
      <c r="K4246" s="21"/>
      <c r="L4246" s="21" t="str">
        <f t="shared" si="664"/>
        <v>Wednesday</v>
      </c>
      <c r="M4246" s="20">
        <f t="shared" si="665"/>
        <v>6</v>
      </c>
      <c r="N4246" s="19">
        <v>5250</v>
      </c>
      <c r="O4246" s="4">
        <f>MATCH(N4246-1,'Supply Data'!$K$12:$K$17)+1</f>
        <v>5</v>
      </c>
      <c r="P4246">
        <f>INDEX('Supply Data'!$L$12:$L$17,'Demand Data'!O4246)</f>
        <v>75</v>
      </c>
      <c r="R4246" t="str">
        <f t="shared" si="666"/>
        <v>25-Jun-08 Wednesday 17</v>
      </c>
    </row>
    <row r="4247" spans="4:18" x14ac:dyDescent="0.35">
      <c r="D4247" s="21">
        <f t="shared" si="667"/>
        <v>39624.708333323048</v>
      </c>
      <c r="E4247" s="21" t="b">
        <f t="shared" si="660"/>
        <v>0</v>
      </c>
      <c r="F4247" s="21" t="b">
        <f t="shared" si="661"/>
        <v>0</v>
      </c>
      <c r="G4247" s="20">
        <f t="shared" si="662"/>
        <v>1</v>
      </c>
      <c r="H4247" s="20">
        <f t="shared" si="663"/>
        <v>24</v>
      </c>
      <c r="I4247" s="20">
        <f t="shared" si="668"/>
        <v>18</v>
      </c>
      <c r="J4247" s="21">
        <f t="shared" si="669"/>
        <v>39624</v>
      </c>
      <c r="K4247" s="21"/>
      <c r="L4247" s="21" t="str">
        <f t="shared" si="664"/>
        <v>Wednesday</v>
      </c>
      <c r="M4247" s="20">
        <f t="shared" si="665"/>
        <v>6</v>
      </c>
      <c r="N4247" s="19">
        <v>5440.5</v>
      </c>
      <c r="O4247" s="4">
        <f>MATCH(N4247-1,'Supply Data'!$K$12:$K$17)+1</f>
        <v>5</v>
      </c>
      <c r="P4247">
        <f>INDEX('Supply Data'!$L$12:$L$17,'Demand Data'!O4247)</f>
        <v>75</v>
      </c>
      <c r="R4247" t="str">
        <f t="shared" si="666"/>
        <v>25-Jun-08 Wednesday 18</v>
      </c>
    </row>
    <row r="4248" spans="4:18" x14ac:dyDescent="0.35">
      <c r="D4248" s="21">
        <f t="shared" si="667"/>
        <v>39624.749999989712</v>
      </c>
      <c r="E4248" s="21" t="b">
        <f t="shared" si="660"/>
        <v>0</v>
      </c>
      <c r="F4248" s="21" t="b">
        <f t="shared" si="661"/>
        <v>0</v>
      </c>
      <c r="G4248" s="20">
        <f t="shared" si="662"/>
        <v>1</v>
      </c>
      <c r="H4248" s="20">
        <f t="shared" si="663"/>
        <v>24</v>
      </c>
      <c r="I4248" s="20">
        <f t="shared" si="668"/>
        <v>19</v>
      </c>
      <c r="J4248" s="21">
        <f t="shared" si="669"/>
        <v>39624</v>
      </c>
      <c r="K4248" s="21"/>
      <c r="L4248" s="21" t="str">
        <f t="shared" si="664"/>
        <v>Wednesday</v>
      </c>
      <c r="M4248" s="20">
        <f t="shared" si="665"/>
        <v>6</v>
      </c>
      <c r="N4248" s="19">
        <v>5754</v>
      </c>
      <c r="O4248" s="4">
        <f>MATCH(N4248-1,'Supply Data'!$K$12:$K$17)+1</f>
        <v>5</v>
      </c>
      <c r="P4248">
        <f>INDEX('Supply Data'!$L$12:$L$17,'Demand Data'!O4248)</f>
        <v>75</v>
      </c>
      <c r="R4248" t="str">
        <f t="shared" si="666"/>
        <v>25-Jun-08 Wednesday 19</v>
      </c>
    </row>
    <row r="4249" spans="4:18" x14ac:dyDescent="0.35">
      <c r="D4249" s="21">
        <f t="shared" si="667"/>
        <v>39624.791666656376</v>
      </c>
      <c r="E4249" s="21" t="b">
        <f t="shared" si="660"/>
        <v>0</v>
      </c>
      <c r="F4249" s="21" t="b">
        <f t="shared" si="661"/>
        <v>0</v>
      </c>
      <c r="G4249" s="20">
        <f t="shared" si="662"/>
        <v>1</v>
      </c>
      <c r="H4249" s="20">
        <f t="shared" si="663"/>
        <v>24</v>
      </c>
      <c r="I4249" s="20">
        <f t="shared" si="668"/>
        <v>20</v>
      </c>
      <c r="J4249" s="21">
        <f t="shared" si="669"/>
        <v>39624</v>
      </c>
      <c r="K4249" s="21"/>
      <c r="L4249" s="21" t="str">
        <f t="shared" si="664"/>
        <v>Wednesday</v>
      </c>
      <c r="M4249" s="20">
        <f t="shared" si="665"/>
        <v>6</v>
      </c>
      <c r="N4249" s="19">
        <v>5688</v>
      </c>
      <c r="O4249" s="4">
        <f>MATCH(N4249-1,'Supply Data'!$K$12:$K$17)+1</f>
        <v>5</v>
      </c>
      <c r="P4249">
        <f>INDEX('Supply Data'!$L$12:$L$17,'Demand Data'!O4249)</f>
        <v>75</v>
      </c>
      <c r="R4249" t="str">
        <f t="shared" si="666"/>
        <v>25-Jun-08 Wednesday 20</v>
      </c>
    </row>
    <row r="4250" spans="4:18" x14ac:dyDescent="0.35">
      <c r="D4250" s="21">
        <f t="shared" si="667"/>
        <v>39624.83333332304</v>
      </c>
      <c r="E4250" s="21" t="b">
        <f t="shared" si="660"/>
        <v>0</v>
      </c>
      <c r="F4250" s="21" t="b">
        <f t="shared" si="661"/>
        <v>0</v>
      </c>
      <c r="G4250" s="20">
        <f t="shared" si="662"/>
        <v>1</v>
      </c>
      <c r="H4250" s="20">
        <f t="shared" si="663"/>
        <v>24</v>
      </c>
      <c r="I4250" s="20">
        <f t="shared" si="668"/>
        <v>21</v>
      </c>
      <c r="J4250" s="21">
        <f t="shared" si="669"/>
        <v>39624</v>
      </c>
      <c r="K4250" s="21"/>
      <c r="L4250" s="21" t="str">
        <f t="shared" si="664"/>
        <v>Wednesday</v>
      </c>
      <c r="M4250" s="20">
        <f t="shared" si="665"/>
        <v>6</v>
      </c>
      <c r="N4250" s="19">
        <v>5338.5</v>
      </c>
      <c r="O4250" s="4">
        <f>MATCH(N4250-1,'Supply Data'!$K$12:$K$17)+1</f>
        <v>5</v>
      </c>
      <c r="P4250">
        <f>INDEX('Supply Data'!$L$12:$L$17,'Demand Data'!O4250)</f>
        <v>75</v>
      </c>
      <c r="R4250" t="str">
        <f t="shared" si="666"/>
        <v>25-Jun-08 Wednesday 21</v>
      </c>
    </row>
    <row r="4251" spans="4:18" x14ac:dyDescent="0.35">
      <c r="D4251" s="21">
        <f t="shared" si="667"/>
        <v>39624.874999989705</v>
      </c>
      <c r="E4251" s="21" t="b">
        <f t="shared" si="660"/>
        <v>0</v>
      </c>
      <c r="F4251" s="21" t="b">
        <f t="shared" si="661"/>
        <v>0</v>
      </c>
      <c r="G4251" s="20">
        <f t="shared" si="662"/>
        <v>1</v>
      </c>
      <c r="H4251" s="20">
        <f t="shared" si="663"/>
        <v>24</v>
      </c>
      <c r="I4251" s="20">
        <f t="shared" si="668"/>
        <v>22</v>
      </c>
      <c r="J4251" s="21">
        <f t="shared" si="669"/>
        <v>39624</v>
      </c>
      <c r="K4251" s="21"/>
      <c r="L4251" s="21" t="str">
        <f t="shared" si="664"/>
        <v>Wednesday</v>
      </c>
      <c r="M4251" s="20">
        <f t="shared" si="665"/>
        <v>6</v>
      </c>
      <c r="N4251" s="19">
        <v>4881</v>
      </c>
      <c r="O4251" s="4">
        <f>MATCH(N4251-1,'Supply Data'!$K$12:$K$17)+1</f>
        <v>5</v>
      </c>
      <c r="P4251">
        <f>INDEX('Supply Data'!$L$12:$L$17,'Demand Data'!O4251)</f>
        <v>75</v>
      </c>
      <c r="R4251" t="str">
        <f t="shared" si="666"/>
        <v>25-Jun-08 Wednesday 22</v>
      </c>
    </row>
    <row r="4252" spans="4:18" x14ac:dyDescent="0.35">
      <c r="D4252" s="21">
        <f t="shared" si="667"/>
        <v>39624.916666656369</v>
      </c>
      <c r="E4252" s="21" t="b">
        <f t="shared" si="660"/>
        <v>0</v>
      </c>
      <c r="F4252" s="21" t="b">
        <f t="shared" si="661"/>
        <v>0</v>
      </c>
      <c r="G4252" s="20">
        <f t="shared" si="662"/>
        <v>1</v>
      </c>
      <c r="H4252" s="20">
        <f t="shared" si="663"/>
        <v>24</v>
      </c>
      <c r="I4252" s="20">
        <f t="shared" si="668"/>
        <v>23</v>
      </c>
      <c r="J4252" s="21">
        <f t="shared" si="669"/>
        <v>39624</v>
      </c>
      <c r="K4252" s="21"/>
      <c r="L4252" s="21" t="str">
        <f t="shared" si="664"/>
        <v>Wednesday</v>
      </c>
      <c r="M4252" s="20">
        <f t="shared" si="665"/>
        <v>6</v>
      </c>
      <c r="N4252" s="19">
        <v>4404</v>
      </c>
      <c r="O4252" s="4">
        <f>MATCH(N4252-1,'Supply Data'!$K$12:$K$17)+1</f>
        <v>4</v>
      </c>
      <c r="P4252">
        <f>INDEX('Supply Data'!$L$12:$L$17,'Demand Data'!O4252)</f>
        <v>50</v>
      </c>
      <c r="R4252" t="str">
        <f t="shared" si="666"/>
        <v>25-Jun-08 Wednesday 23</v>
      </c>
    </row>
    <row r="4253" spans="4:18" x14ac:dyDescent="0.35">
      <c r="D4253" s="21">
        <f t="shared" si="667"/>
        <v>39624.958333323033</v>
      </c>
      <c r="E4253" s="21" t="b">
        <f t="shared" si="660"/>
        <v>0</v>
      </c>
      <c r="F4253" s="21" t="b">
        <f t="shared" si="661"/>
        <v>0</v>
      </c>
      <c r="G4253" s="20">
        <f t="shared" si="662"/>
        <v>1</v>
      </c>
      <c r="H4253" s="20">
        <f t="shared" si="663"/>
        <v>24</v>
      </c>
      <c r="I4253" s="20">
        <f t="shared" si="668"/>
        <v>24</v>
      </c>
      <c r="J4253" s="21">
        <f t="shared" si="669"/>
        <v>39624</v>
      </c>
      <c r="K4253" s="21"/>
      <c r="L4253" s="21" t="str">
        <f t="shared" si="664"/>
        <v>Wednesday</v>
      </c>
      <c r="M4253" s="20">
        <f t="shared" si="665"/>
        <v>6</v>
      </c>
      <c r="N4253" s="19">
        <v>4056</v>
      </c>
      <c r="O4253" s="4">
        <f>MATCH(N4253-1,'Supply Data'!$K$12:$K$17)+1</f>
        <v>4</v>
      </c>
      <c r="P4253">
        <f>INDEX('Supply Data'!$L$12:$L$17,'Demand Data'!O4253)</f>
        <v>50</v>
      </c>
      <c r="R4253" t="str">
        <f t="shared" si="666"/>
        <v>25-Jun-08 Wednesday 24</v>
      </c>
    </row>
    <row r="4254" spans="4:18" x14ac:dyDescent="0.35">
      <c r="D4254" s="21">
        <f t="shared" si="667"/>
        <v>39624.999999989697</v>
      </c>
      <c r="E4254" s="21" t="b">
        <f t="shared" si="660"/>
        <v>0</v>
      </c>
      <c r="F4254" s="21" t="b">
        <f t="shared" si="661"/>
        <v>0</v>
      </c>
      <c r="G4254" s="20">
        <f t="shared" si="662"/>
        <v>1</v>
      </c>
      <c r="H4254" s="20">
        <f t="shared" si="663"/>
        <v>24</v>
      </c>
      <c r="I4254" s="20">
        <f t="shared" si="668"/>
        <v>1</v>
      </c>
      <c r="J4254" s="21">
        <f t="shared" si="669"/>
        <v>39625</v>
      </c>
      <c r="K4254" s="21"/>
      <c r="L4254" s="21" t="str">
        <f t="shared" si="664"/>
        <v>Thursday</v>
      </c>
      <c r="M4254" s="20">
        <f t="shared" si="665"/>
        <v>6</v>
      </c>
      <c r="N4254" s="19">
        <v>5446.5</v>
      </c>
      <c r="O4254" s="4">
        <f>MATCH(N4254-1,'Supply Data'!$K$12:$K$17)+1</f>
        <v>5</v>
      </c>
      <c r="P4254">
        <f>INDEX('Supply Data'!$L$12:$L$17,'Demand Data'!O4254)</f>
        <v>75</v>
      </c>
      <c r="R4254" t="str">
        <f t="shared" si="666"/>
        <v>26-Jun-08 Thursday 1</v>
      </c>
    </row>
    <row r="4255" spans="4:18" x14ac:dyDescent="0.35">
      <c r="D4255" s="21">
        <f t="shared" si="667"/>
        <v>39625.041666656361</v>
      </c>
      <c r="E4255" s="21" t="b">
        <f t="shared" si="660"/>
        <v>0</v>
      </c>
      <c r="F4255" s="21" t="b">
        <f t="shared" si="661"/>
        <v>0</v>
      </c>
      <c r="G4255" s="20">
        <f t="shared" si="662"/>
        <v>1</v>
      </c>
      <c r="H4255" s="20">
        <f t="shared" si="663"/>
        <v>24</v>
      </c>
      <c r="I4255" s="20">
        <f t="shared" si="668"/>
        <v>2</v>
      </c>
      <c r="J4255" s="21">
        <f t="shared" si="669"/>
        <v>39625</v>
      </c>
      <c r="K4255" s="21"/>
      <c r="L4255" s="21" t="str">
        <f t="shared" si="664"/>
        <v>Thursday</v>
      </c>
      <c r="M4255" s="20">
        <f t="shared" si="665"/>
        <v>6</v>
      </c>
      <c r="N4255" s="19">
        <v>3850.5</v>
      </c>
      <c r="O4255" s="4">
        <f>MATCH(N4255-1,'Supply Data'!$K$12:$K$17)+1</f>
        <v>4</v>
      </c>
      <c r="P4255">
        <f>INDEX('Supply Data'!$L$12:$L$17,'Demand Data'!O4255)</f>
        <v>50</v>
      </c>
      <c r="R4255" t="str">
        <f t="shared" si="666"/>
        <v>26-Jun-08 Thursday 2</v>
      </c>
    </row>
    <row r="4256" spans="4:18" x14ac:dyDescent="0.35">
      <c r="D4256" s="21">
        <f t="shared" si="667"/>
        <v>39625.083333323026</v>
      </c>
      <c r="E4256" s="21" t="b">
        <f t="shared" si="660"/>
        <v>0</v>
      </c>
      <c r="F4256" s="21" t="b">
        <f t="shared" si="661"/>
        <v>0</v>
      </c>
      <c r="G4256" s="20">
        <f t="shared" si="662"/>
        <v>1</v>
      </c>
      <c r="H4256" s="20">
        <f t="shared" si="663"/>
        <v>24</v>
      </c>
      <c r="I4256" s="20">
        <f t="shared" si="668"/>
        <v>3</v>
      </c>
      <c r="J4256" s="21">
        <f t="shared" si="669"/>
        <v>39625</v>
      </c>
      <c r="K4256" s="21"/>
      <c r="L4256" s="21" t="str">
        <f t="shared" si="664"/>
        <v>Thursday</v>
      </c>
      <c r="M4256" s="20">
        <f t="shared" si="665"/>
        <v>6</v>
      </c>
      <c r="N4256" s="19">
        <v>3717</v>
      </c>
      <c r="O4256" s="4">
        <f>MATCH(N4256-1,'Supply Data'!$K$12:$K$17)+1</f>
        <v>4</v>
      </c>
      <c r="P4256">
        <f>INDEX('Supply Data'!$L$12:$L$17,'Demand Data'!O4256)</f>
        <v>50</v>
      </c>
      <c r="R4256" t="str">
        <f t="shared" si="666"/>
        <v>26-Jun-08 Thursday 3</v>
      </c>
    </row>
    <row r="4257" spans="4:18" x14ac:dyDescent="0.35">
      <c r="D4257" s="21">
        <f t="shared" si="667"/>
        <v>39625.12499998969</v>
      </c>
      <c r="E4257" s="21" t="b">
        <f t="shared" si="660"/>
        <v>0</v>
      </c>
      <c r="F4257" s="21" t="b">
        <f t="shared" si="661"/>
        <v>0</v>
      </c>
      <c r="G4257" s="20">
        <f t="shared" si="662"/>
        <v>1</v>
      </c>
      <c r="H4257" s="20">
        <f t="shared" si="663"/>
        <v>24</v>
      </c>
      <c r="I4257" s="20">
        <f t="shared" si="668"/>
        <v>4</v>
      </c>
      <c r="J4257" s="21">
        <f t="shared" si="669"/>
        <v>39625</v>
      </c>
      <c r="K4257" s="21"/>
      <c r="L4257" s="21" t="str">
        <f t="shared" si="664"/>
        <v>Thursday</v>
      </c>
      <c r="M4257" s="20">
        <f t="shared" si="665"/>
        <v>6</v>
      </c>
      <c r="N4257" s="19">
        <v>3808.5</v>
      </c>
      <c r="O4257" s="4">
        <f>MATCH(N4257-1,'Supply Data'!$K$12:$K$17)+1</f>
        <v>4</v>
      </c>
      <c r="P4257">
        <f>INDEX('Supply Data'!$L$12:$L$17,'Demand Data'!O4257)</f>
        <v>50</v>
      </c>
      <c r="R4257" t="str">
        <f t="shared" si="666"/>
        <v>26-Jun-08 Thursday 4</v>
      </c>
    </row>
    <row r="4258" spans="4:18" x14ac:dyDescent="0.35">
      <c r="D4258" s="21">
        <f t="shared" si="667"/>
        <v>39625.166666656354</v>
      </c>
      <c r="E4258" s="21" t="b">
        <f t="shared" si="660"/>
        <v>0</v>
      </c>
      <c r="F4258" s="21" t="b">
        <f t="shared" si="661"/>
        <v>0</v>
      </c>
      <c r="G4258" s="20">
        <f t="shared" si="662"/>
        <v>1</v>
      </c>
      <c r="H4258" s="20">
        <f t="shared" si="663"/>
        <v>24</v>
      </c>
      <c r="I4258" s="20">
        <f t="shared" si="668"/>
        <v>5</v>
      </c>
      <c r="J4258" s="21">
        <f t="shared" si="669"/>
        <v>39625</v>
      </c>
      <c r="K4258" s="21"/>
      <c r="L4258" s="21" t="str">
        <f t="shared" si="664"/>
        <v>Thursday</v>
      </c>
      <c r="M4258" s="20">
        <f t="shared" si="665"/>
        <v>6</v>
      </c>
      <c r="N4258" s="19">
        <v>3898.5</v>
      </c>
      <c r="O4258" s="4">
        <f>MATCH(N4258-1,'Supply Data'!$K$12:$K$17)+1</f>
        <v>4</v>
      </c>
      <c r="P4258">
        <f>INDEX('Supply Data'!$L$12:$L$17,'Demand Data'!O4258)</f>
        <v>50</v>
      </c>
      <c r="R4258" t="str">
        <f t="shared" si="666"/>
        <v>26-Jun-08 Thursday 5</v>
      </c>
    </row>
    <row r="4259" spans="4:18" x14ac:dyDescent="0.35">
      <c r="D4259" s="21">
        <f t="shared" si="667"/>
        <v>39625.208333323018</v>
      </c>
      <c r="E4259" s="21" t="b">
        <f t="shared" si="660"/>
        <v>0</v>
      </c>
      <c r="F4259" s="21" t="b">
        <f t="shared" si="661"/>
        <v>0</v>
      </c>
      <c r="G4259" s="20">
        <f t="shared" si="662"/>
        <v>1</v>
      </c>
      <c r="H4259" s="20">
        <f t="shared" si="663"/>
        <v>24</v>
      </c>
      <c r="I4259" s="20">
        <f t="shared" si="668"/>
        <v>6</v>
      </c>
      <c r="J4259" s="21">
        <f t="shared" si="669"/>
        <v>39625</v>
      </c>
      <c r="K4259" s="21"/>
      <c r="L4259" s="21" t="str">
        <f t="shared" si="664"/>
        <v>Thursday</v>
      </c>
      <c r="M4259" s="20">
        <f t="shared" si="665"/>
        <v>6</v>
      </c>
      <c r="N4259" s="19">
        <v>3889.5</v>
      </c>
      <c r="O4259" s="4">
        <f>MATCH(N4259-1,'Supply Data'!$K$12:$K$17)+1</f>
        <v>4</v>
      </c>
      <c r="P4259">
        <f>INDEX('Supply Data'!$L$12:$L$17,'Demand Data'!O4259)</f>
        <v>50</v>
      </c>
      <c r="R4259" t="str">
        <f t="shared" si="666"/>
        <v>26-Jun-08 Thursday 6</v>
      </c>
    </row>
    <row r="4260" spans="4:18" x14ac:dyDescent="0.35">
      <c r="D4260" s="21">
        <f t="shared" si="667"/>
        <v>39625.249999989683</v>
      </c>
      <c r="E4260" s="21" t="b">
        <f t="shared" si="660"/>
        <v>0</v>
      </c>
      <c r="F4260" s="21" t="b">
        <f t="shared" si="661"/>
        <v>0</v>
      </c>
      <c r="G4260" s="20">
        <f t="shared" si="662"/>
        <v>1</v>
      </c>
      <c r="H4260" s="20">
        <f t="shared" si="663"/>
        <v>24</v>
      </c>
      <c r="I4260" s="20">
        <f t="shared" si="668"/>
        <v>7</v>
      </c>
      <c r="J4260" s="21">
        <f t="shared" si="669"/>
        <v>39625</v>
      </c>
      <c r="K4260" s="21"/>
      <c r="L4260" s="21" t="str">
        <f t="shared" si="664"/>
        <v>Thursday</v>
      </c>
      <c r="M4260" s="20">
        <f t="shared" si="665"/>
        <v>6</v>
      </c>
      <c r="N4260" s="19">
        <v>4194</v>
      </c>
      <c r="O4260" s="4">
        <f>MATCH(N4260-1,'Supply Data'!$K$12:$K$17)+1</f>
        <v>4</v>
      </c>
      <c r="P4260">
        <f>INDEX('Supply Data'!$L$12:$L$17,'Demand Data'!O4260)</f>
        <v>50</v>
      </c>
      <c r="R4260" t="str">
        <f t="shared" si="666"/>
        <v>26-Jun-08 Thursday 7</v>
      </c>
    </row>
    <row r="4261" spans="4:18" x14ac:dyDescent="0.35">
      <c r="D4261" s="21">
        <f t="shared" si="667"/>
        <v>39625.291666656347</v>
      </c>
      <c r="E4261" s="21" t="b">
        <f t="shared" si="660"/>
        <v>0</v>
      </c>
      <c r="F4261" s="21" t="b">
        <f t="shared" si="661"/>
        <v>0</v>
      </c>
      <c r="G4261" s="20">
        <f t="shared" si="662"/>
        <v>1</v>
      </c>
      <c r="H4261" s="20">
        <f t="shared" si="663"/>
        <v>24</v>
      </c>
      <c r="I4261" s="20">
        <f t="shared" si="668"/>
        <v>8</v>
      </c>
      <c r="J4261" s="21">
        <f t="shared" si="669"/>
        <v>39625</v>
      </c>
      <c r="K4261" s="21"/>
      <c r="L4261" s="21" t="str">
        <f t="shared" si="664"/>
        <v>Thursday</v>
      </c>
      <c r="M4261" s="20">
        <f t="shared" si="665"/>
        <v>6</v>
      </c>
      <c r="N4261" s="19">
        <v>4693.5</v>
      </c>
      <c r="O4261" s="4">
        <f>MATCH(N4261-1,'Supply Data'!$K$12:$K$17)+1</f>
        <v>4</v>
      </c>
      <c r="P4261">
        <f>INDEX('Supply Data'!$L$12:$L$17,'Demand Data'!O4261)</f>
        <v>50</v>
      </c>
      <c r="R4261" t="str">
        <f t="shared" si="666"/>
        <v>26-Jun-08 Thursday 8</v>
      </c>
    </row>
    <row r="4262" spans="4:18" x14ac:dyDescent="0.35">
      <c r="D4262" s="21">
        <f t="shared" si="667"/>
        <v>39625.333333323011</v>
      </c>
      <c r="E4262" s="21" t="b">
        <f t="shared" si="660"/>
        <v>0</v>
      </c>
      <c r="F4262" s="21" t="b">
        <f t="shared" si="661"/>
        <v>0</v>
      </c>
      <c r="G4262" s="20">
        <f t="shared" si="662"/>
        <v>1</v>
      </c>
      <c r="H4262" s="20">
        <f t="shared" si="663"/>
        <v>24</v>
      </c>
      <c r="I4262" s="20">
        <f t="shared" si="668"/>
        <v>9</v>
      </c>
      <c r="J4262" s="21">
        <f t="shared" si="669"/>
        <v>39625</v>
      </c>
      <c r="K4262" s="21"/>
      <c r="L4262" s="21" t="str">
        <f t="shared" si="664"/>
        <v>Thursday</v>
      </c>
      <c r="M4262" s="20">
        <f t="shared" si="665"/>
        <v>6</v>
      </c>
      <c r="N4262" s="19">
        <v>5182.5</v>
      </c>
      <c r="O4262" s="4">
        <f>MATCH(N4262-1,'Supply Data'!$K$12:$K$17)+1</f>
        <v>5</v>
      </c>
      <c r="P4262">
        <f>INDEX('Supply Data'!$L$12:$L$17,'Demand Data'!O4262)</f>
        <v>75</v>
      </c>
      <c r="R4262" t="str">
        <f t="shared" si="666"/>
        <v>26-Jun-08 Thursday 9</v>
      </c>
    </row>
    <row r="4263" spans="4:18" x14ac:dyDescent="0.35">
      <c r="D4263" s="21">
        <f t="shared" si="667"/>
        <v>39625.374999989675</v>
      </c>
      <c r="E4263" s="21" t="b">
        <f t="shared" si="660"/>
        <v>0</v>
      </c>
      <c r="F4263" s="21" t="b">
        <f t="shared" si="661"/>
        <v>0</v>
      </c>
      <c r="G4263" s="20">
        <f t="shared" si="662"/>
        <v>1</v>
      </c>
      <c r="H4263" s="20">
        <f t="shared" si="663"/>
        <v>24</v>
      </c>
      <c r="I4263" s="20">
        <f t="shared" si="668"/>
        <v>10</v>
      </c>
      <c r="J4263" s="21">
        <f t="shared" si="669"/>
        <v>39625</v>
      </c>
      <c r="K4263" s="21"/>
      <c r="L4263" s="21" t="str">
        <f t="shared" si="664"/>
        <v>Thursday</v>
      </c>
      <c r="M4263" s="20">
        <f t="shared" si="665"/>
        <v>6</v>
      </c>
      <c r="N4263" s="19">
        <v>5509.5</v>
      </c>
      <c r="O4263" s="4">
        <f>MATCH(N4263-1,'Supply Data'!$K$12:$K$17)+1</f>
        <v>5</v>
      </c>
      <c r="P4263">
        <f>INDEX('Supply Data'!$L$12:$L$17,'Demand Data'!O4263)</f>
        <v>75</v>
      </c>
      <c r="R4263" t="str">
        <f t="shared" si="666"/>
        <v>26-Jun-08 Thursday 10</v>
      </c>
    </row>
    <row r="4264" spans="4:18" x14ac:dyDescent="0.35">
      <c r="D4264" s="21">
        <f t="shared" si="667"/>
        <v>39625.41666665634</v>
      </c>
      <c r="E4264" s="21" t="b">
        <f t="shared" si="660"/>
        <v>0</v>
      </c>
      <c r="F4264" s="21" t="b">
        <f t="shared" si="661"/>
        <v>0</v>
      </c>
      <c r="G4264" s="20">
        <f t="shared" si="662"/>
        <v>1</v>
      </c>
      <c r="H4264" s="20">
        <f t="shared" si="663"/>
        <v>24</v>
      </c>
      <c r="I4264" s="20">
        <f t="shared" si="668"/>
        <v>11</v>
      </c>
      <c r="J4264" s="21">
        <f t="shared" si="669"/>
        <v>39625</v>
      </c>
      <c r="K4264" s="21"/>
      <c r="L4264" s="21" t="str">
        <f t="shared" si="664"/>
        <v>Thursday</v>
      </c>
      <c r="M4264" s="20">
        <f t="shared" si="665"/>
        <v>6</v>
      </c>
      <c r="N4264" s="19">
        <v>5725.5</v>
      </c>
      <c r="O4264" s="4">
        <f>MATCH(N4264-1,'Supply Data'!$K$12:$K$17)+1</f>
        <v>5</v>
      </c>
      <c r="P4264">
        <f>INDEX('Supply Data'!$L$12:$L$17,'Demand Data'!O4264)</f>
        <v>75</v>
      </c>
      <c r="R4264" t="str">
        <f t="shared" si="666"/>
        <v>26-Jun-08 Thursday 11</v>
      </c>
    </row>
    <row r="4265" spans="4:18" x14ac:dyDescent="0.35">
      <c r="D4265" s="21">
        <f t="shared" si="667"/>
        <v>39625.458333323004</v>
      </c>
      <c r="E4265" s="21" t="b">
        <f t="shared" si="660"/>
        <v>0</v>
      </c>
      <c r="F4265" s="21" t="b">
        <f t="shared" si="661"/>
        <v>0</v>
      </c>
      <c r="G4265" s="20">
        <f t="shared" si="662"/>
        <v>1</v>
      </c>
      <c r="H4265" s="20">
        <f t="shared" si="663"/>
        <v>24</v>
      </c>
      <c r="I4265" s="20">
        <f t="shared" si="668"/>
        <v>12</v>
      </c>
      <c r="J4265" s="21">
        <f t="shared" si="669"/>
        <v>39625</v>
      </c>
      <c r="K4265" s="21"/>
      <c r="L4265" s="21" t="str">
        <f t="shared" si="664"/>
        <v>Thursday</v>
      </c>
      <c r="M4265" s="20">
        <f t="shared" si="665"/>
        <v>6</v>
      </c>
      <c r="N4265" s="19">
        <v>5530.5</v>
      </c>
      <c r="O4265" s="4">
        <f>MATCH(N4265-1,'Supply Data'!$K$12:$K$17)+1</f>
        <v>5</v>
      </c>
      <c r="P4265">
        <f>INDEX('Supply Data'!$L$12:$L$17,'Demand Data'!O4265)</f>
        <v>75</v>
      </c>
      <c r="R4265" t="str">
        <f t="shared" si="666"/>
        <v>26-Jun-08 Thursday 12</v>
      </c>
    </row>
    <row r="4266" spans="4:18" x14ac:dyDescent="0.35">
      <c r="D4266" s="21">
        <f t="shared" si="667"/>
        <v>39625.499999989668</v>
      </c>
      <c r="E4266" s="21" t="b">
        <f t="shared" si="660"/>
        <v>0</v>
      </c>
      <c r="F4266" s="21" t="b">
        <f t="shared" si="661"/>
        <v>0</v>
      </c>
      <c r="G4266" s="20">
        <f t="shared" si="662"/>
        <v>1</v>
      </c>
      <c r="H4266" s="20">
        <f t="shared" si="663"/>
        <v>24</v>
      </c>
      <c r="I4266" s="20">
        <f t="shared" si="668"/>
        <v>13</v>
      </c>
      <c r="J4266" s="21">
        <f t="shared" si="669"/>
        <v>39625</v>
      </c>
      <c r="K4266" s="21"/>
      <c r="L4266" s="21" t="str">
        <f t="shared" si="664"/>
        <v>Thursday</v>
      </c>
      <c r="M4266" s="20">
        <f t="shared" si="665"/>
        <v>6</v>
      </c>
      <c r="N4266" s="19">
        <v>5631</v>
      </c>
      <c r="O4266" s="4">
        <f>MATCH(N4266-1,'Supply Data'!$K$12:$K$17)+1</f>
        <v>5</v>
      </c>
      <c r="P4266">
        <f>INDEX('Supply Data'!$L$12:$L$17,'Demand Data'!O4266)</f>
        <v>75</v>
      </c>
      <c r="R4266" t="str">
        <f t="shared" si="666"/>
        <v>26-Jun-08 Thursday 13</v>
      </c>
    </row>
    <row r="4267" spans="4:18" x14ac:dyDescent="0.35">
      <c r="D4267" s="21">
        <f t="shared" si="667"/>
        <v>39625.541666656332</v>
      </c>
      <c r="E4267" s="21" t="b">
        <f t="shared" si="660"/>
        <v>0</v>
      </c>
      <c r="F4267" s="21" t="b">
        <f t="shared" si="661"/>
        <v>0</v>
      </c>
      <c r="G4267" s="20">
        <f t="shared" si="662"/>
        <v>1</v>
      </c>
      <c r="H4267" s="20">
        <f t="shared" si="663"/>
        <v>24</v>
      </c>
      <c r="I4267" s="20">
        <f t="shared" si="668"/>
        <v>14</v>
      </c>
      <c r="J4267" s="21">
        <f t="shared" si="669"/>
        <v>39625</v>
      </c>
      <c r="K4267" s="21"/>
      <c r="L4267" s="21" t="str">
        <f t="shared" si="664"/>
        <v>Thursday</v>
      </c>
      <c r="M4267" s="20">
        <f t="shared" si="665"/>
        <v>6</v>
      </c>
      <c r="N4267" s="19">
        <v>5776.5</v>
      </c>
      <c r="O4267" s="4">
        <f>MATCH(N4267-1,'Supply Data'!$K$12:$K$17)+1</f>
        <v>5</v>
      </c>
      <c r="P4267">
        <f>INDEX('Supply Data'!$L$12:$L$17,'Demand Data'!O4267)</f>
        <v>75</v>
      </c>
      <c r="R4267" t="str">
        <f t="shared" si="666"/>
        <v>26-Jun-08 Thursday 14</v>
      </c>
    </row>
    <row r="4268" spans="4:18" x14ac:dyDescent="0.35">
      <c r="D4268" s="21">
        <f t="shared" si="667"/>
        <v>39625.583333322997</v>
      </c>
      <c r="E4268" s="21" t="b">
        <f t="shared" si="660"/>
        <v>0</v>
      </c>
      <c r="F4268" s="21" t="b">
        <f t="shared" si="661"/>
        <v>0</v>
      </c>
      <c r="G4268" s="20">
        <f t="shared" si="662"/>
        <v>1</v>
      </c>
      <c r="H4268" s="20">
        <f t="shared" si="663"/>
        <v>24</v>
      </c>
      <c r="I4268" s="20">
        <f t="shared" si="668"/>
        <v>15</v>
      </c>
      <c r="J4268" s="21">
        <f t="shared" si="669"/>
        <v>39625</v>
      </c>
      <c r="K4268" s="21"/>
      <c r="L4268" s="21" t="str">
        <f t="shared" si="664"/>
        <v>Thursday</v>
      </c>
      <c r="M4268" s="20">
        <f t="shared" si="665"/>
        <v>6</v>
      </c>
      <c r="N4268" s="19">
        <v>5541</v>
      </c>
      <c r="O4268" s="4">
        <f>MATCH(N4268-1,'Supply Data'!$K$12:$K$17)+1</f>
        <v>5</v>
      </c>
      <c r="P4268">
        <f>INDEX('Supply Data'!$L$12:$L$17,'Demand Data'!O4268)</f>
        <v>75</v>
      </c>
      <c r="R4268" t="str">
        <f t="shared" si="666"/>
        <v>26-Jun-08 Thursday 15</v>
      </c>
    </row>
    <row r="4269" spans="4:18" x14ac:dyDescent="0.35">
      <c r="D4269" s="21">
        <f t="shared" si="667"/>
        <v>39625.624999989661</v>
      </c>
      <c r="E4269" s="21" t="b">
        <f t="shared" si="660"/>
        <v>0</v>
      </c>
      <c r="F4269" s="21" t="b">
        <f t="shared" si="661"/>
        <v>0</v>
      </c>
      <c r="G4269" s="20">
        <f t="shared" si="662"/>
        <v>1</v>
      </c>
      <c r="H4269" s="20">
        <f t="shared" si="663"/>
        <v>24</v>
      </c>
      <c r="I4269" s="20">
        <f t="shared" si="668"/>
        <v>16</v>
      </c>
      <c r="J4269" s="21">
        <f t="shared" si="669"/>
        <v>39625</v>
      </c>
      <c r="K4269" s="21"/>
      <c r="L4269" s="21" t="str">
        <f t="shared" si="664"/>
        <v>Thursday</v>
      </c>
      <c r="M4269" s="20">
        <f t="shared" si="665"/>
        <v>6</v>
      </c>
      <c r="N4269" s="19">
        <v>5566.5</v>
      </c>
      <c r="O4269" s="4">
        <f>MATCH(N4269-1,'Supply Data'!$K$12:$K$17)+1</f>
        <v>5</v>
      </c>
      <c r="P4269">
        <f>INDEX('Supply Data'!$L$12:$L$17,'Demand Data'!O4269)</f>
        <v>75</v>
      </c>
      <c r="R4269" t="str">
        <f t="shared" si="666"/>
        <v>26-Jun-08 Thursday 16</v>
      </c>
    </row>
    <row r="4270" spans="4:18" x14ac:dyDescent="0.35">
      <c r="D4270" s="21">
        <f t="shared" si="667"/>
        <v>39625.666666656325</v>
      </c>
      <c r="E4270" s="21" t="b">
        <f t="shared" si="660"/>
        <v>0</v>
      </c>
      <c r="F4270" s="21" t="b">
        <f t="shared" si="661"/>
        <v>0</v>
      </c>
      <c r="G4270" s="20">
        <f t="shared" si="662"/>
        <v>1</v>
      </c>
      <c r="H4270" s="20">
        <f t="shared" si="663"/>
        <v>24</v>
      </c>
      <c r="I4270" s="20">
        <f t="shared" si="668"/>
        <v>17</v>
      </c>
      <c r="J4270" s="21">
        <f t="shared" si="669"/>
        <v>39625</v>
      </c>
      <c r="K4270" s="21"/>
      <c r="L4270" s="21" t="str">
        <f t="shared" si="664"/>
        <v>Thursday</v>
      </c>
      <c r="M4270" s="20">
        <f t="shared" si="665"/>
        <v>6</v>
      </c>
      <c r="N4270" s="19">
        <v>5481</v>
      </c>
      <c r="O4270" s="4">
        <f>MATCH(N4270-1,'Supply Data'!$K$12:$K$17)+1</f>
        <v>5</v>
      </c>
      <c r="P4270">
        <f>INDEX('Supply Data'!$L$12:$L$17,'Demand Data'!O4270)</f>
        <v>75</v>
      </c>
      <c r="R4270" t="str">
        <f t="shared" si="666"/>
        <v>26-Jun-08 Thursday 17</v>
      </c>
    </row>
    <row r="4271" spans="4:18" x14ac:dyDescent="0.35">
      <c r="D4271" s="21">
        <f t="shared" si="667"/>
        <v>39625.708333322989</v>
      </c>
      <c r="E4271" s="21" t="b">
        <f t="shared" si="660"/>
        <v>0</v>
      </c>
      <c r="F4271" s="21" t="b">
        <f t="shared" si="661"/>
        <v>0</v>
      </c>
      <c r="G4271" s="20">
        <f t="shared" si="662"/>
        <v>1</v>
      </c>
      <c r="H4271" s="20">
        <f t="shared" si="663"/>
        <v>24</v>
      </c>
      <c r="I4271" s="20">
        <f t="shared" si="668"/>
        <v>18</v>
      </c>
      <c r="J4271" s="21">
        <f t="shared" si="669"/>
        <v>39625</v>
      </c>
      <c r="K4271" s="21"/>
      <c r="L4271" s="21" t="str">
        <f t="shared" si="664"/>
        <v>Thursday</v>
      </c>
      <c r="M4271" s="20">
        <f t="shared" si="665"/>
        <v>6</v>
      </c>
      <c r="N4271" s="19">
        <v>5479.5</v>
      </c>
      <c r="O4271" s="4">
        <f>MATCH(N4271-1,'Supply Data'!$K$12:$K$17)+1</f>
        <v>5</v>
      </c>
      <c r="P4271">
        <f>INDEX('Supply Data'!$L$12:$L$17,'Demand Data'!O4271)</f>
        <v>75</v>
      </c>
      <c r="R4271" t="str">
        <f t="shared" si="666"/>
        <v>26-Jun-08 Thursday 18</v>
      </c>
    </row>
    <row r="4272" spans="4:18" x14ac:dyDescent="0.35">
      <c r="D4272" s="21">
        <f t="shared" si="667"/>
        <v>39625.749999989654</v>
      </c>
      <c r="E4272" s="21" t="b">
        <f t="shared" si="660"/>
        <v>0</v>
      </c>
      <c r="F4272" s="21" t="b">
        <f t="shared" si="661"/>
        <v>0</v>
      </c>
      <c r="G4272" s="20">
        <f t="shared" si="662"/>
        <v>1</v>
      </c>
      <c r="H4272" s="20">
        <f t="shared" si="663"/>
        <v>24</v>
      </c>
      <c r="I4272" s="20">
        <f t="shared" si="668"/>
        <v>19</v>
      </c>
      <c r="J4272" s="21">
        <f t="shared" si="669"/>
        <v>39625</v>
      </c>
      <c r="K4272" s="21"/>
      <c r="L4272" s="21" t="str">
        <f t="shared" si="664"/>
        <v>Thursday</v>
      </c>
      <c r="M4272" s="20">
        <f t="shared" si="665"/>
        <v>6</v>
      </c>
      <c r="N4272" s="19">
        <v>5817</v>
      </c>
      <c r="O4272" s="4">
        <f>MATCH(N4272-1,'Supply Data'!$K$12:$K$17)+1</f>
        <v>5</v>
      </c>
      <c r="P4272">
        <f>INDEX('Supply Data'!$L$12:$L$17,'Demand Data'!O4272)</f>
        <v>75</v>
      </c>
      <c r="R4272" t="str">
        <f t="shared" si="666"/>
        <v>26-Jun-08 Thursday 19</v>
      </c>
    </row>
    <row r="4273" spans="4:18" x14ac:dyDescent="0.35">
      <c r="D4273" s="21">
        <f t="shared" si="667"/>
        <v>39625.791666656318</v>
      </c>
      <c r="E4273" s="21" t="b">
        <f t="shared" si="660"/>
        <v>0</v>
      </c>
      <c r="F4273" s="21" t="b">
        <f t="shared" si="661"/>
        <v>0</v>
      </c>
      <c r="G4273" s="20">
        <f t="shared" si="662"/>
        <v>1</v>
      </c>
      <c r="H4273" s="20">
        <f t="shared" si="663"/>
        <v>24</v>
      </c>
      <c r="I4273" s="20">
        <f t="shared" si="668"/>
        <v>20</v>
      </c>
      <c r="J4273" s="21">
        <f t="shared" si="669"/>
        <v>39625</v>
      </c>
      <c r="K4273" s="21"/>
      <c r="L4273" s="21" t="str">
        <f t="shared" si="664"/>
        <v>Thursday</v>
      </c>
      <c r="M4273" s="20">
        <f t="shared" si="665"/>
        <v>6</v>
      </c>
      <c r="N4273" s="19">
        <v>5596.5</v>
      </c>
      <c r="O4273" s="4">
        <f>MATCH(N4273-1,'Supply Data'!$K$12:$K$17)+1</f>
        <v>5</v>
      </c>
      <c r="P4273">
        <f>INDEX('Supply Data'!$L$12:$L$17,'Demand Data'!O4273)</f>
        <v>75</v>
      </c>
      <c r="R4273" t="str">
        <f t="shared" si="666"/>
        <v>26-Jun-08 Thursday 20</v>
      </c>
    </row>
    <row r="4274" spans="4:18" x14ac:dyDescent="0.35">
      <c r="D4274" s="21">
        <f t="shared" si="667"/>
        <v>39625.833333322982</v>
      </c>
      <c r="E4274" s="21" t="b">
        <f t="shared" si="660"/>
        <v>0</v>
      </c>
      <c r="F4274" s="21" t="b">
        <f t="shared" si="661"/>
        <v>0</v>
      </c>
      <c r="G4274" s="20">
        <f t="shared" si="662"/>
        <v>1</v>
      </c>
      <c r="H4274" s="20">
        <f t="shared" si="663"/>
        <v>24</v>
      </c>
      <c r="I4274" s="20">
        <f t="shared" si="668"/>
        <v>21</v>
      </c>
      <c r="J4274" s="21">
        <f t="shared" si="669"/>
        <v>39625</v>
      </c>
      <c r="K4274" s="21"/>
      <c r="L4274" s="21" t="str">
        <f t="shared" si="664"/>
        <v>Thursday</v>
      </c>
      <c r="M4274" s="20">
        <f t="shared" si="665"/>
        <v>6</v>
      </c>
      <c r="N4274" s="19">
        <v>5431.5</v>
      </c>
      <c r="O4274" s="4">
        <f>MATCH(N4274-1,'Supply Data'!$K$12:$K$17)+1</f>
        <v>5</v>
      </c>
      <c r="P4274">
        <f>INDEX('Supply Data'!$L$12:$L$17,'Demand Data'!O4274)</f>
        <v>75</v>
      </c>
      <c r="R4274" t="str">
        <f t="shared" si="666"/>
        <v>26-Jun-08 Thursday 21</v>
      </c>
    </row>
    <row r="4275" spans="4:18" x14ac:dyDescent="0.35">
      <c r="D4275" s="21">
        <f t="shared" si="667"/>
        <v>39625.874999989646</v>
      </c>
      <c r="E4275" s="21" t="b">
        <f t="shared" si="660"/>
        <v>0</v>
      </c>
      <c r="F4275" s="21" t="b">
        <f t="shared" si="661"/>
        <v>0</v>
      </c>
      <c r="G4275" s="20">
        <f t="shared" si="662"/>
        <v>1</v>
      </c>
      <c r="H4275" s="20">
        <f t="shared" si="663"/>
        <v>24</v>
      </c>
      <c r="I4275" s="20">
        <f t="shared" si="668"/>
        <v>22</v>
      </c>
      <c r="J4275" s="21">
        <f t="shared" si="669"/>
        <v>39625</v>
      </c>
      <c r="K4275" s="21"/>
      <c r="L4275" s="21" t="str">
        <f t="shared" si="664"/>
        <v>Thursday</v>
      </c>
      <c r="M4275" s="20">
        <f t="shared" si="665"/>
        <v>6</v>
      </c>
      <c r="N4275" s="19">
        <v>4920</v>
      </c>
      <c r="O4275" s="4">
        <f>MATCH(N4275-1,'Supply Data'!$K$12:$K$17)+1</f>
        <v>5</v>
      </c>
      <c r="P4275">
        <f>INDEX('Supply Data'!$L$12:$L$17,'Demand Data'!O4275)</f>
        <v>75</v>
      </c>
      <c r="R4275" t="str">
        <f t="shared" si="666"/>
        <v>26-Jun-08 Thursday 22</v>
      </c>
    </row>
    <row r="4276" spans="4:18" x14ac:dyDescent="0.35">
      <c r="D4276" s="21">
        <f t="shared" si="667"/>
        <v>39625.916666656311</v>
      </c>
      <c r="E4276" s="21" t="b">
        <f t="shared" si="660"/>
        <v>0</v>
      </c>
      <c r="F4276" s="21" t="b">
        <f t="shared" si="661"/>
        <v>0</v>
      </c>
      <c r="G4276" s="20">
        <f t="shared" si="662"/>
        <v>1</v>
      </c>
      <c r="H4276" s="20">
        <f t="shared" si="663"/>
        <v>24</v>
      </c>
      <c r="I4276" s="20">
        <f t="shared" si="668"/>
        <v>23</v>
      </c>
      <c r="J4276" s="21">
        <f t="shared" si="669"/>
        <v>39625</v>
      </c>
      <c r="K4276" s="21"/>
      <c r="L4276" s="21" t="str">
        <f t="shared" si="664"/>
        <v>Thursday</v>
      </c>
      <c r="M4276" s="20">
        <f t="shared" si="665"/>
        <v>6</v>
      </c>
      <c r="N4276" s="19">
        <v>4477.5</v>
      </c>
      <c r="O4276" s="4">
        <f>MATCH(N4276-1,'Supply Data'!$K$12:$K$17)+1</f>
        <v>4</v>
      </c>
      <c r="P4276">
        <f>INDEX('Supply Data'!$L$12:$L$17,'Demand Data'!O4276)</f>
        <v>50</v>
      </c>
      <c r="R4276" t="str">
        <f t="shared" si="666"/>
        <v>26-Jun-08 Thursday 23</v>
      </c>
    </row>
    <row r="4277" spans="4:18" x14ac:dyDescent="0.35">
      <c r="D4277" s="21">
        <f t="shared" si="667"/>
        <v>39625.958333322975</v>
      </c>
      <c r="E4277" s="21" t="b">
        <f t="shared" si="660"/>
        <v>0</v>
      </c>
      <c r="F4277" s="21" t="b">
        <f t="shared" si="661"/>
        <v>0</v>
      </c>
      <c r="G4277" s="20">
        <f t="shared" si="662"/>
        <v>1</v>
      </c>
      <c r="H4277" s="20">
        <f t="shared" si="663"/>
        <v>24</v>
      </c>
      <c r="I4277" s="20">
        <f t="shared" si="668"/>
        <v>24</v>
      </c>
      <c r="J4277" s="21">
        <f t="shared" si="669"/>
        <v>39625</v>
      </c>
      <c r="K4277" s="21"/>
      <c r="L4277" s="21" t="str">
        <f t="shared" si="664"/>
        <v>Thursday</v>
      </c>
      <c r="M4277" s="20">
        <f t="shared" si="665"/>
        <v>6</v>
      </c>
      <c r="N4277" s="19">
        <v>4173</v>
      </c>
      <c r="O4277" s="4">
        <f>MATCH(N4277-1,'Supply Data'!$K$12:$K$17)+1</f>
        <v>4</v>
      </c>
      <c r="P4277">
        <f>INDEX('Supply Data'!$L$12:$L$17,'Demand Data'!O4277)</f>
        <v>50</v>
      </c>
      <c r="R4277" t="str">
        <f t="shared" si="666"/>
        <v>26-Jun-08 Thursday 24</v>
      </c>
    </row>
    <row r="4278" spans="4:18" x14ac:dyDescent="0.35">
      <c r="D4278" s="21">
        <f t="shared" si="667"/>
        <v>39625.999999989639</v>
      </c>
      <c r="E4278" s="21" t="b">
        <f t="shared" si="660"/>
        <v>0</v>
      </c>
      <c r="F4278" s="21" t="b">
        <f t="shared" si="661"/>
        <v>0</v>
      </c>
      <c r="G4278" s="20">
        <f t="shared" si="662"/>
        <v>1</v>
      </c>
      <c r="H4278" s="20">
        <f t="shared" si="663"/>
        <v>24</v>
      </c>
      <c r="I4278" s="20">
        <f t="shared" si="668"/>
        <v>1</v>
      </c>
      <c r="J4278" s="21">
        <f t="shared" si="669"/>
        <v>39626</v>
      </c>
      <c r="K4278" s="21"/>
      <c r="L4278" s="21" t="str">
        <f t="shared" si="664"/>
        <v>Friday</v>
      </c>
      <c r="M4278" s="20">
        <f t="shared" si="665"/>
        <v>6</v>
      </c>
      <c r="N4278" s="19">
        <v>4009.5</v>
      </c>
      <c r="O4278" s="4">
        <f>MATCH(N4278-1,'Supply Data'!$K$12:$K$17)+1</f>
        <v>4</v>
      </c>
      <c r="P4278">
        <f>INDEX('Supply Data'!$L$12:$L$17,'Demand Data'!O4278)</f>
        <v>50</v>
      </c>
      <c r="R4278" t="str">
        <f t="shared" si="666"/>
        <v>27-Jun-08 Friday 1</v>
      </c>
    </row>
    <row r="4279" spans="4:18" x14ac:dyDescent="0.35">
      <c r="D4279" s="21">
        <f t="shared" si="667"/>
        <v>39626.041666656303</v>
      </c>
      <c r="E4279" s="21" t="b">
        <f t="shared" si="660"/>
        <v>0</v>
      </c>
      <c r="F4279" s="21" t="b">
        <f t="shared" si="661"/>
        <v>0</v>
      </c>
      <c r="G4279" s="20">
        <f t="shared" si="662"/>
        <v>1</v>
      </c>
      <c r="H4279" s="20">
        <f t="shared" si="663"/>
        <v>24</v>
      </c>
      <c r="I4279" s="20">
        <f t="shared" si="668"/>
        <v>2</v>
      </c>
      <c r="J4279" s="21">
        <f t="shared" si="669"/>
        <v>39626</v>
      </c>
      <c r="K4279" s="21"/>
      <c r="L4279" s="21" t="str">
        <f t="shared" si="664"/>
        <v>Friday</v>
      </c>
      <c r="M4279" s="20">
        <f t="shared" si="665"/>
        <v>6</v>
      </c>
      <c r="N4279" s="19">
        <v>3993</v>
      </c>
      <c r="O4279" s="4">
        <f>MATCH(N4279-1,'Supply Data'!$K$12:$K$17)+1</f>
        <v>4</v>
      </c>
      <c r="P4279">
        <f>INDEX('Supply Data'!$L$12:$L$17,'Demand Data'!O4279)</f>
        <v>50</v>
      </c>
      <c r="R4279" t="str">
        <f t="shared" si="666"/>
        <v>27-Jun-08 Friday 2</v>
      </c>
    </row>
    <row r="4280" spans="4:18" x14ac:dyDescent="0.35">
      <c r="D4280" s="21">
        <f t="shared" si="667"/>
        <v>39626.083333322968</v>
      </c>
      <c r="E4280" s="21" t="b">
        <f t="shared" si="660"/>
        <v>0</v>
      </c>
      <c r="F4280" s="21" t="b">
        <f t="shared" si="661"/>
        <v>0</v>
      </c>
      <c r="G4280" s="20">
        <f t="shared" si="662"/>
        <v>1</v>
      </c>
      <c r="H4280" s="20">
        <f t="shared" si="663"/>
        <v>24</v>
      </c>
      <c r="I4280" s="20">
        <f t="shared" si="668"/>
        <v>3</v>
      </c>
      <c r="J4280" s="21">
        <f t="shared" si="669"/>
        <v>39626</v>
      </c>
      <c r="K4280" s="21"/>
      <c r="L4280" s="21" t="str">
        <f t="shared" si="664"/>
        <v>Friday</v>
      </c>
      <c r="M4280" s="20">
        <f t="shared" si="665"/>
        <v>6</v>
      </c>
      <c r="N4280" s="19">
        <v>3885</v>
      </c>
      <c r="O4280" s="4">
        <f>MATCH(N4280-1,'Supply Data'!$K$12:$K$17)+1</f>
        <v>4</v>
      </c>
      <c r="P4280">
        <f>INDEX('Supply Data'!$L$12:$L$17,'Demand Data'!O4280)</f>
        <v>50</v>
      </c>
      <c r="R4280" t="str">
        <f t="shared" si="666"/>
        <v>27-Jun-08 Friday 3</v>
      </c>
    </row>
    <row r="4281" spans="4:18" x14ac:dyDescent="0.35">
      <c r="D4281" s="21">
        <f t="shared" si="667"/>
        <v>39626.124999989632</v>
      </c>
      <c r="E4281" s="21" t="b">
        <f t="shared" si="660"/>
        <v>0</v>
      </c>
      <c r="F4281" s="21" t="b">
        <f t="shared" si="661"/>
        <v>0</v>
      </c>
      <c r="G4281" s="20">
        <f t="shared" si="662"/>
        <v>1</v>
      </c>
      <c r="H4281" s="20">
        <f t="shared" si="663"/>
        <v>24</v>
      </c>
      <c r="I4281" s="20">
        <f t="shared" si="668"/>
        <v>4</v>
      </c>
      <c r="J4281" s="21">
        <f t="shared" si="669"/>
        <v>39626</v>
      </c>
      <c r="K4281" s="21"/>
      <c r="L4281" s="21" t="str">
        <f t="shared" si="664"/>
        <v>Friday</v>
      </c>
      <c r="M4281" s="20">
        <f t="shared" si="665"/>
        <v>6</v>
      </c>
      <c r="N4281" s="19">
        <v>3822</v>
      </c>
      <c r="O4281" s="4">
        <f>MATCH(N4281-1,'Supply Data'!$K$12:$K$17)+1</f>
        <v>4</v>
      </c>
      <c r="P4281">
        <f>INDEX('Supply Data'!$L$12:$L$17,'Demand Data'!O4281)</f>
        <v>50</v>
      </c>
      <c r="R4281" t="str">
        <f t="shared" si="666"/>
        <v>27-Jun-08 Friday 4</v>
      </c>
    </row>
    <row r="4282" spans="4:18" x14ac:dyDescent="0.35">
      <c r="D4282" s="21">
        <f t="shared" si="667"/>
        <v>39626.166666656296</v>
      </c>
      <c r="E4282" s="21" t="b">
        <f t="shared" si="660"/>
        <v>0</v>
      </c>
      <c r="F4282" s="21" t="b">
        <f t="shared" si="661"/>
        <v>0</v>
      </c>
      <c r="G4282" s="20">
        <f t="shared" si="662"/>
        <v>1</v>
      </c>
      <c r="H4282" s="20">
        <f t="shared" si="663"/>
        <v>24</v>
      </c>
      <c r="I4282" s="20">
        <f t="shared" si="668"/>
        <v>5</v>
      </c>
      <c r="J4282" s="21">
        <f t="shared" si="669"/>
        <v>39626</v>
      </c>
      <c r="K4282" s="21"/>
      <c r="L4282" s="21" t="str">
        <f t="shared" si="664"/>
        <v>Friday</v>
      </c>
      <c r="M4282" s="20">
        <f t="shared" si="665"/>
        <v>6</v>
      </c>
      <c r="N4282" s="19">
        <v>3979.5</v>
      </c>
      <c r="O4282" s="4">
        <f>MATCH(N4282-1,'Supply Data'!$K$12:$K$17)+1</f>
        <v>4</v>
      </c>
      <c r="P4282">
        <f>INDEX('Supply Data'!$L$12:$L$17,'Demand Data'!O4282)</f>
        <v>50</v>
      </c>
      <c r="R4282" t="str">
        <f t="shared" si="666"/>
        <v>27-Jun-08 Friday 5</v>
      </c>
    </row>
    <row r="4283" spans="4:18" x14ac:dyDescent="0.35">
      <c r="D4283" s="21">
        <f t="shared" si="667"/>
        <v>39626.20833332296</v>
      </c>
      <c r="E4283" s="21" t="b">
        <f t="shared" si="660"/>
        <v>0</v>
      </c>
      <c r="F4283" s="21" t="b">
        <f t="shared" si="661"/>
        <v>0</v>
      </c>
      <c r="G4283" s="20">
        <f t="shared" si="662"/>
        <v>1</v>
      </c>
      <c r="H4283" s="20">
        <f t="shared" si="663"/>
        <v>24</v>
      </c>
      <c r="I4283" s="20">
        <f t="shared" si="668"/>
        <v>6</v>
      </c>
      <c r="J4283" s="21">
        <f t="shared" si="669"/>
        <v>39626</v>
      </c>
      <c r="K4283" s="21"/>
      <c r="L4283" s="21" t="str">
        <f t="shared" si="664"/>
        <v>Friday</v>
      </c>
      <c r="M4283" s="20">
        <f t="shared" si="665"/>
        <v>6</v>
      </c>
      <c r="N4283" s="19">
        <v>3919.5</v>
      </c>
      <c r="O4283" s="4">
        <f>MATCH(N4283-1,'Supply Data'!$K$12:$K$17)+1</f>
        <v>4</v>
      </c>
      <c r="P4283">
        <f>INDEX('Supply Data'!$L$12:$L$17,'Demand Data'!O4283)</f>
        <v>50</v>
      </c>
      <c r="R4283" t="str">
        <f t="shared" si="666"/>
        <v>27-Jun-08 Friday 6</v>
      </c>
    </row>
    <row r="4284" spans="4:18" x14ac:dyDescent="0.35">
      <c r="D4284" s="21">
        <f t="shared" si="667"/>
        <v>39626.249999989624</v>
      </c>
      <c r="E4284" s="21" t="b">
        <f t="shared" si="660"/>
        <v>0</v>
      </c>
      <c r="F4284" s="21" t="b">
        <f t="shared" si="661"/>
        <v>0</v>
      </c>
      <c r="G4284" s="20">
        <f t="shared" si="662"/>
        <v>1</v>
      </c>
      <c r="H4284" s="20">
        <f t="shared" si="663"/>
        <v>24</v>
      </c>
      <c r="I4284" s="20">
        <f t="shared" si="668"/>
        <v>7</v>
      </c>
      <c r="J4284" s="21">
        <f t="shared" si="669"/>
        <v>39626</v>
      </c>
      <c r="K4284" s="21"/>
      <c r="L4284" s="21" t="str">
        <f t="shared" si="664"/>
        <v>Friday</v>
      </c>
      <c r="M4284" s="20">
        <f t="shared" si="665"/>
        <v>6</v>
      </c>
      <c r="N4284" s="19">
        <v>4057.5</v>
      </c>
      <c r="O4284" s="4">
        <f>MATCH(N4284-1,'Supply Data'!$K$12:$K$17)+1</f>
        <v>4</v>
      </c>
      <c r="P4284">
        <f>INDEX('Supply Data'!$L$12:$L$17,'Demand Data'!O4284)</f>
        <v>50</v>
      </c>
      <c r="R4284" t="str">
        <f t="shared" si="666"/>
        <v>27-Jun-08 Friday 7</v>
      </c>
    </row>
    <row r="4285" spans="4:18" x14ac:dyDescent="0.35">
      <c r="D4285" s="21">
        <f t="shared" si="667"/>
        <v>39626.291666656289</v>
      </c>
      <c r="E4285" s="21" t="b">
        <f t="shared" si="660"/>
        <v>0</v>
      </c>
      <c r="F4285" s="21" t="b">
        <f t="shared" si="661"/>
        <v>0</v>
      </c>
      <c r="G4285" s="20">
        <f t="shared" si="662"/>
        <v>1</v>
      </c>
      <c r="H4285" s="20">
        <f t="shared" si="663"/>
        <v>24</v>
      </c>
      <c r="I4285" s="20">
        <f t="shared" si="668"/>
        <v>8</v>
      </c>
      <c r="J4285" s="21">
        <f t="shared" si="669"/>
        <v>39626</v>
      </c>
      <c r="K4285" s="21"/>
      <c r="L4285" s="21" t="str">
        <f t="shared" si="664"/>
        <v>Friday</v>
      </c>
      <c r="M4285" s="20">
        <f t="shared" si="665"/>
        <v>6</v>
      </c>
      <c r="N4285" s="19">
        <v>4692</v>
      </c>
      <c r="O4285" s="4">
        <f>MATCH(N4285-1,'Supply Data'!$K$12:$K$17)+1</f>
        <v>4</v>
      </c>
      <c r="P4285">
        <f>INDEX('Supply Data'!$L$12:$L$17,'Demand Data'!O4285)</f>
        <v>50</v>
      </c>
      <c r="R4285" t="str">
        <f t="shared" si="666"/>
        <v>27-Jun-08 Friday 8</v>
      </c>
    </row>
    <row r="4286" spans="4:18" x14ac:dyDescent="0.35">
      <c r="D4286" s="21">
        <f t="shared" si="667"/>
        <v>39626.333333322953</v>
      </c>
      <c r="E4286" s="21" t="b">
        <f t="shared" si="660"/>
        <v>0</v>
      </c>
      <c r="F4286" s="21" t="b">
        <f t="shared" si="661"/>
        <v>0</v>
      </c>
      <c r="G4286" s="20">
        <f t="shared" si="662"/>
        <v>1</v>
      </c>
      <c r="H4286" s="20">
        <f t="shared" si="663"/>
        <v>24</v>
      </c>
      <c r="I4286" s="20">
        <f t="shared" si="668"/>
        <v>9</v>
      </c>
      <c r="J4286" s="21">
        <f t="shared" si="669"/>
        <v>39626</v>
      </c>
      <c r="K4286" s="21"/>
      <c r="L4286" s="21" t="str">
        <f t="shared" si="664"/>
        <v>Friday</v>
      </c>
      <c r="M4286" s="20">
        <f t="shared" si="665"/>
        <v>6</v>
      </c>
      <c r="N4286" s="19">
        <v>5260.5</v>
      </c>
      <c r="O4286" s="4">
        <f>MATCH(N4286-1,'Supply Data'!$K$12:$K$17)+1</f>
        <v>5</v>
      </c>
      <c r="P4286">
        <f>INDEX('Supply Data'!$L$12:$L$17,'Demand Data'!O4286)</f>
        <v>75</v>
      </c>
      <c r="R4286" t="str">
        <f t="shared" si="666"/>
        <v>27-Jun-08 Friday 9</v>
      </c>
    </row>
    <row r="4287" spans="4:18" x14ac:dyDescent="0.35">
      <c r="D4287" s="21">
        <f t="shared" si="667"/>
        <v>39626.374999989617</v>
      </c>
      <c r="E4287" s="21" t="b">
        <f t="shared" si="660"/>
        <v>0</v>
      </c>
      <c r="F4287" s="21" t="b">
        <f t="shared" si="661"/>
        <v>0</v>
      </c>
      <c r="G4287" s="20">
        <f t="shared" si="662"/>
        <v>1</v>
      </c>
      <c r="H4287" s="20">
        <f t="shared" si="663"/>
        <v>24</v>
      </c>
      <c r="I4287" s="20">
        <f t="shared" si="668"/>
        <v>10</v>
      </c>
      <c r="J4287" s="21">
        <f t="shared" si="669"/>
        <v>39626</v>
      </c>
      <c r="K4287" s="21"/>
      <c r="L4287" s="21" t="str">
        <f t="shared" si="664"/>
        <v>Friday</v>
      </c>
      <c r="M4287" s="20">
        <f t="shared" si="665"/>
        <v>6</v>
      </c>
      <c r="N4287" s="19">
        <v>5724</v>
      </c>
      <c r="O4287" s="4">
        <f>MATCH(N4287-1,'Supply Data'!$K$12:$K$17)+1</f>
        <v>5</v>
      </c>
      <c r="P4287">
        <f>INDEX('Supply Data'!$L$12:$L$17,'Demand Data'!O4287)</f>
        <v>75</v>
      </c>
      <c r="R4287" t="str">
        <f t="shared" si="666"/>
        <v>27-Jun-08 Friday 10</v>
      </c>
    </row>
    <row r="4288" spans="4:18" x14ac:dyDescent="0.35">
      <c r="D4288" s="21">
        <f t="shared" si="667"/>
        <v>39626.416666656281</v>
      </c>
      <c r="E4288" s="21" t="b">
        <f t="shared" si="660"/>
        <v>0</v>
      </c>
      <c r="F4288" s="21" t="b">
        <f t="shared" si="661"/>
        <v>0</v>
      </c>
      <c r="G4288" s="20">
        <f t="shared" si="662"/>
        <v>1</v>
      </c>
      <c r="H4288" s="20">
        <f t="shared" si="663"/>
        <v>24</v>
      </c>
      <c r="I4288" s="20">
        <f t="shared" si="668"/>
        <v>11</v>
      </c>
      <c r="J4288" s="21">
        <f t="shared" si="669"/>
        <v>39626</v>
      </c>
      <c r="K4288" s="21"/>
      <c r="L4288" s="21" t="str">
        <f t="shared" si="664"/>
        <v>Friday</v>
      </c>
      <c r="M4288" s="20">
        <f t="shared" si="665"/>
        <v>6</v>
      </c>
      <c r="N4288" s="19">
        <v>5845.5</v>
      </c>
      <c r="O4288" s="4">
        <f>MATCH(N4288-1,'Supply Data'!$K$12:$K$17)+1</f>
        <v>5</v>
      </c>
      <c r="P4288">
        <f>INDEX('Supply Data'!$L$12:$L$17,'Demand Data'!O4288)</f>
        <v>75</v>
      </c>
      <c r="R4288" t="str">
        <f t="shared" si="666"/>
        <v>27-Jun-08 Friday 11</v>
      </c>
    </row>
    <row r="4289" spans="4:18" x14ac:dyDescent="0.35">
      <c r="D4289" s="21">
        <f t="shared" si="667"/>
        <v>39626.458333322946</v>
      </c>
      <c r="E4289" s="21" t="b">
        <f t="shared" si="660"/>
        <v>0</v>
      </c>
      <c r="F4289" s="21" t="b">
        <f t="shared" si="661"/>
        <v>0</v>
      </c>
      <c r="G4289" s="20">
        <f t="shared" si="662"/>
        <v>1</v>
      </c>
      <c r="H4289" s="20">
        <f t="shared" si="663"/>
        <v>24</v>
      </c>
      <c r="I4289" s="20">
        <f t="shared" si="668"/>
        <v>12</v>
      </c>
      <c r="J4289" s="21">
        <f t="shared" si="669"/>
        <v>39626</v>
      </c>
      <c r="K4289" s="21"/>
      <c r="L4289" s="21" t="str">
        <f t="shared" si="664"/>
        <v>Friday</v>
      </c>
      <c r="M4289" s="20">
        <f t="shared" si="665"/>
        <v>6</v>
      </c>
      <c r="N4289" s="19">
        <v>5703</v>
      </c>
      <c r="O4289" s="4">
        <f>MATCH(N4289-1,'Supply Data'!$K$12:$K$17)+1</f>
        <v>5</v>
      </c>
      <c r="P4289">
        <f>INDEX('Supply Data'!$L$12:$L$17,'Demand Data'!O4289)</f>
        <v>75</v>
      </c>
      <c r="R4289" t="str">
        <f t="shared" si="666"/>
        <v>27-Jun-08 Friday 12</v>
      </c>
    </row>
    <row r="4290" spans="4:18" x14ac:dyDescent="0.35">
      <c r="D4290" s="21">
        <f t="shared" si="667"/>
        <v>39626.49999998961</v>
      </c>
      <c r="E4290" s="21" t="b">
        <f t="shared" si="660"/>
        <v>0</v>
      </c>
      <c r="F4290" s="21" t="b">
        <f t="shared" si="661"/>
        <v>0</v>
      </c>
      <c r="G4290" s="20">
        <f t="shared" si="662"/>
        <v>1</v>
      </c>
      <c r="H4290" s="20">
        <f t="shared" si="663"/>
        <v>24</v>
      </c>
      <c r="I4290" s="20">
        <f t="shared" si="668"/>
        <v>13</v>
      </c>
      <c r="J4290" s="21">
        <f t="shared" si="669"/>
        <v>39626</v>
      </c>
      <c r="K4290" s="21"/>
      <c r="L4290" s="21" t="str">
        <f t="shared" si="664"/>
        <v>Friday</v>
      </c>
      <c r="M4290" s="20">
        <f t="shared" si="665"/>
        <v>6</v>
      </c>
      <c r="N4290" s="19">
        <v>5832</v>
      </c>
      <c r="O4290" s="4">
        <f>MATCH(N4290-1,'Supply Data'!$K$12:$K$17)+1</f>
        <v>5</v>
      </c>
      <c r="P4290">
        <f>INDEX('Supply Data'!$L$12:$L$17,'Demand Data'!O4290)</f>
        <v>75</v>
      </c>
      <c r="R4290" t="str">
        <f t="shared" si="666"/>
        <v>27-Jun-08 Friday 13</v>
      </c>
    </row>
    <row r="4291" spans="4:18" x14ac:dyDescent="0.35">
      <c r="D4291" s="21">
        <f t="shared" si="667"/>
        <v>39626.541666656274</v>
      </c>
      <c r="E4291" s="21" t="b">
        <f t="shared" si="660"/>
        <v>0</v>
      </c>
      <c r="F4291" s="21" t="b">
        <f t="shared" si="661"/>
        <v>0</v>
      </c>
      <c r="G4291" s="20">
        <f t="shared" si="662"/>
        <v>1</v>
      </c>
      <c r="H4291" s="20">
        <f t="shared" si="663"/>
        <v>24</v>
      </c>
      <c r="I4291" s="20">
        <f t="shared" si="668"/>
        <v>14</v>
      </c>
      <c r="J4291" s="21">
        <f t="shared" si="669"/>
        <v>39626</v>
      </c>
      <c r="K4291" s="21"/>
      <c r="L4291" s="21" t="str">
        <f t="shared" si="664"/>
        <v>Friday</v>
      </c>
      <c r="M4291" s="20">
        <f t="shared" si="665"/>
        <v>6</v>
      </c>
      <c r="N4291" s="19">
        <v>5961</v>
      </c>
      <c r="O4291" s="4">
        <f>MATCH(N4291-1,'Supply Data'!$K$12:$K$17)+1</f>
        <v>5</v>
      </c>
      <c r="P4291">
        <f>INDEX('Supply Data'!$L$12:$L$17,'Demand Data'!O4291)</f>
        <v>75</v>
      </c>
      <c r="R4291" t="str">
        <f t="shared" si="666"/>
        <v>27-Jun-08 Friday 14</v>
      </c>
    </row>
    <row r="4292" spans="4:18" x14ac:dyDescent="0.35">
      <c r="D4292" s="21">
        <f t="shared" si="667"/>
        <v>39626.583333322938</v>
      </c>
      <c r="E4292" s="21" t="b">
        <f t="shared" si="660"/>
        <v>0</v>
      </c>
      <c r="F4292" s="21" t="b">
        <f t="shared" si="661"/>
        <v>0</v>
      </c>
      <c r="G4292" s="20">
        <f t="shared" si="662"/>
        <v>1</v>
      </c>
      <c r="H4292" s="20">
        <f t="shared" si="663"/>
        <v>24</v>
      </c>
      <c r="I4292" s="20">
        <f t="shared" si="668"/>
        <v>15</v>
      </c>
      <c r="J4292" s="21">
        <f t="shared" si="669"/>
        <v>39626</v>
      </c>
      <c r="K4292" s="21"/>
      <c r="L4292" s="21" t="str">
        <f t="shared" si="664"/>
        <v>Friday</v>
      </c>
      <c r="M4292" s="20">
        <f t="shared" si="665"/>
        <v>6</v>
      </c>
      <c r="N4292" s="19">
        <v>5887.5</v>
      </c>
      <c r="O4292" s="4">
        <f>MATCH(N4292-1,'Supply Data'!$K$12:$K$17)+1</f>
        <v>5</v>
      </c>
      <c r="P4292">
        <f>INDEX('Supply Data'!$L$12:$L$17,'Demand Data'!O4292)</f>
        <v>75</v>
      </c>
      <c r="R4292" t="str">
        <f t="shared" si="666"/>
        <v>27-Jun-08 Friday 15</v>
      </c>
    </row>
    <row r="4293" spans="4:18" x14ac:dyDescent="0.35">
      <c r="D4293" s="21">
        <f t="shared" si="667"/>
        <v>39626.624999989603</v>
      </c>
      <c r="E4293" s="21" t="b">
        <f t="shared" si="660"/>
        <v>0</v>
      </c>
      <c r="F4293" s="21" t="b">
        <f t="shared" si="661"/>
        <v>0</v>
      </c>
      <c r="G4293" s="20">
        <f t="shared" si="662"/>
        <v>1</v>
      </c>
      <c r="H4293" s="20">
        <f t="shared" si="663"/>
        <v>24</v>
      </c>
      <c r="I4293" s="20">
        <f t="shared" si="668"/>
        <v>16</v>
      </c>
      <c r="J4293" s="21">
        <f t="shared" si="669"/>
        <v>39626</v>
      </c>
      <c r="K4293" s="21"/>
      <c r="L4293" s="21" t="str">
        <f t="shared" si="664"/>
        <v>Friday</v>
      </c>
      <c r="M4293" s="20">
        <f t="shared" si="665"/>
        <v>6</v>
      </c>
      <c r="N4293" s="19">
        <v>5619</v>
      </c>
      <c r="O4293" s="4">
        <f>MATCH(N4293-1,'Supply Data'!$K$12:$K$17)+1</f>
        <v>5</v>
      </c>
      <c r="P4293">
        <f>INDEX('Supply Data'!$L$12:$L$17,'Demand Data'!O4293)</f>
        <v>75</v>
      </c>
      <c r="R4293" t="str">
        <f t="shared" si="666"/>
        <v>27-Jun-08 Friday 16</v>
      </c>
    </row>
    <row r="4294" spans="4:18" x14ac:dyDescent="0.35">
      <c r="D4294" s="21">
        <f t="shared" si="667"/>
        <v>39626.666666656267</v>
      </c>
      <c r="E4294" s="21" t="b">
        <f t="shared" ref="E4294:E4357" si="670">D4294=$D$2</f>
        <v>0</v>
      </c>
      <c r="F4294" s="21" t="b">
        <f t="shared" ref="F4294:F4357" si="671">D4294=$E$2</f>
        <v>0</v>
      </c>
      <c r="G4294" s="20">
        <f t="shared" si="662"/>
        <v>1</v>
      </c>
      <c r="H4294" s="20">
        <f t="shared" si="663"/>
        <v>24</v>
      </c>
      <c r="I4294" s="20">
        <f t="shared" si="668"/>
        <v>17</v>
      </c>
      <c r="J4294" s="21">
        <f t="shared" si="669"/>
        <v>39626</v>
      </c>
      <c r="K4294" s="21"/>
      <c r="L4294" s="21" t="str">
        <f t="shared" si="664"/>
        <v>Friday</v>
      </c>
      <c r="M4294" s="20">
        <f t="shared" si="665"/>
        <v>6</v>
      </c>
      <c r="N4294" s="19">
        <v>5548.5</v>
      </c>
      <c r="O4294" s="4">
        <f>MATCH(N4294-1,'Supply Data'!$K$12:$K$17)+1</f>
        <v>5</v>
      </c>
      <c r="P4294">
        <f>INDEX('Supply Data'!$L$12:$L$17,'Demand Data'!O4294)</f>
        <v>75</v>
      </c>
      <c r="R4294" t="str">
        <f t="shared" si="666"/>
        <v>27-Jun-08 Friday 17</v>
      </c>
    </row>
    <row r="4295" spans="4:18" x14ac:dyDescent="0.35">
      <c r="D4295" s="21">
        <f t="shared" si="667"/>
        <v>39626.708333322931</v>
      </c>
      <c r="E4295" s="21" t="b">
        <f t="shared" si="670"/>
        <v>0</v>
      </c>
      <c r="F4295" s="21" t="b">
        <f t="shared" si="671"/>
        <v>0</v>
      </c>
      <c r="G4295" s="20">
        <f t="shared" ref="G4295:G4358" si="672">IF(E4295,2,IF(F4295,3,1))</f>
        <v>1</v>
      </c>
      <c r="H4295" s="20">
        <f t="shared" ref="H4295:H4358" si="673">CHOOSE(G4295,24,23,25)</f>
        <v>24</v>
      </c>
      <c r="I4295" s="20">
        <f t="shared" si="668"/>
        <v>18</v>
      </c>
      <c r="J4295" s="21">
        <f t="shared" si="669"/>
        <v>39626</v>
      </c>
      <c r="K4295" s="21"/>
      <c r="L4295" s="21" t="str">
        <f t="shared" ref="L4295:L4358" si="674">TEXT(J4295,"ddddd")</f>
        <v>Friday</v>
      </c>
      <c r="M4295" s="20">
        <f t="shared" ref="M4295:M4358" si="675">MONTH(D4295)</f>
        <v>6</v>
      </c>
      <c r="N4295" s="19">
        <v>5488.5</v>
      </c>
      <c r="O4295" s="4">
        <f>MATCH(N4295-1,'Supply Data'!$K$12:$K$17)+1</f>
        <v>5</v>
      </c>
      <c r="P4295">
        <f>INDEX('Supply Data'!$L$12:$L$17,'Demand Data'!O4295)</f>
        <v>75</v>
      </c>
      <c r="R4295" t="str">
        <f t="shared" ref="R4295:R4358" si="676">TEXT(D4295,"dd-mmm-yy ddddd")&amp;" "&amp;I4295</f>
        <v>27-Jun-08 Friday 18</v>
      </c>
    </row>
    <row r="4296" spans="4:18" x14ac:dyDescent="0.35">
      <c r="D4296" s="21">
        <f t="shared" ref="D4296:D4359" si="677">D4295+1/24</f>
        <v>39626.749999989595</v>
      </c>
      <c r="E4296" s="21" t="b">
        <f t="shared" si="670"/>
        <v>0</v>
      </c>
      <c r="F4296" s="21" t="b">
        <f t="shared" si="671"/>
        <v>0</v>
      </c>
      <c r="G4296" s="20">
        <f t="shared" si="672"/>
        <v>1</v>
      </c>
      <c r="H4296" s="20">
        <f t="shared" si="673"/>
        <v>24</v>
      </c>
      <c r="I4296" s="20">
        <f t="shared" ref="I4296:I4359" si="678">IF(I4295&gt;=H4296,1,I4295+1)</f>
        <v>19</v>
      </c>
      <c r="J4296" s="21">
        <f t="shared" ref="J4296:J4359" si="679">IF(I4296=1,J4295+1,J4295)</f>
        <v>39626</v>
      </c>
      <c r="K4296" s="21"/>
      <c r="L4296" s="21" t="str">
        <f t="shared" si="674"/>
        <v>Friday</v>
      </c>
      <c r="M4296" s="20">
        <f t="shared" si="675"/>
        <v>6</v>
      </c>
      <c r="N4296" s="19">
        <v>5935.5</v>
      </c>
      <c r="O4296" s="4">
        <f>MATCH(N4296-1,'Supply Data'!$K$12:$K$17)+1</f>
        <v>5</v>
      </c>
      <c r="P4296">
        <f>INDEX('Supply Data'!$L$12:$L$17,'Demand Data'!O4296)</f>
        <v>75</v>
      </c>
      <c r="R4296" t="str">
        <f t="shared" si="676"/>
        <v>27-Jun-08 Friday 19</v>
      </c>
    </row>
    <row r="4297" spans="4:18" x14ac:dyDescent="0.35">
      <c r="D4297" s="21">
        <f t="shared" si="677"/>
        <v>39626.79166665626</v>
      </c>
      <c r="E4297" s="21" t="b">
        <f t="shared" si="670"/>
        <v>0</v>
      </c>
      <c r="F4297" s="21" t="b">
        <f t="shared" si="671"/>
        <v>0</v>
      </c>
      <c r="G4297" s="20">
        <f t="shared" si="672"/>
        <v>1</v>
      </c>
      <c r="H4297" s="20">
        <f t="shared" si="673"/>
        <v>24</v>
      </c>
      <c r="I4297" s="20">
        <f t="shared" si="678"/>
        <v>20</v>
      </c>
      <c r="J4297" s="21">
        <f t="shared" si="679"/>
        <v>39626</v>
      </c>
      <c r="K4297" s="21"/>
      <c r="L4297" s="21" t="str">
        <f t="shared" si="674"/>
        <v>Friday</v>
      </c>
      <c r="M4297" s="20">
        <f t="shared" si="675"/>
        <v>6</v>
      </c>
      <c r="N4297" s="19">
        <v>5901</v>
      </c>
      <c r="O4297" s="4">
        <f>MATCH(N4297-1,'Supply Data'!$K$12:$K$17)+1</f>
        <v>5</v>
      </c>
      <c r="P4297">
        <f>INDEX('Supply Data'!$L$12:$L$17,'Demand Data'!O4297)</f>
        <v>75</v>
      </c>
      <c r="R4297" t="str">
        <f t="shared" si="676"/>
        <v>27-Jun-08 Friday 20</v>
      </c>
    </row>
    <row r="4298" spans="4:18" x14ac:dyDescent="0.35">
      <c r="D4298" s="21">
        <f t="shared" si="677"/>
        <v>39626.833333322924</v>
      </c>
      <c r="E4298" s="21" t="b">
        <f t="shared" si="670"/>
        <v>0</v>
      </c>
      <c r="F4298" s="21" t="b">
        <f t="shared" si="671"/>
        <v>0</v>
      </c>
      <c r="G4298" s="20">
        <f t="shared" si="672"/>
        <v>1</v>
      </c>
      <c r="H4298" s="20">
        <f t="shared" si="673"/>
        <v>24</v>
      </c>
      <c r="I4298" s="20">
        <f t="shared" si="678"/>
        <v>21</v>
      </c>
      <c r="J4298" s="21">
        <f t="shared" si="679"/>
        <v>39626</v>
      </c>
      <c r="K4298" s="21"/>
      <c r="L4298" s="21" t="str">
        <f t="shared" si="674"/>
        <v>Friday</v>
      </c>
      <c r="M4298" s="20">
        <f t="shared" si="675"/>
        <v>6</v>
      </c>
      <c r="N4298" s="19">
        <v>5620.5</v>
      </c>
      <c r="O4298" s="4">
        <f>MATCH(N4298-1,'Supply Data'!$K$12:$K$17)+1</f>
        <v>5</v>
      </c>
      <c r="P4298">
        <f>INDEX('Supply Data'!$L$12:$L$17,'Demand Data'!O4298)</f>
        <v>75</v>
      </c>
      <c r="R4298" t="str">
        <f t="shared" si="676"/>
        <v>27-Jun-08 Friday 21</v>
      </c>
    </row>
    <row r="4299" spans="4:18" x14ac:dyDescent="0.35">
      <c r="D4299" s="21">
        <f t="shared" si="677"/>
        <v>39626.874999989588</v>
      </c>
      <c r="E4299" s="21" t="b">
        <f t="shared" si="670"/>
        <v>0</v>
      </c>
      <c r="F4299" s="21" t="b">
        <f t="shared" si="671"/>
        <v>0</v>
      </c>
      <c r="G4299" s="20">
        <f t="shared" si="672"/>
        <v>1</v>
      </c>
      <c r="H4299" s="20">
        <f t="shared" si="673"/>
        <v>24</v>
      </c>
      <c r="I4299" s="20">
        <f t="shared" si="678"/>
        <v>22</v>
      </c>
      <c r="J4299" s="21">
        <f t="shared" si="679"/>
        <v>39626</v>
      </c>
      <c r="K4299" s="21"/>
      <c r="L4299" s="21" t="str">
        <f t="shared" si="674"/>
        <v>Friday</v>
      </c>
      <c r="M4299" s="20">
        <f t="shared" si="675"/>
        <v>6</v>
      </c>
      <c r="N4299" s="19">
        <v>5221.5</v>
      </c>
      <c r="O4299" s="4">
        <f>MATCH(N4299-1,'Supply Data'!$K$12:$K$17)+1</f>
        <v>5</v>
      </c>
      <c r="P4299">
        <f>INDEX('Supply Data'!$L$12:$L$17,'Demand Data'!O4299)</f>
        <v>75</v>
      </c>
      <c r="R4299" t="str">
        <f t="shared" si="676"/>
        <v>27-Jun-08 Friday 22</v>
      </c>
    </row>
    <row r="4300" spans="4:18" x14ac:dyDescent="0.35">
      <c r="D4300" s="21">
        <f t="shared" si="677"/>
        <v>39626.916666656252</v>
      </c>
      <c r="E4300" s="21" t="b">
        <f t="shared" si="670"/>
        <v>0</v>
      </c>
      <c r="F4300" s="21" t="b">
        <f t="shared" si="671"/>
        <v>0</v>
      </c>
      <c r="G4300" s="20">
        <f t="shared" si="672"/>
        <v>1</v>
      </c>
      <c r="H4300" s="20">
        <f t="shared" si="673"/>
        <v>24</v>
      </c>
      <c r="I4300" s="20">
        <f t="shared" si="678"/>
        <v>23</v>
      </c>
      <c r="J4300" s="21">
        <f t="shared" si="679"/>
        <v>39626</v>
      </c>
      <c r="K4300" s="21"/>
      <c r="L4300" s="21" t="str">
        <f t="shared" si="674"/>
        <v>Friday</v>
      </c>
      <c r="M4300" s="20">
        <f t="shared" si="675"/>
        <v>6</v>
      </c>
      <c r="N4300" s="19">
        <v>4791</v>
      </c>
      <c r="O4300" s="4">
        <f>MATCH(N4300-1,'Supply Data'!$K$12:$K$17)+1</f>
        <v>4</v>
      </c>
      <c r="P4300">
        <f>INDEX('Supply Data'!$L$12:$L$17,'Demand Data'!O4300)</f>
        <v>50</v>
      </c>
      <c r="R4300" t="str">
        <f t="shared" si="676"/>
        <v>27-Jun-08 Friday 23</v>
      </c>
    </row>
    <row r="4301" spans="4:18" x14ac:dyDescent="0.35">
      <c r="D4301" s="21">
        <f t="shared" si="677"/>
        <v>39626.958333322917</v>
      </c>
      <c r="E4301" s="21" t="b">
        <f t="shared" si="670"/>
        <v>0</v>
      </c>
      <c r="F4301" s="21" t="b">
        <f t="shared" si="671"/>
        <v>0</v>
      </c>
      <c r="G4301" s="20">
        <f t="shared" si="672"/>
        <v>1</v>
      </c>
      <c r="H4301" s="20">
        <f t="shared" si="673"/>
        <v>24</v>
      </c>
      <c r="I4301" s="20">
        <f t="shared" si="678"/>
        <v>24</v>
      </c>
      <c r="J4301" s="21">
        <f t="shared" si="679"/>
        <v>39626</v>
      </c>
      <c r="K4301" s="21"/>
      <c r="L4301" s="21" t="str">
        <f t="shared" si="674"/>
        <v>Friday</v>
      </c>
      <c r="M4301" s="20">
        <f t="shared" si="675"/>
        <v>6</v>
      </c>
      <c r="N4301" s="19">
        <v>4543.5</v>
      </c>
      <c r="O4301" s="4">
        <f>MATCH(N4301-1,'Supply Data'!$K$12:$K$17)+1</f>
        <v>4</v>
      </c>
      <c r="P4301">
        <f>INDEX('Supply Data'!$L$12:$L$17,'Demand Data'!O4301)</f>
        <v>50</v>
      </c>
      <c r="R4301" t="str">
        <f t="shared" si="676"/>
        <v>27-Jun-08 Friday 24</v>
      </c>
    </row>
    <row r="4302" spans="4:18" x14ac:dyDescent="0.35">
      <c r="D4302" s="21">
        <f t="shared" si="677"/>
        <v>39626.999999989581</v>
      </c>
      <c r="E4302" s="21" t="b">
        <f t="shared" si="670"/>
        <v>0</v>
      </c>
      <c r="F4302" s="21" t="b">
        <f t="shared" si="671"/>
        <v>0</v>
      </c>
      <c r="G4302" s="20">
        <f t="shared" si="672"/>
        <v>1</v>
      </c>
      <c r="H4302" s="20">
        <f t="shared" si="673"/>
        <v>24</v>
      </c>
      <c r="I4302" s="20">
        <f t="shared" si="678"/>
        <v>1</v>
      </c>
      <c r="J4302" s="21">
        <f t="shared" si="679"/>
        <v>39627</v>
      </c>
      <c r="K4302" s="21"/>
      <c r="L4302" s="21" t="str">
        <f t="shared" si="674"/>
        <v>Saturday</v>
      </c>
      <c r="M4302" s="20">
        <f t="shared" si="675"/>
        <v>6</v>
      </c>
      <c r="N4302" s="19">
        <v>4417.5</v>
      </c>
      <c r="O4302" s="4">
        <f>MATCH(N4302-1,'Supply Data'!$K$12:$K$17)+1</f>
        <v>4</v>
      </c>
      <c r="P4302">
        <f>INDEX('Supply Data'!$L$12:$L$17,'Demand Data'!O4302)</f>
        <v>50</v>
      </c>
      <c r="R4302" t="str">
        <f t="shared" si="676"/>
        <v>28-Jun-08 Saturday 1</v>
      </c>
    </row>
    <row r="4303" spans="4:18" x14ac:dyDescent="0.35">
      <c r="D4303" s="21">
        <f t="shared" si="677"/>
        <v>39627.041666656245</v>
      </c>
      <c r="E4303" s="21" t="b">
        <f t="shared" si="670"/>
        <v>0</v>
      </c>
      <c r="F4303" s="21" t="b">
        <f t="shared" si="671"/>
        <v>0</v>
      </c>
      <c r="G4303" s="20">
        <f t="shared" si="672"/>
        <v>1</v>
      </c>
      <c r="H4303" s="20">
        <f t="shared" si="673"/>
        <v>24</v>
      </c>
      <c r="I4303" s="20">
        <f t="shared" si="678"/>
        <v>2</v>
      </c>
      <c r="J4303" s="21">
        <f t="shared" si="679"/>
        <v>39627</v>
      </c>
      <c r="K4303" s="21"/>
      <c r="L4303" s="21" t="str">
        <f t="shared" si="674"/>
        <v>Saturday</v>
      </c>
      <c r="M4303" s="20">
        <f t="shared" si="675"/>
        <v>6</v>
      </c>
      <c r="N4303" s="19">
        <v>4254</v>
      </c>
      <c r="O4303" s="4">
        <f>MATCH(N4303-1,'Supply Data'!$K$12:$K$17)+1</f>
        <v>4</v>
      </c>
      <c r="P4303">
        <f>INDEX('Supply Data'!$L$12:$L$17,'Demand Data'!O4303)</f>
        <v>50</v>
      </c>
      <c r="R4303" t="str">
        <f t="shared" si="676"/>
        <v>28-Jun-08 Saturday 2</v>
      </c>
    </row>
    <row r="4304" spans="4:18" x14ac:dyDescent="0.35">
      <c r="D4304" s="21">
        <f t="shared" si="677"/>
        <v>39627.083333322909</v>
      </c>
      <c r="E4304" s="21" t="b">
        <f t="shared" si="670"/>
        <v>0</v>
      </c>
      <c r="F4304" s="21" t="b">
        <f t="shared" si="671"/>
        <v>0</v>
      </c>
      <c r="G4304" s="20">
        <f t="shared" si="672"/>
        <v>1</v>
      </c>
      <c r="H4304" s="20">
        <f t="shared" si="673"/>
        <v>24</v>
      </c>
      <c r="I4304" s="20">
        <f t="shared" si="678"/>
        <v>3</v>
      </c>
      <c r="J4304" s="21">
        <f t="shared" si="679"/>
        <v>39627</v>
      </c>
      <c r="K4304" s="21"/>
      <c r="L4304" s="21" t="str">
        <f t="shared" si="674"/>
        <v>Saturday</v>
      </c>
      <c r="M4304" s="20">
        <f t="shared" si="675"/>
        <v>6</v>
      </c>
      <c r="N4304" s="19">
        <v>4144.5</v>
      </c>
      <c r="O4304" s="4">
        <f>MATCH(N4304-1,'Supply Data'!$K$12:$K$17)+1</f>
        <v>4</v>
      </c>
      <c r="P4304">
        <f>INDEX('Supply Data'!$L$12:$L$17,'Demand Data'!O4304)</f>
        <v>50</v>
      </c>
      <c r="R4304" t="str">
        <f t="shared" si="676"/>
        <v>28-Jun-08 Saturday 3</v>
      </c>
    </row>
    <row r="4305" spans="4:18" x14ac:dyDescent="0.35">
      <c r="D4305" s="21">
        <f t="shared" si="677"/>
        <v>39627.124999989574</v>
      </c>
      <c r="E4305" s="21" t="b">
        <f t="shared" si="670"/>
        <v>0</v>
      </c>
      <c r="F4305" s="21" t="b">
        <f t="shared" si="671"/>
        <v>0</v>
      </c>
      <c r="G4305" s="20">
        <f t="shared" si="672"/>
        <v>1</v>
      </c>
      <c r="H4305" s="20">
        <f t="shared" si="673"/>
        <v>24</v>
      </c>
      <c r="I4305" s="20">
        <f t="shared" si="678"/>
        <v>4</v>
      </c>
      <c r="J4305" s="21">
        <f t="shared" si="679"/>
        <v>39627</v>
      </c>
      <c r="K4305" s="21"/>
      <c r="L4305" s="21" t="str">
        <f t="shared" si="674"/>
        <v>Saturday</v>
      </c>
      <c r="M4305" s="20">
        <f t="shared" si="675"/>
        <v>6</v>
      </c>
      <c r="N4305" s="19">
        <v>4281</v>
      </c>
      <c r="O4305" s="4">
        <f>MATCH(N4305-1,'Supply Data'!$K$12:$K$17)+1</f>
        <v>4</v>
      </c>
      <c r="P4305">
        <f>INDEX('Supply Data'!$L$12:$L$17,'Demand Data'!O4305)</f>
        <v>50</v>
      </c>
      <c r="R4305" t="str">
        <f t="shared" si="676"/>
        <v>28-Jun-08 Saturday 4</v>
      </c>
    </row>
    <row r="4306" spans="4:18" x14ac:dyDescent="0.35">
      <c r="D4306" s="21">
        <f t="shared" si="677"/>
        <v>39627.166666656238</v>
      </c>
      <c r="E4306" s="21" t="b">
        <f t="shared" si="670"/>
        <v>0</v>
      </c>
      <c r="F4306" s="21" t="b">
        <f t="shared" si="671"/>
        <v>0</v>
      </c>
      <c r="G4306" s="20">
        <f t="shared" si="672"/>
        <v>1</v>
      </c>
      <c r="H4306" s="20">
        <f t="shared" si="673"/>
        <v>24</v>
      </c>
      <c r="I4306" s="20">
        <f t="shared" si="678"/>
        <v>5</v>
      </c>
      <c r="J4306" s="21">
        <f t="shared" si="679"/>
        <v>39627</v>
      </c>
      <c r="K4306" s="21"/>
      <c r="L4306" s="21" t="str">
        <f t="shared" si="674"/>
        <v>Saturday</v>
      </c>
      <c r="M4306" s="20">
        <f t="shared" si="675"/>
        <v>6</v>
      </c>
      <c r="N4306" s="19">
        <v>4171.5</v>
      </c>
      <c r="O4306" s="4">
        <f>MATCH(N4306-1,'Supply Data'!$K$12:$K$17)+1</f>
        <v>4</v>
      </c>
      <c r="P4306">
        <f>INDEX('Supply Data'!$L$12:$L$17,'Demand Data'!O4306)</f>
        <v>50</v>
      </c>
      <c r="R4306" t="str">
        <f t="shared" si="676"/>
        <v>28-Jun-08 Saturday 5</v>
      </c>
    </row>
    <row r="4307" spans="4:18" x14ac:dyDescent="0.35">
      <c r="D4307" s="21">
        <f t="shared" si="677"/>
        <v>39627.208333322902</v>
      </c>
      <c r="E4307" s="21" t="b">
        <f t="shared" si="670"/>
        <v>0</v>
      </c>
      <c r="F4307" s="21" t="b">
        <f t="shared" si="671"/>
        <v>0</v>
      </c>
      <c r="G4307" s="20">
        <f t="shared" si="672"/>
        <v>1</v>
      </c>
      <c r="H4307" s="20">
        <f t="shared" si="673"/>
        <v>24</v>
      </c>
      <c r="I4307" s="20">
        <f t="shared" si="678"/>
        <v>6</v>
      </c>
      <c r="J4307" s="21">
        <f t="shared" si="679"/>
        <v>39627</v>
      </c>
      <c r="K4307" s="21"/>
      <c r="L4307" s="21" t="str">
        <f t="shared" si="674"/>
        <v>Saturday</v>
      </c>
      <c r="M4307" s="20">
        <f t="shared" si="675"/>
        <v>6</v>
      </c>
      <c r="N4307" s="19">
        <v>4171.5</v>
      </c>
      <c r="O4307" s="4">
        <f>MATCH(N4307-1,'Supply Data'!$K$12:$K$17)+1</f>
        <v>4</v>
      </c>
      <c r="P4307">
        <f>INDEX('Supply Data'!$L$12:$L$17,'Demand Data'!O4307)</f>
        <v>50</v>
      </c>
      <c r="R4307" t="str">
        <f t="shared" si="676"/>
        <v>28-Jun-08 Saturday 6</v>
      </c>
    </row>
    <row r="4308" spans="4:18" x14ac:dyDescent="0.35">
      <c r="D4308" s="21">
        <f t="shared" si="677"/>
        <v>39627.249999989566</v>
      </c>
      <c r="E4308" s="21" t="b">
        <f t="shared" si="670"/>
        <v>0</v>
      </c>
      <c r="F4308" s="21" t="b">
        <f t="shared" si="671"/>
        <v>0</v>
      </c>
      <c r="G4308" s="20">
        <f t="shared" si="672"/>
        <v>1</v>
      </c>
      <c r="H4308" s="20">
        <f t="shared" si="673"/>
        <v>24</v>
      </c>
      <c r="I4308" s="20">
        <f t="shared" si="678"/>
        <v>7</v>
      </c>
      <c r="J4308" s="21">
        <f t="shared" si="679"/>
        <v>39627</v>
      </c>
      <c r="K4308" s="21"/>
      <c r="L4308" s="21" t="str">
        <f t="shared" si="674"/>
        <v>Saturday</v>
      </c>
      <c r="M4308" s="20">
        <f t="shared" si="675"/>
        <v>6</v>
      </c>
      <c r="N4308" s="19">
        <v>4225.5</v>
      </c>
      <c r="O4308" s="4">
        <f>MATCH(N4308-1,'Supply Data'!$K$12:$K$17)+1</f>
        <v>4</v>
      </c>
      <c r="P4308">
        <f>INDEX('Supply Data'!$L$12:$L$17,'Demand Data'!O4308)</f>
        <v>50</v>
      </c>
      <c r="R4308" t="str">
        <f t="shared" si="676"/>
        <v>28-Jun-08 Saturday 7</v>
      </c>
    </row>
    <row r="4309" spans="4:18" x14ac:dyDescent="0.35">
      <c r="D4309" s="21">
        <f t="shared" si="677"/>
        <v>39627.291666656231</v>
      </c>
      <c r="E4309" s="21" t="b">
        <f t="shared" si="670"/>
        <v>0</v>
      </c>
      <c r="F4309" s="21" t="b">
        <f t="shared" si="671"/>
        <v>0</v>
      </c>
      <c r="G4309" s="20">
        <f t="shared" si="672"/>
        <v>1</v>
      </c>
      <c r="H4309" s="20">
        <f t="shared" si="673"/>
        <v>24</v>
      </c>
      <c r="I4309" s="20">
        <f t="shared" si="678"/>
        <v>8</v>
      </c>
      <c r="J4309" s="21">
        <f t="shared" si="679"/>
        <v>39627</v>
      </c>
      <c r="K4309" s="21"/>
      <c r="L4309" s="21" t="str">
        <f t="shared" si="674"/>
        <v>Saturday</v>
      </c>
      <c r="M4309" s="20">
        <f t="shared" si="675"/>
        <v>6</v>
      </c>
      <c r="N4309" s="19">
        <v>4866</v>
      </c>
      <c r="O4309" s="4">
        <f>MATCH(N4309-1,'Supply Data'!$K$12:$K$17)+1</f>
        <v>5</v>
      </c>
      <c r="P4309">
        <f>INDEX('Supply Data'!$L$12:$L$17,'Demand Data'!O4309)</f>
        <v>75</v>
      </c>
      <c r="R4309" t="str">
        <f t="shared" si="676"/>
        <v>28-Jun-08 Saturday 8</v>
      </c>
    </row>
    <row r="4310" spans="4:18" x14ac:dyDescent="0.35">
      <c r="D4310" s="21">
        <f t="shared" si="677"/>
        <v>39627.333333322895</v>
      </c>
      <c r="E4310" s="21" t="b">
        <f t="shared" si="670"/>
        <v>0</v>
      </c>
      <c r="F4310" s="21" t="b">
        <f t="shared" si="671"/>
        <v>0</v>
      </c>
      <c r="G4310" s="20">
        <f t="shared" si="672"/>
        <v>1</v>
      </c>
      <c r="H4310" s="20">
        <f t="shared" si="673"/>
        <v>24</v>
      </c>
      <c r="I4310" s="20">
        <f t="shared" si="678"/>
        <v>9</v>
      </c>
      <c r="J4310" s="21">
        <f t="shared" si="679"/>
        <v>39627</v>
      </c>
      <c r="K4310" s="21"/>
      <c r="L4310" s="21" t="str">
        <f t="shared" si="674"/>
        <v>Saturday</v>
      </c>
      <c r="M4310" s="20">
        <f t="shared" si="675"/>
        <v>6</v>
      </c>
      <c r="N4310" s="19">
        <v>5458.5</v>
      </c>
      <c r="O4310" s="4">
        <f>MATCH(N4310-1,'Supply Data'!$K$12:$K$17)+1</f>
        <v>5</v>
      </c>
      <c r="P4310">
        <f>INDEX('Supply Data'!$L$12:$L$17,'Demand Data'!O4310)</f>
        <v>75</v>
      </c>
      <c r="R4310" t="str">
        <f t="shared" si="676"/>
        <v>28-Jun-08 Saturday 9</v>
      </c>
    </row>
    <row r="4311" spans="4:18" x14ac:dyDescent="0.35">
      <c r="D4311" s="21">
        <f t="shared" si="677"/>
        <v>39627.374999989559</v>
      </c>
      <c r="E4311" s="21" t="b">
        <f t="shared" si="670"/>
        <v>0</v>
      </c>
      <c r="F4311" s="21" t="b">
        <f t="shared" si="671"/>
        <v>0</v>
      </c>
      <c r="G4311" s="20">
        <f t="shared" si="672"/>
        <v>1</v>
      </c>
      <c r="H4311" s="20">
        <f t="shared" si="673"/>
        <v>24</v>
      </c>
      <c r="I4311" s="20">
        <f t="shared" si="678"/>
        <v>10</v>
      </c>
      <c r="J4311" s="21">
        <f t="shared" si="679"/>
        <v>39627</v>
      </c>
      <c r="K4311" s="21"/>
      <c r="L4311" s="21" t="str">
        <f t="shared" si="674"/>
        <v>Saturday</v>
      </c>
      <c r="M4311" s="20">
        <f t="shared" si="675"/>
        <v>6</v>
      </c>
      <c r="N4311" s="19">
        <v>5634</v>
      </c>
      <c r="O4311" s="4">
        <f>MATCH(N4311-1,'Supply Data'!$K$12:$K$17)+1</f>
        <v>5</v>
      </c>
      <c r="P4311">
        <f>INDEX('Supply Data'!$L$12:$L$17,'Demand Data'!O4311)</f>
        <v>75</v>
      </c>
      <c r="R4311" t="str">
        <f t="shared" si="676"/>
        <v>28-Jun-08 Saturday 10</v>
      </c>
    </row>
    <row r="4312" spans="4:18" x14ac:dyDescent="0.35">
      <c r="D4312" s="21">
        <f t="shared" si="677"/>
        <v>39627.416666656223</v>
      </c>
      <c r="E4312" s="21" t="b">
        <f t="shared" si="670"/>
        <v>0</v>
      </c>
      <c r="F4312" s="21" t="b">
        <f t="shared" si="671"/>
        <v>0</v>
      </c>
      <c r="G4312" s="20">
        <f t="shared" si="672"/>
        <v>1</v>
      </c>
      <c r="H4312" s="20">
        <f t="shared" si="673"/>
        <v>24</v>
      </c>
      <c r="I4312" s="20">
        <f t="shared" si="678"/>
        <v>11</v>
      </c>
      <c r="J4312" s="21">
        <f t="shared" si="679"/>
        <v>39627</v>
      </c>
      <c r="K4312" s="21"/>
      <c r="L4312" s="21" t="str">
        <f t="shared" si="674"/>
        <v>Saturday</v>
      </c>
      <c r="M4312" s="20">
        <f t="shared" si="675"/>
        <v>6</v>
      </c>
      <c r="N4312" s="19">
        <v>5836.5</v>
      </c>
      <c r="O4312" s="4">
        <f>MATCH(N4312-1,'Supply Data'!$K$12:$K$17)+1</f>
        <v>5</v>
      </c>
      <c r="P4312">
        <f>INDEX('Supply Data'!$L$12:$L$17,'Demand Data'!O4312)</f>
        <v>75</v>
      </c>
      <c r="R4312" t="str">
        <f t="shared" si="676"/>
        <v>28-Jun-08 Saturday 11</v>
      </c>
    </row>
    <row r="4313" spans="4:18" x14ac:dyDescent="0.35">
      <c r="D4313" s="21">
        <f t="shared" si="677"/>
        <v>39627.458333322887</v>
      </c>
      <c r="E4313" s="21" t="b">
        <f t="shared" si="670"/>
        <v>0</v>
      </c>
      <c r="F4313" s="21" t="b">
        <f t="shared" si="671"/>
        <v>0</v>
      </c>
      <c r="G4313" s="20">
        <f t="shared" si="672"/>
        <v>1</v>
      </c>
      <c r="H4313" s="20">
        <f t="shared" si="673"/>
        <v>24</v>
      </c>
      <c r="I4313" s="20">
        <f t="shared" si="678"/>
        <v>12</v>
      </c>
      <c r="J4313" s="21">
        <f t="shared" si="679"/>
        <v>39627</v>
      </c>
      <c r="K4313" s="21"/>
      <c r="L4313" s="21" t="str">
        <f t="shared" si="674"/>
        <v>Saturday</v>
      </c>
      <c r="M4313" s="20">
        <f t="shared" si="675"/>
        <v>6</v>
      </c>
      <c r="N4313" s="19">
        <v>5700</v>
      </c>
      <c r="O4313" s="4">
        <f>MATCH(N4313-1,'Supply Data'!$K$12:$K$17)+1</f>
        <v>5</v>
      </c>
      <c r="P4313">
        <f>INDEX('Supply Data'!$L$12:$L$17,'Demand Data'!O4313)</f>
        <v>75</v>
      </c>
      <c r="R4313" t="str">
        <f t="shared" si="676"/>
        <v>28-Jun-08 Saturday 12</v>
      </c>
    </row>
    <row r="4314" spans="4:18" x14ac:dyDescent="0.35">
      <c r="D4314" s="21">
        <f t="shared" si="677"/>
        <v>39627.499999989552</v>
      </c>
      <c r="E4314" s="21" t="b">
        <f t="shared" si="670"/>
        <v>0</v>
      </c>
      <c r="F4314" s="21" t="b">
        <f t="shared" si="671"/>
        <v>0</v>
      </c>
      <c r="G4314" s="20">
        <f t="shared" si="672"/>
        <v>1</v>
      </c>
      <c r="H4314" s="20">
        <f t="shared" si="673"/>
        <v>24</v>
      </c>
      <c r="I4314" s="20">
        <f t="shared" si="678"/>
        <v>13</v>
      </c>
      <c r="J4314" s="21">
        <f t="shared" si="679"/>
        <v>39627</v>
      </c>
      <c r="K4314" s="21"/>
      <c r="L4314" s="21" t="str">
        <f t="shared" si="674"/>
        <v>Saturday</v>
      </c>
      <c r="M4314" s="20">
        <f t="shared" si="675"/>
        <v>6</v>
      </c>
      <c r="N4314" s="19">
        <v>5802</v>
      </c>
      <c r="O4314" s="4">
        <f>MATCH(N4314-1,'Supply Data'!$K$12:$K$17)+1</f>
        <v>5</v>
      </c>
      <c r="P4314">
        <f>INDEX('Supply Data'!$L$12:$L$17,'Demand Data'!O4314)</f>
        <v>75</v>
      </c>
      <c r="R4314" t="str">
        <f t="shared" si="676"/>
        <v>28-Jun-08 Saturday 13</v>
      </c>
    </row>
    <row r="4315" spans="4:18" x14ac:dyDescent="0.35">
      <c r="D4315" s="21">
        <f t="shared" si="677"/>
        <v>39627.541666656216</v>
      </c>
      <c r="E4315" s="21" t="b">
        <f t="shared" si="670"/>
        <v>0</v>
      </c>
      <c r="F4315" s="21" t="b">
        <f t="shared" si="671"/>
        <v>0</v>
      </c>
      <c r="G4315" s="20">
        <f t="shared" si="672"/>
        <v>1</v>
      </c>
      <c r="H4315" s="20">
        <f t="shared" si="673"/>
        <v>24</v>
      </c>
      <c r="I4315" s="20">
        <f t="shared" si="678"/>
        <v>14</v>
      </c>
      <c r="J4315" s="21">
        <f t="shared" si="679"/>
        <v>39627</v>
      </c>
      <c r="K4315" s="21"/>
      <c r="L4315" s="21" t="str">
        <f t="shared" si="674"/>
        <v>Saturday</v>
      </c>
      <c r="M4315" s="20">
        <f t="shared" si="675"/>
        <v>6</v>
      </c>
      <c r="N4315" s="19">
        <v>5989.5</v>
      </c>
      <c r="O4315" s="4">
        <f>MATCH(N4315-1,'Supply Data'!$K$12:$K$17)+1</f>
        <v>5</v>
      </c>
      <c r="P4315">
        <f>INDEX('Supply Data'!$L$12:$L$17,'Demand Data'!O4315)</f>
        <v>75</v>
      </c>
      <c r="R4315" t="str">
        <f t="shared" si="676"/>
        <v>28-Jun-08 Saturday 14</v>
      </c>
    </row>
    <row r="4316" spans="4:18" x14ac:dyDescent="0.35">
      <c r="D4316" s="21">
        <f t="shared" si="677"/>
        <v>39627.58333332288</v>
      </c>
      <c r="E4316" s="21" t="b">
        <f t="shared" si="670"/>
        <v>0</v>
      </c>
      <c r="F4316" s="21" t="b">
        <f t="shared" si="671"/>
        <v>0</v>
      </c>
      <c r="G4316" s="20">
        <f t="shared" si="672"/>
        <v>1</v>
      </c>
      <c r="H4316" s="20">
        <f t="shared" si="673"/>
        <v>24</v>
      </c>
      <c r="I4316" s="20">
        <f t="shared" si="678"/>
        <v>15</v>
      </c>
      <c r="J4316" s="21">
        <f t="shared" si="679"/>
        <v>39627</v>
      </c>
      <c r="K4316" s="21"/>
      <c r="L4316" s="21" t="str">
        <f t="shared" si="674"/>
        <v>Saturday</v>
      </c>
      <c r="M4316" s="20">
        <f t="shared" si="675"/>
        <v>6</v>
      </c>
      <c r="N4316" s="19">
        <v>5872.5</v>
      </c>
      <c r="O4316" s="4">
        <f>MATCH(N4316-1,'Supply Data'!$K$12:$K$17)+1</f>
        <v>5</v>
      </c>
      <c r="P4316">
        <f>INDEX('Supply Data'!$L$12:$L$17,'Demand Data'!O4316)</f>
        <v>75</v>
      </c>
      <c r="R4316" t="str">
        <f t="shared" si="676"/>
        <v>28-Jun-08 Saturday 15</v>
      </c>
    </row>
    <row r="4317" spans="4:18" x14ac:dyDescent="0.35">
      <c r="D4317" s="21">
        <f t="shared" si="677"/>
        <v>39627.624999989544</v>
      </c>
      <c r="E4317" s="21" t="b">
        <f t="shared" si="670"/>
        <v>0</v>
      </c>
      <c r="F4317" s="21" t="b">
        <f t="shared" si="671"/>
        <v>0</v>
      </c>
      <c r="G4317" s="20">
        <f t="shared" si="672"/>
        <v>1</v>
      </c>
      <c r="H4317" s="20">
        <f t="shared" si="673"/>
        <v>24</v>
      </c>
      <c r="I4317" s="20">
        <f t="shared" si="678"/>
        <v>16</v>
      </c>
      <c r="J4317" s="21">
        <f t="shared" si="679"/>
        <v>39627</v>
      </c>
      <c r="K4317" s="21"/>
      <c r="L4317" s="21" t="str">
        <f t="shared" si="674"/>
        <v>Saturday</v>
      </c>
      <c r="M4317" s="20">
        <f t="shared" si="675"/>
        <v>6</v>
      </c>
      <c r="N4317" s="19">
        <v>5628</v>
      </c>
      <c r="O4317" s="4">
        <f>MATCH(N4317-1,'Supply Data'!$K$12:$K$17)+1</f>
        <v>5</v>
      </c>
      <c r="P4317">
        <f>INDEX('Supply Data'!$L$12:$L$17,'Demand Data'!O4317)</f>
        <v>75</v>
      </c>
      <c r="R4317" t="str">
        <f t="shared" si="676"/>
        <v>28-Jun-08 Saturday 16</v>
      </c>
    </row>
    <row r="4318" spans="4:18" x14ac:dyDescent="0.35">
      <c r="D4318" s="21">
        <f t="shared" si="677"/>
        <v>39627.666666656209</v>
      </c>
      <c r="E4318" s="21" t="b">
        <f t="shared" si="670"/>
        <v>0</v>
      </c>
      <c r="F4318" s="21" t="b">
        <f t="shared" si="671"/>
        <v>0</v>
      </c>
      <c r="G4318" s="20">
        <f t="shared" si="672"/>
        <v>1</v>
      </c>
      <c r="H4318" s="20">
        <f t="shared" si="673"/>
        <v>24</v>
      </c>
      <c r="I4318" s="20">
        <f t="shared" si="678"/>
        <v>17</v>
      </c>
      <c r="J4318" s="21">
        <f t="shared" si="679"/>
        <v>39627</v>
      </c>
      <c r="K4318" s="21"/>
      <c r="L4318" s="21" t="str">
        <f t="shared" si="674"/>
        <v>Saturday</v>
      </c>
      <c r="M4318" s="20">
        <f t="shared" si="675"/>
        <v>6</v>
      </c>
      <c r="N4318" s="19">
        <v>5550</v>
      </c>
      <c r="O4318" s="4">
        <f>MATCH(N4318-1,'Supply Data'!$K$12:$K$17)+1</f>
        <v>5</v>
      </c>
      <c r="P4318">
        <f>INDEX('Supply Data'!$L$12:$L$17,'Demand Data'!O4318)</f>
        <v>75</v>
      </c>
      <c r="R4318" t="str">
        <f t="shared" si="676"/>
        <v>28-Jun-08 Saturday 17</v>
      </c>
    </row>
    <row r="4319" spans="4:18" x14ac:dyDescent="0.35">
      <c r="D4319" s="21">
        <f t="shared" si="677"/>
        <v>39627.708333322873</v>
      </c>
      <c r="E4319" s="21" t="b">
        <f t="shared" si="670"/>
        <v>0</v>
      </c>
      <c r="F4319" s="21" t="b">
        <f t="shared" si="671"/>
        <v>0</v>
      </c>
      <c r="G4319" s="20">
        <f t="shared" si="672"/>
        <v>1</v>
      </c>
      <c r="H4319" s="20">
        <f t="shared" si="673"/>
        <v>24</v>
      </c>
      <c r="I4319" s="20">
        <f t="shared" si="678"/>
        <v>18</v>
      </c>
      <c r="J4319" s="21">
        <f t="shared" si="679"/>
        <v>39627</v>
      </c>
      <c r="K4319" s="21"/>
      <c r="L4319" s="21" t="str">
        <f t="shared" si="674"/>
        <v>Saturday</v>
      </c>
      <c r="M4319" s="20">
        <f t="shared" si="675"/>
        <v>6</v>
      </c>
      <c r="N4319" s="19">
        <v>5404.5</v>
      </c>
      <c r="O4319" s="4">
        <f>MATCH(N4319-1,'Supply Data'!$K$12:$K$17)+1</f>
        <v>5</v>
      </c>
      <c r="P4319">
        <f>INDEX('Supply Data'!$L$12:$L$17,'Demand Data'!O4319)</f>
        <v>75</v>
      </c>
      <c r="R4319" t="str">
        <f t="shared" si="676"/>
        <v>28-Jun-08 Saturday 18</v>
      </c>
    </row>
    <row r="4320" spans="4:18" x14ac:dyDescent="0.35">
      <c r="D4320" s="21">
        <f t="shared" si="677"/>
        <v>39627.749999989537</v>
      </c>
      <c r="E4320" s="21" t="b">
        <f t="shared" si="670"/>
        <v>0</v>
      </c>
      <c r="F4320" s="21" t="b">
        <f t="shared" si="671"/>
        <v>0</v>
      </c>
      <c r="G4320" s="20">
        <f t="shared" si="672"/>
        <v>1</v>
      </c>
      <c r="H4320" s="20">
        <f t="shared" si="673"/>
        <v>24</v>
      </c>
      <c r="I4320" s="20">
        <f t="shared" si="678"/>
        <v>19</v>
      </c>
      <c r="J4320" s="21">
        <f t="shared" si="679"/>
        <v>39627</v>
      </c>
      <c r="K4320" s="21"/>
      <c r="L4320" s="21" t="str">
        <f t="shared" si="674"/>
        <v>Saturday</v>
      </c>
      <c r="M4320" s="20">
        <f t="shared" si="675"/>
        <v>6</v>
      </c>
      <c r="N4320" s="19">
        <v>5809.5</v>
      </c>
      <c r="O4320" s="4">
        <f>MATCH(N4320-1,'Supply Data'!$K$12:$K$17)+1</f>
        <v>5</v>
      </c>
      <c r="P4320">
        <f>INDEX('Supply Data'!$L$12:$L$17,'Demand Data'!O4320)</f>
        <v>75</v>
      </c>
      <c r="R4320" t="str">
        <f t="shared" si="676"/>
        <v>28-Jun-08 Saturday 19</v>
      </c>
    </row>
    <row r="4321" spans="4:18" x14ac:dyDescent="0.35">
      <c r="D4321" s="21">
        <f t="shared" si="677"/>
        <v>39627.791666656201</v>
      </c>
      <c r="E4321" s="21" t="b">
        <f t="shared" si="670"/>
        <v>0</v>
      </c>
      <c r="F4321" s="21" t="b">
        <f t="shared" si="671"/>
        <v>0</v>
      </c>
      <c r="G4321" s="20">
        <f t="shared" si="672"/>
        <v>1</v>
      </c>
      <c r="H4321" s="20">
        <f t="shared" si="673"/>
        <v>24</v>
      </c>
      <c r="I4321" s="20">
        <f t="shared" si="678"/>
        <v>20</v>
      </c>
      <c r="J4321" s="21">
        <f t="shared" si="679"/>
        <v>39627</v>
      </c>
      <c r="K4321" s="21"/>
      <c r="L4321" s="21" t="str">
        <f t="shared" si="674"/>
        <v>Saturday</v>
      </c>
      <c r="M4321" s="20">
        <f t="shared" si="675"/>
        <v>6</v>
      </c>
      <c r="N4321" s="19">
        <v>5841</v>
      </c>
      <c r="O4321" s="4">
        <f>MATCH(N4321-1,'Supply Data'!$K$12:$K$17)+1</f>
        <v>5</v>
      </c>
      <c r="P4321">
        <f>INDEX('Supply Data'!$L$12:$L$17,'Demand Data'!O4321)</f>
        <v>75</v>
      </c>
      <c r="R4321" t="str">
        <f t="shared" si="676"/>
        <v>28-Jun-08 Saturday 20</v>
      </c>
    </row>
    <row r="4322" spans="4:18" x14ac:dyDescent="0.35">
      <c r="D4322" s="21">
        <f t="shared" si="677"/>
        <v>39627.833333322866</v>
      </c>
      <c r="E4322" s="21" t="b">
        <f t="shared" si="670"/>
        <v>0</v>
      </c>
      <c r="F4322" s="21" t="b">
        <f t="shared" si="671"/>
        <v>0</v>
      </c>
      <c r="G4322" s="20">
        <f t="shared" si="672"/>
        <v>1</v>
      </c>
      <c r="H4322" s="20">
        <f t="shared" si="673"/>
        <v>24</v>
      </c>
      <c r="I4322" s="20">
        <f t="shared" si="678"/>
        <v>21</v>
      </c>
      <c r="J4322" s="21">
        <f t="shared" si="679"/>
        <v>39627</v>
      </c>
      <c r="K4322" s="21"/>
      <c r="L4322" s="21" t="str">
        <f t="shared" si="674"/>
        <v>Saturday</v>
      </c>
      <c r="M4322" s="20">
        <f t="shared" si="675"/>
        <v>6</v>
      </c>
      <c r="N4322" s="19">
        <v>5643</v>
      </c>
      <c r="O4322" s="4">
        <f>MATCH(N4322-1,'Supply Data'!$K$12:$K$17)+1</f>
        <v>5</v>
      </c>
      <c r="P4322">
        <f>INDEX('Supply Data'!$L$12:$L$17,'Demand Data'!O4322)</f>
        <v>75</v>
      </c>
      <c r="R4322" t="str">
        <f t="shared" si="676"/>
        <v>28-Jun-08 Saturday 21</v>
      </c>
    </row>
    <row r="4323" spans="4:18" x14ac:dyDescent="0.35">
      <c r="D4323" s="21">
        <f t="shared" si="677"/>
        <v>39627.87499998953</v>
      </c>
      <c r="E4323" s="21" t="b">
        <f t="shared" si="670"/>
        <v>0</v>
      </c>
      <c r="F4323" s="21" t="b">
        <f t="shared" si="671"/>
        <v>0</v>
      </c>
      <c r="G4323" s="20">
        <f t="shared" si="672"/>
        <v>1</v>
      </c>
      <c r="H4323" s="20">
        <f t="shared" si="673"/>
        <v>24</v>
      </c>
      <c r="I4323" s="20">
        <f t="shared" si="678"/>
        <v>22</v>
      </c>
      <c r="J4323" s="21">
        <f t="shared" si="679"/>
        <v>39627</v>
      </c>
      <c r="K4323" s="21"/>
      <c r="L4323" s="21" t="str">
        <f t="shared" si="674"/>
        <v>Saturday</v>
      </c>
      <c r="M4323" s="20">
        <f t="shared" si="675"/>
        <v>6</v>
      </c>
      <c r="N4323" s="19">
        <v>5221.5</v>
      </c>
      <c r="O4323" s="4">
        <f>MATCH(N4323-1,'Supply Data'!$K$12:$K$17)+1</f>
        <v>5</v>
      </c>
      <c r="P4323">
        <f>INDEX('Supply Data'!$L$12:$L$17,'Demand Data'!O4323)</f>
        <v>75</v>
      </c>
      <c r="R4323" t="str">
        <f t="shared" si="676"/>
        <v>28-Jun-08 Saturday 22</v>
      </c>
    </row>
    <row r="4324" spans="4:18" x14ac:dyDescent="0.35">
      <c r="D4324" s="21">
        <f t="shared" si="677"/>
        <v>39627.916666656194</v>
      </c>
      <c r="E4324" s="21" t="b">
        <f t="shared" si="670"/>
        <v>0</v>
      </c>
      <c r="F4324" s="21" t="b">
        <f t="shared" si="671"/>
        <v>0</v>
      </c>
      <c r="G4324" s="20">
        <f t="shared" si="672"/>
        <v>1</v>
      </c>
      <c r="H4324" s="20">
        <f t="shared" si="673"/>
        <v>24</v>
      </c>
      <c r="I4324" s="20">
        <f t="shared" si="678"/>
        <v>23</v>
      </c>
      <c r="J4324" s="21">
        <f t="shared" si="679"/>
        <v>39627</v>
      </c>
      <c r="K4324" s="21"/>
      <c r="L4324" s="21" t="str">
        <f t="shared" si="674"/>
        <v>Saturday</v>
      </c>
      <c r="M4324" s="20">
        <f t="shared" si="675"/>
        <v>6</v>
      </c>
      <c r="N4324" s="19">
        <v>4885.5</v>
      </c>
      <c r="O4324" s="4">
        <f>MATCH(N4324-1,'Supply Data'!$K$12:$K$17)+1</f>
        <v>5</v>
      </c>
      <c r="P4324">
        <f>INDEX('Supply Data'!$L$12:$L$17,'Demand Data'!O4324)</f>
        <v>75</v>
      </c>
      <c r="R4324" t="str">
        <f t="shared" si="676"/>
        <v>28-Jun-08 Saturday 23</v>
      </c>
    </row>
    <row r="4325" spans="4:18" x14ac:dyDescent="0.35">
      <c r="D4325" s="21">
        <f t="shared" si="677"/>
        <v>39627.958333322858</v>
      </c>
      <c r="E4325" s="21" t="b">
        <f t="shared" si="670"/>
        <v>0</v>
      </c>
      <c r="F4325" s="21" t="b">
        <f t="shared" si="671"/>
        <v>0</v>
      </c>
      <c r="G4325" s="20">
        <f t="shared" si="672"/>
        <v>1</v>
      </c>
      <c r="H4325" s="20">
        <f t="shared" si="673"/>
        <v>24</v>
      </c>
      <c r="I4325" s="20">
        <f t="shared" si="678"/>
        <v>24</v>
      </c>
      <c r="J4325" s="21">
        <f t="shared" si="679"/>
        <v>39627</v>
      </c>
      <c r="K4325" s="21"/>
      <c r="L4325" s="21" t="str">
        <f t="shared" si="674"/>
        <v>Saturday</v>
      </c>
      <c r="M4325" s="20">
        <f t="shared" si="675"/>
        <v>6</v>
      </c>
      <c r="N4325" s="19">
        <v>4540.5</v>
      </c>
      <c r="O4325" s="4">
        <f>MATCH(N4325-1,'Supply Data'!$K$12:$K$17)+1</f>
        <v>4</v>
      </c>
      <c r="P4325">
        <f>INDEX('Supply Data'!$L$12:$L$17,'Demand Data'!O4325)</f>
        <v>50</v>
      </c>
      <c r="R4325" t="str">
        <f t="shared" si="676"/>
        <v>28-Jun-08 Saturday 24</v>
      </c>
    </row>
    <row r="4326" spans="4:18" x14ac:dyDescent="0.35">
      <c r="D4326" s="21">
        <f t="shared" si="677"/>
        <v>39627.999999989523</v>
      </c>
      <c r="E4326" s="21" t="b">
        <f t="shared" si="670"/>
        <v>0</v>
      </c>
      <c r="F4326" s="21" t="b">
        <f t="shared" si="671"/>
        <v>0</v>
      </c>
      <c r="G4326" s="20">
        <f t="shared" si="672"/>
        <v>1</v>
      </c>
      <c r="H4326" s="20">
        <f t="shared" si="673"/>
        <v>24</v>
      </c>
      <c r="I4326" s="20">
        <f t="shared" si="678"/>
        <v>1</v>
      </c>
      <c r="J4326" s="21">
        <f t="shared" si="679"/>
        <v>39628</v>
      </c>
      <c r="K4326" s="21"/>
      <c r="L4326" s="21" t="str">
        <f t="shared" si="674"/>
        <v>Sunday</v>
      </c>
      <c r="M4326" s="20">
        <f t="shared" si="675"/>
        <v>6</v>
      </c>
      <c r="N4326" s="19">
        <v>4306.5</v>
      </c>
      <c r="O4326" s="4">
        <f>MATCH(N4326-1,'Supply Data'!$K$12:$K$17)+1</f>
        <v>4</v>
      </c>
      <c r="P4326">
        <f>INDEX('Supply Data'!$L$12:$L$17,'Demand Data'!O4326)</f>
        <v>50</v>
      </c>
      <c r="R4326" t="str">
        <f t="shared" si="676"/>
        <v>29-Jun-08 Sunday 1</v>
      </c>
    </row>
    <row r="4327" spans="4:18" x14ac:dyDescent="0.35">
      <c r="D4327" s="21">
        <f t="shared" si="677"/>
        <v>39628.041666656187</v>
      </c>
      <c r="E4327" s="21" t="b">
        <f t="shared" si="670"/>
        <v>0</v>
      </c>
      <c r="F4327" s="21" t="b">
        <f t="shared" si="671"/>
        <v>0</v>
      </c>
      <c r="G4327" s="20">
        <f t="shared" si="672"/>
        <v>1</v>
      </c>
      <c r="H4327" s="20">
        <f t="shared" si="673"/>
        <v>24</v>
      </c>
      <c r="I4327" s="20">
        <f t="shared" si="678"/>
        <v>2</v>
      </c>
      <c r="J4327" s="21">
        <f t="shared" si="679"/>
        <v>39628</v>
      </c>
      <c r="K4327" s="21"/>
      <c r="L4327" s="21" t="str">
        <f t="shared" si="674"/>
        <v>Sunday</v>
      </c>
      <c r="M4327" s="20">
        <f t="shared" si="675"/>
        <v>6</v>
      </c>
      <c r="N4327" s="19">
        <v>4263</v>
      </c>
      <c r="O4327" s="4">
        <f>MATCH(N4327-1,'Supply Data'!$K$12:$K$17)+1</f>
        <v>4</v>
      </c>
      <c r="P4327">
        <f>INDEX('Supply Data'!$L$12:$L$17,'Demand Data'!O4327)</f>
        <v>50</v>
      </c>
      <c r="R4327" t="str">
        <f t="shared" si="676"/>
        <v>29-Jun-08 Sunday 2</v>
      </c>
    </row>
    <row r="4328" spans="4:18" x14ac:dyDescent="0.35">
      <c r="D4328" s="21">
        <f t="shared" si="677"/>
        <v>39628.083333322851</v>
      </c>
      <c r="E4328" s="21" t="b">
        <f t="shared" si="670"/>
        <v>0</v>
      </c>
      <c r="F4328" s="21" t="b">
        <f t="shared" si="671"/>
        <v>0</v>
      </c>
      <c r="G4328" s="20">
        <f t="shared" si="672"/>
        <v>1</v>
      </c>
      <c r="H4328" s="20">
        <f t="shared" si="673"/>
        <v>24</v>
      </c>
      <c r="I4328" s="20">
        <f t="shared" si="678"/>
        <v>3</v>
      </c>
      <c r="J4328" s="21">
        <f t="shared" si="679"/>
        <v>39628</v>
      </c>
      <c r="K4328" s="21"/>
      <c r="L4328" s="21" t="str">
        <f t="shared" si="674"/>
        <v>Sunday</v>
      </c>
      <c r="M4328" s="20">
        <f t="shared" si="675"/>
        <v>6</v>
      </c>
      <c r="N4328" s="19">
        <v>4140</v>
      </c>
      <c r="O4328" s="4">
        <f>MATCH(N4328-1,'Supply Data'!$K$12:$K$17)+1</f>
        <v>4</v>
      </c>
      <c r="P4328">
        <f>INDEX('Supply Data'!$L$12:$L$17,'Demand Data'!O4328)</f>
        <v>50</v>
      </c>
      <c r="R4328" t="str">
        <f t="shared" si="676"/>
        <v>29-Jun-08 Sunday 3</v>
      </c>
    </row>
    <row r="4329" spans="4:18" x14ac:dyDescent="0.35">
      <c r="D4329" s="21">
        <f t="shared" si="677"/>
        <v>39628.124999989515</v>
      </c>
      <c r="E4329" s="21" t="b">
        <f t="shared" si="670"/>
        <v>0</v>
      </c>
      <c r="F4329" s="21" t="b">
        <f t="shared" si="671"/>
        <v>0</v>
      </c>
      <c r="G4329" s="20">
        <f t="shared" si="672"/>
        <v>1</v>
      </c>
      <c r="H4329" s="20">
        <f t="shared" si="673"/>
        <v>24</v>
      </c>
      <c r="I4329" s="20">
        <f t="shared" si="678"/>
        <v>4</v>
      </c>
      <c r="J4329" s="21">
        <f t="shared" si="679"/>
        <v>39628</v>
      </c>
      <c r="K4329" s="21"/>
      <c r="L4329" s="21" t="str">
        <f t="shared" si="674"/>
        <v>Sunday</v>
      </c>
      <c r="M4329" s="20">
        <f t="shared" si="675"/>
        <v>6</v>
      </c>
      <c r="N4329" s="19">
        <v>4098</v>
      </c>
      <c r="O4329" s="4">
        <f>MATCH(N4329-1,'Supply Data'!$K$12:$K$17)+1</f>
        <v>4</v>
      </c>
      <c r="P4329">
        <f>INDEX('Supply Data'!$L$12:$L$17,'Demand Data'!O4329)</f>
        <v>50</v>
      </c>
      <c r="R4329" t="str">
        <f t="shared" si="676"/>
        <v>29-Jun-08 Sunday 4</v>
      </c>
    </row>
    <row r="4330" spans="4:18" x14ac:dyDescent="0.35">
      <c r="D4330" s="21">
        <f t="shared" si="677"/>
        <v>39628.16666665618</v>
      </c>
      <c r="E4330" s="21" t="b">
        <f t="shared" si="670"/>
        <v>0</v>
      </c>
      <c r="F4330" s="21" t="b">
        <f t="shared" si="671"/>
        <v>0</v>
      </c>
      <c r="G4330" s="20">
        <f t="shared" si="672"/>
        <v>1</v>
      </c>
      <c r="H4330" s="20">
        <f t="shared" si="673"/>
        <v>24</v>
      </c>
      <c r="I4330" s="20">
        <f t="shared" si="678"/>
        <v>5</v>
      </c>
      <c r="J4330" s="21">
        <f t="shared" si="679"/>
        <v>39628</v>
      </c>
      <c r="K4330" s="21"/>
      <c r="L4330" s="21" t="str">
        <f t="shared" si="674"/>
        <v>Sunday</v>
      </c>
      <c r="M4330" s="20">
        <f t="shared" si="675"/>
        <v>6</v>
      </c>
      <c r="N4330" s="19">
        <v>4131</v>
      </c>
      <c r="O4330" s="4">
        <f>MATCH(N4330-1,'Supply Data'!$K$12:$K$17)+1</f>
        <v>4</v>
      </c>
      <c r="P4330">
        <f>INDEX('Supply Data'!$L$12:$L$17,'Demand Data'!O4330)</f>
        <v>50</v>
      </c>
      <c r="R4330" t="str">
        <f t="shared" si="676"/>
        <v>29-Jun-08 Sunday 5</v>
      </c>
    </row>
    <row r="4331" spans="4:18" x14ac:dyDescent="0.35">
      <c r="D4331" s="21">
        <f t="shared" si="677"/>
        <v>39628.208333322844</v>
      </c>
      <c r="E4331" s="21" t="b">
        <f t="shared" si="670"/>
        <v>0</v>
      </c>
      <c r="F4331" s="21" t="b">
        <f t="shared" si="671"/>
        <v>0</v>
      </c>
      <c r="G4331" s="20">
        <f t="shared" si="672"/>
        <v>1</v>
      </c>
      <c r="H4331" s="20">
        <f t="shared" si="673"/>
        <v>24</v>
      </c>
      <c r="I4331" s="20">
        <f t="shared" si="678"/>
        <v>6</v>
      </c>
      <c r="J4331" s="21">
        <f t="shared" si="679"/>
        <v>39628</v>
      </c>
      <c r="K4331" s="21"/>
      <c r="L4331" s="21" t="str">
        <f t="shared" si="674"/>
        <v>Sunday</v>
      </c>
      <c r="M4331" s="20">
        <f t="shared" si="675"/>
        <v>6</v>
      </c>
      <c r="N4331" s="19">
        <v>3930</v>
      </c>
      <c r="O4331" s="4">
        <f>MATCH(N4331-1,'Supply Data'!$K$12:$K$17)+1</f>
        <v>4</v>
      </c>
      <c r="P4331">
        <f>INDEX('Supply Data'!$L$12:$L$17,'Demand Data'!O4331)</f>
        <v>50</v>
      </c>
      <c r="R4331" t="str">
        <f t="shared" si="676"/>
        <v>29-Jun-08 Sunday 6</v>
      </c>
    </row>
    <row r="4332" spans="4:18" x14ac:dyDescent="0.35">
      <c r="D4332" s="21">
        <f t="shared" si="677"/>
        <v>39628.249999989508</v>
      </c>
      <c r="E4332" s="21" t="b">
        <f t="shared" si="670"/>
        <v>0</v>
      </c>
      <c r="F4332" s="21" t="b">
        <f t="shared" si="671"/>
        <v>0</v>
      </c>
      <c r="G4332" s="20">
        <f t="shared" si="672"/>
        <v>1</v>
      </c>
      <c r="H4332" s="20">
        <f t="shared" si="673"/>
        <v>24</v>
      </c>
      <c r="I4332" s="20">
        <f t="shared" si="678"/>
        <v>7</v>
      </c>
      <c r="J4332" s="21">
        <f t="shared" si="679"/>
        <v>39628</v>
      </c>
      <c r="K4332" s="21"/>
      <c r="L4332" s="21" t="str">
        <f t="shared" si="674"/>
        <v>Sunday</v>
      </c>
      <c r="M4332" s="20">
        <f t="shared" si="675"/>
        <v>6</v>
      </c>
      <c r="N4332" s="19">
        <v>4018.5</v>
      </c>
      <c r="O4332" s="4">
        <f>MATCH(N4332-1,'Supply Data'!$K$12:$K$17)+1</f>
        <v>4</v>
      </c>
      <c r="P4332">
        <f>INDEX('Supply Data'!$L$12:$L$17,'Demand Data'!O4332)</f>
        <v>50</v>
      </c>
      <c r="R4332" t="str">
        <f t="shared" si="676"/>
        <v>29-Jun-08 Sunday 7</v>
      </c>
    </row>
    <row r="4333" spans="4:18" x14ac:dyDescent="0.35">
      <c r="D4333" s="21">
        <f t="shared" si="677"/>
        <v>39628.291666656172</v>
      </c>
      <c r="E4333" s="21" t="b">
        <f t="shared" si="670"/>
        <v>0</v>
      </c>
      <c r="F4333" s="21" t="b">
        <f t="shared" si="671"/>
        <v>0</v>
      </c>
      <c r="G4333" s="20">
        <f t="shared" si="672"/>
        <v>1</v>
      </c>
      <c r="H4333" s="20">
        <f t="shared" si="673"/>
        <v>24</v>
      </c>
      <c r="I4333" s="20">
        <f t="shared" si="678"/>
        <v>8</v>
      </c>
      <c r="J4333" s="21">
        <f t="shared" si="679"/>
        <v>39628</v>
      </c>
      <c r="K4333" s="21"/>
      <c r="L4333" s="21" t="str">
        <f t="shared" si="674"/>
        <v>Sunday</v>
      </c>
      <c r="M4333" s="20">
        <f t="shared" si="675"/>
        <v>6</v>
      </c>
      <c r="N4333" s="19">
        <v>4620</v>
      </c>
      <c r="O4333" s="4">
        <f>MATCH(N4333-1,'Supply Data'!$K$12:$K$17)+1</f>
        <v>4</v>
      </c>
      <c r="P4333">
        <f>INDEX('Supply Data'!$L$12:$L$17,'Demand Data'!O4333)</f>
        <v>50</v>
      </c>
      <c r="R4333" t="str">
        <f t="shared" si="676"/>
        <v>29-Jun-08 Sunday 8</v>
      </c>
    </row>
    <row r="4334" spans="4:18" x14ac:dyDescent="0.35">
      <c r="D4334" s="21">
        <f t="shared" si="677"/>
        <v>39628.333333322837</v>
      </c>
      <c r="E4334" s="21" t="b">
        <f t="shared" si="670"/>
        <v>0</v>
      </c>
      <c r="F4334" s="21" t="b">
        <f t="shared" si="671"/>
        <v>0</v>
      </c>
      <c r="G4334" s="20">
        <f t="shared" si="672"/>
        <v>1</v>
      </c>
      <c r="H4334" s="20">
        <f t="shared" si="673"/>
        <v>24</v>
      </c>
      <c r="I4334" s="20">
        <f t="shared" si="678"/>
        <v>9</v>
      </c>
      <c r="J4334" s="21">
        <f t="shared" si="679"/>
        <v>39628</v>
      </c>
      <c r="K4334" s="21"/>
      <c r="L4334" s="21" t="str">
        <f t="shared" si="674"/>
        <v>Sunday</v>
      </c>
      <c r="M4334" s="20">
        <f t="shared" si="675"/>
        <v>6</v>
      </c>
      <c r="N4334" s="19">
        <v>5091</v>
      </c>
      <c r="O4334" s="4">
        <f>MATCH(N4334-1,'Supply Data'!$K$12:$K$17)+1</f>
        <v>5</v>
      </c>
      <c r="P4334">
        <f>INDEX('Supply Data'!$L$12:$L$17,'Demand Data'!O4334)</f>
        <v>75</v>
      </c>
      <c r="R4334" t="str">
        <f t="shared" si="676"/>
        <v>29-Jun-08 Sunday 9</v>
      </c>
    </row>
    <row r="4335" spans="4:18" x14ac:dyDescent="0.35">
      <c r="D4335" s="21">
        <f t="shared" si="677"/>
        <v>39628.374999989501</v>
      </c>
      <c r="E4335" s="21" t="b">
        <f t="shared" si="670"/>
        <v>0</v>
      </c>
      <c r="F4335" s="21" t="b">
        <f t="shared" si="671"/>
        <v>0</v>
      </c>
      <c r="G4335" s="20">
        <f t="shared" si="672"/>
        <v>1</v>
      </c>
      <c r="H4335" s="20">
        <f t="shared" si="673"/>
        <v>24</v>
      </c>
      <c r="I4335" s="20">
        <f t="shared" si="678"/>
        <v>10</v>
      </c>
      <c r="J4335" s="21">
        <f t="shared" si="679"/>
        <v>39628</v>
      </c>
      <c r="K4335" s="21"/>
      <c r="L4335" s="21" t="str">
        <f t="shared" si="674"/>
        <v>Sunday</v>
      </c>
      <c r="M4335" s="20">
        <f t="shared" si="675"/>
        <v>6</v>
      </c>
      <c r="N4335" s="19">
        <v>5371.5</v>
      </c>
      <c r="O4335" s="4">
        <f>MATCH(N4335-1,'Supply Data'!$K$12:$K$17)+1</f>
        <v>5</v>
      </c>
      <c r="P4335">
        <f>INDEX('Supply Data'!$L$12:$L$17,'Demand Data'!O4335)</f>
        <v>75</v>
      </c>
      <c r="R4335" t="str">
        <f t="shared" si="676"/>
        <v>29-Jun-08 Sunday 10</v>
      </c>
    </row>
    <row r="4336" spans="4:18" x14ac:dyDescent="0.35">
      <c r="D4336" s="21">
        <f t="shared" si="677"/>
        <v>39628.416666656165</v>
      </c>
      <c r="E4336" s="21" t="b">
        <f t="shared" si="670"/>
        <v>0</v>
      </c>
      <c r="F4336" s="21" t="b">
        <f t="shared" si="671"/>
        <v>0</v>
      </c>
      <c r="G4336" s="20">
        <f t="shared" si="672"/>
        <v>1</v>
      </c>
      <c r="H4336" s="20">
        <f t="shared" si="673"/>
        <v>24</v>
      </c>
      <c r="I4336" s="20">
        <f t="shared" si="678"/>
        <v>11</v>
      </c>
      <c r="J4336" s="21">
        <f t="shared" si="679"/>
        <v>39628</v>
      </c>
      <c r="K4336" s="21"/>
      <c r="L4336" s="21" t="str">
        <f t="shared" si="674"/>
        <v>Sunday</v>
      </c>
      <c r="M4336" s="20">
        <f t="shared" si="675"/>
        <v>6</v>
      </c>
      <c r="N4336" s="19">
        <v>5590.5</v>
      </c>
      <c r="O4336" s="4">
        <f>MATCH(N4336-1,'Supply Data'!$K$12:$K$17)+1</f>
        <v>5</v>
      </c>
      <c r="P4336">
        <f>INDEX('Supply Data'!$L$12:$L$17,'Demand Data'!O4336)</f>
        <v>75</v>
      </c>
      <c r="R4336" t="str">
        <f t="shared" si="676"/>
        <v>29-Jun-08 Sunday 11</v>
      </c>
    </row>
    <row r="4337" spans="4:18" x14ac:dyDescent="0.35">
      <c r="D4337" s="21">
        <f t="shared" si="677"/>
        <v>39628.458333322829</v>
      </c>
      <c r="E4337" s="21" t="b">
        <f t="shared" si="670"/>
        <v>0</v>
      </c>
      <c r="F4337" s="21" t="b">
        <f t="shared" si="671"/>
        <v>0</v>
      </c>
      <c r="G4337" s="20">
        <f t="shared" si="672"/>
        <v>1</v>
      </c>
      <c r="H4337" s="20">
        <f t="shared" si="673"/>
        <v>24</v>
      </c>
      <c r="I4337" s="20">
        <f t="shared" si="678"/>
        <v>12</v>
      </c>
      <c r="J4337" s="21">
        <f t="shared" si="679"/>
        <v>39628</v>
      </c>
      <c r="K4337" s="21"/>
      <c r="L4337" s="21" t="str">
        <f t="shared" si="674"/>
        <v>Sunday</v>
      </c>
      <c r="M4337" s="20">
        <f t="shared" si="675"/>
        <v>6</v>
      </c>
      <c r="N4337" s="19">
        <v>5404.5</v>
      </c>
      <c r="O4337" s="4">
        <f>MATCH(N4337-1,'Supply Data'!$K$12:$K$17)+1</f>
        <v>5</v>
      </c>
      <c r="P4337">
        <f>INDEX('Supply Data'!$L$12:$L$17,'Demand Data'!O4337)</f>
        <v>75</v>
      </c>
      <c r="R4337" t="str">
        <f t="shared" si="676"/>
        <v>29-Jun-08 Sunday 12</v>
      </c>
    </row>
    <row r="4338" spans="4:18" x14ac:dyDescent="0.35">
      <c r="D4338" s="21">
        <f t="shared" si="677"/>
        <v>39628.499999989494</v>
      </c>
      <c r="E4338" s="21" t="b">
        <f t="shared" si="670"/>
        <v>0</v>
      </c>
      <c r="F4338" s="21" t="b">
        <f t="shared" si="671"/>
        <v>0</v>
      </c>
      <c r="G4338" s="20">
        <f t="shared" si="672"/>
        <v>1</v>
      </c>
      <c r="H4338" s="20">
        <f t="shared" si="673"/>
        <v>24</v>
      </c>
      <c r="I4338" s="20">
        <f t="shared" si="678"/>
        <v>13</v>
      </c>
      <c r="J4338" s="21">
        <f t="shared" si="679"/>
        <v>39628</v>
      </c>
      <c r="K4338" s="21"/>
      <c r="L4338" s="21" t="str">
        <f t="shared" si="674"/>
        <v>Sunday</v>
      </c>
      <c r="M4338" s="20">
        <f t="shared" si="675"/>
        <v>6</v>
      </c>
      <c r="N4338" s="19">
        <v>5434.5</v>
      </c>
      <c r="O4338" s="4">
        <f>MATCH(N4338-1,'Supply Data'!$K$12:$K$17)+1</f>
        <v>5</v>
      </c>
      <c r="P4338">
        <f>INDEX('Supply Data'!$L$12:$L$17,'Demand Data'!O4338)</f>
        <v>75</v>
      </c>
      <c r="R4338" t="str">
        <f t="shared" si="676"/>
        <v>29-Jun-08 Sunday 13</v>
      </c>
    </row>
    <row r="4339" spans="4:18" x14ac:dyDescent="0.35">
      <c r="D4339" s="21">
        <f t="shared" si="677"/>
        <v>39628.541666656158</v>
      </c>
      <c r="E4339" s="21" t="b">
        <f t="shared" si="670"/>
        <v>0</v>
      </c>
      <c r="F4339" s="21" t="b">
        <f t="shared" si="671"/>
        <v>0</v>
      </c>
      <c r="G4339" s="20">
        <f t="shared" si="672"/>
        <v>1</v>
      </c>
      <c r="H4339" s="20">
        <f t="shared" si="673"/>
        <v>24</v>
      </c>
      <c r="I4339" s="20">
        <f t="shared" si="678"/>
        <v>14</v>
      </c>
      <c r="J4339" s="21">
        <f t="shared" si="679"/>
        <v>39628</v>
      </c>
      <c r="K4339" s="21"/>
      <c r="L4339" s="21" t="str">
        <f t="shared" si="674"/>
        <v>Sunday</v>
      </c>
      <c r="M4339" s="20">
        <f t="shared" si="675"/>
        <v>6</v>
      </c>
      <c r="N4339" s="19">
        <v>5455.5</v>
      </c>
      <c r="O4339" s="4">
        <f>MATCH(N4339-1,'Supply Data'!$K$12:$K$17)+1</f>
        <v>5</v>
      </c>
      <c r="P4339">
        <f>INDEX('Supply Data'!$L$12:$L$17,'Demand Data'!O4339)</f>
        <v>75</v>
      </c>
      <c r="R4339" t="str">
        <f t="shared" si="676"/>
        <v>29-Jun-08 Sunday 14</v>
      </c>
    </row>
    <row r="4340" spans="4:18" x14ac:dyDescent="0.35">
      <c r="D4340" s="21">
        <f t="shared" si="677"/>
        <v>39628.583333322822</v>
      </c>
      <c r="E4340" s="21" t="b">
        <f t="shared" si="670"/>
        <v>0</v>
      </c>
      <c r="F4340" s="21" t="b">
        <f t="shared" si="671"/>
        <v>0</v>
      </c>
      <c r="G4340" s="20">
        <f t="shared" si="672"/>
        <v>1</v>
      </c>
      <c r="H4340" s="20">
        <f t="shared" si="673"/>
        <v>24</v>
      </c>
      <c r="I4340" s="20">
        <f t="shared" si="678"/>
        <v>15</v>
      </c>
      <c r="J4340" s="21">
        <f t="shared" si="679"/>
        <v>39628</v>
      </c>
      <c r="K4340" s="21"/>
      <c r="L4340" s="21" t="str">
        <f t="shared" si="674"/>
        <v>Sunday</v>
      </c>
      <c r="M4340" s="20">
        <f t="shared" si="675"/>
        <v>6</v>
      </c>
      <c r="N4340" s="19">
        <v>5250</v>
      </c>
      <c r="O4340" s="4">
        <f>MATCH(N4340-1,'Supply Data'!$K$12:$K$17)+1</f>
        <v>5</v>
      </c>
      <c r="P4340">
        <f>INDEX('Supply Data'!$L$12:$L$17,'Demand Data'!O4340)</f>
        <v>75</v>
      </c>
      <c r="R4340" t="str">
        <f t="shared" si="676"/>
        <v>29-Jun-08 Sunday 15</v>
      </c>
    </row>
    <row r="4341" spans="4:18" x14ac:dyDescent="0.35">
      <c r="D4341" s="21">
        <f t="shared" si="677"/>
        <v>39628.624999989486</v>
      </c>
      <c r="E4341" s="21" t="b">
        <f t="shared" si="670"/>
        <v>0</v>
      </c>
      <c r="F4341" s="21" t="b">
        <f t="shared" si="671"/>
        <v>0</v>
      </c>
      <c r="G4341" s="20">
        <f t="shared" si="672"/>
        <v>1</v>
      </c>
      <c r="H4341" s="20">
        <f t="shared" si="673"/>
        <v>24</v>
      </c>
      <c r="I4341" s="20">
        <f t="shared" si="678"/>
        <v>16</v>
      </c>
      <c r="J4341" s="21">
        <f t="shared" si="679"/>
        <v>39628</v>
      </c>
      <c r="K4341" s="21"/>
      <c r="L4341" s="21" t="str">
        <f t="shared" si="674"/>
        <v>Sunday</v>
      </c>
      <c r="M4341" s="20">
        <f t="shared" si="675"/>
        <v>6</v>
      </c>
      <c r="N4341" s="19">
        <v>4944</v>
      </c>
      <c r="O4341" s="4">
        <f>MATCH(N4341-1,'Supply Data'!$K$12:$K$17)+1</f>
        <v>5</v>
      </c>
      <c r="P4341">
        <f>INDEX('Supply Data'!$L$12:$L$17,'Demand Data'!O4341)</f>
        <v>75</v>
      </c>
      <c r="R4341" t="str">
        <f t="shared" si="676"/>
        <v>29-Jun-08 Sunday 16</v>
      </c>
    </row>
    <row r="4342" spans="4:18" x14ac:dyDescent="0.35">
      <c r="D4342" s="21">
        <f t="shared" si="677"/>
        <v>39628.66666665615</v>
      </c>
      <c r="E4342" s="21" t="b">
        <f t="shared" si="670"/>
        <v>0</v>
      </c>
      <c r="F4342" s="21" t="b">
        <f t="shared" si="671"/>
        <v>0</v>
      </c>
      <c r="G4342" s="20">
        <f t="shared" si="672"/>
        <v>1</v>
      </c>
      <c r="H4342" s="20">
        <f t="shared" si="673"/>
        <v>24</v>
      </c>
      <c r="I4342" s="20">
        <f t="shared" si="678"/>
        <v>17</v>
      </c>
      <c r="J4342" s="21">
        <f t="shared" si="679"/>
        <v>39628</v>
      </c>
      <c r="K4342" s="21"/>
      <c r="L4342" s="21" t="str">
        <f t="shared" si="674"/>
        <v>Sunday</v>
      </c>
      <c r="M4342" s="20">
        <f t="shared" si="675"/>
        <v>6</v>
      </c>
      <c r="N4342" s="19">
        <v>4768.5</v>
      </c>
      <c r="O4342" s="4">
        <f>MATCH(N4342-1,'Supply Data'!$K$12:$K$17)+1</f>
        <v>4</v>
      </c>
      <c r="P4342">
        <f>INDEX('Supply Data'!$L$12:$L$17,'Demand Data'!O4342)</f>
        <v>50</v>
      </c>
      <c r="R4342" t="str">
        <f t="shared" si="676"/>
        <v>29-Jun-08 Sunday 17</v>
      </c>
    </row>
    <row r="4343" spans="4:18" x14ac:dyDescent="0.35">
      <c r="D4343" s="21">
        <f t="shared" si="677"/>
        <v>39628.708333322815</v>
      </c>
      <c r="E4343" s="21" t="b">
        <f t="shared" si="670"/>
        <v>0</v>
      </c>
      <c r="F4343" s="21" t="b">
        <f t="shared" si="671"/>
        <v>0</v>
      </c>
      <c r="G4343" s="20">
        <f t="shared" si="672"/>
        <v>1</v>
      </c>
      <c r="H4343" s="20">
        <f t="shared" si="673"/>
        <v>24</v>
      </c>
      <c r="I4343" s="20">
        <f t="shared" si="678"/>
        <v>18</v>
      </c>
      <c r="J4343" s="21">
        <f t="shared" si="679"/>
        <v>39628</v>
      </c>
      <c r="K4343" s="21"/>
      <c r="L4343" s="21" t="str">
        <f t="shared" si="674"/>
        <v>Sunday</v>
      </c>
      <c r="M4343" s="20">
        <f t="shared" si="675"/>
        <v>6</v>
      </c>
      <c r="N4343" s="19">
        <v>4879.5</v>
      </c>
      <c r="O4343" s="4">
        <f>MATCH(N4343-1,'Supply Data'!$K$12:$K$17)+1</f>
        <v>5</v>
      </c>
      <c r="P4343">
        <f>INDEX('Supply Data'!$L$12:$L$17,'Demand Data'!O4343)</f>
        <v>75</v>
      </c>
      <c r="R4343" t="str">
        <f t="shared" si="676"/>
        <v>29-Jun-08 Sunday 18</v>
      </c>
    </row>
    <row r="4344" spans="4:18" x14ac:dyDescent="0.35">
      <c r="D4344" s="21">
        <f t="shared" si="677"/>
        <v>39628.749999989479</v>
      </c>
      <c r="E4344" s="21" t="b">
        <f t="shared" si="670"/>
        <v>0</v>
      </c>
      <c r="F4344" s="21" t="b">
        <f t="shared" si="671"/>
        <v>0</v>
      </c>
      <c r="G4344" s="20">
        <f t="shared" si="672"/>
        <v>1</v>
      </c>
      <c r="H4344" s="20">
        <f t="shared" si="673"/>
        <v>24</v>
      </c>
      <c r="I4344" s="20">
        <f t="shared" si="678"/>
        <v>19</v>
      </c>
      <c r="J4344" s="21">
        <f t="shared" si="679"/>
        <v>39628</v>
      </c>
      <c r="K4344" s="21"/>
      <c r="L4344" s="21" t="str">
        <f t="shared" si="674"/>
        <v>Sunday</v>
      </c>
      <c r="M4344" s="20">
        <f t="shared" si="675"/>
        <v>6</v>
      </c>
      <c r="N4344" s="19">
        <v>5364</v>
      </c>
      <c r="O4344" s="4">
        <f>MATCH(N4344-1,'Supply Data'!$K$12:$K$17)+1</f>
        <v>5</v>
      </c>
      <c r="P4344">
        <f>INDEX('Supply Data'!$L$12:$L$17,'Demand Data'!O4344)</f>
        <v>75</v>
      </c>
      <c r="R4344" t="str">
        <f t="shared" si="676"/>
        <v>29-Jun-08 Sunday 19</v>
      </c>
    </row>
    <row r="4345" spans="4:18" x14ac:dyDescent="0.35">
      <c r="D4345" s="21">
        <f t="shared" si="677"/>
        <v>39628.791666656143</v>
      </c>
      <c r="E4345" s="21" t="b">
        <f t="shared" si="670"/>
        <v>0</v>
      </c>
      <c r="F4345" s="21" t="b">
        <f t="shared" si="671"/>
        <v>0</v>
      </c>
      <c r="G4345" s="20">
        <f t="shared" si="672"/>
        <v>1</v>
      </c>
      <c r="H4345" s="20">
        <f t="shared" si="673"/>
        <v>24</v>
      </c>
      <c r="I4345" s="20">
        <f t="shared" si="678"/>
        <v>20</v>
      </c>
      <c r="J4345" s="21">
        <f t="shared" si="679"/>
        <v>39628</v>
      </c>
      <c r="K4345" s="21"/>
      <c r="L4345" s="21" t="str">
        <f t="shared" si="674"/>
        <v>Sunday</v>
      </c>
      <c r="M4345" s="20">
        <f t="shared" si="675"/>
        <v>6</v>
      </c>
      <c r="N4345" s="19">
        <v>5385</v>
      </c>
      <c r="O4345" s="4">
        <f>MATCH(N4345-1,'Supply Data'!$K$12:$K$17)+1</f>
        <v>5</v>
      </c>
      <c r="P4345">
        <f>INDEX('Supply Data'!$L$12:$L$17,'Demand Data'!O4345)</f>
        <v>75</v>
      </c>
      <c r="R4345" t="str">
        <f t="shared" si="676"/>
        <v>29-Jun-08 Sunday 20</v>
      </c>
    </row>
    <row r="4346" spans="4:18" x14ac:dyDescent="0.35">
      <c r="D4346" s="21">
        <f t="shared" si="677"/>
        <v>39628.833333322807</v>
      </c>
      <c r="E4346" s="21" t="b">
        <f t="shared" si="670"/>
        <v>0</v>
      </c>
      <c r="F4346" s="21" t="b">
        <f t="shared" si="671"/>
        <v>0</v>
      </c>
      <c r="G4346" s="20">
        <f t="shared" si="672"/>
        <v>1</v>
      </c>
      <c r="H4346" s="20">
        <f t="shared" si="673"/>
        <v>24</v>
      </c>
      <c r="I4346" s="20">
        <f t="shared" si="678"/>
        <v>21</v>
      </c>
      <c r="J4346" s="21">
        <f t="shared" si="679"/>
        <v>39628</v>
      </c>
      <c r="K4346" s="21"/>
      <c r="L4346" s="21" t="str">
        <f t="shared" si="674"/>
        <v>Sunday</v>
      </c>
      <c r="M4346" s="20">
        <f t="shared" si="675"/>
        <v>6</v>
      </c>
      <c r="N4346" s="19">
        <v>5305.5</v>
      </c>
      <c r="O4346" s="4">
        <f>MATCH(N4346-1,'Supply Data'!$K$12:$K$17)+1</f>
        <v>5</v>
      </c>
      <c r="P4346">
        <f>INDEX('Supply Data'!$L$12:$L$17,'Demand Data'!O4346)</f>
        <v>75</v>
      </c>
      <c r="R4346" t="str">
        <f t="shared" si="676"/>
        <v>29-Jun-08 Sunday 21</v>
      </c>
    </row>
    <row r="4347" spans="4:18" x14ac:dyDescent="0.35">
      <c r="D4347" s="21">
        <f t="shared" si="677"/>
        <v>39628.874999989472</v>
      </c>
      <c r="E4347" s="21" t="b">
        <f t="shared" si="670"/>
        <v>0</v>
      </c>
      <c r="F4347" s="21" t="b">
        <f t="shared" si="671"/>
        <v>0</v>
      </c>
      <c r="G4347" s="20">
        <f t="shared" si="672"/>
        <v>1</v>
      </c>
      <c r="H4347" s="20">
        <f t="shared" si="673"/>
        <v>24</v>
      </c>
      <c r="I4347" s="20">
        <f t="shared" si="678"/>
        <v>22</v>
      </c>
      <c r="J4347" s="21">
        <f t="shared" si="679"/>
        <v>39628</v>
      </c>
      <c r="K4347" s="21"/>
      <c r="L4347" s="21" t="str">
        <f t="shared" si="674"/>
        <v>Sunday</v>
      </c>
      <c r="M4347" s="20">
        <f t="shared" si="675"/>
        <v>6</v>
      </c>
      <c r="N4347" s="19">
        <v>5005.5</v>
      </c>
      <c r="O4347" s="4">
        <f>MATCH(N4347-1,'Supply Data'!$K$12:$K$17)+1</f>
        <v>5</v>
      </c>
      <c r="P4347">
        <f>INDEX('Supply Data'!$L$12:$L$17,'Demand Data'!O4347)</f>
        <v>75</v>
      </c>
      <c r="R4347" t="str">
        <f t="shared" si="676"/>
        <v>29-Jun-08 Sunday 22</v>
      </c>
    </row>
    <row r="4348" spans="4:18" x14ac:dyDescent="0.35">
      <c r="D4348" s="21">
        <f t="shared" si="677"/>
        <v>39628.916666656136</v>
      </c>
      <c r="E4348" s="21" t="b">
        <f t="shared" si="670"/>
        <v>0</v>
      </c>
      <c r="F4348" s="21" t="b">
        <f t="shared" si="671"/>
        <v>0</v>
      </c>
      <c r="G4348" s="20">
        <f t="shared" si="672"/>
        <v>1</v>
      </c>
      <c r="H4348" s="20">
        <f t="shared" si="673"/>
        <v>24</v>
      </c>
      <c r="I4348" s="20">
        <f t="shared" si="678"/>
        <v>23</v>
      </c>
      <c r="J4348" s="21">
        <f t="shared" si="679"/>
        <v>39628</v>
      </c>
      <c r="K4348" s="21"/>
      <c r="L4348" s="21" t="str">
        <f t="shared" si="674"/>
        <v>Sunday</v>
      </c>
      <c r="M4348" s="20">
        <f t="shared" si="675"/>
        <v>6</v>
      </c>
      <c r="N4348" s="19">
        <v>4653</v>
      </c>
      <c r="O4348" s="4">
        <f>MATCH(N4348-1,'Supply Data'!$K$12:$K$17)+1</f>
        <v>4</v>
      </c>
      <c r="P4348">
        <f>INDEX('Supply Data'!$L$12:$L$17,'Demand Data'!O4348)</f>
        <v>50</v>
      </c>
      <c r="R4348" t="str">
        <f t="shared" si="676"/>
        <v>29-Jun-08 Sunday 23</v>
      </c>
    </row>
    <row r="4349" spans="4:18" x14ac:dyDescent="0.35">
      <c r="D4349" s="21">
        <f t="shared" si="677"/>
        <v>39628.9583333228</v>
      </c>
      <c r="E4349" s="21" t="b">
        <f t="shared" si="670"/>
        <v>0</v>
      </c>
      <c r="F4349" s="21" t="b">
        <f t="shared" si="671"/>
        <v>0</v>
      </c>
      <c r="G4349" s="20">
        <f t="shared" si="672"/>
        <v>1</v>
      </c>
      <c r="H4349" s="20">
        <f t="shared" si="673"/>
        <v>24</v>
      </c>
      <c r="I4349" s="20">
        <f t="shared" si="678"/>
        <v>24</v>
      </c>
      <c r="J4349" s="21">
        <f t="shared" si="679"/>
        <v>39628</v>
      </c>
      <c r="K4349" s="21"/>
      <c r="L4349" s="21" t="str">
        <f t="shared" si="674"/>
        <v>Sunday</v>
      </c>
      <c r="M4349" s="20">
        <f t="shared" si="675"/>
        <v>6</v>
      </c>
      <c r="N4349" s="19">
        <v>4344</v>
      </c>
      <c r="O4349" s="4">
        <f>MATCH(N4349-1,'Supply Data'!$K$12:$K$17)+1</f>
        <v>4</v>
      </c>
      <c r="P4349">
        <f>INDEX('Supply Data'!$L$12:$L$17,'Demand Data'!O4349)</f>
        <v>50</v>
      </c>
      <c r="R4349" t="str">
        <f t="shared" si="676"/>
        <v>29-Jun-08 Sunday 24</v>
      </c>
    </row>
    <row r="4350" spans="4:18" x14ac:dyDescent="0.35">
      <c r="D4350" s="21">
        <f t="shared" si="677"/>
        <v>39628.999999989464</v>
      </c>
      <c r="E4350" s="21" t="b">
        <f t="shared" si="670"/>
        <v>0</v>
      </c>
      <c r="F4350" s="21" t="b">
        <f t="shared" si="671"/>
        <v>0</v>
      </c>
      <c r="G4350" s="20">
        <f t="shared" si="672"/>
        <v>1</v>
      </c>
      <c r="H4350" s="20">
        <f t="shared" si="673"/>
        <v>24</v>
      </c>
      <c r="I4350" s="20">
        <f t="shared" si="678"/>
        <v>1</v>
      </c>
      <c r="J4350" s="21">
        <f t="shared" si="679"/>
        <v>39629</v>
      </c>
      <c r="K4350" s="21"/>
      <c r="L4350" s="21" t="str">
        <f t="shared" si="674"/>
        <v>Monday</v>
      </c>
      <c r="M4350" s="20">
        <f t="shared" si="675"/>
        <v>6</v>
      </c>
      <c r="N4350" s="19">
        <v>4209</v>
      </c>
      <c r="O4350" s="4">
        <f>MATCH(N4350-1,'Supply Data'!$K$12:$K$17)+1</f>
        <v>4</v>
      </c>
      <c r="P4350">
        <f>INDEX('Supply Data'!$L$12:$L$17,'Demand Data'!O4350)</f>
        <v>50</v>
      </c>
      <c r="R4350" t="str">
        <f t="shared" si="676"/>
        <v>30-Jun-08 Monday 1</v>
      </c>
    </row>
    <row r="4351" spans="4:18" x14ac:dyDescent="0.35">
      <c r="D4351" s="21">
        <f t="shared" si="677"/>
        <v>39629.041666656129</v>
      </c>
      <c r="E4351" s="21" t="b">
        <f t="shared" si="670"/>
        <v>0</v>
      </c>
      <c r="F4351" s="21" t="b">
        <f t="shared" si="671"/>
        <v>0</v>
      </c>
      <c r="G4351" s="20">
        <f t="shared" si="672"/>
        <v>1</v>
      </c>
      <c r="H4351" s="20">
        <f t="shared" si="673"/>
        <v>24</v>
      </c>
      <c r="I4351" s="20">
        <f t="shared" si="678"/>
        <v>2</v>
      </c>
      <c r="J4351" s="21">
        <f t="shared" si="679"/>
        <v>39629</v>
      </c>
      <c r="K4351" s="21"/>
      <c r="L4351" s="21" t="str">
        <f t="shared" si="674"/>
        <v>Monday</v>
      </c>
      <c r="M4351" s="20">
        <f t="shared" si="675"/>
        <v>6</v>
      </c>
      <c r="N4351" s="19">
        <v>4108.5</v>
      </c>
      <c r="O4351" s="4">
        <f>MATCH(N4351-1,'Supply Data'!$K$12:$K$17)+1</f>
        <v>4</v>
      </c>
      <c r="P4351">
        <f>INDEX('Supply Data'!$L$12:$L$17,'Demand Data'!O4351)</f>
        <v>50</v>
      </c>
      <c r="R4351" t="str">
        <f t="shared" si="676"/>
        <v>30-Jun-08 Monday 2</v>
      </c>
    </row>
    <row r="4352" spans="4:18" x14ac:dyDescent="0.35">
      <c r="D4352" s="21">
        <f t="shared" si="677"/>
        <v>39629.083333322793</v>
      </c>
      <c r="E4352" s="21" t="b">
        <f t="shared" si="670"/>
        <v>0</v>
      </c>
      <c r="F4352" s="21" t="b">
        <f t="shared" si="671"/>
        <v>0</v>
      </c>
      <c r="G4352" s="20">
        <f t="shared" si="672"/>
        <v>1</v>
      </c>
      <c r="H4352" s="20">
        <f t="shared" si="673"/>
        <v>24</v>
      </c>
      <c r="I4352" s="20">
        <f t="shared" si="678"/>
        <v>3</v>
      </c>
      <c r="J4352" s="21">
        <f t="shared" si="679"/>
        <v>39629</v>
      </c>
      <c r="K4352" s="21"/>
      <c r="L4352" s="21" t="str">
        <f t="shared" si="674"/>
        <v>Monday</v>
      </c>
      <c r="M4352" s="20">
        <f t="shared" si="675"/>
        <v>6</v>
      </c>
      <c r="N4352" s="19">
        <v>3079.5</v>
      </c>
      <c r="O4352" s="4">
        <f>MATCH(N4352-1,'Supply Data'!$K$12:$K$17)+1</f>
        <v>3</v>
      </c>
      <c r="P4352">
        <f>INDEX('Supply Data'!$L$12:$L$17,'Demand Data'!O4352)</f>
        <v>23</v>
      </c>
      <c r="R4352" t="str">
        <f t="shared" si="676"/>
        <v>30-Jun-08 Monday 3</v>
      </c>
    </row>
    <row r="4353" spans="4:18" x14ac:dyDescent="0.35">
      <c r="D4353" s="21">
        <f t="shared" si="677"/>
        <v>39629.124999989457</v>
      </c>
      <c r="E4353" s="21" t="b">
        <f t="shared" si="670"/>
        <v>0</v>
      </c>
      <c r="F4353" s="21" t="b">
        <f t="shared" si="671"/>
        <v>0</v>
      </c>
      <c r="G4353" s="20">
        <f t="shared" si="672"/>
        <v>1</v>
      </c>
      <c r="H4353" s="20">
        <f t="shared" si="673"/>
        <v>24</v>
      </c>
      <c r="I4353" s="20">
        <f t="shared" si="678"/>
        <v>4</v>
      </c>
      <c r="J4353" s="21">
        <f t="shared" si="679"/>
        <v>39629</v>
      </c>
      <c r="K4353" s="21"/>
      <c r="L4353" s="21" t="str">
        <f t="shared" si="674"/>
        <v>Monday</v>
      </c>
      <c r="M4353" s="20">
        <f t="shared" si="675"/>
        <v>6</v>
      </c>
      <c r="N4353" s="19">
        <v>3915</v>
      </c>
      <c r="O4353" s="4">
        <f>MATCH(N4353-1,'Supply Data'!$K$12:$K$17)+1</f>
        <v>4</v>
      </c>
      <c r="P4353">
        <f>INDEX('Supply Data'!$L$12:$L$17,'Demand Data'!O4353)</f>
        <v>50</v>
      </c>
      <c r="R4353" t="str">
        <f t="shared" si="676"/>
        <v>30-Jun-08 Monday 4</v>
      </c>
    </row>
    <row r="4354" spans="4:18" x14ac:dyDescent="0.35">
      <c r="D4354" s="21">
        <f t="shared" si="677"/>
        <v>39629.166666656121</v>
      </c>
      <c r="E4354" s="21" t="b">
        <f t="shared" si="670"/>
        <v>0</v>
      </c>
      <c r="F4354" s="21" t="b">
        <f t="shared" si="671"/>
        <v>0</v>
      </c>
      <c r="G4354" s="20">
        <f t="shared" si="672"/>
        <v>1</v>
      </c>
      <c r="H4354" s="20">
        <f t="shared" si="673"/>
        <v>24</v>
      </c>
      <c r="I4354" s="20">
        <f t="shared" si="678"/>
        <v>5</v>
      </c>
      <c r="J4354" s="21">
        <f t="shared" si="679"/>
        <v>39629</v>
      </c>
      <c r="K4354" s="21"/>
      <c r="L4354" s="21" t="str">
        <f t="shared" si="674"/>
        <v>Monday</v>
      </c>
      <c r="M4354" s="20">
        <f t="shared" si="675"/>
        <v>6</v>
      </c>
      <c r="N4354" s="19">
        <v>3786</v>
      </c>
      <c r="O4354" s="4">
        <f>MATCH(N4354-1,'Supply Data'!$K$12:$K$17)+1</f>
        <v>4</v>
      </c>
      <c r="P4354">
        <f>INDEX('Supply Data'!$L$12:$L$17,'Demand Data'!O4354)</f>
        <v>50</v>
      </c>
      <c r="R4354" t="str">
        <f t="shared" si="676"/>
        <v>30-Jun-08 Monday 5</v>
      </c>
    </row>
    <row r="4355" spans="4:18" x14ac:dyDescent="0.35">
      <c r="D4355" s="21">
        <f t="shared" si="677"/>
        <v>39629.208333322786</v>
      </c>
      <c r="E4355" s="21" t="b">
        <f t="shared" si="670"/>
        <v>0</v>
      </c>
      <c r="F4355" s="21" t="b">
        <f t="shared" si="671"/>
        <v>0</v>
      </c>
      <c r="G4355" s="20">
        <f t="shared" si="672"/>
        <v>1</v>
      </c>
      <c r="H4355" s="20">
        <f t="shared" si="673"/>
        <v>24</v>
      </c>
      <c r="I4355" s="20">
        <f t="shared" si="678"/>
        <v>6</v>
      </c>
      <c r="J4355" s="21">
        <f t="shared" si="679"/>
        <v>39629</v>
      </c>
      <c r="K4355" s="21"/>
      <c r="L4355" s="21" t="str">
        <f t="shared" si="674"/>
        <v>Monday</v>
      </c>
      <c r="M4355" s="20">
        <f t="shared" si="675"/>
        <v>6</v>
      </c>
      <c r="N4355" s="19">
        <v>3532.5</v>
      </c>
      <c r="O4355" s="4">
        <f>MATCH(N4355-1,'Supply Data'!$K$12:$K$17)+1</f>
        <v>3</v>
      </c>
      <c r="P4355">
        <f>INDEX('Supply Data'!$L$12:$L$17,'Demand Data'!O4355)</f>
        <v>23</v>
      </c>
      <c r="R4355" t="str">
        <f t="shared" si="676"/>
        <v>30-Jun-08 Monday 6</v>
      </c>
    </row>
    <row r="4356" spans="4:18" x14ac:dyDescent="0.35">
      <c r="D4356" s="21">
        <f t="shared" si="677"/>
        <v>39629.24999998945</v>
      </c>
      <c r="E4356" s="21" t="b">
        <f t="shared" si="670"/>
        <v>0</v>
      </c>
      <c r="F4356" s="21" t="b">
        <f t="shared" si="671"/>
        <v>0</v>
      </c>
      <c r="G4356" s="20">
        <f t="shared" si="672"/>
        <v>1</v>
      </c>
      <c r="H4356" s="20">
        <f t="shared" si="673"/>
        <v>24</v>
      </c>
      <c r="I4356" s="20">
        <f t="shared" si="678"/>
        <v>7</v>
      </c>
      <c r="J4356" s="21">
        <f t="shared" si="679"/>
        <v>39629</v>
      </c>
      <c r="K4356" s="21"/>
      <c r="L4356" s="21" t="str">
        <f t="shared" si="674"/>
        <v>Monday</v>
      </c>
      <c r="M4356" s="20">
        <f t="shared" si="675"/>
        <v>6</v>
      </c>
      <c r="N4356" s="19">
        <v>3469.5</v>
      </c>
      <c r="O4356" s="4">
        <f>MATCH(N4356-1,'Supply Data'!$K$12:$K$17)+1</f>
        <v>3</v>
      </c>
      <c r="P4356">
        <f>INDEX('Supply Data'!$L$12:$L$17,'Demand Data'!O4356)</f>
        <v>23</v>
      </c>
      <c r="R4356" t="str">
        <f t="shared" si="676"/>
        <v>30-Jun-08 Monday 7</v>
      </c>
    </row>
    <row r="4357" spans="4:18" x14ac:dyDescent="0.35">
      <c r="D4357" s="21">
        <f t="shared" si="677"/>
        <v>39629.291666656114</v>
      </c>
      <c r="E4357" s="21" t="b">
        <f t="shared" si="670"/>
        <v>0</v>
      </c>
      <c r="F4357" s="21" t="b">
        <f t="shared" si="671"/>
        <v>0</v>
      </c>
      <c r="G4357" s="20">
        <f t="shared" si="672"/>
        <v>1</v>
      </c>
      <c r="H4357" s="20">
        <f t="shared" si="673"/>
        <v>24</v>
      </c>
      <c r="I4357" s="20">
        <f t="shared" si="678"/>
        <v>8</v>
      </c>
      <c r="J4357" s="21">
        <f t="shared" si="679"/>
        <v>39629</v>
      </c>
      <c r="K4357" s="21"/>
      <c r="L4357" s="21" t="str">
        <f t="shared" si="674"/>
        <v>Monday</v>
      </c>
      <c r="M4357" s="20">
        <f t="shared" si="675"/>
        <v>6</v>
      </c>
      <c r="N4357" s="19">
        <v>3564</v>
      </c>
      <c r="O4357" s="4">
        <f>MATCH(N4357-1,'Supply Data'!$K$12:$K$17)+1</f>
        <v>3</v>
      </c>
      <c r="P4357">
        <f>INDEX('Supply Data'!$L$12:$L$17,'Demand Data'!O4357)</f>
        <v>23</v>
      </c>
      <c r="R4357" t="str">
        <f t="shared" si="676"/>
        <v>30-Jun-08 Monday 8</v>
      </c>
    </row>
    <row r="4358" spans="4:18" x14ac:dyDescent="0.35">
      <c r="D4358" s="21">
        <f t="shared" si="677"/>
        <v>39629.333333322778</v>
      </c>
      <c r="E4358" s="21" t="b">
        <f t="shared" ref="E4358:E4421" si="680">D4358=$D$2</f>
        <v>0</v>
      </c>
      <c r="F4358" s="21" t="b">
        <f t="shared" ref="F4358:F4421" si="681">D4358=$E$2</f>
        <v>0</v>
      </c>
      <c r="G4358" s="20">
        <f t="shared" si="672"/>
        <v>1</v>
      </c>
      <c r="H4358" s="20">
        <f t="shared" si="673"/>
        <v>24</v>
      </c>
      <c r="I4358" s="20">
        <f t="shared" si="678"/>
        <v>9</v>
      </c>
      <c r="J4358" s="21">
        <f t="shared" si="679"/>
        <v>39629</v>
      </c>
      <c r="K4358" s="21"/>
      <c r="L4358" s="21" t="str">
        <f t="shared" si="674"/>
        <v>Monday</v>
      </c>
      <c r="M4358" s="20">
        <f t="shared" si="675"/>
        <v>6</v>
      </c>
      <c r="N4358" s="19">
        <v>3745.5</v>
      </c>
      <c r="O4358" s="4">
        <f>MATCH(N4358-1,'Supply Data'!$K$12:$K$17)+1</f>
        <v>4</v>
      </c>
      <c r="P4358">
        <f>INDEX('Supply Data'!$L$12:$L$17,'Demand Data'!O4358)</f>
        <v>50</v>
      </c>
      <c r="R4358" t="str">
        <f t="shared" si="676"/>
        <v>30-Jun-08 Monday 9</v>
      </c>
    </row>
    <row r="4359" spans="4:18" x14ac:dyDescent="0.35">
      <c r="D4359" s="21">
        <f t="shared" si="677"/>
        <v>39629.374999989443</v>
      </c>
      <c r="E4359" s="21" t="b">
        <f t="shared" si="680"/>
        <v>0</v>
      </c>
      <c r="F4359" s="21" t="b">
        <f t="shared" si="681"/>
        <v>0</v>
      </c>
      <c r="G4359" s="20">
        <f t="shared" ref="G4359:G4422" si="682">IF(E4359,2,IF(F4359,3,1))</f>
        <v>1</v>
      </c>
      <c r="H4359" s="20">
        <f t="shared" ref="H4359:H4422" si="683">CHOOSE(G4359,24,23,25)</f>
        <v>24</v>
      </c>
      <c r="I4359" s="20">
        <f t="shared" si="678"/>
        <v>10</v>
      </c>
      <c r="J4359" s="21">
        <f t="shared" si="679"/>
        <v>39629</v>
      </c>
      <c r="K4359" s="21"/>
      <c r="L4359" s="21" t="str">
        <f t="shared" ref="L4359:L4422" si="684">TEXT(J4359,"ddddd")</f>
        <v>Monday</v>
      </c>
      <c r="M4359" s="20">
        <f t="shared" ref="M4359:M4422" si="685">MONTH(D4359)</f>
        <v>6</v>
      </c>
      <c r="N4359" s="19">
        <v>4024.5</v>
      </c>
      <c r="O4359" s="4">
        <f>MATCH(N4359-1,'Supply Data'!$K$12:$K$17)+1</f>
        <v>4</v>
      </c>
      <c r="P4359">
        <f>INDEX('Supply Data'!$L$12:$L$17,'Demand Data'!O4359)</f>
        <v>50</v>
      </c>
      <c r="R4359" t="str">
        <f t="shared" ref="R4359:R4422" si="686">TEXT(D4359,"dd-mmm-yy ddddd")&amp;" "&amp;I4359</f>
        <v>30-Jun-08 Monday 10</v>
      </c>
    </row>
    <row r="4360" spans="4:18" x14ac:dyDescent="0.35">
      <c r="D4360" s="21">
        <f t="shared" ref="D4360:D4423" si="687">D4359+1/24</f>
        <v>39629.416666656107</v>
      </c>
      <c r="E4360" s="21" t="b">
        <f t="shared" si="680"/>
        <v>0</v>
      </c>
      <c r="F4360" s="21" t="b">
        <f t="shared" si="681"/>
        <v>0</v>
      </c>
      <c r="G4360" s="20">
        <f t="shared" si="682"/>
        <v>1</v>
      </c>
      <c r="H4360" s="20">
        <f t="shared" si="683"/>
        <v>24</v>
      </c>
      <c r="I4360" s="20">
        <f t="shared" ref="I4360:I4423" si="688">IF(I4359&gt;=H4360,1,I4359+1)</f>
        <v>11</v>
      </c>
      <c r="J4360" s="21">
        <f t="shared" ref="J4360:J4423" si="689">IF(I4360=1,J4359+1,J4359)</f>
        <v>39629</v>
      </c>
      <c r="K4360" s="21"/>
      <c r="L4360" s="21" t="str">
        <f t="shared" si="684"/>
        <v>Monday</v>
      </c>
      <c r="M4360" s="20">
        <f t="shared" si="685"/>
        <v>6</v>
      </c>
      <c r="N4360" s="19">
        <v>4269</v>
      </c>
      <c r="O4360" s="4">
        <f>MATCH(N4360-1,'Supply Data'!$K$12:$K$17)+1</f>
        <v>4</v>
      </c>
      <c r="P4360">
        <f>INDEX('Supply Data'!$L$12:$L$17,'Demand Data'!O4360)</f>
        <v>50</v>
      </c>
      <c r="R4360" t="str">
        <f t="shared" si="686"/>
        <v>30-Jun-08 Monday 11</v>
      </c>
    </row>
    <row r="4361" spans="4:18" x14ac:dyDescent="0.35">
      <c r="D4361" s="21">
        <f t="shared" si="687"/>
        <v>39629.458333322771</v>
      </c>
      <c r="E4361" s="21" t="b">
        <f t="shared" si="680"/>
        <v>0</v>
      </c>
      <c r="F4361" s="21" t="b">
        <f t="shared" si="681"/>
        <v>0</v>
      </c>
      <c r="G4361" s="20">
        <f t="shared" si="682"/>
        <v>1</v>
      </c>
      <c r="H4361" s="20">
        <f t="shared" si="683"/>
        <v>24</v>
      </c>
      <c r="I4361" s="20">
        <f t="shared" si="688"/>
        <v>12</v>
      </c>
      <c r="J4361" s="21">
        <f t="shared" si="689"/>
        <v>39629</v>
      </c>
      <c r="K4361" s="21"/>
      <c r="L4361" s="21" t="str">
        <f t="shared" si="684"/>
        <v>Monday</v>
      </c>
      <c r="M4361" s="20">
        <f t="shared" si="685"/>
        <v>6</v>
      </c>
      <c r="N4361" s="19">
        <v>4152</v>
      </c>
      <c r="O4361" s="4">
        <f>MATCH(N4361-1,'Supply Data'!$K$12:$K$17)+1</f>
        <v>4</v>
      </c>
      <c r="P4361">
        <f>INDEX('Supply Data'!$L$12:$L$17,'Demand Data'!O4361)</f>
        <v>50</v>
      </c>
      <c r="R4361" t="str">
        <f t="shared" si="686"/>
        <v>30-Jun-08 Monday 12</v>
      </c>
    </row>
    <row r="4362" spans="4:18" x14ac:dyDescent="0.35">
      <c r="D4362" s="21">
        <f t="shared" si="687"/>
        <v>39629.499999989435</v>
      </c>
      <c r="E4362" s="21" t="b">
        <f t="shared" si="680"/>
        <v>0</v>
      </c>
      <c r="F4362" s="21" t="b">
        <f t="shared" si="681"/>
        <v>0</v>
      </c>
      <c r="G4362" s="20">
        <f t="shared" si="682"/>
        <v>1</v>
      </c>
      <c r="H4362" s="20">
        <f t="shared" si="683"/>
        <v>24</v>
      </c>
      <c r="I4362" s="20">
        <f t="shared" si="688"/>
        <v>13</v>
      </c>
      <c r="J4362" s="21">
        <f t="shared" si="689"/>
        <v>39629</v>
      </c>
      <c r="K4362" s="21"/>
      <c r="L4362" s="21" t="str">
        <f t="shared" si="684"/>
        <v>Monday</v>
      </c>
      <c r="M4362" s="20">
        <f t="shared" si="685"/>
        <v>6</v>
      </c>
      <c r="N4362" s="19">
        <v>4255.5</v>
      </c>
      <c r="O4362" s="4">
        <f>MATCH(N4362-1,'Supply Data'!$K$12:$K$17)+1</f>
        <v>4</v>
      </c>
      <c r="P4362">
        <f>INDEX('Supply Data'!$L$12:$L$17,'Demand Data'!O4362)</f>
        <v>50</v>
      </c>
      <c r="R4362" t="str">
        <f t="shared" si="686"/>
        <v>30-Jun-08 Monday 13</v>
      </c>
    </row>
    <row r="4363" spans="4:18" x14ac:dyDescent="0.35">
      <c r="D4363" s="21">
        <f t="shared" si="687"/>
        <v>39629.5416666561</v>
      </c>
      <c r="E4363" s="21" t="b">
        <f t="shared" si="680"/>
        <v>0</v>
      </c>
      <c r="F4363" s="21" t="b">
        <f t="shared" si="681"/>
        <v>0</v>
      </c>
      <c r="G4363" s="20">
        <f t="shared" si="682"/>
        <v>1</v>
      </c>
      <c r="H4363" s="20">
        <f t="shared" si="683"/>
        <v>24</v>
      </c>
      <c r="I4363" s="20">
        <f t="shared" si="688"/>
        <v>14</v>
      </c>
      <c r="J4363" s="21">
        <f t="shared" si="689"/>
        <v>39629</v>
      </c>
      <c r="K4363" s="21"/>
      <c r="L4363" s="21" t="str">
        <f t="shared" si="684"/>
        <v>Monday</v>
      </c>
      <c r="M4363" s="20">
        <f t="shared" si="685"/>
        <v>6</v>
      </c>
      <c r="N4363" s="19">
        <v>4182</v>
      </c>
      <c r="O4363" s="4">
        <f>MATCH(N4363-1,'Supply Data'!$K$12:$K$17)+1</f>
        <v>4</v>
      </c>
      <c r="P4363">
        <f>INDEX('Supply Data'!$L$12:$L$17,'Demand Data'!O4363)</f>
        <v>50</v>
      </c>
      <c r="R4363" t="str">
        <f t="shared" si="686"/>
        <v>30-Jun-08 Monday 14</v>
      </c>
    </row>
    <row r="4364" spans="4:18" x14ac:dyDescent="0.35">
      <c r="D4364" s="21">
        <f t="shared" si="687"/>
        <v>39629.583333322764</v>
      </c>
      <c r="E4364" s="21" t="b">
        <f t="shared" si="680"/>
        <v>0</v>
      </c>
      <c r="F4364" s="21" t="b">
        <f t="shared" si="681"/>
        <v>0</v>
      </c>
      <c r="G4364" s="20">
        <f t="shared" si="682"/>
        <v>1</v>
      </c>
      <c r="H4364" s="20">
        <f t="shared" si="683"/>
        <v>24</v>
      </c>
      <c r="I4364" s="20">
        <f t="shared" si="688"/>
        <v>15</v>
      </c>
      <c r="J4364" s="21">
        <f t="shared" si="689"/>
        <v>39629</v>
      </c>
      <c r="K4364" s="21"/>
      <c r="L4364" s="21" t="str">
        <f t="shared" si="684"/>
        <v>Monday</v>
      </c>
      <c r="M4364" s="20">
        <f t="shared" si="685"/>
        <v>6</v>
      </c>
      <c r="N4364" s="19">
        <v>4099.5</v>
      </c>
      <c r="O4364" s="4">
        <f>MATCH(N4364-1,'Supply Data'!$K$12:$K$17)+1</f>
        <v>4</v>
      </c>
      <c r="P4364">
        <f>INDEX('Supply Data'!$L$12:$L$17,'Demand Data'!O4364)</f>
        <v>50</v>
      </c>
      <c r="R4364" t="str">
        <f t="shared" si="686"/>
        <v>30-Jun-08 Monday 15</v>
      </c>
    </row>
    <row r="4365" spans="4:18" x14ac:dyDescent="0.35">
      <c r="D4365" s="21">
        <f t="shared" si="687"/>
        <v>39629.624999989428</v>
      </c>
      <c r="E4365" s="21" t="b">
        <f t="shared" si="680"/>
        <v>0</v>
      </c>
      <c r="F4365" s="21" t="b">
        <f t="shared" si="681"/>
        <v>0</v>
      </c>
      <c r="G4365" s="20">
        <f t="shared" si="682"/>
        <v>1</v>
      </c>
      <c r="H4365" s="20">
        <f t="shared" si="683"/>
        <v>24</v>
      </c>
      <c r="I4365" s="20">
        <f t="shared" si="688"/>
        <v>16</v>
      </c>
      <c r="J4365" s="21">
        <f t="shared" si="689"/>
        <v>39629</v>
      </c>
      <c r="K4365" s="21"/>
      <c r="L4365" s="21" t="str">
        <f t="shared" si="684"/>
        <v>Monday</v>
      </c>
      <c r="M4365" s="20">
        <f t="shared" si="685"/>
        <v>6</v>
      </c>
      <c r="N4365" s="19">
        <v>4044</v>
      </c>
      <c r="O4365" s="4">
        <f>MATCH(N4365-1,'Supply Data'!$K$12:$K$17)+1</f>
        <v>4</v>
      </c>
      <c r="P4365">
        <f>INDEX('Supply Data'!$L$12:$L$17,'Demand Data'!O4365)</f>
        <v>50</v>
      </c>
      <c r="R4365" t="str">
        <f t="shared" si="686"/>
        <v>30-Jun-08 Monday 16</v>
      </c>
    </row>
    <row r="4366" spans="4:18" x14ac:dyDescent="0.35">
      <c r="D4366" s="21">
        <f t="shared" si="687"/>
        <v>39629.666666656092</v>
      </c>
      <c r="E4366" s="21" t="b">
        <f t="shared" si="680"/>
        <v>0</v>
      </c>
      <c r="F4366" s="21" t="b">
        <f t="shared" si="681"/>
        <v>0</v>
      </c>
      <c r="G4366" s="20">
        <f t="shared" si="682"/>
        <v>1</v>
      </c>
      <c r="H4366" s="20">
        <f t="shared" si="683"/>
        <v>24</v>
      </c>
      <c r="I4366" s="20">
        <f t="shared" si="688"/>
        <v>17</v>
      </c>
      <c r="J4366" s="21">
        <f t="shared" si="689"/>
        <v>39629</v>
      </c>
      <c r="K4366" s="21"/>
      <c r="L4366" s="21" t="str">
        <f t="shared" si="684"/>
        <v>Monday</v>
      </c>
      <c r="M4366" s="20">
        <f t="shared" si="685"/>
        <v>6</v>
      </c>
      <c r="N4366" s="19">
        <v>4051.5</v>
      </c>
      <c r="O4366" s="4">
        <f>MATCH(N4366-1,'Supply Data'!$K$12:$K$17)+1</f>
        <v>4</v>
      </c>
      <c r="P4366">
        <f>INDEX('Supply Data'!$L$12:$L$17,'Demand Data'!O4366)</f>
        <v>50</v>
      </c>
      <c r="R4366" t="str">
        <f t="shared" si="686"/>
        <v>30-Jun-08 Monday 17</v>
      </c>
    </row>
    <row r="4367" spans="4:18" x14ac:dyDescent="0.35">
      <c r="D4367" s="21">
        <f t="shared" si="687"/>
        <v>39629.708333322757</v>
      </c>
      <c r="E4367" s="21" t="b">
        <f t="shared" si="680"/>
        <v>0</v>
      </c>
      <c r="F4367" s="21" t="b">
        <f t="shared" si="681"/>
        <v>0</v>
      </c>
      <c r="G4367" s="20">
        <f t="shared" si="682"/>
        <v>1</v>
      </c>
      <c r="H4367" s="20">
        <f t="shared" si="683"/>
        <v>24</v>
      </c>
      <c r="I4367" s="20">
        <f t="shared" si="688"/>
        <v>18</v>
      </c>
      <c r="J4367" s="21">
        <f t="shared" si="689"/>
        <v>39629</v>
      </c>
      <c r="K4367" s="21"/>
      <c r="L4367" s="21" t="str">
        <f t="shared" si="684"/>
        <v>Monday</v>
      </c>
      <c r="M4367" s="20">
        <f t="shared" si="685"/>
        <v>6</v>
      </c>
      <c r="N4367" s="19">
        <v>4318.5</v>
      </c>
      <c r="O4367" s="4">
        <f>MATCH(N4367-1,'Supply Data'!$K$12:$K$17)+1</f>
        <v>4</v>
      </c>
      <c r="P4367">
        <f>INDEX('Supply Data'!$L$12:$L$17,'Demand Data'!O4367)</f>
        <v>50</v>
      </c>
      <c r="R4367" t="str">
        <f t="shared" si="686"/>
        <v>30-Jun-08 Monday 18</v>
      </c>
    </row>
    <row r="4368" spans="4:18" x14ac:dyDescent="0.35">
      <c r="D4368" s="21">
        <f t="shared" si="687"/>
        <v>39629.749999989421</v>
      </c>
      <c r="E4368" s="21" t="b">
        <f t="shared" si="680"/>
        <v>0</v>
      </c>
      <c r="F4368" s="21" t="b">
        <f t="shared" si="681"/>
        <v>0</v>
      </c>
      <c r="G4368" s="20">
        <f t="shared" si="682"/>
        <v>1</v>
      </c>
      <c r="H4368" s="20">
        <f t="shared" si="683"/>
        <v>24</v>
      </c>
      <c r="I4368" s="20">
        <f t="shared" si="688"/>
        <v>19</v>
      </c>
      <c r="J4368" s="21">
        <f t="shared" si="689"/>
        <v>39629</v>
      </c>
      <c r="K4368" s="21"/>
      <c r="L4368" s="21" t="str">
        <f t="shared" si="684"/>
        <v>Monday</v>
      </c>
      <c r="M4368" s="20">
        <f t="shared" si="685"/>
        <v>6</v>
      </c>
      <c r="N4368" s="19">
        <v>4921.5</v>
      </c>
      <c r="O4368" s="4">
        <f>MATCH(N4368-1,'Supply Data'!$K$12:$K$17)+1</f>
        <v>5</v>
      </c>
      <c r="P4368">
        <f>INDEX('Supply Data'!$L$12:$L$17,'Demand Data'!O4368)</f>
        <v>75</v>
      </c>
      <c r="R4368" t="str">
        <f t="shared" si="686"/>
        <v>30-Jun-08 Monday 19</v>
      </c>
    </row>
    <row r="4369" spans="4:18" x14ac:dyDescent="0.35">
      <c r="D4369" s="21">
        <f t="shared" si="687"/>
        <v>39629.791666656085</v>
      </c>
      <c r="E4369" s="21" t="b">
        <f t="shared" si="680"/>
        <v>0</v>
      </c>
      <c r="F4369" s="21" t="b">
        <f t="shared" si="681"/>
        <v>0</v>
      </c>
      <c r="G4369" s="20">
        <f t="shared" si="682"/>
        <v>1</v>
      </c>
      <c r="H4369" s="20">
        <f t="shared" si="683"/>
        <v>24</v>
      </c>
      <c r="I4369" s="20">
        <f t="shared" si="688"/>
        <v>20</v>
      </c>
      <c r="J4369" s="21">
        <f t="shared" si="689"/>
        <v>39629</v>
      </c>
      <c r="K4369" s="21"/>
      <c r="L4369" s="21" t="str">
        <f t="shared" si="684"/>
        <v>Monday</v>
      </c>
      <c r="M4369" s="20">
        <f t="shared" si="685"/>
        <v>6</v>
      </c>
      <c r="N4369" s="19">
        <v>5052</v>
      </c>
      <c r="O4369" s="4">
        <f>MATCH(N4369-1,'Supply Data'!$K$12:$K$17)+1</f>
        <v>5</v>
      </c>
      <c r="P4369">
        <f>INDEX('Supply Data'!$L$12:$L$17,'Demand Data'!O4369)</f>
        <v>75</v>
      </c>
      <c r="R4369" t="str">
        <f t="shared" si="686"/>
        <v>30-Jun-08 Monday 20</v>
      </c>
    </row>
    <row r="4370" spans="4:18" x14ac:dyDescent="0.35">
      <c r="D4370" s="21">
        <f t="shared" si="687"/>
        <v>39629.833333322749</v>
      </c>
      <c r="E4370" s="21" t="b">
        <f t="shared" si="680"/>
        <v>0</v>
      </c>
      <c r="F4370" s="21" t="b">
        <f t="shared" si="681"/>
        <v>0</v>
      </c>
      <c r="G4370" s="20">
        <f t="shared" si="682"/>
        <v>1</v>
      </c>
      <c r="H4370" s="20">
        <f t="shared" si="683"/>
        <v>24</v>
      </c>
      <c r="I4370" s="20">
        <f t="shared" si="688"/>
        <v>21</v>
      </c>
      <c r="J4370" s="21">
        <f t="shared" si="689"/>
        <v>39629</v>
      </c>
      <c r="K4370" s="21"/>
      <c r="L4370" s="21" t="str">
        <f t="shared" si="684"/>
        <v>Monday</v>
      </c>
      <c r="M4370" s="20">
        <f t="shared" si="685"/>
        <v>6</v>
      </c>
      <c r="N4370" s="19">
        <v>4942.5</v>
      </c>
      <c r="O4370" s="4">
        <f>MATCH(N4370-1,'Supply Data'!$K$12:$K$17)+1</f>
        <v>5</v>
      </c>
      <c r="P4370">
        <f>INDEX('Supply Data'!$L$12:$L$17,'Demand Data'!O4370)</f>
        <v>75</v>
      </c>
      <c r="R4370" t="str">
        <f t="shared" si="686"/>
        <v>30-Jun-08 Monday 21</v>
      </c>
    </row>
    <row r="4371" spans="4:18" x14ac:dyDescent="0.35">
      <c r="D4371" s="21">
        <f t="shared" si="687"/>
        <v>39629.874999989413</v>
      </c>
      <c r="E4371" s="21" t="b">
        <f t="shared" si="680"/>
        <v>0</v>
      </c>
      <c r="F4371" s="21" t="b">
        <f t="shared" si="681"/>
        <v>0</v>
      </c>
      <c r="G4371" s="20">
        <f t="shared" si="682"/>
        <v>1</v>
      </c>
      <c r="H4371" s="20">
        <f t="shared" si="683"/>
        <v>24</v>
      </c>
      <c r="I4371" s="20">
        <f t="shared" si="688"/>
        <v>22</v>
      </c>
      <c r="J4371" s="21">
        <f t="shared" si="689"/>
        <v>39629</v>
      </c>
      <c r="K4371" s="21"/>
      <c r="L4371" s="21" t="str">
        <f t="shared" si="684"/>
        <v>Monday</v>
      </c>
      <c r="M4371" s="20">
        <f t="shared" si="685"/>
        <v>6</v>
      </c>
      <c r="N4371" s="19">
        <v>4639.5</v>
      </c>
      <c r="O4371" s="4">
        <f>MATCH(N4371-1,'Supply Data'!$K$12:$K$17)+1</f>
        <v>4</v>
      </c>
      <c r="P4371">
        <f>INDEX('Supply Data'!$L$12:$L$17,'Demand Data'!O4371)</f>
        <v>50</v>
      </c>
      <c r="R4371" t="str">
        <f t="shared" si="686"/>
        <v>30-Jun-08 Monday 22</v>
      </c>
    </row>
    <row r="4372" spans="4:18" x14ac:dyDescent="0.35">
      <c r="D4372" s="21">
        <f t="shared" si="687"/>
        <v>39629.916666656078</v>
      </c>
      <c r="E4372" s="21" t="b">
        <f t="shared" si="680"/>
        <v>0</v>
      </c>
      <c r="F4372" s="21" t="b">
        <f t="shared" si="681"/>
        <v>0</v>
      </c>
      <c r="G4372" s="20">
        <f t="shared" si="682"/>
        <v>1</v>
      </c>
      <c r="H4372" s="20">
        <f t="shared" si="683"/>
        <v>24</v>
      </c>
      <c r="I4372" s="20">
        <f t="shared" si="688"/>
        <v>23</v>
      </c>
      <c r="J4372" s="21">
        <f t="shared" si="689"/>
        <v>39629</v>
      </c>
      <c r="K4372" s="21"/>
      <c r="L4372" s="21" t="str">
        <f t="shared" si="684"/>
        <v>Monday</v>
      </c>
      <c r="M4372" s="20">
        <f t="shared" si="685"/>
        <v>6</v>
      </c>
      <c r="N4372" s="19">
        <v>4351.5</v>
      </c>
      <c r="O4372" s="4">
        <f>MATCH(N4372-1,'Supply Data'!$K$12:$K$17)+1</f>
        <v>4</v>
      </c>
      <c r="P4372">
        <f>INDEX('Supply Data'!$L$12:$L$17,'Demand Data'!O4372)</f>
        <v>50</v>
      </c>
      <c r="R4372" t="str">
        <f t="shared" si="686"/>
        <v>30-Jun-08 Monday 23</v>
      </c>
    </row>
    <row r="4373" spans="4:18" x14ac:dyDescent="0.35">
      <c r="D4373" s="21">
        <f t="shared" si="687"/>
        <v>39629.958333322742</v>
      </c>
      <c r="E4373" s="21" t="b">
        <f t="shared" si="680"/>
        <v>0</v>
      </c>
      <c r="F4373" s="21" t="b">
        <f t="shared" si="681"/>
        <v>0</v>
      </c>
      <c r="G4373" s="20">
        <f t="shared" si="682"/>
        <v>1</v>
      </c>
      <c r="H4373" s="20">
        <f t="shared" si="683"/>
        <v>24</v>
      </c>
      <c r="I4373" s="20">
        <f t="shared" si="688"/>
        <v>24</v>
      </c>
      <c r="J4373" s="21">
        <f t="shared" si="689"/>
        <v>39629</v>
      </c>
      <c r="K4373" s="21"/>
      <c r="L4373" s="21" t="str">
        <f t="shared" si="684"/>
        <v>Monday</v>
      </c>
      <c r="M4373" s="20">
        <f t="shared" si="685"/>
        <v>6</v>
      </c>
      <c r="N4373" s="19">
        <v>4105.5</v>
      </c>
      <c r="O4373" s="4">
        <f>MATCH(N4373-1,'Supply Data'!$K$12:$K$17)+1</f>
        <v>4</v>
      </c>
      <c r="P4373">
        <f>INDEX('Supply Data'!$L$12:$L$17,'Demand Data'!O4373)</f>
        <v>50</v>
      </c>
      <c r="R4373" t="str">
        <f t="shared" si="686"/>
        <v>30-Jun-08 Monday 24</v>
      </c>
    </row>
    <row r="4374" spans="4:18" x14ac:dyDescent="0.35">
      <c r="D4374" s="21">
        <f t="shared" si="687"/>
        <v>39629.999999989406</v>
      </c>
      <c r="E4374" s="21" t="b">
        <f t="shared" si="680"/>
        <v>0</v>
      </c>
      <c r="F4374" s="21" t="b">
        <f t="shared" si="681"/>
        <v>0</v>
      </c>
      <c r="G4374" s="20">
        <f t="shared" si="682"/>
        <v>1</v>
      </c>
      <c r="H4374" s="20">
        <f t="shared" si="683"/>
        <v>24</v>
      </c>
      <c r="I4374" s="20">
        <f t="shared" si="688"/>
        <v>1</v>
      </c>
      <c r="J4374" s="21">
        <f t="shared" si="689"/>
        <v>39630</v>
      </c>
      <c r="K4374" s="21"/>
      <c r="L4374" s="21" t="str">
        <f t="shared" si="684"/>
        <v>Tuesday</v>
      </c>
      <c r="M4374" s="20">
        <f t="shared" si="685"/>
        <v>7</v>
      </c>
      <c r="N4374" s="19">
        <v>3970.5</v>
      </c>
      <c r="O4374" s="4">
        <f>MATCH(N4374-1,'Supply Data'!$K$12:$K$17)+1</f>
        <v>4</v>
      </c>
      <c r="P4374">
        <f>INDEX('Supply Data'!$L$12:$L$17,'Demand Data'!O4374)</f>
        <v>50</v>
      </c>
      <c r="R4374" t="str">
        <f t="shared" si="686"/>
        <v>01-Jul-08 Tuesday 1</v>
      </c>
    </row>
    <row r="4375" spans="4:18" x14ac:dyDescent="0.35">
      <c r="D4375" s="21">
        <f t="shared" si="687"/>
        <v>39630.04166665607</v>
      </c>
      <c r="E4375" s="21" t="b">
        <f t="shared" si="680"/>
        <v>0</v>
      </c>
      <c r="F4375" s="21" t="b">
        <f t="shared" si="681"/>
        <v>0</v>
      </c>
      <c r="G4375" s="20">
        <f t="shared" si="682"/>
        <v>1</v>
      </c>
      <c r="H4375" s="20">
        <f t="shared" si="683"/>
        <v>24</v>
      </c>
      <c r="I4375" s="20">
        <f t="shared" si="688"/>
        <v>2</v>
      </c>
      <c r="J4375" s="21">
        <f t="shared" si="689"/>
        <v>39630</v>
      </c>
      <c r="K4375" s="21"/>
      <c r="L4375" s="21" t="str">
        <f t="shared" si="684"/>
        <v>Tuesday</v>
      </c>
      <c r="M4375" s="20">
        <f t="shared" si="685"/>
        <v>7</v>
      </c>
      <c r="N4375" s="19">
        <v>3756</v>
      </c>
      <c r="O4375" s="4">
        <f>MATCH(N4375-1,'Supply Data'!$K$12:$K$17)+1</f>
        <v>4</v>
      </c>
      <c r="P4375">
        <f>INDEX('Supply Data'!$L$12:$L$17,'Demand Data'!O4375)</f>
        <v>50</v>
      </c>
      <c r="R4375" t="str">
        <f t="shared" si="686"/>
        <v>01-Jul-08 Tuesday 2</v>
      </c>
    </row>
    <row r="4376" spans="4:18" x14ac:dyDescent="0.35">
      <c r="D4376" s="21">
        <f t="shared" si="687"/>
        <v>39630.083333322735</v>
      </c>
      <c r="E4376" s="21" t="b">
        <f t="shared" si="680"/>
        <v>0</v>
      </c>
      <c r="F4376" s="21" t="b">
        <f t="shared" si="681"/>
        <v>0</v>
      </c>
      <c r="G4376" s="20">
        <f t="shared" si="682"/>
        <v>1</v>
      </c>
      <c r="H4376" s="20">
        <f t="shared" si="683"/>
        <v>24</v>
      </c>
      <c r="I4376" s="20">
        <f t="shared" si="688"/>
        <v>3</v>
      </c>
      <c r="J4376" s="21">
        <f t="shared" si="689"/>
        <v>39630</v>
      </c>
      <c r="K4376" s="21"/>
      <c r="L4376" s="21" t="str">
        <f t="shared" si="684"/>
        <v>Tuesday</v>
      </c>
      <c r="M4376" s="20">
        <f t="shared" si="685"/>
        <v>7</v>
      </c>
      <c r="N4376" s="19">
        <v>3687</v>
      </c>
      <c r="O4376" s="4">
        <f>MATCH(N4376-1,'Supply Data'!$K$12:$K$17)+1</f>
        <v>4</v>
      </c>
      <c r="P4376">
        <f>INDEX('Supply Data'!$L$12:$L$17,'Demand Data'!O4376)</f>
        <v>50</v>
      </c>
      <c r="R4376" t="str">
        <f t="shared" si="686"/>
        <v>01-Jul-08 Tuesday 3</v>
      </c>
    </row>
    <row r="4377" spans="4:18" x14ac:dyDescent="0.35">
      <c r="D4377" s="21">
        <f t="shared" si="687"/>
        <v>39630.124999989399</v>
      </c>
      <c r="E4377" s="21" t="b">
        <f t="shared" si="680"/>
        <v>0</v>
      </c>
      <c r="F4377" s="21" t="b">
        <f t="shared" si="681"/>
        <v>0</v>
      </c>
      <c r="G4377" s="20">
        <f t="shared" si="682"/>
        <v>1</v>
      </c>
      <c r="H4377" s="20">
        <f t="shared" si="683"/>
        <v>24</v>
      </c>
      <c r="I4377" s="20">
        <f t="shared" si="688"/>
        <v>4</v>
      </c>
      <c r="J4377" s="21">
        <f t="shared" si="689"/>
        <v>39630</v>
      </c>
      <c r="K4377" s="21"/>
      <c r="L4377" s="21" t="str">
        <f t="shared" si="684"/>
        <v>Tuesday</v>
      </c>
      <c r="M4377" s="20">
        <f t="shared" si="685"/>
        <v>7</v>
      </c>
      <c r="N4377" s="19">
        <v>3814.5</v>
      </c>
      <c r="O4377" s="4">
        <f>MATCH(N4377-1,'Supply Data'!$K$12:$K$17)+1</f>
        <v>4</v>
      </c>
      <c r="P4377">
        <f>INDEX('Supply Data'!$L$12:$L$17,'Demand Data'!O4377)</f>
        <v>50</v>
      </c>
      <c r="R4377" t="str">
        <f t="shared" si="686"/>
        <v>01-Jul-08 Tuesday 4</v>
      </c>
    </row>
    <row r="4378" spans="4:18" x14ac:dyDescent="0.35">
      <c r="D4378" s="21">
        <f t="shared" si="687"/>
        <v>39630.166666656063</v>
      </c>
      <c r="E4378" s="21" t="b">
        <f t="shared" si="680"/>
        <v>0</v>
      </c>
      <c r="F4378" s="21" t="b">
        <f t="shared" si="681"/>
        <v>0</v>
      </c>
      <c r="G4378" s="20">
        <f t="shared" si="682"/>
        <v>1</v>
      </c>
      <c r="H4378" s="20">
        <f t="shared" si="683"/>
        <v>24</v>
      </c>
      <c r="I4378" s="20">
        <f t="shared" si="688"/>
        <v>5</v>
      </c>
      <c r="J4378" s="21">
        <f t="shared" si="689"/>
        <v>39630</v>
      </c>
      <c r="K4378" s="21"/>
      <c r="L4378" s="21" t="str">
        <f t="shared" si="684"/>
        <v>Tuesday</v>
      </c>
      <c r="M4378" s="20">
        <f t="shared" si="685"/>
        <v>7</v>
      </c>
      <c r="N4378" s="19">
        <v>3790.5</v>
      </c>
      <c r="O4378" s="4">
        <f>MATCH(N4378-1,'Supply Data'!$K$12:$K$17)+1</f>
        <v>4</v>
      </c>
      <c r="P4378">
        <f>INDEX('Supply Data'!$L$12:$L$17,'Demand Data'!O4378)</f>
        <v>50</v>
      </c>
      <c r="R4378" t="str">
        <f t="shared" si="686"/>
        <v>01-Jul-08 Tuesday 5</v>
      </c>
    </row>
    <row r="4379" spans="4:18" x14ac:dyDescent="0.35">
      <c r="D4379" s="21">
        <f t="shared" si="687"/>
        <v>39630.208333322727</v>
      </c>
      <c r="E4379" s="21" t="b">
        <f t="shared" si="680"/>
        <v>0</v>
      </c>
      <c r="F4379" s="21" t="b">
        <f t="shared" si="681"/>
        <v>0</v>
      </c>
      <c r="G4379" s="20">
        <f t="shared" si="682"/>
        <v>1</v>
      </c>
      <c r="H4379" s="20">
        <f t="shared" si="683"/>
        <v>24</v>
      </c>
      <c r="I4379" s="20">
        <f t="shared" si="688"/>
        <v>6</v>
      </c>
      <c r="J4379" s="21">
        <f t="shared" si="689"/>
        <v>39630</v>
      </c>
      <c r="K4379" s="21"/>
      <c r="L4379" s="21" t="str">
        <f t="shared" si="684"/>
        <v>Tuesday</v>
      </c>
      <c r="M4379" s="20">
        <f t="shared" si="685"/>
        <v>7</v>
      </c>
      <c r="N4379" s="19">
        <v>3831</v>
      </c>
      <c r="O4379" s="4">
        <f>MATCH(N4379-1,'Supply Data'!$K$12:$K$17)+1</f>
        <v>4</v>
      </c>
      <c r="P4379">
        <f>INDEX('Supply Data'!$L$12:$L$17,'Demand Data'!O4379)</f>
        <v>50</v>
      </c>
      <c r="R4379" t="str">
        <f t="shared" si="686"/>
        <v>01-Jul-08 Tuesday 6</v>
      </c>
    </row>
    <row r="4380" spans="4:18" x14ac:dyDescent="0.35">
      <c r="D4380" s="21">
        <f t="shared" si="687"/>
        <v>39630.249999989392</v>
      </c>
      <c r="E4380" s="21" t="b">
        <f t="shared" si="680"/>
        <v>0</v>
      </c>
      <c r="F4380" s="21" t="b">
        <f t="shared" si="681"/>
        <v>0</v>
      </c>
      <c r="G4380" s="20">
        <f t="shared" si="682"/>
        <v>1</v>
      </c>
      <c r="H4380" s="20">
        <f t="shared" si="683"/>
        <v>24</v>
      </c>
      <c r="I4380" s="20">
        <f t="shared" si="688"/>
        <v>7</v>
      </c>
      <c r="J4380" s="21">
        <f t="shared" si="689"/>
        <v>39630</v>
      </c>
      <c r="K4380" s="21"/>
      <c r="L4380" s="21" t="str">
        <f t="shared" si="684"/>
        <v>Tuesday</v>
      </c>
      <c r="M4380" s="20">
        <f t="shared" si="685"/>
        <v>7</v>
      </c>
      <c r="N4380" s="19">
        <v>4030.5</v>
      </c>
      <c r="O4380" s="4">
        <f>MATCH(N4380-1,'Supply Data'!$K$12:$K$17)+1</f>
        <v>4</v>
      </c>
      <c r="P4380">
        <f>INDEX('Supply Data'!$L$12:$L$17,'Demand Data'!O4380)</f>
        <v>50</v>
      </c>
      <c r="R4380" t="str">
        <f t="shared" si="686"/>
        <v>01-Jul-08 Tuesday 7</v>
      </c>
    </row>
    <row r="4381" spans="4:18" x14ac:dyDescent="0.35">
      <c r="D4381" s="21">
        <f t="shared" si="687"/>
        <v>39630.291666656056</v>
      </c>
      <c r="E4381" s="21" t="b">
        <f t="shared" si="680"/>
        <v>0</v>
      </c>
      <c r="F4381" s="21" t="b">
        <f t="shared" si="681"/>
        <v>0</v>
      </c>
      <c r="G4381" s="20">
        <f t="shared" si="682"/>
        <v>1</v>
      </c>
      <c r="H4381" s="20">
        <f t="shared" si="683"/>
        <v>24</v>
      </c>
      <c r="I4381" s="20">
        <f t="shared" si="688"/>
        <v>8</v>
      </c>
      <c r="J4381" s="21">
        <f t="shared" si="689"/>
        <v>39630</v>
      </c>
      <c r="K4381" s="21"/>
      <c r="L4381" s="21" t="str">
        <f t="shared" si="684"/>
        <v>Tuesday</v>
      </c>
      <c r="M4381" s="20">
        <f t="shared" si="685"/>
        <v>7</v>
      </c>
      <c r="N4381" s="19">
        <v>4683</v>
      </c>
      <c r="O4381" s="4">
        <f>MATCH(N4381-1,'Supply Data'!$K$12:$K$17)+1</f>
        <v>4</v>
      </c>
      <c r="P4381">
        <f>INDEX('Supply Data'!$L$12:$L$17,'Demand Data'!O4381)</f>
        <v>50</v>
      </c>
      <c r="R4381" t="str">
        <f t="shared" si="686"/>
        <v>01-Jul-08 Tuesday 8</v>
      </c>
    </row>
    <row r="4382" spans="4:18" x14ac:dyDescent="0.35">
      <c r="D4382" s="21">
        <f t="shared" si="687"/>
        <v>39630.33333332272</v>
      </c>
      <c r="E4382" s="21" t="b">
        <f t="shared" si="680"/>
        <v>0</v>
      </c>
      <c r="F4382" s="21" t="b">
        <f t="shared" si="681"/>
        <v>0</v>
      </c>
      <c r="G4382" s="20">
        <f t="shared" si="682"/>
        <v>1</v>
      </c>
      <c r="H4382" s="20">
        <f t="shared" si="683"/>
        <v>24</v>
      </c>
      <c r="I4382" s="20">
        <f t="shared" si="688"/>
        <v>9</v>
      </c>
      <c r="J4382" s="21">
        <f t="shared" si="689"/>
        <v>39630</v>
      </c>
      <c r="K4382" s="21"/>
      <c r="L4382" s="21" t="str">
        <f t="shared" si="684"/>
        <v>Tuesday</v>
      </c>
      <c r="M4382" s="20">
        <f t="shared" si="685"/>
        <v>7</v>
      </c>
      <c r="N4382" s="19">
        <v>5313</v>
      </c>
      <c r="O4382" s="4">
        <f>MATCH(N4382-1,'Supply Data'!$K$12:$K$17)+1</f>
        <v>5</v>
      </c>
      <c r="P4382">
        <f>INDEX('Supply Data'!$L$12:$L$17,'Demand Data'!O4382)</f>
        <v>75</v>
      </c>
      <c r="R4382" t="str">
        <f t="shared" si="686"/>
        <v>01-Jul-08 Tuesday 9</v>
      </c>
    </row>
    <row r="4383" spans="4:18" x14ac:dyDescent="0.35">
      <c r="D4383" s="21">
        <f t="shared" si="687"/>
        <v>39630.374999989384</v>
      </c>
      <c r="E4383" s="21" t="b">
        <f t="shared" si="680"/>
        <v>0</v>
      </c>
      <c r="F4383" s="21" t="b">
        <f t="shared" si="681"/>
        <v>0</v>
      </c>
      <c r="G4383" s="20">
        <f t="shared" si="682"/>
        <v>1</v>
      </c>
      <c r="H4383" s="20">
        <f t="shared" si="683"/>
        <v>24</v>
      </c>
      <c r="I4383" s="20">
        <f t="shared" si="688"/>
        <v>10</v>
      </c>
      <c r="J4383" s="21">
        <f t="shared" si="689"/>
        <v>39630</v>
      </c>
      <c r="K4383" s="21"/>
      <c r="L4383" s="21" t="str">
        <f t="shared" si="684"/>
        <v>Tuesday</v>
      </c>
      <c r="M4383" s="20">
        <f t="shared" si="685"/>
        <v>7</v>
      </c>
      <c r="N4383" s="19">
        <v>5659.5</v>
      </c>
      <c r="O4383" s="4">
        <f>MATCH(N4383-1,'Supply Data'!$K$12:$K$17)+1</f>
        <v>5</v>
      </c>
      <c r="P4383">
        <f>INDEX('Supply Data'!$L$12:$L$17,'Demand Data'!O4383)</f>
        <v>75</v>
      </c>
      <c r="R4383" t="str">
        <f t="shared" si="686"/>
        <v>01-Jul-08 Tuesday 10</v>
      </c>
    </row>
    <row r="4384" spans="4:18" x14ac:dyDescent="0.35">
      <c r="D4384" s="21">
        <f t="shared" si="687"/>
        <v>39630.416666656049</v>
      </c>
      <c r="E4384" s="21" t="b">
        <f t="shared" si="680"/>
        <v>0</v>
      </c>
      <c r="F4384" s="21" t="b">
        <f t="shared" si="681"/>
        <v>0</v>
      </c>
      <c r="G4384" s="20">
        <f t="shared" si="682"/>
        <v>1</v>
      </c>
      <c r="H4384" s="20">
        <f t="shared" si="683"/>
        <v>24</v>
      </c>
      <c r="I4384" s="20">
        <f t="shared" si="688"/>
        <v>11</v>
      </c>
      <c r="J4384" s="21">
        <f t="shared" si="689"/>
        <v>39630</v>
      </c>
      <c r="K4384" s="21"/>
      <c r="L4384" s="21" t="str">
        <f t="shared" si="684"/>
        <v>Tuesday</v>
      </c>
      <c r="M4384" s="20">
        <f t="shared" si="685"/>
        <v>7</v>
      </c>
      <c r="N4384" s="19">
        <v>4971</v>
      </c>
      <c r="O4384" s="4">
        <f>MATCH(N4384-1,'Supply Data'!$K$12:$K$17)+1</f>
        <v>5</v>
      </c>
      <c r="P4384">
        <f>INDEX('Supply Data'!$L$12:$L$17,'Demand Data'!O4384)</f>
        <v>75</v>
      </c>
      <c r="R4384" t="str">
        <f t="shared" si="686"/>
        <v>01-Jul-08 Tuesday 11</v>
      </c>
    </row>
    <row r="4385" spans="4:18" x14ac:dyDescent="0.35">
      <c r="D4385" s="21">
        <f t="shared" si="687"/>
        <v>39630.458333322713</v>
      </c>
      <c r="E4385" s="21" t="b">
        <f t="shared" si="680"/>
        <v>0</v>
      </c>
      <c r="F4385" s="21" t="b">
        <f t="shared" si="681"/>
        <v>0</v>
      </c>
      <c r="G4385" s="20">
        <f t="shared" si="682"/>
        <v>1</v>
      </c>
      <c r="H4385" s="20">
        <f t="shared" si="683"/>
        <v>24</v>
      </c>
      <c r="I4385" s="20">
        <f t="shared" si="688"/>
        <v>12</v>
      </c>
      <c r="J4385" s="21">
        <f t="shared" si="689"/>
        <v>39630</v>
      </c>
      <c r="K4385" s="21"/>
      <c r="L4385" s="21" t="str">
        <f t="shared" si="684"/>
        <v>Tuesday</v>
      </c>
      <c r="M4385" s="20">
        <f t="shared" si="685"/>
        <v>7</v>
      </c>
      <c r="N4385" s="19">
        <v>4966.5</v>
      </c>
      <c r="O4385" s="4">
        <f>MATCH(N4385-1,'Supply Data'!$K$12:$K$17)+1</f>
        <v>5</v>
      </c>
      <c r="P4385">
        <f>INDEX('Supply Data'!$L$12:$L$17,'Demand Data'!O4385)</f>
        <v>75</v>
      </c>
      <c r="R4385" t="str">
        <f t="shared" si="686"/>
        <v>01-Jul-08 Tuesday 12</v>
      </c>
    </row>
    <row r="4386" spans="4:18" x14ac:dyDescent="0.35">
      <c r="D4386" s="21">
        <f t="shared" si="687"/>
        <v>39630.499999989377</v>
      </c>
      <c r="E4386" s="21" t="b">
        <f t="shared" si="680"/>
        <v>0</v>
      </c>
      <c r="F4386" s="21" t="b">
        <f t="shared" si="681"/>
        <v>0</v>
      </c>
      <c r="G4386" s="20">
        <f t="shared" si="682"/>
        <v>1</v>
      </c>
      <c r="H4386" s="20">
        <f t="shared" si="683"/>
        <v>24</v>
      </c>
      <c r="I4386" s="20">
        <f t="shared" si="688"/>
        <v>13</v>
      </c>
      <c r="J4386" s="21">
        <f t="shared" si="689"/>
        <v>39630</v>
      </c>
      <c r="K4386" s="21"/>
      <c r="L4386" s="21" t="str">
        <f t="shared" si="684"/>
        <v>Tuesday</v>
      </c>
      <c r="M4386" s="20">
        <f t="shared" si="685"/>
        <v>7</v>
      </c>
      <c r="N4386" s="19">
        <v>4965</v>
      </c>
      <c r="O4386" s="4">
        <f>MATCH(N4386-1,'Supply Data'!$K$12:$K$17)+1</f>
        <v>5</v>
      </c>
      <c r="P4386">
        <f>INDEX('Supply Data'!$L$12:$L$17,'Demand Data'!O4386)</f>
        <v>75</v>
      </c>
      <c r="R4386" t="str">
        <f t="shared" si="686"/>
        <v>01-Jul-08 Tuesday 13</v>
      </c>
    </row>
    <row r="4387" spans="4:18" x14ac:dyDescent="0.35">
      <c r="D4387" s="21">
        <f t="shared" si="687"/>
        <v>39630.541666656041</v>
      </c>
      <c r="E4387" s="21" t="b">
        <f t="shared" si="680"/>
        <v>0</v>
      </c>
      <c r="F4387" s="21" t="b">
        <f t="shared" si="681"/>
        <v>0</v>
      </c>
      <c r="G4387" s="20">
        <f t="shared" si="682"/>
        <v>1</v>
      </c>
      <c r="H4387" s="20">
        <f t="shared" si="683"/>
        <v>24</v>
      </c>
      <c r="I4387" s="20">
        <f t="shared" si="688"/>
        <v>14</v>
      </c>
      <c r="J4387" s="21">
        <f t="shared" si="689"/>
        <v>39630</v>
      </c>
      <c r="K4387" s="21"/>
      <c r="L4387" s="21" t="str">
        <f t="shared" si="684"/>
        <v>Tuesday</v>
      </c>
      <c r="M4387" s="20">
        <f t="shared" si="685"/>
        <v>7</v>
      </c>
      <c r="N4387" s="19">
        <v>6012</v>
      </c>
      <c r="O4387" s="4">
        <f>MATCH(N4387-1,'Supply Data'!$K$12:$K$17)+1</f>
        <v>5</v>
      </c>
      <c r="P4387">
        <f>INDEX('Supply Data'!$L$12:$L$17,'Demand Data'!O4387)</f>
        <v>75</v>
      </c>
      <c r="R4387" t="str">
        <f t="shared" si="686"/>
        <v>01-Jul-08 Tuesday 14</v>
      </c>
    </row>
    <row r="4388" spans="4:18" x14ac:dyDescent="0.35">
      <c r="D4388" s="21">
        <f t="shared" si="687"/>
        <v>39630.583333322706</v>
      </c>
      <c r="E4388" s="21" t="b">
        <f t="shared" si="680"/>
        <v>0</v>
      </c>
      <c r="F4388" s="21" t="b">
        <f t="shared" si="681"/>
        <v>0</v>
      </c>
      <c r="G4388" s="20">
        <f t="shared" si="682"/>
        <v>1</v>
      </c>
      <c r="H4388" s="20">
        <f t="shared" si="683"/>
        <v>24</v>
      </c>
      <c r="I4388" s="20">
        <f t="shared" si="688"/>
        <v>15</v>
      </c>
      <c r="J4388" s="21">
        <f t="shared" si="689"/>
        <v>39630</v>
      </c>
      <c r="K4388" s="21"/>
      <c r="L4388" s="21" t="str">
        <f t="shared" si="684"/>
        <v>Tuesday</v>
      </c>
      <c r="M4388" s="20">
        <f t="shared" si="685"/>
        <v>7</v>
      </c>
      <c r="N4388" s="19">
        <v>5944.5</v>
      </c>
      <c r="O4388" s="4">
        <f>MATCH(N4388-1,'Supply Data'!$K$12:$K$17)+1</f>
        <v>5</v>
      </c>
      <c r="P4388">
        <f>INDEX('Supply Data'!$L$12:$L$17,'Demand Data'!O4388)</f>
        <v>75</v>
      </c>
      <c r="R4388" t="str">
        <f t="shared" si="686"/>
        <v>01-Jul-08 Tuesday 15</v>
      </c>
    </row>
    <row r="4389" spans="4:18" x14ac:dyDescent="0.35">
      <c r="D4389" s="21">
        <f t="shared" si="687"/>
        <v>39630.62499998937</v>
      </c>
      <c r="E4389" s="21" t="b">
        <f t="shared" si="680"/>
        <v>0</v>
      </c>
      <c r="F4389" s="21" t="b">
        <f t="shared" si="681"/>
        <v>0</v>
      </c>
      <c r="G4389" s="20">
        <f t="shared" si="682"/>
        <v>1</v>
      </c>
      <c r="H4389" s="20">
        <f t="shared" si="683"/>
        <v>24</v>
      </c>
      <c r="I4389" s="20">
        <f t="shared" si="688"/>
        <v>16</v>
      </c>
      <c r="J4389" s="21">
        <f t="shared" si="689"/>
        <v>39630</v>
      </c>
      <c r="K4389" s="21"/>
      <c r="L4389" s="21" t="str">
        <f t="shared" si="684"/>
        <v>Tuesday</v>
      </c>
      <c r="M4389" s="20">
        <f t="shared" si="685"/>
        <v>7</v>
      </c>
      <c r="N4389" s="19">
        <v>4351.5</v>
      </c>
      <c r="O4389" s="4">
        <f>MATCH(N4389-1,'Supply Data'!$K$12:$K$17)+1</f>
        <v>4</v>
      </c>
      <c r="P4389">
        <f>INDEX('Supply Data'!$L$12:$L$17,'Demand Data'!O4389)</f>
        <v>50</v>
      </c>
      <c r="R4389" t="str">
        <f t="shared" si="686"/>
        <v>01-Jul-08 Tuesday 16</v>
      </c>
    </row>
    <row r="4390" spans="4:18" x14ac:dyDescent="0.35">
      <c r="D4390" s="21">
        <f t="shared" si="687"/>
        <v>39630.666666656034</v>
      </c>
      <c r="E4390" s="21" t="b">
        <f t="shared" si="680"/>
        <v>0</v>
      </c>
      <c r="F4390" s="21" t="b">
        <f t="shared" si="681"/>
        <v>0</v>
      </c>
      <c r="G4390" s="20">
        <f t="shared" si="682"/>
        <v>1</v>
      </c>
      <c r="H4390" s="20">
        <f t="shared" si="683"/>
        <v>24</v>
      </c>
      <c r="I4390" s="20">
        <f t="shared" si="688"/>
        <v>17</v>
      </c>
      <c r="J4390" s="21">
        <f t="shared" si="689"/>
        <v>39630</v>
      </c>
      <c r="K4390" s="21"/>
      <c r="L4390" s="21" t="str">
        <f t="shared" si="684"/>
        <v>Tuesday</v>
      </c>
      <c r="M4390" s="20">
        <f t="shared" si="685"/>
        <v>7</v>
      </c>
      <c r="N4390" s="19">
        <v>5685</v>
      </c>
      <c r="O4390" s="4">
        <f>MATCH(N4390-1,'Supply Data'!$K$12:$K$17)+1</f>
        <v>5</v>
      </c>
      <c r="P4390">
        <f>INDEX('Supply Data'!$L$12:$L$17,'Demand Data'!O4390)</f>
        <v>75</v>
      </c>
      <c r="R4390" t="str">
        <f t="shared" si="686"/>
        <v>01-Jul-08 Tuesday 17</v>
      </c>
    </row>
    <row r="4391" spans="4:18" x14ac:dyDescent="0.35">
      <c r="D4391" s="21">
        <f t="shared" si="687"/>
        <v>39630.708333322698</v>
      </c>
      <c r="E4391" s="21" t="b">
        <f t="shared" si="680"/>
        <v>0</v>
      </c>
      <c r="F4391" s="21" t="b">
        <f t="shared" si="681"/>
        <v>0</v>
      </c>
      <c r="G4391" s="20">
        <f t="shared" si="682"/>
        <v>1</v>
      </c>
      <c r="H4391" s="20">
        <f t="shared" si="683"/>
        <v>24</v>
      </c>
      <c r="I4391" s="20">
        <f t="shared" si="688"/>
        <v>18</v>
      </c>
      <c r="J4391" s="21">
        <f t="shared" si="689"/>
        <v>39630</v>
      </c>
      <c r="K4391" s="21"/>
      <c r="L4391" s="21" t="str">
        <f t="shared" si="684"/>
        <v>Tuesday</v>
      </c>
      <c r="M4391" s="20">
        <f t="shared" si="685"/>
        <v>7</v>
      </c>
      <c r="N4391" s="19">
        <v>5616</v>
      </c>
      <c r="O4391" s="4">
        <f>MATCH(N4391-1,'Supply Data'!$K$12:$K$17)+1</f>
        <v>5</v>
      </c>
      <c r="P4391">
        <f>INDEX('Supply Data'!$L$12:$L$17,'Demand Data'!O4391)</f>
        <v>75</v>
      </c>
      <c r="R4391" t="str">
        <f t="shared" si="686"/>
        <v>01-Jul-08 Tuesday 18</v>
      </c>
    </row>
    <row r="4392" spans="4:18" x14ac:dyDescent="0.35">
      <c r="D4392" s="21">
        <f t="shared" si="687"/>
        <v>39630.749999989363</v>
      </c>
      <c r="E4392" s="21" t="b">
        <f t="shared" si="680"/>
        <v>0</v>
      </c>
      <c r="F4392" s="21" t="b">
        <f t="shared" si="681"/>
        <v>0</v>
      </c>
      <c r="G4392" s="20">
        <f t="shared" si="682"/>
        <v>1</v>
      </c>
      <c r="H4392" s="20">
        <f t="shared" si="683"/>
        <v>24</v>
      </c>
      <c r="I4392" s="20">
        <f t="shared" si="688"/>
        <v>19</v>
      </c>
      <c r="J4392" s="21">
        <f t="shared" si="689"/>
        <v>39630</v>
      </c>
      <c r="K4392" s="21"/>
      <c r="L4392" s="21" t="str">
        <f t="shared" si="684"/>
        <v>Tuesday</v>
      </c>
      <c r="M4392" s="20">
        <f t="shared" si="685"/>
        <v>7</v>
      </c>
      <c r="N4392" s="19">
        <v>6097.5</v>
      </c>
      <c r="O4392" s="4">
        <f>MATCH(N4392-1,'Supply Data'!$K$12:$K$17)+1</f>
        <v>5</v>
      </c>
      <c r="P4392">
        <f>INDEX('Supply Data'!$L$12:$L$17,'Demand Data'!O4392)</f>
        <v>75</v>
      </c>
      <c r="R4392" t="str">
        <f t="shared" si="686"/>
        <v>01-Jul-08 Tuesday 19</v>
      </c>
    </row>
    <row r="4393" spans="4:18" x14ac:dyDescent="0.35">
      <c r="D4393" s="21">
        <f t="shared" si="687"/>
        <v>39630.791666656027</v>
      </c>
      <c r="E4393" s="21" t="b">
        <f t="shared" si="680"/>
        <v>0</v>
      </c>
      <c r="F4393" s="21" t="b">
        <f t="shared" si="681"/>
        <v>0</v>
      </c>
      <c r="G4393" s="20">
        <f t="shared" si="682"/>
        <v>1</v>
      </c>
      <c r="H4393" s="20">
        <f t="shared" si="683"/>
        <v>24</v>
      </c>
      <c r="I4393" s="20">
        <f t="shared" si="688"/>
        <v>20</v>
      </c>
      <c r="J4393" s="21">
        <f t="shared" si="689"/>
        <v>39630</v>
      </c>
      <c r="K4393" s="21"/>
      <c r="L4393" s="21" t="str">
        <f t="shared" si="684"/>
        <v>Tuesday</v>
      </c>
      <c r="M4393" s="20">
        <f t="shared" si="685"/>
        <v>7</v>
      </c>
      <c r="N4393" s="19">
        <v>5467.5</v>
      </c>
      <c r="O4393" s="4">
        <f>MATCH(N4393-1,'Supply Data'!$K$12:$K$17)+1</f>
        <v>5</v>
      </c>
      <c r="P4393">
        <f>INDEX('Supply Data'!$L$12:$L$17,'Demand Data'!O4393)</f>
        <v>75</v>
      </c>
      <c r="R4393" t="str">
        <f t="shared" si="686"/>
        <v>01-Jul-08 Tuesday 20</v>
      </c>
    </row>
    <row r="4394" spans="4:18" x14ac:dyDescent="0.35">
      <c r="D4394" s="21">
        <f t="shared" si="687"/>
        <v>39630.833333322691</v>
      </c>
      <c r="E4394" s="21" t="b">
        <f t="shared" si="680"/>
        <v>0</v>
      </c>
      <c r="F4394" s="21" t="b">
        <f t="shared" si="681"/>
        <v>0</v>
      </c>
      <c r="G4394" s="20">
        <f t="shared" si="682"/>
        <v>1</v>
      </c>
      <c r="H4394" s="20">
        <f t="shared" si="683"/>
        <v>24</v>
      </c>
      <c r="I4394" s="20">
        <f t="shared" si="688"/>
        <v>21</v>
      </c>
      <c r="J4394" s="21">
        <f t="shared" si="689"/>
        <v>39630</v>
      </c>
      <c r="K4394" s="21"/>
      <c r="L4394" s="21" t="str">
        <f t="shared" si="684"/>
        <v>Tuesday</v>
      </c>
      <c r="M4394" s="20">
        <f t="shared" si="685"/>
        <v>7</v>
      </c>
      <c r="N4394" s="19">
        <v>5193</v>
      </c>
      <c r="O4394" s="4">
        <f>MATCH(N4394-1,'Supply Data'!$K$12:$K$17)+1</f>
        <v>5</v>
      </c>
      <c r="P4394">
        <f>INDEX('Supply Data'!$L$12:$L$17,'Demand Data'!O4394)</f>
        <v>75</v>
      </c>
      <c r="R4394" t="str">
        <f t="shared" si="686"/>
        <v>01-Jul-08 Tuesday 21</v>
      </c>
    </row>
    <row r="4395" spans="4:18" x14ac:dyDescent="0.35">
      <c r="D4395" s="21">
        <f t="shared" si="687"/>
        <v>39630.874999989355</v>
      </c>
      <c r="E4395" s="21" t="b">
        <f t="shared" si="680"/>
        <v>0</v>
      </c>
      <c r="F4395" s="21" t="b">
        <f t="shared" si="681"/>
        <v>0</v>
      </c>
      <c r="G4395" s="20">
        <f t="shared" si="682"/>
        <v>1</v>
      </c>
      <c r="H4395" s="20">
        <f t="shared" si="683"/>
        <v>24</v>
      </c>
      <c r="I4395" s="20">
        <f t="shared" si="688"/>
        <v>22</v>
      </c>
      <c r="J4395" s="21">
        <f t="shared" si="689"/>
        <v>39630</v>
      </c>
      <c r="K4395" s="21"/>
      <c r="L4395" s="21" t="str">
        <f t="shared" si="684"/>
        <v>Tuesday</v>
      </c>
      <c r="M4395" s="20">
        <f t="shared" si="685"/>
        <v>7</v>
      </c>
      <c r="N4395" s="19">
        <v>5193</v>
      </c>
      <c r="O4395" s="4">
        <f>MATCH(N4395-1,'Supply Data'!$K$12:$K$17)+1</f>
        <v>5</v>
      </c>
      <c r="P4395">
        <f>INDEX('Supply Data'!$L$12:$L$17,'Demand Data'!O4395)</f>
        <v>75</v>
      </c>
      <c r="R4395" t="str">
        <f t="shared" si="686"/>
        <v>01-Jul-08 Tuesday 22</v>
      </c>
    </row>
    <row r="4396" spans="4:18" x14ac:dyDescent="0.35">
      <c r="D4396" s="21">
        <f t="shared" si="687"/>
        <v>39630.91666665602</v>
      </c>
      <c r="E4396" s="21" t="b">
        <f t="shared" si="680"/>
        <v>0</v>
      </c>
      <c r="F4396" s="21" t="b">
        <f t="shared" si="681"/>
        <v>0</v>
      </c>
      <c r="G4396" s="20">
        <f t="shared" si="682"/>
        <v>1</v>
      </c>
      <c r="H4396" s="20">
        <f t="shared" si="683"/>
        <v>24</v>
      </c>
      <c r="I4396" s="20">
        <f t="shared" si="688"/>
        <v>23</v>
      </c>
      <c r="J4396" s="21">
        <f t="shared" si="689"/>
        <v>39630</v>
      </c>
      <c r="K4396" s="21"/>
      <c r="L4396" s="21" t="str">
        <f t="shared" si="684"/>
        <v>Tuesday</v>
      </c>
      <c r="M4396" s="20">
        <f t="shared" si="685"/>
        <v>7</v>
      </c>
      <c r="N4396" s="19">
        <v>4903.5</v>
      </c>
      <c r="O4396" s="4">
        <f>MATCH(N4396-1,'Supply Data'!$K$12:$K$17)+1</f>
        <v>5</v>
      </c>
      <c r="P4396">
        <f>INDEX('Supply Data'!$L$12:$L$17,'Demand Data'!O4396)</f>
        <v>75</v>
      </c>
      <c r="R4396" t="str">
        <f t="shared" si="686"/>
        <v>01-Jul-08 Tuesday 23</v>
      </c>
    </row>
    <row r="4397" spans="4:18" x14ac:dyDescent="0.35">
      <c r="D4397" s="21">
        <f t="shared" si="687"/>
        <v>39630.958333322684</v>
      </c>
      <c r="E4397" s="21" t="b">
        <f t="shared" si="680"/>
        <v>0</v>
      </c>
      <c r="F4397" s="21" t="b">
        <f t="shared" si="681"/>
        <v>0</v>
      </c>
      <c r="G4397" s="20">
        <f t="shared" si="682"/>
        <v>1</v>
      </c>
      <c r="H4397" s="20">
        <f t="shared" si="683"/>
        <v>24</v>
      </c>
      <c r="I4397" s="20">
        <f t="shared" si="688"/>
        <v>24</v>
      </c>
      <c r="J4397" s="21">
        <f t="shared" si="689"/>
        <v>39630</v>
      </c>
      <c r="K4397" s="21"/>
      <c r="L4397" s="21" t="str">
        <f t="shared" si="684"/>
        <v>Tuesday</v>
      </c>
      <c r="M4397" s="20">
        <f t="shared" si="685"/>
        <v>7</v>
      </c>
      <c r="N4397" s="19">
        <v>4209</v>
      </c>
      <c r="O4397" s="4">
        <f>MATCH(N4397-1,'Supply Data'!$K$12:$K$17)+1</f>
        <v>4</v>
      </c>
      <c r="P4397">
        <f>INDEX('Supply Data'!$L$12:$L$17,'Demand Data'!O4397)</f>
        <v>50</v>
      </c>
      <c r="R4397" t="str">
        <f t="shared" si="686"/>
        <v>01-Jul-08 Tuesday 24</v>
      </c>
    </row>
    <row r="4398" spans="4:18" x14ac:dyDescent="0.35">
      <c r="D4398" s="21">
        <f t="shared" si="687"/>
        <v>39630.999999989348</v>
      </c>
      <c r="E4398" s="21" t="b">
        <f t="shared" si="680"/>
        <v>0</v>
      </c>
      <c r="F4398" s="21" t="b">
        <f t="shared" si="681"/>
        <v>0</v>
      </c>
      <c r="G4398" s="20">
        <f t="shared" si="682"/>
        <v>1</v>
      </c>
      <c r="H4398" s="20">
        <f t="shared" si="683"/>
        <v>24</v>
      </c>
      <c r="I4398" s="20">
        <f t="shared" si="688"/>
        <v>1</v>
      </c>
      <c r="J4398" s="21">
        <f t="shared" si="689"/>
        <v>39631</v>
      </c>
      <c r="K4398" s="21"/>
      <c r="L4398" s="21" t="str">
        <f t="shared" si="684"/>
        <v>Wednesday</v>
      </c>
      <c r="M4398" s="20">
        <f t="shared" si="685"/>
        <v>7</v>
      </c>
      <c r="N4398" s="19">
        <v>4458</v>
      </c>
      <c r="O4398" s="4">
        <f>MATCH(N4398-1,'Supply Data'!$K$12:$K$17)+1</f>
        <v>4</v>
      </c>
      <c r="P4398">
        <f>INDEX('Supply Data'!$L$12:$L$17,'Demand Data'!O4398)</f>
        <v>50</v>
      </c>
      <c r="R4398" t="str">
        <f t="shared" si="686"/>
        <v>02-Jul-08 Wednesday 1</v>
      </c>
    </row>
    <row r="4399" spans="4:18" x14ac:dyDescent="0.35">
      <c r="D4399" s="21">
        <f t="shared" si="687"/>
        <v>39631.041666656012</v>
      </c>
      <c r="E4399" s="21" t="b">
        <f t="shared" si="680"/>
        <v>0</v>
      </c>
      <c r="F4399" s="21" t="b">
        <f t="shared" si="681"/>
        <v>0</v>
      </c>
      <c r="G4399" s="20">
        <f t="shared" si="682"/>
        <v>1</v>
      </c>
      <c r="H4399" s="20">
        <f t="shared" si="683"/>
        <v>24</v>
      </c>
      <c r="I4399" s="20">
        <f t="shared" si="688"/>
        <v>2</v>
      </c>
      <c r="J4399" s="21">
        <f t="shared" si="689"/>
        <v>39631</v>
      </c>
      <c r="K4399" s="21"/>
      <c r="L4399" s="21" t="str">
        <f t="shared" si="684"/>
        <v>Wednesday</v>
      </c>
      <c r="M4399" s="20">
        <f t="shared" si="685"/>
        <v>7</v>
      </c>
      <c r="N4399" s="19">
        <v>4273.5</v>
      </c>
      <c r="O4399" s="4">
        <f>MATCH(N4399-1,'Supply Data'!$K$12:$K$17)+1</f>
        <v>4</v>
      </c>
      <c r="P4399">
        <f>INDEX('Supply Data'!$L$12:$L$17,'Demand Data'!O4399)</f>
        <v>50</v>
      </c>
      <c r="R4399" t="str">
        <f t="shared" si="686"/>
        <v>02-Jul-08 Wednesday 2</v>
      </c>
    </row>
    <row r="4400" spans="4:18" x14ac:dyDescent="0.35">
      <c r="D4400" s="21">
        <f t="shared" si="687"/>
        <v>39631.083333322676</v>
      </c>
      <c r="E4400" s="21" t="b">
        <f t="shared" si="680"/>
        <v>0</v>
      </c>
      <c r="F4400" s="21" t="b">
        <f t="shared" si="681"/>
        <v>0</v>
      </c>
      <c r="G4400" s="20">
        <f t="shared" si="682"/>
        <v>1</v>
      </c>
      <c r="H4400" s="20">
        <f t="shared" si="683"/>
        <v>24</v>
      </c>
      <c r="I4400" s="20">
        <f t="shared" si="688"/>
        <v>3</v>
      </c>
      <c r="J4400" s="21">
        <f t="shared" si="689"/>
        <v>39631</v>
      </c>
      <c r="K4400" s="21"/>
      <c r="L4400" s="21" t="str">
        <f t="shared" si="684"/>
        <v>Wednesday</v>
      </c>
      <c r="M4400" s="20">
        <f t="shared" si="685"/>
        <v>7</v>
      </c>
      <c r="N4400" s="19">
        <v>4021.5</v>
      </c>
      <c r="O4400" s="4">
        <f>MATCH(N4400-1,'Supply Data'!$K$12:$K$17)+1</f>
        <v>4</v>
      </c>
      <c r="P4400">
        <f>INDEX('Supply Data'!$L$12:$L$17,'Demand Data'!O4400)</f>
        <v>50</v>
      </c>
      <c r="R4400" t="str">
        <f t="shared" si="686"/>
        <v>02-Jul-08 Wednesday 3</v>
      </c>
    </row>
    <row r="4401" spans="4:18" x14ac:dyDescent="0.35">
      <c r="D4401" s="21">
        <f t="shared" si="687"/>
        <v>39631.124999989341</v>
      </c>
      <c r="E4401" s="21" t="b">
        <f t="shared" si="680"/>
        <v>0</v>
      </c>
      <c r="F4401" s="21" t="b">
        <f t="shared" si="681"/>
        <v>0</v>
      </c>
      <c r="G4401" s="20">
        <f t="shared" si="682"/>
        <v>1</v>
      </c>
      <c r="H4401" s="20">
        <f t="shared" si="683"/>
        <v>24</v>
      </c>
      <c r="I4401" s="20">
        <f t="shared" si="688"/>
        <v>4</v>
      </c>
      <c r="J4401" s="21">
        <f t="shared" si="689"/>
        <v>39631</v>
      </c>
      <c r="K4401" s="21"/>
      <c r="L4401" s="21" t="str">
        <f t="shared" si="684"/>
        <v>Wednesday</v>
      </c>
      <c r="M4401" s="20">
        <f t="shared" si="685"/>
        <v>7</v>
      </c>
      <c r="N4401" s="19">
        <v>4018.5</v>
      </c>
      <c r="O4401" s="4">
        <f>MATCH(N4401-1,'Supply Data'!$K$12:$K$17)+1</f>
        <v>4</v>
      </c>
      <c r="P4401">
        <f>INDEX('Supply Data'!$L$12:$L$17,'Demand Data'!O4401)</f>
        <v>50</v>
      </c>
      <c r="R4401" t="str">
        <f t="shared" si="686"/>
        <v>02-Jul-08 Wednesday 4</v>
      </c>
    </row>
    <row r="4402" spans="4:18" x14ac:dyDescent="0.35">
      <c r="D4402" s="21">
        <f t="shared" si="687"/>
        <v>39631.166666656005</v>
      </c>
      <c r="E4402" s="21" t="b">
        <f t="shared" si="680"/>
        <v>0</v>
      </c>
      <c r="F4402" s="21" t="b">
        <f t="shared" si="681"/>
        <v>0</v>
      </c>
      <c r="G4402" s="20">
        <f t="shared" si="682"/>
        <v>1</v>
      </c>
      <c r="H4402" s="20">
        <f t="shared" si="683"/>
        <v>24</v>
      </c>
      <c r="I4402" s="20">
        <f t="shared" si="688"/>
        <v>5</v>
      </c>
      <c r="J4402" s="21">
        <f t="shared" si="689"/>
        <v>39631</v>
      </c>
      <c r="K4402" s="21"/>
      <c r="L4402" s="21" t="str">
        <f t="shared" si="684"/>
        <v>Wednesday</v>
      </c>
      <c r="M4402" s="20">
        <f t="shared" si="685"/>
        <v>7</v>
      </c>
      <c r="N4402" s="19">
        <v>4183.5</v>
      </c>
      <c r="O4402" s="4">
        <f>MATCH(N4402-1,'Supply Data'!$K$12:$K$17)+1</f>
        <v>4</v>
      </c>
      <c r="P4402">
        <f>INDEX('Supply Data'!$L$12:$L$17,'Demand Data'!O4402)</f>
        <v>50</v>
      </c>
      <c r="R4402" t="str">
        <f t="shared" si="686"/>
        <v>02-Jul-08 Wednesday 5</v>
      </c>
    </row>
    <row r="4403" spans="4:18" x14ac:dyDescent="0.35">
      <c r="D4403" s="21">
        <f t="shared" si="687"/>
        <v>39631.208333322669</v>
      </c>
      <c r="E4403" s="21" t="b">
        <f t="shared" si="680"/>
        <v>0</v>
      </c>
      <c r="F4403" s="21" t="b">
        <f t="shared" si="681"/>
        <v>0</v>
      </c>
      <c r="G4403" s="20">
        <f t="shared" si="682"/>
        <v>1</v>
      </c>
      <c r="H4403" s="20">
        <f t="shared" si="683"/>
        <v>24</v>
      </c>
      <c r="I4403" s="20">
        <f t="shared" si="688"/>
        <v>6</v>
      </c>
      <c r="J4403" s="21">
        <f t="shared" si="689"/>
        <v>39631</v>
      </c>
      <c r="K4403" s="21"/>
      <c r="L4403" s="21" t="str">
        <f t="shared" si="684"/>
        <v>Wednesday</v>
      </c>
      <c r="M4403" s="20">
        <f t="shared" si="685"/>
        <v>7</v>
      </c>
      <c r="N4403" s="19">
        <v>4068</v>
      </c>
      <c r="O4403" s="4">
        <f>MATCH(N4403-1,'Supply Data'!$K$12:$K$17)+1</f>
        <v>4</v>
      </c>
      <c r="P4403">
        <f>INDEX('Supply Data'!$L$12:$L$17,'Demand Data'!O4403)</f>
        <v>50</v>
      </c>
      <c r="R4403" t="str">
        <f t="shared" si="686"/>
        <v>02-Jul-08 Wednesday 6</v>
      </c>
    </row>
    <row r="4404" spans="4:18" x14ac:dyDescent="0.35">
      <c r="D4404" s="21">
        <f t="shared" si="687"/>
        <v>39631.249999989333</v>
      </c>
      <c r="E4404" s="21" t="b">
        <f t="shared" si="680"/>
        <v>0</v>
      </c>
      <c r="F4404" s="21" t="b">
        <f t="shared" si="681"/>
        <v>0</v>
      </c>
      <c r="G4404" s="20">
        <f t="shared" si="682"/>
        <v>1</v>
      </c>
      <c r="H4404" s="20">
        <f t="shared" si="683"/>
        <v>24</v>
      </c>
      <c r="I4404" s="20">
        <f t="shared" si="688"/>
        <v>7</v>
      </c>
      <c r="J4404" s="21">
        <f t="shared" si="689"/>
        <v>39631</v>
      </c>
      <c r="K4404" s="21"/>
      <c r="L4404" s="21" t="str">
        <f t="shared" si="684"/>
        <v>Wednesday</v>
      </c>
      <c r="M4404" s="20">
        <f t="shared" si="685"/>
        <v>7</v>
      </c>
      <c r="N4404" s="19">
        <v>4189.5</v>
      </c>
      <c r="O4404" s="4">
        <f>MATCH(N4404-1,'Supply Data'!$K$12:$K$17)+1</f>
        <v>4</v>
      </c>
      <c r="P4404">
        <f>INDEX('Supply Data'!$L$12:$L$17,'Demand Data'!O4404)</f>
        <v>50</v>
      </c>
      <c r="R4404" t="str">
        <f t="shared" si="686"/>
        <v>02-Jul-08 Wednesday 7</v>
      </c>
    </row>
    <row r="4405" spans="4:18" x14ac:dyDescent="0.35">
      <c r="D4405" s="21">
        <f t="shared" si="687"/>
        <v>39631.291666655998</v>
      </c>
      <c r="E4405" s="21" t="b">
        <f t="shared" si="680"/>
        <v>0</v>
      </c>
      <c r="F4405" s="21" t="b">
        <f t="shared" si="681"/>
        <v>0</v>
      </c>
      <c r="G4405" s="20">
        <f t="shared" si="682"/>
        <v>1</v>
      </c>
      <c r="H4405" s="20">
        <f t="shared" si="683"/>
        <v>24</v>
      </c>
      <c r="I4405" s="20">
        <f t="shared" si="688"/>
        <v>8</v>
      </c>
      <c r="J4405" s="21">
        <f t="shared" si="689"/>
        <v>39631</v>
      </c>
      <c r="K4405" s="21"/>
      <c r="L4405" s="21" t="str">
        <f t="shared" si="684"/>
        <v>Wednesday</v>
      </c>
      <c r="M4405" s="20">
        <f t="shared" si="685"/>
        <v>7</v>
      </c>
      <c r="N4405" s="19">
        <v>4683</v>
      </c>
      <c r="O4405" s="4">
        <f>MATCH(N4405-1,'Supply Data'!$K$12:$K$17)+1</f>
        <v>4</v>
      </c>
      <c r="P4405">
        <f>INDEX('Supply Data'!$L$12:$L$17,'Demand Data'!O4405)</f>
        <v>50</v>
      </c>
      <c r="R4405" t="str">
        <f t="shared" si="686"/>
        <v>02-Jul-08 Wednesday 8</v>
      </c>
    </row>
    <row r="4406" spans="4:18" x14ac:dyDescent="0.35">
      <c r="D4406" s="21">
        <f t="shared" si="687"/>
        <v>39631.333333322662</v>
      </c>
      <c r="E4406" s="21" t="b">
        <f t="shared" si="680"/>
        <v>0</v>
      </c>
      <c r="F4406" s="21" t="b">
        <f t="shared" si="681"/>
        <v>0</v>
      </c>
      <c r="G4406" s="20">
        <f t="shared" si="682"/>
        <v>1</v>
      </c>
      <c r="H4406" s="20">
        <f t="shared" si="683"/>
        <v>24</v>
      </c>
      <c r="I4406" s="20">
        <f t="shared" si="688"/>
        <v>9</v>
      </c>
      <c r="J4406" s="21">
        <f t="shared" si="689"/>
        <v>39631</v>
      </c>
      <c r="K4406" s="21"/>
      <c r="L4406" s="21" t="str">
        <f t="shared" si="684"/>
        <v>Wednesday</v>
      </c>
      <c r="M4406" s="20">
        <f t="shared" si="685"/>
        <v>7</v>
      </c>
      <c r="N4406" s="19">
        <v>5313</v>
      </c>
      <c r="O4406" s="4">
        <f>MATCH(N4406-1,'Supply Data'!$K$12:$K$17)+1</f>
        <v>5</v>
      </c>
      <c r="P4406">
        <f>INDEX('Supply Data'!$L$12:$L$17,'Demand Data'!O4406)</f>
        <v>75</v>
      </c>
      <c r="R4406" t="str">
        <f t="shared" si="686"/>
        <v>02-Jul-08 Wednesday 9</v>
      </c>
    </row>
    <row r="4407" spans="4:18" x14ac:dyDescent="0.35">
      <c r="D4407" s="21">
        <f t="shared" si="687"/>
        <v>39631.374999989326</v>
      </c>
      <c r="E4407" s="21" t="b">
        <f t="shared" si="680"/>
        <v>0</v>
      </c>
      <c r="F4407" s="21" t="b">
        <f t="shared" si="681"/>
        <v>0</v>
      </c>
      <c r="G4407" s="20">
        <f t="shared" si="682"/>
        <v>1</v>
      </c>
      <c r="H4407" s="20">
        <f t="shared" si="683"/>
        <v>24</v>
      </c>
      <c r="I4407" s="20">
        <f t="shared" si="688"/>
        <v>10</v>
      </c>
      <c r="J4407" s="21">
        <f t="shared" si="689"/>
        <v>39631</v>
      </c>
      <c r="K4407" s="21"/>
      <c r="L4407" s="21" t="str">
        <f t="shared" si="684"/>
        <v>Wednesday</v>
      </c>
      <c r="M4407" s="20">
        <f t="shared" si="685"/>
        <v>7</v>
      </c>
      <c r="N4407" s="19">
        <v>5659.5</v>
      </c>
      <c r="O4407" s="4">
        <f>MATCH(N4407-1,'Supply Data'!$K$12:$K$17)+1</f>
        <v>5</v>
      </c>
      <c r="P4407">
        <f>INDEX('Supply Data'!$L$12:$L$17,'Demand Data'!O4407)</f>
        <v>75</v>
      </c>
      <c r="R4407" t="str">
        <f t="shared" si="686"/>
        <v>02-Jul-08 Wednesday 10</v>
      </c>
    </row>
    <row r="4408" spans="4:18" x14ac:dyDescent="0.35">
      <c r="D4408" s="21">
        <f t="shared" si="687"/>
        <v>39631.41666665599</v>
      </c>
      <c r="E4408" s="21" t="b">
        <f t="shared" si="680"/>
        <v>0</v>
      </c>
      <c r="F4408" s="21" t="b">
        <f t="shared" si="681"/>
        <v>0</v>
      </c>
      <c r="G4408" s="20">
        <f t="shared" si="682"/>
        <v>1</v>
      </c>
      <c r="H4408" s="20">
        <f t="shared" si="683"/>
        <v>24</v>
      </c>
      <c r="I4408" s="20">
        <f t="shared" si="688"/>
        <v>11</v>
      </c>
      <c r="J4408" s="21">
        <f t="shared" si="689"/>
        <v>39631</v>
      </c>
      <c r="K4408" s="21"/>
      <c r="L4408" s="21" t="str">
        <f t="shared" si="684"/>
        <v>Wednesday</v>
      </c>
      <c r="M4408" s="20">
        <f t="shared" si="685"/>
        <v>7</v>
      </c>
      <c r="N4408" s="19">
        <v>4971</v>
      </c>
      <c r="O4408" s="4">
        <f>MATCH(N4408-1,'Supply Data'!$K$12:$K$17)+1</f>
        <v>5</v>
      </c>
      <c r="P4408">
        <f>INDEX('Supply Data'!$L$12:$L$17,'Demand Data'!O4408)</f>
        <v>75</v>
      </c>
      <c r="R4408" t="str">
        <f t="shared" si="686"/>
        <v>02-Jul-08 Wednesday 11</v>
      </c>
    </row>
    <row r="4409" spans="4:18" x14ac:dyDescent="0.35">
      <c r="D4409" s="21">
        <f t="shared" si="687"/>
        <v>39631.458333322655</v>
      </c>
      <c r="E4409" s="21" t="b">
        <f t="shared" si="680"/>
        <v>0</v>
      </c>
      <c r="F4409" s="21" t="b">
        <f t="shared" si="681"/>
        <v>0</v>
      </c>
      <c r="G4409" s="20">
        <f t="shared" si="682"/>
        <v>1</v>
      </c>
      <c r="H4409" s="20">
        <f t="shared" si="683"/>
        <v>24</v>
      </c>
      <c r="I4409" s="20">
        <f t="shared" si="688"/>
        <v>12</v>
      </c>
      <c r="J4409" s="21">
        <f t="shared" si="689"/>
        <v>39631</v>
      </c>
      <c r="K4409" s="21"/>
      <c r="L4409" s="21" t="str">
        <f t="shared" si="684"/>
        <v>Wednesday</v>
      </c>
      <c r="M4409" s="20">
        <f t="shared" si="685"/>
        <v>7</v>
      </c>
      <c r="N4409" s="19">
        <v>4966.5</v>
      </c>
      <c r="O4409" s="4">
        <f>MATCH(N4409-1,'Supply Data'!$K$12:$K$17)+1</f>
        <v>5</v>
      </c>
      <c r="P4409">
        <f>INDEX('Supply Data'!$L$12:$L$17,'Demand Data'!O4409)</f>
        <v>75</v>
      </c>
      <c r="R4409" t="str">
        <f t="shared" si="686"/>
        <v>02-Jul-08 Wednesday 12</v>
      </c>
    </row>
    <row r="4410" spans="4:18" x14ac:dyDescent="0.35">
      <c r="D4410" s="21">
        <f t="shared" si="687"/>
        <v>39631.499999989319</v>
      </c>
      <c r="E4410" s="21" t="b">
        <f t="shared" si="680"/>
        <v>0</v>
      </c>
      <c r="F4410" s="21" t="b">
        <f t="shared" si="681"/>
        <v>0</v>
      </c>
      <c r="G4410" s="20">
        <f t="shared" si="682"/>
        <v>1</v>
      </c>
      <c r="H4410" s="20">
        <f t="shared" si="683"/>
        <v>24</v>
      </c>
      <c r="I4410" s="20">
        <f t="shared" si="688"/>
        <v>13</v>
      </c>
      <c r="J4410" s="21">
        <f t="shared" si="689"/>
        <v>39631</v>
      </c>
      <c r="K4410" s="21"/>
      <c r="L4410" s="21" t="str">
        <f t="shared" si="684"/>
        <v>Wednesday</v>
      </c>
      <c r="M4410" s="20">
        <f t="shared" si="685"/>
        <v>7</v>
      </c>
      <c r="N4410" s="19">
        <v>4965</v>
      </c>
      <c r="O4410" s="4">
        <f>MATCH(N4410-1,'Supply Data'!$K$12:$K$17)+1</f>
        <v>5</v>
      </c>
      <c r="P4410">
        <f>INDEX('Supply Data'!$L$12:$L$17,'Demand Data'!O4410)</f>
        <v>75</v>
      </c>
      <c r="R4410" t="str">
        <f t="shared" si="686"/>
        <v>02-Jul-08 Wednesday 13</v>
      </c>
    </row>
    <row r="4411" spans="4:18" x14ac:dyDescent="0.35">
      <c r="D4411" s="21">
        <f t="shared" si="687"/>
        <v>39631.541666655983</v>
      </c>
      <c r="E4411" s="21" t="b">
        <f t="shared" si="680"/>
        <v>0</v>
      </c>
      <c r="F4411" s="21" t="b">
        <f t="shared" si="681"/>
        <v>0</v>
      </c>
      <c r="G4411" s="20">
        <f t="shared" si="682"/>
        <v>1</v>
      </c>
      <c r="H4411" s="20">
        <f t="shared" si="683"/>
        <v>24</v>
      </c>
      <c r="I4411" s="20">
        <f t="shared" si="688"/>
        <v>14</v>
      </c>
      <c r="J4411" s="21">
        <f t="shared" si="689"/>
        <v>39631</v>
      </c>
      <c r="K4411" s="21"/>
      <c r="L4411" s="21" t="str">
        <f t="shared" si="684"/>
        <v>Wednesday</v>
      </c>
      <c r="M4411" s="20">
        <f t="shared" si="685"/>
        <v>7</v>
      </c>
      <c r="N4411" s="19">
        <v>6012</v>
      </c>
      <c r="O4411" s="4">
        <f>MATCH(N4411-1,'Supply Data'!$K$12:$K$17)+1</f>
        <v>5</v>
      </c>
      <c r="P4411">
        <f>INDEX('Supply Data'!$L$12:$L$17,'Demand Data'!O4411)</f>
        <v>75</v>
      </c>
      <c r="R4411" t="str">
        <f t="shared" si="686"/>
        <v>02-Jul-08 Wednesday 14</v>
      </c>
    </row>
    <row r="4412" spans="4:18" x14ac:dyDescent="0.35">
      <c r="D4412" s="21">
        <f t="shared" si="687"/>
        <v>39631.583333322647</v>
      </c>
      <c r="E4412" s="21" t="b">
        <f t="shared" si="680"/>
        <v>0</v>
      </c>
      <c r="F4412" s="21" t="b">
        <f t="shared" si="681"/>
        <v>0</v>
      </c>
      <c r="G4412" s="20">
        <f t="shared" si="682"/>
        <v>1</v>
      </c>
      <c r="H4412" s="20">
        <f t="shared" si="683"/>
        <v>24</v>
      </c>
      <c r="I4412" s="20">
        <f t="shared" si="688"/>
        <v>15</v>
      </c>
      <c r="J4412" s="21">
        <f t="shared" si="689"/>
        <v>39631</v>
      </c>
      <c r="K4412" s="21"/>
      <c r="L4412" s="21" t="str">
        <f t="shared" si="684"/>
        <v>Wednesday</v>
      </c>
      <c r="M4412" s="20">
        <f t="shared" si="685"/>
        <v>7</v>
      </c>
      <c r="N4412" s="19">
        <v>5944.5</v>
      </c>
      <c r="O4412" s="4">
        <f>MATCH(N4412-1,'Supply Data'!$K$12:$K$17)+1</f>
        <v>5</v>
      </c>
      <c r="P4412">
        <f>INDEX('Supply Data'!$L$12:$L$17,'Demand Data'!O4412)</f>
        <v>75</v>
      </c>
      <c r="R4412" t="str">
        <f t="shared" si="686"/>
        <v>02-Jul-08 Wednesday 15</v>
      </c>
    </row>
    <row r="4413" spans="4:18" x14ac:dyDescent="0.35">
      <c r="D4413" s="21">
        <f t="shared" si="687"/>
        <v>39631.624999989312</v>
      </c>
      <c r="E4413" s="21" t="b">
        <f t="shared" si="680"/>
        <v>0</v>
      </c>
      <c r="F4413" s="21" t="b">
        <f t="shared" si="681"/>
        <v>0</v>
      </c>
      <c r="G4413" s="20">
        <f t="shared" si="682"/>
        <v>1</v>
      </c>
      <c r="H4413" s="20">
        <f t="shared" si="683"/>
        <v>24</v>
      </c>
      <c r="I4413" s="20">
        <f t="shared" si="688"/>
        <v>16</v>
      </c>
      <c r="J4413" s="21">
        <f t="shared" si="689"/>
        <v>39631</v>
      </c>
      <c r="K4413" s="21"/>
      <c r="L4413" s="21" t="str">
        <f t="shared" si="684"/>
        <v>Wednesday</v>
      </c>
      <c r="M4413" s="20">
        <f t="shared" si="685"/>
        <v>7</v>
      </c>
      <c r="N4413" s="19">
        <v>4351.5</v>
      </c>
      <c r="O4413" s="4">
        <f>MATCH(N4413-1,'Supply Data'!$K$12:$K$17)+1</f>
        <v>4</v>
      </c>
      <c r="P4413">
        <f>INDEX('Supply Data'!$L$12:$L$17,'Demand Data'!O4413)</f>
        <v>50</v>
      </c>
      <c r="R4413" t="str">
        <f t="shared" si="686"/>
        <v>02-Jul-08 Wednesday 16</v>
      </c>
    </row>
    <row r="4414" spans="4:18" x14ac:dyDescent="0.35">
      <c r="D4414" s="21">
        <f t="shared" si="687"/>
        <v>39631.666666655976</v>
      </c>
      <c r="E4414" s="21" t="b">
        <f t="shared" si="680"/>
        <v>0</v>
      </c>
      <c r="F4414" s="21" t="b">
        <f t="shared" si="681"/>
        <v>0</v>
      </c>
      <c r="G4414" s="20">
        <f t="shared" si="682"/>
        <v>1</v>
      </c>
      <c r="H4414" s="20">
        <f t="shared" si="683"/>
        <v>24</v>
      </c>
      <c r="I4414" s="20">
        <f t="shared" si="688"/>
        <v>17</v>
      </c>
      <c r="J4414" s="21">
        <f t="shared" si="689"/>
        <v>39631</v>
      </c>
      <c r="K4414" s="21"/>
      <c r="L4414" s="21" t="str">
        <f t="shared" si="684"/>
        <v>Wednesday</v>
      </c>
      <c r="M4414" s="20">
        <f t="shared" si="685"/>
        <v>7</v>
      </c>
      <c r="N4414" s="19">
        <v>5685</v>
      </c>
      <c r="O4414" s="4">
        <f>MATCH(N4414-1,'Supply Data'!$K$12:$K$17)+1</f>
        <v>5</v>
      </c>
      <c r="P4414">
        <f>INDEX('Supply Data'!$L$12:$L$17,'Demand Data'!O4414)</f>
        <v>75</v>
      </c>
      <c r="R4414" t="str">
        <f t="shared" si="686"/>
        <v>02-Jul-08 Wednesday 17</v>
      </c>
    </row>
    <row r="4415" spans="4:18" x14ac:dyDescent="0.35">
      <c r="D4415" s="21">
        <f t="shared" si="687"/>
        <v>39631.70833332264</v>
      </c>
      <c r="E4415" s="21" t="b">
        <f t="shared" si="680"/>
        <v>0</v>
      </c>
      <c r="F4415" s="21" t="b">
        <f t="shared" si="681"/>
        <v>0</v>
      </c>
      <c r="G4415" s="20">
        <f t="shared" si="682"/>
        <v>1</v>
      </c>
      <c r="H4415" s="20">
        <f t="shared" si="683"/>
        <v>24</v>
      </c>
      <c r="I4415" s="20">
        <f t="shared" si="688"/>
        <v>18</v>
      </c>
      <c r="J4415" s="21">
        <f t="shared" si="689"/>
        <v>39631</v>
      </c>
      <c r="K4415" s="21"/>
      <c r="L4415" s="21" t="str">
        <f t="shared" si="684"/>
        <v>Wednesday</v>
      </c>
      <c r="M4415" s="20">
        <f t="shared" si="685"/>
        <v>7</v>
      </c>
      <c r="N4415" s="19">
        <v>5616</v>
      </c>
      <c r="O4415" s="4">
        <f>MATCH(N4415-1,'Supply Data'!$K$12:$K$17)+1</f>
        <v>5</v>
      </c>
      <c r="P4415">
        <f>INDEX('Supply Data'!$L$12:$L$17,'Demand Data'!O4415)</f>
        <v>75</v>
      </c>
      <c r="R4415" t="str">
        <f t="shared" si="686"/>
        <v>02-Jul-08 Wednesday 18</v>
      </c>
    </row>
    <row r="4416" spans="4:18" x14ac:dyDescent="0.35">
      <c r="D4416" s="21">
        <f t="shared" si="687"/>
        <v>39631.749999989304</v>
      </c>
      <c r="E4416" s="21" t="b">
        <f t="shared" si="680"/>
        <v>0</v>
      </c>
      <c r="F4416" s="21" t="b">
        <f t="shared" si="681"/>
        <v>0</v>
      </c>
      <c r="G4416" s="20">
        <f t="shared" si="682"/>
        <v>1</v>
      </c>
      <c r="H4416" s="20">
        <f t="shared" si="683"/>
        <v>24</v>
      </c>
      <c r="I4416" s="20">
        <f t="shared" si="688"/>
        <v>19</v>
      </c>
      <c r="J4416" s="21">
        <f t="shared" si="689"/>
        <v>39631</v>
      </c>
      <c r="K4416" s="21"/>
      <c r="L4416" s="21" t="str">
        <f t="shared" si="684"/>
        <v>Wednesday</v>
      </c>
      <c r="M4416" s="20">
        <f t="shared" si="685"/>
        <v>7</v>
      </c>
      <c r="N4416" s="19">
        <v>6097.5</v>
      </c>
      <c r="O4416" s="4">
        <f>MATCH(N4416-1,'Supply Data'!$K$12:$K$17)+1</f>
        <v>5</v>
      </c>
      <c r="P4416">
        <f>INDEX('Supply Data'!$L$12:$L$17,'Demand Data'!O4416)</f>
        <v>75</v>
      </c>
      <c r="R4416" t="str">
        <f t="shared" si="686"/>
        <v>02-Jul-08 Wednesday 19</v>
      </c>
    </row>
    <row r="4417" spans="4:18" x14ac:dyDescent="0.35">
      <c r="D4417" s="21">
        <f t="shared" si="687"/>
        <v>39631.791666655969</v>
      </c>
      <c r="E4417" s="21" t="b">
        <f t="shared" si="680"/>
        <v>0</v>
      </c>
      <c r="F4417" s="21" t="b">
        <f t="shared" si="681"/>
        <v>0</v>
      </c>
      <c r="G4417" s="20">
        <f t="shared" si="682"/>
        <v>1</v>
      </c>
      <c r="H4417" s="20">
        <f t="shared" si="683"/>
        <v>24</v>
      </c>
      <c r="I4417" s="20">
        <f t="shared" si="688"/>
        <v>20</v>
      </c>
      <c r="J4417" s="21">
        <f t="shared" si="689"/>
        <v>39631</v>
      </c>
      <c r="K4417" s="21"/>
      <c r="L4417" s="21" t="str">
        <f t="shared" si="684"/>
        <v>Wednesday</v>
      </c>
      <c r="M4417" s="20">
        <f t="shared" si="685"/>
        <v>7</v>
      </c>
      <c r="N4417" s="19">
        <v>5467.5</v>
      </c>
      <c r="O4417" s="4">
        <f>MATCH(N4417-1,'Supply Data'!$K$12:$K$17)+1</f>
        <v>5</v>
      </c>
      <c r="P4417">
        <f>INDEX('Supply Data'!$L$12:$L$17,'Demand Data'!O4417)</f>
        <v>75</v>
      </c>
      <c r="R4417" t="str">
        <f t="shared" si="686"/>
        <v>02-Jul-08 Wednesday 20</v>
      </c>
    </row>
    <row r="4418" spans="4:18" x14ac:dyDescent="0.35">
      <c r="D4418" s="21">
        <f t="shared" si="687"/>
        <v>39631.833333322633</v>
      </c>
      <c r="E4418" s="21" t="b">
        <f t="shared" si="680"/>
        <v>0</v>
      </c>
      <c r="F4418" s="21" t="b">
        <f t="shared" si="681"/>
        <v>0</v>
      </c>
      <c r="G4418" s="20">
        <f t="shared" si="682"/>
        <v>1</v>
      </c>
      <c r="H4418" s="20">
        <f t="shared" si="683"/>
        <v>24</v>
      </c>
      <c r="I4418" s="20">
        <f t="shared" si="688"/>
        <v>21</v>
      </c>
      <c r="J4418" s="21">
        <f t="shared" si="689"/>
        <v>39631</v>
      </c>
      <c r="K4418" s="21"/>
      <c r="L4418" s="21" t="str">
        <f t="shared" si="684"/>
        <v>Wednesday</v>
      </c>
      <c r="M4418" s="20">
        <f t="shared" si="685"/>
        <v>7</v>
      </c>
      <c r="N4418" s="19">
        <v>5193</v>
      </c>
      <c r="O4418" s="4">
        <f>MATCH(N4418-1,'Supply Data'!$K$12:$K$17)+1</f>
        <v>5</v>
      </c>
      <c r="P4418">
        <f>INDEX('Supply Data'!$L$12:$L$17,'Demand Data'!O4418)</f>
        <v>75</v>
      </c>
      <c r="R4418" t="str">
        <f t="shared" si="686"/>
        <v>02-Jul-08 Wednesday 21</v>
      </c>
    </row>
    <row r="4419" spans="4:18" x14ac:dyDescent="0.35">
      <c r="D4419" s="21">
        <f t="shared" si="687"/>
        <v>39631.874999989297</v>
      </c>
      <c r="E4419" s="21" t="b">
        <f t="shared" si="680"/>
        <v>0</v>
      </c>
      <c r="F4419" s="21" t="b">
        <f t="shared" si="681"/>
        <v>0</v>
      </c>
      <c r="G4419" s="20">
        <f t="shared" si="682"/>
        <v>1</v>
      </c>
      <c r="H4419" s="20">
        <f t="shared" si="683"/>
        <v>24</v>
      </c>
      <c r="I4419" s="20">
        <f t="shared" si="688"/>
        <v>22</v>
      </c>
      <c r="J4419" s="21">
        <f t="shared" si="689"/>
        <v>39631</v>
      </c>
      <c r="K4419" s="21"/>
      <c r="L4419" s="21" t="str">
        <f t="shared" si="684"/>
        <v>Wednesday</v>
      </c>
      <c r="M4419" s="20">
        <f t="shared" si="685"/>
        <v>7</v>
      </c>
      <c r="N4419" s="19">
        <v>5193</v>
      </c>
      <c r="O4419" s="4">
        <f>MATCH(N4419-1,'Supply Data'!$K$12:$K$17)+1</f>
        <v>5</v>
      </c>
      <c r="P4419">
        <f>INDEX('Supply Data'!$L$12:$L$17,'Demand Data'!O4419)</f>
        <v>75</v>
      </c>
      <c r="R4419" t="str">
        <f t="shared" si="686"/>
        <v>02-Jul-08 Wednesday 22</v>
      </c>
    </row>
    <row r="4420" spans="4:18" x14ac:dyDescent="0.35">
      <c r="D4420" s="21">
        <f t="shared" si="687"/>
        <v>39631.916666655961</v>
      </c>
      <c r="E4420" s="21" t="b">
        <f t="shared" si="680"/>
        <v>0</v>
      </c>
      <c r="F4420" s="21" t="b">
        <f t="shared" si="681"/>
        <v>0</v>
      </c>
      <c r="G4420" s="20">
        <f t="shared" si="682"/>
        <v>1</v>
      </c>
      <c r="H4420" s="20">
        <f t="shared" si="683"/>
        <v>24</v>
      </c>
      <c r="I4420" s="20">
        <f t="shared" si="688"/>
        <v>23</v>
      </c>
      <c r="J4420" s="21">
        <f t="shared" si="689"/>
        <v>39631</v>
      </c>
      <c r="K4420" s="21"/>
      <c r="L4420" s="21" t="str">
        <f t="shared" si="684"/>
        <v>Wednesday</v>
      </c>
      <c r="M4420" s="20">
        <f t="shared" si="685"/>
        <v>7</v>
      </c>
      <c r="N4420" s="19">
        <v>4903.5</v>
      </c>
      <c r="O4420" s="4">
        <f>MATCH(N4420-1,'Supply Data'!$K$12:$K$17)+1</f>
        <v>5</v>
      </c>
      <c r="P4420">
        <f>INDEX('Supply Data'!$L$12:$L$17,'Demand Data'!O4420)</f>
        <v>75</v>
      </c>
      <c r="R4420" t="str">
        <f t="shared" si="686"/>
        <v>02-Jul-08 Wednesday 23</v>
      </c>
    </row>
    <row r="4421" spans="4:18" x14ac:dyDescent="0.35">
      <c r="D4421" s="21">
        <f t="shared" si="687"/>
        <v>39631.958333322626</v>
      </c>
      <c r="E4421" s="21" t="b">
        <f t="shared" si="680"/>
        <v>0</v>
      </c>
      <c r="F4421" s="21" t="b">
        <f t="shared" si="681"/>
        <v>0</v>
      </c>
      <c r="G4421" s="20">
        <f t="shared" si="682"/>
        <v>1</v>
      </c>
      <c r="H4421" s="20">
        <f t="shared" si="683"/>
        <v>24</v>
      </c>
      <c r="I4421" s="20">
        <f t="shared" si="688"/>
        <v>24</v>
      </c>
      <c r="J4421" s="21">
        <f t="shared" si="689"/>
        <v>39631</v>
      </c>
      <c r="K4421" s="21"/>
      <c r="L4421" s="21" t="str">
        <f t="shared" si="684"/>
        <v>Wednesday</v>
      </c>
      <c r="M4421" s="20">
        <f t="shared" si="685"/>
        <v>7</v>
      </c>
      <c r="N4421" s="19">
        <v>4569</v>
      </c>
      <c r="O4421" s="4">
        <f>MATCH(N4421-1,'Supply Data'!$K$12:$K$17)+1</f>
        <v>4</v>
      </c>
      <c r="P4421">
        <f>INDEX('Supply Data'!$L$12:$L$17,'Demand Data'!O4421)</f>
        <v>50</v>
      </c>
      <c r="R4421" t="str">
        <f t="shared" si="686"/>
        <v>02-Jul-08 Wednesday 24</v>
      </c>
    </row>
    <row r="4422" spans="4:18" x14ac:dyDescent="0.35">
      <c r="D4422" s="21">
        <f t="shared" si="687"/>
        <v>39631.99999998929</v>
      </c>
      <c r="E4422" s="21" t="b">
        <f t="shared" ref="E4422:E4485" si="690">D4422=$D$2</f>
        <v>0</v>
      </c>
      <c r="F4422" s="21" t="b">
        <f t="shared" ref="F4422:F4485" si="691">D4422=$E$2</f>
        <v>0</v>
      </c>
      <c r="G4422" s="20">
        <f t="shared" si="682"/>
        <v>1</v>
      </c>
      <c r="H4422" s="20">
        <f t="shared" si="683"/>
        <v>24</v>
      </c>
      <c r="I4422" s="20">
        <f t="shared" si="688"/>
        <v>1</v>
      </c>
      <c r="J4422" s="21">
        <f t="shared" si="689"/>
        <v>39632</v>
      </c>
      <c r="K4422" s="21"/>
      <c r="L4422" s="21" t="str">
        <f t="shared" si="684"/>
        <v>Thursday</v>
      </c>
      <c r="M4422" s="20">
        <f t="shared" si="685"/>
        <v>7</v>
      </c>
      <c r="N4422" s="19">
        <v>4387.5</v>
      </c>
      <c r="O4422" s="4">
        <f>MATCH(N4422-1,'Supply Data'!$K$12:$K$17)+1</f>
        <v>4</v>
      </c>
      <c r="P4422">
        <f>INDEX('Supply Data'!$L$12:$L$17,'Demand Data'!O4422)</f>
        <v>50</v>
      </c>
      <c r="R4422" t="str">
        <f t="shared" si="686"/>
        <v>03-Jul-08 Thursday 1</v>
      </c>
    </row>
    <row r="4423" spans="4:18" x14ac:dyDescent="0.35">
      <c r="D4423" s="21">
        <f t="shared" si="687"/>
        <v>39632.041666655954</v>
      </c>
      <c r="E4423" s="21" t="b">
        <f t="shared" si="690"/>
        <v>0</v>
      </c>
      <c r="F4423" s="21" t="b">
        <f t="shared" si="691"/>
        <v>0</v>
      </c>
      <c r="G4423" s="20">
        <f t="shared" ref="G4423:G4486" si="692">IF(E4423,2,IF(F4423,3,1))</f>
        <v>1</v>
      </c>
      <c r="H4423" s="20">
        <f t="shared" ref="H4423:H4486" si="693">CHOOSE(G4423,24,23,25)</f>
        <v>24</v>
      </c>
      <c r="I4423" s="20">
        <f t="shared" si="688"/>
        <v>2</v>
      </c>
      <c r="J4423" s="21">
        <f t="shared" si="689"/>
        <v>39632</v>
      </c>
      <c r="K4423" s="21"/>
      <c r="L4423" s="21" t="str">
        <f t="shared" ref="L4423:L4486" si="694">TEXT(J4423,"ddddd")</f>
        <v>Thursday</v>
      </c>
      <c r="M4423" s="20">
        <f t="shared" ref="M4423:M4486" si="695">MONTH(D4423)</f>
        <v>7</v>
      </c>
      <c r="N4423" s="19">
        <v>4260</v>
      </c>
      <c r="O4423" s="4">
        <f>MATCH(N4423-1,'Supply Data'!$K$12:$K$17)+1</f>
        <v>4</v>
      </c>
      <c r="P4423">
        <f>INDEX('Supply Data'!$L$12:$L$17,'Demand Data'!O4423)</f>
        <v>50</v>
      </c>
      <c r="R4423" t="str">
        <f t="shared" ref="R4423:R4486" si="696">TEXT(D4423,"dd-mmm-yy ddddd")&amp;" "&amp;I4423</f>
        <v>03-Jul-08 Thursday 2</v>
      </c>
    </row>
    <row r="4424" spans="4:18" x14ac:dyDescent="0.35">
      <c r="D4424" s="21">
        <f t="shared" ref="D4424:D4487" si="697">D4423+1/24</f>
        <v>39632.083333322618</v>
      </c>
      <c r="E4424" s="21" t="b">
        <f t="shared" si="690"/>
        <v>0</v>
      </c>
      <c r="F4424" s="21" t="b">
        <f t="shared" si="691"/>
        <v>0</v>
      </c>
      <c r="G4424" s="20">
        <f t="shared" si="692"/>
        <v>1</v>
      </c>
      <c r="H4424" s="20">
        <f t="shared" si="693"/>
        <v>24</v>
      </c>
      <c r="I4424" s="20">
        <f t="shared" ref="I4424:I4487" si="698">IF(I4423&gt;=H4424,1,I4423+1)</f>
        <v>3</v>
      </c>
      <c r="J4424" s="21">
        <f t="shared" ref="J4424:J4487" si="699">IF(I4424=1,J4423+1,J4423)</f>
        <v>39632</v>
      </c>
      <c r="K4424" s="21"/>
      <c r="L4424" s="21" t="str">
        <f t="shared" si="694"/>
        <v>Thursday</v>
      </c>
      <c r="M4424" s="20">
        <f t="shared" si="695"/>
        <v>7</v>
      </c>
      <c r="N4424" s="19">
        <v>4198.5</v>
      </c>
      <c r="O4424" s="4">
        <f>MATCH(N4424-1,'Supply Data'!$K$12:$K$17)+1</f>
        <v>4</v>
      </c>
      <c r="P4424">
        <f>INDEX('Supply Data'!$L$12:$L$17,'Demand Data'!O4424)</f>
        <v>50</v>
      </c>
      <c r="R4424" t="str">
        <f t="shared" si="696"/>
        <v>03-Jul-08 Thursday 3</v>
      </c>
    </row>
    <row r="4425" spans="4:18" x14ac:dyDescent="0.35">
      <c r="D4425" s="21">
        <f t="shared" si="697"/>
        <v>39632.124999989283</v>
      </c>
      <c r="E4425" s="21" t="b">
        <f t="shared" si="690"/>
        <v>0</v>
      </c>
      <c r="F4425" s="21" t="b">
        <f t="shared" si="691"/>
        <v>0</v>
      </c>
      <c r="G4425" s="20">
        <f t="shared" si="692"/>
        <v>1</v>
      </c>
      <c r="H4425" s="20">
        <f t="shared" si="693"/>
        <v>24</v>
      </c>
      <c r="I4425" s="20">
        <f t="shared" si="698"/>
        <v>4</v>
      </c>
      <c r="J4425" s="21">
        <f t="shared" si="699"/>
        <v>39632</v>
      </c>
      <c r="K4425" s="21"/>
      <c r="L4425" s="21" t="str">
        <f t="shared" si="694"/>
        <v>Thursday</v>
      </c>
      <c r="M4425" s="20">
        <f t="shared" si="695"/>
        <v>7</v>
      </c>
      <c r="N4425" s="19">
        <v>4240.5</v>
      </c>
      <c r="O4425" s="4">
        <f>MATCH(N4425-1,'Supply Data'!$K$12:$K$17)+1</f>
        <v>4</v>
      </c>
      <c r="P4425">
        <f>INDEX('Supply Data'!$L$12:$L$17,'Demand Data'!O4425)</f>
        <v>50</v>
      </c>
      <c r="R4425" t="str">
        <f t="shared" si="696"/>
        <v>03-Jul-08 Thursday 4</v>
      </c>
    </row>
    <row r="4426" spans="4:18" x14ac:dyDescent="0.35">
      <c r="D4426" s="21">
        <f t="shared" si="697"/>
        <v>39632.166666655947</v>
      </c>
      <c r="E4426" s="21" t="b">
        <f t="shared" si="690"/>
        <v>0</v>
      </c>
      <c r="F4426" s="21" t="b">
        <f t="shared" si="691"/>
        <v>0</v>
      </c>
      <c r="G4426" s="20">
        <f t="shared" si="692"/>
        <v>1</v>
      </c>
      <c r="H4426" s="20">
        <f t="shared" si="693"/>
        <v>24</v>
      </c>
      <c r="I4426" s="20">
        <f t="shared" si="698"/>
        <v>5</v>
      </c>
      <c r="J4426" s="21">
        <f t="shared" si="699"/>
        <v>39632</v>
      </c>
      <c r="K4426" s="21"/>
      <c r="L4426" s="21" t="str">
        <f t="shared" si="694"/>
        <v>Thursday</v>
      </c>
      <c r="M4426" s="20">
        <f t="shared" si="695"/>
        <v>7</v>
      </c>
      <c r="N4426" s="19">
        <v>4309.5</v>
      </c>
      <c r="O4426" s="4">
        <f>MATCH(N4426-1,'Supply Data'!$K$12:$K$17)+1</f>
        <v>4</v>
      </c>
      <c r="P4426">
        <f>INDEX('Supply Data'!$L$12:$L$17,'Demand Data'!O4426)</f>
        <v>50</v>
      </c>
      <c r="R4426" t="str">
        <f t="shared" si="696"/>
        <v>03-Jul-08 Thursday 5</v>
      </c>
    </row>
    <row r="4427" spans="4:18" x14ac:dyDescent="0.35">
      <c r="D4427" s="21">
        <f t="shared" si="697"/>
        <v>39632.208333322611</v>
      </c>
      <c r="E4427" s="21" t="b">
        <f t="shared" si="690"/>
        <v>0</v>
      </c>
      <c r="F4427" s="21" t="b">
        <f t="shared" si="691"/>
        <v>0</v>
      </c>
      <c r="G4427" s="20">
        <f t="shared" si="692"/>
        <v>1</v>
      </c>
      <c r="H4427" s="20">
        <f t="shared" si="693"/>
        <v>24</v>
      </c>
      <c r="I4427" s="20">
        <f t="shared" si="698"/>
        <v>6</v>
      </c>
      <c r="J4427" s="21">
        <f t="shared" si="699"/>
        <v>39632</v>
      </c>
      <c r="K4427" s="21"/>
      <c r="L4427" s="21" t="str">
        <f t="shared" si="694"/>
        <v>Thursday</v>
      </c>
      <c r="M4427" s="20">
        <f t="shared" si="695"/>
        <v>7</v>
      </c>
      <c r="N4427" s="19">
        <v>4222.5</v>
      </c>
      <c r="O4427" s="4">
        <f>MATCH(N4427-1,'Supply Data'!$K$12:$K$17)+1</f>
        <v>4</v>
      </c>
      <c r="P4427">
        <f>INDEX('Supply Data'!$L$12:$L$17,'Demand Data'!O4427)</f>
        <v>50</v>
      </c>
      <c r="R4427" t="str">
        <f t="shared" si="696"/>
        <v>03-Jul-08 Thursday 6</v>
      </c>
    </row>
    <row r="4428" spans="4:18" x14ac:dyDescent="0.35">
      <c r="D4428" s="21">
        <f t="shared" si="697"/>
        <v>39632.249999989275</v>
      </c>
      <c r="E4428" s="21" t="b">
        <f t="shared" si="690"/>
        <v>0</v>
      </c>
      <c r="F4428" s="21" t="b">
        <f t="shared" si="691"/>
        <v>0</v>
      </c>
      <c r="G4428" s="20">
        <f t="shared" si="692"/>
        <v>1</v>
      </c>
      <c r="H4428" s="20">
        <f t="shared" si="693"/>
        <v>24</v>
      </c>
      <c r="I4428" s="20">
        <f t="shared" si="698"/>
        <v>7</v>
      </c>
      <c r="J4428" s="21">
        <f t="shared" si="699"/>
        <v>39632</v>
      </c>
      <c r="K4428" s="21"/>
      <c r="L4428" s="21" t="str">
        <f t="shared" si="694"/>
        <v>Thursday</v>
      </c>
      <c r="M4428" s="20">
        <f t="shared" si="695"/>
        <v>7</v>
      </c>
      <c r="N4428" s="19">
        <v>4314</v>
      </c>
      <c r="O4428" s="4">
        <f>MATCH(N4428-1,'Supply Data'!$K$12:$K$17)+1</f>
        <v>4</v>
      </c>
      <c r="P4428">
        <f>INDEX('Supply Data'!$L$12:$L$17,'Demand Data'!O4428)</f>
        <v>50</v>
      </c>
      <c r="R4428" t="str">
        <f t="shared" si="696"/>
        <v>03-Jul-08 Thursday 7</v>
      </c>
    </row>
    <row r="4429" spans="4:18" x14ac:dyDescent="0.35">
      <c r="D4429" s="21">
        <f t="shared" si="697"/>
        <v>39632.291666655939</v>
      </c>
      <c r="E4429" s="21" t="b">
        <f t="shared" si="690"/>
        <v>0</v>
      </c>
      <c r="F4429" s="21" t="b">
        <f t="shared" si="691"/>
        <v>0</v>
      </c>
      <c r="G4429" s="20">
        <f t="shared" si="692"/>
        <v>1</v>
      </c>
      <c r="H4429" s="20">
        <f t="shared" si="693"/>
        <v>24</v>
      </c>
      <c r="I4429" s="20">
        <f t="shared" si="698"/>
        <v>8</v>
      </c>
      <c r="J4429" s="21">
        <f t="shared" si="699"/>
        <v>39632</v>
      </c>
      <c r="K4429" s="21"/>
      <c r="L4429" s="21" t="str">
        <f t="shared" si="694"/>
        <v>Thursday</v>
      </c>
      <c r="M4429" s="20">
        <f t="shared" si="695"/>
        <v>7</v>
      </c>
      <c r="N4429" s="19">
        <v>4828.5</v>
      </c>
      <c r="O4429" s="4">
        <f>MATCH(N4429-1,'Supply Data'!$K$12:$K$17)+1</f>
        <v>5</v>
      </c>
      <c r="P4429">
        <f>INDEX('Supply Data'!$L$12:$L$17,'Demand Data'!O4429)</f>
        <v>75</v>
      </c>
      <c r="R4429" t="str">
        <f t="shared" si="696"/>
        <v>03-Jul-08 Thursday 8</v>
      </c>
    </row>
    <row r="4430" spans="4:18" x14ac:dyDescent="0.35">
      <c r="D4430" s="21">
        <f t="shared" si="697"/>
        <v>39632.333333322604</v>
      </c>
      <c r="E4430" s="21" t="b">
        <f t="shared" si="690"/>
        <v>0</v>
      </c>
      <c r="F4430" s="21" t="b">
        <f t="shared" si="691"/>
        <v>0</v>
      </c>
      <c r="G4430" s="20">
        <f t="shared" si="692"/>
        <v>1</v>
      </c>
      <c r="H4430" s="20">
        <f t="shared" si="693"/>
        <v>24</v>
      </c>
      <c r="I4430" s="20">
        <f t="shared" si="698"/>
        <v>9</v>
      </c>
      <c r="J4430" s="21">
        <f t="shared" si="699"/>
        <v>39632</v>
      </c>
      <c r="K4430" s="21"/>
      <c r="L4430" s="21" t="str">
        <f t="shared" si="694"/>
        <v>Thursday</v>
      </c>
      <c r="M4430" s="20">
        <f t="shared" si="695"/>
        <v>7</v>
      </c>
      <c r="N4430" s="19">
        <v>5526</v>
      </c>
      <c r="O4430" s="4">
        <f>MATCH(N4430-1,'Supply Data'!$K$12:$K$17)+1</f>
        <v>5</v>
      </c>
      <c r="P4430">
        <f>INDEX('Supply Data'!$L$12:$L$17,'Demand Data'!O4430)</f>
        <v>75</v>
      </c>
      <c r="R4430" t="str">
        <f t="shared" si="696"/>
        <v>03-Jul-08 Thursday 9</v>
      </c>
    </row>
    <row r="4431" spans="4:18" x14ac:dyDescent="0.35">
      <c r="D4431" s="21">
        <f t="shared" si="697"/>
        <v>39632.374999989268</v>
      </c>
      <c r="E4431" s="21" t="b">
        <f t="shared" si="690"/>
        <v>0</v>
      </c>
      <c r="F4431" s="21" t="b">
        <f t="shared" si="691"/>
        <v>0</v>
      </c>
      <c r="G4431" s="20">
        <f t="shared" si="692"/>
        <v>1</v>
      </c>
      <c r="H4431" s="20">
        <f t="shared" si="693"/>
        <v>24</v>
      </c>
      <c r="I4431" s="20">
        <f t="shared" si="698"/>
        <v>10</v>
      </c>
      <c r="J4431" s="21">
        <f t="shared" si="699"/>
        <v>39632</v>
      </c>
      <c r="K4431" s="21"/>
      <c r="L4431" s="21" t="str">
        <f t="shared" si="694"/>
        <v>Thursday</v>
      </c>
      <c r="M4431" s="20">
        <f t="shared" si="695"/>
        <v>7</v>
      </c>
      <c r="N4431" s="19">
        <v>5871</v>
      </c>
      <c r="O4431" s="4">
        <f>MATCH(N4431-1,'Supply Data'!$K$12:$K$17)+1</f>
        <v>5</v>
      </c>
      <c r="P4431">
        <f>INDEX('Supply Data'!$L$12:$L$17,'Demand Data'!O4431)</f>
        <v>75</v>
      </c>
      <c r="R4431" t="str">
        <f t="shared" si="696"/>
        <v>03-Jul-08 Thursday 10</v>
      </c>
    </row>
    <row r="4432" spans="4:18" x14ac:dyDescent="0.35">
      <c r="D4432" s="21">
        <f t="shared" si="697"/>
        <v>39632.416666655932</v>
      </c>
      <c r="E4432" s="21" t="b">
        <f t="shared" si="690"/>
        <v>0</v>
      </c>
      <c r="F4432" s="21" t="b">
        <f t="shared" si="691"/>
        <v>0</v>
      </c>
      <c r="G4432" s="20">
        <f t="shared" si="692"/>
        <v>1</v>
      </c>
      <c r="H4432" s="20">
        <f t="shared" si="693"/>
        <v>24</v>
      </c>
      <c r="I4432" s="20">
        <f t="shared" si="698"/>
        <v>11</v>
      </c>
      <c r="J4432" s="21">
        <f t="shared" si="699"/>
        <v>39632</v>
      </c>
      <c r="K4432" s="21"/>
      <c r="L4432" s="21" t="str">
        <f t="shared" si="694"/>
        <v>Thursday</v>
      </c>
      <c r="M4432" s="20">
        <f t="shared" si="695"/>
        <v>7</v>
      </c>
      <c r="N4432" s="19">
        <v>6046.5</v>
      </c>
      <c r="O4432" s="4">
        <f>MATCH(N4432-1,'Supply Data'!$K$12:$K$17)+1</f>
        <v>5</v>
      </c>
      <c r="P4432">
        <f>INDEX('Supply Data'!$L$12:$L$17,'Demand Data'!O4432)</f>
        <v>75</v>
      </c>
      <c r="R4432" t="str">
        <f t="shared" si="696"/>
        <v>03-Jul-08 Thursday 11</v>
      </c>
    </row>
    <row r="4433" spans="4:18" x14ac:dyDescent="0.35">
      <c r="D4433" s="21">
        <f t="shared" si="697"/>
        <v>39632.458333322596</v>
      </c>
      <c r="E4433" s="21" t="b">
        <f t="shared" si="690"/>
        <v>0</v>
      </c>
      <c r="F4433" s="21" t="b">
        <f t="shared" si="691"/>
        <v>0</v>
      </c>
      <c r="G4433" s="20">
        <f t="shared" si="692"/>
        <v>1</v>
      </c>
      <c r="H4433" s="20">
        <f t="shared" si="693"/>
        <v>24</v>
      </c>
      <c r="I4433" s="20">
        <f t="shared" si="698"/>
        <v>12</v>
      </c>
      <c r="J4433" s="21">
        <f t="shared" si="699"/>
        <v>39632</v>
      </c>
      <c r="K4433" s="21"/>
      <c r="L4433" s="21" t="str">
        <f t="shared" si="694"/>
        <v>Thursday</v>
      </c>
      <c r="M4433" s="20">
        <f t="shared" si="695"/>
        <v>7</v>
      </c>
      <c r="N4433" s="19">
        <v>5796</v>
      </c>
      <c r="O4433" s="4">
        <f>MATCH(N4433-1,'Supply Data'!$K$12:$K$17)+1</f>
        <v>5</v>
      </c>
      <c r="P4433">
        <f>INDEX('Supply Data'!$L$12:$L$17,'Demand Data'!O4433)</f>
        <v>75</v>
      </c>
      <c r="R4433" t="str">
        <f t="shared" si="696"/>
        <v>03-Jul-08 Thursday 12</v>
      </c>
    </row>
    <row r="4434" spans="4:18" x14ac:dyDescent="0.35">
      <c r="D4434" s="21">
        <f t="shared" si="697"/>
        <v>39632.499999989261</v>
      </c>
      <c r="E4434" s="21" t="b">
        <f t="shared" si="690"/>
        <v>0</v>
      </c>
      <c r="F4434" s="21" t="b">
        <f t="shared" si="691"/>
        <v>0</v>
      </c>
      <c r="G4434" s="20">
        <f t="shared" si="692"/>
        <v>1</v>
      </c>
      <c r="H4434" s="20">
        <f t="shared" si="693"/>
        <v>24</v>
      </c>
      <c r="I4434" s="20">
        <f t="shared" si="698"/>
        <v>13</v>
      </c>
      <c r="J4434" s="21">
        <f t="shared" si="699"/>
        <v>39632</v>
      </c>
      <c r="K4434" s="21"/>
      <c r="L4434" s="21" t="str">
        <f t="shared" si="694"/>
        <v>Thursday</v>
      </c>
      <c r="M4434" s="20">
        <f t="shared" si="695"/>
        <v>7</v>
      </c>
      <c r="N4434" s="19">
        <v>5982</v>
      </c>
      <c r="O4434" s="4">
        <f>MATCH(N4434-1,'Supply Data'!$K$12:$K$17)+1</f>
        <v>5</v>
      </c>
      <c r="P4434">
        <f>INDEX('Supply Data'!$L$12:$L$17,'Demand Data'!O4434)</f>
        <v>75</v>
      </c>
      <c r="R4434" t="str">
        <f t="shared" si="696"/>
        <v>03-Jul-08 Thursday 13</v>
      </c>
    </row>
    <row r="4435" spans="4:18" x14ac:dyDescent="0.35">
      <c r="D4435" s="21">
        <f t="shared" si="697"/>
        <v>39632.541666655925</v>
      </c>
      <c r="E4435" s="21" t="b">
        <f t="shared" si="690"/>
        <v>0</v>
      </c>
      <c r="F4435" s="21" t="b">
        <f t="shared" si="691"/>
        <v>0</v>
      </c>
      <c r="G4435" s="20">
        <f t="shared" si="692"/>
        <v>1</v>
      </c>
      <c r="H4435" s="20">
        <f t="shared" si="693"/>
        <v>24</v>
      </c>
      <c r="I4435" s="20">
        <f t="shared" si="698"/>
        <v>14</v>
      </c>
      <c r="J4435" s="21">
        <f t="shared" si="699"/>
        <v>39632</v>
      </c>
      <c r="K4435" s="21"/>
      <c r="L4435" s="21" t="str">
        <f t="shared" si="694"/>
        <v>Thursday</v>
      </c>
      <c r="M4435" s="20">
        <f t="shared" si="695"/>
        <v>7</v>
      </c>
      <c r="N4435" s="19">
        <v>6082.5</v>
      </c>
      <c r="O4435" s="4">
        <f>MATCH(N4435-1,'Supply Data'!$K$12:$K$17)+1</f>
        <v>5</v>
      </c>
      <c r="P4435">
        <f>INDEX('Supply Data'!$L$12:$L$17,'Demand Data'!O4435)</f>
        <v>75</v>
      </c>
      <c r="R4435" t="str">
        <f t="shared" si="696"/>
        <v>03-Jul-08 Thursday 14</v>
      </c>
    </row>
    <row r="4436" spans="4:18" x14ac:dyDescent="0.35">
      <c r="D4436" s="21">
        <f t="shared" si="697"/>
        <v>39632.583333322589</v>
      </c>
      <c r="E4436" s="21" t="b">
        <f t="shared" si="690"/>
        <v>0</v>
      </c>
      <c r="F4436" s="21" t="b">
        <f t="shared" si="691"/>
        <v>0</v>
      </c>
      <c r="G4436" s="20">
        <f t="shared" si="692"/>
        <v>1</v>
      </c>
      <c r="H4436" s="20">
        <f t="shared" si="693"/>
        <v>24</v>
      </c>
      <c r="I4436" s="20">
        <f t="shared" si="698"/>
        <v>15</v>
      </c>
      <c r="J4436" s="21">
        <f t="shared" si="699"/>
        <v>39632</v>
      </c>
      <c r="K4436" s="21"/>
      <c r="L4436" s="21" t="str">
        <f t="shared" si="694"/>
        <v>Thursday</v>
      </c>
      <c r="M4436" s="20">
        <f t="shared" si="695"/>
        <v>7</v>
      </c>
      <c r="N4436" s="19">
        <v>5892</v>
      </c>
      <c r="O4436" s="4">
        <f>MATCH(N4436-1,'Supply Data'!$K$12:$K$17)+1</f>
        <v>5</v>
      </c>
      <c r="P4436">
        <f>INDEX('Supply Data'!$L$12:$L$17,'Demand Data'!O4436)</f>
        <v>75</v>
      </c>
      <c r="R4436" t="str">
        <f t="shared" si="696"/>
        <v>03-Jul-08 Thursday 15</v>
      </c>
    </row>
    <row r="4437" spans="4:18" x14ac:dyDescent="0.35">
      <c r="D4437" s="21">
        <f t="shared" si="697"/>
        <v>39632.624999989253</v>
      </c>
      <c r="E4437" s="21" t="b">
        <f t="shared" si="690"/>
        <v>0</v>
      </c>
      <c r="F4437" s="21" t="b">
        <f t="shared" si="691"/>
        <v>0</v>
      </c>
      <c r="G4437" s="20">
        <f t="shared" si="692"/>
        <v>1</v>
      </c>
      <c r="H4437" s="20">
        <f t="shared" si="693"/>
        <v>24</v>
      </c>
      <c r="I4437" s="20">
        <f t="shared" si="698"/>
        <v>16</v>
      </c>
      <c r="J4437" s="21">
        <f t="shared" si="699"/>
        <v>39632</v>
      </c>
      <c r="K4437" s="21"/>
      <c r="L4437" s="21" t="str">
        <f t="shared" si="694"/>
        <v>Thursday</v>
      </c>
      <c r="M4437" s="20">
        <f t="shared" si="695"/>
        <v>7</v>
      </c>
      <c r="N4437" s="19">
        <v>5643</v>
      </c>
      <c r="O4437" s="4">
        <f>MATCH(N4437-1,'Supply Data'!$K$12:$K$17)+1</f>
        <v>5</v>
      </c>
      <c r="P4437">
        <f>INDEX('Supply Data'!$L$12:$L$17,'Demand Data'!O4437)</f>
        <v>75</v>
      </c>
      <c r="R4437" t="str">
        <f t="shared" si="696"/>
        <v>03-Jul-08 Thursday 16</v>
      </c>
    </row>
    <row r="4438" spans="4:18" x14ac:dyDescent="0.35">
      <c r="D4438" s="21">
        <f t="shared" si="697"/>
        <v>39632.666666655918</v>
      </c>
      <c r="E4438" s="21" t="b">
        <f t="shared" si="690"/>
        <v>0</v>
      </c>
      <c r="F4438" s="21" t="b">
        <f t="shared" si="691"/>
        <v>0</v>
      </c>
      <c r="G4438" s="20">
        <f t="shared" si="692"/>
        <v>1</v>
      </c>
      <c r="H4438" s="20">
        <f t="shared" si="693"/>
        <v>24</v>
      </c>
      <c r="I4438" s="20">
        <f t="shared" si="698"/>
        <v>17</v>
      </c>
      <c r="J4438" s="21">
        <f t="shared" si="699"/>
        <v>39632</v>
      </c>
      <c r="K4438" s="21"/>
      <c r="L4438" s="21" t="str">
        <f t="shared" si="694"/>
        <v>Thursday</v>
      </c>
      <c r="M4438" s="20">
        <f t="shared" si="695"/>
        <v>7</v>
      </c>
      <c r="N4438" s="19">
        <v>5397</v>
      </c>
      <c r="O4438" s="4">
        <f>MATCH(N4438-1,'Supply Data'!$K$12:$K$17)+1</f>
        <v>5</v>
      </c>
      <c r="P4438">
        <f>INDEX('Supply Data'!$L$12:$L$17,'Demand Data'!O4438)</f>
        <v>75</v>
      </c>
      <c r="R4438" t="str">
        <f t="shared" si="696"/>
        <v>03-Jul-08 Thursday 17</v>
      </c>
    </row>
    <row r="4439" spans="4:18" x14ac:dyDescent="0.35">
      <c r="D4439" s="21">
        <f t="shared" si="697"/>
        <v>39632.708333322582</v>
      </c>
      <c r="E4439" s="21" t="b">
        <f t="shared" si="690"/>
        <v>0</v>
      </c>
      <c r="F4439" s="21" t="b">
        <f t="shared" si="691"/>
        <v>0</v>
      </c>
      <c r="G4439" s="20">
        <f t="shared" si="692"/>
        <v>1</v>
      </c>
      <c r="H4439" s="20">
        <f t="shared" si="693"/>
        <v>24</v>
      </c>
      <c r="I4439" s="20">
        <f t="shared" si="698"/>
        <v>18</v>
      </c>
      <c r="J4439" s="21">
        <f t="shared" si="699"/>
        <v>39632</v>
      </c>
      <c r="K4439" s="21"/>
      <c r="L4439" s="21" t="str">
        <f t="shared" si="694"/>
        <v>Thursday</v>
      </c>
      <c r="M4439" s="20">
        <f t="shared" si="695"/>
        <v>7</v>
      </c>
      <c r="N4439" s="19">
        <v>5334</v>
      </c>
      <c r="O4439" s="4">
        <f>MATCH(N4439-1,'Supply Data'!$K$12:$K$17)+1</f>
        <v>5</v>
      </c>
      <c r="P4439">
        <f>INDEX('Supply Data'!$L$12:$L$17,'Demand Data'!O4439)</f>
        <v>75</v>
      </c>
      <c r="R4439" t="str">
        <f t="shared" si="696"/>
        <v>03-Jul-08 Thursday 18</v>
      </c>
    </row>
    <row r="4440" spans="4:18" x14ac:dyDescent="0.35">
      <c r="D4440" s="21">
        <f t="shared" si="697"/>
        <v>39632.749999989246</v>
      </c>
      <c r="E4440" s="21" t="b">
        <f t="shared" si="690"/>
        <v>0</v>
      </c>
      <c r="F4440" s="21" t="b">
        <f t="shared" si="691"/>
        <v>0</v>
      </c>
      <c r="G4440" s="20">
        <f t="shared" si="692"/>
        <v>1</v>
      </c>
      <c r="H4440" s="20">
        <f t="shared" si="693"/>
        <v>24</v>
      </c>
      <c r="I4440" s="20">
        <f t="shared" si="698"/>
        <v>19</v>
      </c>
      <c r="J4440" s="21">
        <f t="shared" si="699"/>
        <v>39632</v>
      </c>
      <c r="K4440" s="21"/>
      <c r="L4440" s="21" t="str">
        <f t="shared" si="694"/>
        <v>Thursday</v>
      </c>
      <c r="M4440" s="20">
        <f t="shared" si="695"/>
        <v>7</v>
      </c>
      <c r="N4440" s="19">
        <v>5763</v>
      </c>
      <c r="O4440" s="4">
        <f>MATCH(N4440-1,'Supply Data'!$K$12:$K$17)+1</f>
        <v>5</v>
      </c>
      <c r="P4440">
        <f>INDEX('Supply Data'!$L$12:$L$17,'Demand Data'!O4440)</f>
        <v>75</v>
      </c>
      <c r="R4440" t="str">
        <f t="shared" si="696"/>
        <v>03-Jul-08 Thursday 19</v>
      </c>
    </row>
    <row r="4441" spans="4:18" x14ac:dyDescent="0.35">
      <c r="D4441" s="21">
        <f t="shared" si="697"/>
        <v>39632.79166665591</v>
      </c>
      <c r="E4441" s="21" t="b">
        <f t="shared" si="690"/>
        <v>0</v>
      </c>
      <c r="F4441" s="21" t="b">
        <f t="shared" si="691"/>
        <v>0</v>
      </c>
      <c r="G4441" s="20">
        <f t="shared" si="692"/>
        <v>1</v>
      </c>
      <c r="H4441" s="20">
        <f t="shared" si="693"/>
        <v>24</v>
      </c>
      <c r="I4441" s="20">
        <f t="shared" si="698"/>
        <v>20</v>
      </c>
      <c r="J4441" s="21">
        <f t="shared" si="699"/>
        <v>39632</v>
      </c>
      <c r="K4441" s="21"/>
      <c r="L4441" s="21" t="str">
        <f t="shared" si="694"/>
        <v>Thursday</v>
      </c>
      <c r="M4441" s="20">
        <f t="shared" si="695"/>
        <v>7</v>
      </c>
      <c r="N4441" s="19">
        <v>5793</v>
      </c>
      <c r="O4441" s="4">
        <f>MATCH(N4441-1,'Supply Data'!$K$12:$K$17)+1</f>
        <v>5</v>
      </c>
      <c r="P4441">
        <f>INDEX('Supply Data'!$L$12:$L$17,'Demand Data'!O4441)</f>
        <v>75</v>
      </c>
      <c r="R4441" t="str">
        <f t="shared" si="696"/>
        <v>03-Jul-08 Thursday 20</v>
      </c>
    </row>
    <row r="4442" spans="4:18" x14ac:dyDescent="0.35">
      <c r="D4442" s="21">
        <f t="shared" si="697"/>
        <v>39632.833333322575</v>
      </c>
      <c r="E4442" s="21" t="b">
        <f t="shared" si="690"/>
        <v>0</v>
      </c>
      <c r="F4442" s="21" t="b">
        <f t="shared" si="691"/>
        <v>0</v>
      </c>
      <c r="G4442" s="20">
        <f t="shared" si="692"/>
        <v>1</v>
      </c>
      <c r="H4442" s="20">
        <f t="shared" si="693"/>
        <v>24</v>
      </c>
      <c r="I4442" s="20">
        <f t="shared" si="698"/>
        <v>21</v>
      </c>
      <c r="J4442" s="21">
        <f t="shared" si="699"/>
        <v>39632</v>
      </c>
      <c r="K4442" s="21"/>
      <c r="L4442" s="21" t="str">
        <f t="shared" si="694"/>
        <v>Thursday</v>
      </c>
      <c r="M4442" s="20">
        <f t="shared" si="695"/>
        <v>7</v>
      </c>
      <c r="N4442" s="19">
        <v>5514</v>
      </c>
      <c r="O4442" s="4">
        <f>MATCH(N4442-1,'Supply Data'!$K$12:$K$17)+1</f>
        <v>5</v>
      </c>
      <c r="P4442">
        <f>INDEX('Supply Data'!$L$12:$L$17,'Demand Data'!O4442)</f>
        <v>75</v>
      </c>
      <c r="R4442" t="str">
        <f t="shared" si="696"/>
        <v>03-Jul-08 Thursday 21</v>
      </c>
    </row>
    <row r="4443" spans="4:18" x14ac:dyDescent="0.35">
      <c r="D4443" s="21">
        <f t="shared" si="697"/>
        <v>39632.874999989239</v>
      </c>
      <c r="E4443" s="21" t="b">
        <f t="shared" si="690"/>
        <v>0</v>
      </c>
      <c r="F4443" s="21" t="b">
        <f t="shared" si="691"/>
        <v>0</v>
      </c>
      <c r="G4443" s="20">
        <f t="shared" si="692"/>
        <v>1</v>
      </c>
      <c r="H4443" s="20">
        <f t="shared" si="693"/>
        <v>24</v>
      </c>
      <c r="I4443" s="20">
        <f t="shared" si="698"/>
        <v>22</v>
      </c>
      <c r="J4443" s="21">
        <f t="shared" si="699"/>
        <v>39632</v>
      </c>
      <c r="K4443" s="21"/>
      <c r="L4443" s="21" t="str">
        <f t="shared" si="694"/>
        <v>Thursday</v>
      </c>
      <c r="M4443" s="20">
        <f t="shared" si="695"/>
        <v>7</v>
      </c>
      <c r="N4443" s="19">
        <v>5065.5</v>
      </c>
      <c r="O4443" s="4">
        <f>MATCH(N4443-1,'Supply Data'!$K$12:$K$17)+1</f>
        <v>5</v>
      </c>
      <c r="P4443">
        <f>INDEX('Supply Data'!$L$12:$L$17,'Demand Data'!O4443)</f>
        <v>75</v>
      </c>
      <c r="R4443" t="str">
        <f t="shared" si="696"/>
        <v>03-Jul-08 Thursday 22</v>
      </c>
    </row>
    <row r="4444" spans="4:18" x14ac:dyDescent="0.35">
      <c r="D4444" s="21">
        <f t="shared" si="697"/>
        <v>39632.916666655903</v>
      </c>
      <c r="E4444" s="21" t="b">
        <f t="shared" si="690"/>
        <v>0</v>
      </c>
      <c r="F4444" s="21" t="b">
        <f t="shared" si="691"/>
        <v>0</v>
      </c>
      <c r="G4444" s="20">
        <f t="shared" si="692"/>
        <v>1</v>
      </c>
      <c r="H4444" s="20">
        <f t="shared" si="693"/>
        <v>24</v>
      </c>
      <c r="I4444" s="20">
        <f t="shared" si="698"/>
        <v>23</v>
      </c>
      <c r="J4444" s="21">
        <f t="shared" si="699"/>
        <v>39632</v>
      </c>
      <c r="K4444" s="21"/>
      <c r="L4444" s="21" t="str">
        <f t="shared" si="694"/>
        <v>Thursday</v>
      </c>
      <c r="M4444" s="20">
        <f t="shared" si="695"/>
        <v>7</v>
      </c>
      <c r="N4444" s="19">
        <v>4744.5</v>
      </c>
      <c r="O4444" s="4">
        <f>MATCH(N4444-1,'Supply Data'!$K$12:$K$17)+1</f>
        <v>4</v>
      </c>
      <c r="P4444">
        <f>INDEX('Supply Data'!$L$12:$L$17,'Demand Data'!O4444)</f>
        <v>50</v>
      </c>
      <c r="R4444" t="str">
        <f t="shared" si="696"/>
        <v>03-Jul-08 Thursday 23</v>
      </c>
    </row>
    <row r="4445" spans="4:18" x14ac:dyDescent="0.35">
      <c r="D4445" s="21">
        <f t="shared" si="697"/>
        <v>39632.958333322567</v>
      </c>
      <c r="E4445" s="21" t="b">
        <f t="shared" si="690"/>
        <v>0</v>
      </c>
      <c r="F4445" s="21" t="b">
        <f t="shared" si="691"/>
        <v>0</v>
      </c>
      <c r="G4445" s="20">
        <f t="shared" si="692"/>
        <v>1</v>
      </c>
      <c r="H4445" s="20">
        <f t="shared" si="693"/>
        <v>24</v>
      </c>
      <c r="I4445" s="20">
        <f t="shared" si="698"/>
        <v>24</v>
      </c>
      <c r="J4445" s="21">
        <f t="shared" si="699"/>
        <v>39632</v>
      </c>
      <c r="K4445" s="21"/>
      <c r="L4445" s="21" t="str">
        <f t="shared" si="694"/>
        <v>Thursday</v>
      </c>
      <c r="M4445" s="20">
        <f t="shared" si="695"/>
        <v>7</v>
      </c>
      <c r="N4445" s="19">
        <v>4455</v>
      </c>
      <c r="O4445" s="4">
        <f>MATCH(N4445-1,'Supply Data'!$K$12:$K$17)+1</f>
        <v>4</v>
      </c>
      <c r="P4445">
        <f>INDEX('Supply Data'!$L$12:$L$17,'Demand Data'!O4445)</f>
        <v>50</v>
      </c>
      <c r="R4445" t="str">
        <f t="shared" si="696"/>
        <v>03-Jul-08 Thursday 24</v>
      </c>
    </row>
    <row r="4446" spans="4:18" x14ac:dyDescent="0.35">
      <c r="D4446" s="21">
        <f t="shared" si="697"/>
        <v>39632.999999989232</v>
      </c>
      <c r="E4446" s="21" t="b">
        <f t="shared" si="690"/>
        <v>0</v>
      </c>
      <c r="F4446" s="21" t="b">
        <f t="shared" si="691"/>
        <v>0</v>
      </c>
      <c r="G4446" s="20">
        <f t="shared" si="692"/>
        <v>1</v>
      </c>
      <c r="H4446" s="20">
        <f t="shared" si="693"/>
        <v>24</v>
      </c>
      <c r="I4446" s="20">
        <f t="shared" si="698"/>
        <v>1</v>
      </c>
      <c r="J4446" s="21">
        <f t="shared" si="699"/>
        <v>39633</v>
      </c>
      <c r="K4446" s="21"/>
      <c r="L4446" s="21" t="str">
        <f t="shared" si="694"/>
        <v>Friday</v>
      </c>
      <c r="M4446" s="20">
        <f t="shared" si="695"/>
        <v>7</v>
      </c>
      <c r="N4446" s="19">
        <v>4357.5</v>
      </c>
      <c r="O4446" s="4">
        <f>MATCH(N4446-1,'Supply Data'!$K$12:$K$17)+1</f>
        <v>4</v>
      </c>
      <c r="P4446">
        <f>INDEX('Supply Data'!$L$12:$L$17,'Demand Data'!O4446)</f>
        <v>50</v>
      </c>
      <c r="R4446" t="str">
        <f t="shared" si="696"/>
        <v>04-Jul-08 Friday 1</v>
      </c>
    </row>
    <row r="4447" spans="4:18" x14ac:dyDescent="0.35">
      <c r="D4447" s="21">
        <f t="shared" si="697"/>
        <v>39633.041666655896</v>
      </c>
      <c r="E4447" s="21" t="b">
        <f t="shared" si="690"/>
        <v>0</v>
      </c>
      <c r="F4447" s="21" t="b">
        <f t="shared" si="691"/>
        <v>0</v>
      </c>
      <c r="G4447" s="20">
        <f t="shared" si="692"/>
        <v>1</v>
      </c>
      <c r="H4447" s="20">
        <f t="shared" si="693"/>
        <v>24</v>
      </c>
      <c r="I4447" s="20">
        <f t="shared" si="698"/>
        <v>2</v>
      </c>
      <c r="J4447" s="21">
        <f t="shared" si="699"/>
        <v>39633</v>
      </c>
      <c r="K4447" s="21"/>
      <c r="L4447" s="21" t="str">
        <f t="shared" si="694"/>
        <v>Friday</v>
      </c>
      <c r="M4447" s="20">
        <f t="shared" si="695"/>
        <v>7</v>
      </c>
      <c r="N4447" s="19">
        <v>4134</v>
      </c>
      <c r="O4447" s="4">
        <f>MATCH(N4447-1,'Supply Data'!$K$12:$K$17)+1</f>
        <v>4</v>
      </c>
      <c r="P4447">
        <f>INDEX('Supply Data'!$L$12:$L$17,'Demand Data'!O4447)</f>
        <v>50</v>
      </c>
      <c r="R4447" t="str">
        <f t="shared" si="696"/>
        <v>04-Jul-08 Friday 2</v>
      </c>
    </row>
    <row r="4448" spans="4:18" x14ac:dyDescent="0.35">
      <c r="D4448" s="21">
        <f t="shared" si="697"/>
        <v>39633.08333332256</v>
      </c>
      <c r="E4448" s="21" t="b">
        <f t="shared" si="690"/>
        <v>0</v>
      </c>
      <c r="F4448" s="21" t="b">
        <f t="shared" si="691"/>
        <v>0</v>
      </c>
      <c r="G4448" s="20">
        <f t="shared" si="692"/>
        <v>1</v>
      </c>
      <c r="H4448" s="20">
        <f t="shared" si="693"/>
        <v>24</v>
      </c>
      <c r="I4448" s="20">
        <f t="shared" si="698"/>
        <v>3</v>
      </c>
      <c r="J4448" s="21">
        <f t="shared" si="699"/>
        <v>39633</v>
      </c>
      <c r="K4448" s="21"/>
      <c r="L4448" s="21" t="str">
        <f t="shared" si="694"/>
        <v>Friday</v>
      </c>
      <c r="M4448" s="20">
        <f t="shared" si="695"/>
        <v>7</v>
      </c>
      <c r="N4448" s="19">
        <v>4003.5</v>
      </c>
      <c r="O4448" s="4">
        <f>MATCH(N4448-1,'Supply Data'!$K$12:$K$17)+1</f>
        <v>4</v>
      </c>
      <c r="P4448">
        <f>INDEX('Supply Data'!$L$12:$L$17,'Demand Data'!O4448)</f>
        <v>50</v>
      </c>
      <c r="R4448" t="str">
        <f t="shared" si="696"/>
        <v>04-Jul-08 Friday 3</v>
      </c>
    </row>
    <row r="4449" spans="4:18" x14ac:dyDescent="0.35">
      <c r="D4449" s="21">
        <f t="shared" si="697"/>
        <v>39633.124999989224</v>
      </c>
      <c r="E4449" s="21" t="b">
        <f t="shared" si="690"/>
        <v>0</v>
      </c>
      <c r="F4449" s="21" t="b">
        <f t="shared" si="691"/>
        <v>0</v>
      </c>
      <c r="G4449" s="20">
        <f t="shared" si="692"/>
        <v>1</v>
      </c>
      <c r="H4449" s="20">
        <f t="shared" si="693"/>
        <v>24</v>
      </c>
      <c r="I4449" s="20">
        <f t="shared" si="698"/>
        <v>4</v>
      </c>
      <c r="J4449" s="21">
        <f t="shared" si="699"/>
        <v>39633</v>
      </c>
      <c r="K4449" s="21"/>
      <c r="L4449" s="21" t="str">
        <f t="shared" si="694"/>
        <v>Friday</v>
      </c>
      <c r="M4449" s="20">
        <f t="shared" si="695"/>
        <v>7</v>
      </c>
      <c r="N4449" s="19">
        <v>3973.5</v>
      </c>
      <c r="O4449" s="4">
        <f>MATCH(N4449-1,'Supply Data'!$K$12:$K$17)+1</f>
        <v>4</v>
      </c>
      <c r="P4449">
        <f>INDEX('Supply Data'!$L$12:$L$17,'Demand Data'!O4449)</f>
        <v>50</v>
      </c>
      <c r="R4449" t="str">
        <f t="shared" si="696"/>
        <v>04-Jul-08 Friday 4</v>
      </c>
    </row>
    <row r="4450" spans="4:18" x14ac:dyDescent="0.35">
      <c r="D4450" s="21">
        <f t="shared" si="697"/>
        <v>39633.166666655889</v>
      </c>
      <c r="E4450" s="21" t="b">
        <f t="shared" si="690"/>
        <v>0</v>
      </c>
      <c r="F4450" s="21" t="b">
        <f t="shared" si="691"/>
        <v>0</v>
      </c>
      <c r="G4450" s="20">
        <f t="shared" si="692"/>
        <v>1</v>
      </c>
      <c r="H4450" s="20">
        <f t="shared" si="693"/>
        <v>24</v>
      </c>
      <c r="I4450" s="20">
        <f t="shared" si="698"/>
        <v>5</v>
      </c>
      <c r="J4450" s="21">
        <f t="shared" si="699"/>
        <v>39633</v>
      </c>
      <c r="K4450" s="21"/>
      <c r="L4450" s="21" t="str">
        <f t="shared" si="694"/>
        <v>Friday</v>
      </c>
      <c r="M4450" s="20">
        <f t="shared" si="695"/>
        <v>7</v>
      </c>
      <c r="N4450" s="19">
        <v>4023</v>
      </c>
      <c r="O4450" s="4">
        <f>MATCH(N4450-1,'Supply Data'!$K$12:$K$17)+1</f>
        <v>4</v>
      </c>
      <c r="P4450">
        <f>INDEX('Supply Data'!$L$12:$L$17,'Demand Data'!O4450)</f>
        <v>50</v>
      </c>
      <c r="R4450" t="str">
        <f t="shared" si="696"/>
        <v>04-Jul-08 Friday 5</v>
      </c>
    </row>
    <row r="4451" spans="4:18" x14ac:dyDescent="0.35">
      <c r="D4451" s="21">
        <f t="shared" si="697"/>
        <v>39633.208333322553</v>
      </c>
      <c r="E4451" s="21" t="b">
        <f t="shared" si="690"/>
        <v>0</v>
      </c>
      <c r="F4451" s="21" t="b">
        <f t="shared" si="691"/>
        <v>0</v>
      </c>
      <c r="G4451" s="20">
        <f t="shared" si="692"/>
        <v>1</v>
      </c>
      <c r="H4451" s="20">
        <f t="shared" si="693"/>
        <v>24</v>
      </c>
      <c r="I4451" s="20">
        <f t="shared" si="698"/>
        <v>6</v>
      </c>
      <c r="J4451" s="21">
        <f t="shared" si="699"/>
        <v>39633</v>
      </c>
      <c r="K4451" s="21"/>
      <c r="L4451" s="21" t="str">
        <f t="shared" si="694"/>
        <v>Friday</v>
      </c>
      <c r="M4451" s="20">
        <f t="shared" si="695"/>
        <v>7</v>
      </c>
      <c r="N4451" s="19">
        <v>3796.5</v>
      </c>
      <c r="O4451" s="4">
        <f>MATCH(N4451-1,'Supply Data'!$K$12:$K$17)+1</f>
        <v>4</v>
      </c>
      <c r="P4451">
        <f>INDEX('Supply Data'!$L$12:$L$17,'Demand Data'!O4451)</f>
        <v>50</v>
      </c>
      <c r="R4451" t="str">
        <f t="shared" si="696"/>
        <v>04-Jul-08 Friday 6</v>
      </c>
    </row>
    <row r="4452" spans="4:18" x14ac:dyDescent="0.35">
      <c r="D4452" s="21">
        <f t="shared" si="697"/>
        <v>39633.249999989217</v>
      </c>
      <c r="E4452" s="21" t="b">
        <f t="shared" si="690"/>
        <v>0</v>
      </c>
      <c r="F4452" s="21" t="b">
        <f t="shared" si="691"/>
        <v>0</v>
      </c>
      <c r="G4452" s="20">
        <f t="shared" si="692"/>
        <v>1</v>
      </c>
      <c r="H4452" s="20">
        <f t="shared" si="693"/>
        <v>24</v>
      </c>
      <c r="I4452" s="20">
        <f t="shared" si="698"/>
        <v>7</v>
      </c>
      <c r="J4452" s="21">
        <f t="shared" si="699"/>
        <v>39633</v>
      </c>
      <c r="K4452" s="21"/>
      <c r="L4452" s="21" t="str">
        <f t="shared" si="694"/>
        <v>Friday</v>
      </c>
      <c r="M4452" s="20">
        <f t="shared" si="695"/>
        <v>7</v>
      </c>
      <c r="N4452" s="19">
        <v>3723</v>
      </c>
      <c r="O4452" s="4">
        <f>MATCH(N4452-1,'Supply Data'!$K$12:$K$17)+1</f>
        <v>4</v>
      </c>
      <c r="P4452">
        <f>INDEX('Supply Data'!$L$12:$L$17,'Demand Data'!O4452)</f>
        <v>50</v>
      </c>
      <c r="R4452" t="str">
        <f t="shared" si="696"/>
        <v>04-Jul-08 Friday 7</v>
      </c>
    </row>
    <row r="4453" spans="4:18" x14ac:dyDescent="0.35">
      <c r="D4453" s="21">
        <f t="shared" si="697"/>
        <v>39633.291666655881</v>
      </c>
      <c r="E4453" s="21" t="b">
        <f t="shared" si="690"/>
        <v>0</v>
      </c>
      <c r="F4453" s="21" t="b">
        <f t="shared" si="691"/>
        <v>0</v>
      </c>
      <c r="G4453" s="20">
        <f t="shared" si="692"/>
        <v>1</v>
      </c>
      <c r="H4453" s="20">
        <f t="shared" si="693"/>
        <v>24</v>
      </c>
      <c r="I4453" s="20">
        <f t="shared" si="698"/>
        <v>8</v>
      </c>
      <c r="J4453" s="21">
        <f t="shared" si="699"/>
        <v>39633</v>
      </c>
      <c r="K4453" s="21"/>
      <c r="L4453" s="21" t="str">
        <f t="shared" si="694"/>
        <v>Friday</v>
      </c>
      <c r="M4453" s="20">
        <f t="shared" si="695"/>
        <v>7</v>
      </c>
      <c r="N4453" s="19">
        <v>3981</v>
      </c>
      <c r="O4453" s="4">
        <f>MATCH(N4453-1,'Supply Data'!$K$12:$K$17)+1</f>
        <v>4</v>
      </c>
      <c r="P4453">
        <f>INDEX('Supply Data'!$L$12:$L$17,'Demand Data'!O4453)</f>
        <v>50</v>
      </c>
      <c r="R4453" t="str">
        <f t="shared" si="696"/>
        <v>04-Jul-08 Friday 8</v>
      </c>
    </row>
    <row r="4454" spans="4:18" x14ac:dyDescent="0.35">
      <c r="D4454" s="21">
        <f t="shared" si="697"/>
        <v>39633.333333322546</v>
      </c>
      <c r="E4454" s="21" t="b">
        <f t="shared" si="690"/>
        <v>0</v>
      </c>
      <c r="F4454" s="21" t="b">
        <f t="shared" si="691"/>
        <v>0</v>
      </c>
      <c r="G4454" s="20">
        <f t="shared" si="692"/>
        <v>1</v>
      </c>
      <c r="H4454" s="20">
        <f t="shared" si="693"/>
        <v>24</v>
      </c>
      <c r="I4454" s="20">
        <f t="shared" si="698"/>
        <v>9</v>
      </c>
      <c r="J4454" s="21">
        <f t="shared" si="699"/>
        <v>39633</v>
      </c>
      <c r="K4454" s="21"/>
      <c r="L4454" s="21" t="str">
        <f t="shared" si="694"/>
        <v>Friday</v>
      </c>
      <c r="M4454" s="20">
        <f t="shared" si="695"/>
        <v>7</v>
      </c>
      <c r="N4454" s="19">
        <v>4366.5</v>
      </c>
      <c r="O4454" s="4">
        <f>MATCH(N4454-1,'Supply Data'!$K$12:$K$17)+1</f>
        <v>4</v>
      </c>
      <c r="P4454">
        <f>INDEX('Supply Data'!$L$12:$L$17,'Demand Data'!O4454)</f>
        <v>50</v>
      </c>
      <c r="R4454" t="str">
        <f t="shared" si="696"/>
        <v>04-Jul-08 Friday 9</v>
      </c>
    </row>
    <row r="4455" spans="4:18" x14ac:dyDescent="0.35">
      <c r="D4455" s="21">
        <f t="shared" si="697"/>
        <v>39633.37499998921</v>
      </c>
      <c r="E4455" s="21" t="b">
        <f t="shared" si="690"/>
        <v>0</v>
      </c>
      <c r="F4455" s="21" t="b">
        <f t="shared" si="691"/>
        <v>0</v>
      </c>
      <c r="G4455" s="20">
        <f t="shared" si="692"/>
        <v>1</v>
      </c>
      <c r="H4455" s="20">
        <f t="shared" si="693"/>
        <v>24</v>
      </c>
      <c r="I4455" s="20">
        <f t="shared" si="698"/>
        <v>10</v>
      </c>
      <c r="J4455" s="21">
        <f t="shared" si="699"/>
        <v>39633</v>
      </c>
      <c r="K4455" s="21"/>
      <c r="L4455" s="21" t="str">
        <f t="shared" si="694"/>
        <v>Friday</v>
      </c>
      <c r="M4455" s="20">
        <f t="shared" si="695"/>
        <v>7</v>
      </c>
      <c r="N4455" s="19">
        <v>4563</v>
      </c>
      <c r="O4455" s="4">
        <f>MATCH(N4455-1,'Supply Data'!$K$12:$K$17)+1</f>
        <v>4</v>
      </c>
      <c r="P4455">
        <f>INDEX('Supply Data'!$L$12:$L$17,'Demand Data'!O4455)</f>
        <v>50</v>
      </c>
      <c r="R4455" t="str">
        <f t="shared" si="696"/>
        <v>04-Jul-08 Friday 10</v>
      </c>
    </row>
    <row r="4456" spans="4:18" x14ac:dyDescent="0.35">
      <c r="D4456" s="21">
        <f t="shared" si="697"/>
        <v>39633.416666655874</v>
      </c>
      <c r="E4456" s="21" t="b">
        <f t="shared" si="690"/>
        <v>0</v>
      </c>
      <c r="F4456" s="21" t="b">
        <f t="shared" si="691"/>
        <v>0</v>
      </c>
      <c r="G4456" s="20">
        <f t="shared" si="692"/>
        <v>1</v>
      </c>
      <c r="H4456" s="20">
        <f t="shared" si="693"/>
        <v>24</v>
      </c>
      <c r="I4456" s="20">
        <f t="shared" si="698"/>
        <v>11</v>
      </c>
      <c r="J4456" s="21">
        <f t="shared" si="699"/>
        <v>39633</v>
      </c>
      <c r="K4456" s="21"/>
      <c r="L4456" s="21" t="str">
        <f t="shared" si="694"/>
        <v>Friday</v>
      </c>
      <c r="M4456" s="20">
        <f t="shared" si="695"/>
        <v>7</v>
      </c>
      <c r="N4456" s="19">
        <v>4803</v>
      </c>
      <c r="O4456" s="4">
        <f>MATCH(N4456-1,'Supply Data'!$K$12:$K$17)+1</f>
        <v>5</v>
      </c>
      <c r="P4456">
        <f>INDEX('Supply Data'!$L$12:$L$17,'Demand Data'!O4456)</f>
        <v>75</v>
      </c>
      <c r="R4456" t="str">
        <f t="shared" si="696"/>
        <v>04-Jul-08 Friday 11</v>
      </c>
    </row>
    <row r="4457" spans="4:18" x14ac:dyDescent="0.35">
      <c r="D4457" s="21">
        <f t="shared" si="697"/>
        <v>39633.458333322538</v>
      </c>
      <c r="E4457" s="21" t="b">
        <f t="shared" si="690"/>
        <v>0</v>
      </c>
      <c r="F4457" s="21" t="b">
        <f t="shared" si="691"/>
        <v>0</v>
      </c>
      <c r="G4457" s="20">
        <f t="shared" si="692"/>
        <v>1</v>
      </c>
      <c r="H4457" s="20">
        <f t="shared" si="693"/>
        <v>24</v>
      </c>
      <c r="I4457" s="20">
        <f t="shared" si="698"/>
        <v>12</v>
      </c>
      <c r="J4457" s="21">
        <f t="shared" si="699"/>
        <v>39633</v>
      </c>
      <c r="K4457" s="21"/>
      <c r="L4457" s="21" t="str">
        <f t="shared" si="694"/>
        <v>Friday</v>
      </c>
      <c r="M4457" s="20">
        <f t="shared" si="695"/>
        <v>7</v>
      </c>
      <c r="N4457" s="19">
        <v>4605</v>
      </c>
      <c r="O4457" s="4">
        <f>MATCH(N4457-1,'Supply Data'!$K$12:$K$17)+1</f>
        <v>4</v>
      </c>
      <c r="P4457">
        <f>INDEX('Supply Data'!$L$12:$L$17,'Demand Data'!O4457)</f>
        <v>50</v>
      </c>
      <c r="R4457" t="str">
        <f t="shared" si="696"/>
        <v>04-Jul-08 Friday 12</v>
      </c>
    </row>
    <row r="4458" spans="4:18" x14ac:dyDescent="0.35">
      <c r="D4458" s="21">
        <f t="shared" si="697"/>
        <v>39633.499999989202</v>
      </c>
      <c r="E4458" s="21" t="b">
        <f t="shared" si="690"/>
        <v>0</v>
      </c>
      <c r="F4458" s="21" t="b">
        <f t="shared" si="691"/>
        <v>0</v>
      </c>
      <c r="G4458" s="20">
        <f t="shared" si="692"/>
        <v>1</v>
      </c>
      <c r="H4458" s="20">
        <f t="shared" si="693"/>
        <v>24</v>
      </c>
      <c r="I4458" s="20">
        <f t="shared" si="698"/>
        <v>13</v>
      </c>
      <c r="J4458" s="21">
        <f t="shared" si="699"/>
        <v>39633</v>
      </c>
      <c r="K4458" s="21"/>
      <c r="L4458" s="21" t="str">
        <f t="shared" si="694"/>
        <v>Friday</v>
      </c>
      <c r="M4458" s="20">
        <f t="shared" si="695"/>
        <v>7</v>
      </c>
      <c r="N4458" s="19">
        <v>4680</v>
      </c>
      <c r="O4458" s="4">
        <f>MATCH(N4458-1,'Supply Data'!$K$12:$K$17)+1</f>
        <v>4</v>
      </c>
      <c r="P4458">
        <f>INDEX('Supply Data'!$L$12:$L$17,'Demand Data'!O4458)</f>
        <v>50</v>
      </c>
      <c r="R4458" t="str">
        <f t="shared" si="696"/>
        <v>04-Jul-08 Friday 13</v>
      </c>
    </row>
    <row r="4459" spans="4:18" x14ac:dyDescent="0.35">
      <c r="D4459" s="21">
        <f t="shared" si="697"/>
        <v>39633.541666655867</v>
      </c>
      <c r="E4459" s="21" t="b">
        <f t="shared" si="690"/>
        <v>0</v>
      </c>
      <c r="F4459" s="21" t="b">
        <f t="shared" si="691"/>
        <v>0</v>
      </c>
      <c r="G4459" s="20">
        <f t="shared" si="692"/>
        <v>1</v>
      </c>
      <c r="H4459" s="20">
        <f t="shared" si="693"/>
        <v>24</v>
      </c>
      <c r="I4459" s="20">
        <f t="shared" si="698"/>
        <v>14</v>
      </c>
      <c r="J4459" s="21">
        <f t="shared" si="699"/>
        <v>39633</v>
      </c>
      <c r="K4459" s="21"/>
      <c r="L4459" s="21" t="str">
        <f t="shared" si="694"/>
        <v>Friday</v>
      </c>
      <c r="M4459" s="20">
        <f t="shared" si="695"/>
        <v>7</v>
      </c>
      <c r="N4459" s="19">
        <v>4719</v>
      </c>
      <c r="O4459" s="4">
        <f>MATCH(N4459-1,'Supply Data'!$K$12:$K$17)+1</f>
        <v>4</v>
      </c>
      <c r="P4459">
        <f>INDEX('Supply Data'!$L$12:$L$17,'Demand Data'!O4459)</f>
        <v>50</v>
      </c>
      <c r="R4459" t="str">
        <f t="shared" si="696"/>
        <v>04-Jul-08 Friday 14</v>
      </c>
    </row>
    <row r="4460" spans="4:18" x14ac:dyDescent="0.35">
      <c r="D4460" s="21">
        <f t="shared" si="697"/>
        <v>39633.583333322531</v>
      </c>
      <c r="E4460" s="21" t="b">
        <f t="shared" si="690"/>
        <v>0</v>
      </c>
      <c r="F4460" s="21" t="b">
        <f t="shared" si="691"/>
        <v>0</v>
      </c>
      <c r="G4460" s="20">
        <f t="shared" si="692"/>
        <v>1</v>
      </c>
      <c r="H4460" s="20">
        <f t="shared" si="693"/>
        <v>24</v>
      </c>
      <c r="I4460" s="20">
        <f t="shared" si="698"/>
        <v>15</v>
      </c>
      <c r="J4460" s="21">
        <f t="shared" si="699"/>
        <v>39633</v>
      </c>
      <c r="K4460" s="21"/>
      <c r="L4460" s="21" t="str">
        <f t="shared" si="694"/>
        <v>Friday</v>
      </c>
      <c r="M4460" s="20">
        <f t="shared" si="695"/>
        <v>7</v>
      </c>
      <c r="N4460" s="19">
        <v>4605</v>
      </c>
      <c r="O4460" s="4">
        <f>MATCH(N4460-1,'Supply Data'!$K$12:$K$17)+1</f>
        <v>4</v>
      </c>
      <c r="P4460">
        <f>INDEX('Supply Data'!$L$12:$L$17,'Demand Data'!O4460)</f>
        <v>50</v>
      </c>
      <c r="R4460" t="str">
        <f t="shared" si="696"/>
        <v>04-Jul-08 Friday 15</v>
      </c>
    </row>
    <row r="4461" spans="4:18" x14ac:dyDescent="0.35">
      <c r="D4461" s="21">
        <f t="shared" si="697"/>
        <v>39633.624999989195</v>
      </c>
      <c r="E4461" s="21" t="b">
        <f t="shared" si="690"/>
        <v>0</v>
      </c>
      <c r="F4461" s="21" t="b">
        <f t="shared" si="691"/>
        <v>0</v>
      </c>
      <c r="G4461" s="20">
        <f t="shared" si="692"/>
        <v>1</v>
      </c>
      <c r="H4461" s="20">
        <f t="shared" si="693"/>
        <v>24</v>
      </c>
      <c r="I4461" s="20">
        <f t="shared" si="698"/>
        <v>16</v>
      </c>
      <c r="J4461" s="21">
        <f t="shared" si="699"/>
        <v>39633</v>
      </c>
      <c r="K4461" s="21"/>
      <c r="L4461" s="21" t="str">
        <f t="shared" si="694"/>
        <v>Friday</v>
      </c>
      <c r="M4461" s="20">
        <f t="shared" si="695"/>
        <v>7</v>
      </c>
      <c r="N4461" s="19">
        <v>4522.5</v>
      </c>
      <c r="O4461" s="4">
        <f>MATCH(N4461-1,'Supply Data'!$K$12:$K$17)+1</f>
        <v>4</v>
      </c>
      <c r="P4461">
        <f>INDEX('Supply Data'!$L$12:$L$17,'Demand Data'!O4461)</f>
        <v>50</v>
      </c>
      <c r="R4461" t="str">
        <f t="shared" si="696"/>
        <v>04-Jul-08 Friday 16</v>
      </c>
    </row>
    <row r="4462" spans="4:18" x14ac:dyDescent="0.35">
      <c r="D4462" s="21">
        <f t="shared" si="697"/>
        <v>39633.666666655859</v>
      </c>
      <c r="E4462" s="21" t="b">
        <f t="shared" si="690"/>
        <v>0</v>
      </c>
      <c r="F4462" s="21" t="b">
        <f t="shared" si="691"/>
        <v>0</v>
      </c>
      <c r="G4462" s="20">
        <f t="shared" si="692"/>
        <v>1</v>
      </c>
      <c r="H4462" s="20">
        <f t="shared" si="693"/>
        <v>24</v>
      </c>
      <c r="I4462" s="20">
        <f t="shared" si="698"/>
        <v>17</v>
      </c>
      <c r="J4462" s="21">
        <f t="shared" si="699"/>
        <v>39633</v>
      </c>
      <c r="K4462" s="21"/>
      <c r="L4462" s="21" t="str">
        <f t="shared" si="694"/>
        <v>Friday</v>
      </c>
      <c r="M4462" s="20">
        <f t="shared" si="695"/>
        <v>7</v>
      </c>
      <c r="N4462" s="19">
        <v>4479</v>
      </c>
      <c r="O4462" s="4">
        <f>MATCH(N4462-1,'Supply Data'!$K$12:$K$17)+1</f>
        <v>4</v>
      </c>
      <c r="P4462">
        <f>INDEX('Supply Data'!$L$12:$L$17,'Demand Data'!O4462)</f>
        <v>50</v>
      </c>
      <c r="R4462" t="str">
        <f t="shared" si="696"/>
        <v>04-Jul-08 Friday 17</v>
      </c>
    </row>
    <row r="4463" spans="4:18" x14ac:dyDescent="0.35">
      <c r="D4463" s="21">
        <f t="shared" si="697"/>
        <v>39633.708333322524</v>
      </c>
      <c r="E4463" s="21" t="b">
        <f t="shared" si="690"/>
        <v>0</v>
      </c>
      <c r="F4463" s="21" t="b">
        <f t="shared" si="691"/>
        <v>0</v>
      </c>
      <c r="G4463" s="20">
        <f t="shared" si="692"/>
        <v>1</v>
      </c>
      <c r="H4463" s="20">
        <f t="shared" si="693"/>
        <v>24</v>
      </c>
      <c r="I4463" s="20">
        <f t="shared" si="698"/>
        <v>18</v>
      </c>
      <c r="J4463" s="21">
        <f t="shared" si="699"/>
        <v>39633</v>
      </c>
      <c r="K4463" s="21"/>
      <c r="L4463" s="21" t="str">
        <f t="shared" si="694"/>
        <v>Friday</v>
      </c>
      <c r="M4463" s="20">
        <f t="shared" si="695"/>
        <v>7</v>
      </c>
      <c r="N4463" s="19">
        <v>4587</v>
      </c>
      <c r="O4463" s="4">
        <f>MATCH(N4463-1,'Supply Data'!$K$12:$K$17)+1</f>
        <v>4</v>
      </c>
      <c r="P4463">
        <f>INDEX('Supply Data'!$L$12:$L$17,'Demand Data'!O4463)</f>
        <v>50</v>
      </c>
      <c r="R4463" t="str">
        <f t="shared" si="696"/>
        <v>04-Jul-08 Friday 18</v>
      </c>
    </row>
    <row r="4464" spans="4:18" x14ac:dyDescent="0.35">
      <c r="D4464" s="21">
        <f t="shared" si="697"/>
        <v>39633.749999989188</v>
      </c>
      <c r="E4464" s="21" t="b">
        <f t="shared" si="690"/>
        <v>0</v>
      </c>
      <c r="F4464" s="21" t="b">
        <f t="shared" si="691"/>
        <v>0</v>
      </c>
      <c r="G4464" s="20">
        <f t="shared" si="692"/>
        <v>1</v>
      </c>
      <c r="H4464" s="20">
        <f t="shared" si="693"/>
        <v>24</v>
      </c>
      <c r="I4464" s="20">
        <f t="shared" si="698"/>
        <v>19</v>
      </c>
      <c r="J4464" s="21">
        <f t="shared" si="699"/>
        <v>39633</v>
      </c>
      <c r="K4464" s="21"/>
      <c r="L4464" s="21" t="str">
        <f t="shared" si="694"/>
        <v>Friday</v>
      </c>
      <c r="M4464" s="20">
        <f t="shared" si="695"/>
        <v>7</v>
      </c>
      <c r="N4464" s="19">
        <v>5305.5</v>
      </c>
      <c r="O4464" s="4">
        <f>MATCH(N4464-1,'Supply Data'!$K$12:$K$17)+1</f>
        <v>5</v>
      </c>
      <c r="P4464">
        <f>INDEX('Supply Data'!$L$12:$L$17,'Demand Data'!O4464)</f>
        <v>75</v>
      </c>
      <c r="R4464" t="str">
        <f t="shared" si="696"/>
        <v>04-Jul-08 Friday 19</v>
      </c>
    </row>
    <row r="4465" spans="4:18" x14ac:dyDescent="0.35">
      <c r="D4465" s="21">
        <f t="shared" si="697"/>
        <v>39633.791666655852</v>
      </c>
      <c r="E4465" s="21" t="b">
        <f t="shared" si="690"/>
        <v>0</v>
      </c>
      <c r="F4465" s="21" t="b">
        <f t="shared" si="691"/>
        <v>0</v>
      </c>
      <c r="G4465" s="20">
        <f t="shared" si="692"/>
        <v>1</v>
      </c>
      <c r="H4465" s="20">
        <f t="shared" si="693"/>
        <v>24</v>
      </c>
      <c r="I4465" s="20">
        <f t="shared" si="698"/>
        <v>20</v>
      </c>
      <c r="J4465" s="21">
        <f t="shared" si="699"/>
        <v>39633</v>
      </c>
      <c r="K4465" s="21"/>
      <c r="L4465" s="21" t="str">
        <f t="shared" si="694"/>
        <v>Friday</v>
      </c>
      <c r="M4465" s="20">
        <f t="shared" si="695"/>
        <v>7</v>
      </c>
      <c r="N4465" s="19">
        <v>5340</v>
      </c>
      <c r="O4465" s="4">
        <f>MATCH(N4465-1,'Supply Data'!$K$12:$K$17)+1</f>
        <v>5</v>
      </c>
      <c r="P4465">
        <f>INDEX('Supply Data'!$L$12:$L$17,'Demand Data'!O4465)</f>
        <v>75</v>
      </c>
      <c r="R4465" t="str">
        <f t="shared" si="696"/>
        <v>04-Jul-08 Friday 20</v>
      </c>
    </row>
    <row r="4466" spans="4:18" x14ac:dyDescent="0.35">
      <c r="D4466" s="21">
        <f t="shared" si="697"/>
        <v>39633.833333322516</v>
      </c>
      <c r="E4466" s="21" t="b">
        <f t="shared" si="690"/>
        <v>0</v>
      </c>
      <c r="F4466" s="21" t="b">
        <f t="shared" si="691"/>
        <v>0</v>
      </c>
      <c r="G4466" s="20">
        <f t="shared" si="692"/>
        <v>1</v>
      </c>
      <c r="H4466" s="20">
        <f t="shared" si="693"/>
        <v>24</v>
      </c>
      <c r="I4466" s="20">
        <f t="shared" si="698"/>
        <v>21</v>
      </c>
      <c r="J4466" s="21">
        <f t="shared" si="699"/>
        <v>39633</v>
      </c>
      <c r="K4466" s="21"/>
      <c r="L4466" s="21" t="str">
        <f t="shared" si="694"/>
        <v>Friday</v>
      </c>
      <c r="M4466" s="20">
        <f t="shared" si="695"/>
        <v>7</v>
      </c>
      <c r="N4466" s="19">
        <v>5221.5</v>
      </c>
      <c r="O4466" s="4">
        <f>MATCH(N4466-1,'Supply Data'!$K$12:$K$17)+1</f>
        <v>5</v>
      </c>
      <c r="P4466">
        <f>INDEX('Supply Data'!$L$12:$L$17,'Demand Data'!O4466)</f>
        <v>75</v>
      </c>
      <c r="R4466" t="str">
        <f t="shared" si="696"/>
        <v>04-Jul-08 Friday 21</v>
      </c>
    </row>
    <row r="4467" spans="4:18" x14ac:dyDescent="0.35">
      <c r="D4467" s="21">
        <f t="shared" si="697"/>
        <v>39633.874999989181</v>
      </c>
      <c r="E4467" s="21" t="b">
        <f t="shared" si="690"/>
        <v>0</v>
      </c>
      <c r="F4467" s="21" t="b">
        <f t="shared" si="691"/>
        <v>0</v>
      </c>
      <c r="G4467" s="20">
        <f t="shared" si="692"/>
        <v>1</v>
      </c>
      <c r="H4467" s="20">
        <f t="shared" si="693"/>
        <v>24</v>
      </c>
      <c r="I4467" s="20">
        <f t="shared" si="698"/>
        <v>22</v>
      </c>
      <c r="J4467" s="21">
        <f t="shared" si="699"/>
        <v>39633</v>
      </c>
      <c r="K4467" s="21"/>
      <c r="L4467" s="21" t="str">
        <f t="shared" si="694"/>
        <v>Friday</v>
      </c>
      <c r="M4467" s="20">
        <f t="shared" si="695"/>
        <v>7</v>
      </c>
      <c r="N4467" s="19">
        <v>4918.5</v>
      </c>
      <c r="O4467" s="4">
        <f>MATCH(N4467-1,'Supply Data'!$K$12:$K$17)+1</f>
        <v>5</v>
      </c>
      <c r="P4467">
        <f>INDEX('Supply Data'!$L$12:$L$17,'Demand Data'!O4467)</f>
        <v>75</v>
      </c>
      <c r="R4467" t="str">
        <f t="shared" si="696"/>
        <v>04-Jul-08 Friday 22</v>
      </c>
    </row>
    <row r="4468" spans="4:18" x14ac:dyDescent="0.35">
      <c r="D4468" s="21">
        <f t="shared" si="697"/>
        <v>39633.916666655845</v>
      </c>
      <c r="E4468" s="21" t="b">
        <f t="shared" si="690"/>
        <v>0</v>
      </c>
      <c r="F4468" s="21" t="b">
        <f t="shared" si="691"/>
        <v>0</v>
      </c>
      <c r="G4468" s="20">
        <f t="shared" si="692"/>
        <v>1</v>
      </c>
      <c r="H4468" s="20">
        <f t="shared" si="693"/>
        <v>24</v>
      </c>
      <c r="I4468" s="20">
        <f t="shared" si="698"/>
        <v>23</v>
      </c>
      <c r="J4468" s="21">
        <f t="shared" si="699"/>
        <v>39633</v>
      </c>
      <c r="K4468" s="21"/>
      <c r="L4468" s="21" t="str">
        <f t="shared" si="694"/>
        <v>Friday</v>
      </c>
      <c r="M4468" s="20">
        <f t="shared" si="695"/>
        <v>7</v>
      </c>
      <c r="N4468" s="19">
        <v>4630.5</v>
      </c>
      <c r="O4468" s="4">
        <f>MATCH(N4468-1,'Supply Data'!$K$12:$K$17)+1</f>
        <v>4</v>
      </c>
      <c r="P4468">
        <f>INDEX('Supply Data'!$L$12:$L$17,'Demand Data'!O4468)</f>
        <v>50</v>
      </c>
      <c r="R4468" t="str">
        <f t="shared" si="696"/>
        <v>04-Jul-08 Friday 23</v>
      </c>
    </row>
    <row r="4469" spans="4:18" x14ac:dyDescent="0.35">
      <c r="D4469" s="21">
        <f t="shared" si="697"/>
        <v>39633.958333322509</v>
      </c>
      <c r="E4469" s="21" t="b">
        <f t="shared" si="690"/>
        <v>0</v>
      </c>
      <c r="F4469" s="21" t="b">
        <f t="shared" si="691"/>
        <v>0</v>
      </c>
      <c r="G4469" s="20">
        <f t="shared" si="692"/>
        <v>1</v>
      </c>
      <c r="H4469" s="20">
        <f t="shared" si="693"/>
        <v>24</v>
      </c>
      <c r="I4469" s="20">
        <f t="shared" si="698"/>
        <v>24</v>
      </c>
      <c r="J4469" s="21">
        <f t="shared" si="699"/>
        <v>39633</v>
      </c>
      <c r="K4469" s="21"/>
      <c r="L4469" s="21" t="str">
        <f t="shared" si="694"/>
        <v>Friday</v>
      </c>
      <c r="M4469" s="20">
        <f t="shared" si="695"/>
        <v>7</v>
      </c>
      <c r="N4469" s="19">
        <v>4231.5</v>
      </c>
      <c r="O4469" s="4">
        <f>MATCH(N4469-1,'Supply Data'!$K$12:$K$17)+1</f>
        <v>4</v>
      </c>
      <c r="P4469">
        <f>INDEX('Supply Data'!$L$12:$L$17,'Demand Data'!O4469)</f>
        <v>50</v>
      </c>
      <c r="R4469" t="str">
        <f t="shared" si="696"/>
        <v>04-Jul-08 Friday 24</v>
      </c>
    </row>
    <row r="4470" spans="4:18" x14ac:dyDescent="0.35">
      <c r="D4470" s="21">
        <f t="shared" si="697"/>
        <v>39633.999999989173</v>
      </c>
      <c r="E4470" s="21" t="b">
        <f t="shared" si="690"/>
        <v>0</v>
      </c>
      <c r="F4470" s="21" t="b">
        <f t="shared" si="691"/>
        <v>0</v>
      </c>
      <c r="G4470" s="20">
        <f t="shared" si="692"/>
        <v>1</v>
      </c>
      <c r="H4470" s="20">
        <f t="shared" si="693"/>
        <v>24</v>
      </c>
      <c r="I4470" s="20">
        <f t="shared" si="698"/>
        <v>1</v>
      </c>
      <c r="J4470" s="21">
        <f t="shared" si="699"/>
        <v>39634</v>
      </c>
      <c r="K4470" s="21"/>
      <c r="L4470" s="21" t="str">
        <f t="shared" si="694"/>
        <v>Saturday</v>
      </c>
      <c r="M4470" s="20">
        <f t="shared" si="695"/>
        <v>7</v>
      </c>
      <c r="N4470" s="19">
        <v>4108.5</v>
      </c>
      <c r="O4470" s="4">
        <f>MATCH(N4470-1,'Supply Data'!$K$12:$K$17)+1</f>
        <v>4</v>
      </c>
      <c r="P4470">
        <f>INDEX('Supply Data'!$L$12:$L$17,'Demand Data'!O4470)</f>
        <v>50</v>
      </c>
      <c r="R4470" t="str">
        <f t="shared" si="696"/>
        <v>05-Jul-08 Saturday 1</v>
      </c>
    </row>
    <row r="4471" spans="4:18" x14ac:dyDescent="0.35">
      <c r="D4471" s="21">
        <f t="shared" si="697"/>
        <v>39634.041666655838</v>
      </c>
      <c r="E4471" s="21" t="b">
        <f t="shared" si="690"/>
        <v>0</v>
      </c>
      <c r="F4471" s="21" t="b">
        <f t="shared" si="691"/>
        <v>0</v>
      </c>
      <c r="G4471" s="20">
        <f t="shared" si="692"/>
        <v>1</v>
      </c>
      <c r="H4471" s="20">
        <f t="shared" si="693"/>
        <v>24</v>
      </c>
      <c r="I4471" s="20">
        <f t="shared" si="698"/>
        <v>2</v>
      </c>
      <c r="J4471" s="21">
        <f t="shared" si="699"/>
        <v>39634</v>
      </c>
      <c r="K4471" s="21"/>
      <c r="L4471" s="21" t="str">
        <f t="shared" si="694"/>
        <v>Saturday</v>
      </c>
      <c r="M4471" s="20">
        <f t="shared" si="695"/>
        <v>7</v>
      </c>
      <c r="N4471" s="19">
        <v>3918</v>
      </c>
      <c r="O4471" s="4">
        <f>MATCH(N4471-1,'Supply Data'!$K$12:$K$17)+1</f>
        <v>4</v>
      </c>
      <c r="P4471">
        <f>INDEX('Supply Data'!$L$12:$L$17,'Demand Data'!O4471)</f>
        <v>50</v>
      </c>
      <c r="R4471" t="str">
        <f t="shared" si="696"/>
        <v>05-Jul-08 Saturday 2</v>
      </c>
    </row>
    <row r="4472" spans="4:18" x14ac:dyDescent="0.35">
      <c r="D4472" s="21">
        <f t="shared" si="697"/>
        <v>39634.083333322502</v>
      </c>
      <c r="E4472" s="21" t="b">
        <f t="shared" si="690"/>
        <v>0</v>
      </c>
      <c r="F4472" s="21" t="b">
        <f t="shared" si="691"/>
        <v>0</v>
      </c>
      <c r="G4472" s="20">
        <f t="shared" si="692"/>
        <v>1</v>
      </c>
      <c r="H4472" s="20">
        <f t="shared" si="693"/>
        <v>24</v>
      </c>
      <c r="I4472" s="20">
        <f t="shared" si="698"/>
        <v>3</v>
      </c>
      <c r="J4472" s="21">
        <f t="shared" si="699"/>
        <v>39634</v>
      </c>
      <c r="K4472" s="21"/>
      <c r="L4472" s="21" t="str">
        <f t="shared" si="694"/>
        <v>Saturday</v>
      </c>
      <c r="M4472" s="20">
        <f t="shared" si="695"/>
        <v>7</v>
      </c>
      <c r="N4472" s="19">
        <v>3820.5</v>
      </c>
      <c r="O4472" s="4">
        <f>MATCH(N4472-1,'Supply Data'!$K$12:$K$17)+1</f>
        <v>4</v>
      </c>
      <c r="P4472">
        <f>INDEX('Supply Data'!$L$12:$L$17,'Demand Data'!O4472)</f>
        <v>50</v>
      </c>
      <c r="R4472" t="str">
        <f t="shared" si="696"/>
        <v>05-Jul-08 Saturday 3</v>
      </c>
    </row>
    <row r="4473" spans="4:18" x14ac:dyDescent="0.35">
      <c r="D4473" s="21">
        <f t="shared" si="697"/>
        <v>39634.124999989166</v>
      </c>
      <c r="E4473" s="21" t="b">
        <f t="shared" si="690"/>
        <v>0</v>
      </c>
      <c r="F4473" s="21" t="b">
        <f t="shared" si="691"/>
        <v>0</v>
      </c>
      <c r="G4473" s="20">
        <f t="shared" si="692"/>
        <v>1</v>
      </c>
      <c r="H4473" s="20">
        <f t="shared" si="693"/>
        <v>24</v>
      </c>
      <c r="I4473" s="20">
        <f t="shared" si="698"/>
        <v>4</v>
      </c>
      <c r="J4473" s="21">
        <f t="shared" si="699"/>
        <v>39634</v>
      </c>
      <c r="K4473" s="21"/>
      <c r="L4473" s="21" t="str">
        <f t="shared" si="694"/>
        <v>Saturday</v>
      </c>
      <c r="M4473" s="20">
        <f t="shared" si="695"/>
        <v>7</v>
      </c>
      <c r="N4473" s="19">
        <v>3811.5</v>
      </c>
      <c r="O4473" s="4">
        <f>MATCH(N4473-1,'Supply Data'!$K$12:$K$17)+1</f>
        <v>4</v>
      </c>
      <c r="P4473">
        <f>INDEX('Supply Data'!$L$12:$L$17,'Demand Data'!O4473)</f>
        <v>50</v>
      </c>
      <c r="R4473" t="str">
        <f t="shared" si="696"/>
        <v>05-Jul-08 Saturday 4</v>
      </c>
    </row>
    <row r="4474" spans="4:18" x14ac:dyDescent="0.35">
      <c r="D4474" s="21">
        <f t="shared" si="697"/>
        <v>39634.16666665583</v>
      </c>
      <c r="E4474" s="21" t="b">
        <f t="shared" si="690"/>
        <v>0</v>
      </c>
      <c r="F4474" s="21" t="b">
        <f t="shared" si="691"/>
        <v>0</v>
      </c>
      <c r="G4474" s="20">
        <f t="shared" si="692"/>
        <v>1</v>
      </c>
      <c r="H4474" s="20">
        <f t="shared" si="693"/>
        <v>24</v>
      </c>
      <c r="I4474" s="20">
        <f t="shared" si="698"/>
        <v>5</v>
      </c>
      <c r="J4474" s="21">
        <f t="shared" si="699"/>
        <v>39634</v>
      </c>
      <c r="K4474" s="21"/>
      <c r="L4474" s="21" t="str">
        <f t="shared" si="694"/>
        <v>Saturday</v>
      </c>
      <c r="M4474" s="20">
        <f t="shared" si="695"/>
        <v>7</v>
      </c>
      <c r="N4474" s="19">
        <v>3904.5</v>
      </c>
      <c r="O4474" s="4">
        <f>MATCH(N4474-1,'Supply Data'!$K$12:$K$17)+1</f>
        <v>4</v>
      </c>
      <c r="P4474">
        <f>INDEX('Supply Data'!$L$12:$L$17,'Demand Data'!O4474)</f>
        <v>50</v>
      </c>
      <c r="R4474" t="str">
        <f t="shared" si="696"/>
        <v>05-Jul-08 Saturday 5</v>
      </c>
    </row>
    <row r="4475" spans="4:18" x14ac:dyDescent="0.35">
      <c r="D4475" s="21">
        <f t="shared" si="697"/>
        <v>39634.208333322495</v>
      </c>
      <c r="E4475" s="21" t="b">
        <f t="shared" si="690"/>
        <v>0</v>
      </c>
      <c r="F4475" s="21" t="b">
        <f t="shared" si="691"/>
        <v>0</v>
      </c>
      <c r="G4475" s="20">
        <f t="shared" si="692"/>
        <v>1</v>
      </c>
      <c r="H4475" s="20">
        <f t="shared" si="693"/>
        <v>24</v>
      </c>
      <c r="I4475" s="20">
        <f t="shared" si="698"/>
        <v>6</v>
      </c>
      <c r="J4475" s="21">
        <f t="shared" si="699"/>
        <v>39634</v>
      </c>
      <c r="K4475" s="21"/>
      <c r="L4475" s="21" t="str">
        <f t="shared" si="694"/>
        <v>Saturday</v>
      </c>
      <c r="M4475" s="20">
        <f t="shared" si="695"/>
        <v>7</v>
      </c>
      <c r="N4475" s="19">
        <v>3804</v>
      </c>
      <c r="O4475" s="4">
        <f>MATCH(N4475-1,'Supply Data'!$K$12:$K$17)+1</f>
        <v>4</v>
      </c>
      <c r="P4475">
        <f>INDEX('Supply Data'!$L$12:$L$17,'Demand Data'!O4475)</f>
        <v>50</v>
      </c>
      <c r="R4475" t="str">
        <f t="shared" si="696"/>
        <v>05-Jul-08 Saturday 6</v>
      </c>
    </row>
    <row r="4476" spans="4:18" x14ac:dyDescent="0.35">
      <c r="D4476" s="21">
        <f t="shared" si="697"/>
        <v>39634.249999989159</v>
      </c>
      <c r="E4476" s="21" t="b">
        <f t="shared" si="690"/>
        <v>0</v>
      </c>
      <c r="F4476" s="21" t="b">
        <f t="shared" si="691"/>
        <v>0</v>
      </c>
      <c r="G4476" s="20">
        <f t="shared" si="692"/>
        <v>1</v>
      </c>
      <c r="H4476" s="20">
        <f t="shared" si="693"/>
        <v>24</v>
      </c>
      <c r="I4476" s="20">
        <f t="shared" si="698"/>
        <v>7</v>
      </c>
      <c r="J4476" s="21">
        <f t="shared" si="699"/>
        <v>39634</v>
      </c>
      <c r="K4476" s="21"/>
      <c r="L4476" s="21" t="str">
        <f t="shared" si="694"/>
        <v>Saturday</v>
      </c>
      <c r="M4476" s="20">
        <f t="shared" si="695"/>
        <v>7</v>
      </c>
      <c r="N4476" s="19">
        <v>4023</v>
      </c>
      <c r="O4476" s="4">
        <f>MATCH(N4476-1,'Supply Data'!$K$12:$K$17)+1</f>
        <v>4</v>
      </c>
      <c r="P4476">
        <f>INDEX('Supply Data'!$L$12:$L$17,'Demand Data'!O4476)</f>
        <v>50</v>
      </c>
      <c r="R4476" t="str">
        <f t="shared" si="696"/>
        <v>05-Jul-08 Saturday 7</v>
      </c>
    </row>
    <row r="4477" spans="4:18" x14ac:dyDescent="0.35">
      <c r="D4477" s="21">
        <f t="shared" si="697"/>
        <v>39634.291666655823</v>
      </c>
      <c r="E4477" s="21" t="b">
        <f t="shared" si="690"/>
        <v>0</v>
      </c>
      <c r="F4477" s="21" t="b">
        <f t="shared" si="691"/>
        <v>0</v>
      </c>
      <c r="G4477" s="20">
        <f t="shared" si="692"/>
        <v>1</v>
      </c>
      <c r="H4477" s="20">
        <f t="shared" si="693"/>
        <v>24</v>
      </c>
      <c r="I4477" s="20">
        <f t="shared" si="698"/>
        <v>8</v>
      </c>
      <c r="J4477" s="21">
        <f t="shared" si="699"/>
        <v>39634</v>
      </c>
      <c r="K4477" s="21"/>
      <c r="L4477" s="21" t="str">
        <f t="shared" si="694"/>
        <v>Saturday</v>
      </c>
      <c r="M4477" s="20">
        <f t="shared" si="695"/>
        <v>7</v>
      </c>
      <c r="N4477" s="19">
        <v>4770</v>
      </c>
      <c r="O4477" s="4">
        <f>MATCH(N4477-1,'Supply Data'!$K$12:$K$17)+1</f>
        <v>4</v>
      </c>
      <c r="P4477">
        <f>INDEX('Supply Data'!$L$12:$L$17,'Demand Data'!O4477)</f>
        <v>50</v>
      </c>
      <c r="R4477" t="str">
        <f t="shared" si="696"/>
        <v>05-Jul-08 Saturday 8</v>
      </c>
    </row>
    <row r="4478" spans="4:18" x14ac:dyDescent="0.35">
      <c r="D4478" s="21">
        <f t="shared" si="697"/>
        <v>39634.333333322487</v>
      </c>
      <c r="E4478" s="21" t="b">
        <f t="shared" si="690"/>
        <v>0</v>
      </c>
      <c r="F4478" s="21" t="b">
        <f t="shared" si="691"/>
        <v>0</v>
      </c>
      <c r="G4478" s="20">
        <f t="shared" si="692"/>
        <v>1</v>
      </c>
      <c r="H4478" s="20">
        <f t="shared" si="693"/>
        <v>24</v>
      </c>
      <c r="I4478" s="20">
        <f t="shared" si="698"/>
        <v>9</v>
      </c>
      <c r="J4478" s="21">
        <f t="shared" si="699"/>
        <v>39634</v>
      </c>
      <c r="K4478" s="21"/>
      <c r="L4478" s="21" t="str">
        <f t="shared" si="694"/>
        <v>Saturday</v>
      </c>
      <c r="M4478" s="20">
        <f t="shared" si="695"/>
        <v>7</v>
      </c>
      <c r="N4478" s="19">
        <v>5295</v>
      </c>
      <c r="O4478" s="4">
        <f>MATCH(N4478-1,'Supply Data'!$K$12:$K$17)+1</f>
        <v>5</v>
      </c>
      <c r="P4478">
        <f>INDEX('Supply Data'!$L$12:$L$17,'Demand Data'!O4478)</f>
        <v>75</v>
      </c>
      <c r="R4478" t="str">
        <f t="shared" si="696"/>
        <v>05-Jul-08 Saturday 9</v>
      </c>
    </row>
    <row r="4479" spans="4:18" x14ac:dyDescent="0.35">
      <c r="D4479" s="21">
        <f t="shared" si="697"/>
        <v>39634.374999989152</v>
      </c>
      <c r="E4479" s="21" t="b">
        <f t="shared" si="690"/>
        <v>0</v>
      </c>
      <c r="F4479" s="21" t="b">
        <f t="shared" si="691"/>
        <v>0</v>
      </c>
      <c r="G4479" s="20">
        <f t="shared" si="692"/>
        <v>1</v>
      </c>
      <c r="H4479" s="20">
        <f t="shared" si="693"/>
        <v>24</v>
      </c>
      <c r="I4479" s="20">
        <f t="shared" si="698"/>
        <v>10</v>
      </c>
      <c r="J4479" s="21">
        <f t="shared" si="699"/>
        <v>39634</v>
      </c>
      <c r="K4479" s="21"/>
      <c r="L4479" s="21" t="str">
        <f t="shared" si="694"/>
        <v>Saturday</v>
      </c>
      <c r="M4479" s="20">
        <f t="shared" si="695"/>
        <v>7</v>
      </c>
      <c r="N4479" s="19">
        <v>5596.5</v>
      </c>
      <c r="O4479" s="4">
        <f>MATCH(N4479-1,'Supply Data'!$K$12:$K$17)+1</f>
        <v>5</v>
      </c>
      <c r="P4479">
        <f>INDEX('Supply Data'!$L$12:$L$17,'Demand Data'!O4479)</f>
        <v>75</v>
      </c>
      <c r="R4479" t="str">
        <f t="shared" si="696"/>
        <v>05-Jul-08 Saturday 10</v>
      </c>
    </row>
    <row r="4480" spans="4:18" x14ac:dyDescent="0.35">
      <c r="D4480" s="21">
        <f t="shared" si="697"/>
        <v>39634.416666655816</v>
      </c>
      <c r="E4480" s="21" t="b">
        <f t="shared" si="690"/>
        <v>0</v>
      </c>
      <c r="F4480" s="21" t="b">
        <f t="shared" si="691"/>
        <v>0</v>
      </c>
      <c r="G4480" s="20">
        <f t="shared" si="692"/>
        <v>1</v>
      </c>
      <c r="H4480" s="20">
        <f t="shared" si="693"/>
        <v>24</v>
      </c>
      <c r="I4480" s="20">
        <f t="shared" si="698"/>
        <v>11</v>
      </c>
      <c r="J4480" s="21">
        <f t="shared" si="699"/>
        <v>39634</v>
      </c>
      <c r="K4480" s="21"/>
      <c r="L4480" s="21" t="str">
        <f t="shared" si="694"/>
        <v>Saturday</v>
      </c>
      <c r="M4480" s="20">
        <f t="shared" si="695"/>
        <v>7</v>
      </c>
      <c r="N4480" s="19">
        <v>5788.5</v>
      </c>
      <c r="O4480" s="4">
        <f>MATCH(N4480-1,'Supply Data'!$K$12:$K$17)+1</f>
        <v>5</v>
      </c>
      <c r="P4480">
        <f>INDEX('Supply Data'!$L$12:$L$17,'Demand Data'!O4480)</f>
        <v>75</v>
      </c>
      <c r="R4480" t="str">
        <f t="shared" si="696"/>
        <v>05-Jul-08 Saturday 11</v>
      </c>
    </row>
    <row r="4481" spans="4:18" x14ac:dyDescent="0.35">
      <c r="D4481" s="21">
        <f t="shared" si="697"/>
        <v>39634.45833332248</v>
      </c>
      <c r="E4481" s="21" t="b">
        <f t="shared" si="690"/>
        <v>0</v>
      </c>
      <c r="F4481" s="21" t="b">
        <f t="shared" si="691"/>
        <v>0</v>
      </c>
      <c r="G4481" s="20">
        <f t="shared" si="692"/>
        <v>1</v>
      </c>
      <c r="H4481" s="20">
        <f t="shared" si="693"/>
        <v>24</v>
      </c>
      <c r="I4481" s="20">
        <f t="shared" si="698"/>
        <v>12</v>
      </c>
      <c r="J4481" s="21">
        <f t="shared" si="699"/>
        <v>39634</v>
      </c>
      <c r="K4481" s="21"/>
      <c r="L4481" s="21" t="str">
        <f t="shared" si="694"/>
        <v>Saturday</v>
      </c>
      <c r="M4481" s="20">
        <f t="shared" si="695"/>
        <v>7</v>
      </c>
      <c r="N4481" s="19">
        <v>5653.5</v>
      </c>
      <c r="O4481" s="4">
        <f>MATCH(N4481-1,'Supply Data'!$K$12:$K$17)+1</f>
        <v>5</v>
      </c>
      <c r="P4481">
        <f>INDEX('Supply Data'!$L$12:$L$17,'Demand Data'!O4481)</f>
        <v>75</v>
      </c>
      <c r="R4481" t="str">
        <f t="shared" si="696"/>
        <v>05-Jul-08 Saturday 12</v>
      </c>
    </row>
    <row r="4482" spans="4:18" x14ac:dyDescent="0.35">
      <c r="D4482" s="21">
        <f t="shared" si="697"/>
        <v>39634.499999989144</v>
      </c>
      <c r="E4482" s="21" t="b">
        <f t="shared" si="690"/>
        <v>0</v>
      </c>
      <c r="F4482" s="21" t="b">
        <f t="shared" si="691"/>
        <v>0</v>
      </c>
      <c r="G4482" s="20">
        <f t="shared" si="692"/>
        <v>1</v>
      </c>
      <c r="H4482" s="20">
        <f t="shared" si="693"/>
        <v>24</v>
      </c>
      <c r="I4482" s="20">
        <f t="shared" si="698"/>
        <v>13</v>
      </c>
      <c r="J4482" s="21">
        <f t="shared" si="699"/>
        <v>39634</v>
      </c>
      <c r="K4482" s="21"/>
      <c r="L4482" s="21" t="str">
        <f t="shared" si="694"/>
        <v>Saturday</v>
      </c>
      <c r="M4482" s="20">
        <f t="shared" si="695"/>
        <v>7</v>
      </c>
      <c r="N4482" s="19">
        <v>5712</v>
      </c>
      <c r="O4482" s="4">
        <f>MATCH(N4482-1,'Supply Data'!$K$12:$K$17)+1</f>
        <v>5</v>
      </c>
      <c r="P4482">
        <f>INDEX('Supply Data'!$L$12:$L$17,'Demand Data'!O4482)</f>
        <v>75</v>
      </c>
      <c r="R4482" t="str">
        <f t="shared" si="696"/>
        <v>05-Jul-08 Saturday 13</v>
      </c>
    </row>
    <row r="4483" spans="4:18" x14ac:dyDescent="0.35">
      <c r="D4483" s="21">
        <f t="shared" si="697"/>
        <v>39634.541666655809</v>
      </c>
      <c r="E4483" s="21" t="b">
        <f t="shared" si="690"/>
        <v>0</v>
      </c>
      <c r="F4483" s="21" t="b">
        <f t="shared" si="691"/>
        <v>0</v>
      </c>
      <c r="G4483" s="20">
        <f t="shared" si="692"/>
        <v>1</v>
      </c>
      <c r="H4483" s="20">
        <f t="shared" si="693"/>
        <v>24</v>
      </c>
      <c r="I4483" s="20">
        <f t="shared" si="698"/>
        <v>14</v>
      </c>
      <c r="J4483" s="21">
        <f t="shared" si="699"/>
        <v>39634</v>
      </c>
      <c r="K4483" s="21"/>
      <c r="L4483" s="21" t="str">
        <f t="shared" si="694"/>
        <v>Saturday</v>
      </c>
      <c r="M4483" s="20">
        <f t="shared" si="695"/>
        <v>7</v>
      </c>
      <c r="N4483" s="19">
        <v>5866.5</v>
      </c>
      <c r="O4483" s="4">
        <f>MATCH(N4483-1,'Supply Data'!$K$12:$K$17)+1</f>
        <v>5</v>
      </c>
      <c r="P4483">
        <f>INDEX('Supply Data'!$L$12:$L$17,'Demand Data'!O4483)</f>
        <v>75</v>
      </c>
      <c r="R4483" t="str">
        <f t="shared" si="696"/>
        <v>05-Jul-08 Saturday 14</v>
      </c>
    </row>
    <row r="4484" spans="4:18" x14ac:dyDescent="0.35">
      <c r="D4484" s="21">
        <f t="shared" si="697"/>
        <v>39634.583333322473</v>
      </c>
      <c r="E4484" s="21" t="b">
        <f t="shared" si="690"/>
        <v>0</v>
      </c>
      <c r="F4484" s="21" t="b">
        <f t="shared" si="691"/>
        <v>0</v>
      </c>
      <c r="G4484" s="20">
        <f t="shared" si="692"/>
        <v>1</v>
      </c>
      <c r="H4484" s="20">
        <f t="shared" si="693"/>
        <v>24</v>
      </c>
      <c r="I4484" s="20">
        <f t="shared" si="698"/>
        <v>15</v>
      </c>
      <c r="J4484" s="21">
        <f t="shared" si="699"/>
        <v>39634</v>
      </c>
      <c r="K4484" s="21"/>
      <c r="L4484" s="21" t="str">
        <f t="shared" si="694"/>
        <v>Saturday</v>
      </c>
      <c r="M4484" s="20">
        <f t="shared" si="695"/>
        <v>7</v>
      </c>
      <c r="N4484" s="19">
        <v>5752.5</v>
      </c>
      <c r="O4484" s="4">
        <f>MATCH(N4484-1,'Supply Data'!$K$12:$K$17)+1</f>
        <v>5</v>
      </c>
      <c r="P4484">
        <f>INDEX('Supply Data'!$L$12:$L$17,'Demand Data'!O4484)</f>
        <v>75</v>
      </c>
      <c r="R4484" t="str">
        <f t="shared" si="696"/>
        <v>05-Jul-08 Saturday 15</v>
      </c>
    </row>
    <row r="4485" spans="4:18" x14ac:dyDescent="0.35">
      <c r="D4485" s="21">
        <f t="shared" si="697"/>
        <v>39634.624999989137</v>
      </c>
      <c r="E4485" s="21" t="b">
        <f t="shared" si="690"/>
        <v>0</v>
      </c>
      <c r="F4485" s="21" t="b">
        <f t="shared" si="691"/>
        <v>0</v>
      </c>
      <c r="G4485" s="20">
        <f t="shared" si="692"/>
        <v>1</v>
      </c>
      <c r="H4485" s="20">
        <f t="shared" si="693"/>
        <v>24</v>
      </c>
      <c r="I4485" s="20">
        <f t="shared" si="698"/>
        <v>16</v>
      </c>
      <c r="J4485" s="21">
        <f t="shared" si="699"/>
        <v>39634</v>
      </c>
      <c r="K4485" s="21"/>
      <c r="L4485" s="21" t="str">
        <f t="shared" si="694"/>
        <v>Saturday</v>
      </c>
      <c r="M4485" s="20">
        <f t="shared" si="695"/>
        <v>7</v>
      </c>
      <c r="N4485" s="19">
        <v>5676</v>
      </c>
      <c r="O4485" s="4">
        <f>MATCH(N4485-1,'Supply Data'!$K$12:$K$17)+1</f>
        <v>5</v>
      </c>
      <c r="P4485">
        <f>INDEX('Supply Data'!$L$12:$L$17,'Demand Data'!O4485)</f>
        <v>75</v>
      </c>
      <c r="R4485" t="str">
        <f t="shared" si="696"/>
        <v>05-Jul-08 Saturday 16</v>
      </c>
    </row>
    <row r="4486" spans="4:18" x14ac:dyDescent="0.35">
      <c r="D4486" s="21">
        <f t="shared" si="697"/>
        <v>39634.666666655801</v>
      </c>
      <c r="E4486" s="21" t="b">
        <f t="shared" ref="E4486:E4549" si="700">D4486=$D$2</f>
        <v>0</v>
      </c>
      <c r="F4486" s="21" t="b">
        <f t="shared" ref="F4486:F4549" si="701">D4486=$E$2</f>
        <v>0</v>
      </c>
      <c r="G4486" s="20">
        <f t="shared" si="692"/>
        <v>1</v>
      </c>
      <c r="H4486" s="20">
        <f t="shared" si="693"/>
        <v>24</v>
      </c>
      <c r="I4486" s="20">
        <f t="shared" si="698"/>
        <v>17</v>
      </c>
      <c r="J4486" s="21">
        <f t="shared" si="699"/>
        <v>39634</v>
      </c>
      <c r="K4486" s="21"/>
      <c r="L4486" s="21" t="str">
        <f t="shared" si="694"/>
        <v>Saturday</v>
      </c>
      <c r="M4486" s="20">
        <f t="shared" si="695"/>
        <v>7</v>
      </c>
      <c r="N4486" s="19">
        <v>5503.5</v>
      </c>
      <c r="O4486" s="4">
        <f>MATCH(N4486-1,'Supply Data'!$K$12:$K$17)+1</f>
        <v>5</v>
      </c>
      <c r="P4486">
        <f>INDEX('Supply Data'!$L$12:$L$17,'Demand Data'!O4486)</f>
        <v>75</v>
      </c>
      <c r="R4486" t="str">
        <f t="shared" si="696"/>
        <v>05-Jul-08 Saturday 17</v>
      </c>
    </row>
    <row r="4487" spans="4:18" x14ac:dyDescent="0.35">
      <c r="D4487" s="21">
        <f t="shared" si="697"/>
        <v>39634.708333322465</v>
      </c>
      <c r="E4487" s="21" t="b">
        <f t="shared" si="700"/>
        <v>0</v>
      </c>
      <c r="F4487" s="21" t="b">
        <f t="shared" si="701"/>
        <v>0</v>
      </c>
      <c r="G4487" s="20">
        <f t="shared" ref="G4487:G4550" si="702">IF(E4487,2,IF(F4487,3,1))</f>
        <v>1</v>
      </c>
      <c r="H4487" s="20">
        <f t="shared" ref="H4487:H4550" si="703">CHOOSE(G4487,24,23,25)</f>
        <v>24</v>
      </c>
      <c r="I4487" s="20">
        <f t="shared" si="698"/>
        <v>18</v>
      </c>
      <c r="J4487" s="21">
        <f t="shared" si="699"/>
        <v>39634</v>
      </c>
      <c r="K4487" s="21"/>
      <c r="L4487" s="21" t="str">
        <f t="shared" ref="L4487:L4550" si="704">TEXT(J4487,"ddddd")</f>
        <v>Saturday</v>
      </c>
      <c r="M4487" s="20">
        <f t="shared" ref="M4487:M4550" si="705">MONTH(D4487)</f>
        <v>7</v>
      </c>
      <c r="N4487" s="19">
        <v>5436</v>
      </c>
      <c r="O4487" s="4">
        <f>MATCH(N4487-1,'Supply Data'!$K$12:$K$17)+1</f>
        <v>5</v>
      </c>
      <c r="P4487">
        <f>INDEX('Supply Data'!$L$12:$L$17,'Demand Data'!O4487)</f>
        <v>75</v>
      </c>
      <c r="R4487" t="str">
        <f t="shared" ref="R4487:R4550" si="706">TEXT(D4487,"dd-mmm-yy ddddd")&amp;" "&amp;I4487</f>
        <v>05-Jul-08 Saturday 18</v>
      </c>
    </row>
    <row r="4488" spans="4:18" x14ac:dyDescent="0.35">
      <c r="D4488" s="21">
        <f t="shared" ref="D4488:D4551" si="707">D4487+1/24</f>
        <v>39634.74999998913</v>
      </c>
      <c r="E4488" s="21" t="b">
        <f t="shared" si="700"/>
        <v>0</v>
      </c>
      <c r="F4488" s="21" t="b">
        <f t="shared" si="701"/>
        <v>0</v>
      </c>
      <c r="G4488" s="20">
        <f t="shared" si="702"/>
        <v>1</v>
      </c>
      <c r="H4488" s="20">
        <f t="shared" si="703"/>
        <v>24</v>
      </c>
      <c r="I4488" s="20">
        <f t="shared" ref="I4488:I4551" si="708">IF(I4487&gt;=H4488,1,I4487+1)</f>
        <v>19</v>
      </c>
      <c r="J4488" s="21">
        <f t="shared" ref="J4488:J4551" si="709">IF(I4488=1,J4487+1,J4487)</f>
        <v>39634</v>
      </c>
      <c r="K4488" s="21"/>
      <c r="L4488" s="21" t="str">
        <f t="shared" si="704"/>
        <v>Saturday</v>
      </c>
      <c r="M4488" s="20">
        <f t="shared" si="705"/>
        <v>7</v>
      </c>
      <c r="N4488" s="19">
        <v>5874</v>
      </c>
      <c r="O4488" s="4">
        <f>MATCH(N4488-1,'Supply Data'!$K$12:$K$17)+1</f>
        <v>5</v>
      </c>
      <c r="P4488">
        <f>INDEX('Supply Data'!$L$12:$L$17,'Demand Data'!O4488)</f>
        <v>75</v>
      </c>
      <c r="R4488" t="str">
        <f t="shared" si="706"/>
        <v>05-Jul-08 Saturday 19</v>
      </c>
    </row>
    <row r="4489" spans="4:18" x14ac:dyDescent="0.35">
      <c r="D4489" s="21">
        <f t="shared" si="707"/>
        <v>39634.791666655794</v>
      </c>
      <c r="E4489" s="21" t="b">
        <f t="shared" si="700"/>
        <v>0</v>
      </c>
      <c r="F4489" s="21" t="b">
        <f t="shared" si="701"/>
        <v>0</v>
      </c>
      <c r="G4489" s="20">
        <f t="shared" si="702"/>
        <v>1</v>
      </c>
      <c r="H4489" s="20">
        <f t="shared" si="703"/>
        <v>24</v>
      </c>
      <c r="I4489" s="20">
        <f t="shared" si="708"/>
        <v>20</v>
      </c>
      <c r="J4489" s="21">
        <f t="shared" si="709"/>
        <v>39634</v>
      </c>
      <c r="K4489" s="21"/>
      <c r="L4489" s="21" t="str">
        <f t="shared" si="704"/>
        <v>Saturday</v>
      </c>
      <c r="M4489" s="20">
        <f t="shared" si="705"/>
        <v>7</v>
      </c>
      <c r="N4489" s="19">
        <v>5914.5</v>
      </c>
      <c r="O4489" s="4">
        <f>MATCH(N4489-1,'Supply Data'!$K$12:$K$17)+1</f>
        <v>5</v>
      </c>
      <c r="P4489">
        <f>INDEX('Supply Data'!$L$12:$L$17,'Demand Data'!O4489)</f>
        <v>75</v>
      </c>
      <c r="R4489" t="str">
        <f t="shared" si="706"/>
        <v>05-Jul-08 Saturday 20</v>
      </c>
    </row>
    <row r="4490" spans="4:18" x14ac:dyDescent="0.35">
      <c r="D4490" s="21">
        <f t="shared" si="707"/>
        <v>39634.833333322458</v>
      </c>
      <c r="E4490" s="21" t="b">
        <f t="shared" si="700"/>
        <v>0</v>
      </c>
      <c r="F4490" s="21" t="b">
        <f t="shared" si="701"/>
        <v>0</v>
      </c>
      <c r="G4490" s="20">
        <f t="shared" si="702"/>
        <v>1</v>
      </c>
      <c r="H4490" s="20">
        <f t="shared" si="703"/>
        <v>24</v>
      </c>
      <c r="I4490" s="20">
        <f t="shared" si="708"/>
        <v>21</v>
      </c>
      <c r="J4490" s="21">
        <f t="shared" si="709"/>
        <v>39634</v>
      </c>
      <c r="K4490" s="21"/>
      <c r="L4490" s="21" t="str">
        <f t="shared" si="704"/>
        <v>Saturday</v>
      </c>
      <c r="M4490" s="20">
        <f t="shared" si="705"/>
        <v>7</v>
      </c>
      <c r="N4490" s="19">
        <v>5652</v>
      </c>
      <c r="O4490" s="4">
        <f>MATCH(N4490-1,'Supply Data'!$K$12:$K$17)+1</f>
        <v>5</v>
      </c>
      <c r="P4490">
        <f>INDEX('Supply Data'!$L$12:$L$17,'Demand Data'!O4490)</f>
        <v>75</v>
      </c>
      <c r="R4490" t="str">
        <f t="shared" si="706"/>
        <v>05-Jul-08 Saturday 21</v>
      </c>
    </row>
    <row r="4491" spans="4:18" x14ac:dyDescent="0.35">
      <c r="D4491" s="21">
        <f t="shared" si="707"/>
        <v>39634.874999989122</v>
      </c>
      <c r="E4491" s="21" t="b">
        <f t="shared" si="700"/>
        <v>0</v>
      </c>
      <c r="F4491" s="21" t="b">
        <f t="shared" si="701"/>
        <v>0</v>
      </c>
      <c r="G4491" s="20">
        <f t="shared" si="702"/>
        <v>1</v>
      </c>
      <c r="H4491" s="20">
        <f t="shared" si="703"/>
        <v>24</v>
      </c>
      <c r="I4491" s="20">
        <f t="shared" si="708"/>
        <v>22</v>
      </c>
      <c r="J4491" s="21">
        <f t="shared" si="709"/>
        <v>39634</v>
      </c>
      <c r="K4491" s="21"/>
      <c r="L4491" s="21" t="str">
        <f t="shared" si="704"/>
        <v>Saturday</v>
      </c>
      <c r="M4491" s="20">
        <f t="shared" si="705"/>
        <v>7</v>
      </c>
      <c r="N4491" s="19">
        <v>5077.5</v>
      </c>
      <c r="O4491" s="4">
        <f>MATCH(N4491-1,'Supply Data'!$K$12:$K$17)+1</f>
        <v>5</v>
      </c>
      <c r="P4491">
        <f>INDEX('Supply Data'!$L$12:$L$17,'Demand Data'!O4491)</f>
        <v>75</v>
      </c>
      <c r="R4491" t="str">
        <f t="shared" si="706"/>
        <v>05-Jul-08 Saturday 22</v>
      </c>
    </row>
    <row r="4492" spans="4:18" x14ac:dyDescent="0.35">
      <c r="D4492" s="21">
        <f t="shared" si="707"/>
        <v>39634.916666655787</v>
      </c>
      <c r="E4492" s="21" t="b">
        <f t="shared" si="700"/>
        <v>0</v>
      </c>
      <c r="F4492" s="21" t="b">
        <f t="shared" si="701"/>
        <v>0</v>
      </c>
      <c r="G4492" s="20">
        <f t="shared" si="702"/>
        <v>1</v>
      </c>
      <c r="H4492" s="20">
        <f t="shared" si="703"/>
        <v>24</v>
      </c>
      <c r="I4492" s="20">
        <f t="shared" si="708"/>
        <v>23</v>
      </c>
      <c r="J4492" s="21">
        <f t="shared" si="709"/>
        <v>39634</v>
      </c>
      <c r="K4492" s="21"/>
      <c r="L4492" s="21" t="str">
        <f t="shared" si="704"/>
        <v>Saturday</v>
      </c>
      <c r="M4492" s="20">
        <f t="shared" si="705"/>
        <v>7</v>
      </c>
      <c r="N4492" s="19">
        <v>4845</v>
      </c>
      <c r="O4492" s="4">
        <f>MATCH(N4492-1,'Supply Data'!$K$12:$K$17)+1</f>
        <v>5</v>
      </c>
      <c r="P4492">
        <f>INDEX('Supply Data'!$L$12:$L$17,'Demand Data'!O4492)</f>
        <v>75</v>
      </c>
      <c r="R4492" t="str">
        <f t="shared" si="706"/>
        <v>05-Jul-08 Saturday 23</v>
      </c>
    </row>
    <row r="4493" spans="4:18" x14ac:dyDescent="0.35">
      <c r="D4493" s="21">
        <f t="shared" si="707"/>
        <v>39634.958333322451</v>
      </c>
      <c r="E4493" s="21" t="b">
        <f t="shared" si="700"/>
        <v>0</v>
      </c>
      <c r="F4493" s="21" t="b">
        <f t="shared" si="701"/>
        <v>0</v>
      </c>
      <c r="G4493" s="20">
        <f t="shared" si="702"/>
        <v>1</v>
      </c>
      <c r="H4493" s="20">
        <f t="shared" si="703"/>
        <v>24</v>
      </c>
      <c r="I4493" s="20">
        <f t="shared" si="708"/>
        <v>24</v>
      </c>
      <c r="J4493" s="21">
        <f t="shared" si="709"/>
        <v>39634</v>
      </c>
      <c r="K4493" s="21"/>
      <c r="L4493" s="21" t="str">
        <f t="shared" si="704"/>
        <v>Saturday</v>
      </c>
      <c r="M4493" s="20">
        <f t="shared" si="705"/>
        <v>7</v>
      </c>
      <c r="N4493" s="19">
        <v>4495.5</v>
      </c>
      <c r="O4493" s="4">
        <f>MATCH(N4493-1,'Supply Data'!$K$12:$K$17)+1</f>
        <v>4</v>
      </c>
      <c r="P4493">
        <f>INDEX('Supply Data'!$L$12:$L$17,'Demand Data'!O4493)</f>
        <v>50</v>
      </c>
      <c r="R4493" t="str">
        <f t="shared" si="706"/>
        <v>05-Jul-08 Saturday 24</v>
      </c>
    </row>
    <row r="4494" spans="4:18" x14ac:dyDescent="0.35">
      <c r="D4494" s="21">
        <f t="shared" si="707"/>
        <v>39634.999999989115</v>
      </c>
      <c r="E4494" s="21" t="b">
        <f t="shared" si="700"/>
        <v>0</v>
      </c>
      <c r="F4494" s="21" t="b">
        <f t="shared" si="701"/>
        <v>0</v>
      </c>
      <c r="G4494" s="20">
        <f t="shared" si="702"/>
        <v>1</v>
      </c>
      <c r="H4494" s="20">
        <f t="shared" si="703"/>
        <v>24</v>
      </c>
      <c r="I4494" s="20">
        <f t="shared" si="708"/>
        <v>1</v>
      </c>
      <c r="J4494" s="21">
        <f t="shared" si="709"/>
        <v>39635</v>
      </c>
      <c r="K4494" s="21"/>
      <c r="L4494" s="21" t="str">
        <f t="shared" si="704"/>
        <v>Sunday</v>
      </c>
      <c r="M4494" s="20">
        <f t="shared" si="705"/>
        <v>7</v>
      </c>
      <c r="N4494" s="19">
        <v>4311</v>
      </c>
      <c r="O4494" s="4">
        <f>MATCH(N4494-1,'Supply Data'!$K$12:$K$17)+1</f>
        <v>4</v>
      </c>
      <c r="P4494">
        <f>INDEX('Supply Data'!$L$12:$L$17,'Demand Data'!O4494)</f>
        <v>50</v>
      </c>
      <c r="R4494" t="str">
        <f t="shared" si="706"/>
        <v>06-Jul-08 Sunday 1</v>
      </c>
    </row>
    <row r="4495" spans="4:18" x14ac:dyDescent="0.35">
      <c r="D4495" s="21">
        <f t="shared" si="707"/>
        <v>39635.041666655779</v>
      </c>
      <c r="E4495" s="21" t="b">
        <f t="shared" si="700"/>
        <v>0</v>
      </c>
      <c r="F4495" s="21" t="b">
        <f t="shared" si="701"/>
        <v>0</v>
      </c>
      <c r="G4495" s="20">
        <f t="shared" si="702"/>
        <v>1</v>
      </c>
      <c r="H4495" s="20">
        <f t="shared" si="703"/>
        <v>24</v>
      </c>
      <c r="I4495" s="20">
        <f t="shared" si="708"/>
        <v>2</v>
      </c>
      <c r="J4495" s="21">
        <f t="shared" si="709"/>
        <v>39635</v>
      </c>
      <c r="K4495" s="21"/>
      <c r="L4495" s="21" t="str">
        <f t="shared" si="704"/>
        <v>Sunday</v>
      </c>
      <c r="M4495" s="20">
        <f t="shared" si="705"/>
        <v>7</v>
      </c>
      <c r="N4495" s="19">
        <v>4153.5</v>
      </c>
      <c r="O4495" s="4">
        <f>MATCH(N4495-1,'Supply Data'!$K$12:$K$17)+1</f>
        <v>4</v>
      </c>
      <c r="P4495">
        <f>INDEX('Supply Data'!$L$12:$L$17,'Demand Data'!O4495)</f>
        <v>50</v>
      </c>
      <c r="R4495" t="str">
        <f t="shared" si="706"/>
        <v>06-Jul-08 Sunday 2</v>
      </c>
    </row>
    <row r="4496" spans="4:18" x14ac:dyDescent="0.35">
      <c r="D4496" s="21">
        <f t="shared" si="707"/>
        <v>39635.083333322444</v>
      </c>
      <c r="E4496" s="21" t="b">
        <f t="shared" si="700"/>
        <v>0</v>
      </c>
      <c r="F4496" s="21" t="b">
        <f t="shared" si="701"/>
        <v>0</v>
      </c>
      <c r="G4496" s="20">
        <f t="shared" si="702"/>
        <v>1</v>
      </c>
      <c r="H4496" s="20">
        <f t="shared" si="703"/>
        <v>24</v>
      </c>
      <c r="I4496" s="20">
        <f t="shared" si="708"/>
        <v>3</v>
      </c>
      <c r="J4496" s="21">
        <f t="shared" si="709"/>
        <v>39635</v>
      </c>
      <c r="K4496" s="21"/>
      <c r="L4496" s="21" t="str">
        <f t="shared" si="704"/>
        <v>Sunday</v>
      </c>
      <c r="M4496" s="20">
        <f t="shared" si="705"/>
        <v>7</v>
      </c>
      <c r="N4496" s="19">
        <v>4050</v>
      </c>
      <c r="O4496" s="4">
        <f>MATCH(N4496-1,'Supply Data'!$K$12:$K$17)+1</f>
        <v>4</v>
      </c>
      <c r="P4496">
        <f>INDEX('Supply Data'!$L$12:$L$17,'Demand Data'!O4496)</f>
        <v>50</v>
      </c>
      <c r="R4496" t="str">
        <f t="shared" si="706"/>
        <v>06-Jul-08 Sunday 3</v>
      </c>
    </row>
    <row r="4497" spans="4:18" x14ac:dyDescent="0.35">
      <c r="D4497" s="21">
        <f t="shared" si="707"/>
        <v>39635.124999989108</v>
      </c>
      <c r="E4497" s="21" t="b">
        <f t="shared" si="700"/>
        <v>0</v>
      </c>
      <c r="F4497" s="21" t="b">
        <f t="shared" si="701"/>
        <v>0</v>
      </c>
      <c r="G4497" s="20">
        <f t="shared" si="702"/>
        <v>1</v>
      </c>
      <c r="H4497" s="20">
        <f t="shared" si="703"/>
        <v>24</v>
      </c>
      <c r="I4497" s="20">
        <f t="shared" si="708"/>
        <v>4</v>
      </c>
      <c r="J4497" s="21">
        <f t="shared" si="709"/>
        <v>39635</v>
      </c>
      <c r="K4497" s="21"/>
      <c r="L4497" s="21" t="str">
        <f t="shared" si="704"/>
        <v>Sunday</v>
      </c>
      <c r="M4497" s="20">
        <f t="shared" si="705"/>
        <v>7</v>
      </c>
      <c r="N4497" s="19">
        <v>3945</v>
      </c>
      <c r="O4497" s="4">
        <f>MATCH(N4497-1,'Supply Data'!$K$12:$K$17)+1</f>
        <v>4</v>
      </c>
      <c r="P4497">
        <f>INDEX('Supply Data'!$L$12:$L$17,'Demand Data'!O4497)</f>
        <v>50</v>
      </c>
      <c r="R4497" t="str">
        <f t="shared" si="706"/>
        <v>06-Jul-08 Sunday 4</v>
      </c>
    </row>
    <row r="4498" spans="4:18" x14ac:dyDescent="0.35">
      <c r="D4498" s="21">
        <f t="shared" si="707"/>
        <v>39635.166666655772</v>
      </c>
      <c r="E4498" s="21" t="b">
        <f t="shared" si="700"/>
        <v>0</v>
      </c>
      <c r="F4498" s="21" t="b">
        <f t="shared" si="701"/>
        <v>0</v>
      </c>
      <c r="G4498" s="20">
        <f t="shared" si="702"/>
        <v>1</v>
      </c>
      <c r="H4498" s="20">
        <f t="shared" si="703"/>
        <v>24</v>
      </c>
      <c r="I4498" s="20">
        <f t="shared" si="708"/>
        <v>5</v>
      </c>
      <c r="J4498" s="21">
        <f t="shared" si="709"/>
        <v>39635</v>
      </c>
      <c r="K4498" s="21"/>
      <c r="L4498" s="21" t="str">
        <f t="shared" si="704"/>
        <v>Sunday</v>
      </c>
      <c r="M4498" s="20">
        <f t="shared" si="705"/>
        <v>7</v>
      </c>
      <c r="N4498" s="19">
        <v>3981</v>
      </c>
      <c r="O4498" s="4">
        <f>MATCH(N4498-1,'Supply Data'!$K$12:$K$17)+1</f>
        <v>4</v>
      </c>
      <c r="P4498">
        <f>INDEX('Supply Data'!$L$12:$L$17,'Demand Data'!O4498)</f>
        <v>50</v>
      </c>
      <c r="R4498" t="str">
        <f t="shared" si="706"/>
        <v>06-Jul-08 Sunday 5</v>
      </c>
    </row>
    <row r="4499" spans="4:18" x14ac:dyDescent="0.35">
      <c r="D4499" s="21">
        <f t="shared" si="707"/>
        <v>39635.208333322436</v>
      </c>
      <c r="E4499" s="21" t="b">
        <f t="shared" si="700"/>
        <v>0</v>
      </c>
      <c r="F4499" s="21" t="b">
        <f t="shared" si="701"/>
        <v>0</v>
      </c>
      <c r="G4499" s="20">
        <f t="shared" si="702"/>
        <v>1</v>
      </c>
      <c r="H4499" s="20">
        <f t="shared" si="703"/>
        <v>24</v>
      </c>
      <c r="I4499" s="20">
        <f t="shared" si="708"/>
        <v>6</v>
      </c>
      <c r="J4499" s="21">
        <f t="shared" si="709"/>
        <v>39635</v>
      </c>
      <c r="K4499" s="21"/>
      <c r="L4499" s="21" t="str">
        <f t="shared" si="704"/>
        <v>Sunday</v>
      </c>
      <c r="M4499" s="20">
        <f t="shared" si="705"/>
        <v>7</v>
      </c>
      <c r="N4499" s="19">
        <v>3859.5</v>
      </c>
      <c r="O4499" s="4">
        <f>MATCH(N4499-1,'Supply Data'!$K$12:$K$17)+1</f>
        <v>4</v>
      </c>
      <c r="P4499">
        <f>INDEX('Supply Data'!$L$12:$L$17,'Demand Data'!O4499)</f>
        <v>50</v>
      </c>
      <c r="R4499" t="str">
        <f t="shared" si="706"/>
        <v>06-Jul-08 Sunday 6</v>
      </c>
    </row>
    <row r="4500" spans="4:18" x14ac:dyDescent="0.35">
      <c r="D4500" s="21">
        <f t="shared" si="707"/>
        <v>39635.249999989101</v>
      </c>
      <c r="E4500" s="21" t="b">
        <f t="shared" si="700"/>
        <v>0</v>
      </c>
      <c r="F4500" s="21" t="b">
        <f t="shared" si="701"/>
        <v>0</v>
      </c>
      <c r="G4500" s="20">
        <f t="shared" si="702"/>
        <v>1</v>
      </c>
      <c r="H4500" s="20">
        <f t="shared" si="703"/>
        <v>24</v>
      </c>
      <c r="I4500" s="20">
        <f t="shared" si="708"/>
        <v>7</v>
      </c>
      <c r="J4500" s="21">
        <f t="shared" si="709"/>
        <v>39635</v>
      </c>
      <c r="K4500" s="21"/>
      <c r="L4500" s="21" t="str">
        <f t="shared" si="704"/>
        <v>Sunday</v>
      </c>
      <c r="M4500" s="20">
        <f t="shared" si="705"/>
        <v>7</v>
      </c>
      <c r="N4500" s="19">
        <v>4009.5</v>
      </c>
      <c r="O4500" s="4">
        <f>MATCH(N4500-1,'Supply Data'!$K$12:$K$17)+1</f>
        <v>4</v>
      </c>
      <c r="P4500">
        <f>INDEX('Supply Data'!$L$12:$L$17,'Demand Data'!O4500)</f>
        <v>50</v>
      </c>
      <c r="R4500" t="str">
        <f t="shared" si="706"/>
        <v>06-Jul-08 Sunday 7</v>
      </c>
    </row>
    <row r="4501" spans="4:18" x14ac:dyDescent="0.35">
      <c r="D4501" s="21">
        <f t="shared" si="707"/>
        <v>39635.291666655765</v>
      </c>
      <c r="E4501" s="21" t="b">
        <f t="shared" si="700"/>
        <v>0</v>
      </c>
      <c r="F4501" s="21" t="b">
        <f t="shared" si="701"/>
        <v>0</v>
      </c>
      <c r="G4501" s="20">
        <f t="shared" si="702"/>
        <v>1</v>
      </c>
      <c r="H4501" s="20">
        <f t="shared" si="703"/>
        <v>24</v>
      </c>
      <c r="I4501" s="20">
        <f t="shared" si="708"/>
        <v>8</v>
      </c>
      <c r="J4501" s="21">
        <f t="shared" si="709"/>
        <v>39635</v>
      </c>
      <c r="K4501" s="21"/>
      <c r="L4501" s="21" t="str">
        <f t="shared" si="704"/>
        <v>Sunday</v>
      </c>
      <c r="M4501" s="20">
        <f t="shared" si="705"/>
        <v>7</v>
      </c>
      <c r="N4501" s="19">
        <v>4536</v>
      </c>
      <c r="O4501" s="4">
        <f>MATCH(N4501-1,'Supply Data'!$K$12:$K$17)+1</f>
        <v>4</v>
      </c>
      <c r="P4501">
        <f>INDEX('Supply Data'!$L$12:$L$17,'Demand Data'!O4501)</f>
        <v>50</v>
      </c>
      <c r="R4501" t="str">
        <f t="shared" si="706"/>
        <v>06-Jul-08 Sunday 8</v>
      </c>
    </row>
    <row r="4502" spans="4:18" x14ac:dyDescent="0.35">
      <c r="D4502" s="21">
        <f t="shared" si="707"/>
        <v>39635.333333322429</v>
      </c>
      <c r="E4502" s="21" t="b">
        <f t="shared" si="700"/>
        <v>0</v>
      </c>
      <c r="F4502" s="21" t="b">
        <f t="shared" si="701"/>
        <v>0</v>
      </c>
      <c r="G4502" s="20">
        <f t="shared" si="702"/>
        <v>1</v>
      </c>
      <c r="H4502" s="20">
        <f t="shared" si="703"/>
        <v>24</v>
      </c>
      <c r="I4502" s="20">
        <f t="shared" si="708"/>
        <v>9</v>
      </c>
      <c r="J4502" s="21">
        <f t="shared" si="709"/>
        <v>39635</v>
      </c>
      <c r="K4502" s="21"/>
      <c r="L4502" s="21" t="str">
        <f t="shared" si="704"/>
        <v>Sunday</v>
      </c>
      <c r="M4502" s="20">
        <f t="shared" si="705"/>
        <v>7</v>
      </c>
      <c r="N4502" s="19">
        <v>5095.5</v>
      </c>
      <c r="O4502" s="4">
        <f>MATCH(N4502-1,'Supply Data'!$K$12:$K$17)+1</f>
        <v>5</v>
      </c>
      <c r="P4502">
        <f>INDEX('Supply Data'!$L$12:$L$17,'Demand Data'!O4502)</f>
        <v>75</v>
      </c>
      <c r="R4502" t="str">
        <f t="shared" si="706"/>
        <v>06-Jul-08 Sunday 9</v>
      </c>
    </row>
    <row r="4503" spans="4:18" x14ac:dyDescent="0.35">
      <c r="D4503" s="21">
        <f t="shared" si="707"/>
        <v>39635.374999989093</v>
      </c>
      <c r="E4503" s="21" t="b">
        <f t="shared" si="700"/>
        <v>0</v>
      </c>
      <c r="F4503" s="21" t="b">
        <f t="shared" si="701"/>
        <v>0</v>
      </c>
      <c r="G4503" s="20">
        <f t="shared" si="702"/>
        <v>1</v>
      </c>
      <c r="H4503" s="20">
        <f t="shared" si="703"/>
        <v>24</v>
      </c>
      <c r="I4503" s="20">
        <f t="shared" si="708"/>
        <v>10</v>
      </c>
      <c r="J4503" s="21">
        <f t="shared" si="709"/>
        <v>39635</v>
      </c>
      <c r="K4503" s="21"/>
      <c r="L4503" s="21" t="str">
        <f t="shared" si="704"/>
        <v>Sunday</v>
      </c>
      <c r="M4503" s="20">
        <f t="shared" si="705"/>
        <v>7</v>
      </c>
      <c r="N4503" s="19">
        <v>5400</v>
      </c>
      <c r="O4503" s="4">
        <f>MATCH(N4503-1,'Supply Data'!$K$12:$K$17)+1</f>
        <v>5</v>
      </c>
      <c r="P4503">
        <f>INDEX('Supply Data'!$L$12:$L$17,'Demand Data'!O4503)</f>
        <v>75</v>
      </c>
      <c r="R4503" t="str">
        <f t="shared" si="706"/>
        <v>06-Jul-08 Sunday 10</v>
      </c>
    </row>
    <row r="4504" spans="4:18" x14ac:dyDescent="0.35">
      <c r="D4504" s="21">
        <f t="shared" si="707"/>
        <v>39635.416666655758</v>
      </c>
      <c r="E4504" s="21" t="b">
        <f t="shared" si="700"/>
        <v>0</v>
      </c>
      <c r="F4504" s="21" t="b">
        <f t="shared" si="701"/>
        <v>0</v>
      </c>
      <c r="G4504" s="20">
        <f t="shared" si="702"/>
        <v>1</v>
      </c>
      <c r="H4504" s="20">
        <f t="shared" si="703"/>
        <v>24</v>
      </c>
      <c r="I4504" s="20">
        <f t="shared" si="708"/>
        <v>11</v>
      </c>
      <c r="J4504" s="21">
        <f t="shared" si="709"/>
        <v>39635</v>
      </c>
      <c r="K4504" s="21"/>
      <c r="L4504" s="21" t="str">
        <f t="shared" si="704"/>
        <v>Sunday</v>
      </c>
      <c r="M4504" s="20">
        <f t="shared" si="705"/>
        <v>7</v>
      </c>
      <c r="N4504" s="19">
        <v>5707.5</v>
      </c>
      <c r="O4504" s="4">
        <f>MATCH(N4504-1,'Supply Data'!$K$12:$K$17)+1</f>
        <v>5</v>
      </c>
      <c r="P4504">
        <f>INDEX('Supply Data'!$L$12:$L$17,'Demand Data'!O4504)</f>
        <v>75</v>
      </c>
      <c r="R4504" t="str">
        <f t="shared" si="706"/>
        <v>06-Jul-08 Sunday 11</v>
      </c>
    </row>
    <row r="4505" spans="4:18" x14ac:dyDescent="0.35">
      <c r="D4505" s="21">
        <f t="shared" si="707"/>
        <v>39635.458333322422</v>
      </c>
      <c r="E4505" s="21" t="b">
        <f t="shared" si="700"/>
        <v>0</v>
      </c>
      <c r="F4505" s="21" t="b">
        <f t="shared" si="701"/>
        <v>0</v>
      </c>
      <c r="G4505" s="20">
        <f t="shared" si="702"/>
        <v>1</v>
      </c>
      <c r="H4505" s="20">
        <f t="shared" si="703"/>
        <v>24</v>
      </c>
      <c r="I4505" s="20">
        <f t="shared" si="708"/>
        <v>12</v>
      </c>
      <c r="J4505" s="21">
        <f t="shared" si="709"/>
        <v>39635</v>
      </c>
      <c r="K4505" s="21"/>
      <c r="L4505" s="21" t="str">
        <f t="shared" si="704"/>
        <v>Sunday</v>
      </c>
      <c r="M4505" s="20">
        <f t="shared" si="705"/>
        <v>7</v>
      </c>
      <c r="N4505" s="19">
        <v>5400</v>
      </c>
      <c r="O4505" s="4">
        <f>MATCH(N4505-1,'Supply Data'!$K$12:$K$17)+1</f>
        <v>5</v>
      </c>
      <c r="P4505">
        <f>INDEX('Supply Data'!$L$12:$L$17,'Demand Data'!O4505)</f>
        <v>75</v>
      </c>
      <c r="R4505" t="str">
        <f t="shared" si="706"/>
        <v>06-Jul-08 Sunday 12</v>
      </c>
    </row>
    <row r="4506" spans="4:18" x14ac:dyDescent="0.35">
      <c r="D4506" s="21">
        <f t="shared" si="707"/>
        <v>39635.499999989086</v>
      </c>
      <c r="E4506" s="21" t="b">
        <f t="shared" si="700"/>
        <v>0</v>
      </c>
      <c r="F4506" s="21" t="b">
        <f t="shared" si="701"/>
        <v>0</v>
      </c>
      <c r="G4506" s="20">
        <f t="shared" si="702"/>
        <v>1</v>
      </c>
      <c r="H4506" s="20">
        <f t="shared" si="703"/>
        <v>24</v>
      </c>
      <c r="I4506" s="20">
        <f t="shared" si="708"/>
        <v>13</v>
      </c>
      <c r="J4506" s="21">
        <f t="shared" si="709"/>
        <v>39635</v>
      </c>
      <c r="K4506" s="21"/>
      <c r="L4506" s="21" t="str">
        <f t="shared" si="704"/>
        <v>Sunday</v>
      </c>
      <c r="M4506" s="20">
        <f t="shared" si="705"/>
        <v>7</v>
      </c>
      <c r="N4506" s="19">
        <v>5424</v>
      </c>
      <c r="O4506" s="4">
        <f>MATCH(N4506-1,'Supply Data'!$K$12:$K$17)+1</f>
        <v>5</v>
      </c>
      <c r="P4506">
        <f>INDEX('Supply Data'!$L$12:$L$17,'Demand Data'!O4506)</f>
        <v>75</v>
      </c>
      <c r="R4506" t="str">
        <f t="shared" si="706"/>
        <v>06-Jul-08 Sunday 13</v>
      </c>
    </row>
    <row r="4507" spans="4:18" x14ac:dyDescent="0.35">
      <c r="D4507" s="21">
        <f t="shared" si="707"/>
        <v>39635.54166665575</v>
      </c>
      <c r="E4507" s="21" t="b">
        <f t="shared" si="700"/>
        <v>0</v>
      </c>
      <c r="F4507" s="21" t="b">
        <f t="shared" si="701"/>
        <v>0</v>
      </c>
      <c r="G4507" s="20">
        <f t="shared" si="702"/>
        <v>1</v>
      </c>
      <c r="H4507" s="20">
        <f t="shared" si="703"/>
        <v>24</v>
      </c>
      <c r="I4507" s="20">
        <f t="shared" si="708"/>
        <v>14</v>
      </c>
      <c r="J4507" s="21">
        <f t="shared" si="709"/>
        <v>39635</v>
      </c>
      <c r="K4507" s="21"/>
      <c r="L4507" s="21" t="str">
        <f t="shared" si="704"/>
        <v>Sunday</v>
      </c>
      <c r="M4507" s="20">
        <f t="shared" si="705"/>
        <v>7</v>
      </c>
      <c r="N4507" s="19">
        <v>5512.5</v>
      </c>
      <c r="O4507" s="4">
        <f>MATCH(N4507-1,'Supply Data'!$K$12:$K$17)+1</f>
        <v>5</v>
      </c>
      <c r="P4507">
        <f>INDEX('Supply Data'!$L$12:$L$17,'Demand Data'!O4507)</f>
        <v>75</v>
      </c>
      <c r="R4507" t="str">
        <f t="shared" si="706"/>
        <v>06-Jul-08 Sunday 14</v>
      </c>
    </row>
    <row r="4508" spans="4:18" x14ac:dyDescent="0.35">
      <c r="D4508" s="21">
        <f t="shared" si="707"/>
        <v>39635.583333322415</v>
      </c>
      <c r="E4508" s="21" t="b">
        <f t="shared" si="700"/>
        <v>0</v>
      </c>
      <c r="F4508" s="21" t="b">
        <f t="shared" si="701"/>
        <v>0</v>
      </c>
      <c r="G4508" s="20">
        <f t="shared" si="702"/>
        <v>1</v>
      </c>
      <c r="H4508" s="20">
        <f t="shared" si="703"/>
        <v>24</v>
      </c>
      <c r="I4508" s="20">
        <f t="shared" si="708"/>
        <v>15</v>
      </c>
      <c r="J4508" s="21">
        <f t="shared" si="709"/>
        <v>39635</v>
      </c>
      <c r="K4508" s="21"/>
      <c r="L4508" s="21" t="str">
        <f t="shared" si="704"/>
        <v>Sunday</v>
      </c>
      <c r="M4508" s="20">
        <f t="shared" si="705"/>
        <v>7</v>
      </c>
      <c r="N4508" s="19">
        <v>5323.5</v>
      </c>
      <c r="O4508" s="4">
        <f>MATCH(N4508-1,'Supply Data'!$K$12:$K$17)+1</f>
        <v>5</v>
      </c>
      <c r="P4508">
        <f>INDEX('Supply Data'!$L$12:$L$17,'Demand Data'!O4508)</f>
        <v>75</v>
      </c>
      <c r="R4508" t="str">
        <f t="shared" si="706"/>
        <v>06-Jul-08 Sunday 15</v>
      </c>
    </row>
    <row r="4509" spans="4:18" x14ac:dyDescent="0.35">
      <c r="D4509" s="21">
        <f t="shared" si="707"/>
        <v>39635.624999989079</v>
      </c>
      <c r="E4509" s="21" t="b">
        <f t="shared" si="700"/>
        <v>0</v>
      </c>
      <c r="F4509" s="21" t="b">
        <f t="shared" si="701"/>
        <v>0</v>
      </c>
      <c r="G4509" s="20">
        <f t="shared" si="702"/>
        <v>1</v>
      </c>
      <c r="H4509" s="20">
        <f t="shared" si="703"/>
        <v>24</v>
      </c>
      <c r="I4509" s="20">
        <f t="shared" si="708"/>
        <v>16</v>
      </c>
      <c r="J4509" s="21">
        <f t="shared" si="709"/>
        <v>39635</v>
      </c>
      <c r="K4509" s="21"/>
      <c r="L4509" s="21" t="str">
        <f t="shared" si="704"/>
        <v>Sunday</v>
      </c>
      <c r="M4509" s="20">
        <f t="shared" si="705"/>
        <v>7</v>
      </c>
      <c r="N4509" s="19">
        <v>5122.5</v>
      </c>
      <c r="O4509" s="4">
        <f>MATCH(N4509-1,'Supply Data'!$K$12:$K$17)+1</f>
        <v>5</v>
      </c>
      <c r="P4509">
        <f>INDEX('Supply Data'!$L$12:$L$17,'Demand Data'!O4509)</f>
        <v>75</v>
      </c>
      <c r="R4509" t="str">
        <f t="shared" si="706"/>
        <v>06-Jul-08 Sunday 16</v>
      </c>
    </row>
    <row r="4510" spans="4:18" x14ac:dyDescent="0.35">
      <c r="D4510" s="21">
        <f t="shared" si="707"/>
        <v>39635.666666655743</v>
      </c>
      <c r="E4510" s="21" t="b">
        <f t="shared" si="700"/>
        <v>0</v>
      </c>
      <c r="F4510" s="21" t="b">
        <f t="shared" si="701"/>
        <v>0</v>
      </c>
      <c r="G4510" s="20">
        <f t="shared" si="702"/>
        <v>1</v>
      </c>
      <c r="H4510" s="20">
        <f t="shared" si="703"/>
        <v>24</v>
      </c>
      <c r="I4510" s="20">
        <f t="shared" si="708"/>
        <v>17</v>
      </c>
      <c r="J4510" s="21">
        <f t="shared" si="709"/>
        <v>39635</v>
      </c>
      <c r="K4510" s="21"/>
      <c r="L4510" s="21" t="str">
        <f t="shared" si="704"/>
        <v>Sunday</v>
      </c>
      <c r="M4510" s="20">
        <f t="shared" si="705"/>
        <v>7</v>
      </c>
      <c r="N4510" s="19">
        <v>4968</v>
      </c>
      <c r="O4510" s="4">
        <f>MATCH(N4510-1,'Supply Data'!$K$12:$K$17)+1</f>
        <v>5</v>
      </c>
      <c r="P4510">
        <f>INDEX('Supply Data'!$L$12:$L$17,'Demand Data'!O4510)</f>
        <v>75</v>
      </c>
      <c r="R4510" t="str">
        <f t="shared" si="706"/>
        <v>06-Jul-08 Sunday 17</v>
      </c>
    </row>
    <row r="4511" spans="4:18" x14ac:dyDescent="0.35">
      <c r="D4511" s="21">
        <f t="shared" si="707"/>
        <v>39635.708333322407</v>
      </c>
      <c r="E4511" s="21" t="b">
        <f t="shared" si="700"/>
        <v>0</v>
      </c>
      <c r="F4511" s="21" t="b">
        <f t="shared" si="701"/>
        <v>0</v>
      </c>
      <c r="G4511" s="20">
        <f t="shared" si="702"/>
        <v>1</v>
      </c>
      <c r="H4511" s="20">
        <f t="shared" si="703"/>
        <v>24</v>
      </c>
      <c r="I4511" s="20">
        <f t="shared" si="708"/>
        <v>18</v>
      </c>
      <c r="J4511" s="21">
        <f t="shared" si="709"/>
        <v>39635</v>
      </c>
      <c r="K4511" s="21"/>
      <c r="L4511" s="21" t="str">
        <f t="shared" si="704"/>
        <v>Sunday</v>
      </c>
      <c r="M4511" s="20">
        <f t="shared" si="705"/>
        <v>7</v>
      </c>
      <c r="N4511" s="19">
        <v>5491.5</v>
      </c>
      <c r="O4511" s="4">
        <f>MATCH(N4511-1,'Supply Data'!$K$12:$K$17)+1</f>
        <v>5</v>
      </c>
      <c r="P4511">
        <f>INDEX('Supply Data'!$L$12:$L$17,'Demand Data'!O4511)</f>
        <v>75</v>
      </c>
      <c r="R4511" t="str">
        <f t="shared" si="706"/>
        <v>06-Jul-08 Sunday 18</v>
      </c>
    </row>
    <row r="4512" spans="4:18" x14ac:dyDescent="0.35">
      <c r="D4512" s="21">
        <f t="shared" si="707"/>
        <v>39635.749999989072</v>
      </c>
      <c r="E4512" s="21" t="b">
        <f t="shared" si="700"/>
        <v>0</v>
      </c>
      <c r="F4512" s="21" t="b">
        <f t="shared" si="701"/>
        <v>0</v>
      </c>
      <c r="G4512" s="20">
        <f t="shared" si="702"/>
        <v>1</v>
      </c>
      <c r="H4512" s="20">
        <f t="shared" si="703"/>
        <v>24</v>
      </c>
      <c r="I4512" s="20">
        <f t="shared" si="708"/>
        <v>19</v>
      </c>
      <c r="J4512" s="21">
        <f t="shared" si="709"/>
        <v>39635</v>
      </c>
      <c r="K4512" s="21"/>
      <c r="L4512" s="21" t="str">
        <f t="shared" si="704"/>
        <v>Sunday</v>
      </c>
      <c r="M4512" s="20">
        <f t="shared" si="705"/>
        <v>7</v>
      </c>
      <c r="N4512" s="19">
        <v>5595</v>
      </c>
      <c r="O4512" s="4">
        <f>MATCH(N4512-1,'Supply Data'!$K$12:$K$17)+1</f>
        <v>5</v>
      </c>
      <c r="P4512">
        <f>INDEX('Supply Data'!$L$12:$L$17,'Demand Data'!O4512)</f>
        <v>75</v>
      </c>
      <c r="R4512" t="str">
        <f t="shared" si="706"/>
        <v>06-Jul-08 Sunday 19</v>
      </c>
    </row>
    <row r="4513" spans="4:18" x14ac:dyDescent="0.35">
      <c r="D4513" s="21">
        <f t="shared" si="707"/>
        <v>39635.791666655736</v>
      </c>
      <c r="E4513" s="21" t="b">
        <f t="shared" si="700"/>
        <v>0</v>
      </c>
      <c r="F4513" s="21" t="b">
        <f t="shared" si="701"/>
        <v>0</v>
      </c>
      <c r="G4513" s="20">
        <f t="shared" si="702"/>
        <v>1</v>
      </c>
      <c r="H4513" s="20">
        <f t="shared" si="703"/>
        <v>24</v>
      </c>
      <c r="I4513" s="20">
        <f t="shared" si="708"/>
        <v>20</v>
      </c>
      <c r="J4513" s="21">
        <f t="shared" si="709"/>
        <v>39635</v>
      </c>
      <c r="K4513" s="21"/>
      <c r="L4513" s="21" t="str">
        <f t="shared" si="704"/>
        <v>Sunday</v>
      </c>
      <c r="M4513" s="20">
        <f t="shared" si="705"/>
        <v>7</v>
      </c>
      <c r="N4513" s="19">
        <v>5614.5</v>
      </c>
      <c r="O4513" s="4">
        <f>MATCH(N4513-1,'Supply Data'!$K$12:$K$17)+1</f>
        <v>5</v>
      </c>
      <c r="P4513">
        <f>INDEX('Supply Data'!$L$12:$L$17,'Demand Data'!O4513)</f>
        <v>75</v>
      </c>
      <c r="R4513" t="str">
        <f t="shared" si="706"/>
        <v>06-Jul-08 Sunday 20</v>
      </c>
    </row>
    <row r="4514" spans="4:18" x14ac:dyDescent="0.35">
      <c r="D4514" s="21">
        <f t="shared" si="707"/>
        <v>39635.8333333224</v>
      </c>
      <c r="E4514" s="21" t="b">
        <f t="shared" si="700"/>
        <v>0</v>
      </c>
      <c r="F4514" s="21" t="b">
        <f t="shared" si="701"/>
        <v>0</v>
      </c>
      <c r="G4514" s="20">
        <f t="shared" si="702"/>
        <v>1</v>
      </c>
      <c r="H4514" s="20">
        <f t="shared" si="703"/>
        <v>24</v>
      </c>
      <c r="I4514" s="20">
        <f t="shared" si="708"/>
        <v>21</v>
      </c>
      <c r="J4514" s="21">
        <f t="shared" si="709"/>
        <v>39635</v>
      </c>
      <c r="K4514" s="21"/>
      <c r="L4514" s="21" t="str">
        <f t="shared" si="704"/>
        <v>Sunday</v>
      </c>
      <c r="M4514" s="20">
        <f t="shared" si="705"/>
        <v>7</v>
      </c>
      <c r="N4514" s="19">
        <v>5409</v>
      </c>
      <c r="O4514" s="4">
        <f>MATCH(N4514-1,'Supply Data'!$K$12:$K$17)+1</f>
        <v>5</v>
      </c>
      <c r="P4514">
        <f>INDEX('Supply Data'!$L$12:$L$17,'Demand Data'!O4514)</f>
        <v>75</v>
      </c>
      <c r="R4514" t="str">
        <f t="shared" si="706"/>
        <v>06-Jul-08 Sunday 21</v>
      </c>
    </row>
    <row r="4515" spans="4:18" x14ac:dyDescent="0.35">
      <c r="D4515" s="21">
        <f t="shared" si="707"/>
        <v>39635.874999989064</v>
      </c>
      <c r="E4515" s="21" t="b">
        <f t="shared" si="700"/>
        <v>0</v>
      </c>
      <c r="F4515" s="21" t="b">
        <f t="shared" si="701"/>
        <v>0</v>
      </c>
      <c r="G4515" s="20">
        <f t="shared" si="702"/>
        <v>1</v>
      </c>
      <c r="H4515" s="20">
        <f t="shared" si="703"/>
        <v>24</v>
      </c>
      <c r="I4515" s="20">
        <f t="shared" si="708"/>
        <v>22</v>
      </c>
      <c r="J4515" s="21">
        <f t="shared" si="709"/>
        <v>39635</v>
      </c>
      <c r="K4515" s="21"/>
      <c r="L4515" s="21" t="str">
        <f t="shared" si="704"/>
        <v>Sunday</v>
      </c>
      <c r="M4515" s="20">
        <f t="shared" si="705"/>
        <v>7</v>
      </c>
      <c r="N4515" s="19">
        <v>5202</v>
      </c>
      <c r="O4515" s="4">
        <f>MATCH(N4515-1,'Supply Data'!$K$12:$K$17)+1</f>
        <v>5</v>
      </c>
      <c r="P4515">
        <f>INDEX('Supply Data'!$L$12:$L$17,'Demand Data'!O4515)</f>
        <v>75</v>
      </c>
      <c r="R4515" t="str">
        <f t="shared" si="706"/>
        <v>06-Jul-08 Sunday 22</v>
      </c>
    </row>
    <row r="4516" spans="4:18" x14ac:dyDescent="0.35">
      <c r="D4516" s="21">
        <f t="shared" si="707"/>
        <v>39635.916666655728</v>
      </c>
      <c r="E4516" s="21" t="b">
        <f t="shared" si="700"/>
        <v>0</v>
      </c>
      <c r="F4516" s="21" t="b">
        <f t="shared" si="701"/>
        <v>0</v>
      </c>
      <c r="G4516" s="20">
        <f t="shared" si="702"/>
        <v>1</v>
      </c>
      <c r="H4516" s="20">
        <f t="shared" si="703"/>
        <v>24</v>
      </c>
      <c r="I4516" s="20">
        <f t="shared" si="708"/>
        <v>23</v>
      </c>
      <c r="J4516" s="21">
        <f t="shared" si="709"/>
        <v>39635</v>
      </c>
      <c r="K4516" s="21"/>
      <c r="L4516" s="21" t="str">
        <f t="shared" si="704"/>
        <v>Sunday</v>
      </c>
      <c r="M4516" s="20">
        <f t="shared" si="705"/>
        <v>7</v>
      </c>
      <c r="N4516" s="19">
        <v>4788</v>
      </c>
      <c r="O4516" s="4">
        <f>MATCH(N4516-1,'Supply Data'!$K$12:$K$17)+1</f>
        <v>4</v>
      </c>
      <c r="P4516">
        <f>INDEX('Supply Data'!$L$12:$L$17,'Demand Data'!O4516)</f>
        <v>50</v>
      </c>
      <c r="R4516" t="str">
        <f t="shared" si="706"/>
        <v>06-Jul-08 Sunday 23</v>
      </c>
    </row>
    <row r="4517" spans="4:18" x14ac:dyDescent="0.35">
      <c r="D4517" s="21">
        <f t="shared" si="707"/>
        <v>39635.958333322393</v>
      </c>
      <c r="E4517" s="21" t="b">
        <f t="shared" si="700"/>
        <v>0</v>
      </c>
      <c r="F4517" s="21" t="b">
        <f t="shared" si="701"/>
        <v>0</v>
      </c>
      <c r="G4517" s="20">
        <f t="shared" si="702"/>
        <v>1</v>
      </c>
      <c r="H4517" s="20">
        <f t="shared" si="703"/>
        <v>24</v>
      </c>
      <c r="I4517" s="20">
        <f t="shared" si="708"/>
        <v>24</v>
      </c>
      <c r="J4517" s="21">
        <f t="shared" si="709"/>
        <v>39635</v>
      </c>
      <c r="K4517" s="21"/>
      <c r="L4517" s="21" t="str">
        <f t="shared" si="704"/>
        <v>Sunday</v>
      </c>
      <c r="M4517" s="20">
        <f t="shared" si="705"/>
        <v>7</v>
      </c>
      <c r="N4517" s="19">
        <v>5862</v>
      </c>
      <c r="O4517" s="4">
        <f>MATCH(N4517-1,'Supply Data'!$K$12:$K$17)+1</f>
        <v>5</v>
      </c>
      <c r="P4517">
        <f>INDEX('Supply Data'!$L$12:$L$17,'Demand Data'!O4517)</f>
        <v>75</v>
      </c>
      <c r="R4517" t="str">
        <f t="shared" si="706"/>
        <v>06-Jul-08 Sunday 24</v>
      </c>
    </row>
    <row r="4518" spans="4:18" x14ac:dyDescent="0.35">
      <c r="D4518" s="21">
        <f t="shared" si="707"/>
        <v>39635.999999989057</v>
      </c>
      <c r="E4518" s="21" t="b">
        <f t="shared" si="700"/>
        <v>0</v>
      </c>
      <c r="F4518" s="21" t="b">
        <f t="shared" si="701"/>
        <v>0</v>
      </c>
      <c r="G4518" s="20">
        <f t="shared" si="702"/>
        <v>1</v>
      </c>
      <c r="H4518" s="20">
        <f t="shared" si="703"/>
        <v>24</v>
      </c>
      <c r="I4518" s="20">
        <f t="shared" si="708"/>
        <v>1</v>
      </c>
      <c r="J4518" s="21">
        <f t="shared" si="709"/>
        <v>39636</v>
      </c>
      <c r="K4518" s="21"/>
      <c r="L4518" s="21" t="str">
        <f t="shared" si="704"/>
        <v>Monday</v>
      </c>
      <c r="M4518" s="20">
        <f t="shared" si="705"/>
        <v>7</v>
      </c>
      <c r="N4518" s="19">
        <v>4024.5</v>
      </c>
      <c r="O4518" s="4">
        <f>MATCH(N4518-1,'Supply Data'!$K$12:$K$17)+1</f>
        <v>4</v>
      </c>
      <c r="P4518">
        <f>INDEX('Supply Data'!$L$12:$L$17,'Demand Data'!O4518)</f>
        <v>50</v>
      </c>
      <c r="R4518" t="str">
        <f t="shared" si="706"/>
        <v>07-Jul-08 Monday 1</v>
      </c>
    </row>
    <row r="4519" spans="4:18" x14ac:dyDescent="0.35">
      <c r="D4519" s="21">
        <f t="shared" si="707"/>
        <v>39636.041666655721</v>
      </c>
      <c r="E4519" s="21" t="b">
        <f t="shared" si="700"/>
        <v>0</v>
      </c>
      <c r="F4519" s="21" t="b">
        <f t="shared" si="701"/>
        <v>0</v>
      </c>
      <c r="G4519" s="20">
        <f t="shared" si="702"/>
        <v>1</v>
      </c>
      <c r="H4519" s="20">
        <f t="shared" si="703"/>
        <v>24</v>
      </c>
      <c r="I4519" s="20">
        <f t="shared" si="708"/>
        <v>2</v>
      </c>
      <c r="J4519" s="21">
        <f t="shared" si="709"/>
        <v>39636</v>
      </c>
      <c r="K4519" s="21"/>
      <c r="L4519" s="21" t="str">
        <f t="shared" si="704"/>
        <v>Monday</v>
      </c>
      <c r="M4519" s="20">
        <f t="shared" si="705"/>
        <v>7</v>
      </c>
      <c r="N4519" s="19">
        <v>3930</v>
      </c>
      <c r="O4519" s="4">
        <f>MATCH(N4519-1,'Supply Data'!$K$12:$K$17)+1</f>
        <v>4</v>
      </c>
      <c r="P4519">
        <f>INDEX('Supply Data'!$L$12:$L$17,'Demand Data'!O4519)</f>
        <v>50</v>
      </c>
      <c r="R4519" t="str">
        <f t="shared" si="706"/>
        <v>07-Jul-08 Monday 2</v>
      </c>
    </row>
    <row r="4520" spans="4:18" x14ac:dyDescent="0.35">
      <c r="D4520" s="21">
        <f t="shared" si="707"/>
        <v>39636.083333322385</v>
      </c>
      <c r="E4520" s="21" t="b">
        <f t="shared" si="700"/>
        <v>0</v>
      </c>
      <c r="F4520" s="21" t="b">
        <f t="shared" si="701"/>
        <v>0</v>
      </c>
      <c r="G4520" s="20">
        <f t="shared" si="702"/>
        <v>1</v>
      </c>
      <c r="H4520" s="20">
        <f t="shared" si="703"/>
        <v>24</v>
      </c>
      <c r="I4520" s="20">
        <f t="shared" si="708"/>
        <v>3</v>
      </c>
      <c r="J4520" s="21">
        <f t="shared" si="709"/>
        <v>39636</v>
      </c>
      <c r="K4520" s="21"/>
      <c r="L4520" s="21" t="str">
        <f t="shared" si="704"/>
        <v>Monday</v>
      </c>
      <c r="M4520" s="20">
        <f t="shared" si="705"/>
        <v>7</v>
      </c>
      <c r="N4520" s="19">
        <v>3891</v>
      </c>
      <c r="O4520" s="4">
        <f>MATCH(N4520-1,'Supply Data'!$K$12:$K$17)+1</f>
        <v>4</v>
      </c>
      <c r="P4520">
        <f>INDEX('Supply Data'!$L$12:$L$17,'Demand Data'!O4520)</f>
        <v>50</v>
      </c>
      <c r="R4520" t="str">
        <f t="shared" si="706"/>
        <v>07-Jul-08 Monday 3</v>
      </c>
    </row>
    <row r="4521" spans="4:18" x14ac:dyDescent="0.35">
      <c r="D4521" s="21">
        <f t="shared" si="707"/>
        <v>39636.12499998905</v>
      </c>
      <c r="E4521" s="21" t="b">
        <f t="shared" si="700"/>
        <v>0</v>
      </c>
      <c r="F4521" s="21" t="b">
        <f t="shared" si="701"/>
        <v>0</v>
      </c>
      <c r="G4521" s="20">
        <f t="shared" si="702"/>
        <v>1</v>
      </c>
      <c r="H4521" s="20">
        <f t="shared" si="703"/>
        <v>24</v>
      </c>
      <c r="I4521" s="20">
        <f t="shared" si="708"/>
        <v>4</v>
      </c>
      <c r="J4521" s="21">
        <f t="shared" si="709"/>
        <v>39636</v>
      </c>
      <c r="K4521" s="21"/>
      <c r="L4521" s="21" t="str">
        <f t="shared" si="704"/>
        <v>Monday</v>
      </c>
      <c r="M4521" s="20">
        <f t="shared" si="705"/>
        <v>7</v>
      </c>
      <c r="N4521" s="19">
        <v>3796.5</v>
      </c>
      <c r="O4521" s="4">
        <f>MATCH(N4521-1,'Supply Data'!$K$12:$K$17)+1</f>
        <v>4</v>
      </c>
      <c r="P4521">
        <f>INDEX('Supply Data'!$L$12:$L$17,'Demand Data'!O4521)</f>
        <v>50</v>
      </c>
      <c r="R4521" t="str">
        <f t="shared" si="706"/>
        <v>07-Jul-08 Monday 4</v>
      </c>
    </row>
    <row r="4522" spans="4:18" x14ac:dyDescent="0.35">
      <c r="D4522" s="21">
        <f t="shared" si="707"/>
        <v>39636.166666655714</v>
      </c>
      <c r="E4522" s="21" t="b">
        <f t="shared" si="700"/>
        <v>0</v>
      </c>
      <c r="F4522" s="21" t="b">
        <f t="shared" si="701"/>
        <v>0</v>
      </c>
      <c r="G4522" s="20">
        <f t="shared" si="702"/>
        <v>1</v>
      </c>
      <c r="H4522" s="20">
        <f t="shared" si="703"/>
        <v>24</v>
      </c>
      <c r="I4522" s="20">
        <f t="shared" si="708"/>
        <v>5</v>
      </c>
      <c r="J4522" s="21">
        <f t="shared" si="709"/>
        <v>39636</v>
      </c>
      <c r="K4522" s="21"/>
      <c r="L4522" s="21" t="str">
        <f t="shared" si="704"/>
        <v>Monday</v>
      </c>
      <c r="M4522" s="20">
        <f t="shared" si="705"/>
        <v>7</v>
      </c>
      <c r="N4522" s="19">
        <v>3765</v>
      </c>
      <c r="O4522" s="4">
        <f>MATCH(N4522-1,'Supply Data'!$K$12:$K$17)+1</f>
        <v>4</v>
      </c>
      <c r="P4522">
        <f>INDEX('Supply Data'!$L$12:$L$17,'Demand Data'!O4522)</f>
        <v>50</v>
      </c>
      <c r="R4522" t="str">
        <f t="shared" si="706"/>
        <v>07-Jul-08 Monday 5</v>
      </c>
    </row>
    <row r="4523" spans="4:18" x14ac:dyDescent="0.35">
      <c r="D4523" s="21">
        <f t="shared" si="707"/>
        <v>39636.208333322378</v>
      </c>
      <c r="E4523" s="21" t="b">
        <f t="shared" si="700"/>
        <v>0</v>
      </c>
      <c r="F4523" s="21" t="b">
        <f t="shared" si="701"/>
        <v>0</v>
      </c>
      <c r="G4523" s="20">
        <f t="shared" si="702"/>
        <v>1</v>
      </c>
      <c r="H4523" s="20">
        <f t="shared" si="703"/>
        <v>24</v>
      </c>
      <c r="I4523" s="20">
        <f t="shared" si="708"/>
        <v>6</v>
      </c>
      <c r="J4523" s="21">
        <f t="shared" si="709"/>
        <v>39636</v>
      </c>
      <c r="K4523" s="21"/>
      <c r="L4523" s="21" t="str">
        <f t="shared" si="704"/>
        <v>Monday</v>
      </c>
      <c r="M4523" s="20">
        <f t="shared" si="705"/>
        <v>7</v>
      </c>
      <c r="N4523" s="19">
        <v>3441</v>
      </c>
      <c r="O4523" s="4">
        <f>MATCH(N4523-1,'Supply Data'!$K$12:$K$17)+1</f>
        <v>3</v>
      </c>
      <c r="P4523">
        <f>INDEX('Supply Data'!$L$12:$L$17,'Demand Data'!O4523)</f>
        <v>23</v>
      </c>
      <c r="R4523" t="str">
        <f t="shared" si="706"/>
        <v>07-Jul-08 Monday 6</v>
      </c>
    </row>
    <row r="4524" spans="4:18" x14ac:dyDescent="0.35">
      <c r="D4524" s="21">
        <f t="shared" si="707"/>
        <v>39636.249999989042</v>
      </c>
      <c r="E4524" s="21" t="b">
        <f t="shared" si="700"/>
        <v>0</v>
      </c>
      <c r="F4524" s="21" t="b">
        <f t="shared" si="701"/>
        <v>0</v>
      </c>
      <c r="G4524" s="20">
        <f t="shared" si="702"/>
        <v>1</v>
      </c>
      <c r="H4524" s="20">
        <f t="shared" si="703"/>
        <v>24</v>
      </c>
      <c r="I4524" s="20">
        <f t="shared" si="708"/>
        <v>7</v>
      </c>
      <c r="J4524" s="21">
        <f t="shared" si="709"/>
        <v>39636</v>
      </c>
      <c r="K4524" s="21"/>
      <c r="L4524" s="21" t="str">
        <f t="shared" si="704"/>
        <v>Monday</v>
      </c>
      <c r="M4524" s="20">
        <f t="shared" si="705"/>
        <v>7</v>
      </c>
      <c r="N4524" s="19">
        <v>3324</v>
      </c>
      <c r="O4524" s="4">
        <f>MATCH(N4524-1,'Supply Data'!$K$12:$K$17)+1</f>
        <v>3</v>
      </c>
      <c r="P4524">
        <f>INDEX('Supply Data'!$L$12:$L$17,'Demand Data'!O4524)</f>
        <v>23</v>
      </c>
      <c r="R4524" t="str">
        <f t="shared" si="706"/>
        <v>07-Jul-08 Monday 7</v>
      </c>
    </row>
    <row r="4525" spans="4:18" x14ac:dyDescent="0.35">
      <c r="D4525" s="21">
        <f t="shared" si="707"/>
        <v>39636.291666655707</v>
      </c>
      <c r="E4525" s="21" t="b">
        <f t="shared" si="700"/>
        <v>0</v>
      </c>
      <c r="F4525" s="21" t="b">
        <f t="shared" si="701"/>
        <v>0</v>
      </c>
      <c r="G4525" s="20">
        <f t="shared" si="702"/>
        <v>1</v>
      </c>
      <c r="H4525" s="20">
        <f t="shared" si="703"/>
        <v>24</v>
      </c>
      <c r="I4525" s="20">
        <f t="shared" si="708"/>
        <v>8</v>
      </c>
      <c r="J4525" s="21">
        <f t="shared" si="709"/>
        <v>39636</v>
      </c>
      <c r="K4525" s="21"/>
      <c r="L4525" s="21" t="str">
        <f t="shared" si="704"/>
        <v>Monday</v>
      </c>
      <c r="M4525" s="20">
        <f t="shared" si="705"/>
        <v>7</v>
      </c>
      <c r="N4525" s="19">
        <v>3517.5</v>
      </c>
      <c r="O4525" s="4">
        <f>MATCH(N4525-1,'Supply Data'!$K$12:$K$17)+1</f>
        <v>3</v>
      </c>
      <c r="P4525">
        <f>INDEX('Supply Data'!$L$12:$L$17,'Demand Data'!O4525)</f>
        <v>23</v>
      </c>
      <c r="R4525" t="str">
        <f t="shared" si="706"/>
        <v>07-Jul-08 Monday 8</v>
      </c>
    </row>
    <row r="4526" spans="4:18" x14ac:dyDescent="0.35">
      <c r="D4526" s="21">
        <f t="shared" si="707"/>
        <v>39636.333333322371</v>
      </c>
      <c r="E4526" s="21" t="b">
        <f t="shared" si="700"/>
        <v>0</v>
      </c>
      <c r="F4526" s="21" t="b">
        <f t="shared" si="701"/>
        <v>0</v>
      </c>
      <c r="G4526" s="20">
        <f t="shared" si="702"/>
        <v>1</v>
      </c>
      <c r="H4526" s="20">
        <f t="shared" si="703"/>
        <v>24</v>
      </c>
      <c r="I4526" s="20">
        <f t="shared" si="708"/>
        <v>9</v>
      </c>
      <c r="J4526" s="21">
        <f t="shared" si="709"/>
        <v>39636</v>
      </c>
      <c r="K4526" s="21"/>
      <c r="L4526" s="21" t="str">
        <f t="shared" si="704"/>
        <v>Monday</v>
      </c>
      <c r="M4526" s="20">
        <f t="shared" si="705"/>
        <v>7</v>
      </c>
      <c r="N4526" s="19">
        <v>3760.5</v>
      </c>
      <c r="O4526" s="4">
        <f>MATCH(N4526-1,'Supply Data'!$K$12:$K$17)+1</f>
        <v>4</v>
      </c>
      <c r="P4526">
        <f>INDEX('Supply Data'!$L$12:$L$17,'Demand Data'!O4526)</f>
        <v>50</v>
      </c>
      <c r="R4526" t="str">
        <f t="shared" si="706"/>
        <v>07-Jul-08 Monday 9</v>
      </c>
    </row>
    <row r="4527" spans="4:18" x14ac:dyDescent="0.35">
      <c r="D4527" s="21">
        <f t="shared" si="707"/>
        <v>39636.374999989035</v>
      </c>
      <c r="E4527" s="21" t="b">
        <f t="shared" si="700"/>
        <v>0</v>
      </c>
      <c r="F4527" s="21" t="b">
        <f t="shared" si="701"/>
        <v>0</v>
      </c>
      <c r="G4527" s="20">
        <f t="shared" si="702"/>
        <v>1</v>
      </c>
      <c r="H4527" s="20">
        <f t="shared" si="703"/>
        <v>24</v>
      </c>
      <c r="I4527" s="20">
        <f t="shared" si="708"/>
        <v>10</v>
      </c>
      <c r="J4527" s="21">
        <f t="shared" si="709"/>
        <v>39636</v>
      </c>
      <c r="K4527" s="21"/>
      <c r="L4527" s="21" t="str">
        <f t="shared" si="704"/>
        <v>Monday</v>
      </c>
      <c r="M4527" s="20">
        <f t="shared" si="705"/>
        <v>7</v>
      </c>
      <c r="N4527" s="19">
        <v>4018.5</v>
      </c>
      <c r="O4527" s="4">
        <f>MATCH(N4527-1,'Supply Data'!$K$12:$K$17)+1</f>
        <v>4</v>
      </c>
      <c r="P4527">
        <f>INDEX('Supply Data'!$L$12:$L$17,'Demand Data'!O4527)</f>
        <v>50</v>
      </c>
      <c r="R4527" t="str">
        <f t="shared" si="706"/>
        <v>07-Jul-08 Monday 10</v>
      </c>
    </row>
    <row r="4528" spans="4:18" x14ac:dyDescent="0.35">
      <c r="D4528" s="21">
        <f t="shared" si="707"/>
        <v>39636.416666655699</v>
      </c>
      <c r="E4528" s="21" t="b">
        <f t="shared" si="700"/>
        <v>0</v>
      </c>
      <c r="F4528" s="21" t="b">
        <f t="shared" si="701"/>
        <v>0</v>
      </c>
      <c r="G4528" s="20">
        <f t="shared" si="702"/>
        <v>1</v>
      </c>
      <c r="H4528" s="20">
        <f t="shared" si="703"/>
        <v>24</v>
      </c>
      <c r="I4528" s="20">
        <f t="shared" si="708"/>
        <v>11</v>
      </c>
      <c r="J4528" s="21">
        <f t="shared" si="709"/>
        <v>39636</v>
      </c>
      <c r="K4528" s="21"/>
      <c r="L4528" s="21" t="str">
        <f t="shared" si="704"/>
        <v>Monday</v>
      </c>
      <c r="M4528" s="20">
        <f t="shared" si="705"/>
        <v>7</v>
      </c>
      <c r="N4528" s="19">
        <v>4192.5</v>
      </c>
      <c r="O4528" s="4">
        <f>MATCH(N4528-1,'Supply Data'!$K$12:$K$17)+1</f>
        <v>4</v>
      </c>
      <c r="P4528">
        <f>INDEX('Supply Data'!$L$12:$L$17,'Demand Data'!O4528)</f>
        <v>50</v>
      </c>
      <c r="R4528" t="str">
        <f t="shared" si="706"/>
        <v>07-Jul-08 Monday 11</v>
      </c>
    </row>
    <row r="4529" spans="4:18" x14ac:dyDescent="0.35">
      <c r="D4529" s="21">
        <f t="shared" si="707"/>
        <v>39636.458333322364</v>
      </c>
      <c r="E4529" s="21" t="b">
        <f t="shared" si="700"/>
        <v>0</v>
      </c>
      <c r="F4529" s="21" t="b">
        <f t="shared" si="701"/>
        <v>0</v>
      </c>
      <c r="G4529" s="20">
        <f t="shared" si="702"/>
        <v>1</v>
      </c>
      <c r="H4529" s="20">
        <f t="shared" si="703"/>
        <v>24</v>
      </c>
      <c r="I4529" s="20">
        <f t="shared" si="708"/>
        <v>12</v>
      </c>
      <c r="J4529" s="21">
        <f t="shared" si="709"/>
        <v>39636</v>
      </c>
      <c r="K4529" s="21"/>
      <c r="L4529" s="21" t="str">
        <f t="shared" si="704"/>
        <v>Monday</v>
      </c>
      <c r="M4529" s="20">
        <f t="shared" si="705"/>
        <v>7</v>
      </c>
      <c r="N4529" s="19">
        <v>4066.5</v>
      </c>
      <c r="O4529" s="4">
        <f>MATCH(N4529-1,'Supply Data'!$K$12:$K$17)+1</f>
        <v>4</v>
      </c>
      <c r="P4529">
        <f>INDEX('Supply Data'!$L$12:$L$17,'Demand Data'!O4529)</f>
        <v>50</v>
      </c>
      <c r="R4529" t="str">
        <f t="shared" si="706"/>
        <v>07-Jul-08 Monday 12</v>
      </c>
    </row>
    <row r="4530" spans="4:18" x14ac:dyDescent="0.35">
      <c r="D4530" s="21">
        <f t="shared" si="707"/>
        <v>39636.499999989028</v>
      </c>
      <c r="E4530" s="21" t="b">
        <f t="shared" si="700"/>
        <v>0</v>
      </c>
      <c r="F4530" s="21" t="b">
        <f t="shared" si="701"/>
        <v>0</v>
      </c>
      <c r="G4530" s="20">
        <f t="shared" si="702"/>
        <v>1</v>
      </c>
      <c r="H4530" s="20">
        <f t="shared" si="703"/>
        <v>24</v>
      </c>
      <c r="I4530" s="20">
        <f t="shared" si="708"/>
        <v>13</v>
      </c>
      <c r="J4530" s="21">
        <f t="shared" si="709"/>
        <v>39636</v>
      </c>
      <c r="K4530" s="21"/>
      <c r="L4530" s="21" t="str">
        <f t="shared" si="704"/>
        <v>Monday</v>
      </c>
      <c r="M4530" s="20">
        <f t="shared" si="705"/>
        <v>7</v>
      </c>
      <c r="N4530" s="19">
        <v>4189.5</v>
      </c>
      <c r="O4530" s="4">
        <f>MATCH(N4530-1,'Supply Data'!$K$12:$K$17)+1</f>
        <v>4</v>
      </c>
      <c r="P4530">
        <f>INDEX('Supply Data'!$L$12:$L$17,'Demand Data'!O4530)</f>
        <v>50</v>
      </c>
      <c r="R4530" t="str">
        <f t="shared" si="706"/>
        <v>07-Jul-08 Monday 13</v>
      </c>
    </row>
    <row r="4531" spans="4:18" x14ac:dyDescent="0.35">
      <c r="D4531" s="21">
        <f t="shared" si="707"/>
        <v>39636.541666655692</v>
      </c>
      <c r="E4531" s="21" t="b">
        <f t="shared" si="700"/>
        <v>0</v>
      </c>
      <c r="F4531" s="21" t="b">
        <f t="shared" si="701"/>
        <v>0</v>
      </c>
      <c r="G4531" s="20">
        <f t="shared" si="702"/>
        <v>1</v>
      </c>
      <c r="H4531" s="20">
        <f t="shared" si="703"/>
        <v>24</v>
      </c>
      <c r="I4531" s="20">
        <f t="shared" si="708"/>
        <v>14</v>
      </c>
      <c r="J4531" s="21">
        <f t="shared" si="709"/>
        <v>39636</v>
      </c>
      <c r="K4531" s="21"/>
      <c r="L4531" s="21" t="str">
        <f t="shared" si="704"/>
        <v>Monday</v>
      </c>
      <c r="M4531" s="20">
        <f t="shared" si="705"/>
        <v>7</v>
      </c>
      <c r="N4531" s="19">
        <v>4162.5</v>
      </c>
      <c r="O4531" s="4">
        <f>MATCH(N4531-1,'Supply Data'!$K$12:$K$17)+1</f>
        <v>4</v>
      </c>
      <c r="P4531">
        <f>INDEX('Supply Data'!$L$12:$L$17,'Demand Data'!O4531)</f>
        <v>50</v>
      </c>
      <c r="R4531" t="str">
        <f t="shared" si="706"/>
        <v>07-Jul-08 Monday 14</v>
      </c>
    </row>
    <row r="4532" spans="4:18" x14ac:dyDescent="0.35">
      <c r="D4532" s="21">
        <f t="shared" si="707"/>
        <v>39636.583333322356</v>
      </c>
      <c r="E4532" s="21" t="b">
        <f t="shared" si="700"/>
        <v>0</v>
      </c>
      <c r="F4532" s="21" t="b">
        <f t="shared" si="701"/>
        <v>0</v>
      </c>
      <c r="G4532" s="20">
        <f t="shared" si="702"/>
        <v>1</v>
      </c>
      <c r="H4532" s="20">
        <f t="shared" si="703"/>
        <v>24</v>
      </c>
      <c r="I4532" s="20">
        <f t="shared" si="708"/>
        <v>15</v>
      </c>
      <c r="J4532" s="21">
        <f t="shared" si="709"/>
        <v>39636</v>
      </c>
      <c r="K4532" s="21"/>
      <c r="L4532" s="21" t="str">
        <f t="shared" si="704"/>
        <v>Monday</v>
      </c>
      <c r="M4532" s="20">
        <f t="shared" si="705"/>
        <v>7</v>
      </c>
      <c r="N4532" s="19">
        <v>4096.5</v>
      </c>
      <c r="O4532" s="4">
        <f>MATCH(N4532-1,'Supply Data'!$K$12:$K$17)+1</f>
        <v>4</v>
      </c>
      <c r="P4532">
        <f>INDEX('Supply Data'!$L$12:$L$17,'Demand Data'!O4532)</f>
        <v>50</v>
      </c>
      <c r="R4532" t="str">
        <f t="shared" si="706"/>
        <v>07-Jul-08 Monday 15</v>
      </c>
    </row>
    <row r="4533" spans="4:18" x14ac:dyDescent="0.35">
      <c r="D4533" s="21">
        <f t="shared" si="707"/>
        <v>39636.624999989021</v>
      </c>
      <c r="E4533" s="21" t="b">
        <f t="shared" si="700"/>
        <v>0</v>
      </c>
      <c r="F4533" s="21" t="b">
        <f t="shared" si="701"/>
        <v>0</v>
      </c>
      <c r="G4533" s="20">
        <f t="shared" si="702"/>
        <v>1</v>
      </c>
      <c r="H4533" s="20">
        <f t="shared" si="703"/>
        <v>24</v>
      </c>
      <c r="I4533" s="20">
        <f t="shared" si="708"/>
        <v>16</v>
      </c>
      <c r="J4533" s="21">
        <f t="shared" si="709"/>
        <v>39636</v>
      </c>
      <c r="K4533" s="21"/>
      <c r="L4533" s="21" t="str">
        <f t="shared" si="704"/>
        <v>Monday</v>
      </c>
      <c r="M4533" s="20">
        <f t="shared" si="705"/>
        <v>7</v>
      </c>
      <c r="N4533" s="19">
        <v>3991.5</v>
      </c>
      <c r="O4533" s="4">
        <f>MATCH(N4533-1,'Supply Data'!$K$12:$K$17)+1</f>
        <v>4</v>
      </c>
      <c r="P4533">
        <f>INDEX('Supply Data'!$L$12:$L$17,'Demand Data'!O4533)</f>
        <v>50</v>
      </c>
      <c r="R4533" t="str">
        <f t="shared" si="706"/>
        <v>07-Jul-08 Monday 16</v>
      </c>
    </row>
    <row r="4534" spans="4:18" x14ac:dyDescent="0.35">
      <c r="D4534" s="21">
        <f t="shared" si="707"/>
        <v>39636.666666655685</v>
      </c>
      <c r="E4534" s="21" t="b">
        <f t="shared" si="700"/>
        <v>0</v>
      </c>
      <c r="F4534" s="21" t="b">
        <f t="shared" si="701"/>
        <v>0</v>
      </c>
      <c r="G4534" s="20">
        <f t="shared" si="702"/>
        <v>1</v>
      </c>
      <c r="H4534" s="20">
        <f t="shared" si="703"/>
        <v>24</v>
      </c>
      <c r="I4534" s="20">
        <f t="shared" si="708"/>
        <v>17</v>
      </c>
      <c r="J4534" s="21">
        <f t="shared" si="709"/>
        <v>39636</v>
      </c>
      <c r="K4534" s="21"/>
      <c r="L4534" s="21" t="str">
        <f t="shared" si="704"/>
        <v>Monday</v>
      </c>
      <c r="M4534" s="20">
        <f t="shared" si="705"/>
        <v>7</v>
      </c>
      <c r="N4534" s="19">
        <v>3985.5</v>
      </c>
      <c r="O4534" s="4">
        <f>MATCH(N4534-1,'Supply Data'!$K$12:$K$17)+1</f>
        <v>4</v>
      </c>
      <c r="P4534">
        <f>INDEX('Supply Data'!$L$12:$L$17,'Demand Data'!O4534)</f>
        <v>50</v>
      </c>
      <c r="R4534" t="str">
        <f t="shared" si="706"/>
        <v>07-Jul-08 Monday 17</v>
      </c>
    </row>
    <row r="4535" spans="4:18" x14ac:dyDescent="0.35">
      <c r="D4535" s="21">
        <f t="shared" si="707"/>
        <v>39636.708333322349</v>
      </c>
      <c r="E4535" s="21" t="b">
        <f t="shared" si="700"/>
        <v>0</v>
      </c>
      <c r="F4535" s="21" t="b">
        <f t="shared" si="701"/>
        <v>0</v>
      </c>
      <c r="G4535" s="20">
        <f t="shared" si="702"/>
        <v>1</v>
      </c>
      <c r="H4535" s="20">
        <f t="shared" si="703"/>
        <v>24</v>
      </c>
      <c r="I4535" s="20">
        <f t="shared" si="708"/>
        <v>18</v>
      </c>
      <c r="J4535" s="21">
        <f t="shared" si="709"/>
        <v>39636</v>
      </c>
      <c r="K4535" s="21"/>
      <c r="L4535" s="21" t="str">
        <f t="shared" si="704"/>
        <v>Monday</v>
      </c>
      <c r="M4535" s="20">
        <f t="shared" si="705"/>
        <v>7</v>
      </c>
      <c r="N4535" s="19">
        <v>4392</v>
      </c>
      <c r="O4535" s="4">
        <f>MATCH(N4535-1,'Supply Data'!$K$12:$K$17)+1</f>
        <v>4</v>
      </c>
      <c r="P4535">
        <f>INDEX('Supply Data'!$L$12:$L$17,'Demand Data'!O4535)</f>
        <v>50</v>
      </c>
      <c r="R4535" t="str">
        <f t="shared" si="706"/>
        <v>07-Jul-08 Monday 18</v>
      </c>
    </row>
    <row r="4536" spans="4:18" x14ac:dyDescent="0.35">
      <c r="D4536" s="21">
        <f t="shared" si="707"/>
        <v>39636.749999989013</v>
      </c>
      <c r="E4536" s="21" t="b">
        <f t="shared" si="700"/>
        <v>0</v>
      </c>
      <c r="F4536" s="21" t="b">
        <f t="shared" si="701"/>
        <v>0</v>
      </c>
      <c r="G4536" s="20">
        <f t="shared" si="702"/>
        <v>1</v>
      </c>
      <c r="H4536" s="20">
        <f t="shared" si="703"/>
        <v>24</v>
      </c>
      <c r="I4536" s="20">
        <f t="shared" si="708"/>
        <v>19</v>
      </c>
      <c r="J4536" s="21">
        <f t="shared" si="709"/>
        <v>39636</v>
      </c>
      <c r="K4536" s="21"/>
      <c r="L4536" s="21" t="str">
        <f t="shared" si="704"/>
        <v>Monday</v>
      </c>
      <c r="M4536" s="20">
        <f t="shared" si="705"/>
        <v>7</v>
      </c>
      <c r="N4536" s="19">
        <v>5113.5</v>
      </c>
      <c r="O4536" s="4">
        <f>MATCH(N4536-1,'Supply Data'!$K$12:$K$17)+1</f>
        <v>5</v>
      </c>
      <c r="P4536">
        <f>INDEX('Supply Data'!$L$12:$L$17,'Demand Data'!O4536)</f>
        <v>75</v>
      </c>
      <c r="R4536" t="str">
        <f t="shared" si="706"/>
        <v>07-Jul-08 Monday 19</v>
      </c>
    </row>
    <row r="4537" spans="4:18" x14ac:dyDescent="0.35">
      <c r="D4537" s="21">
        <f t="shared" si="707"/>
        <v>39636.791666655678</v>
      </c>
      <c r="E4537" s="21" t="b">
        <f t="shared" si="700"/>
        <v>0</v>
      </c>
      <c r="F4537" s="21" t="b">
        <f t="shared" si="701"/>
        <v>0</v>
      </c>
      <c r="G4537" s="20">
        <f t="shared" si="702"/>
        <v>1</v>
      </c>
      <c r="H4537" s="20">
        <f t="shared" si="703"/>
        <v>24</v>
      </c>
      <c r="I4537" s="20">
        <f t="shared" si="708"/>
        <v>20</v>
      </c>
      <c r="J4537" s="21">
        <f t="shared" si="709"/>
        <v>39636</v>
      </c>
      <c r="K4537" s="21"/>
      <c r="L4537" s="21" t="str">
        <f t="shared" si="704"/>
        <v>Monday</v>
      </c>
      <c r="M4537" s="20">
        <f t="shared" si="705"/>
        <v>7</v>
      </c>
      <c r="N4537" s="19">
        <v>5149.5</v>
      </c>
      <c r="O4537" s="4">
        <f>MATCH(N4537-1,'Supply Data'!$K$12:$K$17)+1</f>
        <v>5</v>
      </c>
      <c r="P4537">
        <f>INDEX('Supply Data'!$L$12:$L$17,'Demand Data'!O4537)</f>
        <v>75</v>
      </c>
      <c r="R4537" t="str">
        <f t="shared" si="706"/>
        <v>07-Jul-08 Monday 20</v>
      </c>
    </row>
    <row r="4538" spans="4:18" x14ac:dyDescent="0.35">
      <c r="D4538" s="21">
        <f t="shared" si="707"/>
        <v>39636.833333322342</v>
      </c>
      <c r="E4538" s="21" t="b">
        <f t="shared" si="700"/>
        <v>0</v>
      </c>
      <c r="F4538" s="21" t="b">
        <f t="shared" si="701"/>
        <v>0</v>
      </c>
      <c r="G4538" s="20">
        <f t="shared" si="702"/>
        <v>1</v>
      </c>
      <c r="H4538" s="20">
        <f t="shared" si="703"/>
        <v>24</v>
      </c>
      <c r="I4538" s="20">
        <f t="shared" si="708"/>
        <v>21</v>
      </c>
      <c r="J4538" s="21">
        <f t="shared" si="709"/>
        <v>39636</v>
      </c>
      <c r="K4538" s="21"/>
      <c r="L4538" s="21" t="str">
        <f t="shared" si="704"/>
        <v>Monday</v>
      </c>
      <c r="M4538" s="20">
        <f t="shared" si="705"/>
        <v>7</v>
      </c>
      <c r="N4538" s="19">
        <v>5043</v>
      </c>
      <c r="O4538" s="4">
        <f>MATCH(N4538-1,'Supply Data'!$K$12:$K$17)+1</f>
        <v>5</v>
      </c>
      <c r="P4538">
        <f>INDEX('Supply Data'!$L$12:$L$17,'Demand Data'!O4538)</f>
        <v>75</v>
      </c>
      <c r="R4538" t="str">
        <f t="shared" si="706"/>
        <v>07-Jul-08 Monday 21</v>
      </c>
    </row>
    <row r="4539" spans="4:18" x14ac:dyDescent="0.35">
      <c r="D4539" s="21">
        <f t="shared" si="707"/>
        <v>39636.874999989006</v>
      </c>
      <c r="E4539" s="21" t="b">
        <f t="shared" si="700"/>
        <v>0</v>
      </c>
      <c r="F4539" s="21" t="b">
        <f t="shared" si="701"/>
        <v>0</v>
      </c>
      <c r="G4539" s="20">
        <f t="shared" si="702"/>
        <v>1</v>
      </c>
      <c r="H4539" s="20">
        <f t="shared" si="703"/>
        <v>24</v>
      </c>
      <c r="I4539" s="20">
        <f t="shared" si="708"/>
        <v>22</v>
      </c>
      <c r="J4539" s="21">
        <f t="shared" si="709"/>
        <v>39636</v>
      </c>
      <c r="K4539" s="21"/>
      <c r="L4539" s="21" t="str">
        <f t="shared" si="704"/>
        <v>Monday</v>
      </c>
      <c r="M4539" s="20">
        <f t="shared" si="705"/>
        <v>7</v>
      </c>
      <c r="N4539" s="19">
        <v>4762.5</v>
      </c>
      <c r="O4539" s="4">
        <f>MATCH(N4539-1,'Supply Data'!$K$12:$K$17)+1</f>
        <v>4</v>
      </c>
      <c r="P4539">
        <f>INDEX('Supply Data'!$L$12:$L$17,'Demand Data'!O4539)</f>
        <v>50</v>
      </c>
      <c r="R4539" t="str">
        <f t="shared" si="706"/>
        <v>07-Jul-08 Monday 22</v>
      </c>
    </row>
    <row r="4540" spans="4:18" x14ac:dyDescent="0.35">
      <c r="D4540" s="21">
        <f t="shared" si="707"/>
        <v>39636.91666665567</v>
      </c>
      <c r="E4540" s="21" t="b">
        <f t="shared" si="700"/>
        <v>0</v>
      </c>
      <c r="F4540" s="21" t="b">
        <f t="shared" si="701"/>
        <v>0</v>
      </c>
      <c r="G4540" s="20">
        <f t="shared" si="702"/>
        <v>1</v>
      </c>
      <c r="H4540" s="20">
        <f t="shared" si="703"/>
        <v>24</v>
      </c>
      <c r="I4540" s="20">
        <f t="shared" si="708"/>
        <v>23</v>
      </c>
      <c r="J4540" s="21">
        <f t="shared" si="709"/>
        <v>39636</v>
      </c>
      <c r="K4540" s="21"/>
      <c r="L4540" s="21" t="str">
        <f t="shared" si="704"/>
        <v>Monday</v>
      </c>
      <c r="M4540" s="20">
        <f t="shared" si="705"/>
        <v>7</v>
      </c>
      <c r="N4540" s="19">
        <v>4350</v>
      </c>
      <c r="O4540" s="4">
        <f>MATCH(N4540-1,'Supply Data'!$K$12:$K$17)+1</f>
        <v>4</v>
      </c>
      <c r="P4540">
        <f>INDEX('Supply Data'!$L$12:$L$17,'Demand Data'!O4540)</f>
        <v>50</v>
      </c>
      <c r="R4540" t="str">
        <f t="shared" si="706"/>
        <v>07-Jul-08 Monday 23</v>
      </c>
    </row>
    <row r="4541" spans="4:18" x14ac:dyDescent="0.35">
      <c r="D4541" s="21">
        <f t="shared" si="707"/>
        <v>39636.958333322335</v>
      </c>
      <c r="E4541" s="21" t="b">
        <f t="shared" si="700"/>
        <v>0</v>
      </c>
      <c r="F4541" s="21" t="b">
        <f t="shared" si="701"/>
        <v>0</v>
      </c>
      <c r="G4541" s="20">
        <f t="shared" si="702"/>
        <v>1</v>
      </c>
      <c r="H4541" s="20">
        <f t="shared" si="703"/>
        <v>24</v>
      </c>
      <c r="I4541" s="20">
        <f t="shared" si="708"/>
        <v>24</v>
      </c>
      <c r="J4541" s="21">
        <f t="shared" si="709"/>
        <v>39636</v>
      </c>
      <c r="K4541" s="21"/>
      <c r="L4541" s="21" t="str">
        <f t="shared" si="704"/>
        <v>Monday</v>
      </c>
      <c r="M4541" s="20">
        <f t="shared" si="705"/>
        <v>7</v>
      </c>
      <c r="N4541" s="19">
        <v>4125</v>
      </c>
      <c r="O4541" s="4">
        <f>MATCH(N4541-1,'Supply Data'!$K$12:$K$17)+1</f>
        <v>4</v>
      </c>
      <c r="P4541">
        <f>INDEX('Supply Data'!$L$12:$L$17,'Demand Data'!O4541)</f>
        <v>50</v>
      </c>
      <c r="R4541" t="str">
        <f t="shared" si="706"/>
        <v>07-Jul-08 Monday 24</v>
      </c>
    </row>
    <row r="4542" spans="4:18" x14ac:dyDescent="0.35">
      <c r="D4542" s="21">
        <f t="shared" si="707"/>
        <v>39636.999999988999</v>
      </c>
      <c r="E4542" s="21" t="b">
        <f t="shared" si="700"/>
        <v>0</v>
      </c>
      <c r="F4542" s="21" t="b">
        <f t="shared" si="701"/>
        <v>0</v>
      </c>
      <c r="G4542" s="20">
        <f t="shared" si="702"/>
        <v>1</v>
      </c>
      <c r="H4542" s="20">
        <f t="shared" si="703"/>
        <v>24</v>
      </c>
      <c r="I4542" s="20">
        <f t="shared" si="708"/>
        <v>1</v>
      </c>
      <c r="J4542" s="21">
        <f t="shared" si="709"/>
        <v>39637</v>
      </c>
      <c r="K4542" s="21"/>
      <c r="L4542" s="21" t="str">
        <f t="shared" si="704"/>
        <v>Tuesday</v>
      </c>
      <c r="M4542" s="20">
        <f t="shared" si="705"/>
        <v>7</v>
      </c>
      <c r="N4542" s="19">
        <v>3994.5</v>
      </c>
      <c r="O4542" s="4">
        <f>MATCH(N4542-1,'Supply Data'!$K$12:$K$17)+1</f>
        <v>4</v>
      </c>
      <c r="P4542">
        <f>INDEX('Supply Data'!$L$12:$L$17,'Demand Data'!O4542)</f>
        <v>50</v>
      </c>
      <c r="R4542" t="str">
        <f t="shared" si="706"/>
        <v>08-Jul-08 Tuesday 1</v>
      </c>
    </row>
    <row r="4543" spans="4:18" x14ac:dyDescent="0.35">
      <c r="D4543" s="21">
        <f t="shared" si="707"/>
        <v>39637.041666655663</v>
      </c>
      <c r="E4543" s="21" t="b">
        <f t="shared" si="700"/>
        <v>0</v>
      </c>
      <c r="F4543" s="21" t="b">
        <f t="shared" si="701"/>
        <v>0</v>
      </c>
      <c r="G4543" s="20">
        <f t="shared" si="702"/>
        <v>1</v>
      </c>
      <c r="H4543" s="20">
        <f t="shared" si="703"/>
        <v>24</v>
      </c>
      <c r="I4543" s="20">
        <f t="shared" si="708"/>
        <v>2</v>
      </c>
      <c r="J4543" s="21">
        <f t="shared" si="709"/>
        <v>39637</v>
      </c>
      <c r="K4543" s="21"/>
      <c r="L4543" s="21" t="str">
        <f t="shared" si="704"/>
        <v>Tuesday</v>
      </c>
      <c r="M4543" s="20">
        <f t="shared" si="705"/>
        <v>7</v>
      </c>
      <c r="N4543" s="19">
        <v>3916.5</v>
      </c>
      <c r="O4543" s="4">
        <f>MATCH(N4543-1,'Supply Data'!$K$12:$K$17)+1</f>
        <v>4</v>
      </c>
      <c r="P4543">
        <f>INDEX('Supply Data'!$L$12:$L$17,'Demand Data'!O4543)</f>
        <v>50</v>
      </c>
      <c r="R4543" t="str">
        <f t="shared" si="706"/>
        <v>08-Jul-08 Tuesday 2</v>
      </c>
    </row>
    <row r="4544" spans="4:18" x14ac:dyDescent="0.35">
      <c r="D4544" s="21">
        <f t="shared" si="707"/>
        <v>39637.083333322327</v>
      </c>
      <c r="E4544" s="21" t="b">
        <f t="shared" si="700"/>
        <v>0</v>
      </c>
      <c r="F4544" s="21" t="b">
        <f t="shared" si="701"/>
        <v>0</v>
      </c>
      <c r="G4544" s="20">
        <f t="shared" si="702"/>
        <v>1</v>
      </c>
      <c r="H4544" s="20">
        <f t="shared" si="703"/>
        <v>24</v>
      </c>
      <c r="I4544" s="20">
        <f t="shared" si="708"/>
        <v>3</v>
      </c>
      <c r="J4544" s="21">
        <f t="shared" si="709"/>
        <v>39637</v>
      </c>
      <c r="K4544" s="21"/>
      <c r="L4544" s="21" t="str">
        <f t="shared" si="704"/>
        <v>Tuesday</v>
      </c>
      <c r="M4544" s="20">
        <f t="shared" si="705"/>
        <v>7</v>
      </c>
      <c r="N4544" s="19">
        <v>3880.5</v>
      </c>
      <c r="O4544" s="4">
        <f>MATCH(N4544-1,'Supply Data'!$K$12:$K$17)+1</f>
        <v>4</v>
      </c>
      <c r="P4544">
        <f>INDEX('Supply Data'!$L$12:$L$17,'Demand Data'!O4544)</f>
        <v>50</v>
      </c>
      <c r="R4544" t="str">
        <f t="shared" si="706"/>
        <v>08-Jul-08 Tuesday 3</v>
      </c>
    </row>
    <row r="4545" spans="4:18" x14ac:dyDescent="0.35">
      <c r="D4545" s="21">
        <f t="shared" si="707"/>
        <v>39637.124999988991</v>
      </c>
      <c r="E4545" s="21" t="b">
        <f t="shared" si="700"/>
        <v>0</v>
      </c>
      <c r="F4545" s="21" t="b">
        <f t="shared" si="701"/>
        <v>0</v>
      </c>
      <c r="G4545" s="20">
        <f t="shared" si="702"/>
        <v>1</v>
      </c>
      <c r="H4545" s="20">
        <f t="shared" si="703"/>
        <v>24</v>
      </c>
      <c r="I4545" s="20">
        <f t="shared" si="708"/>
        <v>4</v>
      </c>
      <c r="J4545" s="21">
        <f t="shared" si="709"/>
        <v>39637</v>
      </c>
      <c r="K4545" s="21"/>
      <c r="L4545" s="21" t="str">
        <f t="shared" si="704"/>
        <v>Tuesday</v>
      </c>
      <c r="M4545" s="20">
        <f t="shared" si="705"/>
        <v>7</v>
      </c>
      <c r="N4545" s="19">
        <v>3784.5</v>
      </c>
      <c r="O4545" s="4">
        <f>MATCH(N4545-1,'Supply Data'!$K$12:$K$17)+1</f>
        <v>4</v>
      </c>
      <c r="P4545">
        <f>INDEX('Supply Data'!$L$12:$L$17,'Demand Data'!O4545)</f>
        <v>50</v>
      </c>
      <c r="R4545" t="str">
        <f t="shared" si="706"/>
        <v>08-Jul-08 Tuesday 4</v>
      </c>
    </row>
    <row r="4546" spans="4:18" x14ac:dyDescent="0.35">
      <c r="D4546" s="21">
        <f t="shared" si="707"/>
        <v>39637.166666655656</v>
      </c>
      <c r="E4546" s="21" t="b">
        <f t="shared" si="700"/>
        <v>0</v>
      </c>
      <c r="F4546" s="21" t="b">
        <f t="shared" si="701"/>
        <v>0</v>
      </c>
      <c r="G4546" s="20">
        <f t="shared" si="702"/>
        <v>1</v>
      </c>
      <c r="H4546" s="20">
        <f t="shared" si="703"/>
        <v>24</v>
      </c>
      <c r="I4546" s="20">
        <f t="shared" si="708"/>
        <v>5</v>
      </c>
      <c r="J4546" s="21">
        <f t="shared" si="709"/>
        <v>39637</v>
      </c>
      <c r="K4546" s="21"/>
      <c r="L4546" s="21" t="str">
        <f t="shared" si="704"/>
        <v>Tuesday</v>
      </c>
      <c r="M4546" s="20">
        <f t="shared" si="705"/>
        <v>7</v>
      </c>
      <c r="N4546" s="19">
        <v>3931.5</v>
      </c>
      <c r="O4546" s="4">
        <f>MATCH(N4546-1,'Supply Data'!$K$12:$K$17)+1</f>
        <v>4</v>
      </c>
      <c r="P4546">
        <f>INDEX('Supply Data'!$L$12:$L$17,'Demand Data'!O4546)</f>
        <v>50</v>
      </c>
      <c r="R4546" t="str">
        <f t="shared" si="706"/>
        <v>08-Jul-08 Tuesday 5</v>
      </c>
    </row>
    <row r="4547" spans="4:18" x14ac:dyDescent="0.35">
      <c r="D4547" s="21">
        <f t="shared" si="707"/>
        <v>39637.20833332232</v>
      </c>
      <c r="E4547" s="21" t="b">
        <f t="shared" si="700"/>
        <v>0</v>
      </c>
      <c r="F4547" s="21" t="b">
        <f t="shared" si="701"/>
        <v>0</v>
      </c>
      <c r="G4547" s="20">
        <f t="shared" si="702"/>
        <v>1</v>
      </c>
      <c r="H4547" s="20">
        <f t="shared" si="703"/>
        <v>24</v>
      </c>
      <c r="I4547" s="20">
        <f t="shared" si="708"/>
        <v>6</v>
      </c>
      <c r="J4547" s="21">
        <f t="shared" si="709"/>
        <v>39637</v>
      </c>
      <c r="K4547" s="21"/>
      <c r="L4547" s="21" t="str">
        <f t="shared" si="704"/>
        <v>Tuesday</v>
      </c>
      <c r="M4547" s="20">
        <f t="shared" si="705"/>
        <v>7</v>
      </c>
      <c r="N4547" s="19">
        <v>3937.5</v>
      </c>
      <c r="O4547" s="4">
        <f>MATCH(N4547-1,'Supply Data'!$K$12:$K$17)+1</f>
        <v>4</v>
      </c>
      <c r="P4547">
        <f>INDEX('Supply Data'!$L$12:$L$17,'Demand Data'!O4547)</f>
        <v>50</v>
      </c>
      <c r="R4547" t="str">
        <f t="shared" si="706"/>
        <v>08-Jul-08 Tuesday 6</v>
      </c>
    </row>
    <row r="4548" spans="4:18" x14ac:dyDescent="0.35">
      <c r="D4548" s="21">
        <f t="shared" si="707"/>
        <v>39637.249999988984</v>
      </c>
      <c r="E4548" s="21" t="b">
        <f t="shared" si="700"/>
        <v>0</v>
      </c>
      <c r="F4548" s="21" t="b">
        <f t="shared" si="701"/>
        <v>0</v>
      </c>
      <c r="G4548" s="20">
        <f t="shared" si="702"/>
        <v>1</v>
      </c>
      <c r="H4548" s="20">
        <f t="shared" si="703"/>
        <v>24</v>
      </c>
      <c r="I4548" s="20">
        <f t="shared" si="708"/>
        <v>7</v>
      </c>
      <c r="J4548" s="21">
        <f t="shared" si="709"/>
        <v>39637</v>
      </c>
      <c r="K4548" s="21"/>
      <c r="L4548" s="21" t="str">
        <f t="shared" si="704"/>
        <v>Tuesday</v>
      </c>
      <c r="M4548" s="20">
        <f t="shared" si="705"/>
        <v>7</v>
      </c>
      <c r="N4548" s="19">
        <v>4089</v>
      </c>
      <c r="O4548" s="4">
        <f>MATCH(N4548-1,'Supply Data'!$K$12:$K$17)+1</f>
        <v>4</v>
      </c>
      <c r="P4548">
        <f>INDEX('Supply Data'!$L$12:$L$17,'Demand Data'!O4548)</f>
        <v>50</v>
      </c>
      <c r="R4548" t="str">
        <f t="shared" si="706"/>
        <v>08-Jul-08 Tuesday 7</v>
      </c>
    </row>
    <row r="4549" spans="4:18" x14ac:dyDescent="0.35">
      <c r="D4549" s="21">
        <f t="shared" si="707"/>
        <v>39637.291666655648</v>
      </c>
      <c r="E4549" s="21" t="b">
        <f t="shared" si="700"/>
        <v>0</v>
      </c>
      <c r="F4549" s="21" t="b">
        <f t="shared" si="701"/>
        <v>0</v>
      </c>
      <c r="G4549" s="20">
        <f t="shared" si="702"/>
        <v>1</v>
      </c>
      <c r="H4549" s="20">
        <f t="shared" si="703"/>
        <v>24</v>
      </c>
      <c r="I4549" s="20">
        <f t="shared" si="708"/>
        <v>8</v>
      </c>
      <c r="J4549" s="21">
        <f t="shared" si="709"/>
        <v>39637</v>
      </c>
      <c r="K4549" s="21"/>
      <c r="L4549" s="21" t="str">
        <f t="shared" si="704"/>
        <v>Tuesday</v>
      </c>
      <c r="M4549" s="20">
        <f t="shared" si="705"/>
        <v>7</v>
      </c>
      <c r="N4549" s="19">
        <v>4848</v>
      </c>
      <c r="O4549" s="4">
        <f>MATCH(N4549-1,'Supply Data'!$K$12:$K$17)+1</f>
        <v>5</v>
      </c>
      <c r="P4549">
        <f>INDEX('Supply Data'!$L$12:$L$17,'Demand Data'!O4549)</f>
        <v>75</v>
      </c>
      <c r="R4549" t="str">
        <f t="shared" si="706"/>
        <v>08-Jul-08 Tuesday 8</v>
      </c>
    </row>
    <row r="4550" spans="4:18" x14ac:dyDescent="0.35">
      <c r="D4550" s="21">
        <f t="shared" si="707"/>
        <v>39637.333333322313</v>
      </c>
      <c r="E4550" s="21" t="b">
        <f t="shared" ref="E4550:E4613" si="710">D4550=$D$2</f>
        <v>0</v>
      </c>
      <c r="F4550" s="21" t="b">
        <f t="shared" ref="F4550:F4613" si="711">D4550=$E$2</f>
        <v>0</v>
      </c>
      <c r="G4550" s="20">
        <f t="shared" si="702"/>
        <v>1</v>
      </c>
      <c r="H4550" s="20">
        <f t="shared" si="703"/>
        <v>24</v>
      </c>
      <c r="I4550" s="20">
        <f t="shared" si="708"/>
        <v>9</v>
      </c>
      <c r="J4550" s="21">
        <f t="shared" si="709"/>
        <v>39637</v>
      </c>
      <c r="K4550" s="21"/>
      <c r="L4550" s="21" t="str">
        <f t="shared" si="704"/>
        <v>Tuesday</v>
      </c>
      <c r="M4550" s="20">
        <f t="shared" si="705"/>
        <v>7</v>
      </c>
      <c r="N4550" s="19">
        <v>5494.5</v>
      </c>
      <c r="O4550" s="4">
        <f>MATCH(N4550-1,'Supply Data'!$K$12:$K$17)+1</f>
        <v>5</v>
      </c>
      <c r="P4550">
        <f>INDEX('Supply Data'!$L$12:$L$17,'Demand Data'!O4550)</f>
        <v>75</v>
      </c>
      <c r="R4550" t="str">
        <f t="shared" si="706"/>
        <v>08-Jul-08 Tuesday 9</v>
      </c>
    </row>
    <row r="4551" spans="4:18" x14ac:dyDescent="0.35">
      <c r="D4551" s="21">
        <f t="shared" si="707"/>
        <v>39637.374999988977</v>
      </c>
      <c r="E4551" s="21" t="b">
        <f t="shared" si="710"/>
        <v>0</v>
      </c>
      <c r="F4551" s="21" t="b">
        <f t="shared" si="711"/>
        <v>0</v>
      </c>
      <c r="G4551" s="20">
        <f t="shared" ref="G4551:G4614" si="712">IF(E4551,2,IF(F4551,3,1))</f>
        <v>1</v>
      </c>
      <c r="H4551" s="20">
        <f t="shared" ref="H4551:H4614" si="713">CHOOSE(G4551,24,23,25)</f>
        <v>24</v>
      </c>
      <c r="I4551" s="20">
        <f t="shared" si="708"/>
        <v>10</v>
      </c>
      <c r="J4551" s="21">
        <f t="shared" si="709"/>
        <v>39637</v>
      </c>
      <c r="K4551" s="21"/>
      <c r="L4551" s="21" t="str">
        <f t="shared" ref="L4551:L4614" si="714">TEXT(J4551,"ddddd")</f>
        <v>Tuesday</v>
      </c>
      <c r="M4551" s="20">
        <f t="shared" ref="M4551:M4614" si="715">MONTH(D4551)</f>
        <v>7</v>
      </c>
      <c r="N4551" s="19">
        <v>5794.5</v>
      </c>
      <c r="O4551" s="4">
        <f>MATCH(N4551-1,'Supply Data'!$K$12:$K$17)+1</f>
        <v>5</v>
      </c>
      <c r="P4551">
        <f>INDEX('Supply Data'!$L$12:$L$17,'Demand Data'!O4551)</f>
        <v>75</v>
      </c>
      <c r="R4551" t="str">
        <f t="shared" ref="R4551:R4614" si="716">TEXT(D4551,"dd-mmm-yy ddddd")&amp;" "&amp;I4551</f>
        <v>08-Jul-08 Tuesday 10</v>
      </c>
    </row>
    <row r="4552" spans="4:18" x14ac:dyDescent="0.35">
      <c r="D4552" s="21">
        <f t="shared" ref="D4552:D4615" si="717">D4551+1/24</f>
        <v>39637.416666655641</v>
      </c>
      <c r="E4552" s="21" t="b">
        <f t="shared" si="710"/>
        <v>0</v>
      </c>
      <c r="F4552" s="21" t="b">
        <f t="shared" si="711"/>
        <v>0</v>
      </c>
      <c r="G4552" s="20">
        <f t="shared" si="712"/>
        <v>1</v>
      </c>
      <c r="H4552" s="20">
        <f t="shared" si="713"/>
        <v>24</v>
      </c>
      <c r="I4552" s="20">
        <f t="shared" ref="I4552:I4615" si="718">IF(I4551&gt;=H4552,1,I4551+1)</f>
        <v>11</v>
      </c>
      <c r="J4552" s="21">
        <f t="shared" ref="J4552:J4615" si="719">IF(I4552=1,J4551+1,J4551)</f>
        <v>39637</v>
      </c>
      <c r="K4552" s="21"/>
      <c r="L4552" s="21" t="str">
        <f t="shared" si="714"/>
        <v>Tuesday</v>
      </c>
      <c r="M4552" s="20">
        <f t="shared" si="715"/>
        <v>7</v>
      </c>
      <c r="N4552" s="19">
        <v>5976</v>
      </c>
      <c r="O4552" s="4">
        <f>MATCH(N4552-1,'Supply Data'!$K$12:$K$17)+1</f>
        <v>5</v>
      </c>
      <c r="P4552">
        <f>INDEX('Supply Data'!$L$12:$L$17,'Demand Data'!O4552)</f>
        <v>75</v>
      </c>
      <c r="R4552" t="str">
        <f t="shared" si="716"/>
        <v>08-Jul-08 Tuesday 11</v>
      </c>
    </row>
    <row r="4553" spans="4:18" x14ac:dyDescent="0.35">
      <c r="D4553" s="21">
        <f t="shared" si="717"/>
        <v>39637.458333322305</v>
      </c>
      <c r="E4553" s="21" t="b">
        <f t="shared" si="710"/>
        <v>0</v>
      </c>
      <c r="F4553" s="21" t="b">
        <f t="shared" si="711"/>
        <v>0</v>
      </c>
      <c r="G4553" s="20">
        <f t="shared" si="712"/>
        <v>1</v>
      </c>
      <c r="H4553" s="20">
        <f t="shared" si="713"/>
        <v>24</v>
      </c>
      <c r="I4553" s="20">
        <f t="shared" si="718"/>
        <v>12</v>
      </c>
      <c r="J4553" s="21">
        <f t="shared" si="719"/>
        <v>39637</v>
      </c>
      <c r="K4553" s="21"/>
      <c r="L4553" s="21" t="str">
        <f t="shared" si="714"/>
        <v>Tuesday</v>
      </c>
      <c r="M4553" s="20">
        <f t="shared" si="715"/>
        <v>7</v>
      </c>
      <c r="N4553" s="19">
        <v>5688</v>
      </c>
      <c r="O4553" s="4">
        <f>MATCH(N4553-1,'Supply Data'!$K$12:$K$17)+1</f>
        <v>5</v>
      </c>
      <c r="P4553">
        <f>INDEX('Supply Data'!$L$12:$L$17,'Demand Data'!O4553)</f>
        <v>75</v>
      </c>
      <c r="R4553" t="str">
        <f t="shared" si="716"/>
        <v>08-Jul-08 Tuesday 12</v>
      </c>
    </row>
    <row r="4554" spans="4:18" x14ac:dyDescent="0.35">
      <c r="D4554" s="21">
        <f t="shared" si="717"/>
        <v>39637.49999998897</v>
      </c>
      <c r="E4554" s="21" t="b">
        <f t="shared" si="710"/>
        <v>0</v>
      </c>
      <c r="F4554" s="21" t="b">
        <f t="shared" si="711"/>
        <v>0</v>
      </c>
      <c r="G4554" s="20">
        <f t="shared" si="712"/>
        <v>1</v>
      </c>
      <c r="H4554" s="20">
        <f t="shared" si="713"/>
        <v>24</v>
      </c>
      <c r="I4554" s="20">
        <f t="shared" si="718"/>
        <v>13</v>
      </c>
      <c r="J4554" s="21">
        <f t="shared" si="719"/>
        <v>39637</v>
      </c>
      <c r="K4554" s="21"/>
      <c r="L4554" s="21" t="str">
        <f t="shared" si="714"/>
        <v>Tuesday</v>
      </c>
      <c r="M4554" s="20">
        <f t="shared" si="715"/>
        <v>7</v>
      </c>
      <c r="N4554" s="19">
        <v>5814</v>
      </c>
      <c r="O4554" s="4">
        <f>MATCH(N4554-1,'Supply Data'!$K$12:$K$17)+1</f>
        <v>5</v>
      </c>
      <c r="P4554">
        <f>INDEX('Supply Data'!$L$12:$L$17,'Demand Data'!O4554)</f>
        <v>75</v>
      </c>
      <c r="R4554" t="str">
        <f t="shared" si="716"/>
        <v>08-Jul-08 Tuesday 13</v>
      </c>
    </row>
    <row r="4555" spans="4:18" x14ac:dyDescent="0.35">
      <c r="D4555" s="21">
        <f t="shared" si="717"/>
        <v>39637.541666655634</v>
      </c>
      <c r="E4555" s="21" t="b">
        <f t="shared" si="710"/>
        <v>0</v>
      </c>
      <c r="F4555" s="21" t="b">
        <f t="shared" si="711"/>
        <v>0</v>
      </c>
      <c r="G4555" s="20">
        <f t="shared" si="712"/>
        <v>1</v>
      </c>
      <c r="H4555" s="20">
        <f t="shared" si="713"/>
        <v>24</v>
      </c>
      <c r="I4555" s="20">
        <f t="shared" si="718"/>
        <v>14</v>
      </c>
      <c r="J4555" s="21">
        <f t="shared" si="719"/>
        <v>39637</v>
      </c>
      <c r="K4555" s="21"/>
      <c r="L4555" s="21" t="str">
        <f t="shared" si="714"/>
        <v>Tuesday</v>
      </c>
      <c r="M4555" s="20">
        <f t="shared" si="715"/>
        <v>7</v>
      </c>
      <c r="N4555" s="19">
        <v>5884.5</v>
      </c>
      <c r="O4555" s="4">
        <f>MATCH(N4555-1,'Supply Data'!$K$12:$K$17)+1</f>
        <v>5</v>
      </c>
      <c r="P4555">
        <f>INDEX('Supply Data'!$L$12:$L$17,'Demand Data'!O4555)</f>
        <v>75</v>
      </c>
      <c r="R4555" t="str">
        <f t="shared" si="716"/>
        <v>08-Jul-08 Tuesday 14</v>
      </c>
    </row>
    <row r="4556" spans="4:18" x14ac:dyDescent="0.35">
      <c r="D4556" s="21">
        <f t="shared" si="717"/>
        <v>39637.583333322298</v>
      </c>
      <c r="E4556" s="21" t="b">
        <f t="shared" si="710"/>
        <v>0</v>
      </c>
      <c r="F4556" s="21" t="b">
        <f t="shared" si="711"/>
        <v>0</v>
      </c>
      <c r="G4556" s="20">
        <f t="shared" si="712"/>
        <v>1</v>
      </c>
      <c r="H4556" s="20">
        <f t="shared" si="713"/>
        <v>24</v>
      </c>
      <c r="I4556" s="20">
        <f t="shared" si="718"/>
        <v>15</v>
      </c>
      <c r="J4556" s="21">
        <f t="shared" si="719"/>
        <v>39637</v>
      </c>
      <c r="K4556" s="21"/>
      <c r="L4556" s="21" t="str">
        <f t="shared" si="714"/>
        <v>Tuesday</v>
      </c>
      <c r="M4556" s="20">
        <f t="shared" si="715"/>
        <v>7</v>
      </c>
      <c r="N4556" s="19">
        <v>5724</v>
      </c>
      <c r="O4556" s="4">
        <f>MATCH(N4556-1,'Supply Data'!$K$12:$K$17)+1</f>
        <v>5</v>
      </c>
      <c r="P4556">
        <f>INDEX('Supply Data'!$L$12:$L$17,'Demand Data'!O4556)</f>
        <v>75</v>
      </c>
      <c r="R4556" t="str">
        <f t="shared" si="716"/>
        <v>08-Jul-08 Tuesday 15</v>
      </c>
    </row>
    <row r="4557" spans="4:18" x14ac:dyDescent="0.35">
      <c r="D4557" s="21">
        <f t="shared" si="717"/>
        <v>39637.624999988962</v>
      </c>
      <c r="E4557" s="21" t="b">
        <f t="shared" si="710"/>
        <v>0</v>
      </c>
      <c r="F4557" s="21" t="b">
        <f t="shared" si="711"/>
        <v>0</v>
      </c>
      <c r="G4557" s="20">
        <f t="shared" si="712"/>
        <v>1</v>
      </c>
      <c r="H4557" s="20">
        <f t="shared" si="713"/>
        <v>24</v>
      </c>
      <c r="I4557" s="20">
        <f t="shared" si="718"/>
        <v>16</v>
      </c>
      <c r="J4557" s="21">
        <f t="shared" si="719"/>
        <v>39637</v>
      </c>
      <c r="K4557" s="21"/>
      <c r="L4557" s="21" t="str">
        <f t="shared" si="714"/>
        <v>Tuesday</v>
      </c>
      <c r="M4557" s="20">
        <f t="shared" si="715"/>
        <v>7</v>
      </c>
      <c r="N4557" s="19">
        <v>5709</v>
      </c>
      <c r="O4557" s="4">
        <f>MATCH(N4557-1,'Supply Data'!$K$12:$K$17)+1</f>
        <v>5</v>
      </c>
      <c r="P4557">
        <f>INDEX('Supply Data'!$L$12:$L$17,'Demand Data'!O4557)</f>
        <v>75</v>
      </c>
      <c r="R4557" t="str">
        <f t="shared" si="716"/>
        <v>08-Jul-08 Tuesday 16</v>
      </c>
    </row>
    <row r="4558" spans="4:18" x14ac:dyDescent="0.35">
      <c r="D4558" s="21">
        <f t="shared" si="717"/>
        <v>39637.666666655627</v>
      </c>
      <c r="E4558" s="21" t="b">
        <f t="shared" si="710"/>
        <v>0</v>
      </c>
      <c r="F4558" s="21" t="b">
        <f t="shared" si="711"/>
        <v>0</v>
      </c>
      <c r="G4558" s="20">
        <f t="shared" si="712"/>
        <v>1</v>
      </c>
      <c r="H4558" s="20">
        <f t="shared" si="713"/>
        <v>24</v>
      </c>
      <c r="I4558" s="20">
        <f t="shared" si="718"/>
        <v>17</v>
      </c>
      <c r="J4558" s="21">
        <f t="shared" si="719"/>
        <v>39637</v>
      </c>
      <c r="K4558" s="21"/>
      <c r="L4558" s="21" t="str">
        <f t="shared" si="714"/>
        <v>Tuesday</v>
      </c>
      <c r="M4558" s="20">
        <f t="shared" si="715"/>
        <v>7</v>
      </c>
      <c r="N4558" s="19">
        <v>5548.5</v>
      </c>
      <c r="O4558" s="4">
        <f>MATCH(N4558-1,'Supply Data'!$K$12:$K$17)+1</f>
        <v>5</v>
      </c>
      <c r="P4558">
        <f>INDEX('Supply Data'!$L$12:$L$17,'Demand Data'!O4558)</f>
        <v>75</v>
      </c>
      <c r="R4558" t="str">
        <f t="shared" si="716"/>
        <v>08-Jul-08 Tuesday 17</v>
      </c>
    </row>
    <row r="4559" spans="4:18" x14ac:dyDescent="0.35">
      <c r="D4559" s="21">
        <f t="shared" si="717"/>
        <v>39637.708333322291</v>
      </c>
      <c r="E4559" s="21" t="b">
        <f t="shared" si="710"/>
        <v>0</v>
      </c>
      <c r="F4559" s="21" t="b">
        <f t="shared" si="711"/>
        <v>0</v>
      </c>
      <c r="G4559" s="20">
        <f t="shared" si="712"/>
        <v>1</v>
      </c>
      <c r="H4559" s="20">
        <f t="shared" si="713"/>
        <v>24</v>
      </c>
      <c r="I4559" s="20">
        <f t="shared" si="718"/>
        <v>18</v>
      </c>
      <c r="J4559" s="21">
        <f t="shared" si="719"/>
        <v>39637</v>
      </c>
      <c r="K4559" s="21"/>
      <c r="L4559" s="21" t="str">
        <f t="shared" si="714"/>
        <v>Tuesday</v>
      </c>
      <c r="M4559" s="20">
        <f t="shared" si="715"/>
        <v>7</v>
      </c>
      <c r="N4559" s="19">
        <v>5506.5</v>
      </c>
      <c r="O4559" s="4">
        <f>MATCH(N4559-1,'Supply Data'!$K$12:$K$17)+1</f>
        <v>5</v>
      </c>
      <c r="P4559">
        <f>INDEX('Supply Data'!$L$12:$L$17,'Demand Data'!O4559)</f>
        <v>75</v>
      </c>
      <c r="R4559" t="str">
        <f t="shared" si="716"/>
        <v>08-Jul-08 Tuesday 18</v>
      </c>
    </row>
    <row r="4560" spans="4:18" x14ac:dyDescent="0.35">
      <c r="D4560" s="21">
        <f t="shared" si="717"/>
        <v>39637.749999988955</v>
      </c>
      <c r="E4560" s="21" t="b">
        <f t="shared" si="710"/>
        <v>0</v>
      </c>
      <c r="F4560" s="21" t="b">
        <f t="shared" si="711"/>
        <v>0</v>
      </c>
      <c r="G4560" s="20">
        <f t="shared" si="712"/>
        <v>1</v>
      </c>
      <c r="H4560" s="20">
        <f t="shared" si="713"/>
        <v>24</v>
      </c>
      <c r="I4560" s="20">
        <f t="shared" si="718"/>
        <v>19</v>
      </c>
      <c r="J4560" s="21">
        <f t="shared" si="719"/>
        <v>39637</v>
      </c>
      <c r="K4560" s="21"/>
      <c r="L4560" s="21" t="str">
        <f t="shared" si="714"/>
        <v>Tuesday</v>
      </c>
      <c r="M4560" s="20">
        <f t="shared" si="715"/>
        <v>7</v>
      </c>
      <c r="N4560" s="19">
        <v>5983.5</v>
      </c>
      <c r="O4560" s="4">
        <f>MATCH(N4560-1,'Supply Data'!$K$12:$K$17)+1</f>
        <v>5</v>
      </c>
      <c r="P4560">
        <f>INDEX('Supply Data'!$L$12:$L$17,'Demand Data'!O4560)</f>
        <v>75</v>
      </c>
      <c r="R4560" t="str">
        <f t="shared" si="716"/>
        <v>08-Jul-08 Tuesday 19</v>
      </c>
    </row>
    <row r="4561" spans="4:18" x14ac:dyDescent="0.35">
      <c r="D4561" s="21">
        <f t="shared" si="717"/>
        <v>39637.791666655619</v>
      </c>
      <c r="E4561" s="21" t="b">
        <f t="shared" si="710"/>
        <v>0</v>
      </c>
      <c r="F4561" s="21" t="b">
        <f t="shared" si="711"/>
        <v>0</v>
      </c>
      <c r="G4561" s="20">
        <f t="shared" si="712"/>
        <v>1</v>
      </c>
      <c r="H4561" s="20">
        <f t="shared" si="713"/>
        <v>24</v>
      </c>
      <c r="I4561" s="20">
        <f t="shared" si="718"/>
        <v>20</v>
      </c>
      <c r="J4561" s="21">
        <f t="shared" si="719"/>
        <v>39637</v>
      </c>
      <c r="K4561" s="21"/>
      <c r="L4561" s="21" t="str">
        <f t="shared" si="714"/>
        <v>Tuesday</v>
      </c>
      <c r="M4561" s="20">
        <f t="shared" si="715"/>
        <v>7</v>
      </c>
      <c r="N4561" s="19">
        <v>5937</v>
      </c>
      <c r="O4561" s="4">
        <f>MATCH(N4561-1,'Supply Data'!$K$12:$K$17)+1</f>
        <v>5</v>
      </c>
      <c r="P4561">
        <f>INDEX('Supply Data'!$L$12:$L$17,'Demand Data'!O4561)</f>
        <v>75</v>
      </c>
      <c r="R4561" t="str">
        <f t="shared" si="716"/>
        <v>08-Jul-08 Tuesday 20</v>
      </c>
    </row>
    <row r="4562" spans="4:18" x14ac:dyDescent="0.35">
      <c r="D4562" s="21">
        <f t="shared" si="717"/>
        <v>39637.833333322284</v>
      </c>
      <c r="E4562" s="21" t="b">
        <f t="shared" si="710"/>
        <v>0</v>
      </c>
      <c r="F4562" s="21" t="b">
        <f t="shared" si="711"/>
        <v>0</v>
      </c>
      <c r="G4562" s="20">
        <f t="shared" si="712"/>
        <v>1</v>
      </c>
      <c r="H4562" s="20">
        <f t="shared" si="713"/>
        <v>24</v>
      </c>
      <c r="I4562" s="20">
        <f t="shared" si="718"/>
        <v>21</v>
      </c>
      <c r="J4562" s="21">
        <f t="shared" si="719"/>
        <v>39637</v>
      </c>
      <c r="K4562" s="21"/>
      <c r="L4562" s="21" t="str">
        <f t="shared" si="714"/>
        <v>Tuesday</v>
      </c>
      <c r="M4562" s="20">
        <f t="shared" si="715"/>
        <v>7</v>
      </c>
      <c r="N4562" s="19">
        <v>5664</v>
      </c>
      <c r="O4562" s="4">
        <f>MATCH(N4562-1,'Supply Data'!$K$12:$K$17)+1</f>
        <v>5</v>
      </c>
      <c r="P4562">
        <f>INDEX('Supply Data'!$L$12:$L$17,'Demand Data'!O4562)</f>
        <v>75</v>
      </c>
      <c r="R4562" t="str">
        <f t="shared" si="716"/>
        <v>08-Jul-08 Tuesday 21</v>
      </c>
    </row>
    <row r="4563" spans="4:18" x14ac:dyDescent="0.35">
      <c r="D4563" s="21">
        <f t="shared" si="717"/>
        <v>39637.874999988948</v>
      </c>
      <c r="E4563" s="21" t="b">
        <f t="shared" si="710"/>
        <v>0</v>
      </c>
      <c r="F4563" s="21" t="b">
        <f t="shared" si="711"/>
        <v>0</v>
      </c>
      <c r="G4563" s="20">
        <f t="shared" si="712"/>
        <v>1</v>
      </c>
      <c r="H4563" s="20">
        <f t="shared" si="713"/>
        <v>24</v>
      </c>
      <c r="I4563" s="20">
        <f t="shared" si="718"/>
        <v>22</v>
      </c>
      <c r="J4563" s="21">
        <f t="shared" si="719"/>
        <v>39637</v>
      </c>
      <c r="K4563" s="21"/>
      <c r="L4563" s="21" t="str">
        <f t="shared" si="714"/>
        <v>Tuesday</v>
      </c>
      <c r="M4563" s="20">
        <f t="shared" si="715"/>
        <v>7</v>
      </c>
      <c r="N4563" s="19">
        <v>5091</v>
      </c>
      <c r="O4563" s="4">
        <f>MATCH(N4563-1,'Supply Data'!$K$12:$K$17)+1</f>
        <v>5</v>
      </c>
      <c r="P4563">
        <f>INDEX('Supply Data'!$L$12:$L$17,'Demand Data'!O4563)</f>
        <v>75</v>
      </c>
      <c r="R4563" t="str">
        <f t="shared" si="716"/>
        <v>08-Jul-08 Tuesday 22</v>
      </c>
    </row>
    <row r="4564" spans="4:18" x14ac:dyDescent="0.35">
      <c r="D4564" s="21">
        <f t="shared" si="717"/>
        <v>39637.916666655612</v>
      </c>
      <c r="E4564" s="21" t="b">
        <f t="shared" si="710"/>
        <v>0</v>
      </c>
      <c r="F4564" s="21" t="b">
        <f t="shared" si="711"/>
        <v>0</v>
      </c>
      <c r="G4564" s="20">
        <f t="shared" si="712"/>
        <v>1</v>
      </c>
      <c r="H4564" s="20">
        <f t="shared" si="713"/>
        <v>24</v>
      </c>
      <c r="I4564" s="20">
        <f t="shared" si="718"/>
        <v>23</v>
      </c>
      <c r="J4564" s="21">
        <f t="shared" si="719"/>
        <v>39637</v>
      </c>
      <c r="K4564" s="21"/>
      <c r="L4564" s="21" t="str">
        <f t="shared" si="714"/>
        <v>Tuesday</v>
      </c>
      <c r="M4564" s="20">
        <f t="shared" si="715"/>
        <v>7</v>
      </c>
      <c r="N4564" s="19">
        <v>4546.5</v>
      </c>
      <c r="O4564" s="4">
        <f>MATCH(N4564-1,'Supply Data'!$K$12:$K$17)+1</f>
        <v>4</v>
      </c>
      <c r="P4564">
        <f>INDEX('Supply Data'!$L$12:$L$17,'Demand Data'!O4564)</f>
        <v>50</v>
      </c>
      <c r="R4564" t="str">
        <f t="shared" si="716"/>
        <v>08-Jul-08 Tuesday 23</v>
      </c>
    </row>
    <row r="4565" spans="4:18" x14ac:dyDescent="0.35">
      <c r="D4565" s="21">
        <f t="shared" si="717"/>
        <v>39637.958333322276</v>
      </c>
      <c r="E4565" s="21" t="b">
        <f t="shared" si="710"/>
        <v>0</v>
      </c>
      <c r="F4565" s="21" t="b">
        <f t="shared" si="711"/>
        <v>0</v>
      </c>
      <c r="G4565" s="20">
        <f t="shared" si="712"/>
        <v>1</v>
      </c>
      <c r="H4565" s="20">
        <f t="shared" si="713"/>
        <v>24</v>
      </c>
      <c r="I4565" s="20">
        <f t="shared" si="718"/>
        <v>24</v>
      </c>
      <c r="J4565" s="21">
        <f t="shared" si="719"/>
        <v>39637</v>
      </c>
      <c r="K4565" s="21"/>
      <c r="L4565" s="21" t="str">
        <f t="shared" si="714"/>
        <v>Tuesday</v>
      </c>
      <c r="M4565" s="20">
        <f t="shared" si="715"/>
        <v>7</v>
      </c>
      <c r="N4565" s="19">
        <v>4312.5</v>
      </c>
      <c r="O4565" s="4">
        <f>MATCH(N4565-1,'Supply Data'!$K$12:$K$17)+1</f>
        <v>4</v>
      </c>
      <c r="P4565">
        <f>INDEX('Supply Data'!$L$12:$L$17,'Demand Data'!O4565)</f>
        <v>50</v>
      </c>
      <c r="R4565" t="str">
        <f t="shared" si="716"/>
        <v>08-Jul-08 Tuesday 24</v>
      </c>
    </row>
    <row r="4566" spans="4:18" x14ac:dyDescent="0.35">
      <c r="D4566" s="21">
        <f t="shared" si="717"/>
        <v>39637.999999988941</v>
      </c>
      <c r="E4566" s="21" t="b">
        <f t="shared" si="710"/>
        <v>0</v>
      </c>
      <c r="F4566" s="21" t="b">
        <f t="shared" si="711"/>
        <v>0</v>
      </c>
      <c r="G4566" s="20">
        <f t="shared" si="712"/>
        <v>1</v>
      </c>
      <c r="H4566" s="20">
        <f t="shared" si="713"/>
        <v>24</v>
      </c>
      <c r="I4566" s="20">
        <f t="shared" si="718"/>
        <v>1</v>
      </c>
      <c r="J4566" s="21">
        <f t="shared" si="719"/>
        <v>39638</v>
      </c>
      <c r="K4566" s="21"/>
      <c r="L4566" s="21" t="str">
        <f t="shared" si="714"/>
        <v>Wednesday</v>
      </c>
      <c r="M4566" s="20">
        <f t="shared" si="715"/>
        <v>7</v>
      </c>
      <c r="N4566" s="19">
        <v>4029</v>
      </c>
      <c r="O4566" s="4">
        <f>MATCH(N4566-1,'Supply Data'!$K$12:$K$17)+1</f>
        <v>4</v>
      </c>
      <c r="P4566">
        <f>INDEX('Supply Data'!$L$12:$L$17,'Demand Data'!O4566)</f>
        <v>50</v>
      </c>
      <c r="R4566" t="str">
        <f t="shared" si="716"/>
        <v>09-Jul-08 Wednesday 1</v>
      </c>
    </row>
    <row r="4567" spans="4:18" x14ac:dyDescent="0.35">
      <c r="D4567" s="21">
        <f t="shared" si="717"/>
        <v>39638.041666655605</v>
      </c>
      <c r="E4567" s="21" t="b">
        <f t="shared" si="710"/>
        <v>0</v>
      </c>
      <c r="F4567" s="21" t="b">
        <f t="shared" si="711"/>
        <v>0</v>
      </c>
      <c r="G4567" s="20">
        <f t="shared" si="712"/>
        <v>1</v>
      </c>
      <c r="H4567" s="20">
        <f t="shared" si="713"/>
        <v>24</v>
      </c>
      <c r="I4567" s="20">
        <f t="shared" si="718"/>
        <v>2</v>
      </c>
      <c r="J4567" s="21">
        <f t="shared" si="719"/>
        <v>39638</v>
      </c>
      <c r="K4567" s="21"/>
      <c r="L4567" s="21" t="str">
        <f t="shared" si="714"/>
        <v>Wednesday</v>
      </c>
      <c r="M4567" s="20">
        <f t="shared" si="715"/>
        <v>7</v>
      </c>
      <c r="N4567" s="19">
        <v>3928.5</v>
      </c>
      <c r="O4567" s="4">
        <f>MATCH(N4567-1,'Supply Data'!$K$12:$K$17)+1</f>
        <v>4</v>
      </c>
      <c r="P4567">
        <f>INDEX('Supply Data'!$L$12:$L$17,'Demand Data'!O4567)</f>
        <v>50</v>
      </c>
      <c r="R4567" t="str">
        <f t="shared" si="716"/>
        <v>09-Jul-08 Wednesday 2</v>
      </c>
    </row>
    <row r="4568" spans="4:18" x14ac:dyDescent="0.35">
      <c r="D4568" s="21">
        <f t="shared" si="717"/>
        <v>39638.083333322269</v>
      </c>
      <c r="E4568" s="21" t="b">
        <f t="shared" si="710"/>
        <v>0</v>
      </c>
      <c r="F4568" s="21" t="b">
        <f t="shared" si="711"/>
        <v>0</v>
      </c>
      <c r="G4568" s="20">
        <f t="shared" si="712"/>
        <v>1</v>
      </c>
      <c r="H4568" s="20">
        <f t="shared" si="713"/>
        <v>24</v>
      </c>
      <c r="I4568" s="20">
        <f t="shared" si="718"/>
        <v>3</v>
      </c>
      <c r="J4568" s="21">
        <f t="shared" si="719"/>
        <v>39638</v>
      </c>
      <c r="K4568" s="21"/>
      <c r="L4568" s="21" t="str">
        <f t="shared" si="714"/>
        <v>Wednesday</v>
      </c>
      <c r="M4568" s="20">
        <f t="shared" si="715"/>
        <v>7</v>
      </c>
      <c r="N4568" s="19">
        <v>3895.5</v>
      </c>
      <c r="O4568" s="4">
        <f>MATCH(N4568-1,'Supply Data'!$K$12:$K$17)+1</f>
        <v>4</v>
      </c>
      <c r="P4568">
        <f>INDEX('Supply Data'!$L$12:$L$17,'Demand Data'!O4568)</f>
        <v>50</v>
      </c>
      <c r="R4568" t="str">
        <f t="shared" si="716"/>
        <v>09-Jul-08 Wednesday 3</v>
      </c>
    </row>
    <row r="4569" spans="4:18" x14ac:dyDescent="0.35">
      <c r="D4569" s="21">
        <f t="shared" si="717"/>
        <v>39638.124999988933</v>
      </c>
      <c r="E4569" s="21" t="b">
        <f t="shared" si="710"/>
        <v>0</v>
      </c>
      <c r="F4569" s="21" t="b">
        <f t="shared" si="711"/>
        <v>0</v>
      </c>
      <c r="G4569" s="20">
        <f t="shared" si="712"/>
        <v>1</v>
      </c>
      <c r="H4569" s="20">
        <f t="shared" si="713"/>
        <v>24</v>
      </c>
      <c r="I4569" s="20">
        <f t="shared" si="718"/>
        <v>4</v>
      </c>
      <c r="J4569" s="21">
        <f t="shared" si="719"/>
        <v>39638</v>
      </c>
      <c r="K4569" s="21"/>
      <c r="L4569" s="21" t="str">
        <f t="shared" si="714"/>
        <v>Wednesday</v>
      </c>
      <c r="M4569" s="20">
        <f t="shared" si="715"/>
        <v>7</v>
      </c>
      <c r="N4569" s="19">
        <v>3765</v>
      </c>
      <c r="O4569" s="4">
        <f>MATCH(N4569-1,'Supply Data'!$K$12:$K$17)+1</f>
        <v>4</v>
      </c>
      <c r="P4569">
        <f>INDEX('Supply Data'!$L$12:$L$17,'Demand Data'!O4569)</f>
        <v>50</v>
      </c>
      <c r="R4569" t="str">
        <f t="shared" si="716"/>
        <v>09-Jul-08 Wednesday 4</v>
      </c>
    </row>
    <row r="4570" spans="4:18" x14ac:dyDescent="0.35">
      <c r="D4570" s="21">
        <f t="shared" si="717"/>
        <v>39638.166666655598</v>
      </c>
      <c r="E4570" s="21" t="b">
        <f t="shared" si="710"/>
        <v>0</v>
      </c>
      <c r="F4570" s="21" t="b">
        <f t="shared" si="711"/>
        <v>0</v>
      </c>
      <c r="G4570" s="20">
        <f t="shared" si="712"/>
        <v>1</v>
      </c>
      <c r="H4570" s="20">
        <f t="shared" si="713"/>
        <v>24</v>
      </c>
      <c r="I4570" s="20">
        <f t="shared" si="718"/>
        <v>5</v>
      </c>
      <c r="J4570" s="21">
        <f t="shared" si="719"/>
        <v>39638</v>
      </c>
      <c r="K4570" s="21"/>
      <c r="L4570" s="21" t="str">
        <f t="shared" si="714"/>
        <v>Wednesday</v>
      </c>
      <c r="M4570" s="20">
        <f t="shared" si="715"/>
        <v>7</v>
      </c>
      <c r="N4570" s="19">
        <v>4015.5</v>
      </c>
      <c r="O4570" s="4">
        <f>MATCH(N4570-1,'Supply Data'!$K$12:$K$17)+1</f>
        <v>4</v>
      </c>
      <c r="P4570">
        <f>INDEX('Supply Data'!$L$12:$L$17,'Demand Data'!O4570)</f>
        <v>50</v>
      </c>
      <c r="R4570" t="str">
        <f t="shared" si="716"/>
        <v>09-Jul-08 Wednesday 5</v>
      </c>
    </row>
    <row r="4571" spans="4:18" x14ac:dyDescent="0.35">
      <c r="D4571" s="21">
        <f t="shared" si="717"/>
        <v>39638.208333322262</v>
      </c>
      <c r="E4571" s="21" t="b">
        <f t="shared" si="710"/>
        <v>0</v>
      </c>
      <c r="F4571" s="21" t="b">
        <f t="shared" si="711"/>
        <v>0</v>
      </c>
      <c r="G4571" s="20">
        <f t="shared" si="712"/>
        <v>1</v>
      </c>
      <c r="H4571" s="20">
        <f t="shared" si="713"/>
        <v>24</v>
      </c>
      <c r="I4571" s="20">
        <f t="shared" si="718"/>
        <v>6</v>
      </c>
      <c r="J4571" s="21">
        <f t="shared" si="719"/>
        <v>39638</v>
      </c>
      <c r="K4571" s="21"/>
      <c r="L4571" s="21" t="str">
        <f t="shared" si="714"/>
        <v>Wednesday</v>
      </c>
      <c r="M4571" s="20">
        <f t="shared" si="715"/>
        <v>7</v>
      </c>
      <c r="N4571" s="19">
        <v>3936</v>
      </c>
      <c r="O4571" s="4">
        <f>MATCH(N4571-1,'Supply Data'!$K$12:$K$17)+1</f>
        <v>4</v>
      </c>
      <c r="P4571">
        <f>INDEX('Supply Data'!$L$12:$L$17,'Demand Data'!O4571)</f>
        <v>50</v>
      </c>
      <c r="R4571" t="str">
        <f t="shared" si="716"/>
        <v>09-Jul-08 Wednesday 6</v>
      </c>
    </row>
    <row r="4572" spans="4:18" x14ac:dyDescent="0.35">
      <c r="D4572" s="21">
        <f t="shared" si="717"/>
        <v>39638.249999988926</v>
      </c>
      <c r="E4572" s="21" t="b">
        <f t="shared" si="710"/>
        <v>0</v>
      </c>
      <c r="F4572" s="21" t="b">
        <f t="shared" si="711"/>
        <v>0</v>
      </c>
      <c r="G4572" s="20">
        <f t="shared" si="712"/>
        <v>1</v>
      </c>
      <c r="H4572" s="20">
        <f t="shared" si="713"/>
        <v>24</v>
      </c>
      <c r="I4572" s="20">
        <f t="shared" si="718"/>
        <v>7</v>
      </c>
      <c r="J4572" s="21">
        <f t="shared" si="719"/>
        <v>39638</v>
      </c>
      <c r="K4572" s="21"/>
      <c r="L4572" s="21" t="str">
        <f t="shared" si="714"/>
        <v>Wednesday</v>
      </c>
      <c r="M4572" s="20">
        <f t="shared" si="715"/>
        <v>7</v>
      </c>
      <c r="N4572" s="19">
        <v>4089</v>
      </c>
      <c r="O4572" s="4">
        <f>MATCH(N4572-1,'Supply Data'!$K$12:$K$17)+1</f>
        <v>4</v>
      </c>
      <c r="P4572">
        <f>INDEX('Supply Data'!$L$12:$L$17,'Demand Data'!O4572)</f>
        <v>50</v>
      </c>
      <c r="R4572" t="str">
        <f t="shared" si="716"/>
        <v>09-Jul-08 Wednesday 7</v>
      </c>
    </row>
    <row r="4573" spans="4:18" x14ac:dyDescent="0.35">
      <c r="D4573" s="21">
        <f t="shared" si="717"/>
        <v>39638.29166665559</v>
      </c>
      <c r="E4573" s="21" t="b">
        <f t="shared" si="710"/>
        <v>0</v>
      </c>
      <c r="F4573" s="21" t="b">
        <f t="shared" si="711"/>
        <v>0</v>
      </c>
      <c r="G4573" s="20">
        <f t="shared" si="712"/>
        <v>1</v>
      </c>
      <c r="H4573" s="20">
        <f t="shared" si="713"/>
        <v>24</v>
      </c>
      <c r="I4573" s="20">
        <f t="shared" si="718"/>
        <v>8</v>
      </c>
      <c r="J4573" s="21">
        <f t="shared" si="719"/>
        <v>39638</v>
      </c>
      <c r="K4573" s="21"/>
      <c r="L4573" s="21" t="str">
        <f t="shared" si="714"/>
        <v>Wednesday</v>
      </c>
      <c r="M4573" s="20">
        <f t="shared" si="715"/>
        <v>7</v>
      </c>
      <c r="N4573" s="19">
        <v>4848</v>
      </c>
      <c r="O4573" s="4">
        <f>MATCH(N4573-1,'Supply Data'!$K$12:$K$17)+1</f>
        <v>5</v>
      </c>
      <c r="P4573">
        <f>INDEX('Supply Data'!$L$12:$L$17,'Demand Data'!O4573)</f>
        <v>75</v>
      </c>
      <c r="R4573" t="str">
        <f t="shared" si="716"/>
        <v>09-Jul-08 Wednesday 8</v>
      </c>
    </row>
    <row r="4574" spans="4:18" x14ac:dyDescent="0.35">
      <c r="D4574" s="21">
        <f t="shared" si="717"/>
        <v>39638.333333322254</v>
      </c>
      <c r="E4574" s="21" t="b">
        <f t="shared" si="710"/>
        <v>0</v>
      </c>
      <c r="F4574" s="21" t="b">
        <f t="shared" si="711"/>
        <v>0</v>
      </c>
      <c r="G4574" s="20">
        <f t="shared" si="712"/>
        <v>1</v>
      </c>
      <c r="H4574" s="20">
        <f t="shared" si="713"/>
        <v>24</v>
      </c>
      <c r="I4574" s="20">
        <f t="shared" si="718"/>
        <v>9</v>
      </c>
      <c r="J4574" s="21">
        <f t="shared" si="719"/>
        <v>39638</v>
      </c>
      <c r="K4574" s="21"/>
      <c r="L4574" s="21" t="str">
        <f t="shared" si="714"/>
        <v>Wednesday</v>
      </c>
      <c r="M4574" s="20">
        <f t="shared" si="715"/>
        <v>7</v>
      </c>
      <c r="N4574" s="19">
        <v>5494.5</v>
      </c>
      <c r="O4574" s="4">
        <f>MATCH(N4574-1,'Supply Data'!$K$12:$K$17)+1</f>
        <v>5</v>
      </c>
      <c r="P4574">
        <f>INDEX('Supply Data'!$L$12:$L$17,'Demand Data'!O4574)</f>
        <v>75</v>
      </c>
      <c r="R4574" t="str">
        <f t="shared" si="716"/>
        <v>09-Jul-08 Wednesday 9</v>
      </c>
    </row>
    <row r="4575" spans="4:18" x14ac:dyDescent="0.35">
      <c r="D4575" s="21">
        <f t="shared" si="717"/>
        <v>39638.374999988919</v>
      </c>
      <c r="E4575" s="21" t="b">
        <f t="shared" si="710"/>
        <v>0</v>
      </c>
      <c r="F4575" s="21" t="b">
        <f t="shared" si="711"/>
        <v>0</v>
      </c>
      <c r="G4575" s="20">
        <f t="shared" si="712"/>
        <v>1</v>
      </c>
      <c r="H4575" s="20">
        <f t="shared" si="713"/>
        <v>24</v>
      </c>
      <c r="I4575" s="20">
        <f t="shared" si="718"/>
        <v>10</v>
      </c>
      <c r="J4575" s="21">
        <f t="shared" si="719"/>
        <v>39638</v>
      </c>
      <c r="K4575" s="21"/>
      <c r="L4575" s="21" t="str">
        <f t="shared" si="714"/>
        <v>Wednesday</v>
      </c>
      <c r="M4575" s="20">
        <f t="shared" si="715"/>
        <v>7</v>
      </c>
      <c r="N4575" s="19">
        <v>5794.5</v>
      </c>
      <c r="O4575" s="4">
        <f>MATCH(N4575-1,'Supply Data'!$K$12:$K$17)+1</f>
        <v>5</v>
      </c>
      <c r="P4575">
        <f>INDEX('Supply Data'!$L$12:$L$17,'Demand Data'!O4575)</f>
        <v>75</v>
      </c>
      <c r="R4575" t="str">
        <f t="shared" si="716"/>
        <v>09-Jul-08 Wednesday 10</v>
      </c>
    </row>
    <row r="4576" spans="4:18" x14ac:dyDescent="0.35">
      <c r="D4576" s="21">
        <f t="shared" si="717"/>
        <v>39638.416666655583</v>
      </c>
      <c r="E4576" s="21" t="b">
        <f t="shared" si="710"/>
        <v>0</v>
      </c>
      <c r="F4576" s="21" t="b">
        <f t="shared" si="711"/>
        <v>0</v>
      </c>
      <c r="G4576" s="20">
        <f t="shared" si="712"/>
        <v>1</v>
      </c>
      <c r="H4576" s="20">
        <f t="shared" si="713"/>
        <v>24</v>
      </c>
      <c r="I4576" s="20">
        <f t="shared" si="718"/>
        <v>11</v>
      </c>
      <c r="J4576" s="21">
        <f t="shared" si="719"/>
        <v>39638</v>
      </c>
      <c r="K4576" s="21"/>
      <c r="L4576" s="21" t="str">
        <f t="shared" si="714"/>
        <v>Wednesday</v>
      </c>
      <c r="M4576" s="20">
        <f t="shared" si="715"/>
        <v>7</v>
      </c>
      <c r="N4576" s="19">
        <v>5976</v>
      </c>
      <c r="O4576" s="4">
        <f>MATCH(N4576-1,'Supply Data'!$K$12:$K$17)+1</f>
        <v>5</v>
      </c>
      <c r="P4576">
        <f>INDEX('Supply Data'!$L$12:$L$17,'Demand Data'!O4576)</f>
        <v>75</v>
      </c>
      <c r="R4576" t="str">
        <f t="shared" si="716"/>
        <v>09-Jul-08 Wednesday 11</v>
      </c>
    </row>
    <row r="4577" spans="4:18" x14ac:dyDescent="0.35">
      <c r="D4577" s="21">
        <f t="shared" si="717"/>
        <v>39638.458333322247</v>
      </c>
      <c r="E4577" s="21" t="b">
        <f t="shared" si="710"/>
        <v>0</v>
      </c>
      <c r="F4577" s="21" t="b">
        <f t="shared" si="711"/>
        <v>0</v>
      </c>
      <c r="G4577" s="20">
        <f t="shared" si="712"/>
        <v>1</v>
      </c>
      <c r="H4577" s="20">
        <f t="shared" si="713"/>
        <v>24</v>
      </c>
      <c r="I4577" s="20">
        <f t="shared" si="718"/>
        <v>12</v>
      </c>
      <c r="J4577" s="21">
        <f t="shared" si="719"/>
        <v>39638</v>
      </c>
      <c r="K4577" s="21"/>
      <c r="L4577" s="21" t="str">
        <f t="shared" si="714"/>
        <v>Wednesday</v>
      </c>
      <c r="M4577" s="20">
        <f t="shared" si="715"/>
        <v>7</v>
      </c>
      <c r="N4577" s="19">
        <v>5688</v>
      </c>
      <c r="O4577" s="4">
        <f>MATCH(N4577-1,'Supply Data'!$K$12:$K$17)+1</f>
        <v>5</v>
      </c>
      <c r="P4577">
        <f>INDEX('Supply Data'!$L$12:$L$17,'Demand Data'!O4577)</f>
        <v>75</v>
      </c>
      <c r="R4577" t="str">
        <f t="shared" si="716"/>
        <v>09-Jul-08 Wednesday 12</v>
      </c>
    </row>
    <row r="4578" spans="4:18" x14ac:dyDescent="0.35">
      <c r="D4578" s="21">
        <f t="shared" si="717"/>
        <v>39638.499999988911</v>
      </c>
      <c r="E4578" s="21" t="b">
        <f t="shared" si="710"/>
        <v>0</v>
      </c>
      <c r="F4578" s="21" t="b">
        <f t="shared" si="711"/>
        <v>0</v>
      </c>
      <c r="G4578" s="20">
        <f t="shared" si="712"/>
        <v>1</v>
      </c>
      <c r="H4578" s="20">
        <f t="shared" si="713"/>
        <v>24</v>
      </c>
      <c r="I4578" s="20">
        <f t="shared" si="718"/>
        <v>13</v>
      </c>
      <c r="J4578" s="21">
        <f t="shared" si="719"/>
        <v>39638</v>
      </c>
      <c r="K4578" s="21"/>
      <c r="L4578" s="21" t="str">
        <f t="shared" si="714"/>
        <v>Wednesday</v>
      </c>
      <c r="M4578" s="20">
        <f t="shared" si="715"/>
        <v>7</v>
      </c>
      <c r="N4578" s="19">
        <v>5814</v>
      </c>
      <c r="O4578" s="4">
        <f>MATCH(N4578-1,'Supply Data'!$K$12:$K$17)+1</f>
        <v>5</v>
      </c>
      <c r="P4578">
        <f>INDEX('Supply Data'!$L$12:$L$17,'Demand Data'!O4578)</f>
        <v>75</v>
      </c>
      <c r="R4578" t="str">
        <f t="shared" si="716"/>
        <v>09-Jul-08 Wednesday 13</v>
      </c>
    </row>
    <row r="4579" spans="4:18" x14ac:dyDescent="0.35">
      <c r="D4579" s="21">
        <f t="shared" si="717"/>
        <v>39638.541666655576</v>
      </c>
      <c r="E4579" s="21" t="b">
        <f t="shared" si="710"/>
        <v>0</v>
      </c>
      <c r="F4579" s="21" t="b">
        <f t="shared" si="711"/>
        <v>0</v>
      </c>
      <c r="G4579" s="20">
        <f t="shared" si="712"/>
        <v>1</v>
      </c>
      <c r="H4579" s="20">
        <f t="shared" si="713"/>
        <v>24</v>
      </c>
      <c r="I4579" s="20">
        <f t="shared" si="718"/>
        <v>14</v>
      </c>
      <c r="J4579" s="21">
        <f t="shared" si="719"/>
        <v>39638</v>
      </c>
      <c r="K4579" s="21"/>
      <c r="L4579" s="21" t="str">
        <f t="shared" si="714"/>
        <v>Wednesday</v>
      </c>
      <c r="M4579" s="20">
        <f t="shared" si="715"/>
        <v>7</v>
      </c>
      <c r="N4579" s="19">
        <v>5884.5</v>
      </c>
      <c r="O4579" s="4">
        <f>MATCH(N4579-1,'Supply Data'!$K$12:$K$17)+1</f>
        <v>5</v>
      </c>
      <c r="P4579">
        <f>INDEX('Supply Data'!$L$12:$L$17,'Demand Data'!O4579)</f>
        <v>75</v>
      </c>
      <c r="R4579" t="str">
        <f t="shared" si="716"/>
        <v>09-Jul-08 Wednesday 14</v>
      </c>
    </row>
    <row r="4580" spans="4:18" x14ac:dyDescent="0.35">
      <c r="D4580" s="21">
        <f t="shared" si="717"/>
        <v>39638.58333332224</v>
      </c>
      <c r="E4580" s="21" t="b">
        <f t="shared" si="710"/>
        <v>0</v>
      </c>
      <c r="F4580" s="21" t="b">
        <f t="shared" si="711"/>
        <v>0</v>
      </c>
      <c r="G4580" s="20">
        <f t="shared" si="712"/>
        <v>1</v>
      </c>
      <c r="H4580" s="20">
        <f t="shared" si="713"/>
        <v>24</v>
      </c>
      <c r="I4580" s="20">
        <f t="shared" si="718"/>
        <v>15</v>
      </c>
      <c r="J4580" s="21">
        <f t="shared" si="719"/>
        <v>39638</v>
      </c>
      <c r="K4580" s="21"/>
      <c r="L4580" s="21" t="str">
        <f t="shared" si="714"/>
        <v>Wednesday</v>
      </c>
      <c r="M4580" s="20">
        <f t="shared" si="715"/>
        <v>7</v>
      </c>
      <c r="N4580" s="19">
        <v>5724</v>
      </c>
      <c r="O4580" s="4">
        <f>MATCH(N4580-1,'Supply Data'!$K$12:$K$17)+1</f>
        <v>5</v>
      </c>
      <c r="P4580">
        <f>INDEX('Supply Data'!$L$12:$L$17,'Demand Data'!O4580)</f>
        <v>75</v>
      </c>
      <c r="R4580" t="str">
        <f t="shared" si="716"/>
        <v>09-Jul-08 Wednesday 15</v>
      </c>
    </row>
    <row r="4581" spans="4:18" x14ac:dyDescent="0.35">
      <c r="D4581" s="21">
        <f t="shared" si="717"/>
        <v>39638.624999988904</v>
      </c>
      <c r="E4581" s="21" t="b">
        <f t="shared" si="710"/>
        <v>0</v>
      </c>
      <c r="F4581" s="21" t="b">
        <f t="shared" si="711"/>
        <v>0</v>
      </c>
      <c r="G4581" s="20">
        <f t="shared" si="712"/>
        <v>1</v>
      </c>
      <c r="H4581" s="20">
        <f t="shared" si="713"/>
        <v>24</v>
      </c>
      <c r="I4581" s="20">
        <f t="shared" si="718"/>
        <v>16</v>
      </c>
      <c r="J4581" s="21">
        <f t="shared" si="719"/>
        <v>39638</v>
      </c>
      <c r="K4581" s="21"/>
      <c r="L4581" s="21" t="str">
        <f t="shared" si="714"/>
        <v>Wednesday</v>
      </c>
      <c r="M4581" s="20">
        <f t="shared" si="715"/>
        <v>7</v>
      </c>
      <c r="N4581" s="19">
        <v>5709</v>
      </c>
      <c r="O4581" s="4">
        <f>MATCH(N4581-1,'Supply Data'!$K$12:$K$17)+1</f>
        <v>5</v>
      </c>
      <c r="P4581">
        <f>INDEX('Supply Data'!$L$12:$L$17,'Demand Data'!O4581)</f>
        <v>75</v>
      </c>
      <c r="R4581" t="str">
        <f t="shared" si="716"/>
        <v>09-Jul-08 Wednesday 16</v>
      </c>
    </row>
    <row r="4582" spans="4:18" x14ac:dyDescent="0.35">
      <c r="D4582" s="21">
        <f t="shared" si="717"/>
        <v>39638.666666655568</v>
      </c>
      <c r="E4582" s="21" t="b">
        <f t="shared" si="710"/>
        <v>0</v>
      </c>
      <c r="F4582" s="21" t="b">
        <f t="shared" si="711"/>
        <v>0</v>
      </c>
      <c r="G4582" s="20">
        <f t="shared" si="712"/>
        <v>1</v>
      </c>
      <c r="H4582" s="20">
        <f t="shared" si="713"/>
        <v>24</v>
      </c>
      <c r="I4582" s="20">
        <f t="shared" si="718"/>
        <v>17</v>
      </c>
      <c r="J4582" s="21">
        <f t="shared" si="719"/>
        <v>39638</v>
      </c>
      <c r="K4582" s="21"/>
      <c r="L4582" s="21" t="str">
        <f t="shared" si="714"/>
        <v>Wednesday</v>
      </c>
      <c r="M4582" s="20">
        <f t="shared" si="715"/>
        <v>7</v>
      </c>
      <c r="N4582" s="19">
        <v>5548.5</v>
      </c>
      <c r="O4582" s="4">
        <f>MATCH(N4582-1,'Supply Data'!$K$12:$K$17)+1</f>
        <v>5</v>
      </c>
      <c r="P4582">
        <f>INDEX('Supply Data'!$L$12:$L$17,'Demand Data'!O4582)</f>
        <v>75</v>
      </c>
      <c r="R4582" t="str">
        <f t="shared" si="716"/>
        <v>09-Jul-08 Wednesday 17</v>
      </c>
    </row>
    <row r="4583" spans="4:18" x14ac:dyDescent="0.35">
      <c r="D4583" s="21">
        <f t="shared" si="717"/>
        <v>39638.708333322233</v>
      </c>
      <c r="E4583" s="21" t="b">
        <f t="shared" si="710"/>
        <v>0</v>
      </c>
      <c r="F4583" s="21" t="b">
        <f t="shared" si="711"/>
        <v>0</v>
      </c>
      <c r="G4583" s="20">
        <f t="shared" si="712"/>
        <v>1</v>
      </c>
      <c r="H4583" s="20">
        <f t="shared" si="713"/>
        <v>24</v>
      </c>
      <c r="I4583" s="20">
        <f t="shared" si="718"/>
        <v>18</v>
      </c>
      <c r="J4583" s="21">
        <f t="shared" si="719"/>
        <v>39638</v>
      </c>
      <c r="K4583" s="21"/>
      <c r="L4583" s="21" t="str">
        <f t="shared" si="714"/>
        <v>Wednesday</v>
      </c>
      <c r="M4583" s="20">
        <f t="shared" si="715"/>
        <v>7</v>
      </c>
      <c r="N4583" s="19">
        <v>5506.5</v>
      </c>
      <c r="O4583" s="4">
        <f>MATCH(N4583-1,'Supply Data'!$K$12:$K$17)+1</f>
        <v>5</v>
      </c>
      <c r="P4583">
        <f>INDEX('Supply Data'!$L$12:$L$17,'Demand Data'!O4583)</f>
        <v>75</v>
      </c>
      <c r="R4583" t="str">
        <f t="shared" si="716"/>
        <v>09-Jul-08 Wednesday 18</v>
      </c>
    </row>
    <row r="4584" spans="4:18" x14ac:dyDescent="0.35">
      <c r="D4584" s="21">
        <f t="shared" si="717"/>
        <v>39638.749999988897</v>
      </c>
      <c r="E4584" s="21" t="b">
        <f t="shared" si="710"/>
        <v>0</v>
      </c>
      <c r="F4584" s="21" t="b">
        <f t="shared" si="711"/>
        <v>0</v>
      </c>
      <c r="G4584" s="20">
        <f t="shared" si="712"/>
        <v>1</v>
      </c>
      <c r="H4584" s="20">
        <f t="shared" si="713"/>
        <v>24</v>
      </c>
      <c r="I4584" s="20">
        <f t="shared" si="718"/>
        <v>19</v>
      </c>
      <c r="J4584" s="21">
        <f t="shared" si="719"/>
        <v>39638</v>
      </c>
      <c r="K4584" s="21"/>
      <c r="L4584" s="21" t="str">
        <f t="shared" si="714"/>
        <v>Wednesday</v>
      </c>
      <c r="M4584" s="20">
        <f t="shared" si="715"/>
        <v>7</v>
      </c>
      <c r="N4584" s="19">
        <v>5983.5</v>
      </c>
      <c r="O4584" s="4">
        <f>MATCH(N4584-1,'Supply Data'!$K$12:$K$17)+1</f>
        <v>5</v>
      </c>
      <c r="P4584">
        <f>INDEX('Supply Data'!$L$12:$L$17,'Demand Data'!O4584)</f>
        <v>75</v>
      </c>
      <c r="R4584" t="str">
        <f t="shared" si="716"/>
        <v>09-Jul-08 Wednesday 19</v>
      </c>
    </row>
    <row r="4585" spans="4:18" x14ac:dyDescent="0.35">
      <c r="D4585" s="21">
        <f t="shared" si="717"/>
        <v>39638.791666655561</v>
      </c>
      <c r="E4585" s="21" t="b">
        <f t="shared" si="710"/>
        <v>0</v>
      </c>
      <c r="F4585" s="21" t="b">
        <f t="shared" si="711"/>
        <v>0</v>
      </c>
      <c r="G4585" s="20">
        <f t="shared" si="712"/>
        <v>1</v>
      </c>
      <c r="H4585" s="20">
        <f t="shared" si="713"/>
        <v>24</v>
      </c>
      <c r="I4585" s="20">
        <f t="shared" si="718"/>
        <v>20</v>
      </c>
      <c r="J4585" s="21">
        <f t="shared" si="719"/>
        <v>39638</v>
      </c>
      <c r="K4585" s="21"/>
      <c r="L4585" s="21" t="str">
        <f t="shared" si="714"/>
        <v>Wednesday</v>
      </c>
      <c r="M4585" s="20">
        <f t="shared" si="715"/>
        <v>7</v>
      </c>
      <c r="N4585" s="19">
        <v>5937</v>
      </c>
      <c r="O4585" s="4">
        <f>MATCH(N4585-1,'Supply Data'!$K$12:$K$17)+1</f>
        <v>5</v>
      </c>
      <c r="P4585">
        <f>INDEX('Supply Data'!$L$12:$L$17,'Demand Data'!O4585)</f>
        <v>75</v>
      </c>
      <c r="R4585" t="str">
        <f t="shared" si="716"/>
        <v>09-Jul-08 Wednesday 20</v>
      </c>
    </row>
    <row r="4586" spans="4:18" x14ac:dyDescent="0.35">
      <c r="D4586" s="21">
        <f t="shared" si="717"/>
        <v>39638.833333322225</v>
      </c>
      <c r="E4586" s="21" t="b">
        <f t="shared" si="710"/>
        <v>0</v>
      </c>
      <c r="F4586" s="21" t="b">
        <f t="shared" si="711"/>
        <v>0</v>
      </c>
      <c r="G4586" s="20">
        <f t="shared" si="712"/>
        <v>1</v>
      </c>
      <c r="H4586" s="20">
        <f t="shared" si="713"/>
        <v>24</v>
      </c>
      <c r="I4586" s="20">
        <f t="shared" si="718"/>
        <v>21</v>
      </c>
      <c r="J4586" s="21">
        <f t="shared" si="719"/>
        <v>39638</v>
      </c>
      <c r="K4586" s="21"/>
      <c r="L4586" s="21" t="str">
        <f t="shared" si="714"/>
        <v>Wednesday</v>
      </c>
      <c r="M4586" s="20">
        <f t="shared" si="715"/>
        <v>7</v>
      </c>
      <c r="N4586" s="19">
        <v>5664</v>
      </c>
      <c r="O4586" s="4">
        <f>MATCH(N4586-1,'Supply Data'!$K$12:$K$17)+1</f>
        <v>5</v>
      </c>
      <c r="P4586">
        <f>INDEX('Supply Data'!$L$12:$L$17,'Demand Data'!O4586)</f>
        <v>75</v>
      </c>
      <c r="R4586" t="str">
        <f t="shared" si="716"/>
        <v>09-Jul-08 Wednesday 21</v>
      </c>
    </row>
    <row r="4587" spans="4:18" x14ac:dyDescent="0.35">
      <c r="D4587" s="21">
        <f t="shared" si="717"/>
        <v>39638.87499998889</v>
      </c>
      <c r="E4587" s="21" t="b">
        <f t="shared" si="710"/>
        <v>0</v>
      </c>
      <c r="F4587" s="21" t="b">
        <f t="shared" si="711"/>
        <v>0</v>
      </c>
      <c r="G4587" s="20">
        <f t="shared" si="712"/>
        <v>1</v>
      </c>
      <c r="H4587" s="20">
        <f t="shared" si="713"/>
        <v>24</v>
      </c>
      <c r="I4587" s="20">
        <f t="shared" si="718"/>
        <v>22</v>
      </c>
      <c r="J4587" s="21">
        <f t="shared" si="719"/>
        <v>39638</v>
      </c>
      <c r="K4587" s="21"/>
      <c r="L4587" s="21" t="str">
        <f t="shared" si="714"/>
        <v>Wednesday</v>
      </c>
      <c r="M4587" s="20">
        <f t="shared" si="715"/>
        <v>7</v>
      </c>
      <c r="N4587" s="19">
        <v>5091</v>
      </c>
      <c r="O4587" s="4">
        <f>MATCH(N4587-1,'Supply Data'!$K$12:$K$17)+1</f>
        <v>5</v>
      </c>
      <c r="P4587">
        <f>INDEX('Supply Data'!$L$12:$L$17,'Demand Data'!O4587)</f>
        <v>75</v>
      </c>
      <c r="R4587" t="str">
        <f t="shared" si="716"/>
        <v>09-Jul-08 Wednesday 22</v>
      </c>
    </row>
    <row r="4588" spans="4:18" x14ac:dyDescent="0.35">
      <c r="D4588" s="21">
        <f t="shared" si="717"/>
        <v>39638.916666655554</v>
      </c>
      <c r="E4588" s="21" t="b">
        <f t="shared" si="710"/>
        <v>0</v>
      </c>
      <c r="F4588" s="21" t="b">
        <f t="shared" si="711"/>
        <v>0</v>
      </c>
      <c r="G4588" s="20">
        <f t="shared" si="712"/>
        <v>1</v>
      </c>
      <c r="H4588" s="20">
        <f t="shared" si="713"/>
        <v>24</v>
      </c>
      <c r="I4588" s="20">
        <f t="shared" si="718"/>
        <v>23</v>
      </c>
      <c r="J4588" s="21">
        <f t="shared" si="719"/>
        <v>39638</v>
      </c>
      <c r="K4588" s="21"/>
      <c r="L4588" s="21" t="str">
        <f t="shared" si="714"/>
        <v>Wednesday</v>
      </c>
      <c r="M4588" s="20">
        <f t="shared" si="715"/>
        <v>7</v>
      </c>
      <c r="N4588" s="19">
        <v>4651.5</v>
      </c>
      <c r="O4588" s="4">
        <f>MATCH(N4588-1,'Supply Data'!$K$12:$K$17)+1</f>
        <v>4</v>
      </c>
      <c r="P4588">
        <f>INDEX('Supply Data'!$L$12:$L$17,'Demand Data'!O4588)</f>
        <v>50</v>
      </c>
      <c r="R4588" t="str">
        <f t="shared" si="716"/>
        <v>09-Jul-08 Wednesday 23</v>
      </c>
    </row>
    <row r="4589" spans="4:18" x14ac:dyDescent="0.35">
      <c r="D4589" s="21">
        <f t="shared" si="717"/>
        <v>39638.958333322218</v>
      </c>
      <c r="E4589" s="21" t="b">
        <f t="shared" si="710"/>
        <v>0</v>
      </c>
      <c r="F4589" s="21" t="b">
        <f t="shared" si="711"/>
        <v>0</v>
      </c>
      <c r="G4589" s="20">
        <f t="shared" si="712"/>
        <v>1</v>
      </c>
      <c r="H4589" s="20">
        <f t="shared" si="713"/>
        <v>24</v>
      </c>
      <c r="I4589" s="20">
        <f t="shared" si="718"/>
        <v>24</v>
      </c>
      <c r="J4589" s="21">
        <f t="shared" si="719"/>
        <v>39638</v>
      </c>
      <c r="K4589" s="21"/>
      <c r="L4589" s="21" t="str">
        <f t="shared" si="714"/>
        <v>Wednesday</v>
      </c>
      <c r="M4589" s="20">
        <f t="shared" si="715"/>
        <v>7</v>
      </c>
      <c r="N4589" s="19">
        <v>4404</v>
      </c>
      <c r="O4589" s="4">
        <f>MATCH(N4589-1,'Supply Data'!$K$12:$K$17)+1</f>
        <v>4</v>
      </c>
      <c r="P4589">
        <f>INDEX('Supply Data'!$L$12:$L$17,'Demand Data'!O4589)</f>
        <v>50</v>
      </c>
      <c r="R4589" t="str">
        <f t="shared" si="716"/>
        <v>09-Jul-08 Wednesday 24</v>
      </c>
    </row>
    <row r="4590" spans="4:18" x14ac:dyDescent="0.35">
      <c r="D4590" s="21">
        <f t="shared" si="717"/>
        <v>39638.999999988882</v>
      </c>
      <c r="E4590" s="21" t="b">
        <f t="shared" si="710"/>
        <v>0</v>
      </c>
      <c r="F4590" s="21" t="b">
        <f t="shared" si="711"/>
        <v>0</v>
      </c>
      <c r="G4590" s="20">
        <f t="shared" si="712"/>
        <v>1</v>
      </c>
      <c r="H4590" s="20">
        <f t="shared" si="713"/>
        <v>24</v>
      </c>
      <c r="I4590" s="20">
        <f t="shared" si="718"/>
        <v>1</v>
      </c>
      <c r="J4590" s="21">
        <f t="shared" si="719"/>
        <v>39639</v>
      </c>
      <c r="K4590" s="21"/>
      <c r="L4590" s="21" t="str">
        <f t="shared" si="714"/>
        <v>Thursday</v>
      </c>
      <c r="M4590" s="20">
        <f t="shared" si="715"/>
        <v>7</v>
      </c>
      <c r="N4590" s="19">
        <v>4210.5</v>
      </c>
      <c r="O4590" s="4">
        <f>MATCH(N4590-1,'Supply Data'!$K$12:$K$17)+1</f>
        <v>4</v>
      </c>
      <c r="P4590">
        <f>INDEX('Supply Data'!$L$12:$L$17,'Demand Data'!O4590)</f>
        <v>50</v>
      </c>
      <c r="R4590" t="str">
        <f t="shared" si="716"/>
        <v>10-Jul-08 Thursday 1</v>
      </c>
    </row>
    <row r="4591" spans="4:18" x14ac:dyDescent="0.35">
      <c r="D4591" s="21">
        <f t="shared" si="717"/>
        <v>39639.041666655547</v>
      </c>
      <c r="E4591" s="21" t="b">
        <f t="shared" si="710"/>
        <v>0</v>
      </c>
      <c r="F4591" s="21" t="b">
        <f t="shared" si="711"/>
        <v>0</v>
      </c>
      <c r="G4591" s="20">
        <f t="shared" si="712"/>
        <v>1</v>
      </c>
      <c r="H4591" s="20">
        <f t="shared" si="713"/>
        <v>24</v>
      </c>
      <c r="I4591" s="20">
        <f t="shared" si="718"/>
        <v>2</v>
      </c>
      <c r="J4591" s="21">
        <f t="shared" si="719"/>
        <v>39639</v>
      </c>
      <c r="K4591" s="21"/>
      <c r="L4591" s="21" t="str">
        <f t="shared" si="714"/>
        <v>Thursday</v>
      </c>
      <c r="M4591" s="20">
        <f t="shared" si="715"/>
        <v>7</v>
      </c>
      <c r="N4591" s="19">
        <v>4098</v>
      </c>
      <c r="O4591" s="4">
        <f>MATCH(N4591-1,'Supply Data'!$K$12:$K$17)+1</f>
        <v>4</v>
      </c>
      <c r="P4591">
        <f>INDEX('Supply Data'!$L$12:$L$17,'Demand Data'!O4591)</f>
        <v>50</v>
      </c>
      <c r="R4591" t="str">
        <f t="shared" si="716"/>
        <v>10-Jul-08 Thursday 2</v>
      </c>
    </row>
    <row r="4592" spans="4:18" x14ac:dyDescent="0.35">
      <c r="D4592" s="21">
        <f t="shared" si="717"/>
        <v>39639.083333322211</v>
      </c>
      <c r="E4592" s="21" t="b">
        <f t="shared" si="710"/>
        <v>0</v>
      </c>
      <c r="F4592" s="21" t="b">
        <f t="shared" si="711"/>
        <v>0</v>
      </c>
      <c r="G4592" s="20">
        <f t="shared" si="712"/>
        <v>1</v>
      </c>
      <c r="H4592" s="20">
        <f t="shared" si="713"/>
        <v>24</v>
      </c>
      <c r="I4592" s="20">
        <f t="shared" si="718"/>
        <v>3</v>
      </c>
      <c r="J4592" s="21">
        <f t="shared" si="719"/>
        <v>39639</v>
      </c>
      <c r="K4592" s="21"/>
      <c r="L4592" s="21" t="str">
        <f t="shared" si="714"/>
        <v>Thursday</v>
      </c>
      <c r="M4592" s="20">
        <f t="shared" si="715"/>
        <v>7</v>
      </c>
      <c r="N4592" s="19">
        <v>3975</v>
      </c>
      <c r="O4592" s="4">
        <f>MATCH(N4592-1,'Supply Data'!$K$12:$K$17)+1</f>
        <v>4</v>
      </c>
      <c r="P4592">
        <f>INDEX('Supply Data'!$L$12:$L$17,'Demand Data'!O4592)</f>
        <v>50</v>
      </c>
      <c r="R4592" t="str">
        <f t="shared" si="716"/>
        <v>10-Jul-08 Thursday 3</v>
      </c>
    </row>
    <row r="4593" spans="4:18" x14ac:dyDescent="0.35">
      <c r="D4593" s="21">
        <f t="shared" si="717"/>
        <v>39639.124999988875</v>
      </c>
      <c r="E4593" s="21" t="b">
        <f t="shared" si="710"/>
        <v>0</v>
      </c>
      <c r="F4593" s="21" t="b">
        <f t="shared" si="711"/>
        <v>0</v>
      </c>
      <c r="G4593" s="20">
        <f t="shared" si="712"/>
        <v>1</v>
      </c>
      <c r="H4593" s="20">
        <f t="shared" si="713"/>
        <v>24</v>
      </c>
      <c r="I4593" s="20">
        <f t="shared" si="718"/>
        <v>4</v>
      </c>
      <c r="J4593" s="21">
        <f t="shared" si="719"/>
        <v>39639</v>
      </c>
      <c r="K4593" s="21"/>
      <c r="L4593" s="21" t="str">
        <f t="shared" si="714"/>
        <v>Thursday</v>
      </c>
      <c r="M4593" s="20">
        <f t="shared" si="715"/>
        <v>7</v>
      </c>
      <c r="N4593" s="19">
        <v>3957</v>
      </c>
      <c r="O4593" s="4">
        <f>MATCH(N4593-1,'Supply Data'!$K$12:$K$17)+1</f>
        <v>4</v>
      </c>
      <c r="P4593">
        <f>INDEX('Supply Data'!$L$12:$L$17,'Demand Data'!O4593)</f>
        <v>50</v>
      </c>
      <c r="R4593" t="str">
        <f t="shared" si="716"/>
        <v>10-Jul-08 Thursday 4</v>
      </c>
    </row>
    <row r="4594" spans="4:18" x14ac:dyDescent="0.35">
      <c r="D4594" s="21">
        <f t="shared" si="717"/>
        <v>39639.166666655539</v>
      </c>
      <c r="E4594" s="21" t="b">
        <f t="shared" si="710"/>
        <v>0</v>
      </c>
      <c r="F4594" s="21" t="b">
        <f t="shared" si="711"/>
        <v>0</v>
      </c>
      <c r="G4594" s="20">
        <f t="shared" si="712"/>
        <v>1</v>
      </c>
      <c r="H4594" s="20">
        <f t="shared" si="713"/>
        <v>24</v>
      </c>
      <c r="I4594" s="20">
        <f t="shared" si="718"/>
        <v>5</v>
      </c>
      <c r="J4594" s="21">
        <f t="shared" si="719"/>
        <v>39639</v>
      </c>
      <c r="K4594" s="21"/>
      <c r="L4594" s="21" t="str">
        <f t="shared" si="714"/>
        <v>Thursday</v>
      </c>
      <c r="M4594" s="20">
        <f t="shared" si="715"/>
        <v>7</v>
      </c>
      <c r="N4594" s="19">
        <v>4135.5</v>
      </c>
      <c r="O4594" s="4">
        <f>MATCH(N4594-1,'Supply Data'!$K$12:$K$17)+1</f>
        <v>4</v>
      </c>
      <c r="P4594">
        <f>INDEX('Supply Data'!$L$12:$L$17,'Demand Data'!O4594)</f>
        <v>50</v>
      </c>
      <c r="R4594" t="str">
        <f t="shared" si="716"/>
        <v>10-Jul-08 Thursday 5</v>
      </c>
    </row>
    <row r="4595" spans="4:18" x14ac:dyDescent="0.35">
      <c r="D4595" s="21">
        <f t="shared" si="717"/>
        <v>39639.208333322204</v>
      </c>
      <c r="E4595" s="21" t="b">
        <f t="shared" si="710"/>
        <v>0</v>
      </c>
      <c r="F4595" s="21" t="b">
        <f t="shared" si="711"/>
        <v>0</v>
      </c>
      <c r="G4595" s="20">
        <f t="shared" si="712"/>
        <v>1</v>
      </c>
      <c r="H4595" s="20">
        <f t="shared" si="713"/>
        <v>24</v>
      </c>
      <c r="I4595" s="20">
        <f t="shared" si="718"/>
        <v>6</v>
      </c>
      <c r="J4595" s="21">
        <f t="shared" si="719"/>
        <v>39639</v>
      </c>
      <c r="K4595" s="21"/>
      <c r="L4595" s="21" t="str">
        <f t="shared" si="714"/>
        <v>Thursday</v>
      </c>
      <c r="M4595" s="20">
        <f t="shared" si="715"/>
        <v>7</v>
      </c>
      <c r="N4595" s="19">
        <v>4029</v>
      </c>
      <c r="O4595" s="4">
        <f>MATCH(N4595-1,'Supply Data'!$K$12:$K$17)+1</f>
        <v>4</v>
      </c>
      <c r="P4595">
        <f>INDEX('Supply Data'!$L$12:$L$17,'Demand Data'!O4595)</f>
        <v>50</v>
      </c>
      <c r="R4595" t="str">
        <f t="shared" si="716"/>
        <v>10-Jul-08 Thursday 6</v>
      </c>
    </row>
    <row r="4596" spans="4:18" x14ac:dyDescent="0.35">
      <c r="D4596" s="21">
        <f t="shared" si="717"/>
        <v>39639.249999988868</v>
      </c>
      <c r="E4596" s="21" t="b">
        <f t="shared" si="710"/>
        <v>0</v>
      </c>
      <c r="F4596" s="21" t="b">
        <f t="shared" si="711"/>
        <v>0</v>
      </c>
      <c r="G4596" s="20">
        <f t="shared" si="712"/>
        <v>1</v>
      </c>
      <c r="H4596" s="20">
        <f t="shared" si="713"/>
        <v>24</v>
      </c>
      <c r="I4596" s="20">
        <f t="shared" si="718"/>
        <v>7</v>
      </c>
      <c r="J4596" s="21">
        <f t="shared" si="719"/>
        <v>39639</v>
      </c>
      <c r="K4596" s="21"/>
      <c r="L4596" s="21" t="str">
        <f t="shared" si="714"/>
        <v>Thursday</v>
      </c>
      <c r="M4596" s="20">
        <f t="shared" si="715"/>
        <v>7</v>
      </c>
      <c r="N4596" s="19">
        <v>4129.5</v>
      </c>
      <c r="O4596" s="4">
        <f>MATCH(N4596-1,'Supply Data'!$K$12:$K$17)+1</f>
        <v>4</v>
      </c>
      <c r="P4596">
        <f>INDEX('Supply Data'!$L$12:$L$17,'Demand Data'!O4596)</f>
        <v>50</v>
      </c>
      <c r="R4596" t="str">
        <f t="shared" si="716"/>
        <v>10-Jul-08 Thursday 7</v>
      </c>
    </row>
    <row r="4597" spans="4:18" x14ac:dyDescent="0.35">
      <c r="D4597" s="21">
        <f t="shared" si="717"/>
        <v>39639.291666655532</v>
      </c>
      <c r="E4597" s="21" t="b">
        <f t="shared" si="710"/>
        <v>0</v>
      </c>
      <c r="F4597" s="21" t="b">
        <f t="shared" si="711"/>
        <v>0</v>
      </c>
      <c r="G4597" s="20">
        <f t="shared" si="712"/>
        <v>1</v>
      </c>
      <c r="H4597" s="20">
        <f t="shared" si="713"/>
        <v>24</v>
      </c>
      <c r="I4597" s="20">
        <f t="shared" si="718"/>
        <v>8</v>
      </c>
      <c r="J4597" s="21">
        <f t="shared" si="719"/>
        <v>39639</v>
      </c>
      <c r="K4597" s="21"/>
      <c r="L4597" s="21" t="str">
        <f t="shared" si="714"/>
        <v>Thursday</v>
      </c>
      <c r="M4597" s="20">
        <f t="shared" si="715"/>
        <v>7</v>
      </c>
      <c r="N4597" s="19">
        <v>3441</v>
      </c>
      <c r="O4597" s="4">
        <f>MATCH(N4597-1,'Supply Data'!$K$12:$K$17)+1</f>
        <v>3</v>
      </c>
      <c r="P4597">
        <f>INDEX('Supply Data'!$L$12:$L$17,'Demand Data'!O4597)</f>
        <v>23</v>
      </c>
      <c r="R4597" t="str">
        <f t="shared" si="716"/>
        <v>10-Jul-08 Thursday 8</v>
      </c>
    </row>
    <row r="4598" spans="4:18" x14ac:dyDescent="0.35">
      <c r="D4598" s="21">
        <f t="shared" si="717"/>
        <v>39639.333333322196</v>
      </c>
      <c r="E4598" s="21" t="b">
        <f t="shared" si="710"/>
        <v>0</v>
      </c>
      <c r="F4598" s="21" t="b">
        <f t="shared" si="711"/>
        <v>0</v>
      </c>
      <c r="G4598" s="20">
        <f t="shared" si="712"/>
        <v>1</v>
      </c>
      <c r="H4598" s="20">
        <f t="shared" si="713"/>
        <v>24</v>
      </c>
      <c r="I4598" s="20">
        <f t="shared" si="718"/>
        <v>9</v>
      </c>
      <c r="J4598" s="21">
        <f t="shared" si="719"/>
        <v>39639</v>
      </c>
      <c r="K4598" s="21"/>
      <c r="L4598" s="21" t="str">
        <f t="shared" si="714"/>
        <v>Thursday</v>
      </c>
      <c r="M4598" s="20">
        <f t="shared" si="715"/>
        <v>7</v>
      </c>
      <c r="N4598" s="19">
        <v>5595</v>
      </c>
      <c r="O4598" s="4">
        <f>MATCH(N4598-1,'Supply Data'!$K$12:$K$17)+1</f>
        <v>5</v>
      </c>
      <c r="P4598">
        <f>INDEX('Supply Data'!$L$12:$L$17,'Demand Data'!O4598)</f>
        <v>75</v>
      </c>
      <c r="R4598" t="str">
        <f t="shared" si="716"/>
        <v>10-Jul-08 Thursday 9</v>
      </c>
    </row>
    <row r="4599" spans="4:18" x14ac:dyDescent="0.35">
      <c r="D4599" s="21">
        <f t="shared" si="717"/>
        <v>39639.374999988861</v>
      </c>
      <c r="E4599" s="21" t="b">
        <f t="shared" si="710"/>
        <v>0</v>
      </c>
      <c r="F4599" s="21" t="b">
        <f t="shared" si="711"/>
        <v>0</v>
      </c>
      <c r="G4599" s="20">
        <f t="shared" si="712"/>
        <v>1</v>
      </c>
      <c r="H4599" s="20">
        <f t="shared" si="713"/>
        <v>24</v>
      </c>
      <c r="I4599" s="20">
        <f t="shared" si="718"/>
        <v>10</v>
      </c>
      <c r="J4599" s="21">
        <f t="shared" si="719"/>
        <v>39639</v>
      </c>
      <c r="K4599" s="21"/>
      <c r="L4599" s="21" t="str">
        <f t="shared" si="714"/>
        <v>Thursday</v>
      </c>
      <c r="M4599" s="20">
        <f t="shared" si="715"/>
        <v>7</v>
      </c>
      <c r="N4599" s="19">
        <v>5868</v>
      </c>
      <c r="O4599" s="4">
        <f>MATCH(N4599-1,'Supply Data'!$K$12:$K$17)+1</f>
        <v>5</v>
      </c>
      <c r="P4599">
        <f>INDEX('Supply Data'!$L$12:$L$17,'Demand Data'!O4599)</f>
        <v>75</v>
      </c>
      <c r="R4599" t="str">
        <f t="shared" si="716"/>
        <v>10-Jul-08 Thursday 10</v>
      </c>
    </row>
    <row r="4600" spans="4:18" x14ac:dyDescent="0.35">
      <c r="D4600" s="21">
        <f t="shared" si="717"/>
        <v>39639.416666655525</v>
      </c>
      <c r="E4600" s="21" t="b">
        <f t="shared" si="710"/>
        <v>0</v>
      </c>
      <c r="F4600" s="21" t="b">
        <f t="shared" si="711"/>
        <v>0</v>
      </c>
      <c r="G4600" s="20">
        <f t="shared" si="712"/>
        <v>1</v>
      </c>
      <c r="H4600" s="20">
        <f t="shared" si="713"/>
        <v>24</v>
      </c>
      <c r="I4600" s="20">
        <f t="shared" si="718"/>
        <v>11</v>
      </c>
      <c r="J4600" s="21">
        <f t="shared" si="719"/>
        <v>39639</v>
      </c>
      <c r="K4600" s="21"/>
      <c r="L4600" s="21" t="str">
        <f t="shared" si="714"/>
        <v>Thursday</v>
      </c>
      <c r="M4600" s="20">
        <f t="shared" si="715"/>
        <v>7</v>
      </c>
      <c r="N4600" s="19">
        <v>6052.5</v>
      </c>
      <c r="O4600" s="4">
        <f>MATCH(N4600-1,'Supply Data'!$K$12:$K$17)+1</f>
        <v>5</v>
      </c>
      <c r="P4600">
        <f>INDEX('Supply Data'!$L$12:$L$17,'Demand Data'!O4600)</f>
        <v>75</v>
      </c>
      <c r="R4600" t="str">
        <f t="shared" si="716"/>
        <v>10-Jul-08 Thursday 11</v>
      </c>
    </row>
    <row r="4601" spans="4:18" x14ac:dyDescent="0.35">
      <c r="D4601" s="21">
        <f t="shared" si="717"/>
        <v>39639.458333322189</v>
      </c>
      <c r="E4601" s="21" t="b">
        <f t="shared" si="710"/>
        <v>0</v>
      </c>
      <c r="F4601" s="21" t="b">
        <f t="shared" si="711"/>
        <v>0</v>
      </c>
      <c r="G4601" s="20">
        <f t="shared" si="712"/>
        <v>1</v>
      </c>
      <c r="H4601" s="20">
        <f t="shared" si="713"/>
        <v>24</v>
      </c>
      <c r="I4601" s="20">
        <f t="shared" si="718"/>
        <v>12</v>
      </c>
      <c r="J4601" s="21">
        <f t="shared" si="719"/>
        <v>39639</v>
      </c>
      <c r="K4601" s="21"/>
      <c r="L4601" s="21" t="str">
        <f t="shared" si="714"/>
        <v>Thursday</v>
      </c>
      <c r="M4601" s="20">
        <f t="shared" si="715"/>
        <v>7</v>
      </c>
      <c r="N4601" s="19">
        <v>5880</v>
      </c>
      <c r="O4601" s="4">
        <f>MATCH(N4601-1,'Supply Data'!$K$12:$K$17)+1</f>
        <v>5</v>
      </c>
      <c r="P4601">
        <f>INDEX('Supply Data'!$L$12:$L$17,'Demand Data'!O4601)</f>
        <v>75</v>
      </c>
      <c r="R4601" t="str">
        <f t="shared" si="716"/>
        <v>10-Jul-08 Thursday 12</v>
      </c>
    </row>
    <row r="4602" spans="4:18" x14ac:dyDescent="0.35">
      <c r="D4602" s="21">
        <f t="shared" si="717"/>
        <v>39639.499999988853</v>
      </c>
      <c r="E4602" s="21" t="b">
        <f t="shared" si="710"/>
        <v>0</v>
      </c>
      <c r="F4602" s="21" t="b">
        <f t="shared" si="711"/>
        <v>0</v>
      </c>
      <c r="G4602" s="20">
        <f t="shared" si="712"/>
        <v>1</v>
      </c>
      <c r="H4602" s="20">
        <f t="shared" si="713"/>
        <v>24</v>
      </c>
      <c r="I4602" s="20">
        <f t="shared" si="718"/>
        <v>13</v>
      </c>
      <c r="J4602" s="21">
        <f t="shared" si="719"/>
        <v>39639</v>
      </c>
      <c r="K4602" s="21"/>
      <c r="L4602" s="21" t="str">
        <f t="shared" si="714"/>
        <v>Thursday</v>
      </c>
      <c r="M4602" s="20">
        <f t="shared" si="715"/>
        <v>7</v>
      </c>
      <c r="N4602" s="19">
        <v>5886</v>
      </c>
      <c r="O4602" s="4">
        <f>MATCH(N4602-1,'Supply Data'!$K$12:$K$17)+1</f>
        <v>5</v>
      </c>
      <c r="P4602">
        <f>INDEX('Supply Data'!$L$12:$L$17,'Demand Data'!O4602)</f>
        <v>75</v>
      </c>
      <c r="R4602" t="str">
        <f t="shared" si="716"/>
        <v>10-Jul-08 Thursday 13</v>
      </c>
    </row>
    <row r="4603" spans="4:18" x14ac:dyDescent="0.35">
      <c r="D4603" s="21">
        <f t="shared" si="717"/>
        <v>39639.541666655517</v>
      </c>
      <c r="E4603" s="21" t="b">
        <f t="shared" si="710"/>
        <v>0</v>
      </c>
      <c r="F4603" s="21" t="b">
        <f t="shared" si="711"/>
        <v>0</v>
      </c>
      <c r="G4603" s="20">
        <f t="shared" si="712"/>
        <v>1</v>
      </c>
      <c r="H4603" s="20">
        <f t="shared" si="713"/>
        <v>24</v>
      </c>
      <c r="I4603" s="20">
        <f t="shared" si="718"/>
        <v>14</v>
      </c>
      <c r="J4603" s="21">
        <f t="shared" si="719"/>
        <v>39639</v>
      </c>
      <c r="K4603" s="21"/>
      <c r="L4603" s="21" t="str">
        <f t="shared" si="714"/>
        <v>Thursday</v>
      </c>
      <c r="M4603" s="20">
        <f t="shared" si="715"/>
        <v>7</v>
      </c>
      <c r="N4603" s="19">
        <v>6052.5</v>
      </c>
      <c r="O4603" s="4">
        <f>MATCH(N4603-1,'Supply Data'!$K$12:$K$17)+1</f>
        <v>5</v>
      </c>
      <c r="P4603">
        <f>INDEX('Supply Data'!$L$12:$L$17,'Demand Data'!O4603)</f>
        <v>75</v>
      </c>
      <c r="R4603" t="str">
        <f t="shared" si="716"/>
        <v>10-Jul-08 Thursday 14</v>
      </c>
    </row>
    <row r="4604" spans="4:18" x14ac:dyDescent="0.35">
      <c r="D4604" s="21">
        <f t="shared" si="717"/>
        <v>39639.583333322182</v>
      </c>
      <c r="E4604" s="21" t="b">
        <f t="shared" si="710"/>
        <v>0</v>
      </c>
      <c r="F4604" s="21" t="b">
        <f t="shared" si="711"/>
        <v>0</v>
      </c>
      <c r="G4604" s="20">
        <f t="shared" si="712"/>
        <v>1</v>
      </c>
      <c r="H4604" s="20">
        <f t="shared" si="713"/>
        <v>24</v>
      </c>
      <c r="I4604" s="20">
        <f t="shared" si="718"/>
        <v>15</v>
      </c>
      <c r="J4604" s="21">
        <f t="shared" si="719"/>
        <v>39639</v>
      </c>
      <c r="K4604" s="21"/>
      <c r="L4604" s="21" t="str">
        <f t="shared" si="714"/>
        <v>Thursday</v>
      </c>
      <c r="M4604" s="20">
        <f t="shared" si="715"/>
        <v>7</v>
      </c>
      <c r="N4604" s="19">
        <v>5860.5</v>
      </c>
      <c r="O4604" s="4">
        <f>MATCH(N4604-1,'Supply Data'!$K$12:$K$17)+1</f>
        <v>5</v>
      </c>
      <c r="P4604">
        <f>INDEX('Supply Data'!$L$12:$L$17,'Demand Data'!O4604)</f>
        <v>75</v>
      </c>
      <c r="R4604" t="str">
        <f t="shared" si="716"/>
        <v>10-Jul-08 Thursday 15</v>
      </c>
    </row>
    <row r="4605" spans="4:18" x14ac:dyDescent="0.35">
      <c r="D4605" s="21">
        <f t="shared" si="717"/>
        <v>39639.624999988846</v>
      </c>
      <c r="E4605" s="21" t="b">
        <f t="shared" si="710"/>
        <v>0</v>
      </c>
      <c r="F4605" s="21" t="b">
        <f t="shared" si="711"/>
        <v>0</v>
      </c>
      <c r="G4605" s="20">
        <f t="shared" si="712"/>
        <v>1</v>
      </c>
      <c r="H4605" s="20">
        <f t="shared" si="713"/>
        <v>24</v>
      </c>
      <c r="I4605" s="20">
        <f t="shared" si="718"/>
        <v>16</v>
      </c>
      <c r="J4605" s="21">
        <f t="shared" si="719"/>
        <v>39639</v>
      </c>
      <c r="K4605" s="21"/>
      <c r="L4605" s="21" t="str">
        <f t="shared" si="714"/>
        <v>Thursday</v>
      </c>
      <c r="M4605" s="20">
        <f t="shared" si="715"/>
        <v>7</v>
      </c>
      <c r="N4605" s="19">
        <v>4831.5</v>
      </c>
      <c r="O4605" s="4">
        <f>MATCH(N4605-1,'Supply Data'!$K$12:$K$17)+1</f>
        <v>5</v>
      </c>
      <c r="P4605">
        <f>INDEX('Supply Data'!$L$12:$L$17,'Demand Data'!O4605)</f>
        <v>75</v>
      </c>
      <c r="R4605" t="str">
        <f t="shared" si="716"/>
        <v>10-Jul-08 Thursday 16</v>
      </c>
    </row>
    <row r="4606" spans="4:18" x14ac:dyDescent="0.35">
      <c r="D4606" s="21">
        <f t="shared" si="717"/>
        <v>39639.66666665551</v>
      </c>
      <c r="E4606" s="21" t="b">
        <f t="shared" si="710"/>
        <v>0</v>
      </c>
      <c r="F4606" s="21" t="b">
        <f t="shared" si="711"/>
        <v>0</v>
      </c>
      <c r="G4606" s="20">
        <f t="shared" si="712"/>
        <v>1</v>
      </c>
      <c r="H4606" s="20">
        <f t="shared" si="713"/>
        <v>24</v>
      </c>
      <c r="I4606" s="20">
        <f t="shared" si="718"/>
        <v>17</v>
      </c>
      <c r="J4606" s="21">
        <f t="shared" si="719"/>
        <v>39639</v>
      </c>
      <c r="K4606" s="21"/>
      <c r="L4606" s="21" t="str">
        <f t="shared" si="714"/>
        <v>Thursday</v>
      </c>
      <c r="M4606" s="20">
        <f t="shared" si="715"/>
        <v>7</v>
      </c>
      <c r="N4606" s="19">
        <v>5640</v>
      </c>
      <c r="O4606" s="4">
        <f>MATCH(N4606-1,'Supply Data'!$K$12:$K$17)+1</f>
        <v>5</v>
      </c>
      <c r="P4606">
        <f>INDEX('Supply Data'!$L$12:$L$17,'Demand Data'!O4606)</f>
        <v>75</v>
      </c>
      <c r="R4606" t="str">
        <f t="shared" si="716"/>
        <v>10-Jul-08 Thursday 17</v>
      </c>
    </row>
    <row r="4607" spans="4:18" x14ac:dyDescent="0.35">
      <c r="D4607" s="21">
        <f t="shared" si="717"/>
        <v>39639.708333322174</v>
      </c>
      <c r="E4607" s="21" t="b">
        <f t="shared" si="710"/>
        <v>0</v>
      </c>
      <c r="F4607" s="21" t="b">
        <f t="shared" si="711"/>
        <v>0</v>
      </c>
      <c r="G4607" s="20">
        <f t="shared" si="712"/>
        <v>1</v>
      </c>
      <c r="H4607" s="20">
        <f t="shared" si="713"/>
        <v>24</v>
      </c>
      <c r="I4607" s="20">
        <f t="shared" si="718"/>
        <v>18</v>
      </c>
      <c r="J4607" s="21">
        <f t="shared" si="719"/>
        <v>39639</v>
      </c>
      <c r="K4607" s="21"/>
      <c r="L4607" s="21" t="str">
        <f t="shared" si="714"/>
        <v>Thursday</v>
      </c>
      <c r="M4607" s="20">
        <f t="shared" si="715"/>
        <v>7</v>
      </c>
      <c r="N4607" s="19">
        <v>5847</v>
      </c>
      <c r="O4607" s="4">
        <f>MATCH(N4607-1,'Supply Data'!$K$12:$K$17)+1</f>
        <v>5</v>
      </c>
      <c r="P4607">
        <f>INDEX('Supply Data'!$L$12:$L$17,'Demand Data'!O4607)</f>
        <v>75</v>
      </c>
      <c r="R4607" t="str">
        <f t="shared" si="716"/>
        <v>10-Jul-08 Thursday 18</v>
      </c>
    </row>
    <row r="4608" spans="4:18" x14ac:dyDescent="0.35">
      <c r="D4608" s="21">
        <f t="shared" si="717"/>
        <v>39639.749999988839</v>
      </c>
      <c r="E4608" s="21" t="b">
        <f t="shared" si="710"/>
        <v>0</v>
      </c>
      <c r="F4608" s="21" t="b">
        <f t="shared" si="711"/>
        <v>0</v>
      </c>
      <c r="G4608" s="20">
        <f t="shared" si="712"/>
        <v>1</v>
      </c>
      <c r="H4608" s="20">
        <f t="shared" si="713"/>
        <v>24</v>
      </c>
      <c r="I4608" s="20">
        <f t="shared" si="718"/>
        <v>19</v>
      </c>
      <c r="J4608" s="21">
        <f t="shared" si="719"/>
        <v>39639</v>
      </c>
      <c r="K4608" s="21"/>
      <c r="L4608" s="21" t="str">
        <f t="shared" si="714"/>
        <v>Thursday</v>
      </c>
      <c r="M4608" s="20">
        <f t="shared" si="715"/>
        <v>7</v>
      </c>
      <c r="N4608" s="19">
        <v>5965.5</v>
      </c>
      <c r="O4608" s="4">
        <f>MATCH(N4608-1,'Supply Data'!$K$12:$K$17)+1</f>
        <v>5</v>
      </c>
      <c r="P4608">
        <f>INDEX('Supply Data'!$L$12:$L$17,'Demand Data'!O4608)</f>
        <v>75</v>
      </c>
      <c r="R4608" t="str">
        <f t="shared" si="716"/>
        <v>10-Jul-08 Thursday 19</v>
      </c>
    </row>
    <row r="4609" spans="4:18" x14ac:dyDescent="0.35">
      <c r="D4609" s="21">
        <f t="shared" si="717"/>
        <v>39639.791666655503</v>
      </c>
      <c r="E4609" s="21" t="b">
        <f t="shared" si="710"/>
        <v>0</v>
      </c>
      <c r="F4609" s="21" t="b">
        <f t="shared" si="711"/>
        <v>0</v>
      </c>
      <c r="G4609" s="20">
        <f t="shared" si="712"/>
        <v>1</v>
      </c>
      <c r="H4609" s="20">
        <f t="shared" si="713"/>
        <v>24</v>
      </c>
      <c r="I4609" s="20">
        <f t="shared" si="718"/>
        <v>20</v>
      </c>
      <c r="J4609" s="21">
        <f t="shared" si="719"/>
        <v>39639</v>
      </c>
      <c r="K4609" s="21"/>
      <c r="L4609" s="21" t="str">
        <f t="shared" si="714"/>
        <v>Thursday</v>
      </c>
      <c r="M4609" s="20">
        <f t="shared" si="715"/>
        <v>7</v>
      </c>
      <c r="N4609" s="19">
        <v>5961</v>
      </c>
      <c r="O4609" s="4">
        <f>MATCH(N4609-1,'Supply Data'!$K$12:$K$17)+1</f>
        <v>5</v>
      </c>
      <c r="P4609">
        <f>INDEX('Supply Data'!$L$12:$L$17,'Demand Data'!O4609)</f>
        <v>75</v>
      </c>
      <c r="R4609" t="str">
        <f t="shared" si="716"/>
        <v>10-Jul-08 Thursday 20</v>
      </c>
    </row>
    <row r="4610" spans="4:18" x14ac:dyDescent="0.35">
      <c r="D4610" s="21">
        <f t="shared" si="717"/>
        <v>39639.833333322167</v>
      </c>
      <c r="E4610" s="21" t="b">
        <f t="shared" si="710"/>
        <v>0</v>
      </c>
      <c r="F4610" s="21" t="b">
        <f t="shared" si="711"/>
        <v>0</v>
      </c>
      <c r="G4610" s="20">
        <f t="shared" si="712"/>
        <v>1</v>
      </c>
      <c r="H4610" s="20">
        <f t="shared" si="713"/>
        <v>24</v>
      </c>
      <c r="I4610" s="20">
        <f t="shared" si="718"/>
        <v>21</v>
      </c>
      <c r="J4610" s="21">
        <f t="shared" si="719"/>
        <v>39639</v>
      </c>
      <c r="K4610" s="21"/>
      <c r="L4610" s="21" t="str">
        <f t="shared" si="714"/>
        <v>Thursday</v>
      </c>
      <c r="M4610" s="20">
        <f t="shared" si="715"/>
        <v>7</v>
      </c>
      <c r="N4610" s="19">
        <v>5971.5</v>
      </c>
      <c r="O4610" s="4">
        <f>MATCH(N4610-1,'Supply Data'!$K$12:$K$17)+1</f>
        <v>5</v>
      </c>
      <c r="P4610">
        <f>INDEX('Supply Data'!$L$12:$L$17,'Demand Data'!O4610)</f>
        <v>75</v>
      </c>
      <c r="R4610" t="str">
        <f t="shared" si="716"/>
        <v>10-Jul-08 Thursday 21</v>
      </c>
    </row>
    <row r="4611" spans="4:18" x14ac:dyDescent="0.35">
      <c r="D4611" s="21">
        <f t="shared" si="717"/>
        <v>39639.874999988831</v>
      </c>
      <c r="E4611" s="21" t="b">
        <f t="shared" si="710"/>
        <v>0</v>
      </c>
      <c r="F4611" s="21" t="b">
        <f t="shared" si="711"/>
        <v>0</v>
      </c>
      <c r="G4611" s="20">
        <f t="shared" si="712"/>
        <v>1</v>
      </c>
      <c r="H4611" s="20">
        <f t="shared" si="713"/>
        <v>24</v>
      </c>
      <c r="I4611" s="20">
        <f t="shared" si="718"/>
        <v>22</v>
      </c>
      <c r="J4611" s="21">
        <f t="shared" si="719"/>
        <v>39639</v>
      </c>
      <c r="K4611" s="21"/>
      <c r="L4611" s="21" t="str">
        <f t="shared" si="714"/>
        <v>Thursday</v>
      </c>
      <c r="M4611" s="20">
        <f t="shared" si="715"/>
        <v>7</v>
      </c>
      <c r="N4611" s="19">
        <v>5343</v>
      </c>
      <c r="O4611" s="4">
        <f>MATCH(N4611-1,'Supply Data'!$K$12:$K$17)+1</f>
        <v>5</v>
      </c>
      <c r="P4611">
        <f>INDEX('Supply Data'!$L$12:$L$17,'Demand Data'!O4611)</f>
        <v>75</v>
      </c>
      <c r="R4611" t="str">
        <f t="shared" si="716"/>
        <v>10-Jul-08 Thursday 22</v>
      </c>
    </row>
    <row r="4612" spans="4:18" x14ac:dyDescent="0.35">
      <c r="D4612" s="21">
        <f t="shared" si="717"/>
        <v>39639.916666655496</v>
      </c>
      <c r="E4612" s="21" t="b">
        <f t="shared" si="710"/>
        <v>0</v>
      </c>
      <c r="F4612" s="21" t="b">
        <f t="shared" si="711"/>
        <v>0</v>
      </c>
      <c r="G4612" s="20">
        <f t="shared" si="712"/>
        <v>1</v>
      </c>
      <c r="H4612" s="20">
        <f t="shared" si="713"/>
        <v>24</v>
      </c>
      <c r="I4612" s="20">
        <f t="shared" si="718"/>
        <v>23</v>
      </c>
      <c r="J4612" s="21">
        <f t="shared" si="719"/>
        <v>39639</v>
      </c>
      <c r="K4612" s="21"/>
      <c r="L4612" s="21" t="str">
        <f t="shared" si="714"/>
        <v>Thursday</v>
      </c>
      <c r="M4612" s="20">
        <f t="shared" si="715"/>
        <v>7</v>
      </c>
      <c r="N4612" s="19">
        <v>5334</v>
      </c>
      <c r="O4612" s="4">
        <f>MATCH(N4612-1,'Supply Data'!$K$12:$K$17)+1</f>
        <v>5</v>
      </c>
      <c r="P4612">
        <f>INDEX('Supply Data'!$L$12:$L$17,'Demand Data'!O4612)</f>
        <v>75</v>
      </c>
      <c r="R4612" t="str">
        <f t="shared" si="716"/>
        <v>10-Jul-08 Thursday 23</v>
      </c>
    </row>
    <row r="4613" spans="4:18" x14ac:dyDescent="0.35">
      <c r="D4613" s="21">
        <f t="shared" si="717"/>
        <v>39639.95833332216</v>
      </c>
      <c r="E4613" s="21" t="b">
        <f t="shared" si="710"/>
        <v>0</v>
      </c>
      <c r="F4613" s="21" t="b">
        <f t="shared" si="711"/>
        <v>0</v>
      </c>
      <c r="G4613" s="20">
        <f t="shared" si="712"/>
        <v>1</v>
      </c>
      <c r="H4613" s="20">
        <f t="shared" si="713"/>
        <v>24</v>
      </c>
      <c r="I4613" s="20">
        <f t="shared" si="718"/>
        <v>24</v>
      </c>
      <c r="J4613" s="21">
        <f t="shared" si="719"/>
        <v>39639</v>
      </c>
      <c r="K4613" s="21"/>
      <c r="L4613" s="21" t="str">
        <f t="shared" si="714"/>
        <v>Thursday</v>
      </c>
      <c r="M4613" s="20">
        <f t="shared" si="715"/>
        <v>7</v>
      </c>
      <c r="N4613" s="19">
        <v>4780.5</v>
      </c>
      <c r="O4613" s="4">
        <f>MATCH(N4613-1,'Supply Data'!$K$12:$K$17)+1</f>
        <v>4</v>
      </c>
      <c r="P4613">
        <f>INDEX('Supply Data'!$L$12:$L$17,'Demand Data'!O4613)</f>
        <v>50</v>
      </c>
      <c r="R4613" t="str">
        <f t="shared" si="716"/>
        <v>10-Jul-08 Thursday 24</v>
      </c>
    </row>
    <row r="4614" spans="4:18" x14ac:dyDescent="0.35">
      <c r="D4614" s="21">
        <f t="shared" si="717"/>
        <v>39639.999999988824</v>
      </c>
      <c r="E4614" s="21" t="b">
        <f t="shared" ref="E4614:E4677" si="720">D4614=$D$2</f>
        <v>0</v>
      </c>
      <c r="F4614" s="21" t="b">
        <f t="shared" ref="F4614:F4677" si="721">D4614=$E$2</f>
        <v>0</v>
      </c>
      <c r="G4614" s="20">
        <f t="shared" si="712"/>
        <v>1</v>
      </c>
      <c r="H4614" s="20">
        <f t="shared" si="713"/>
        <v>24</v>
      </c>
      <c r="I4614" s="20">
        <f t="shared" si="718"/>
        <v>1</v>
      </c>
      <c r="J4614" s="21">
        <f t="shared" si="719"/>
        <v>39640</v>
      </c>
      <c r="K4614" s="21"/>
      <c r="L4614" s="21" t="str">
        <f t="shared" si="714"/>
        <v>Friday</v>
      </c>
      <c r="M4614" s="20">
        <f t="shared" si="715"/>
        <v>7</v>
      </c>
      <c r="N4614" s="19">
        <v>4360.5</v>
      </c>
      <c r="O4614" s="4">
        <f>MATCH(N4614-1,'Supply Data'!$K$12:$K$17)+1</f>
        <v>4</v>
      </c>
      <c r="P4614">
        <f>INDEX('Supply Data'!$L$12:$L$17,'Demand Data'!O4614)</f>
        <v>50</v>
      </c>
      <c r="R4614" t="str">
        <f t="shared" si="716"/>
        <v>11-Jul-08 Friday 1</v>
      </c>
    </row>
    <row r="4615" spans="4:18" x14ac:dyDescent="0.35">
      <c r="D4615" s="21">
        <f t="shared" si="717"/>
        <v>39640.041666655488</v>
      </c>
      <c r="E4615" s="21" t="b">
        <f t="shared" si="720"/>
        <v>0</v>
      </c>
      <c r="F4615" s="21" t="b">
        <f t="shared" si="721"/>
        <v>0</v>
      </c>
      <c r="G4615" s="20">
        <f t="shared" ref="G4615:G4678" si="722">IF(E4615,2,IF(F4615,3,1))</f>
        <v>1</v>
      </c>
      <c r="H4615" s="20">
        <f t="shared" ref="H4615:H4678" si="723">CHOOSE(G4615,24,23,25)</f>
        <v>24</v>
      </c>
      <c r="I4615" s="20">
        <f t="shared" si="718"/>
        <v>2</v>
      </c>
      <c r="J4615" s="21">
        <f t="shared" si="719"/>
        <v>39640</v>
      </c>
      <c r="K4615" s="21"/>
      <c r="L4615" s="21" t="str">
        <f t="shared" ref="L4615:L4678" si="724">TEXT(J4615,"ddddd")</f>
        <v>Friday</v>
      </c>
      <c r="M4615" s="20">
        <f t="shared" ref="M4615:M4678" si="725">MONTH(D4615)</f>
        <v>7</v>
      </c>
      <c r="N4615" s="19">
        <v>4246.5</v>
      </c>
      <c r="O4615" s="4">
        <f>MATCH(N4615-1,'Supply Data'!$K$12:$K$17)+1</f>
        <v>4</v>
      </c>
      <c r="P4615">
        <f>INDEX('Supply Data'!$L$12:$L$17,'Demand Data'!O4615)</f>
        <v>50</v>
      </c>
      <c r="R4615" t="str">
        <f t="shared" ref="R4615:R4678" si="726">TEXT(D4615,"dd-mmm-yy ddddd")&amp;" "&amp;I4615</f>
        <v>11-Jul-08 Friday 2</v>
      </c>
    </row>
    <row r="4616" spans="4:18" x14ac:dyDescent="0.35">
      <c r="D4616" s="21">
        <f t="shared" ref="D4616:D4679" si="727">D4615+1/24</f>
        <v>39640.083333322153</v>
      </c>
      <c r="E4616" s="21" t="b">
        <f t="shared" si="720"/>
        <v>0</v>
      </c>
      <c r="F4616" s="21" t="b">
        <f t="shared" si="721"/>
        <v>0</v>
      </c>
      <c r="G4616" s="20">
        <f t="shared" si="722"/>
        <v>1</v>
      </c>
      <c r="H4616" s="20">
        <f t="shared" si="723"/>
        <v>24</v>
      </c>
      <c r="I4616" s="20">
        <f t="shared" ref="I4616:I4679" si="728">IF(I4615&gt;=H4616,1,I4615+1)</f>
        <v>3</v>
      </c>
      <c r="J4616" s="21">
        <f t="shared" ref="J4616:J4679" si="729">IF(I4616=1,J4615+1,J4615)</f>
        <v>39640</v>
      </c>
      <c r="K4616" s="21"/>
      <c r="L4616" s="21" t="str">
        <f t="shared" si="724"/>
        <v>Friday</v>
      </c>
      <c r="M4616" s="20">
        <f t="shared" si="725"/>
        <v>7</v>
      </c>
      <c r="N4616" s="19">
        <v>4180.5</v>
      </c>
      <c r="O4616" s="4">
        <f>MATCH(N4616-1,'Supply Data'!$K$12:$K$17)+1</f>
        <v>4</v>
      </c>
      <c r="P4616">
        <f>INDEX('Supply Data'!$L$12:$L$17,'Demand Data'!O4616)</f>
        <v>50</v>
      </c>
      <c r="R4616" t="str">
        <f t="shared" si="726"/>
        <v>11-Jul-08 Friday 3</v>
      </c>
    </row>
    <row r="4617" spans="4:18" x14ac:dyDescent="0.35">
      <c r="D4617" s="21">
        <f t="shared" si="727"/>
        <v>39640.124999988817</v>
      </c>
      <c r="E4617" s="21" t="b">
        <f t="shared" si="720"/>
        <v>0</v>
      </c>
      <c r="F4617" s="21" t="b">
        <f t="shared" si="721"/>
        <v>0</v>
      </c>
      <c r="G4617" s="20">
        <f t="shared" si="722"/>
        <v>1</v>
      </c>
      <c r="H4617" s="20">
        <f t="shared" si="723"/>
        <v>24</v>
      </c>
      <c r="I4617" s="20">
        <f t="shared" si="728"/>
        <v>4</v>
      </c>
      <c r="J4617" s="21">
        <f t="shared" si="729"/>
        <v>39640</v>
      </c>
      <c r="K4617" s="21"/>
      <c r="L4617" s="21" t="str">
        <f t="shared" si="724"/>
        <v>Friday</v>
      </c>
      <c r="M4617" s="20">
        <f t="shared" si="725"/>
        <v>7</v>
      </c>
      <c r="N4617" s="19">
        <v>4089</v>
      </c>
      <c r="O4617" s="4">
        <f>MATCH(N4617-1,'Supply Data'!$K$12:$K$17)+1</f>
        <v>4</v>
      </c>
      <c r="P4617">
        <f>INDEX('Supply Data'!$L$12:$L$17,'Demand Data'!O4617)</f>
        <v>50</v>
      </c>
      <c r="R4617" t="str">
        <f t="shared" si="726"/>
        <v>11-Jul-08 Friday 4</v>
      </c>
    </row>
    <row r="4618" spans="4:18" x14ac:dyDescent="0.35">
      <c r="D4618" s="21">
        <f t="shared" si="727"/>
        <v>39640.166666655481</v>
      </c>
      <c r="E4618" s="21" t="b">
        <f t="shared" si="720"/>
        <v>0</v>
      </c>
      <c r="F4618" s="21" t="b">
        <f t="shared" si="721"/>
        <v>0</v>
      </c>
      <c r="G4618" s="20">
        <f t="shared" si="722"/>
        <v>1</v>
      </c>
      <c r="H4618" s="20">
        <f t="shared" si="723"/>
        <v>24</v>
      </c>
      <c r="I4618" s="20">
        <f t="shared" si="728"/>
        <v>5</v>
      </c>
      <c r="J4618" s="21">
        <f t="shared" si="729"/>
        <v>39640</v>
      </c>
      <c r="K4618" s="21"/>
      <c r="L4618" s="21" t="str">
        <f t="shared" si="724"/>
        <v>Friday</v>
      </c>
      <c r="M4618" s="20">
        <f t="shared" si="725"/>
        <v>7</v>
      </c>
      <c r="N4618" s="19">
        <v>4258.5</v>
      </c>
      <c r="O4618" s="4">
        <f>MATCH(N4618-1,'Supply Data'!$K$12:$K$17)+1</f>
        <v>4</v>
      </c>
      <c r="P4618">
        <f>INDEX('Supply Data'!$L$12:$L$17,'Demand Data'!O4618)</f>
        <v>50</v>
      </c>
      <c r="R4618" t="str">
        <f t="shared" si="726"/>
        <v>11-Jul-08 Friday 5</v>
      </c>
    </row>
    <row r="4619" spans="4:18" x14ac:dyDescent="0.35">
      <c r="D4619" s="21">
        <f t="shared" si="727"/>
        <v>39640.208333322145</v>
      </c>
      <c r="E4619" s="21" t="b">
        <f t="shared" si="720"/>
        <v>0</v>
      </c>
      <c r="F4619" s="21" t="b">
        <f t="shared" si="721"/>
        <v>0</v>
      </c>
      <c r="G4619" s="20">
        <f t="shared" si="722"/>
        <v>1</v>
      </c>
      <c r="H4619" s="20">
        <f t="shared" si="723"/>
        <v>24</v>
      </c>
      <c r="I4619" s="20">
        <f t="shared" si="728"/>
        <v>6</v>
      </c>
      <c r="J4619" s="21">
        <f t="shared" si="729"/>
        <v>39640</v>
      </c>
      <c r="K4619" s="21"/>
      <c r="L4619" s="21" t="str">
        <f t="shared" si="724"/>
        <v>Friday</v>
      </c>
      <c r="M4619" s="20">
        <f t="shared" si="725"/>
        <v>7</v>
      </c>
      <c r="N4619" s="19">
        <v>4194</v>
      </c>
      <c r="O4619" s="4">
        <f>MATCH(N4619-1,'Supply Data'!$K$12:$K$17)+1</f>
        <v>4</v>
      </c>
      <c r="P4619">
        <f>INDEX('Supply Data'!$L$12:$L$17,'Demand Data'!O4619)</f>
        <v>50</v>
      </c>
      <c r="R4619" t="str">
        <f t="shared" si="726"/>
        <v>11-Jul-08 Friday 6</v>
      </c>
    </row>
    <row r="4620" spans="4:18" x14ac:dyDescent="0.35">
      <c r="D4620" s="21">
        <f t="shared" si="727"/>
        <v>39640.24999998881</v>
      </c>
      <c r="E4620" s="21" t="b">
        <f t="shared" si="720"/>
        <v>0</v>
      </c>
      <c r="F4620" s="21" t="b">
        <f t="shared" si="721"/>
        <v>0</v>
      </c>
      <c r="G4620" s="20">
        <f t="shared" si="722"/>
        <v>1</v>
      </c>
      <c r="H4620" s="20">
        <f t="shared" si="723"/>
        <v>24</v>
      </c>
      <c r="I4620" s="20">
        <f t="shared" si="728"/>
        <v>7</v>
      </c>
      <c r="J4620" s="21">
        <f t="shared" si="729"/>
        <v>39640</v>
      </c>
      <c r="K4620" s="21"/>
      <c r="L4620" s="21" t="str">
        <f t="shared" si="724"/>
        <v>Friday</v>
      </c>
      <c r="M4620" s="20">
        <f t="shared" si="725"/>
        <v>7</v>
      </c>
      <c r="N4620" s="19">
        <v>4305</v>
      </c>
      <c r="O4620" s="4">
        <f>MATCH(N4620-1,'Supply Data'!$K$12:$K$17)+1</f>
        <v>4</v>
      </c>
      <c r="P4620">
        <f>INDEX('Supply Data'!$L$12:$L$17,'Demand Data'!O4620)</f>
        <v>50</v>
      </c>
      <c r="R4620" t="str">
        <f t="shared" si="726"/>
        <v>11-Jul-08 Friday 7</v>
      </c>
    </row>
    <row r="4621" spans="4:18" x14ac:dyDescent="0.35">
      <c r="D4621" s="21">
        <f t="shared" si="727"/>
        <v>39640.291666655474</v>
      </c>
      <c r="E4621" s="21" t="b">
        <f t="shared" si="720"/>
        <v>0</v>
      </c>
      <c r="F4621" s="21" t="b">
        <f t="shared" si="721"/>
        <v>0</v>
      </c>
      <c r="G4621" s="20">
        <f t="shared" si="722"/>
        <v>1</v>
      </c>
      <c r="H4621" s="20">
        <f t="shared" si="723"/>
        <v>24</v>
      </c>
      <c r="I4621" s="20">
        <f t="shared" si="728"/>
        <v>8</v>
      </c>
      <c r="J4621" s="21">
        <f t="shared" si="729"/>
        <v>39640</v>
      </c>
      <c r="K4621" s="21"/>
      <c r="L4621" s="21" t="str">
        <f t="shared" si="724"/>
        <v>Friday</v>
      </c>
      <c r="M4621" s="20">
        <f t="shared" si="725"/>
        <v>7</v>
      </c>
      <c r="N4621" s="19">
        <v>4950</v>
      </c>
      <c r="O4621" s="4">
        <f>MATCH(N4621-1,'Supply Data'!$K$12:$K$17)+1</f>
        <v>5</v>
      </c>
      <c r="P4621">
        <f>INDEX('Supply Data'!$L$12:$L$17,'Demand Data'!O4621)</f>
        <v>75</v>
      </c>
      <c r="R4621" t="str">
        <f t="shared" si="726"/>
        <v>11-Jul-08 Friday 8</v>
      </c>
    </row>
    <row r="4622" spans="4:18" x14ac:dyDescent="0.35">
      <c r="D4622" s="21">
        <f t="shared" si="727"/>
        <v>39640.333333322138</v>
      </c>
      <c r="E4622" s="21" t="b">
        <f t="shared" si="720"/>
        <v>0</v>
      </c>
      <c r="F4622" s="21" t="b">
        <f t="shared" si="721"/>
        <v>0</v>
      </c>
      <c r="G4622" s="20">
        <f t="shared" si="722"/>
        <v>1</v>
      </c>
      <c r="H4622" s="20">
        <f t="shared" si="723"/>
        <v>24</v>
      </c>
      <c r="I4622" s="20">
        <f t="shared" si="728"/>
        <v>9</v>
      </c>
      <c r="J4622" s="21">
        <f t="shared" si="729"/>
        <v>39640</v>
      </c>
      <c r="K4622" s="21"/>
      <c r="L4622" s="21" t="str">
        <f t="shared" si="724"/>
        <v>Friday</v>
      </c>
      <c r="M4622" s="20">
        <f t="shared" si="725"/>
        <v>7</v>
      </c>
      <c r="N4622" s="19">
        <v>5383.5</v>
      </c>
      <c r="O4622" s="4">
        <f>MATCH(N4622-1,'Supply Data'!$K$12:$K$17)+1</f>
        <v>5</v>
      </c>
      <c r="P4622">
        <f>INDEX('Supply Data'!$L$12:$L$17,'Demand Data'!O4622)</f>
        <v>75</v>
      </c>
      <c r="R4622" t="str">
        <f t="shared" si="726"/>
        <v>11-Jul-08 Friday 9</v>
      </c>
    </row>
    <row r="4623" spans="4:18" x14ac:dyDescent="0.35">
      <c r="D4623" s="21">
        <f t="shared" si="727"/>
        <v>39640.374999988802</v>
      </c>
      <c r="E4623" s="21" t="b">
        <f t="shared" si="720"/>
        <v>0</v>
      </c>
      <c r="F4623" s="21" t="b">
        <f t="shared" si="721"/>
        <v>0</v>
      </c>
      <c r="G4623" s="20">
        <f t="shared" si="722"/>
        <v>1</v>
      </c>
      <c r="H4623" s="20">
        <f t="shared" si="723"/>
        <v>24</v>
      </c>
      <c r="I4623" s="20">
        <f t="shared" si="728"/>
        <v>10</v>
      </c>
      <c r="J4623" s="21">
        <f t="shared" si="729"/>
        <v>39640</v>
      </c>
      <c r="K4623" s="21"/>
      <c r="L4623" s="21" t="str">
        <f t="shared" si="724"/>
        <v>Friday</v>
      </c>
      <c r="M4623" s="20">
        <f t="shared" si="725"/>
        <v>7</v>
      </c>
      <c r="N4623" s="19">
        <v>5875.5</v>
      </c>
      <c r="O4623" s="4">
        <f>MATCH(N4623-1,'Supply Data'!$K$12:$K$17)+1</f>
        <v>5</v>
      </c>
      <c r="P4623">
        <f>INDEX('Supply Data'!$L$12:$L$17,'Demand Data'!O4623)</f>
        <v>75</v>
      </c>
      <c r="R4623" t="str">
        <f t="shared" si="726"/>
        <v>11-Jul-08 Friday 10</v>
      </c>
    </row>
    <row r="4624" spans="4:18" x14ac:dyDescent="0.35">
      <c r="D4624" s="21">
        <f t="shared" si="727"/>
        <v>39640.416666655467</v>
      </c>
      <c r="E4624" s="21" t="b">
        <f t="shared" si="720"/>
        <v>0</v>
      </c>
      <c r="F4624" s="21" t="b">
        <f t="shared" si="721"/>
        <v>0</v>
      </c>
      <c r="G4624" s="20">
        <f t="shared" si="722"/>
        <v>1</v>
      </c>
      <c r="H4624" s="20">
        <f t="shared" si="723"/>
        <v>24</v>
      </c>
      <c r="I4624" s="20">
        <f t="shared" si="728"/>
        <v>11</v>
      </c>
      <c r="J4624" s="21">
        <f t="shared" si="729"/>
        <v>39640</v>
      </c>
      <c r="K4624" s="21"/>
      <c r="L4624" s="21" t="str">
        <f t="shared" si="724"/>
        <v>Friday</v>
      </c>
      <c r="M4624" s="20">
        <f t="shared" si="725"/>
        <v>7</v>
      </c>
      <c r="N4624" s="19">
        <v>6027</v>
      </c>
      <c r="O4624" s="4">
        <f>MATCH(N4624-1,'Supply Data'!$K$12:$K$17)+1</f>
        <v>5</v>
      </c>
      <c r="P4624">
        <f>INDEX('Supply Data'!$L$12:$L$17,'Demand Data'!O4624)</f>
        <v>75</v>
      </c>
      <c r="R4624" t="str">
        <f t="shared" si="726"/>
        <v>11-Jul-08 Friday 11</v>
      </c>
    </row>
    <row r="4625" spans="4:18" x14ac:dyDescent="0.35">
      <c r="D4625" s="21">
        <f t="shared" si="727"/>
        <v>39640.458333322131</v>
      </c>
      <c r="E4625" s="21" t="b">
        <f t="shared" si="720"/>
        <v>0</v>
      </c>
      <c r="F4625" s="21" t="b">
        <f t="shared" si="721"/>
        <v>0</v>
      </c>
      <c r="G4625" s="20">
        <f t="shared" si="722"/>
        <v>1</v>
      </c>
      <c r="H4625" s="20">
        <f t="shared" si="723"/>
        <v>24</v>
      </c>
      <c r="I4625" s="20">
        <f t="shared" si="728"/>
        <v>12</v>
      </c>
      <c r="J4625" s="21">
        <f t="shared" si="729"/>
        <v>39640</v>
      </c>
      <c r="K4625" s="21"/>
      <c r="L4625" s="21" t="str">
        <f t="shared" si="724"/>
        <v>Friday</v>
      </c>
      <c r="M4625" s="20">
        <f t="shared" si="725"/>
        <v>7</v>
      </c>
      <c r="N4625" s="19">
        <v>5815.5</v>
      </c>
      <c r="O4625" s="4">
        <f>MATCH(N4625-1,'Supply Data'!$K$12:$K$17)+1</f>
        <v>5</v>
      </c>
      <c r="P4625">
        <f>INDEX('Supply Data'!$L$12:$L$17,'Demand Data'!O4625)</f>
        <v>75</v>
      </c>
      <c r="R4625" t="str">
        <f t="shared" si="726"/>
        <v>11-Jul-08 Friday 12</v>
      </c>
    </row>
    <row r="4626" spans="4:18" x14ac:dyDescent="0.35">
      <c r="D4626" s="21">
        <f t="shared" si="727"/>
        <v>39640.499999988795</v>
      </c>
      <c r="E4626" s="21" t="b">
        <f t="shared" si="720"/>
        <v>0</v>
      </c>
      <c r="F4626" s="21" t="b">
        <f t="shared" si="721"/>
        <v>0</v>
      </c>
      <c r="G4626" s="20">
        <f t="shared" si="722"/>
        <v>1</v>
      </c>
      <c r="H4626" s="20">
        <f t="shared" si="723"/>
        <v>24</v>
      </c>
      <c r="I4626" s="20">
        <f t="shared" si="728"/>
        <v>13</v>
      </c>
      <c r="J4626" s="21">
        <f t="shared" si="729"/>
        <v>39640</v>
      </c>
      <c r="K4626" s="21"/>
      <c r="L4626" s="21" t="str">
        <f t="shared" si="724"/>
        <v>Friday</v>
      </c>
      <c r="M4626" s="20">
        <f t="shared" si="725"/>
        <v>7</v>
      </c>
      <c r="N4626" s="19">
        <v>6121.5</v>
      </c>
      <c r="O4626" s="4">
        <f>MATCH(N4626-1,'Supply Data'!$K$12:$K$17)+1</f>
        <v>5</v>
      </c>
      <c r="P4626">
        <f>INDEX('Supply Data'!$L$12:$L$17,'Demand Data'!O4626)</f>
        <v>75</v>
      </c>
      <c r="R4626" t="str">
        <f t="shared" si="726"/>
        <v>11-Jul-08 Friday 13</v>
      </c>
    </row>
    <row r="4627" spans="4:18" x14ac:dyDescent="0.35">
      <c r="D4627" s="21">
        <f t="shared" si="727"/>
        <v>39640.541666655459</v>
      </c>
      <c r="E4627" s="21" t="b">
        <f t="shared" si="720"/>
        <v>0</v>
      </c>
      <c r="F4627" s="21" t="b">
        <f t="shared" si="721"/>
        <v>0</v>
      </c>
      <c r="G4627" s="20">
        <f t="shared" si="722"/>
        <v>1</v>
      </c>
      <c r="H4627" s="20">
        <f t="shared" si="723"/>
        <v>24</v>
      </c>
      <c r="I4627" s="20">
        <f t="shared" si="728"/>
        <v>14</v>
      </c>
      <c r="J4627" s="21">
        <f t="shared" si="729"/>
        <v>39640</v>
      </c>
      <c r="K4627" s="21"/>
      <c r="L4627" s="21" t="str">
        <f t="shared" si="724"/>
        <v>Friday</v>
      </c>
      <c r="M4627" s="20">
        <f t="shared" si="725"/>
        <v>7</v>
      </c>
      <c r="N4627" s="19">
        <v>6121.5</v>
      </c>
      <c r="O4627" s="4">
        <f>MATCH(N4627-1,'Supply Data'!$K$12:$K$17)+1</f>
        <v>5</v>
      </c>
      <c r="P4627">
        <f>INDEX('Supply Data'!$L$12:$L$17,'Demand Data'!O4627)</f>
        <v>75</v>
      </c>
      <c r="R4627" t="str">
        <f t="shared" si="726"/>
        <v>11-Jul-08 Friday 14</v>
      </c>
    </row>
    <row r="4628" spans="4:18" x14ac:dyDescent="0.35">
      <c r="D4628" s="21">
        <f t="shared" si="727"/>
        <v>39640.583333322124</v>
      </c>
      <c r="E4628" s="21" t="b">
        <f t="shared" si="720"/>
        <v>0</v>
      </c>
      <c r="F4628" s="21" t="b">
        <f t="shared" si="721"/>
        <v>0</v>
      </c>
      <c r="G4628" s="20">
        <f t="shared" si="722"/>
        <v>1</v>
      </c>
      <c r="H4628" s="20">
        <f t="shared" si="723"/>
        <v>24</v>
      </c>
      <c r="I4628" s="20">
        <f t="shared" si="728"/>
        <v>15</v>
      </c>
      <c r="J4628" s="21">
        <f t="shared" si="729"/>
        <v>39640</v>
      </c>
      <c r="K4628" s="21"/>
      <c r="L4628" s="21" t="str">
        <f t="shared" si="724"/>
        <v>Friday</v>
      </c>
      <c r="M4628" s="20">
        <f t="shared" si="725"/>
        <v>7</v>
      </c>
      <c r="N4628" s="19">
        <v>5845.5</v>
      </c>
      <c r="O4628" s="4">
        <f>MATCH(N4628-1,'Supply Data'!$K$12:$K$17)+1</f>
        <v>5</v>
      </c>
      <c r="P4628">
        <f>INDEX('Supply Data'!$L$12:$L$17,'Demand Data'!O4628)</f>
        <v>75</v>
      </c>
      <c r="R4628" t="str">
        <f t="shared" si="726"/>
        <v>11-Jul-08 Friday 15</v>
      </c>
    </row>
    <row r="4629" spans="4:18" x14ac:dyDescent="0.35">
      <c r="D4629" s="21">
        <f t="shared" si="727"/>
        <v>39640.624999988788</v>
      </c>
      <c r="E4629" s="21" t="b">
        <f t="shared" si="720"/>
        <v>0</v>
      </c>
      <c r="F4629" s="21" t="b">
        <f t="shared" si="721"/>
        <v>0</v>
      </c>
      <c r="G4629" s="20">
        <f t="shared" si="722"/>
        <v>1</v>
      </c>
      <c r="H4629" s="20">
        <f t="shared" si="723"/>
        <v>24</v>
      </c>
      <c r="I4629" s="20">
        <f t="shared" si="728"/>
        <v>16</v>
      </c>
      <c r="J4629" s="21">
        <f t="shared" si="729"/>
        <v>39640</v>
      </c>
      <c r="K4629" s="21"/>
      <c r="L4629" s="21" t="str">
        <f t="shared" si="724"/>
        <v>Friday</v>
      </c>
      <c r="M4629" s="20">
        <f t="shared" si="725"/>
        <v>7</v>
      </c>
      <c r="N4629" s="19">
        <v>5793</v>
      </c>
      <c r="O4629" s="4">
        <f>MATCH(N4629-1,'Supply Data'!$K$12:$K$17)+1</f>
        <v>5</v>
      </c>
      <c r="P4629">
        <f>INDEX('Supply Data'!$L$12:$L$17,'Demand Data'!O4629)</f>
        <v>75</v>
      </c>
      <c r="R4629" t="str">
        <f t="shared" si="726"/>
        <v>11-Jul-08 Friday 16</v>
      </c>
    </row>
    <row r="4630" spans="4:18" x14ac:dyDescent="0.35">
      <c r="D4630" s="21">
        <f t="shared" si="727"/>
        <v>39640.666666655452</v>
      </c>
      <c r="E4630" s="21" t="b">
        <f t="shared" si="720"/>
        <v>0</v>
      </c>
      <c r="F4630" s="21" t="b">
        <f t="shared" si="721"/>
        <v>0</v>
      </c>
      <c r="G4630" s="20">
        <f t="shared" si="722"/>
        <v>1</v>
      </c>
      <c r="H4630" s="20">
        <f t="shared" si="723"/>
        <v>24</v>
      </c>
      <c r="I4630" s="20">
        <f t="shared" si="728"/>
        <v>17</v>
      </c>
      <c r="J4630" s="21">
        <f t="shared" si="729"/>
        <v>39640</v>
      </c>
      <c r="K4630" s="21"/>
      <c r="L4630" s="21" t="str">
        <f t="shared" si="724"/>
        <v>Friday</v>
      </c>
      <c r="M4630" s="20">
        <f t="shared" si="725"/>
        <v>7</v>
      </c>
      <c r="N4630" s="19">
        <v>5644.5</v>
      </c>
      <c r="O4630" s="4">
        <f>MATCH(N4630-1,'Supply Data'!$K$12:$K$17)+1</f>
        <v>5</v>
      </c>
      <c r="P4630">
        <f>INDEX('Supply Data'!$L$12:$L$17,'Demand Data'!O4630)</f>
        <v>75</v>
      </c>
      <c r="R4630" t="str">
        <f t="shared" si="726"/>
        <v>11-Jul-08 Friday 17</v>
      </c>
    </row>
    <row r="4631" spans="4:18" x14ac:dyDescent="0.35">
      <c r="D4631" s="21">
        <f t="shared" si="727"/>
        <v>39640.708333322116</v>
      </c>
      <c r="E4631" s="21" t="b">
        <f t="shared" si="720"/>
        <v>0</v>
      </c>
      <c r="F4631" s="21" t="b">
        <f t="shared" si="721"/>
        <v>0</v>
      </c>
      <c r="G4631" s="20">
        <f t="shared" si="722"/>
        <v>1</v>
      </c>
      <c r="H4631" s="20">
        <f t="shared" si="723"/>
        <v>24</v>
      </c>
      <c r="I4631" s="20">
        <f t="shared" si="728"/>
        <v>18</v>
      </c>
      <c r="J4631" s="21">
        <f t="shared" si="729"/>
        <v>39640</v>
      </c>
      <c r="K4631" s="21"/>
      <c r="L4631" s="21" t="str">
        <f t="shared" si="724"/>
        <v>Friday</v>
      </c>
      <c r="M4631" s="20">
        <f t="shared" si="725"/>
        <v>7</v>
      </c>
      <c r="N4631" s="19">
        <v>5599.5</v>
      </c>
      <c r="O4631" s="4">
        <f>MATCH(N4631-1,'Supply Data'!$K$12:$K$17)+1</f>
        <v>5</v>
      </c>
      <c r="P4631">
        <f>INDEX('Supply Data'!$L$12:$L$17,'Demand Data'!O4631)</f>
        <v>75</v>
      </c>
      <c r="R4631" t="str">
        <f t="shared" si="726"/>
        <v>11-Jul-08 Friday 18</v>
      </c>
    </row>
    <row r="4632" spans="4:18" x14ac:dyDescent="0.35">
      <c r="D4632" s="21">
        <f t="shared" si="727"/>
        <v>39640.74999998878</v>
      </c>
      <c r="E4632" s="21" t="b">
        <f t="shared" si="720"/>
        <v>0</v>
      </c>
      <c r="F4632" s="21" t="b">
        <f t="shared" si="721"/>
        <v>0</v>
      </c>
      <c r="G4632" s="20">
        <f t="shared" si="722"/>
        <v>1</v>
      </c>
      <c r="H4632" s="20">
        <f t="shared" si="723"/>
        <v>24</v>
      </c>
      <c r="I4632" s="20">
        <f t="shared" si="728"/>
        <v>19</v>
      </c>
      <c r="J4632" s="21">
        <f t="shared" si="729"/>
        <v>39640</v>
      </c>
      <c r="K4632" s="21"/>
      <c r="L4632" s="21" t="str">
        <f t="shared" si="724"/>
        <v>Friday</v>
      </c>
      <c r="M4632" s="20">
        <f t="shared" si="725"/>
        <v>7</v>
      </c>
      <c r="N4632" s="19">
        <v>6052.5</v>
      </c>
      <c r="O4632" s="4">
        <f>MATCH(N4632-1,'Supply Data'!$K$12:$K$17)+1</f>
        <v>5</v>
      </c>
      <c r="P4632">
        <f>INDEX('Supply Data'!$L$12:$L$17,'Demand Data'!O4632)</f>
        <v>75</v>
      </c>
      <c r="R4632" t="str">
        <f t="shared" si="726"/>
        <v>11-Jul-08 Friday 19</v>
      </c>
    </row>
    <row r="4633" spans="4:18" x14ac:dyDescent="0.35">
      <c r="D4633" s="21">
        <f t="shared" si="727"/>
        <v>39640.791666655445</v>
      </c>
      <c r="E4633" s="21" t="b">
        <f t="shared" si="720"/>
        <v>0</v>
      </c>
      <c r="F4633" s="21" t="b">
        <f t="shared" si="721"/>
        <v>0</v>
      </c>
      <c r="G4633" s="20">
        <f t="shared" si="722"/>
        <v>1</v>
      </c>
      <c r="H4633" s="20">
        <f t="shared" si="723"/>
        <v>24</v>
      </c>
      <c r="I4633" s="20">
        <f t="shared" si="728"/>
        <v>20</v>
      </c>
      <c r="J4633" s="21">
        <f t="shared" si="729"/>
        <v>39640</v>
      </c>
      <c r="K4633" s="21"/>
      <c r="L4633" s="21" t="str">
        <f t="shared" si="724"/>
        <v>Friday</v>
      </c>
      <c r="M4633" s="20">
        <f t="shared" si="725"/>
        <v>7</v>
      </c>
      <c r="N4633" s="19">
        <v>6060</v>
      </c>
      <c r="O4633" s="4">
        <f>MATCH(N4633-1,'Supply Data'!$K$12:$K$17)+1</f>
        <v>5</v>
      </c>
      <c r="P4633">
        <f>INDEX('Supply Data'!$L$12:$L$17,'Demand Data'!O4633)</f>
        <v>75</v>
      </c>
      <c r="R4633" t="str">
        <f t="shared" si="726"/>
        <v>11-Jul-08 Friday 20</v>
      </c>
    </row>
    <row r="4634" spans="4:18" x14ac:dyDescent="0.35">
      <c r="D4634" s="21">
        <f t="shared" si="727"/>
        <v>39640.833333322109</v>
      </c>
      <c r="E4634" s="21" t="b">
        <f t="shared" si="720"/>
        <v>0</v>
      </c>
      <c r="F4634" s="21" t="b">
        <f t="shared" si="721"/>
        <v>0</v>
      </c>
      <c r="G4634" s="20">
        <f t="shared" si="722"/>
        <v>1</v>
      </c>
      <c r="H4634" s="20">
        <f t="shared" si="723"/>
        <v>24</v>
      </c>
      <c r="I4634" s="20">
        <f t="shared" si="728"/>
        <v>21</v>
      </c>
      <c r="J4634" s="21">
        <f t="shared" si="729"/>
        <v>39640</v>
      </c>
      <c r="K4634" s="21"/>
      <c r="L4634" s="21" t="str">
        <f t="shared" si="724"/>
        <v>Friday</v>
      </c>
      <c r="M4634" s="20">
        <f t="shared" si="725"/>
        <v>7</v>
      </c>
      <c r="N4634" s="19">
        <v>5899.5</v>
      </c>
      <c r="O4634" s="4">
        <f>MATCH(N4634-1,'Supply Data'!$K$12:$K$17)+1</f>
        <v>5</v>
      </c>
      <c r="P4634">
        <f>INDEX('Supply Data'!$L$12:$L$17,'Demand Data'!O4634)</f>
        <v>75</v>
      </c>
      <c r="R4634" t="str">
        <f t="shared" si="726"/>
        <v>11-Jul-08 Friday 21</v>
      </c>
    </row>
    <row r="4635" spans="4:18" x14ac:dyDescent="0.35">
      <c r="D4635" s="21">
        <f t="shared" si="727"/>
        <v>39640.874999988773</v>
      </c>
      <c r="E4635" s="21" t="b">
        <f t="shared" si="720"/>
        <v>0</v>
      </c>
      <c r="F4635" s="21" t="b">
        <f t="shared" si="721"/>
        <v>0</v>
      </c>
      <c r="G4635" s="20">
        <f t="shared" si="722"/>
        <v>1</v>
      </c>
      <c r="H4635" s="20">
        <f t="shared" si="723"/>
        <v>24</v>
      </c>
      <c r="I4635" s="20">
        <f t="shared" si="728"/>
        <v>22</v>
      </c>
      <c r="J4635" s="21">
        <f t="shared" si="729"/>
        <v>39640</v>
      </c>
      <c r="K4635" s="21"/>
      <c r="L4635" s="21" t="str">
        <f t="shared" si="724"/>
        <v>Friday</v>
      </c>
      <c r="M4635" s="20">
        <f t="shared" si="725"/>
        <v>7</v>
      </c>
      <c r="N4635" s="19">
        <v>4618.5</v>
      </c>
      <c r="O4635" s="4">
        <f>MATCH(N4635-1,'Supply Data'!$K$12:$K$17)+1</f>
        <v>4</v>
      </c>
      <c r="P4635">
        <f>INDEX('Supply Data'!$L$12:$L$17,'Demand Data'!O4635)</f>
        <v>50</v>
      </c>
      <c r="R4635" t="str">
        <f t="shared" si="726"/>
        <v>11-Jul-08 Friday 22</v>
      </c>
    </row>
    <row r="4636" spans="4:18" x14ac:dyDescent="0.35">
      <c r="D4636" s="21">
        <f t="shared" si="727"/>
        <v>39640.916666655437</v>
      </c>
      <c r="E4636" s="21" t="b">
        <f t="shared" si="720"/>
        <v>0</v>
      </c>
      <c r="F4636" s="21" t="b">
        <f t="shared" si="721"/>
        <v>0</v>
      </c>
      <c r="G4636" s="20">
        <f t="shared" si="722"/>
        <v>1</v>
      </c>
      <c r="H4636" s="20">
        <f t="shared" si="723"/>
        <v>24</v>
      </c>
      <c r="I4636" s="20">
        <f t="shared" si="728"/>
        <v>23</v>
      </c>
      <c r="J4636" s="21">
        <f t="shared" si="729"/>
        <v>39640</v>
      </c>
      <c r="K4636" s="21"/>
      <c r="L4636" s="21" t="str">
        <f t="shared" si="724"/>
        <v>Friday</v>
      </c>
      <c r="M4636" s="20">
        <f t="shared" si="725"/>
        <v>7</v>
      </c>
      <c r="N4636" s="19">
        <v>5935.5</v>
      </c>
      <c r="O4636" s="4">
        <f>MATCH(N4636-1,'Supply Data'!$K$12:$K$17)+1</f>
        <v>5</v>
      </c>
      <c r="P4636">
        <f>INDEX('Supply Data'!$L$12:$L$17,'Demand Data'!O4636)</f>
        <v>75</v>
      </c>
      <c r="R4636" t="str">
        <f t="shared" si="726"/>
        <v>11-Jul-08 Friday 23</v>
      </c>
    </row>
    <row r="4637" spans="4:18" x14ac:dyDescent="0.35">
      <c r="D4637" s="21">
        <f t="shared" si="727"/>
        <v>39640.958333322102</v>
      </c>
      <c r="E4637" s="21" t="b">
        <f t="shared" si="720"/>
        <v>0</v>
      </c>
      <c r="F4637" s="21" t="b">
        <f t="shared" si="721"/>
        <v>0</v>
      </c>
      <c r="G4637" s="20">
        <f t="shared" si="722"/>
        <v>1</v>
      </c>
      <c r="H4637" s="20">
        <f t="shared" si="723"/>
        <v>24</v>
      </c>
      <c r="I4637" s="20">
        <f t="shared" si="728"/>
        <v>24</v>
      </c>
      <c r="J4637" s="21">
        <f t="shared" si="729"/>
        <v>39640</v>
      </c>
      <c r="K4637" s="21"/>
      <c r="L4637" s="21" t="str">
        <f t="shared" si="724"/>
        <v>Friday</v>
      </c>
      <c r="M4637" s="20">
        <f t="shared" si="725"/>
        <v>7</v>
      </c>
      <c r="N4637" s="19">
        <v>4480.5</v>
      </c>
      <c r="O4637" s="4">
        <f>MATCH(N4637-1,'Supply Data'!$K$12:$K$17)+1</f>
        <v>4</v>
      </c>
      <c r="P4637">
        <f>INDEX('Supply Data'!$L$12:$L$17,'Demand Data'!O4637)</f>
        <v>50</v>
      </c>
      <c r="R4637" t="str">
        <f t="shared" si="726"/>
        <v>11-Jul-08 Friday 24</v>
      </c>
    </row>
    <row r="4638" spans="4:18" x14ac:dyDescent="0.35">
      <c r="D4638" s="21">
        <f t="shared" si="727"/>
        <v>39640.999999988766</v>
      </c>
      <c r="E4638" s="21" t="b">
        <f t="shared" si="720"/>
        <v>0</v>
      </c>
      <c r="F4638" s="21" t="b">
        <f t="shared" si="721"/>
        <v>0</v>
      </c>
      <c r="G4638" s="20">
        <f t="shared" si="722"/>
        <v>1</v>
      </c>
      <c r="H4638" s="20">
        <f t="shared" si="723"/>
        <v>24</v>
      </c>
      <c r="I4638" s="20">
        <f t="shared" si="728"/>
        <v>1</v>
      </c>
      <c r="J4638" s="21">
        <f t="shared" si="729"/>
        <v>39641</v>
      </c>
      <c r="K4638" s="21"/>
      <c r="L4638" s="21" t="str">
        <f t="shared" si="724"/>
        <v>Saturday</v>
      </c>
      <c r="M4638" s="20">
        <f t="shared" si="725"/>
        <v>7</v>
      </c>
      <c r="N4638" s="19">
        <v>4347</v>
      </c>
      <c r="O4638" s="4">
        <f>MATCH(N4638-1,'Supply Data'!$K$12:$K$17)+1</f>
        <v>4</v>
      </c>
      <c r="P4638">
        <f>INDEX('Supply Data'!$L$12:$L$17,'Demand Data'!O4638)</f>
        <v>50</v>
      </c>
      <c r="R4638" t="str">
        <f t="shared" si="726"/>
        <v>12-Jul-08 Saturday 1</v>
      </c>
    </row>
    <row r="4639" spans="4:18" x14ac:dyDescent="0.35">
      <c r="D4639" s="21">
        <f t="shared" si="727"/>
        <v>39641.04166665543</v>
      </c>
      <c r="E4639" s="21" t="b">
        <f t="shared" si="720"/>
        <v>0</v>
      </c>
      <c r="F4639" s="21" t="b">
        <f t="shared" si="721"/>
        <v>0</v>
      </c>
      <c r="G4639" s="20">
        <f t="shared" si="722"/>
        <v>1</v>
      </c>
      <c r="H4639" s="20">
        <f t="shared" si="723"/>
        <v>24</v>
      </c>
      <c r="I4639" s="20">
        <f t="shared" si="728"/>
        <v>2</v>
      </c>
      <c r="J4639" s="21">
        <f t="shared" si="729"/>
        <v>39641</v>
      </c>
      <c r="K4639" s="21"/>
      <c r="L4639" s="21" t="str">
        <f t="shared" si="724"/>
        <v>Saturday</v>
      </c>
      <c r="M4639" s="20">
        <f t="shared" si="725"/>
        <v>7</v>
      </c>
      <c r="N4639" s="19">
        <v>4240.5</v>
      </c>
      <c r="O4639" s="4">
        <f>MATCH(N4639-1,'Supply Data'!$K$12:$K$17)+1</f>
        <v>4</v>
      </c>
      <c r="P4639">
        <f>INDEX('Supply Data'!$L$12:$L$17,'Demand Data'!O4639)</f>
        <v>50</v>
      </c>
      <c r="R4639" t="str">
        <f t="shared" si="726"/>
        <v>12-Jul-08 Saturday 2</v>
      </c>
    </row>
    <row r="4640" spans="4:18" x14ac:dyDescent="0.35">
      <c r="D4640" s="21">
        <f t="shared" si="727"/>
        <v>39641.083333322094</v>
      </c>
      <c r="E4640" s="21" t="b">
        <f t="shared" si="720"/>
        <v>0</v>
      </c>
      <c r="F4640" s="21" t="b">
        <f t="shared" si="721"/>
        <v>0</v>
      </c>
      <c r="G4640" s="20">
        <f t="shared" si="722"/>
        <v>1</v>
      </c>
      <c r="H4640" s="20">
        <f t="shared" si="723"/>
        <v>24</v>
      </c>
      <c r="I4640" s="20">
        <f t="shared" si="728"/>
        <v>3</v>
      </c>
      <c r="J4640" s="21">
        <f t="shared" si="729"/>
        <v>39641</v>
      </c>
      <c r="K4640" s="21"/>
      <c r="L4640" s="21" t="str">
        <f t="shared" si="724"/>
        <v>Saturday</v>
      </c>
      <c r="M4640" s="20">
        <f t="shared" si="725"/>
        <v>7</v>
      </c>
      <c r="N4640" s="19">
        <v>4252.5</v>
      </c>
      <c r="O4640" s="4">
        <f>MATCH(N4640-1,'Supply Data'!$K$12:$K$17)+1</f>
        <v>4</v>
      </c>
      <c r="P4640">
        <f>INDEX('Supply Data'!$L$12:$L$17,'Demand Data'!O4640)</f>
        <v>50</v>
      </c>
      <c r="R4640" t="str">
        <f t="shared" si="726"/>
        <v>12-Jul-08 Saturday 3</v>
      </c>
    </row>
    <row r="4641" spans="4:18" x14ac:dyDescent="0.35">
      <c r="D4641" s="21">
        <f t="shared" si="727"/>
        <v>39641.124999988759</v>
      </c>
      <c r="E4641" s="21" t="b">
        <f t="shared" si="720"/>
        <v>0</v>
      </c>
      <c r="F4641" s="21" t="b">
        <f t="shared" si="721"/>
        <v>0</v>
      </c>
      <c r="G4641" s="20">
        <f t="shared" si="722"/>
        <v>1</v>
      </c>
      <c r="H4641" s="20">
        <f t="shared" si="723"/>
        <v>24</v>
      </c>
      <c r="I4641" s="20">
        <f t="shared" si="728"/>
        <v>4</v>
      </c>
      <c r="J4641" s="21">
        <f t="shared" si="729"/>
        <v>39641</v>
      </c>
      <c r="K4641" s="21"/>
      <c r="L4641" s="21" t="str">
        <f t="shared" si="724"/>
        <v>Saturday</v>
      </c>
      <c r="M4641" s="20">
        <f t="shared" si="725"/>
        <v>7</v>
      </c>
      <c r="N4641" s="19">
        <v>4164</v>
      </c>
      <c r="O4641" s="4">
        <f>MATCH(N4641-1,'Supply Data'!$K$12:$K$17)+1</f>
        <v>4</v>
      </c>
      <c r="P4641">
        <f>INDEX('Supply Data'!$L$12:$L$17,'Demand Data'!O4641)</f>
        <v>50</v>
      </c>
      <c r="R4641" t="str">
        <f t="shared" si="726"/>
        <v>12-Jul-08 Saturday 4</v>
      </c>
    </row>
    <row r="4642" spans="4:18" x14ac:dyDescent="0.35">
      <c r="D4642" s="21">
        <f t="shared" si="727"/>
        <v>39641.166666655423</v>
      </c>
      <c r="E4642" s="21" t="b">
        <f t="shared" si="720"/>
        <v>0</v>
      </c>
      <c r="F4642" s="21" t="b">
        <f t="shared" si="721"/>
        <v>0</v>
      </c>
      <c r="G4642" s="20">
        <f t="shared" si="722"/>
        <v>1</v>
      </c>
      <c r="H4642" s="20">
        <f t="shared" si="723"/>
        <v>24</v>
      </c>
      <c r="I4642" s="20">
        <f t="shared" si="728"/>
        <v>5</v>
      </c>
      <c r="J4642" s="21">
        <f t="shared" si="729"/>
        <v>39641</v>
      </c>
      <c r="K4642" s="21"/>
      <c r="L4642" s="21" t="str">
        <f t="shared" si="724"/>
        <v>Saturday</v>
      </c>
      <c r="M4642" s="20">
        <f t="shared" si="725"/>
        <v>7</v>
      </c>
      <c r="N4642" s="19">
        <v>4270.5</v>
      </c>
      <c r="O4642" s="4">
        <f>MATCH(N4642-1,'Supply Data'!$K$12:$K$17)+1</f>
        <v>4</v>
      </c>
      <c r="P4642">
        <f>INDEX('Supply Data'!$L$12:$L$17,'Demand Data'!O4642)</f>
        <v>50</v>
      </c>
      <c r="R4642" t="str">
        <f t="shared" si="726"/>
        <v>12-Jul-08 Saturday 5</v>
      </c>
    </row>
    <row r="4643" spans="4:18" x14ac:dyDescent="0.35">
      <c r="D4643" s="21">
        <f t="shared" si="727"/>
        <v>39641.208333322087</v>
      </c>
      <c r="E4643" s="21" t="b">
        <f t="shared" si="720"/>
        <v>0</v>
      </c>
      <c r="F4643" s="21" t="b">
        <f t="shared" si="721"/>
        <v>0</v>
      </c>
      <c r="G4643" s="20">
        <f t="shared" si="722"/>
        <v>1</v>
      </c>
      <c r="H4643" s="20">
        <f t="shared" si="723"/>
        <v>24</v>
      </c>
      <c r="I4643" s="20">
        <f t="shared" si="728"/>
        <v>6</v>
      </c>
      <c r="J4643" s="21">
        <f t="shared" si="729"/>
        <v>39641</v>
      </c>
      <c r="K4643" s="21"/>
      <c r="L4643" s="21" t="str">
        <f t="shared" si="724"/>
        <v>Saturday</v>
      </c>
      <c r="M4643" s="20">
        <f t="shared" si="725"/>
        <v>7</v>
      </c>
      <c r="N4643" s="19">
        <v>4198.5</v>
      </c>
      <c r="O4643" s="4">
        <f>MATCH(N4643-1,'Supply Data'!$K$12:$K$17)+1</f>
        <v>4</v>
      </c>
      <c r="P4643">
        <f>INDEX('Supply Data'!$L$12:$L$17,'Demand Data'!O4643)</f>
        <v>50</v>
      </c>
      <c r="R4643" t="str">
        <f t="shared" si="726"/>
        <v>12-Jul-08 Saturday 6</v>
      </c>
    </row>
    <row r="4644" spans="4:18" x14ac:dyDescent="0.35">
      <c r="D4644" s="21">
        <f t="shared" si="727"/>
        <v>39641.249999988751</v>
      </c>
      <c r="E4644" s="21" t="b">
        <f t="shared" si="720"/>
        <v>0</v>
      </c>
      <c r="F4644" s="21" t="b">
        <f t="shared" si="721"/>
        <v>0</v>
      </c>
      <c r="G4644" s="20">
        <f t="shared" si="722"/>
        <v>1</v>
      </c>
      <c r="H4644" s="20">
        <f t="shared" si="723"/>
        <v>24</v>
      </c>
      <c r="I4644" s="20">
        <f t="shared" si="728"/>
        <v>7</v>
      </c>
      <c r="J4644" s="21">
        <f t="shared" si="729"/>
        <v>39641</v>
      </c>
      <c r="K4644" s="21"/>
      <c r="L4644" s="21" t="str">
        <f t="shared" si="724"/>
        <v>Saturday</v>
      </c>
      <c r="M4644" s="20">
        <f t="shared" si="725"/>
        <v>7</v>
      </c>
      <c r="N4644" s="19">
        <v>4345.5</v>
      </c>
      <c r="O4644" s="4">
        <f>MATCH(N4644-1,'Supply Data'!$K$12:$K$17)+1</f>
        <v>4</v>
      </c>
      <c r="P4644">
        <f>INDEX('Supply Data'!$L$12:$L$17,'Demand Data'!O4644)</f>
        <v>50</v>
      </c>
      <c r="R4644" t="str">
        <f t="shared" si="726"/>
        <v>12-Jul-08 Saturday 7</v>
      </c>
    </row>
    <row r="4645" spans="4:18" x14ac:dyDescent="0.35">
      <c r="D4645" s="21">
        <f t="shared" si="727"/>
        <v>39641.291666655416</v>
      </c>
      <c r="E4645" s="21" t="b">
        <f t="shared" si="720"/>
        <v>0</v>
      </c>
      <c r="F4645" s="21" t="b">
        <f t="shared" si="721"/>
        <v>0</v>
      </c>
      <c r="G4645" s="20">
        <f t="shared" si="722"/>
        <v>1</v>
      </c>
      <c r="H4645" s="20">
        <f t="shared" si="723"/>
        <v>24</v>
      </c>
      <c r="I4645" s="20">
        <f t="shared" si="728"/>
        <v>8</v>
      </c>
      <c r="J4645" s="21">
        <f t="shared" si="729"/>
        <v>39641</v>
      </c>
      <c r="K4645" s="21"/>
      <c r="L4645" s="21" t="str">
        <f t="shared" si="724"/>
        <v>Saturday</v>
      </c>
      <c r="M4645" s="20">
        <f t="shared" si="725"/>
        <v>7</v>
      </c>
      <c r="N4645" s="19">
        <v>5226</v>
      </c>
      <c r="O4645" s="4">
        <f>MATCH(N4645-1,'Supply Data'!$K$12:$K$17)+1</f>
        <v>5</v>
      </c>
      <c r="P4645">
        <f>INDEX('Supply Data'!$L$12:$L$17,'Demand Data'!O4645)</f>
        <v>75</v>
      </c>
      <c r="R4645" t="str">
        <f t="shared" si="726"/>
        <v>12-Jul-08 Saturday 8</v>
      </c>
    </row>
    <row r="4646" spans="4:18" x14ac:dyDescent="0.35">
      <c r="D4646" s="21">
        <f t="shared" si="727"/>
        <v>39641.33333332208</v>
      </c>
      <c r="E4646" s="21" t="b">
        <f t="shared" si="720"/>
        <v>0</v>
      </c>
      <c r="F4646" s="21" t="b">
        <f t="shared" si="721"/>
        <v>0</v>
      </c>
      <c r="G4646" s="20">
        <f t="shared" si="722"/>
        <v>1</v>
      </c>
      <c r="H4646" s="20">
        <f t="shared" si="723"/>
        <v>24</v>
      </c>
      <c r="I4646" s="20">
        <f t="shared" si="728"/>
        <v>9</v>
      </c>
      <c r="J4646" s="21">
        <f t="shared" si="729"/>
        <v>39641</v>
      </c>
      <c r="K4646" s="21"/>
      <c r="L4646" s="21" t="str">
        <f t="shared" si="724"/>
        <v>Saturday</v>
      </c>
      <c r="M4646" s="20">
        <f t="shared" si="725"/>
        <v>7</v>
      </c>
      <c r="N4646" s="19">
        <v>5865</v>
      </c>
      <c r="O4646" s="4">
        <f>MATCH(N4646-1,'Supply Data'!$K$12:$K$17)+1</f>
        <v>5</v>
      </c>
      <c r="P4646">
        <f>INDEX('Supply Data'!$L$12:$L$17,'Demand Data'!O4646)</f>
        <v>75</v>
      </c>
      <c r="R4646" t="str">
        <f t="shared" si="726"/>
        <v>12-Jul-08 Saturday 9</v>
      </c>
    </row>
    <row r="4647" spans="4:18" x14ac:dyDescent="0.35">
      <c r="D4647" s="21">
        <f t="shared" si="727"/>
        <v>39641.374999988744</v>
      </c>
      <c r="E4647" s="21" t="b">
        <f t="shared" si="720"/>
        <v>0</v>
      </c>
      <c r="F4647" s="21" t="b">
        <f t="shared" si="721"/>
        <v>0</v>
      </c>
      <c r="G4647" s="20">
        <f t="shared" si="722"/>
        <v>1</v>
      </c>
      <c r="H4647" s="20">
        <f t="shared" si="723"/>
        <v>24</v>
      </c>
      <c r="I4647" s="20">
        <f t="shared" si="728"/>
        <v>10</v>
      </c>
      <c r="J4647" s="21">
        <f t="shared" si="729"/>
        <v>39641</v>
      </c>
      <c r="K4647" s="21"/>
      <c r="L4647" s="21" t="str">
        <f t="shared" si="724"/>
        <v>Saturday</v>
      </c>
      <c r="M4647" s="20">
        <f t="shared" si="725"/>
        <v>7</v>
      </c>
      <c r="N4647" s="19">
        <v>5977.5</v>
      </c>
      <c r="O4647" s="4">
        <f>MATCH(N4647-1,'Supply Data'!$K$12:$K$17)+1</f>
        <v>5</v>
      </c>
      <c r="P4647">
        <f>INDEX('Supply Data'!$L$12:$L$17,'Demand Data'!O4647)</f>
        <v>75</v>
      </c>
      <c r="R4647" t="str">
        <f t="shared" si="726"/>
        <v>12-Jul-08 Saturday 10</v>
      </c>
    </row>
    <row r="4648" spans="4:18" x14ac:dyDescent="0.35">
      <c r="D4648" s="21">
        <f t="shared" si="727"/>
        <v>39641.416666655408</v>
      </c>
      <c r="E4648" s="21" t="b">
        <f t="shared" si="720"/>
        <v>0</v>
      </c>
      <c r="F4648" s="21" t="b">
        <f t="shared" si="721"/>
        <v>0</v>
      </c>
      <c r="G4648" s="20">
        <f t="shared" si="722"/>
        <v>1</v>
      </c>
      <c r="H4648" s="20">
        <f t="shared" si="723"/>
        <v>24</v>
      </c>
      <c r="I4648" s="20">
        <f t="shared" si="728"/>
        <v>11</v>
      </c>
      <c r="J4648" s="21">
        <f t="shared" si="729"/>
        <v>39641</v>
      </c>
      <c r="K4648" s="21"/>
      <c r="L4648" s="21" t="str">
        <f t="shared" si="724"/>
        <v>Saturday</v>
      </c>
      <c r="M4648" s="20">
        <f t="shared" si="725"/>
        <v>7</v>
      </c>
      <c r="N4648" s="19">
        <v>6229.5</v>
      </c>
      <c r="O4648" s="4">
        <f>MATCH(N4648-1,'Supply Data'!$K$12:$K$17)+1</f>
        <v>5</v>
      </c>
      <c r="P4648">
        <f>INDEX('Supply Data'!$L$12:$L$17,'Demand Data'!O4648)</f>
        <v>75</v>
      </c>
      <c r="R4648" t="str">
        <f t="shared" si="726"/>
        <v>12-Jul-08 Saturday 11</v>
      </c>
    </row>
    <row r="4649" spans="4:18" x14ac:dyDescent="0.35">
      <c r="D4649" s="21">
        <f t="shared" si="727"/>
        <v>39641.458333322073</v>
      </c>
      <c r="E4649" s="21" t="b">
        <f t="shared" si="720"/>
        <v>0</v>
      </c>
      <c r="F4649" s="21" t="b">
        <f t="shared" si="721"/>
        <v>0</v>
      </c>
      <c r="G4649" s="20">
        <f t="shared" si="722"/>
        <v>1</v>
      </c>
      <c r="H4649" s="20">
        <f t="shared" si="723"/>
        <v>24</v>
      </c>
      <c r="I4649" s="20">
        <f t="shared" si="728"/>
        <v>12</v>
      </c>
      <c r="J4649" s="21">
        <f t="shared" si="729"/>
        <v>39641</v>
      </c>
      <c r="K4649" s="21"/>
      <c r="L4649" s="21" t="str">
        <f t="shared" si="724"/>
        <v>Saturday</v>
      </c>
      <c r="M4649" s="20">
        <f t="shared" si="725"/>
        <v>7</v>
      </c>
      <c r="N4649" s="19">
        <v>5968.5</v>
      </c>
      <c r="O4649" s="4">
        <f>MATCH(N4649-1,'Supply Data'!$K$12:$K$17)+1</f>
        <v>5</v>
      </c>
      <c r="P4649">
        <f>INDEX('Supply Data'!$L$12:$L$17,'Demand Data'!O4649)</f>
        <v>75</v>
      </c>
      <c r="R4649" t="str">
        <f t="shared" si="726"/>
        <v>12-Jul-08 Saturday 12</v>
      </c>
    </row>
    <row r="4650" spans="4:18" x14ac:dyDescent="0.35">
      <c r="D4650" s="21">
        <f t="shared" si="727"/>
        <v>39641.499999988737</v>
      </c>
      <c r="E4650" s="21" t="b">
        <f t="shared" si="720"/>
        <v>0</v>
      </c>
      <c r="F4650" s="21" t="b">
        <f t="shared" si="721"/>
        <v>0</v>
      </c>
      <c r="G4650" s="20">
        <f t="shared" si="722"/>
        <v>1</v>
      </c>
      <c r="H4650" s="20">
        <f t="shared" si="723"/>
        <v>24</v>
      </c>
      <c r="I4650" s="20">
        <f t="shared" si="728"/>
        <v>13</v>
      </c>
      <c r="J4650" s="21">
        <f t="shared" si="729"/>
        <v>39641</v>
      </c>
      <c r="K4650" s="21"/>
      <c r="L4650" s="21" t="str">
        <f t="shared" si="724"/>
        <v>Saturday</v>
      </c>
      <c r="M4650" s="20">
        <f t="shared" si="725"/>
        <v>7</v>
      </c>
      <c r="N4650" s="19">
        <v>6175.5</v>
      </c>
      <c r="O4650" s="4">
        <f>MATCH(N4650-1,'Supply Data'!$K$12:$K$17)+1</f>
        <v>5</v>
      </c>
      <c r="P4650">
        <f>INDEX('Supply Data'!$L$12:$L$17,'Demand Data'!O4650)</f>
        <v>75</v>
      </c>
      <c r="R4650" t="str">
        <f t="shared" si="726"/>
        <v>12-Jul-08 Saturday 13</v>
      </c>
    </row>
    <row r="4651" spans="4:18" x14ac:dyDescent="0.35">
      <c r="D4651" s="21">
        <f t="shared" si="727"/>
        <v>39641.541666655401</v>
      </c>
      <c r="E4651" s="21" t="b">
        <f t="shared" si="720"/>
        <v>0</v>
      </c>
      <c r="F4651" s="21" t="b">
        <f t="shared" si="721"/>
        <v>0</v>
      </c>
      <c r="G4651" s="20">
        <f t="shared" si="722"/>
        <v>1</v>
      </c>
      <c r="H4651" s="20">
        <f t="shared" si="723"/>
        <v>24</v>
      </c>
      <c r="I4651" s="20">
        <f t="shared" si="728"/>
        <v>14</v>
      </c>
      <c r="J4651" s="21">
        <f t="shared" si="729"/>
        <v>39641</v>
      </c>
      <c r="K4651" s="21"/>
      <c r="L4651" s="21" t="str">
        <f t="shared" si="724"/>
        <v>Saturday</v>
      </c>
      <c r="M4651" s="20">
        <f t="shared" si="725"/>
        <v>7</v>
      </c>
      <c r="N4651" s="19">
        <v>6249</v>
      </c>
      <c r="O4651" s="4">
        <f>MATCH(N4651-1,'Supply Data'!$K$12:$K$17)+1</f>
        <v>5</v>
      </c>
      <c r="P4651">
        <f>INDEX('Supply Data'!$L$12:$L$17,'Demand Data'!O4651)</f>
        <v>75</v>
      </c>
      <c r="R4651" t="str">
        <f t="shared" si="726"/>
        <v>12-Jul-08 Saturday 14</v>
      </c>
    </row>
    <row r="4652" spans="4:18" x14ac:dyDescent="0.35">
      <c r="D4652" s="21">
        <f t="shared" si="727"/>
        <v>39641.583333322065</v>
      </c>
      <c r="E4652" s="21" t="b">
        <f t="shared" si="720"/>
        <v>0</v>
      </c>
      <c r="F4652" s="21" t="b">
        <f t="shared" si="721"/>
        <v>0</v>
      </c>
      <c r="G4652" s="20">
        <f t="shared" si="722"/>
        <v>1</v>
      </c>
      <c r="H4652" s="20">
        <f t="shared" si="723"/>
        <v>24</v>
      </c>
      <c r="I4652" s="20">
        <f t="shared" si="728"/>
        <v>15</v>
      </c>
      <c r="J4652" s="21">
        <f t="shared" si="729"/>
        <v>39641</v>
      </c>
      <c r="K4652" s="21"/>
      <c r="L4652" s="21" t="str">
        <f t="shared" si="724"/>
        <v>Saturday</v>
      </c>
      <c r="M4652" s="20">
        <f t="shared" si="725"/>
        <v>7</v>
      </c>
      <c r="N4652" s="19">
        <v>6178.5</v>
      </c>
      <c r="O4652" s="4">
        <f>MATCH(N4652-1,'Supply Data'!$K$12:$K$17)+1</f>
        <v>5</v>
      </c>
      <c r="P4652">
        <f>INDEX('Supply Data'!$L$12:$L$17,'Demand Data'!O4652)</f>
        <v>75</v>
      </c>
      <c r="R4652" t="str">
        <f t="shared" si="726"/>
        <v>12-Jul-08 Saturday 15</v>
      </c>
    </row>
    <row r="4653" spans="4:18" x14ac:dyDescent="0.35">
      <c r="D4653" s="21">
        <f t="shared" si="727"/>
        <v>39641.62499998873</v>
      </c>
      <c r="E4653" s="21" t="b">
        <f t="shared" si="720"/>
        <v>0</v>
      </c>
      <c r="F4653" s="21" t="b">
        <f t="shared" si="721"/>
        <v>0</v>
      </c>
      <c r="G4653" s="20">
        <f t="shared" si="722"/>
        <v>1</v>
      </c>
      <c r="H4653" s="20">
        <f t="shared" si="723"/>
        <v>24</v>
      </c>
      <c r="I4653" s="20">
        <f t="shared" si="728"/>
        <v>16</v>
      </c>
      <c r="J4653" s="21">
        <f t="shared" si="729"/>
        <v>39641</v>
      </c>
      <c r="K4653" s="21"/>
      <c r="L4653" s="21" t="str">
        <f t="shared" si="724"/>
        <v>Saturday</v>
      </c>
      <c r="M4653" s="20">
        <f t="shared" si="725"/>
        <v>7</v>
      </c>
      <c r="N4653" s="19">
        <v>6022.5</v>
      </c>
      <c r="O4653" s="4">
        <f>MATCH(N4653-1,'Supply Data'!$K$12:$K$17)+1</f>
        <v>5</v>
      </c>
      <c r="P4653">
        <f>INDEX('Supply Data'!$L$12:$L$17,'Demand Data'!O4653)</f>
        <v>75</v>
      </c>
      <c r="R4653" t="str">
        <f t="shared" si="726"/>
        <v>12-Jul-08 Saturday 16</v>
      </c>
    </row>
    <row r="4654" spans="4:18" x14ac:dyDescent="0.35">
      <c r="D4654" s="21">
        <f t="shared" si="727"/>
        <v>39641.666666655394</v>
      </c>
      <c r="E4654" s="21" t="b">
        <f t="shared" si="720"/>
        <v>0</v>
      </c>
      <c r="F4654" s="21" t="b">
        <f t="shared" si="721"/>
        <v>0</v>
      </c>
      <c r="G4654" s="20">
        <f t="shared" si="722"/>
        <v>1</v>
      </c>
      <c r="H4654" s="20">
        <f t="shared" si="723"/>
        <v>24</v>
      </c>
      <c r="I4654" s="20">
        <f t="shared" si="728"/>
        <v>17</v>
      </c>
      <c r="J4654" s="21">
        <f t="shared" si="729"/>
        <v>39641</v>
      </c>
      <c r="K4654" s="21"/>
      <c r="L4654" s="21" t="str">
        <f t="shared" si="724"/>
        <v>Saturday</v>
      </c>
      <c r="M4654" s="20">
        <f t="shared" si="725"/>
        <v>7</v>
      </c>
      <c r="N4654" s="19">
        <v>5770.5</v>
      </c>
      <c r="O4654" s="4">
        <f>MATCH(N4654-1,'Supply Data'!$K$12:$K$17)+1</f>
        <v>5</v>
      </c>
      <c r="P4654">
        <f>INDEX('Supply Data'!$L$12:$L$17,'Demand Data'!O4654)</f>
        <v>75</v>
      </c>
      <c r="R4654" t="str">
        <f t="shared" si="726"/>
        <v>12-Jul-08 Saturday 17</v>
      </c>
    </row>
    <row r="4655" spans="4:18" x14ac:dyDescent="0.35">
      <c r="D4655" s="21">
        <f t="shared" si="727"/>
        <v>39641.708333322058</v>
      </c>
      <c r="E4655" s="21" t="b">
        <f t="shared" si="720"/>
        <v>0</v>
      </c>
      <c r="F4655" s="21" t="b">
        <f t="shared" si="721"/>
        <v>0</v>
      </c>
      <c r="G4655" s="20">
        <f t="shared" si="722"/>
        <v>1</v>
      </c>
      <c r="H4655" s="20">
        <f t="shared" si="723"/>
        <v>24</v>
      </c>
      <c r="I4655" s="20">
        <f t="shared" si="728"/>
        <v>18</v>
      </c>
      <c r="J4655" s="21">
        <f t="shared" si="729"/>
        <v>39641</v>
      </c>
      <c r="K4655" s="21"/>
      <c r="L4655" s="21" t="str">
        <f t="shared" si="724"/>
        <v>Saturday</v>
      </c>
      <c r="M4655" s="20">
        <f t="shared" si="725"/>
        <v>7</v>
      </c>
      <c r="N4655" s="19">
        <v>5692.5</v>
      </c>
      <c r="O4655" s="4">
        <f>MATCH(N4655-1,'Supply Data'!$K$12:$K$17)+1</f>
        <v>5</v>
      </c>
      <c r="P4655">
        <f>INDEX('Supply Data'!$L$12:$L$17,'Demand Data'!O4655)</f>
        <v>75</v>
      </c>
      <c r="R4655" t="str">
        <f t="shared" si="726"/>
        <v>12-Jul-08 Saturday 18</v>
      </c>
    </row>
    <row r="4656" spans="4:18" x14ac:dyDescent="0.35">
      <c r="D4656" s="21">
        <f t="shared" si="727"/>
        <v>39641.749999988722</v>
      </c>
      <c r="E4656" s="21" t="b">
        <f t="shared" si="720"/>
        <v>0</v>
      </c>
      <c r="F4656" s="21" t="b">
        <f t="shared" si="721"/>
        <v>0</v>
      </c>
      <c r="G4656" s="20">
        <f t="shared" si="722"/>
        <v>1</v>
      </c>
      <c r="H4656" s="20">
        <f t="shared" si="723"/>
        <v>24</v>
      </c>
      <c r="I4656" s="20">
        <f t="shared" si="728"/>
        <v>19</v>
      </c>
      <c r="J4656" s="21">
        <f t="shared" si="729"/>
        <v>39641</v>
      </c>
      <c r="K4656" s="21"/>
      <c r="L4656" s="21" t="str">
        <f t="shared" si="724"/>
        <v>Saturday</v>
      </c>
      <c r="M4656" s="20">
        <f t="shared" si="725"/>
        <v>7</v>
      </c>
      <c r="N4656" s="19">
        <v>6060</v>
      </c>
      <c r="O4656" s="4">
        <f>MATCH(N4656-1,'Supply Data'!$K$12:$K$17)+1</f>
        <v>5</v>
      </c>
      <c r="P4656">
        <f>INDEX('Supply Data'!$L$12:$L$17,'Demand Data'!O4656)</f>
        <v>75</v>
      </c>
      <c r="R4656" t="str">
        <f t="shared" si="726"/>
        <v>12-Jul-08 Saturday 19</v>
      </c>
    </row>
    <row r="4657" spans="4:18" x14ac:dyDescent="0.35">
      <c r="D4657" s="21">
        <f t="shared" si="727"/>
        <v>39641.791666655387</v>
      </c>
      <c r="E4657" s="21" t="b">
        <f t="shared" si="720"/>
        <v>0</v>
      </c>
      <c r="F4657" s="21" t="b">
        <f t="shared" si="721"/>
        <v>0</v>
      </c>
      <c r="G4657" s="20">
        <f t="shared" si="722"/>
        <v>1</v>
      </c>
      <c r="H4657" s="20">
        <f t="shared" si="723"/>
        <v>24</v>
      </c>
      <c r="I4657" s="20">
        <f t="shared" si="728"/>
        <v>20</v>
      </c>
      <c r="J4657" s="21">
        <f t="shared" si="729"/>
        <v>39641</v>
      </c>
      <c r="K4657" s="21"/>
      <c r="L4657" s="21" t="str">
        <f t="shared" si="724"/>
        <v>Saturday</v>
      </c>
      <c r="M4657" s="20">
        <f t="shared" si="725"/>
        <v>7</v>
      </c>
      <c r="N4657" s="19">
        <v>6018</v>
      </c>
      <c r="O4657" s="4">
        <f>MATCH(N4657-1,'Supply Data'!$K$12:$K$17)+1</f>
        <v>5</v>
      </c>
      <c r="P4657">
        <f>INDEX('Supply Data'!$L$12:$L$17,'Demand Data'!O4657)</f>
        <v>75</v>
      </c>
      <c r="R4657" t="str">
        <f t="shared" si="726"/>
        <v>12-Jul-08 Saturday 20</v>
      </c>
    </row>
    <row r="4658" spans="4:18" x14ac:dyDescent="0.35">
      <c r="D4658" s="21">
        <f t="shared" si="727"/>
        <v>39641.833333322051</v>
      </c>
      <c r="E4658" s="21" t="b">
        <f t="shared" si="720"/>
        <v>0</v>
      </c>
      <c r="F4658" s="21" t="b">
        <f t="shared" si="721"/>
        <v>0</v>
      </c>
      <c r="G4658" s="20">
        <f t="shared" si="722"/>
        <v>1</v>
      </c>
      <c r="H4658" s="20">
        <f t="shared" si="723"/>
        <v>24</v>
      </c>
      <c r="I4658" s="20">
        <f t="shared" si="728"/>
        <v>21</v>
      </c>
      <c r="J4658" s="21">
        <f t="shared" si="729"/>
        <v>39641</v>
      </c>
      <c r="K4658" s="21"/>
      <c r="L4658" s="21" t="str">
        <f t="shared" si="724"/>
        <v>Saturday</v>
      </c>
      <c r="M4658" s="20">
        <f t="shared" si="725"/>
        <v>7</v>
      </c>
      <c r="N4658" s="19">
        <v>5826</v>
      </c>
      <c r="O4658" s="4">
        <f>MATCH(N4658-1,'Supply Data'!$K$12:$K$17)+1</f>
        <v>5</v>
      </c>
      <c r="P4658">
        <f>INDEX('Supply Data'!$L$12:$L$17,'Demand Data'!O4658)</f>
        <v>75</v>
      </c>
      <c r="R4658" t="str">
        <f t="shared" si="726"/>
        <v>12-Jul-08 Saturday 21</v>
      </c>
    </row>
    <row r="4659" spans="4:18" x14ac:dyDescent="0.35">
      <c r="D4659" s="21">
        <f t="shared" si="727"/>
        <v>39641.874999988715</v>
      </c>
      <c r="E4659" s="21" t="b">
        <f t="shared" si="720"/>
        <v>0</v>
      </c>
      <c r="F4659" s="21" t="b">
        <f t="shared" si="721"/>
        <v>0</v>
      </c>
      <c r="G4659" s="20">
        <f t="shared" si="722"/>
        <v>1</v>
      </c>
      <c r="H4659" s="20">
        <f t="shared" si="723"/>
        <v>24</v>
      </c>
      <c r="I4659" s="20">
        <f t="shared" si="728"/>
        <v>22</v>
      </c>
      <c r="J4659" s="21">
        <f t="shared" si="729"/>
        <v>39641</v>
      </c>
      <c r="K4659" s="21"/>
      <c r="L4659" s="21" t="str">
        <f t="shared" si="724"/>
        <v>Saturday</v>
      </c>
      <c r="M4659" s="20">
        <f t="shared" si="725"/>
        <v>7</v>
      </c>
      <c r="N4659" s="19">
        <v>5502</v>
      </c>
      <c r="O4659" s="4">
        <f>MATCH(N4659-1,'Supply Data'!$K$12:$K$17)+1</f>
        <v>5</v>
      </c>
      <c r="P4659">
        <f>INDEX('Supply Data'!$L$12:$L$17,'Demand Data'!O4659)</f>
        <v>75</v>
      </c>
      <c r="R4659" t="str">
        <f t="shared" si="726"/>
        <v>12-Jul-08 Saturday 22</v>
      </c>
    </row>
    <row r="4660" spans="4:18" x14ac:dyDescent="0.35">
      <c r="D4660" s="21">
        <f t="shared" si="727"/>
        <v>39641.916666655379</v>
      </c>
      <c r="E4660" s="21" t="b">
        <f t="shared" si="720"/>
        <v>0</v>
      </c>
      <c r="F4660" s="21" t="b">
        <f t="shared" si="721"/>
        <v>0</v>
      </c>
      <c r="G4660" s="20">
        <f t="shared" si="722"/>
        <v>1</v>
      </c>
      <c r="H4660" s="20">
        <f t="shared" si="723"/>
        <v>24</v>
      </c>
      <c r="I4660" s="20">
        <f t="shared" si="728"/>
        <v>23</v>
      </c>
      <c r="J4660" s="21">
        <f t="shared" si="729"/>
        <v>39641</v>
      </c>
      <c r="K4660" s="21"/>
      <c r="L4660" s="21" t="str">
        <f t="shared" si="724"/>
        <v>Saturday</v>
      </c>
      <c r="M4660" s="20">
        <f t="shared" si="725"/>
        <v>7</v>
      </c>
      <c r="N4660" s="19">
        <v>4981.5</v>
      </c>
      <c r="O4660" s="4">
        <f>MATCH(N4660-1,'Supply Data'!$K$12:$K$17)+1</f>
        <v>5</v>
      </c>
      <c r="P4660">
        <f>INDEX('Supply Data'!$L$12:$L$17,'Demand Data'!O4660)</f>
        <v>75</v>
      </c>
      <c r="R4660" t="str">
        <f t="shared" si="726"/>
        <v>12-Jul-08 Saturday 23</v>
      </c>
    </row>
    <row r="4661" spans="4:18" x14ac:dyDescent="0.35">
      <c r="D4661" s="21">
        <f t="shared" si="727"/>
        <v>39641.958333322043</v>
      </c>
      <c r="E4661" s="21" t="b">
        <f t="shared" si="720"/>
        <v>0</v>
      </c>
      <c r="F4661" s="21" t="b">
        <f t="shared" si="721"/>
        <v>0</v>
      </c>
      <c r="G4661" s="20">
        <f t="shared" si="722"/>
        <v>1</v>
      </c>
      <c r="H4661" s="20">
        <f t="shared" si="723"/>
        <v>24</v>
      </c>
      <c r="I4661" s="20">
        <f t="shared" si="728"/>
        <v>24</v>
      </c>
      <c r="J4661" s="21">
        <f t="shared" si="729"/>
        <v>39641</v>
      </c>
      <c r="K4661" s="21"/>
      <c r="L4661" s="21" t="str">
        <f t="shared" si="724"/>
        <v>Saturday</v>
      </c>
      <c r="M4661" s="20">
        <f t="shared" si="725"/>
        <v>7</v>
      </c>
      <c r="N4661" s="19">
        <v>4704</v>
      </c>
      <c r="O4661" s="4">
        <f>MATCH(N4661-1,'Supply Data'!$K$12:$K$17)+1</f>
        <v>4</v>
      </c>
      <c r="P4661">
        <f>INDEX('Supply Data'!$L$12:$L$17,'Demand Data'!O4661)</f>
        <v>50</v>
      </c>
      <c r="R4661" t="str">
        <f t="shared" si="726"/>
        <v>12-Jul-08 Saturday 24</v>
      </c>
    </row>
    <row r="4662" spans="4:18" x14ac:dyDescent="0.35">
      <c r="D4662" s="21">
        <f t="shared" si="727"/>
        <v>39641.999999988708</v>
      </c>
      <c r="E4662" s="21" t="b">
        <f t="shared" si="720"/>
        <v>0</v>
      </c>
      <c r="F4662" s="21" t="b">
        <f t="shared" si="721"/>
        <v>0</v>
      </c>
      <c r="G4662" s="20">
        <f t="shared" si="722"/>
        <v>1</v>
      </c>
      <c r="H4662" s="20">
        <f t="shared" si="723"/>
        <v>24</v>
      </c>
      <c r="I4662" s="20">
        <f t="shared" si="728"/>
        <v>1</v>
      </c>
      <c r="J4662" s="21">
        <f t="shared" si="729"/>
        <v>39642</v>
      </c>
      <c r="K4662" s="21"/>
      <c r="L4662" s="21" t="str">
        <f t="shared" si="724"/>
        <v>Sunday</v>
      </c>
      <c r="M4662" s="20">
        <f t="shared" si="725"/>
        <v>7</v>
      </c>
      <c r="N4662" s="19">
        <v>4447.5</v>
      </c>
      <c r="O4662" s="4">
        <f>MATCH(N4662-1,'Supply Data'!$K$12:$K$17)+1</f>
        <v>4</v>
      </c>
      <c r="P4662">
        <f>INDEX('Supply Data'!$L$12:$L$17,'Demand Data'!O4662)</f>
        <v>50</v>
      </c>
      <c r="R4662" t="str">
        <f t="shared" si="726"/>
        <v>13-Jul-08 Sunday 1</v>
      </c>
    </row>
    <row r="4663" spans="4:18" x14ac:dyDescent="0.35">
      <c r="D4663" s="21">
        <f t="shared" si="727"/>
        <v>39642.041666655372</v>
      </c>
      <c r="E4663" s="21" t="b">
        <f t="shared" si="720"/>
        <v>0</v>
      </c>
      <c r="F4663" s="21" t="b">
        <f t="shared" si="721"/>
        <v>0</v>
      </c>
      <c r="G4663" s="20">
        <f t="shared" si="722"/>
        <v>1</v>
      </c>
      <c r="H4663" s="20">
        <f t="shared" si="723"/>
        <v>24</v>
      </c>
      <c r="I4663" s="20">
        <f t="shared" si="728"/>
        <v>2</v>
      </c>
      <c r="J4663" s="21">
        <f t="shared" si="729"/>
        <v>39642</v>
      </c>
      <c r="K4663" s="21"/>
      <c r="L4663" s="21" t="str">
        <f t="shared" si="724"/>
        <v>Sunday</v>
      </c>
      <c r="M4663" s="20">
        <f t="shared" si="725"/>
        <v>7</v>
      </c>
      <c r="N4663" s="19">
        <v>4357.5</v>
      </c>
      <c r="O4663" s="4">
        <f>MATCH(N4663-1,'Supply Data'!$K$12:$K$17)+1</f>
        <v>4</v>
      </c>
      <c r="P4663">
        <f>INDEX('Supply Data'!$L$12:$L$17,'Demand Data'!O4663)</f>
        <v>50</v>
      </c>
      <c r="R4663" t="str">
        <f t="shared" si="726"/>
        <v>13-Jul-08 Sunday 2</v>
      </c>
    </row>
    <row r="4664" spans="4:18" x14ac:dyDescent="0.35">
      <c r="D4664" s="21">
        <f t="shared" si="727"/>
        <v>39642.083333322036</v>
      </c>
      <c r="E4664" s="21" t="b">
        <f t="shared" si="720"/>
        <v>0</v>
      </c>
      <c r="F4664" s="21" t="b">
        <f t="shared" si="721"/>
        <v>0</v>
      </c>
      <c r="G4664" s="20">
        <f t="shared" si="722"/>
        <v>1</v>
      </c>
      <c r="H4664" s="20">
        <f t="shared" si="723"/>
        <v>24</v>
      </c>
      <c r="I4664" s="20">
        <f t="shared" si="728"/>
        <v>3</v>
      </c>
      <c r="J4664" s="21">
        <f t="shared" si="729"/>
        <v>39642</v>
      </c>
      <c r="K4664" s="21"/>
      <c r="L4664" s="21" t="str">
        <f t="shared" si="724"/>
        <v>Sunday</v>
      </c>
      <c r="M4664" s="20">
        <f t="shared" si="725"/>
        <v>7</v>
      </c>
      <c r="N4664" s="19">
        <v>4197</v>
      </c>
      <c r="O4664" s="4">
        <f>MATCH(N4664-1,'Supply Data'!$K$12:$K$17)+1</f>
        <v>4</v>
      </c>
      <c r="P4664">
        <f>INDEX('Supply Data'!$L$12:$L$17,'Demand Data'!O4664)</f>
        <v>50</v>
      </c>
      <c r="R4664" t="str">
        <f t="shared" si="726"/>
        <v>13-Jul-08 Sunday 3</v>
      </c>
    </row>
    <row r="4665" spans="4:18" x14ac:dyDescent="0.35">
      <c r="D4665" s="21">
        <f t="shared" si="727"/>
        <v>39642.1249999887</v>
      </c>
      <c r="E4665" s="21" t="b">
        <f t="shared" si="720"/>
        <v>0</v>
      </c>
      <c r="F4665" s="21" t="b">
        <f t="shared" si="721"/>
        <v>0</v>
      </c>
      <c r="G4665" s="20">
        <f t="shared" si="722"/>
        <v>1</v>
      </c>
      <c r="H4665" s="20">
        <f t="shared" si="723"/>
        <v>24</v>
      </c>
      <c r="I4665" s="20">
        <f t="shared" si="728"/>
        <v>4</v>
      </c>
      <c r="J4665" s="21">
        <f t="shared" si="729"/>
        <v>39642</v>
      </c>
      <c r="K4665" s="21"/>
      <c r="L4665" s="21" t="str">
        <f t="shared" si="724"/>
        <v>Sunday</v>
      </c>
      <c r="M4665" s="20">
        <f t="shared" si="725"/>
        <v>7</v>
      </c>
      <c r="N4665" s="19">
        <v>4140</v>
      </c>
      <c r="O4665" s="4">
        <f>MATCH(N4665-1,'Supply Data'!$K$12:$K$17)+1</f>
        <v>4</v>
      </c>
      <c r="P4665">
        <f>INDEX('Supply Data'!$L$12:$L$17,'Demand Data'!O4665)</f>
        <v>50</v>
      </c>
      <c r="R4665" t="str">
        <f t="shared" si="726"/>
        <v>13-Jul-08 Sunday 4</v>
      </c>
    </row>
    <row r="4666" spans="4:18" x14ac:dyDescent="0.35">
      <c r="D4666" s="21">
        <f t="shared" si="727"/>
        <v>39642.166666655365</v>
      </c>
      <c r="E4666" s="21" t="b">
        <f t="shared" si="720"/>
        <v>0</v>
      </c>
      <c r="F4666" s="21" t="b">
        <f t="shared" si="721"/>
        <v>0</v>
      </c>
      <c r="G4666" s="20">
        <f t="shared" si="722"/>
        <v>1</v>
      </c>
      <c r="H4666" s="20">
        <f t="shared" si="723"/>
        <v>24</v>
      </c>
      <c r="I4666" s="20">
        <f t="shared" si="728"/>
        <v>5</v>
      </c>
      <c r="J4666" s="21">
        <f t="shared" si="729"/>
        <v>39642</v>
      </c>
      <c r="K4666" s="21"/>
      <c r="L4666" s="21" t="str">
        <f t="shared" si="724"/>
        <v>Sunday</v>
      </c>
      <c r="M4666" s="20">
        <f t="shared" si="725"/>
        <v>7</v>
      </c>
      <c r="N4666" s="19">
        <v>4167</v>
      </c>
      <c r="O4666" s="4">
        <f>MATCH(N4666-1,'Supply Data'!$K$12:$K$17)+1</f>
        <v>4</v>
      </c>
      <c r="P4666">
        <f>INDEX('Supply Data'!$L$12:$L$17,'Demand Data'!O4666)</f>
        <v>50</v>
      </c>
      <c r="R4666" t="str">
        <f t="shared" si="726"/>
        <v>13-Jul-08 Sunday 5</v>
      </c>
    </row>
    <row r="4667" spans="4:18" x14ac:dyDescent="0.35">
      <c r="D4667" s="21">
        <f t="shared" si="727"/>
        <v>39642.208333322029</v>
      </c>
      <c r="E4667" s="21" t="b">
        <f t="shared" si="720"/>
        <v>0</v>
      </c>
      <c r="F4667" s="21" t="b">
        <f t="shared" si="721"/>
        <v>0</v>
      </c>
      <c r="G4667" s="20">
        <f t="shared" si="722"/>
        <v>1</v>
      </c>
      <c r="H4667" s="20">
        <f t="shared" si="723"/>
        <v>24</v>
      </c>
      <c r="I4667" s="20">
        <f t="shared" si="728"/>
        <v>6</v>
      </c>
      <c r="J4667" s="21">
        <f t="shared" si="729"/>
        <v>39642</v>
      </c>
      <c r="K4667" s="21"/>
      <c r="L4667" s="21" t="str">
        <f t="shared" si="724"/>
        <v>Sunday</v>
      </c>
      <c r="M4667" s="20">
        <f t="shared" si="725"/>
        <v>7</v>
      </c>
      <c r="N4667" s="19">
        <v>4092</v>
      </c>
      <c r="O4667" s="4">
        <f>MATCH(N4667-1,'Supply Data'!$K$12:$K$17)+1</f>
        <v>4</v>
      </c>
      <c r="P4667">
        <f>INDEX('Supply Data'!$L$12:$L$17,'Demand Data'!O4667)</f>
        <v>50</v>
      </c>
      <c r="R4667" t="str">
        <f t="shared" si="726"/>
        <v>13-Jul-08 Sunday 6</v>
      </c>
    </row>
    <row r="4668" spans="4:18" x14ac:dyDescent="0.35">
      <c r="D4668" s="21">
        <f t="shared" si="727"/>
        <v>39642.249999988693</v>
      </c>
      <c r="E4668" s="21" t="b">
        <f t="shared" si="720"/>
        <v>0</v>
      </c>
      <c r="F4668" s="21" t="b">
        <f t="shared" si="721"/>
        <v>0</v>
      </c>
      <c r="G4668" s="20">
        <f t="shared" si="722"/>
        <v>1</v>
      </c>
      <c r="H4668" s="20">
        <f t="shared" si="723"/>
        <v>24</v>
      </c>
      <c r="I4668" s="20">
        <f t="shared" si="728"/>
        <v>7</v>
      </c>
      <c r="J4668" s="21">
        <f t="shared" si="729"/>
        <v>39642</v>
      </c>
      <c r="K4668" s="21"/>
      <c r="L4668" s="21" t="str">
        <f t="shared" si="724"/>
        <v>Sunday</v>
      </c>
      <c r="M4668" s="20">
        <f t="shared" si="725"/>
        <v>7</v>
      </c>
      <c r="N4668" s="19">
        <v>4096.5</v>
      </c>
      <c r="O4668" s="4">
        <f>MATCH(N4668-1,'Supply Data'!$K$12:$K$17)+1</f>
        <v>4</v>
      </c>
      <c r="P4668">
        <f>INDEX('Supply Data'!$L$12:$L$17,'Demand Data'!O4668)</f>
        <v>50</v>
      </c>
      <c r="R4668" t="str">
        <f t="shared" si="726"/>
        <v>13-Jul-08 Sunday 7</v>
      </c>
    </row>
    <row r="4669" spans="4:18" x14ac:dyDescent="0.35">
      <c r="D4669" s="21">
        <f t="shared" si="727"/>
        <v>39642.291666655357</v>
      </c>
      <c r="E4669" s="21" t="b">
        <f t="shared" si="720"/>
        <v>0</v>
      </c>
      <c r="F4669" s="21" t="b">
        <f t="shared" si="721"/>
        <v>0</v>
      </c>
      <c r="G4669" s="20">
        <f t="shared" si="722"/>
        <v>1</v>
      </c>
      <c r="H4669" s="20">
        <f t="shared" si="723"/>
        <v>24</v>
      </c>
      <c r="I4669" s="20">
        <f t="shared" si="728"/>
        <v>8</v>
      </c>
      <c r="J4669" s="21">
        <f t="shared" si="729"/>
        <v>39642</v>
      </c>
      <c r="K4669" s="21"/>
      <c r="L4669" s="21" t="str">
        <f t="shared" si="724"/>
        <v>Sunday</v>
      </c>
      <c r="M4669" s="20">
        <f t="shared" si="725"/>
        <v>7</v>
      </c>
      <c r="N4669" s="19">
        <v>4525.5</v>
      </c>
      <c r="O4669" s="4">
        <f>MATCH(N4669-1,'Supply Data'!$K$12:$K$17)+1</f>
        <v>4</v>
      </c>
      <c r="P4669">
        <f>INDEX('Supply Data'!$L$12:$L$17,'Demand Data'!O4669)</f>
        <v>50</v>
      </c>
      <c r="R4669" t="str">
        <f t="shared" si="726"/>
        <v>13-Jul-08 Sunday 8</v>
      </c>
    </row>
    <row r="4670" spans="4:18" x14ac:dyDescent="0.35">
      <c r="D4670" s="21">
        <f t="shared" si="727"/>
        <v>39642.333333322022</v>
      </c>
      <c r="E4670" s="21" t="b">
        <f t="shared" si="720"/>
        <v>0</v>
      </c>
      <c r="F4670" s="21" t="b">
        <f t="shared" si="721"/>
        <v>0</v>
      </c>
      <c r="G4670" s="20">
        <f t="shared" si="722"/>
        <v>1</v>
      </c>
      <c r="H4670" s="20">
        <f t="shared" si="723"/>
        <v>24</v>
      </c>
      <c r="I4670" s="20">
        <f t="shared" si="728"/>
        <v>9</v>
      </c>
      <c r="J4670" s="21">
        <f t="shared" si="729"/>
        <v>39642</v>
      </c>
      <c r="K4670" s="21"/>
      <c r="L4670" s="21" t="str">
        <f t="shared" si="724"/>
        <v>Sunday</v>
      </c>
      <c r="M4670" s="20">
        <f t="shared" si="725"/>
        <v>7</v>
      </c>
      <c r="N4670" s="19">
        <v>5076</v>
      </c>
      <c r="O4670" s="4">
        <f>MATCH(N4670-1,'Supply Data'!$K$12:$K$17)+1</f>
        <v>5</v>
      </c>
      <c r="P4670">
        <f>INDEX('Supply Data'!$L$12:$L$17,'Demand Data'!O4670)</f>
        <v>75</v>
      </c>
      <c r="R4670" t="str">
        <f t="shared" si="726"/>
        <v>13-Jul-08 Sunday 9</v>
      </c>
    </row>
    <row r="4671" spans="4:18" x14ac:dyDescent="0.35">
      <c r="D4671" s="21">
        <f t="shared" si="727"/>
        <v>39642.374999988686</v>
      </c>
      <c r="E4671" s="21" t="b">
        <f t="shared" si="720"/>
        <v>0</v>
      </c>
      <c r="F4671" s="21" t="b">
        <f t="shared" si="721"/>
        <v>0</v>
      </c>
      <c r="G4671" s="20">
        <f t="shared" si="722"/>
        <v>1</v>
      </c>
      <c r="H4671" s="20">
        <f t="shared" si="723"/>
        <v>24</v>
      </c>
      <c r="I4671" s="20">
        <f t="shared" si="728"/>
        <v>10</v>
      </c>
      <c r="J4671" s="21">
        <f t="shared" si="729"/>
        <v>39642</v>
      </c>
      <c r="K4671" s="21"/>
      <c r="L4671" s="21" t="str">
        <f t="shared" si="724"/>
        <v>Sunday</v>
      </c>
      <c r="M4671" s="20">
        <f t="shared" si="725"/>
        <v>7</v>
      </c>
      <c r="N4671" s="19">
        <v>5380.5</v>
      </c>
      <c r="O4671" s="4">
        <f>MATCH(N4671-1,'Supply Data'!$K$12:$K$17)+1</f>
        <v>5</v>
      </c>
      <c r="P4671">
        <f>INDEX('Supply Data'!$L$12:$L$17,'Demand Data'!O4671)</f>
        <v>75</v>
      </c>
      <c r="R4671" t="str">
        <f t="shared" si="726"/>
        <v>13-Jul-08 Sunday 10</v>
      </c>
    </row>
    <row r="4672" spans="4:18" x14ac:dyDescent="0.35">
      <c r="D4672" s="21">
        <f t="shared" si="727"/>
        <v>39642.41666665535</v>
      </c>
      <c r="E4672" s="21" t="b">
        <f t="shared" si="720"/>
        <v>0</v>
      </c>
      <c r="F4672" s="21" t="b">
        <f t="shared" si="721"/>
        <v>0</v>
      </c>
      <c r="G4672" s="20">
        <f t="shared" si="722"/>
        <v>1</v>
      </c>
      <c r="H4672" s="20">
        <f t="shared" si="723"/>
        <v>24</v>
      </c>
      <c r="I4672" s="20">
        <f t="shared" si="728"/>
        <v>11</v>
      </c>
      <c r="J4672" s="21">
        <f t="shared" si="729"/>
        <v>39642</v>
      </c>
      <c r="K4672" s="21"/>
      <c r="L4672" s="21" t="str">
        <f t="shared" si="724"/>
        <v>Sunday</v>
      </c>
      <c r="M4672" s="20">
        <f t="shared" si="725"/>
        <v>7</v>
      </c>
      <c r="N4672" s="19">
        <v>5557.5</v>
      </c>
      <c r="O4672" s="4">
        <f>MATCH(N4672-1,'Supply Data'!$K$12:$K$17)+1</f>
        <v>5</v>
      </c>
      <c r="P4672">
        <f>INDEX('Supply Data'!$L$12:$L$17,'Demand Data'!O4672)</f>
        <v>75</v>
      </c>
      <c r="R4672" t="str">
        <f t="shared" si="726"/>
        <v>13-Jul-08 Sunday 11</v>
      </c>
    </row>
    <row r="4673" spans="4:18" x14ac:dyDescent="0.35">
      <c r="D4673" s="21">
        <f t="shared" si="727"/>
        <v>39642.458333322014</v>
      </c>
      <c r="E4673" s="21" t="b">
        <f t="shared" si="720"/>
        <v>0</v>
      </c>
      <c r="F4673" s="21" t="b">
        <f t="shared" si="721"/>
        <v>0</v>
      </c>
      <c r="G4673" s="20">
        <f t="shared" si="722"/>
        <v>1</v>
      </c>
      <c r="H4673" s="20">
        <f t="shared" si="723"/>
        <v>24</v>
      </c>
      <c r="I4673" s="20">
        <f t="shared" si="728"/>
        <v>12</v>
      </c>
      <c r="J4673" s="21">
        <f t="shared" si="729"/>
        <v>39642</v>
      </c>
      <c r="K4673" s="21"/>
      <c r="L4673" s="21" t="str">
        <f t="shared" si="724"/>
        <v>Sunday</v>
      </c>
      <c r="M4673" s="20">
        <f t="shared" si="725"/>
        <v>7</v>
      </c>
      <c r="N4673" s="19">
        <v>5382</v>
      </c>
      <c r="O4673" s="4">
        <f>MATCH(N4673-1,'Supply Data'!$K$12:$K$17)+1</f>
        <v>5</v>
      </c>
      <c r="P4673">
        <f>INDEX('Supply Data'!$L$12:$L$17,'Demand Data'!O4673)</f>
        <v>75</v>
      </c>
      <c r="R4673" t="str">
        <f t="shared" si="726"/>
        <v>13-Jul-08 Sunday 12</v>
      </c>
    </row>
    <row r="4674" spans="4:18" x14ac:dyDescent="0.35">
      <c r="D4674" s="21">
        <f t="shared" si="727"/>
        <v>39642.499999988679</v>
      </c>
      <c r="E4674" s="21" t="b">
        <f t="shared" si="720"/>
        <v>0</v>
      </c>
      <c r="F4674" s="21" t="b">
        <f t="shared" si="721"/>
        <v>0</v>
      </c>
      <c r="G4674" s="20">
        <f t="shared" si="722"/>
        <v>1</v>
      </c>
      <c r="H4674" s="20">
        <f t="shared" si="723"/>
        <v>24</v>
      </c>
      <c r="I4674" s="20">
        <f t="shared" si="728"/>
        <v>13</v>
      </c>
      <c r="J4674" s="21">
        <f t="shared" si="729"/>
        <v>39642</v>
      </c>
      <c r="K4674" s="21"/>
      <c r="L4674" s="21" t="str">
        <f t="shared" si="724"/>
        <v>Sunday</v>
      </c>
      <c r="M4674" s="20">
        <f t="shared" si="725"/>
        <v>7</v>
      </c>
      <c r="N4674" s="19">
        <v>5455.5</v>
      </c>
      <c r="O4674" s="4">
        <f>MATCH(N4674-1,'Supply Data'!$K$12:$K$17)+1</f>
        <v>5</v>
      </c>
      <c r="P4674">
        <f>INDEX('Supply Data'!$L$12:$L$17,'Demand Data'!O4674)</f>
        <v>75</v>
      </c>
      <c r="R4674" t="str">
        <f t="shared" si="726"/>
        <v>13-Jul-08 Sunday 13</v>
      </c>
    </row>
    <row r="4675" spans="4:18" x14ac:dyDescent="0.35">
      <c r="D4675" s="21">
        <f t="shared" si="727"/>
        <v>39642.541666655343</v>
      </c>
      <c r="E4675" s="21" t="b">
        <f t="shared" si="720"/>
        <v>0</v>
      </c>
      <c r="F4675" s="21" t="b">
        <f t="shared" si="721"/>
        <v>0</v>
      </c>
      <c r="G4675" s="20">
        <f t="shared" si="722"/>
        <v>1</v>
      </c>
      <c r="H4675" s="20">
        <f t="shared" si="723"/>
        <v>24</v>
      </c>
      <c r="I4675" s="20">
        <f t="shared" si="728"/>
        <v>14</v>
      </c>
      <c r="J4675" s="21">
        <f t="shared" si="729"/>
        <v>39642</v>
      </c>
      <c r="K4675" s="21"/>
      <c r="L4675" s="21" t="str">
        <f t="shared" si="724"/>
        <v>Sunday</v>
      </c>
      <c r="M4675" s="20">
        <f t="shared" si="725"/>
        <v>7</v>
      </c>
      <c r="N4675" s="19">
        <v>5379</v>
      </c>
      <c r="O4675" s="4">
        <f>MATCH(N4675-1,'Supply Data'!$K$12:$K$17)+1</f>
        <v>5</v>
      </c>
      <c r="P4675">
        <f>INDEX('Supply Data'!$L$12:$L$17,'Demand Data'!O4675)</f>
        <v>75</v>
      </c>
      <c r="R4675" t="str">
        <f t="shared" si="726"/>
        <v>13-Jul-08 Sunday 14</v>
      </c>
    </row>
    <row r="4676" spans="4:18" x14ac:dyDescent="0.35">
      <c r="D4676" s="21">
        <f t="shared" si="727"/>
        <v>39642.583333322007</v>
      </c>
      <c r="E4676" s="21" t="b">
        <f t="shared" si="720"/>
        <v>0</v>
      </c>
      <c r="F4676" s="21" t="b">
        <f t="shared" si="721"/>
        <v>0</v>
      </c>
      <c r="G4676" s="20">
        <f t="shared" si="722"/>
        <v>1</v>
      </c>
      <c r="H4676" s="20">
        <f t="shared" si="723"/>
        <v>24</v>
      </c>
      <c r="I4676" s="20">
        <f t="shared" si="728"/>
        <v>15</v>
      </c>
      <c r="J4676" s="21">
        <f t="shared" si="729"/>
        <v>39642</v>
      </c>
      <c r="K4676" s="21"/>
      <c r="L4676" s="21" t="str">
        <f t="shared" si="724"/>
        <v>Sunday</v>
      </c>
      <c r="M4676" s="20">
        <f t="shared" si="725"/>
        <v>7</v>
      </c>
      <c r="N4676" s="19">
        <v>5347.5</v>
      </c>
      <c r="O4676" s="4">
        <f>MATCH(N4676-1,'Supply Data'!$K$12:$K$17)+1</f>
        <v>5</v>
      </c>
      <c r="P4676">
        <f>INDEX('Supply Data'!$L$12:$L$17,'Demand Data'!O4676)</f>
        <v>75</v>
      </c>
      <c r="R4676" t="str">
        <f t="shared" si="726"/>
        <v>13-Jul-08 Sunday 15</v>
      </c>
    </row>
    <row r="4677" spans="4:18" x14ac:dyDescent="0.35">
      <c r="D4677" s="21">
        <f t="shared" si="727"/>
        <v>39642.624999988671</v>
      </c>
      <c r="E4677" s="21" t="b">
        <f t="shared" si="720"/>
        <v>0</v>
      </c>
      <c r="F4677" s="21" t="b">
        <f t="shared" si="721"/>
        <v>0</v>
      </c>
      <c r="G4677" s="20">
        <f t="shared" si="722"/>
        <v>1</v>
      </c>
      <c r="H4677" s="20">
        <f t="shared" si="723"/>
        <v>24</v>
      </c>
      <c r="I4677" s="20">
        <f t="shared" si="728"/>
        <v>16</v>
      </c>
      <c r="J4677" s="21">
        <f t="shared" si="729"/>
        <v>39642</v>
      </c>
      <c r="K4677" s="21"/>
      <c r="L4677" s="21" t="str">
        <f t="shared" si="724"/>
        <v>Sunday</v>
      </c>
      <c r="M4677" s="20">
        <f t="shared" si="725"/>
        <v>7</v>
      </c>
      <c r="N4677" s="19">
        <v>5064</v>
      </c>
      <c r="O4677" s="4">
        <f>MATCH(N4677-1,'Supply Data'!$K$12:$K$17)+1</f>
        <v>5</v>
      </c>
      <c r="P4677">
        <f>INDEX('Supply Data'!$L$12:$L$17,'Demand Data'!O4677)</f>
        <v>75</v>
      </c>
      <c r="R4677" t="str">
        <f t="shared" si="726"/>
        <v>13-Jul-08 Sunday 16</v>
      </c>
    </row>
    <row r="4678" spans="4:18" x14ac:dyDescent="0.35">
      <c r="D4678" s="21">
        <f t="shared" si="727"/>
        <v>39642.666666655336</v>
      </c>
      <c r="E4678" s="21" t="b">
        <f t="shared" ref="E4678:E4741" si="730">D4678=$D$2</f>
        <v>0</v>
      </c>
      <c r="F4678" s="21" t="b">
        <f t="shared" ref="F4678:F4741" si="731">D4678=$E$2</f>
        <v>0</v>
      </c>
      <c r="G4678" s="20">
        <f t="shared" si="722"/>
        <v>1</v>
      </c>
      <c r="H4678" s="20">
        <f t="shared" si="723"/>
        <v>24</v>
      </c>
      <c r="I4678" s="20">
        <f t="shared" si="728"/>
        <v>17</v>
      </c>
      <c r="J4678" s="21">
        <f t="shared" si="729"/>
        <v>39642</v>
      </c>
      <c r="K4678" s="21"/>
      <c r="L4678" s="21" t="str">
        <f t="shared" si="724"/>
        <v>Sunday</v>
      </c>
      <c r="M4678" s="20">
        <f t="shared" si="725"/>
        <v>7</v>
      </c>
      <c r="N4678" s="19">
        <v>4993.5</v>
      </c>
      <c r="O4678" s="4">
        <f>MATCH(N4678-1,'Supply Data'!$K$12:$K$17)+1</f>
        <v>5</v>
      </c>
      <c r="P4678">
        <f>INDEX('Supply Data'!$L$12:$L$17,'Demand Data'!O4678)</f>
        <v>75</v>
      </c>
      <c r="R4678" t="str">
        <f t="shared" si="726"/>
        <v>13-Jul-08 Sunday 17</v>
      </c>
    </row>
    <row r="4679" spans="4:18" x14ac:dyDescent="0.35">
      <c r="D4679" s="21">
        <f t="shared" si="727"/>
        <v>39642.708333322</v>
      </c>
      <c r="E4679" s="21" t="b">
        <f t="shared" si="730"/>
        <v>0</v>
      </c>
      <c r="F4679" s="21" t="b">
        <f t="shared" si="731"/>
        <v>0</v>
      </c>
      <c r="G4679" s="20">
        <f t="shared" ref="G4679:G4742" si="732">IF(E4679,2,IF(F4679,3,1))</f>
        <v>1</v>
      </c>
      <c r="H4679" s="20">
        <f t="shared" ref="H4679:H4742" si="733">CHOOSE(G4679,24,23,25)</f>
        <v>24</v>
      </c>
      <c r="I4679" s="20">
        <f t="shared" si="728"/>
        <v>18</v>
      </c>
      <c r="J4679" s="21">
        <f t="shared" si="729"/>
        <v>39642</v>
      </c>
      <c r="K4679" s="21"/>
      <c r="L4679" s="21" t="str">
        <f t="shared" ref="L4679:L4742" si="734">TEXT(J4679,"ddddd")</f>
        <v>Sunday</v>
      </c>
      <c r="M4679" s="20">
        <f t="shared" ref="M4679:M4742" si="735">MONTH(D4679)</f>
        <v>7</v>
      </c>
      <c r="N4679" s="19">
        <v>4959</v>
      </c>
      <c r="O4679" s="4">
        <f>MATCH(N4679-1,'Supply Data'!$K$12:$K$17)+1</f>
        <v>5</v>
      </c>
      <c r="P4679">
        <f>INDEX('Supply Data'!$L$12:$L$17,'Demand Data'!O4679)</f>
        <v>75</v>
      </c>
      <c r="R4679" t="str">
        <f t="shared" ref="R4679:R4742" si="736">TEXT(D4679,"dd-mmm-yy ddddd")&amp;" "&amp;I4679</f>
        <v>13-Jul-08 Sunday 18</v>
      </c>
    </row>
    <row r="4680" spans="4:18" x14ac:dyDescent="0.35">
      <c r="D4680" s="21">
        <f t="shared" ref="D4680:D4743" si="737">D4679+1/24</f>
        <v>39642.749999988664</v>
      </c>
      <c r="E4680" s="21" t="b">
        <f t="shared" si="730"/>
        <v>0</v>
      </c>
      <c r="F4680" s="21" t="b">
        <f t="shared" si="731"/>
        <v>0</v>
      </c>
      <c r="G4680" s="20">
        <f t="shared" si="732"/>
        <v>1</v>
      </c>
      <c r="H4680" s="20">
        <f t="shared" si="733"/>
        <v>24</v>
      </c>
      <c r="I4680" s="20">
        <f t="shared" ref="I4680:I4743" si="738">IF(I4679&gt;=H4680,1,I4679+1)</f>
        <v>19</v>
      </c>
      <c r="J4680" s="21">
        <f t="shared" ref="J4680:J4743" si="739">IF(I4680=1,J4679+1,J4679)</f>
        <v>39642</v>
      </c>
      <c r="K4680" s="21"/>
      <c r="L4680" s="21" t="str">
        <f t="shared" si="734"/>
        <v>Sunday</v>
      </c>
      <c r="M4680" s="20">
        <f t="shared" si="735"/>
        <v>7</v>
      </c>
      <c r="N4680" s="19">
        <v>5679</v>
      </c>
      <c r="O4680" s="4">
        <f>MATCH(N4680-1,'Supply Data'!$K$12:$K$17)+1</f>
        <v>5</v>
      </c>
      <c r="P4680">
        <f>INDEX('Supply Data'!$L$12:$L$17,'Demand Data'!O4680)</f>
        <v>75</v>
      </c>
      <c r="R4680" t="str">
        <f t="shared" si="736"/>
        <v>13-Jul-08 Sunday 19</v>
      </c>
    </row>
    <row r="4681" spans="4:18" x14ac:dyDescent="0.35">
      <c r="D4681" s="21">
        <f t="shared" si="737"/>
        <v>39642.791666655328</v>
      </c>
      <c r="E4681" s="21" t="b">
        <f t="shared" si="730"/>
        <v>0</v>
      </c>
      <c r="F4681" s="21" t="b">
        <f t="shared" si="731"/>
        <v>0</v>
      </c>
      <c r="G4681" s="20">
        <f t="shared" si="732"/>
        <v>1</v>
      </c>
      <c r="H4681" s="20">
        <f t="shared" si="733"/>
        <v>24</v>
      </c>
      <c r="I4681" s="20">
        <f t="shared" si="738"/>
        <v>20</v>
      </c>
      <c r="J4681" s="21">
        <f t="shared" si="739"/>
        <v>39642</v>
      </c>
      <c r="K4681" s="21"/>
      <c r="L4681" s="21" t="str">
        <f t="shared" si="734"/>
        <v>Sunday</v>
      </c>
      <c r="M4681" s="20">
        <f t="shared" si="735"/>
        <v>7</v>
      </c>
      <c r="N4681" s="19">
        <v>5673</v>
      </c>
      <c r="O4681" s="4">
        <f>MATCH(N4681-1,'Supply Data'!$K$12:$K$17)+1</f>
        <v>5</v>
      </c>
      <c r="P4681">
        <f>INDEX('Supply Data'!$L$12:$L$17,'Demand Data'!O4681)</f>
        <v>75</v>
      </c>
      <c r="R4681" t="str">
        <f t="shared" si="736"/>
        <v>13-Jul-08 Sunday 20</v>
      </c>
    </row>
    <row r="4682" spans="4:18" x14ac:dyDescent="0.35">
      <c r="D4682" s="21">
        <f t="shared" si="737"/>
        <v>39642.833333321993</v>
      </c>
      <c r="E4682" s="21" t="b">
        <f t="shared" si="730"/>
        <v>0</v>
      </c>
      <c r="F4682" s="21" t="b">
        <f t="shared" si="731"/>
        <v>0</v>
      </c>
      <c r="G4682" s="20">
        <f t="shared" si="732"/>
        <v>1</v>
      </c>
      <c r="H4682" s="20">
        <f t="shared" si="733"/>
        <v>24</v>
      </c>
      <c r="I4682" s="20">
        <f t="shared" si="738"/>
        <v>21</v>
      </c>
      <c r="J4682" s="21">
        <f t="shared" si="739"/>
        <v>39642</v>
      </c>
      <c r="K4682" s="21"/>
      <c r="L4682" s="21" t="str">
        <f t="shared" si="734"/>
        <v>Sunday</v>
      </c>
      <c r="M4682" s="20">
        <f t="shared" si="735"/>
        <v>7</v>
      </c>
      <c r="N4682" s="19">
        <v>5517</v>
      </c>
      <c r="O4682" s="4">
        <f>MATCH(N4682-1,'Supply Data'!$K$12:$K$17)+1</f>
        <v>5</v>
      </c>
      <c r="P4682">
        <f>INDEX('Supply Data'!$L$12:$L$17,'Demand Data'!O4682)</f>
        <v>75</v>
      </c>
      <c r="R4682" t="str">
        <f t="shared" si="736"/>
        <v>13-Jul-08 Sunday 21</v>
      </c>
    </row>
    <row r="4683" spans="4:18" x14ac:dyDescent="0.35">
      <c r="D4683" s="21">
        <f t="shared" si="737"/>
        <v>39642.874999988657</v>
      </c>
      <c r="E4683" s="21" t="b">
        <f t="shared" si="730"/>
        <v>0</v>
      </c>
      <c r="F4683" s="21" t="b">
        <f t="shared" si="731"/>
        <v>0</v>
      </c>
      <c r="G4683" s="20">
        <f t="shared" si="732"/>
        <v>1</v>
      </c>
      <c r="H4683" s="20">
        <f t="shared" si="733"/>
        <v>24</v>
      </c>
      <c r="I4683" s="20">
        <f t="shared" si="738"/>
        <v>22</v>
      </c>
      <c r="J4683" s="21">
        <f t="shared" si="739"/>
        <v>39642</v>
      </c>
      <c r="K4683" s="21"/>
      <c r="L4683" s="21" t="str">
        <f t="shared" si="734"/>
        <v>Sunday</v>
      </c>
      <c r="M4683" s="20">
        <f t="shared" si="735"/>
        <v>7</v>
      </c>
      <c r="N4683" s="19">
        <v>5110.5</v>
      </c>
      <c r="O4683" s="4">
        <f>MATCH(N4683-1,'Supply Data'!$K$12:$K$17)+1</f>
        <v>5</v>
      </c>
      <c r="P4683">
        <f>INDEX('Supply Data'!$L$12:$L$17,'Demand Data'!O4683)</f>
        <v>75</v>
      </c>
      <c r="R4683" t="str">
        <f t="shared" si="736"/>
        <v>13-Jul-08 Sunday 22</v>
      </c>
    </row>
    <row r="4684" spans="4:18" x14ac:dyDescent="0.35">
      <c r="D4684" s="21">
        <f t="shared" si="737"/>
        <v>39642.916666655321</v>
      </c>
      <c r="E4684" s="21" t="b">
        <f t="shared" si="730"/>
        <v>0</v>
      </c>
      <c r="F4684" s="21" t="b">
        <f t="shared" si="731"/>
        <v>0</v>
      </c>
      <c r="G4684" s="20">
        <f t="shared" si="732"/>
        <v>1</v>
      </c>
      <c r="H4684" s="20">
        <f t="shared" si="733"/>
        <v>24</v>
      </c>
      <c r="I4684" s="20">
        <f t="shared" si="738"/>
        <v>23</v>
      </c>
      <c r="J4684" s="21">
        <f t="shared" si="739"/>
        <v>39642</v>
      </c>
      <c r="K4684" s="21"/>
      <c r="L4684" s="21" t="str">
        <f t="shared" si="734"/>
        <v>Sunday</v>
      </c>
      <c r="M4684" s="20">
        <f t="shared" si="735"/>
        <v>7</v>
      </c>
      <c r="N4684" s="19">
        <v>5181</v>
      </c>
      <c r="O4684" s="4">
        <f>MATCH(N4684-1,'Supply Data'!$K$12:$K$17)+1</f>
        <v>5</v>
      </c>
      <c r="P4684">
        <f>INDEX('Supply Data'!$L$12:$L$17,'Demand Data'!O4684)</f>
        <v>75</v>
      </c>
      <c r="R4684" t="str">
        <f t="shared" si="736"/>
        <v>13-Jul-08 Sunday 23</v>
      </c>
    </row>
    <row r="4685" spans="4:18" x14ac:dyDescent="0.35">
      <c r="D4685" s="21">
        <f t="shared" si="737"/>
        <v>39642.958333321985</v>
      </c>
      <c r="E4685" s="21" t="b">
        <f t="shared" si="730"/>
        <v>0</v>
      </c>
      <c r="F4685" s="21" t="b">
        <f t="shared" si="731"/>
        <v>0</v>
      </c>
      <c r="G4685" s="20">
        <f t="shared" si="732"/>
        <v>1</v>
      </c>
      <c r="H4685" s="20">
        <f t="shared" si="733"/>
        <v>24</v>
      </c>
      <c r="I4685" s="20">
        <f t="shared" si="738"/>
        <v>24</v>
      </c>
      <c r="J4685" s="21">
        <f t="shared" si="739"/>
        <v>39642</v>
      </c>
      <c r="K4685" s="21"/>
      <c r="L4685" s="21" t="str">
        <f t="shared" si="734"/>
        <v>Sunday</v>
      </c>
      <c r="M4685" s="20">
        <f t="shared" si="735"/>
        <v>7</v>
      </c>
      <c r="N4685" s="19">
        <v>4399.5</v>
      </c>
      <c r="O4685" s="4">
        <f>MATCH(N4685-1,'Supply Data'!$K$12:$K$17)+1</f>
        <v>4</v>
      </c>
      <c r="P4685">
        <f>INDEX('Supply Data'!$L$12:$L$17,'Demand Data'!O4685)</f>
        <v>50</v>
      </c>
      <c r="R4685" t="str">
        <f t="shared" si="736"/>
        <v>13-Jul-08 Sunday 24</v>
      </c>
    </row>
    <row r="4686" spans="4:18" x14ac:dyDescent="0.35">
      <c r="D4686" s="21">
        <f t="shared" si="737"/>
        <v>39642.99999998865</v>
      </c>
      <c r="E4686" s="21" t="b">
        <f t="shared" si="730"/>
        <v>0</v>
      </c>
      <c r="F4686" s="21" t="b">
        <f t="shared" si="731"/>
        <v>0</v>
      </c>
      <c r="G4686" s="20">
        <f t="shared" si="732"/>
        <v>1</v>
      </c>
      <c r="H4686" s="20">
        <f t="shared" si="733"/>
        <v>24</v>
      </c>
      <c r="I4686" s="20">
        <f t="shared" si="738"/>
        <v>1</v>
      </c>
      <c r="J4686" s="21">
        <f t="shared" si="739"/>
        <v>39643</v>
      </c>
      <c r="K4686" s="21"/>
      <c r="L4686" s="21" t="str">
        <f t="shared" si="734"/>
        <v>Monday</v>
      </c>
      <c r="M4686" s="20">
        <f t="shared" si="735"/>
        <v>7</v>
      </c>
      <c r="N4686" s="19">
        <v>4189.5</v>
      </c>
      <c r="O4686" s="4">
        <f>MATCH(N4686-1,'Supply Data'!$K$12:$K$17)+1</f>
        <v>4</v>
      </c>
      <c r="P4686">
        <f>INDEX('Supply Data'!$L$12:$L$17,'Demand Data'!O4686)</f>
        <v>50</v>
      </c>
      <c r="R4686" t="str">
        <f t="shared" si="736"/>
        <v>14-Jul-08 Monday 1</v>
      </c>
    </row>
    <row r="4687" spans="4:18" x14ac:dyDescent="0.35">
      <c r="D4687" s="21">
        <f t="shared" si="737"/>
        <v>39643.041666655314</v>
      </c>
      <c r="E4687" s="21" t="b">
        <f t="shared" si="730"/>
        <v>0</v>
      </c>
      <c r="F4687" s="21" t="b">
        <f t="shared" si="731"/>
        <v>0</v>
      </c>
      <c r="G4687" s="20">
        <f t="shared" si="732"/>
        <v>1</v>
      </c>
      <c r="H4687" s="20">
        <f t="shared" si="733"/>
        <v>24</v>
      </c>
      <c r="I4687" s="20">
        <f t="shared" si="738"/>
        <v>2</v>
      </c>
      <c r="J4687" s="21">
        <f t="shared" si="739"/>
        <v>39643</v>
      </c>
      <c r="K4687" s="21"/>
      <c r="L4687" s="21" t="str">
        <f t="shared" si="734"/>
        <v>Monday</v>
      </c>
      <c r="M4687" s="20">
        <f t="shared" si="735"/>
        <v>7</v>
      </c>
      <c r="N4687" s="19">
        <v>4134</v>
      </c>
      <c r="O4687" s="4">
        <f>MATCH(N4687-1,'Supply Data'!$K$12:$K$17)+1</f>
        <v>4</v>
      </c>
      <c r="P4687">
        <f>INDEX('Supply Data'!$L$12:$L$17,'Demand Data'!O4687)</f>
        <v>50</v>
      </c>
      <c r="R4687" t="str">
        <f t="shared" si="736"/>
        <v>14-Jul-08 Monday 2</v>
      </c>
    </row>
    <row r="4688" spans="4:18" x14ac:dyDescent="0.35">
      <c r="D4688" s="21">
        <f t="shared" si="737"/>
        <v>39643.083333321978</v>
      </c>
      <c r="E4688" s="21" t="b">
        <f t="shared" si="730"/>
        <v>0</v>
      </c>
      <c r="F4688" s="21" t="b">
        <f t="shared" si="731"/>
        <v>0</v>
      </c>
      <c r="G4688" s="20">
        <f t="shared" si="732"/>
        <v>1</v>
      </c>
      <c r="H4688" s="20">
        <f t="shared" si="733"/>
        <v>24</v>
      </c>
      <c r="I4688" s="20">
        <f t="shared" si="738"/>
        <v>3</v>
      </c>
      <c r="J4688" s="21">
        <f t="shared" si="739"/>
        <v>39643</v>
      </c>
      <c r="K4688" s="21"/>
      <c r="L4688" s="21" t="str">
        <f t="shared" si="734"/>
        <v>Monday</v>
      </c>
      <c r="M4688" s="20">
        <f t="shared" si="735"/>
        <v>7</v>
      </c>
      <c r="N4688" s="19">
        <v>4015.5</v>
      </c>
      <c r="O4688" s="4">
        <f>MATCH(N4688-1,'Supply Data'!$K$12:$K$17)+1</f>
        <v>4</v>
      </c>
      <c r="P4688">
        <f>INDEX('Supply Data'!$L$12:$L$17,'Demand Data'!O4688)</f>
        <v>50</v>
      </c>
      <c r="R4688" t="str">
        <f t="shared" si="736"/>
        <v>14-Jul-08 Monday 3</v>
      </c>
    </row>
    <row r="4689" spans="4:18" x14ac:dyDescent="0.35">
      <c r="D4689" s="21">
        <f t="shared" si="737"/>
        <v>39643.124999988642</v>
      </c>
      <c r="E4689" s="21" t="b">
        <f t="shared" si="730"/>
        <v>0</v>
      </c>
      <c r="F4689" s="21" t="b">
        <f t="shared" si="731"/>
        <v>0</v>
      </c>
      <c r="G4689" s="20">
        <f t="shared" si="732"/>
        <v>1</v>
      </c>
      <c r="H4689" s="20">
        <f t="shared" si="733"/>
        <v>24</v>
      </c>
      <c r="I4689" s="20">
        <f t="shared" si="738"/>
        <v>4</v>
      </c>
      <c r="J4689" s="21">
        <f t="shared" si="739"/>
        <v>39643</v>
      </c>
      <c r="K4689" s="21"/>
      <c r="L4689" s="21" t="str">
        <f t="shared" si="734"/>
        <v>Monday</v>
      </c>
      <c r="M4689" s="20">
        <f t="shared" si="735"/>
        <v>7</v>
      </c>
      <c r="N4689" s="19">
        <v>3943.5</v>
      </c>
      <c r="O4689" s="4">
        <f>MATCH(N4689-1,'Supply Data'!$K$12:$K$17)+1</f>
        <v>4</v>
      </c>
      <c r="P4689">
        <f>INDEX('Supply Data'!$L$12:$L$17,'Demand Data'!O4689)</f>
        <v>50</v>
      </c>
      <c r="R4689" t="str">
        <f t="shared" si="736"/>
        <v>14-Jul-08 Monday 4</v>
      </c>
    </row>
    <row r="4690" spans="4:18" x14ac:dyDescent="0.35">
      <c r="D4690" s="21">
        <f t="shared" si="737"/>
        <v>39643.166666655306</v>
      </c>
      <c r="E4690" s="21" t="b">
        <f t="shared" si="730"/>
        <v>0</v>
      </c>
      <c r="F4690" s="21" t="b">
        <f t="shared" si="731"/>
        <v>0</v>
      </c>
      <c r="G4690" s="20">
        <f t="shared" si="732"/>
        <v>1</v>
      </c>
      <c r="H4690" s="20">
        <f t="shared" si="733"/>
        <v>24</v>
      </c>
      <c r="I4690" s="20">
        <f t="shared" si="738"/>
        <v>5</v>
      </c>
      <c r="J4690" s="21">
        <f t="shared" si="739"/>
        <v>39643</v>
      </c>
      <c r="K4690" s="21"/>
      <c r="L4690" s="21" t="str">
        <f t="shared" si="734"/>
        <v>Monday</v>
      </c>
      <c r="M4690" s="20">
        <f t="shared" si="735"/>
        <v>7</v>
      </c>
      <c r="N4690" s="19">
        <v>3982.5</v>
      </c>
      <c r="O4690" s="4">
        <f>MATCH(N4690-1,'Supply Data'!$K$12:$K$17)+1</f>
        <v>4</v>
      </c>
      <c r="P4690">
        <f>INDEX('Supply Data'!$L$12:$L$17,'Demand Data'!O4690)</f>
        <v>50</v>
      </c>
      <c r="R4690" t="str">
        <f t="shared" si="736"/>
        <v>14-Jul-08 Monday 5</v>
      </c>
    </row>
    <row r="4691" spans="4:18" x14ac:dyDescent="0.35">
      <c r="D4691" s="21">
        <f t="shared" si="737"/>
        <v>39643.208333321971</v>
      </c>
      <c r="E4691" s="21" t="b">
        <f t="shared" si="730"/>
        <v>0</v>
      </c>
      <c r="F4691" s="21" t="b">
        <f t="shared" si="731"/>
        <v>0</v>
      </c>
      <c r="G4691" s="20">
        <f t="shared" si="732"/>
        <v>1</v>
      </c>
      <c r="H4691" s="20">
        <f t="shared" si="733"/>
        <v>24</v>
      </c>
      <c r="I4691" s="20">
        <f t="shared" si="738"/>
        <v>6</v>
      </c>
      <c r="J4691" s="21">
        <f t="shared" si="739"/>
        <v>39643</v>
      </c>
      <c r="K4691" s="21"/>
      <c r="L4691" s="21" t="str">
        <f t="shared" si="734"/>
        <v>Monday</v>
      </c>
      <c r="M4691" s="20">
        <f t="shared" si="735"/>
        <v>7</v>
      </c>
      <c r="N4691" s="19">
        <v>3682.5</v>
      </c>
      <c r="O4691" s="4">
        <f>MATCH(N4691-1,'Supply Data'!$K$12:$K$17)+1</f>
        <v>4</v>
      </c>
      <c r="P4691">
        <f>INDEX('Supply Data'!$L$12:$L$17,'Demand Data'!O4691)</f>
        <v>50</v>
      </c>
      <c r="R4691" t="str">
        <f t="shared" si="736"/>
        <v>14-Jul-08 Monday 6</v>
      </c>
    </row>
    <row r="4692" spans="4:18" x14ac:dyDescent="0.35">
      <c r="D4692" s="21">
        <f t="shared" si="737"/>
        <v>39643.249999988635</v>
      </c>
      <c r="E4692" s="21" t="b">
        <f t="shared" si="730"/>
        <v>0</v>
      </c>
      <c r="F4692" s="21" t="b">
        <f t="shared" si="731"/>
        <v>0</v>
      </c>
      <c r="G4692" s="20">
        <f t="shared" si="732"/>
        <v>1</v>
      </c>
      <c r="H4692" s="20">
        <f t="shared" si="733"/>
        <v>24</v>
      </c>
      <c r="I4692" s="20">
        <f t="shared" si="738"/>
        <v>7</v>
      </c>
      <c r="J4692" s="21">
        <f t="shared" si="739"/>
        <v>39643</v>
      </c>
      <c r="K4692" s="21"/>
      <c r="L4692" s="21" t="str">
        <f t="shared" si="734"/>
        <v>Monday</v>
      </c>
      <c r="M4692" s="20">
        <f t="shared" si="735"/>
        <v>7</v>
      </c>
      <c r="N4692" s="19">
        <v>3519</v>
      </c>
      <c r="O4692" s="4">
        <f>MATCH(N4692-1,'Supply Data'!$K$12:$K$17)+1</f>
        <v>3</v>
      </c>
      <c r="P4692">
        <f>INDEX('Supply Data'!$L$12:$L$17,'Demand Data'!O4692)</f>
        <v>23</v>
      </c>
      <c r="R4692" t="str">
        <f t="shared" si="736"/>
        <v>14-Jul-08 Monday 7</v>
      </c>
    </row>
    <row r="4693" spans="4:18" x14ac:dyDescent="0.35">
      <c r="D4693" s="21">
        <f t="shared" si="737"/>
        <v>39643.291666655299</v>
      </c>
      <c r="E4693" s="21" t="b">
        <f t="shared" si="730"/>
        <v>0</v>
      </c>
      <c r="F4693" s="21" t="b">
        <f t="shared" si="731"/>
        <v>0</v>
      </c>
      <c r="G4693" s="20">
        <f t="shared" si="732"/>
        <v>1</v>
      </c>
      <c r="H4693" s="20">
        <f t="shared" si="733"/>
        <v>24</v>
      </c>
      <c r="I4693" s="20">
        <f t="shared" si="738"/>
        <v>8</v>
      </c>
      <c r="J4693" s="21">
        <f t="shared" si="739"/>
        <v>39643</v>
      </c>
      <c r="K4693" s="21"/>
      <c r="L4693" s="21" t="str">
        <f t="shared" si="734"/>
        <v>Monday</v>
      </c>
      <c r="M4693" s="20">
        <f t="shared" si="735"/>
        <v>7</v>
      </c>
      <c r="N4693" s="19">
        <v>3630</v>
      </c>
      <c r="O4693" s="4">
        <f>MATCH(N4693-1,'Supply Data'!$K$12:$K$17)+1</f>
        <v>4</v>
      </c>
      <c r="P4693">
        <f>INDEX('Supply Data'!$L$12:$L$17,'Demand Data'!O4693)</f>
        <v>50</v>
      </c>
      <c r="R4693" t="str">
        <f t="shared" si="736"/>
        <v>14-Jul-08 Monday 8</v>
      </c>
    </row>
    <row r="4694" spans="4:18" x14ac:dyDescent="0.35">
      <c r="D4694" s="21">
        <f t="shared" si="737"/>
        <v>39643.333333321963</v>
      </c>
      <c r="E4694" s="21" t="b">
        <f t="shared" si="730"/>
        <v>0</v>
      </c>
      <c r="F4694" s="21" t="b">
        <f t="shared" si="731"/>
        <v>0</v>
      </c>
      <c r="G4694" s="20">
        <f t="shared" si="732"/>
        <v>1</v>
      </c>
      <c r="H4694" s="20">
        <f t="shared" si="733"/>
        <v>24</v>
      </c>
      <c r="I4694" s="20">
        <f t="shared" si="738"/>
        <v>9</v>
      </c>
      <c r="J4694" s="21">
        <f t="shared" si="739"/>
        <v>39643</v>
      </c>
      <c r="K4694" s="21"/>
      <c r="L4694" s="21" t="str">
        <f t="shared" si="734"/>
        <v>Monday</v>
      </c>
      <c r="M4694" s="20">
        <f t="shared" si="735"/>
        <v>7</v>
      </c>
      <c r="N4694" s="19">
        <v>3756</v>
      </c>
      <c r="O4694" s="4">
        <f>MATCH(N4694-1,'Supply Data'!$K$12:$K$17)+1</f>
        <v>4</v>
      </c>
      <c r="P4694">
        <f>INDEX('Supply Data'!$L$12:$L$17,'Demand Data'!O4694)</f>
        <v>50</v>
      </c>
      <c r="R4694" t="str">
        <f t="shared" si="736"/>
        <v>14-Jul-08 Monday 9</v>
      </c>
    </row>
    <row r="4695" spans="4:18" x14ac:dyDescent="0.35">
      <c r="D4695" s="21">
        <f t="shared" si="737"/>
        <v>39643.374999988628</v>
      </c>
      <c r="E4695" s="21" t="b">
        <f t="shared" si="730"/>
        <v>0</v>
      </c>
      <c r="F4695" s="21" t="b">
        <f t="shared" si="731"/>
        <v>0</v>
      </c>
      <c r="G4695" s="20">
        <f t="shared" si="732"/>
        <v>1</v>
      </c>
      <c r="H4695" s="20">
        <f t="shared" si="733"/>
        <v>24</v>
      </c>
      <c r="I4695" s="20">
        <f t="shared" si="738"/>
        <v>10</v>
      </c>
      <c r="J4695" s="21">
        <f t="shared" si="739"/>
        <v>39643</v>
      </c>
      <c r="K4695" s="21"/>
      <c r="L4695" s="21" t="str">
        <f t="shared" si="734"/>
        <v>Monday</v>
      </c>
      <c r="M4695" s="20">
        <f t="shared" si="735"/>
        <v>7</v>
      </c>
      <c r="N4695" s="19">
        <v>4084.5</v>
      </c>
      <c r="O4695" s="4">
        <f>MATCH(N4695-1,'Supply Data'!$K$12:$K$17)+1</f>
        <v>4</v>
      </c>
      <c r="P4695">
        <f>INDEX('Supply Data'!$L$12:$L$17,'Demand Data'!O4695)</f>
        <v>50</v>
      </c>
      <c r="R4695" t="str">
        <f t="shared" si="736"/>
        <v>14-Jul-08 Monday 10</v>
      </c>
    </row>
    <row r="4696" spans="4:18" x14ac:dyDescent="0.35">
      <c r="D4696" s="21">
        <f t="shared" si="737"/>
        <v>39643.416666655292</v>
      </c>
      <c r="E4696" s="21" t="b">
        <f t="shared" si="730"/>
        <v>0</v>
      </c>
      <c r="F4696" s="21" t="b">
        <f t="shared" si="731"/>
        <v>0</v>
      </c>
      <c r="G4696" s="20">
        <f t="shared" si="732"/>
        <v>1</v>
      </c>
      <c r="H4696" s="20">
        <f t="shared" si="733"/>
        <v>24</v>
      </c>
      <c r="I4696" s="20">
        <f t="shared" si="738"/>
        <v>11</v>
      </c>
      <c r="J4696" s="21">
        <f t="shared" si="739"/>
        <v>39643</v>
      </c>
      <c r="K4696" s="21"/>
      <c r="L4696" s="21" t="str">
        <f t="shared" si="734"/>
        <v>Monday</v>
      </c>
      <c r="M4696" s="20">
        <f t="shared" si="735"/>
        <v>7</v>
      </c>
      <c r="N4696" s="19">
        <v>4266</v>
      </c>
      <c r="O4696" s="4">
        <f>MATCH(N4696-1,'Supply Data'!$K$12:$K$17)+1</f>
        <v>4</v>
      </c>
      <c r="P4696">
        <f>INDEX('Supply Data'!$L$12:$L$17,'Demand Data'!O4696)</f>
        <v>50</v>
      </c>
      <c r="R4696" t="str">
        <f t="shared" si="736"/>
        <v>14-Jul-08 Monday 11</v>
      </c>
    </row>
    <row r="4697" spans="4:18" x14ac:dyDescent="0.35">
      <c r="D4697" s="21">
        <f t="shared" si="737"/>
        <v>39643.458333321956</v>
      </c>
      <c r="E4697" s="21" t="b">
        <f t="shared" si="730"/>
        <v>0</v>
      </c>
      <c r="F4697" s="21" t="b">
        <f t="shared" si="731"/>
        <v>0</v>
      </c>
      <c r="G4697" s="20">
        <f t="shared" si="732"/>
        <v>1</v>
      </c>
      <c r="H4697" s="20">
        <f t="shared" si="733"/>
        <v>24</v>
      </c>
      <c r="I4697" s="20">
        <f t="shared" si="738"/>
        <v>12</v>
      </c>
      <c r="J4697" s="21">
        <f t="shared" si="739"/>
        <v>39643</v>
      </c>
      <c r="K4697" s="21"/>
      <c r="L4697" s="21" t="str">
        <f t="shared" si="734"/>
        <v>Monday</v>
      </c>
      <c r="M4697" s="20">
        <f t="shared" si="735"/>
        <v>7</v>
      </c>
      <c r="N4697" s="19">
        <v>4204.5</v>
      </c>
      <c r="O4697" s="4">
        <f>MATCH(N4697-1,'Supply Data'!$K$12:$K$17)+1</f>
        <v>4</v>
      </c>
      <c r="P4697">
        <f>INDEX('Supply Data'!$L$12:$L$17,'Demand Data'!O4697)</f>
        <v>50</v>
      </c>
      <c r="R4697" t="str">
        <f t="shared" si="736"/>
        <v>14-Jul-08 Monday 12</v>
      </c>
    </row>
    <row r="4698" spans="4:18" x14ac:dyDescent="0.35">
      <c r="D4698" s="21">
        <f t="shared" si="737"/>
        <v>39643.49999998862</v>
      </c>
      <c r="E4698" s="21" t="b">
        <f t="shared" si="730"/>
        <v>0</v>
      </c>
      <c r="F4698" s="21" t="b">
        <f t="shared" si="731"/>
        <v>0</v>
      </c>
      <c r="G4698" s="20">
        <f t="shared" si="732"/>
        <v>1</v>
      </c>
      <c r="H4698" s="20">
        <f t="shared" si="733"/>
        <v>24</v>
      </c>
      <c r="I4698" s="20">
        <f t="shared" si="738"/>
        <v>13</v>
      </c>
      <c r="J4698" s="21">
        <f t="shared" si="739"/>
        <v>39643</v>
      </c>
      <c r="K4698" s="21"/>
      <c r="L4698" s="21" t="str">
        <f t="shared" si="734"/>
        <v>Monday</v>
      </c>
      <c r="M4698" s="20">
        <f t="shared" si="735"/>
        <v>7</v>
      </c>
      <c r="N4698" s="19">
        <v>4219.5</v>
      </c>
      <c r="O4698" s="4">
        <f>MATCH(N4698-1,'Supply Data'!$K$12:$K$17)+1</f>
        <v>4</v>
      </c>
      <c r="P4698">
        <f>INDEX('Supply Data'!$L$12:$L$17,'Demand Data'!O4698)</f>
        <v>50</v>
      </c>
      <c r="R4698" t="str">
        <f t="shared" si="736"/>
        <v>14-Jul-08 Monday 13</v>
      </c>
    </row>
    <row r="4699" spans="4:18" x14ac:dyDescent="0.35">
      <c r="D4699" s="21">
        <f t="shared" si="737"/>
        <v>39643.541666655285</v>
      </c>
      <c r="E4699" s="21" t="b">
        <f t="shared" si="730"/>
        <v>0</v>
      </c>
      <c r="F4699" s="21" t="b">
        <f t="shared" si="731"/>
        <v>0</v>
      </c>
      <c r="G4699" s="20">
        <f t="shared" si="732"/>
        <v>1</v>
      </c>
      <c r="H4699" s="20">
        <f t="shared" si="733"/>
        <v>24</v>
      </c>
      <c r="I4699" s="20">
        <f t="shared" si="738"/>
        <v>14</v>
      </c>
      <c r="J4699" s="21">
        <f t="shared" si="739"/>
        <v>39643</v>
      </c>
      <c r="K4699" s="21"/>
      <c r="L4699" s="21" t="str">
        <f t="shared" si="734"/>
        <v>Monday</v>
      </c>
      <c r="M4699" s="20">
        <f t="shared" si="735"/>
        <v>7</v>
      </c>
      <c r="N4699" s="19">
        <v>4240.5</v>
      </c>
      <c r="O4699" s="4">
        <f>MATCH(N4699-1,'Supply Data'!$K$12:$K$17)+1</f>
        <v>4</v>
      </c>
      <c r="P4699">
        <f>INDEX('Supply Data'!$L$12:$L$17,'Demand Data'!O4699)</f>
        <v>50</v>
      </c>
      <c r="R4699" t="str">
        <f t="shared" si="736"/>
        <v>14-Jul-08 Monday 14</v>
      </c>
    </row>
    <row r="4700" spans="4:18" x14ac:dyDescent="0.35">
      <c r="D4700" s="21">
        <f t="shared" si="737"/>
        <v>39643.583333321949</v>
      </c>
      <c r="E4700" s="21" t="b">
        <f t="shared" si="730"/>
        <v>0</v>
      </c>
      <c r="F4700" s="21" t="b">
        <f t="shared" si="731"/>
        <v>0</v>
      </c>
      <c r="G4700" s="20">
        <f t="shared" si="732"/>
        <v>1</v>
      </c>
      <c r="H4700" s="20">
        <f t="shared" si="733"/>
        <v>24</v>
      </c>
      <c r="I4700" s="20">
        <f t="shared" si="738"/>
        <v>15</v>
      </c>
      <c r="J4700" s="21">
        <f t="shared" si="739"/>
        <v>39643</v>
      </c>
      <c r="K4700" s="21"/>
      <c r="L4700" s="21" t="str">
        <f t="shared" si="734"/>
        <v>Monday</v>
      </c>
      <c r="M4700" s="20">
        <f t="shared" si="735"/>
        <v>7</v>
      </c>
      <c r="N4700" s="19">
        <v>4150.5</v>
      </c>
      <c r="O4700" s="4">
        <f>MATCH(N4700-1,'Supply Data'!$K$12:$K$17)+1</f>
        <v>4</v>
      </c>
      <c r="P4700">
        <f>INDEX('Supply Data'!$L$12:$L$17,'Demand Data'!O4700)</f>
        <v>50</v>
      </c>
      <c r="R4700" t="str">
        <f t="shared" si="736"/>
        <v>14-Jul-08 Monday 15</v>
      </c>
    </row>
    <row r="4701" spans="4:18" x14ac:dyDescent="0.35">
      <c r="D4701" s="21">
        <f t="shared" si="737"/>
        <v>39643.624999988613</v>
      </c>
      <c r="E4701" s="21" t="b">
        <f t="shared" si="730"/>
        <v>0</v>
      </c>
      <c r="F4701" s="21" t="b">
        <f t="shared" si="731"/>
        <v>0</v>
      </c>
      <c r="G4701" s="20">
        <f t="shared" si="732"/>
        <v>1</v>
      </c>
      <c r="H4701" s="20">
        <f t="shared" si="733"/>
        <v>24</v>
      </c>
      <c r="I4701" s="20">
        <f t="shared" si="738"/>
        <v>16</v>
      </c>
      <c r="J4701" s="21">
        <f t="shared" si="739"/>
        <v>39643</v>
      </c>
      <c r="K4701" s="21"/>
      <c r="L4701" s="21" t="str">
        <f t="shared" si="734"/>
        <v>Monday</v>
      </c>
      <c r="M4701" s="20">
        <f t="shared" si="735"/>
        <v>7</v>
      </c>
      <c r="N4701" s="19">
        <v>4002</v>
      </c>
      <c r="O4701" s="4">
        <f>MATCH(N4701-1,'Supply Data'!$K$12:$K$17)+1</f>
        <v>4</v>
      </c>
      <c r="P4701">
        <f>INDEX('Supply Data'!$L$12:$L$17,'Demand Data'!O4701)</f>
        <v>50</v>
      </c>
      <c r="R4701" t="str">
        <f t="shared" si="736"/>
        <v>14-Jul-08 Monday 16</v>
      </c>
    </row>
    <row r="4702" spans="4:18" x14ac:dyDescent="0.35">
      <c r="D4702" s="21">
        <f t="shared" si="737"/>
        <v>39643.666666655277</v>
      </c>
      <c r="E4702" s="21" t="b">
        <f t="shared" si="730"/>
        <v>0</v>
      </c>
      <c r="F4702" s="21" t="b">
        <f t="shared" si="731"/>
        <v>0</v>
      </c>
      <c r="G4702" s="20">
        <f t="shared" si="732"/>
        <v>1</v>
      </c>
      <c r="H4702" s="20">
        <f t="shared" si="733"/>
        <v>24</v>
      </c>
      <c r="I4702" s="20">
        <f t="shared" si="738"/>
        <v>17</v>
      </c>
      <c r="J4702" s="21">
        <f t="shared" si="739"/>
        <v>39643</v>
      </c>
      <c r="K4702" s="21"/>
      <c r="L4702" s="21" t="str">
        <f t="shared" si="734"/>
        <v>Monday</v>
      </c>
      <c r="M4702" s="20">
        <f t="shared" si="735"/>
        <v>7</v>
      </c>
      <c r="N4702" s="19">
        <v>4059</v>
      </c>
      <c r="O4702" s="4">
        <f>MATCH(N4702-1,'Supply Data'!$K$12:$K$17)+1</f>
        <v>4</v>
      </c>
      <c r="P4702">
        <f>INDEX('Supply Data'!$L$12:$L$17,'Demand Data'!O4702)</f>
        <v>50</v>
      </c>
      <c r="R4702" t="str">
        <f t="shared" si="736"/>
        <v>14-Jul-08 Monday 17</v>
      </c>
    </row>
    <row r="4703" spans="4:18" x14ac:dyDescent="0.35">
      <c r="D4703" s="21">
        <f t="shared" si="737"/>
        <v>39643.708333321942</v>
      </c>
      <c r="E4703" s="21" t="b">
        <f t="shared" si="730"/>
        <v>0</v>
      </c>
      <c r="F4703" s="21" t="b">
        <f t="shared" si="731"/>
        <v>0</v>
      </c>
      <c r="G4703" s="20">
        <f t="shared" si="732"/>
        <v>1</v>
      </c>
      <c r="H4703" s="20">
        <f t="shared" si="733"/>
        <v>24</v>
      </c>
      <c r="I4703" s="20">
        <f t="shared" si="738"/>
        <v>18</v>
      </c>
      <c r="J4703" s="21">
        <f t="shared" si="739"/>
        <v>39643</v>
      </c>
      <c r="K4703" s="21"/>
      <c r="L4703" s="21" t="str">
        <f t="shared" si="734"/>
        <v>Monday</v>
      </c>
      <c r="M4703" s="20">
        <f t="shared" si="735"/>
        <v>7</v>
      </c>
      <c r="N4703" s="19">
        <v>4558.5</v>
      </c>
      <c r="O4703" s="4">
        <f>MATCH(N4703-1,'Supply Data'!$K$12:$K$17)+1</f>
        <v>4</v>
      </c>
      <c r="P4703">
        <f>INDEX('Supply Data'!$L$12:$L$17,'Demand Data'!O4703)</f>
        <v>50</v>
      </c>
      <c r="R4703" t="str">
        <f t="shared" si="736"/>
        <v>14-Jul-08 Monday 18</v>
      </c>
    </row>
    <row r="4704" spans="4:18" x14ac:dyDescent="0.35">
      <c r="D4704" s="21">
        <f t="shared" si="737"/>
        <v>39643.749999988606</v>
      </c>
      <c r="E4704" s="21" t="b">
        <f t="shared" si="730"/>
        <v>0</v>
      </c>
      <c r="F4704" s="21" t="b">
        <f t="shared" si="731"/>
        <v>0</v>
      </c>
      <c r="G4704" s="20">
        <f t="shared" si="732"/>
        <v>1</v>
      </c>
      <c r="H4704" s="20">
        <f t="shared" si="733"/>
        <v>24</v>
      </c>
      <c r="I4704" s="20">
        <f t="shared" si="738"/>
        <v>19</v>
      </c>
      <c r="J4704" s="21">
        <f t="shared" si="739"/>
        <v>39643</v>
      </c>
      <c r="K4704" s="21"/>
      <c r="L4704" s="21" t="str">
        <f t="shared" si="734"/>
        <v>Monday</v>
      </c>
      <c r="M4704" s="20">
        <f t="shared" si="735"/>
        <v>7</v>
      </c>
      <c r="N4704" s="19">
        <v>5181</v>
      </c>
      <c r="O4704" s="4">
        <f>MATCH(N4704-1,'Supply Data'!$K$12:$K$17)+1</f>
        <v>5</v>
      </c>
      <c r="P4704">
        <f>INDEX('Supply Data'!$L$12:$L$17,'Demand Data'!O4704)</f>
        <v>75</v>
      </c>
      <c r="R4704" t="str">
        <f t="shared" si="736"/>
        <v>14-Jul-08 Monday 19</v>
      </c>
    </row>
    <row r="4705" spans="4:18" x14ac:dyDescent="0.35">
      <c r="D4705" s="21">
        <f t="shared" si="737"/>
        <v>39643.79166665527</v>
      </c>
      <c r="E4705" s="21" t="b">
        <f t="shared" si="730"/>
        <v>0</v>
      </c>
      <c r="F4705" s="21" t="b">
        <f t="shared" si="731"/>
        <v>0</v>
      </c>
      <c r="G4705" s="20">
        <f t="shared" si="732"/>
        <v>1</v>
      </c>
      <c r="H4705" s="20">
        <f t="shared" si="733"/>
        <v>24</v>
      </c>
      <c r="I4705" s="20">
        <f t="shared" si="738"/>
        <v>20</v>
      </c>
      <c r="J4705" s="21">
        <f t="shared" si="739"/>
        <v>39643</v>
      </c>
      <c r="K4705" s="21"/>
      <c r="L4705" s="21" t="str">
        <f t="shared" si="734"/>
        <v>Monday</v>
      </c>
      <c r="M4705" s="20">
        <f t="shared" si="735"/>
        <v>7</v>
      </c>
      <c r="N4705" s="19">
        <v>5002.5</v>
      </c>
      <c r="O4705" s="4">
        <f>MATCH(N4705-1,'Supply Data'!$K$12:$K$17)+1</f>
        <v>5</v>
      </c>
      <c r="P4705">
        <f>INDEX('Supply Data'!$L$12:$L$17,'Demand Data'!O4705)</f>
        <v>75</v>
      </c>
      <c r="R4705" t="str">
        <f t="shared" si="736"/>
        <v>14-Jul-08 Monday 20</v>
      </c>
    </row>
    <row r="4706" spans="4:18" x14ac:dyDescent="0.35">
      <c r="D4706" s="21">
        <f t="shared" si="737"/>
        <v>39643.833333321934</v>
      </c>
      <c r="E4706" s="21" t="b">
        <f t="shared" si="730"/>
        <v>0</v>
      </c>
      <c r="F4706" s="21" t="b">
        <f t="shared" si="731"/>
        <v>0</v>
      </c>
      <c r="G4706" s="20">
        <f t="shared" si="732"/>
        <v>1</v>
      </c>
      <c r="H4706" s="20">
        <f t="shared" si="733"/>
        <v>24</v>
      </c>
      <c r="I4706" s="20">
        <f t="shared" si="738"/>
        <v>21</v>
      </c>
      <c r="J4706" s="21">
        <f t="shared" si="739"/>
        <v>39643</v>
      </c>
      <c r="K4706" s="21"/>
      <c r="L4706" s="21" t="str">
        <f t="shared" si="734"/>
        <v>Monday</v>
      </c>
      <c r="M4706" s="20">
        <f t="shared" si="735"/>
        <v>7</v>
      </c>
      <c r="N4706" s="19">
        <v>4576.5</v>
      </c>
      <c r="O4706" s="4">
        <f>MATCH(N4706-1,'Supply Data'!$K$12:$K$17)+1</f>
        <v>4</v>
      </c>
      <c r="P4706">
        <f>INDEX('Supply Data'!$L$12:$L$17,'Demand Data'!O4706)</f>
        <v>50</v>
      </c>
      <c r="R4706" t="str">
        <f t="shared" si="736"/>
        <v>14-Jul-08 Monday 21</v>
      </c>
    </row>
    <row r="4707" spans="4:18" x14ac:dyDescent="0.35">
      <c r="D4707" s="21">
        <f t="shared" si="737"/>
        <v>39643.874999988599</v>
      </c>
      <c r="E4707" s="21" t="b">
        <f t="shared" si="730"/>
        <v>0</v>
      </c>
      <c r="F4707" s="21" t="b">
        <f t="shared" si="731"/>
        <v>0</v>
      </c>
      <c r="G4707" s="20">
        <f t="shared" si="732"/>
        <v>1</v>
      </c>
      <c r="H4707" s="20">
        <f t="shared" si="733"/>
        <v>24</v>
      </c>
      <c r="I4707" s="20">
        <f t="shared" si="738"/>
        <v>22</v>
      </c>
      <c r="J4707" s="21">
        <f t="shared" si="739"/>
        <v>39643</v>
      </c>
      <c r="K4707" s="21"/>
      <c r="L4707" s="21" t="str">
        <f t="shared" si="734"/>
        <v>Monday</v>
      </c>
      <c r="M4707" s="20">
        <f t="shared" si="735"/>
        <v>7</v>
      </c>
      <c r="N4707" s="19">
        <v>4581</v>
      </c>
      <c r="O4707" s="4">
        <f>MATCH(N4707-1,'Supply Data'!$K$12:$K$17)+1</f>
        <v>4</v>
      </c>
      <c r="P4707">
        <f>INDEX('Supply Data'!$L$12:$L$17,'Demand Data'!O4707)</f>
        <v>50</v>
      </c>
      <c r="R4707" t="str">
        <f t="shared" si="736"/>
        <v>14-Jul-08 Monday 22</v>
      </c>
    </row>
    <row r="4708" spans="4:18" x14ac:dyDescent="0.35">
      <c r="D4708" s="21">
        <f t="shared" si="737"/>
        <v>39643.916666655263</v>
      </c>
      <c r="E4708" s="21" t="b">
        <f t="shared" si="730"/>
        <v>0</v>
      </c>
      <c r="F4708" s="21" t="b">
        <f t="shared" si="731"/>
        <v>0</v>
      </c>
      <c r="G4708" s="20">
        <f t="shared" si="732"/>
        <v>1</v>
      </c>
      <c r="H4708" s="20">
        <f t="shared" si="733"/>
        <v>24</v>
      </c>
      <c r="I4708" s="20">
        <f t="shared" si="738"/>
        <v>23</v>
      </c>
      <c r="J4708" s="21">
        <f t="shared" si="739"/>
        <v>39643</v>
      </c>
      <c r="K4708" s="21"/>
      <c r="L4708" s="21" t="str">
        <f t="shared" si="734"/>
        <v>Monday</v>
      </c>
      <c r="M4708" s="20">
        <f t="shared" si="735"/>
        <v>7</v>
      </c>
      <c r="N4708" s="19">
        <v>4326</v>
      </c>
      <c r="O4708" s="4">
        <f>MATCH(N4708-1,'Supply Data'!$K$12:$K$17)+1</f>
        <v>4</v>
      </c>
      <c r="P4708">
        <f>INDEX('Supply Data'!$L$12:$L$17,'Demand Data'!O4708)</f>
        <v>50</v>
      </c>
      <c r="R4708" t="str">
        <f t="shared" si="736"/>
        <v>14-Jul-08 Monday 23</v>
      </c>
    </row>
    <row r="4709" spans="4:18" x14ac:dyDescent="0.35">
      <c r="D4709" s="21">
        <f t="shared" si="737"/>
        <v>39643.958333321927</v>
      </c>
      <c r="E4709" s="21" t="b">
        <f t="shared" si="730"/>
        <v>0</v>
      </c>
      <c r="F4709" s="21" t="b">
        <f t="shared" si="731"/>
        <v>0</v>
      </c>
      <c r="G4709" s="20">
        <f t="shared" si="732"/>
        <v>1</v>
      </c>
      <c r="H4709" s="20">
        <f t="shared" si="733"/>
        <v>24</v>
      </c>
      <c r="I4709" s="20">
        <f t="shared" si="738"/>
        <v>24</v>
      </c>
      <c r="J4709" s="21">
        <f t="shared" si="739"/>
        <v>39643</v>
      </c>
      <c r="K4709" s="21"/>
      <c r="L4709" s="21" t="str">
        <f t="shared" si="734"/>
        <v>Monday</v>
      </c>
      <c r="M4709" s="20">
        <f t="shared" si="735"/>
        <v>7</v>
      </c>
      <c r="N4709" s="19">
        <v>3966</v>
      </c>
      <c r="O4709" s="4">
        <f>MATCH(N4709-1,'Supply Data'!$K$12:$K$17)+1</f>
        <v>4</v>
      </c>
      <c r="P4709">
        <f>INDEX('Supply Data'!$L$12:$L$17,'Demand Data'!O4709)</f>
        <v>50</v>
      </c>
      <c r="R4709" t="str">
        <f t="shared" si="736"/>
        <v>14-Jul-08 Monday 24</v>
      </c>
    </row>
    <row r="4710" spans="4:18" x14ac:dyDescent="0.35">
      <c r="D4710" s="21">
        <f t="shared" si="737"/>
        <v>39643.999999988591</v>
      </c>
      <c r="E4710" s="21" t="b">
        <f t="shared" si="730"/>
        <v>0</v>
      </c>
      <c r="F4710" s="21" t="b">
        <f t="shared" si="731"/>
        <v>0</v>
      </c>
      <c r="G4710" s="20">
        <f t="shared" si="732"/>
        <v>1</v>
      </c>
      <c r="H4710" s="20">
        <f t="shared" si="733"/>
        <v>24</v>
      </c>
      <c r="I4710" s="20">
        <f t="shared" si="738"/>
        <v>1</v>
      </c>
      <c r="J4710" s="21">
        <f t="shared" si="739"/>
        <v>39644</v>
      </c>
      <c r="K4710" s="21"/>
      <c r="L4710" s="21" t="str">
        <f t="shared" si="734"/>
        <v>Tuesday</v>
      </c>
      <c r="M4710" s="20">
        <f t="shared" si="735"/>
        <v>7</v>
      </c>
      <c r="N4710" s="19">
        <v>3846</v>
      </c>
      <c r="O4710" s="4">
        <f>MATCH(N4710-1,'Supply Data'!$K$12:$K$17)+1</f>
        <v>4</v>
      </c>
      <c r="P4710">
        <f>INDEX('Supply Data'!$L$12:$L$17,'Demand Data'!O4710)</f>
        <v>50</v>
      </c>
      <c r="R4710" t="str">
        <f t="shared" si="736"/>
        <v>15-Jul-08 Tuesday 1</v>
      </c>
    </row>
    <row r="4711" spans="4:18" x14ac:dyDescent="0.35">
      <c r="D4711" s="21">
        <f t="shared" si="737"/>
        <v>39644.041666655256</v>
      </c>
      <c r="E4711" s="21" t="b">
        <f t="shared" si="730"/>
        <v>0</v>
      </c>
      <c r="F4711" s="21" t="b">
        <f t="shared" si="731"/>
        <v>0</v>
      </c>
      <c r="G4711" s="20">
        <f t="shared" si="732"/>
        <v>1</v>
      </c>
      <c r="H4711" s="20">
        <f t="shared" si="733"/>
        <v>24</v>
      </c>
      <c r="I4711" s="20">
        <f t="shared" si="738"/>
        <v>2</v>
      </c>
      <c r="J4711" s="21">
        <f t="shared" si="739"/>
        <v>39644</v>
      </c>
      <c r="K4711" s="21"/>
      <c r="L4711" s="21" t="str">
        <f t="shared" si="734"/>
        <v>Tuesday</v>
      </c>
      <c r="M4711" s="20">
        <f t="shared" si="735"/>
        <v>7</v>
      </c>
      <c r="N4711" s="19">
        <v>3756</v>
      </c>
      <c r="O4711" s="4">
        <f>MATCH(N4711-1,'Supply Data'!$K$12:$K$17)+1</f>
        <v>4</v>
      </c>
      <c r="P4711">
        <f>INDEX('Supply Data'!$L$12:$L$17,'Demand Data'!O4711)</f>
        <v>50</v>
      </c>
      <c r="R4711" t="str">
        <f t="shared" si="736"/>
        <v>15-Jul-08 Tuesday 2</v>
      </c>
    </row>
    <row r="4712" spans="4:18" x14ac:dyDescent="0.35">
      <c r="D4712" s="21">
        <f t="shared" si="737"/>
        <v>39644.08333332192</v>
      </c>
      <c r="E4712" s="21" t="b">
        <f t="shared" si="730"/>
        <v>0</v>
      </c>
      <c r="F4712" s="21" t="b">
        <f t="shared" si="731"/>
        <v>0</v>
      </c>
      <c r="G4712" s="20">
        <f t="shared" si="732"/>
        <v>1</v>
      </c>
      <c r="H4712" s="20">
        <f t="shared" si="733"/>
        <v>24</v>
      </c>
      <c r="I4712" s="20">
        <f t="shared" si="738"/>
        <v>3</v>
      </c>
      <c r="J4712" s="21">
        <f t="shared" si="739"/>
        <v>39644</v>
      </c>
      <c r="K4712" s="21"/>
      <c r="L4712" s="21" t="str">
        <f t="shared" si="734"/>
        <v>Tuesday</v>
      </c>
      <c r="M4712" s="20">
        <f t="shared" si="735"/>
        <v>7</v>
      </c>
      <c r="N4712" s="19">
        <v>3669</v>
      </c>
      <c r="O4712" s="4">
        <f>MATCH(N4712-1,'Supply Data'!$K$12:$K$17)+1</f>
        <v>4</v>
      </c>
      <c r="P4712">
        <f>INDEX('Supply Data'!$L$12:$L$17,'Demand Data'!O4712)</f>
        <v>50</v>
      </c>
      <c r="R4712" t="str">
        <f t="shared" si="736"/>
        <v>15-Jul-08 Tuesday 3</v>
      </c>
    </row>
    <row r="4713" spans="4:18" x14ac:dyDescent="0.35">
      <c r="D4713" s="21">
        <f t="shared" si="737"/>
        <v>39644.124999988584</v>
      </c>
      <c r="E4713" s="21" t="b">
        <f t="shared" si="730"/>
        <v>0</v>
      </c>
      <c r="F4713" s="21" t="b">
        <f t="shared" si="731"/>
        <v>0</v>
      </c>
      <c r="G4713" s="20">
        <f t="shared" si="732"/>
        <v>1</v>
      </c>
      <c r="H4713" s="20">
        <f t="shared" si="733"/>
        <v>24</v>
      </c>
      <c r="I4713" s="20">
        <f t="shared" si="738"/>
        <v>4</v>
      </c>
      <c r="J4713" s="21">
        <f t="shared" si="739"/>
        <v>39644</v>
      </c>
      <c r="K4713" s="21"/>
      <c r="L4713" s="21" t="str">
        <f t="shared" si="734"/>
        <v>Tuesday</v>
      </c>
      <c r="M4713" s="20">
        <f t="shared" si="735"/>
        <v>7</v>
      </c>
      <c r="N4713" s="19">
        <v>3691.5</v>
      </c>
      <c r="O4713" s="4">
        <f>MATCH(N4713-1,'Supply Data'!$K$12:$K$17)+1</f>
        <v>4</v>
      </c>
      <c r="P4713">
        <f>INDEX('Supply Data'!$L$12:$L$17,'Demand Data'!O4713)</f>
        <v>50</v>
      </c>
      <c r="R4713" t="str">
        <f t="shared" si="736"/>
        <v>15-Jul-08 Tuesday 4</v>
      </c>
    </row>
    <row r="4714" spans="4:18" x14ac:dyDescent="0.35">
      <c r="D4714" s="21">
        <f t="shared" si="737"/>
        <v>39644.166666655248</v>
      </c>
      <c r="E4714" s="21" t="b">
        <f t="shared" si="730"/>
        <v>0</v>
      </c>
      <c r="F4714" s="21" t="b">
        <f t="shared" si="731"/>
        <v>0</v>
      </c>
      <c r="G4714" s="20">
        <f t="shared" si="732"/>
        <v>1</v>
      </c>
      <c r="H4714" s="20">
        <f t="shared" si="733"/>
        <v>24</v>
      </c>
      <c r="I4714" s="20">
        <f t="shared" si="738"/>
        <v>5</v>
      </c>
      <c r="J4714" s="21">
        <f t="shared" si="739"/>
        <v>39644</v>
      </c>
      <c r="K4714" s="21"/>
      <c r="L4714" s="21" t="str">
        <f t="shared" si="734"/>
        <v>Tuesday</v>
      </c>
      <c r="M4714" s="20">
        <f t="shared" si="735"/>
        <v>7</v>
      </c>
      <c r="N4714" s="19">
        <v>3843</v>
      </c>
      <c r="O4714" s="4">
        <f>MATCH(N4714-1,'Supply Data'!$K$12:$K$17)+1</f>
        <v>4</v>
      </c>
      <c r="P4714">
        <f>INDEX('Supply Data'!$L$12:$L$17,'Demand Data'!O4714)</f>
        <v>50</v>
      </c>
      <c r="R4714" t="str">
        <f t="shared" si="736"/>
        <v>15-Jul-08 Tuesday 5</v>
      </c>
    </row>
    <row r="4715" spans="4:18" x14ac:dyDescent="0.35">
      <c r="D4715" s="21">
        <f t="shared" si="737"/>
        <v>39644.208333321913</v>
      </c>
      <c r="E4715" s="21" t="b">
        <f t="shared" si="730"/>
        <v>0</v>
      </c>
      <c r="F4715" s="21" t="b">
        <f t="shared" si="731"/>
        <v>0</v>
      </c>
      <c r="G4715" s="20">
        <f t="shared" si="732"/>
        <v>1</v>
      </c>
      <c r="H4715" s="20">
        <f t="shared" si="733"/>
        <v>24</v>
      </c>
      <c r="I4715" s="20">
        <f t="shared" si="738"/>
        <v>6</v>
      </c>
      <c r="J4715" s="21">
        <f t="shared" si="739"/>
        <v>39644</v>
      </c>
      <c r="K4715" s="21"/>
      <c r="L4715" s="21" t="str">
        <f t="shared" si="734"/>
        <v>Tuesday</v>
      </c>
      <c r="M4715" s="20">
        <f t="shared" si="735"/>
        <v>7</v>
      </c>
      <c r="N4715" s="19">
        <v>3873</v>
      </c>
      <c r="O4715" s="4">
        <f>MATCH(N4715-1,'Supply Data'!$K$12:$K$17)+1</f>
        <v>4</v>
      </c>
      <c r="P4715">
        <f>INDEX('Supply Data'!$L$12:$L$17,'Demand Data'!O4715)</f>
        <v>50</v>
      </c>
      <c r="R4715" t="str">
        <f t="shared" si="736"/>
        <v>15-Jul-08 Tuesday 6</v>
      </c>
    </row>
    <row r="4716" spans="4:18" x14ac:dyDescent="0.35">
      <c r="D4716" s="21">
        <f t="shared" si="737"/>
        <v>39644.249999988577</v>
      </c>
      <c r="E4716" s="21" t="b">
        <f t="shared" si="730"/>
        <v>0</v>
      </c>
      <c r="F4716" s="21" t="b">
        <f t="shared" si="731"/>
        <v>0</v>
      </c>
      <c r="G4716" s="20">
        <f t="shared" si="732"/>
        <v>1</v>
      </c>
      <c r="H4716" s="20">
        <f t="shared" si="733"/>
        <v>24</v>
      </c>
      <c r="I4716" s="20">
        <f t="shared" si="738"/>
        <v>7</v>
      </c>
      <c r="J4716" s="21">
        <f t="shared" si="739"/>
        <v>39644</v>
      </c>
      <c r="K4716" s="21"/>
      <c r="L4716" s="21" t="str">
        <f t="shared" si="734"/>
        <v>Tuesday</v>
      </c>
      <c r="M4716" s="20">
        <f t="shared" si="735"/>
        <v>7</v>
      </c>
      <c r="N4716" s="19">
        <v>4068</v>
      </c>
      <c r="O4716" s="4">
        <f>MATCH(N4716-1,'Supply Data'!$K$12:$K$17)+1</f>
        <v>4</v>
      </c>
      <c r="P4716">
        <f>INDEX('Supply Data'!$L$12:$L$17,'Demand Data'!O4716)</f>
        <v>50</v>
      </c>
      <c r="R4716" t="str">
        <f t="shared" si="736"/>
        <v>15-Jul-08 Tuesday 7</v>
      </c>
    </row>
    <row r="4717" spans="4:18" x14ac:dyDescent="0.35">
      <c r="D4717" s="21">
        <f t="shared" si="737"/>
        <v>39644.291666655241</v>
      </c>
      <c r="E4717" s="21" t="b">
        <f t="shared" si="730"/>
        <v>0</v>
      </c>
      <c r="F4717" s="21" t="b">
        <f t="shared" si="731"/>
        <v>0</v>
      </c>
      <c r="G4717" s="20">
        <f t="shared" si="732"/>
        <v>1</v>
      </c>
      <c r="H4717" s="20">
        <f t="shared" si="733"/>
        <v>24</v>
      </c>
      <c r="I4717" s="20">
        <f t="shared" si="738"/>
        <v>8</v>
      </c>
      <c r="J4717" s="21">
        <f t="shared" si="739"/>
        <v>39644</v>
      </c>
      <c r="K4717" s="21"/>
      <c r="L4717" s="21" t="str">
        <f t="shared" si="734"/>
        <v>Tuesday</v>
      </c>
      <c r="M4717" s="20">
        <f t="shared" si="735"/>
        <v>7</v>
      </c>
      <c r="N4717" s="19">
        <v>4545</v>
      </c>
      <c r="O4717" s="4">
        <f>MATCH(N4717-1,'Supply Data'!$K$12:$K$17)+1</f>
        <v>4</v>
      </c>
      <c r="P4717">
        <f>INDEX('Supply Data'!$L$12:$L$17,'Demand Data'!O4717)</f>
        <v>50</v>
      </c>
      <c r="R4717" t="str">
        <f t="shared" si="736"/>
        <v>15-Jul-08 Tuesday 8</v>
      </c>
    </row>
    <row r="4718" spans="4:18" x14ac:dyDescent="0.35">
      <c r="D4718" s="21">
        <f t="shared" si="737"/>
        <v>39644.333333321905</v>
      </c>
      <c r="E4718" s="21" t="b">
        <f t="shared" si="730"/>
        <v>0</v>
      </c>
      <c r="F4718" s="21" t="b">
        <f t="shared" si="731"/>
        <v>0</v>
      </c>
      <c r="G4718" s="20">
        <f t="shared" si="732"/>
        <v>1</v>
      </c>
      <c r="H4718" s="20">
        <f t="shared" si="733"/>
        <v>24</v>
      </c>
      <c r="I4718" s="20">
        <f t="shared" si="738"/>
        <v>9</v>
      </c>
      <c r="J4718" s="21">
        <f t="shared" si="739"/>
        <v>39644</v>
      </c>
      <c r="K4718" s="21"/>
      <c r="L4718" s="21" t="str">
        <f t="shared" si="734"/>
        <v>Tuesday</v>
      </c>
      <c r="M4718" s="20">
        <f t="shared" si="735"/>
        <v>7</v>
      </c>
      <c r="N4718" s="19">
        <v>5655</v>
      </c>
      <c r="O4718" s="4">
        <f>MATCH(N4718-1,'Supply Data'!$K$12:$K$17)+1</f>
        <v>5</v>
      </c>
      <c r="P4718">
        <f>INDEX('Supply Data'!$L$12:$L$17,'Demand Data'!O4718)</f>
        <v>75</v>
      </c>
      <c r="R4718" t="str">
        <f t="shared" si="736"/>
        <v>15-Jul-08 Tuesday 9</v>
      </c>
    </row>
    <row r="4719" spans="4:18" x14ac:dyDescent="0.35">
      <c r="D4719" s="21">
        <f t="shared" si="737"/>
        <v>39644.374999988569</v>
      </c>
      <c r="E4719" s="21" t="b">
        <f t="shared" si="730"/>
        <v>0</v>
      </c>
      <c r="F4719" s="21" t="b">
        <f t="shared" si="731"/>
        <v>0</v>
      </c>
      <c r="G4719" s="20">
        <f t="shared" si="732"/>
        <v>1</v>
      </c>
      <c r="H4719" s="20">
        <f t="shared" si="733"/>
        <v>24</v>
      </c>
      <c r="I4719" s="20">
        <f t="shared" si="738"/>
        <v>10</v>
      </c>
      <c r="J4719" s="21">
        <f t="shared" si="739"/>
        <v>39644</v>
      </c>
      <c r="K4719" s="21"/>
      <c r="L4719" s="21" t="str">
        <f t="shared" si="734"/>
        <v>Tuesday</v>
      </c>
      <c r="M4719" s="20">
        <f t="shared" si="735"/>
        <v>7</v>
      </c>
      <c r="N4719" s="19">
        <v>5869.5</v>
      </c>
      <c r="O4719" s="4">
        <f>MATCH(N4719-1,'Supply Data'!$K$12:$K$17)+1</f>
        <v>5</v>
      </c>
      <c r="P4719">
        <f>INDEX('Supply Data'!$L$12:$L$17,'Demand Data'!O4719)</f>
        <v>75</v>
      </c>
      <c r="R4719" t="str">
        <f t="shared" si="736"/>
        <v>15-Jul-08 Tuesday 10</v>
      </c>
    </row>
    <row r="4720" spans="4:18" x14ac:dyDescent="0.35">
      <c r="D4720" s="21">
        <f t="shared" si="737"/>
        <v>39644.416666655234</v>
      </c>
      <c r="E4720" s="21" t="b">
        <f t="shared" si="730"/>
        <v>0</v>
      </c>
      <c r="F4720" s="21" t="b">
        <f t="shared" si="731"/>
        <v>0</v>
      </c>
      <c r="G4720" s="20">
        <f t="shared" si="732"/>
        <v>1</v>
      </c>
      <c r="H4720" s="20">
        <f t="shared" si="733"/>
        <v>24</v>
      </c>
      <c r="I4720" s="20">
        <f t="shared" si="738"/>
        <v>11</v>
      </c>
      <c r="J4720" s="21">
        <f t="shared" si="739"/>
        <v>39644</v>
      </c>
      <c r="K4720" s="21"/>
      <c r="L4720" s="21" t="str">
        <f t="shared" si="734"/>
        <v>Tuesday</v>
      </c>
      <c r="M4720" s="20">
        <f t="shared" si="735"/>
        <v>7</v>
      </c>
      <c r="N4720" s="19">
        <v>6097.5</v>
      </c>
      <c r="O4720" s="4">
        <f>MATCH(N4720-1,'Supply Data'!$K$12:$K$17)+1</f>
        <v>5</v>
      </c>
      <c r="P4720">
        <f>INDEX('Supply Data'!$L$12:$L$17,'Demand Data'!O4720)</f>
        <v>75</v>
      </c>
      <c r="R4720" t="str">
        <f t="shared" si="736"/>
        <v>15-Jul-08 Tuesday 11</v>
      </c>
    </row>
    <row r="4721" spans="4:18" x14ac:dyDescent="0.35">
      <c r="D4721" s="21">
        <f t="shared" si="737"/>
        <v>39644.458333321898</v>
      </c>
      <c r="E4721" s="21" t="b">
        <f t="shared" si="730"/>
        <v>0</v>
      </c>
      <c r="F4721" s="21" t="b">
        <f t="shared" si="731"/>
        <v>0</v>
      </c>
      <c r="G4721" s="20">
        <f t="shared" si="732"/>
        <v>1</v>
      </c>
      <c r="H4721" s="20">
        <f t="shared" si="733"/>
        <v>24</v>
      </c>
      <c r="I4721" s="20">
        <f t="shared" si="738"/>
        <v>12</v>
      </c>
      <c r="J4721" s="21">
        <f t="shared" si="739"/>
        <v>39644</v>
      </c>
      <c r="K4721" s="21"/>
      <c r="L4721" s="21" t="str">
        <f t="shared" si="734"/>
        <v>Tuesday</v>
      </c>
      <c r="M4721" s="20">
        <f t="shared" si="735"/>
        <v>7</v>
      </c>
      <c r="N4721" s="19">
        <v>5898</v>
      </c>
      <c r="O4721" s="4">
        <f>MATCH(N4721-1,'Supply Data'!$K$12:$K$17)+1</f>
        <v>5</v>
      </c>
      <c r="P4721">
        <f>INDEX('Supply Data'!$L$12:$L$17,'Demand Data'!O4721)</f>
        <v>75</v>
      </c>
      <c r="R4721" t="str">
        <f t="shared" si="736"/>
        <v>15-Jul-08 Tuesday 12</v>
      </c>
    </row>
    <row r="4722" spans="4:18" x14ac:dyDescent="0.35">
      <c r="D4722" s="21">
        <f t="shared" si="737"/>
        <v>39644.499999988562</v>
      </c>
      <c r="E4722" s="21" t="b">
        <f t="shared" si="730"/>
        <v>0</v>
      </c>
      <c r="F4722" s="21" t="b">
        <f t="shared" si="731"/>
        <v>0</v>
      </c>
      <c r="G4722" s="20">
        <f t="shared" si="732"/>
        <v>1</v>
      </c>
      <c r="H4722" s="20">
        <f t="shared" si="733"/>
        <v>24</v>
      </c>
      <c r="I4722" s="20">
        <f t="shared" si="738"/>
        <v>13</v>
      </c>
      <c r="J4722" s="21">
        <f t="shared" si="739"/>
        <v>39644</v>
      </c>
      <c r="K4722" s="21"/>
      <c r="L4722" s="21" t="str">
        <f t="shared" si="734"/>
        <v>Tuesday</v>
      </c>
      <c r="M4722" s="20">
        <f t="shared" si="735"/>
        <v>7</v>
      </c>
      <c r="N4722" s="19">
        <v>5946</v>
      </c>
      <c r="O4722" s="4">
        <f>MATCH(N4722-1,'Supply Data'!$K$12:$K$17)+1</f>
        <v>5</v>
      </c>
      <c r="P4722">
        <f>INDEX('Supply Data'!$L$12:$L$17,'Demand Data'!O4722)</f>
        <v>75</v>
      </c>
      <c r="R4722" t="str">
        <f t="shared" si="736"/>
        <v>15-Jul-08 Tuesday 13</v>
      </c>
    </row>
    <row r="4723" spans="4:18" x14ac:dyDescent="0.35">
      <c r="D4723" s="21">
        <f t="shared" si="737"/>
        <v>39644.541666655226</v>
      </c>
      <c r="E4723" s="21" t="b">
        <f t="shared" si="730"/>
        <v>0</v>
      </c>
      <c r="F4723" s="21" t="b">
        <f t="shared" si="731"/>
        <v>0</v>
      </c>
      <c r="G4723" s="20">
        <f t="shared" si="732"/>
        <v>1</v>
      </c>
      <c r="H4723" s="20">
        <f t="shared" si="733"/>
        <v>24</v>
      </c>
      <c r="I4723" s="20">
        <f t="shared" si="738"/>
        <v>14</v>
      </c>
      <c r="J4723" s="21">
        <f t="shared" si="739"/>
        <v>39644</v>
      </c>
      <c r="K4723" s="21"/>
      <c r="L4723" s="21" t="str">
        <f t="shared" si="734"/>
        <v>Tuesday</v>
      </c>
      <c r="M4723" s="20">
        <f t="shared" si="735"/>
        <v>7</v>
      </c>
      <c r="N4723" s="19">
        <v>6010.5</v>
      </c>
      <c r="O4723" s="4">
        <f>MATCH(N4723-1,'Supply Data'!$K$12:$K$17)+1</f>
        <v>5</v>
      </c>
      <c r="P4723">
        <f>INDEX('Supply Data'!$L$12:$L$17,'Demand Data'!O4723)</f>
        <v>75</v>
      </c>
      <c r="R4723" t="str">
        <f t="shared" si="736"/>
        <v>15-Jul-08 Tuesday 14</v>
      </c>
    </row>
    <row r="4724" spans="4:18" x14ac:dyDescent="0.35">
      <c r="D4724" s="21">
        <f t="shared" si="737"/>
        <v>39644.583333321891</v>
      </c>
      <c r="E4724" s="21" t="b">
        <f t="shared" si="730"/>
        <v>0</v>
      </c>
      <c r="F4724" s="21" t="b">
        <f t="shared" si="731"/>
        <v>0</v>
      </c>
      <c r="G4724" s="20">
        <f t="shared" si="732"/>
        <v>1</v>
      </c>
      <c r="H4724" s="20">
        <f t="shared" si="733"/>
        <v>24</v>
      </c>
      <c r="I4724" s="20">
        <f t="shared" si="738"/>
        <v>15</v>
      </c>
      <c r="J4724" s="21">
        <f t="shared" si="739"/>
        <v>39644</v>
      </c>
      <c r="K4724" s="21"/>
      <c r="L4724" s="21" t="str">
        <f t="shared" si="734"/>
        <v>Tuesday</v>
      </c>
      <c r="M4724" s="20">
        <f t="shared" si="735"/>
        <v>7</v>
      </c>
      <c r="N4724" s="19">
        <v>5931</v>
      </c>
      <c r="O4724" s="4">
        <f>MATCH(N4724-1,'Supply Data'!$K$12:$K$17)+1</f>
        <v>5</v>
      </c>
      <c r="P4724">
        <f>INDEX('Supply Data'!$L$12:$L$17,'Demand Data'!O4724)</f>
        <v>75</v>
      </c>
      <c r="R4724" t="str">
        <f t="shared" si="736"/>
        <v>15-Jul-08 Tuesday 15</v>
      </c>
    </row>
    <row r="4725" spans="4:18" x14ac:dyDescent="0.35">
      <c r="D4725" s="21">
        <f t="shared" si="737"/>
        <v>39644.624999988555</v>
      </c>
      <c r="E4725" s="21" t="b">
        <f t="shared" si="730"/>
        <v>0</v>
      </c>
      <c r="F4725" s="21" t="b">
        <f t="shared" si="731"/>
        <v>0</v>
      </c>
      <c r="G4725" s="20">
        <f t="shared" si="732"/>
        <v>1</v>
      </c>
      <c r="H4725" s="20">
        <f t="shared" si="733"/>
        <v>24</v>
      </c>
      <c r="I4725" s="20">
        <f t="shared" si="738"/>
        <v>16</v>
      </c>
      <c r="J4725" s="21">
        <f t="shared" si="739"/>
        <v>39644</v>
      </c>
      <c r="K4725" s="21"/>
      <c r="L4725" s="21" t="str">
        <f t="shared" si="734"/>
        <v>Tuesday</v>
      </c>
      <c r="M4725" s="20">
        <f t="shared" si="735"/>
        <v>7</v>
      </c>
      <c r="N4725" s="19">
        <v>5890.5</v>
      </c>
      <c r="O4725" s="4">
        <f>MATCH(N4725-1,'Supply Data'!$K$12:$K$17)+1</f>
        <v>5</v>
      </c>
      <c r="P4725">
        <f>INDEX('Supply Data'!$L$12:$L$17,'Demand Data'!O4725)</f>
        <v>75</v>
      </c>
      <c r="R4725" t="str">
        <f t="shared" si="736"/>
        <v>15-Jul-08 Tuesday 16</v>
      </c>
    </row>
    <row r="4726" spans="4:18" x14ac:dyDescent="0.35">
      <c r="D4726" s="21">
        <f t="shared" si="737"/>
        <v>39644.666666655219</v>
      </c>
      <c r="E4726" s="21" t="b">
        <f t="shared" si="730"/>
        <v>0</v>
      </c>
      <c r="F4726" s="21" t="b">
        <f t="shared" si="731"/>
        <v>0</v>
      </c>
      <c r="G4726" s="20">
        <f t="shared" si="732"/>
        <v>1</v>
      </c>
      <c r="H4726" s="20">
        <f t="shared" si="733"/>
        <v>24</v>
      </c>
      <c r="I4726" s="20">
        <f t="shared" si="738"/>
        <v>17</v>
      </c>
      <c r="J4726" s="21">
        <f t="shared" si="739"/>
        <v>39644</v>
      </c>
      <c r="K4726" s="21"/>
      <c r="L4726" s="21" t="str">
        <f t="shared" si="734"/>
        <v>Tuesday</v>
      </c>
      <c r="M4726" s="20">
        <f t="shared" si="735"/>
        <v>7</v>
      </c>
      <c r="N4726" s="19">
        <v>5830.5</v>
      </c>
      <c r="O4726" s="4">
        <f>MATCH(N4726-1,'Supply Data'!$K$12:$K$17)+1</f>
        <v>5</v>
      </c>
      <c r="P4726">
        <f>INDEX('Supply Data'!$L$12:$L$17,'Demand Data'!O4726)</f>
        <v>75</v>
      </c>
      <c r="R4726" t="str">
        <f t="shared" si="736"/>
        <v>15-Jul-08 Tuesday 17</v>
      </c>
    </row>
    <row r="4727" spans="4:18" x14ac:dyDescent="0.35">
      <c r="D4727" s="21">
        <f t="shared" si="737"/>
        <v>39644.708333321883</v>
      </c>
      <c r="E4727" s="21" t="b">
        <f t="shared" si="730"/>
        <v>0</v>
      </c>
      <c r="F4727" s="21" t="b">
        <f t="shared" si="731"/>
        <v>0</v>
      </c>
      <c r="G4727" s="20">
        <f t="shared" si="732"/>
        <v>1</v>
      </c>
      <c r="H4727" s="20">
        <f t="shared" si="733"/>
        <v>24</v>
      </c>
      <c r="I4727" s="20">
        <f t="shared" si="738"/>
        <v>18</v>
      </c>
      <c r="J4727" s="21">
        <f t="shared" si="739"/>
        <v>39644</v>
      </c>
      <c r="K4727" s="21"/>
      <c r="L4727" s="21" t="str">
        <f t="shared" si="734"/>
        <v>Tuesday</v>
      </c>
      <c r="M4727" s="20">
        <f t="shared" si="735"/>
        <v>7</v>
      </c>
      <c r="N4727" s="19">
        <v>5712</v>
      </c>
      <c r="O4727" s="4">
        <f>MATCH(N4727-1,'Supply Data'!$K$12:$K$17)+1</f>
        <v>5</v>
      </c>
      <c r="P4727">
        <f>INDEX('Supply Data'!$L$12:$L$17,'Demand Data'!O4727)</f>
        <v>75</v>
      </c>
      <c r="R4727" t="str">
        <f t="shared" si="736"/>
        <v>15-Jul-08 Tuesday 18</v>
      </c>
    </row>
    <row r="4728" spans="4:18" x14ac:dyDescent="0.35">
      <c r="D4728" s="21">
        <f t="shared" si="737"/>
        <v>39644.749999988548</v>
      </c>
      <c r="E4728" s="21" t="b">
        <f t="shared" si="730"/>
        <v>0</v>
      </c>
      <c r="F4728" s="21" t="b">
        <f t="shared" si="731"/>
        <v>0</v>
      </c>
      <c r="G4728" s="20">
        <f t="shared" si="732"/>
        <v>1</v>
      </c>
      <c r="H4728" s="20">
        <f t="shared" si="733"/>
        <v>24</v>
      </c>
      <c r="I4728" s="20">
        <f t="shared" si="738"/>
        <v>19</v>
      </c>
      <c r="J4728" s="21">
        <f t="shared" si="739"/>
        <v>39644</v>
      </c>
      <c r="K4728" s="21"/>
      <c r="L4728" s="21" t="str">
        <f t="shared" si="734"/>
        <v>Tuesday</v>
      </c>
      <c r="M4728" s="20">
        <f t="shared" si="735"/>
        <v>7</v>
      </c>
      <c r="N4728" s="19">
        <v>6055.5</v>
      </c>
      <c r="O4728" s="4">
        <f>MATCH(N4728-1,'Supply Data'!$K$12:$K$17)+1</f>
        <v>5</v>
      </c>
      <c r="P4728">
        <f>INDEX('Supply Data'!$L$12:$L$17,'Demand Data'!O4728)</f>
        <v>75</v>
      </c>
      <c r="R4728" t="str">
        <f t="shared" si="736"/>
        <v>15-Jul-08 Tuesday 19</v>
      </c>
    </row>
    <row r="4729" spans="4:18" x14ac:dyDescent="0.35">
      <c r="D4729" s="21">
        <f t="shared" si="737"/>
        <v>39644.791666655212</v>
      </c>
      <c r="E4729" s="21" t="b">
        <f t="shared" si="730"/>
        <v>0</v>
      </c>
      <c r="F4729" s="21" t="b">
        <f t="shared" si="731"/>
        <v>0</v>
      </c>
      <c r="G4729" s="20">
        <f t="shared" si="732"/>
        <v>1</v>
      </c>
      <c r="H4729" s="20">
        <f t="shared" si="733"/>
        <v>24</v>
      </c>
      <c r="I4729" s="20">
        <f t="shared" si="738"/>
        <v>20</v>
      </c>
      <c r="J4729" s="21">
        <f t="shared" si="739"/>
        <v>39644</v>
      </c>
      <c r="K4729" s="21"/>
      <c r="L4729" s="21" t="str">
        <f t="shared" si="734"/>
        <v>Tuesday</v>
      </c>
      <c r="M4729" s="20">
        <f t="shared" si="735"/>
        <v>7</v>
      </c>
      <c r="N4729" s="19">
        <v>5980.5</v>
      </c>
      <c r="O4729" s="4">
        <f>MATCH(N4729-1,'Supply Data'!$K$12:$K$17)+1</f>
        <v>5</v>
      </c>
      <c r="P4729">
        <f>INDEX('Supply Data'!$L$12:$L$17,'Demand Data'!O4729)</f>
        <v>75</v>
      </c>
      <c r="R4729" t="str">
        <f t="shared" si="736"/>
        <v>15-Jul-08 Tuesday 20</v>
      </c>
    </row>
    <row r="4730" spans="4:18" x14ac:dyDescent="0.35">
      <c r="D4730" s="21">
        <f t="shared" si="737"/>
        <v>39644.833333321876</v>
      </c>
      <c r="E4730" s="21" t="b">
        <f t="shared" si="730"/>
        <v>0</v>
      </c>
      <c r="F4730" s="21" t="b">
        <f t="shared" si="731"/>
        <v>0</v>
      </c>
      <c r="G4730" s="20">
        <f t="shared" si="732"/>
        <v>1</v>
      </c>
      <c r="H4730" s="20">
        <f t="shared" si="733"/>
        <v>24</v>
      </c>
      <c r="I4730" s="20">
        <f t="shared" si="738"/>
        <v>21</v>
      </c>
      <c r="J4730" s="21">
        <f t="shared" si="739"/>
        <v>39644</v>
      </c>
      <c r="K4730" s="21"/>
      <c r="L4730" s="21" t="str">
        <f t="shared" si="734"/>
        <v>Tuesday</v>
      </c>
      <c r="M4730" s="20">
        <f t="shared" si="735"/>
        <v>7</v>
      </c>
      <c r="N4730" s="19">
        <v>5751</v>
      </c>
      <c r="O4730" s="4">
        <f>MATCH(N4730-1,'Supply Data'!$K$12:$K$17)+1</f>
        <v>5</v>
      </c>
      <c r="P4730">
        <f>INDEX('Supply Data'!$L$12:$L$17,'Demand Data'!O4730)</f>
        <v>75</v>
      </c>
      <c r="R4730" t="str">
        <f t="shared" si="736"/>
        <v>15-Jul-08 Tuesday 21</v>
      </c>
    </row>
    <row r="4731" spans="4:18" x14ac:dyDescent="0.35">
      <c r="D4731" s="21">
        <f t="shared" si="737"/>
        <v>39644.87499998854</v>
      </c>
      <c r="E4731" s="21" t="b">
        <f t="shared" si="730"/>
        <v>0</v>
      </c>
      <c r="F4731" s="21" t="b">
        <f t="shared" si="731"/>
        <v>0</v>
      </c>
      <c r="G4731" s="20">
        <f t="shared" si="732"/>
        <v>1</v>
      </c>
      <c r="H4731" s="20">
        <f t="shared" si="733"/>
        <v>24</v>
      </c>
      <c r="I4731" s="20">
        <f t="shared" si="738"/>
        <v>22</v>
      </c>
      <c r="J4731" s="21">
        <f t="shared" si="739"/>
        <v>39644</v>
      </c>
      <c r="K4731" s="21"/>
      <c r="L4731" s="21" t="str">
        <f t="shared" si="734"/>
        <v>Tuesday</v>
      </c>
      <c r="M4731" s="20">
        <f t="shared" si="735"/>
        <v>7</v>
      </c>
      <c r="N4731" s="19">
        <v>5134.5</v>
      </c>
      <c r="O4731" s="4">
        <f>MATCH(N4731-1,'Supply Data'!$K$12:$K$17)+1</f>
        <v>5</v>
      </c>
      <c r="P4731">
        <f>INDEX('Supply Data'!$L$12:$L$17,'Demand Data'!O4731)</f>
        <v>75</v>
      </c>
      <c r="R4731" t="str">
        <f t="shared" si="736"/>
        <v>15-Jul-08 Tuesday 22</v>
      </c>
    </row>
    <row r="4732" spans="4:18" x14ac:dyDescent="0.35">
      <c r="D4732" s="21">
        <f t="shared" si="737"/>
        <v>39644.916666655205</v>
      </c>
      <c r="E4732" s="21" t="b">
        <f t="shared" si="730"/>
        <v>0</v>
      </c>
      <c r="F4732" s="21" t="b">
        <f t="shared" si="731"/>
        <v>0</v>
      </c>
      <c r="G4732" s="20">
        <f t="shared" si="732"/>
        <v>1</v>
      </c>
      <c r="H4732" s="20">
        <f t="shared" si="733"/>
        <v>24</v>
      </c>
      <c r="I4732" s="20">
        <f t="shared" si="738"/>
        <v>23</v>
      </c>
      <c r="J4732" s="21">
        <f t="shared" si="739"/>
        <v>39644</v>
      </c>
      <c r="K4732" s="21"/>
      <c r="L4732" s="21" t="str">
        <f t="shared" si="734"/>
        <v>Tuesday</v>
      </c>
      <c r="M4732" s="20">
        <f t="shared" si="735"/>
        <v>7</v>
      </c>
      <c r="N4732" s="19">
        <v>4533</v>
      </c>
      <c r="O4732" s="4">
        <f>MATCH(N4732-1,'Supply Data'!$K$12:$K$17)+1</f>
        <v>4</v>
      </c>
      <c r="P4732">
        <f>INDEX('Supply Data'!$L$12:$L$17,'Demand Data'!O4732)</f>
        <v>50</v>
      </c>
      <c r="R4732" t="str">
        <f t="shared" si="736"/>
        <v>15-Jul-08 Tuesday 23</v>
      </c>
    </row>
    <row r="4733" spans="4:18" x14ac:dyDescent="0.35">
      <c r="D4733" s="21">
        <f t="shared" si="737"/>
        <v>39644.958333321869</v>
      </c>
      <c r="E4733" s="21" t="b">
        <f t="shared" si="730"/>
        <v>0</v>
      </c>
      <c r="F4733" s="21" t="b">
        <f t="shared" si="731"/>
        <v>0</v>
      </c>
      <c r="G4733" s="20">
        <f t="shared" si="732"/>
        <v>1</v>
      </c>
      <c r="H4733" s="20">
        <f t="shared" si="733"/>
        <v>24</v>
      </c>
      <c r="I4733" s="20">
        <f t="shared" si="738"/>
        <v>24</v>
      </c>
      <c r="J4733" s="21">
        <f t="shared" si="739"/>
        <v>39644</v>
      </c>
      <c r="K4733" s="21"/>
      <c r="L4733" s="21" t="str">
        <f t="shared" si="734"/>
        <v>Tuesday</v>
      </c>
      <c r="M4733" s="20">
        <f t="shared" si="735"/>
        <v>7</v>
      </c>
      <c r="N4733" s="19">
        <v>5802</v>
      </c>
      <c r="O4733" s="4">
        <f>MATCH(N4733-1,'Supply Data'!$K$12:$K$17)+1</f>
        <v>5</v>
      </c>
      <c r="P4733">
        <f>INDEX('Supply Data'!$L$12:$L$17,'Demand Data'!O4733)</f>
        <v>75</v>
      </c>
      <c r="R4733" t="str">
        <f t="shared" si="736"/>
        <v>15-Jul-08 Tuesday 24</v>
      </c>
    </row>
    <row r="4734" spans="4:18" x14ac:dyDescent="0.35">
      <c r="D4734" s="21">
        <f t="shared" si="737"/>
        <v>39644.999999988533</v>
      </c>
      <c r="E4734" s="21" t="b">
        <f t="shared" si="730"/>
        <v>0</v>
      </c>
      <c r="F4734" s="21" t="b">
        <f t="shared" si="731"/>
        <v>0</v>
      </c>
      <c r="G4734" s="20">
        <f t="shared" si="732"/>
        <v>1</v>
      </c>
      <c r="H4734" s="20">
        <f t="shared" si="733"/>
        <v>24</v>
      </c>
      <c r="I4734" s="20">
        <f t="shared" si="738"/>
        <v>1</v>
      </c>
      <c r="J4734" s="21">
        <f t="shared" si="739"/>
        <v>39645</v>
      </c>
      <c r="K4734" s="21"/>
      <c r="L4734" s="21" t="str">
        <f t="shared" si="734"/>
        <v>Wednesday</v>
      </c>
      <c r="M4734" s="20">
        <f t="shared" si="735"/>
        <v>7</v>
      </c>
      <c r="N4734" s="19">
        <v>4062</v>
      </c>
      <c r="O4734" s="4">
        <f>MATCH(N4734-1,'Supply Data'!$K$12:$K$17)+1</f>
        <v>4</v>
      </c>
      <c r="P4734">
        <f>INDEX('Supply Data'!$L$12:$L$17,'Demand Data'!O4734)</f>
        <v>50</v>
      </c>
      <c r="R4734" t="str">
        <f t="shared" si="736"/>
        <v>16-Jul-08 Wednesday 1</v>
      </c>
    </row>
    <row r="4735" spans="4:18" x14ac:dyDescent="0.35">
      <c r="D4735" s="21">
        <f t="shared" si="737"/>
        <v>39645.041666655197</v>
      </c>
      <c r="E4735" s="21" t="b">
        <f t="shared" si="730"/>
        <v>0</v>
      </c>
      <c r="F4735" s="21" t="b">
        <f t="shared" si="731"/>
        <v>0</v>
      </c>
      <c r="G4735" s="20">
        <f t="shared" si="732"/>
        <v>1</v>
      </c>
      <c r="H4735" s="20">
        <f t="shared" si="733"/>
        <v>24</v>
      </c>
      <c r="I4735" s="20">
        <f t="shared" si="738"/>
        <v>2</v>
      </c>
      <c r="J4735" s="21">
        <f t="shared" si="739"/>
        <v>39645</v>
      </c>
      <c r="K4735" s="21"/>
      <c r="L4735" s="21" t="str">
        <f t="shared" si="734"/>
        <v>Wednesday</v>
      </c>
      <c r="M4735" s="20">
        <f t="shared" si="735"/>
        <v>7</v>
      </c>
      <c r="N4735" s="19">
        <v>4039.5</v>
      </c>
      <c r="O4735" s="4">
        <f>MATCH(N4735-1,'Supply Data'!$K$12:$K$17)+1</f>
        <v>4</v>
      </c>
      <c r="P4735">
        <f>INDEX('Supply Data'!$L$12:$L$17,'Demand Data'!O4735)</f>
        <v>50</v>
      </c>
      <c r="R4735" t="str">
        <f t="shared" si="736"/>
        <v>16-Jul-08 Wednesday 2</v>
      </c>
    </row>
    <row r="4736" spans="4:18" x14ac:dyDescent="0.35">
      <c r="D4736" s="21">
        <f t="shared" si="737"/>
        <v>39645.083333321862</v>
      </c>
      <c r="E4736" s="21" t="b">
        <f t="shared" si="730"/>
        <v>0</v>
      </c>
      <c r="F4736" s="21" t="b">
        <f t="shared" si="731"/>
        <v>0</v>
      </c>
      <c r="G4736" s="20">
        <f t="shared" si="732"/>
        <v>1</v>
      </c>
      <c r="H4736" s="20">
        <f t="shared" si="733"/>
        <v>24</v>
      </c>
      <c r="I4736" s="20">
        <f t="shared" si="738"/>
        <v>3</v>
      </c>
      <c r="J4736" s="21">
        <f t="shared" si="739"/>
        <v>39645</v>
      </c>
      <c r="K4736" s="21"/>
      <c r="L4736" s="21" t="str">
        <f t="shared" si="734"/>
        <v>Wednesday</v>
      </c>
      <c r="M4736" s="20">
        <f t="shared" si="735"/>
        <v>7</v>
      </c>
      <c r="N4736" s="19">
        <v>3948</v>
      </c>
      <c r="O4736" s="4">
        <f>MATCH(N4736-1,'Supply Data'!$K$12:$K$17)+1</f>
        <v>4</v>
      </c>
      <c r="P4736">
        <f>INDEX('Supply Data'!$L$12:$L$17,'Demand Data'!O4736)</f>
        <v>50</v>
      </c>
      <c r="R4736" t="str">
        <f t="shared" si="736"/>
        <v>16-Jul-08 Wednesday 3</v>
      </c>
    </row>
    <row r="4737" spans="4:18" x14ac:dyDescent="0.35">
      <c r="D4737" s="21">
        <f t="shared" si="737"/>
        <v>39645.124999988526</v>
      </c>
      <c r="E4737" s="21" t="b">
        <f t="shared" si="730"/>
        <v>0</v>
      </c>
      <c r="F4737" s="21" t="b">
        <f t="shared" si="731"/>
        <v>0</v>
      </c>
      <c r="G4737" s="20">
        <f t="shared" si="732"/>
        <v>1</v>
      </c>
      <c r="H4737" s="20">
        <f t="shared" si="733"/>
        <v>24</v>
      </c>
      <c r="I4737" s="20">
        <f t="shared" si="738"/>
        <v>4</v>
      </c>
      <c r="J4737" s="21">
        <f t="shared" si="739"/>
        <v>39645</v>
      </c>
      <c r="K4737" s="21"/>
      <c r="L4737" s="21" t="str">
        <f t="shared" si="734"/>
        <v>Wednesday</v>
      </c>
      <c r="M4737" s="20">
        <f t="shared" si="735"/>
        <v>7</v>
      </c>
      <c r="N4737" s="19">
        <v>4237.5</v>
      </c>
      <c r="O4737" s="4">
        <f>MATCH(N4737-1,'Supply Data'!$K$12:$K$17)+1</f>
        <v>4</v>
      </c>
      <c r="P4737">
        <f>INDEX('Supply Data'!$L$12:$L$17,'Demand Data'!O4737)</f>
        <v>50</v>
      </c>
      <c r="R4737" t="str">
        <f t="shared" si="736"/>
        <v>16-Jul-08 Wednesday 4</v>
      </c>
    </row>
    <row r="4738" spans="4:18" x14ac:dyDescent="0.35">
      <c r="D4738" s="21">
        <f t="shared" si="737"/>
        <v>39645.16666665519</v>
      </c>
      <c r="E4738" s="21" t="b">
        <f t="shared" si="730"/>
        <v>0</v>
      </c>
      <c r="F4738" s="21" t="b">
        <f t="shared" si="731"/>
        <v>0</v>
      </c>
      <c r="G4738" s="20">
        <f t="shared" si="732"/>
        <v>1</v>
      </c>
      <c r="H4738" s="20">
        <f t="shared" si="733"/>
        <v>24</v>
      </c>
      <c r="I4738" s="20">
        <f t="shared" si="738"/>
        <v>5</v>
      </c>
      <c r="J4738" s="21">
        <f t="shared" si="739"/>
        <v>39645</v>
      </c>
      <c r="K4738" s="21"/>
      <c r="L4738" s="21" t="str">
        <f t="shared" si="734"/>
        <v>Wednesday</v>
      </c>
      <c r="M4738" s="20">
        <f t="shared" si="735"/>
        <v>7</v>
      </c>
      <c r="N4738" s="19">
        <v>4069.5</v>
      </c>
      <c r="O4738" s="4">
        <f>MATCH(N4738-1,'Supply Data'!$K$12:$K$17)+1</f>
        <v>4</v>
      </c>
      <c r="P4738">
        <f>INDEX('Supply Data'!$L$12:$L$17,'Demand Data'!O4738)</f>
        <v>50</v>
      </c>
      <c r="R4738" t="str">
        <f t="shared" si="736"/>
        <v>16-Jul-08 Wednesday 5</v>
      </c>
    </row>
    <row r="4739" spans="4:18" x14ac:dyDescent="0.35">
      <c r="D4739" s="21">
        <f t="shared" si="737"/>
        <v>39645.208333321854</v>
      </c>
      <c r="E4739" s="21" t="b">
        <f t="shared" si="730"/>
        <v>0</v>
      </c>
      <c r="F4739" s="21" t="b">
        <f t="shared" si="731"/>
        <v>0</v>
      </c>
      <c r="G4739" s="20">
        <f t="shared" si="732"/>
        <v>1</v>
      </c>
      <c r="H4739" s="20">
        <f t="shared" si="733"/>
        <v>24</v>
      </c>
      <c r="I4739" s="20">
        <f t="shared" si="738"/>
        <v>6</v>
      </c>
      <c r="J4739" s="21">
        <f t="shared" si="739"/>
        <v>39645</v>
      </c>
      <c r="K4739" s="21"/>
      <c r="L4739" s="21" t="str">
        <f t="shared" si="734"/>
        <v>Wednesday</v>
      </c>
      <c r="M4739" s="20">
        <f t="shared" si="735"/>
        <v>7</v>
      </c>
      <c r="N4739" s="19">
        <v>4078.5</v>
      </c>
      <c r="O4739" s="4">
        <f>MATCH(N4739-1,'Supply Data'!$K$12:$K$17)+1</f>
        <v>4</v>
      </c>
      <c r="P4739">
        <f>INDEX('Supply Data'!$L$12:$L$17,'Demand Data'!O4739)</f>
        <v>50</v>
      </c>
      <c r="R4739" t="str">
        <f t="shared" si="736"/>
        <v>16-Jul-08 Wednesday 6</v>
      </c>
    </row>
    <row r="4740" spans="4:18" x14ac:dyDescent="0.35">
      <c r="D4740" s="21">
        <f t="shared" si="737"/>
        <v>39645.249999988519</v>
      </c>
      <c r="E4740" s="21" t="b">
        <f t="shared" si="730"/>
        <v>0</v>
      </c>
      <c r="F4740" s="21" t="b">
        <f t="shared" si="731"/>
        <v>0</v>
      </c>
      <c r="G4740" s="20">
        <f t="shared" si="732"/>
        <v>1</v>
      </c>
      <c r="H4740" s="20">
        <f t="shared" si="733"/>
        <v>24</v>
      </c>
      <c r="I4740" s="20">
        <f t="shared" si="738"/>
        <v>7</v>
      </c>
      <c r="J4740" s="21">
        <f t="shared" si="739"/>
        <v>39645</v>
      </c>
      <c r="K4740" s="21"/>
      <c r="L4740" s="21" t="str">
        <f t="shared" si="734"/>
        <v>Wednesday</v>
      </c>
      <c r="M4740" s="20">
        <f t="shared" si="735"/>
        <v>7</v>
      </c>
      <c r="N4740" s="19">
        <v>4165.5</v>
      </c>
      <c r="O4740" s="4">
        <f>MATCH(N4740-1,'Supply Data'!$K$12:$K$17)+1</f>
        <v>4</v>
      </c>
      <c r="P4740">
        <f>INDEX('Supply Data'!$L$12:$L$17,'Demand Data'!O4740)</f>
        <v>50</v>
      </c>
      <c r="R4740" t="str">
        <f t="shared" si="736"/>
        <v>16-Jul-08 Wednesday 7</v>
      </c>
    </row>
    <row r="4741" spans="4:18" x14ac:dyDescent="0.35">
      <c r="D4741" s="21">
        <f t="shared" si="737"/>
        <v>39645.291666655183</v>
      </c>
      <c r="E4741" s="21" t="b">
        <f t="shared" si="730"/>
        <v>0</v>
      </c>
      <c r="F4741" s="21" t="b">
        <f t="shared" si="731"/>
        <v>0</v>
      </c>
      <c r="G4741" s="20">
        <f t="shared" si="732"/>
        <v>1</v>
      </c>
      <c r="H4741" s="20">
        <f t="shared" si="733"/>
        <v>24</v>
      </c>
      <c r="I4741" s="20">
        <f t="shared" si="738"/>
        <v>8</v>
      </c>
      <c r="J4741" s="21">
        <f t="shared" si="739"/>
        <v>39645</v>
      </c>
      <c r="K4741" s="21"/>
      <c r="L4741" s="21" t="str">
        <f t="shared" si="734"/>
        <v>Wednesday</v>
      </c>
      <c r="M4741" s="20">
        <f t="shared" si="735"/>
        <v>7</v>
      </c>
      <c r="N4741" s="19">
        <v>4905</v>
      </c>
      <c r="O4741" s="4">
        <f>MATCH(N4741-1,'Supply Data'!$K$12:$K$17)+1</f>
        <v>5</v>
      </c>
      <c r="P4741">
        <f>INDEX('Supply Data'!$L$12:$L$17,'Demand Data'!O4741)</f>
        <v>75</v>
      </c>
      <c r="R4741" t="str">
        <f t="shared" si="736"/>
        <v>16-Jul-08 Wednesday 8</v>
      </c>
    </row>
    <row r="4742" spans="4:18" x14ac:dyDescent="0.35">
      <c r="D4742" s="21">
        <f t="shared" si="737"/>
        <v>39645.333333321847</v>
      </c>
      <c r="E4742" s="21" t="b">
        <f t="shared" ref="E4742:E4805" si="740">D4742=$D$2</f>
        <v>0</v>
      </c>
      <c r="F4742" s="21" t="b">
        <f t="shared" ref="F4742:F4805" si="741">D4742=$E$2</f>
        <v>0</v>
      </c>
      <c r="G4742" s="20">
        <f t="shared" si="732"/>
        <v>1</v>
      </c>
      <c r="H4742" s="20">
        <f t="shared" si="733"/>
        <v>24</v>
      </c>
      <c r="I4742" s="20">
        <f t="shared" si="738"/>
        <v>9</v>
      </c>
      <c r="J4742" s="21">
        <f t="shared" si="739"/>
        <v>39645</v>
      </c>
      <c r="K4742" s="21"/>
      <c r="L4742" s="21" t="str">
        <f t="shared" si="734"/>
        <v>Wednesday</v>
      </c>
      <c r="M4742" s="20">
        <f t="shared" si="735"/>
        <v>7</v>
      </c>
      <c r="N4742" s="19">
        <v>5596.5</v>
      </c>
      <c r="O4742" s="4">
        <f>MATCH(N4742-1,'Supply Data'!$K$12:$K$17)+1</f>
        <v>5</v>
      </c>
      <c r="P4742">
        <f>INDEX('Supply Data'!$L$12:$L$17,'Demand Data'!O4742)</f>
        <v>75</v>
      </c>
      <c r="R4742" t="str">
        <f t="shared" si="736"/>
        <v>16-Jul-08 Wednesday 9</v>
      </c>
    </row>
    <row r="4743" spans="4:18" x14ac:dyDescent="0.35">
      <c r="D4743" s="21">
        <f t="shared" si="737"/>
        <v>39645.374999988511</v>
      </c>
      <c r="E4743" s="21" t="b">
        <f t="shared" si="740"/>
        <v>0</v>
      </c>
      <c r="F4743" s="21" t="b">
        <f t="shared" si="741"/>
        <v>0</v>
      </c>
      <c r="G4743" s="20">
        <f t="shared" ref="G4743:G4806" si="742">IF(E4743,2,IF(F4743,3,1))</f>
        <v>1</v>
      </c>
      <c r="H4743" s="20">
        <f t="shared" ref="H4743:H4806" si="743">CHOOSE(G4743,24,23,25)</f>
        <v>24</v>
      </c>
      <c r="I4743" s="20">
        <f t="shared" si="738"/>
        <v>10</v>
      </c>
      <c r="J4743" s="21">
        <f t="shared" si="739"/>
        <v>39645</v>
      </c>
      <c r="K4743" s="21"/>
      <c r="L4743" s="21" t="str">
        <f t="shared" ref="L4743:L4806" si="744">TEXT(J4743,"ddddd")</f>
        <v>Wednesday</v>
      </c>
      <c r="M4743" s="20">
        <f t="shared" ref="M4743:M4806" si="745">MONTH(D4743)</f>
        <v>7</v>
      </c>
      <c r="N4743" s="19">
        <v>5779.5</v>
      </c>
      <c r="O4743" s="4">
        <f>MATCH(N4743-1,'Supply Data'!$K$12:$K$17)+1</f>
        <v>5</v>
      </c>
      <c r="P4743">
        <f>INDEX('Supply Data'!$L$12:$L$17,'Demand Data'!O4743)</f>
        <v>75</v>
      </c>
      <c r="R4743" t="str">
        <f t="shared" ref="R4743:R4806" si="746">TEXT(D4743,"dd-mmm-yy ddddd")&amp;" "&amp;I4743</f>
        <v>16-Jul-08 Wednesday 10</v>
      </c>
    </row>
    <row r="4744" spans="4:18" x14ac:dyDescent="0.35">
      <c r="D4744" s="21">
        <f t="shared" ref="D4744:D4807" si="747">D4743+1/24</f>
        <v>39645.416666655176</v>
      </c>
      <c r="E4744" s="21" t="b">
        <f t="shared" si="740"/>
        <v>0</v>
      </c>
      <c r="F4744" s="21" t="b">
        <f t="shared" si="741"/>
        <v>0</v>
      </c>
      <c r="G4744" s="20">
        <f t="shared" si="742"/>
        <v>1</v>
      </c>
      <c r="H4744" s="20">
        <f t="shared" si="743"/>
        <v>24</v>
      </c>
      <c r="I4744" s="20">
        <f t="shared" ref="I4744:I4807" si="748">IF(I4743&gt;=H4744,1,I4743+1)</f>
        <v>11</v>
      </c>
      <c r="J4744" s="21">
        <f t="shared" ref="J4744:J4807" si="749">IF(I4744=1,J4743+1,J4743)</f>
        <v>39645</v>
      </c>
      <c r="K4744" s="21"/>
      <c r="L4744" s="21" t="str">
        <f t="shared" si="744"/>
        <v>Wednesday</v>
      </c>
      <c r="M4744" s="20">
        <f t="shared" si="745"/>
        <v>7</v>
      </c>
      <c r="N4744" s="19">
        <v>5968.5</v>
      </c>
      <c r="O4744" s="4">
        <f>MATCH(N4744-1,'Supply Data'!$K$12:$K$17)+1</f>
        <v>5</v>
      </c>
      <c r="P4744">
        <f>INDEX('Supply Data'!$L$12:$L$17,'Demand Data'!O4744)</f>
        <v>75</v>
      </c>
      <c r="R4744" t="str">
        <f t="shared" si="746"/>
        <v>16-Jul-08 Wednesday 11</v>
      </c>
    </row>
    <row r="4745" spans="4:18" x14ac:dyDescent="0.35">
      <c r="D4745" s="21">
        <f t="shared" si="747"/>
        <v>39645.45833332184</v>
      </c>
      <c r="E4745" s="21" t="b">
        <f t="shared" si="740"/>
        <v>0</v>
      </c>
      <c r="F4745" s="21" t="b">
        <f t="shared" si="741"/>
        <v>0</v>
      </c>
      <c r="G4745" s="20">
        <f t="shared" si="742"/>
        <v>1</v>
      </c>
      <c r="H4745" s="20">
        <f t="shared" si="743"/>
        <v>24</v>
      </c>
      <c r="I4745" s="20">
        <f t="shared" si="748"/>
        <v>12</v>
      </c>
      <c r="J4745" s="21">
        <f t="shared" si="749"/>
        <v>39645</v>
      </c>
      <c r="K4745" s="21"/>
      <c r="L4745" s="21" t="str">
        <f t="shared" si="744"/>
        <v>Wednesday</v>
      </c>
      <c r="M4745" s="20">
        <f t="shared" si="745"/>
        <v>7</v>
      </c>
      <c r="N4745" s="19">
        <v>5800.5</v>
      </c>
      <c r="O4745" s="4">
        <f>MATCH(N4745-1,'Supply Data'!$K$12:$K$17)+1</f>
        <v>5</v>
      </c>
      <c r="P4745">
        <f>INDEX('Supply Data'!$L$12:$L$17,'Demand Data'!O4745)</f>
        <v>75</v>
      </c>
      <c r="R4745" t="str">
        <f t="shared" si="746"/>
        <v>16-Jul-08 Wednesday 12</v>
      </c>
    </row>
    <row r="4746" spans="4:18" x14ac:dyDescent="0.35">
      <c r="D4746" s="21">
        <f t="shared" si="747"/>
        <v>39645.499999988504</v>
      </c>
      <c r="E4746" s="21" t="b">
        <f t="shared" si="740"/>
        <v>0</v>
      </c>
      <c r="F4746" s="21" t="b">
        <f t="shared" si="741"/>
        <v>0</v>
      </c>
      <c r="G4746" s="20">
        <f t="shared" si="742"/>
        <v>1</v>
      </c>
      <c r="H4746" s="20">
        <f t="shared" si="743"/>
        <v>24</v>
      </c>
      <c r="I4746" s="20">
        <f t="shared" si="748"/>
        <v>13</v>
      </c>
      <c r="J4746" s="21">
        <f t="shared" si="749"/>
        <v>39645</v>
      </c>
      <c r="K4746" s="21"/>
      <c r="L4746" s="21" t="str">
        <f t="shared" si="744"/>
        <v>Wednesday</v>
      </c>
      <c r="M4746" s="20">
        <f t="shared" si="745"/>
        <v>7</v>
      </c>
      <c r="N4746" s="19">
        <v>5907</v>
      </c>
      <c r="O4746" s="4">
        <f>MATCH(N4746-1,'Supply Data'!$K$12:$K$17)+1</f>
        <v>5</v>
      </c>
      <c r="P4746">
        <f>INDEX('Supply Data'!$L$12:$L$17,'Demand Data'!O4746)</f>
        <v>75</v>
      </c>
      <c r="R4746" t="str">
        <f t="shared" si="746"/>
        <v>16-Jul-08 Wednesday 13</v>
      </c>
    </row>
    <row r="4747" spans="4:18" x14ac:dyDescent="0.35">
      <c r="D4747" s="21">
        <f t="shared" si="747"/>
        <v>39645.541666655168</v>
      </c>
      <c r="E4747" s="21" t="b">
        <f t="shared" si="740"/>
        <v>0</v>
      </c>
      <c r="F4747" s="21" t="b">
        <f t="shared" si="741"/>
        <v>0</v>
      </c>
      <c r="G4747" s="20">
        <f t="shared" si="742"/>
        <v>1</v>
      </c>
      <c r="H4747" s="20">
        <f t="shared" si="743"/>
        <v>24</v>
      </c>
      <c r="I4747" s="20">
        <f t="shared" si="748"/>
        <v>14</v>
      </c>
      <c r="J4747" s="21">
        <f t="shared" si="749"/>
        <v>39645</v>
      </c>
      <c r="K4747" s="21"/>
      <c r="L4747" s="21" t="str">
        <f t="shared" si="744"/>
        <v>Wednesday</v>
      </c>
      <c r="M4747" s="20">
        <f t="shared" si="745"/>
        <v>7</v>
      </c>
      <c r="N4747" s="19">
        <v>5959.5</v>
      </c>
      <c r="O4747" s="4">
        <f>MATCH(N4747-1,'Supply Data'!$K$12:$K$17)+1</f>
        <v>5</v>
      </c>
      <c r="P4747">
        <f>INDEX('Supply Data'!$L$12:$L$17,'Demand Data'!O4747)</f>
        <v>75</v>
      </c>
      <c r="R4747" t="str">
        <f t="shared" si="746"/>
        <v>16-Jul-08 Wednesday 14</v>
      </c>
    </row>
    <row r="4748" spans="4:18" x14ac:dyDescent="0.35">
      <c r="D4748" s="21">
        <f t="shared" si="747"/>
        <v>39645.583333321832</v>
      </c>
      <c r="E4748" s="21" t="b">
        <f t="shared" si="740"/>
        <v>0</v>
      </c>
      <c r="F4748" s="21" t="b">
        <f t="shared" si="741"/>
        <v>0</v>
      </c>
      <c r="G4748" s="20">
        <f t="shared" si="742"/>
        <v>1</v>
      </c>
      <c r="H4748" s="20">
        <f t="shared" si="743"/>
        <v>24</v>
      </c>
      <c r="I4748" s="20">
        <f t="shared" si="748"/>
        <v>15</v>
      </c>
      <c r="J4748" s="21">
        <f t="shared" si="749"/>
        <v>39645</v>
      </c>
      <c r="K4748" s="21"/>
      <c r="L4748" s="21" t="str">
        <f t="shared" si="744"/>
        <v>Wednesday</v>
      </c>
      <c r="M4748" s="20">
        <f t="shared" si="745"/>
        <v>7</v>
      </c>
      <c r="N4748" s="19">
        <v>5833.5</v>
      </c>
      <c r="O4748" s="4">
        <f>MATCH(N4748-1,'Supply Data'!$K$12:$K$17)+1</f>
        <v>5</v>
      </c>
      <c r="P4748">
        <f>INDEX('Supply Data'!$L$12:$L$17,'Demand Data'!O4748)</f>
        <v>75</v>
      </c>
      <c r="R4748" t="str">
        <f t="shared" si="746"/>
        <v>16-Jul-08 Wednesday 15</v>
      </c>
    </row>
    <row r="4749" spans="4:18" x14ac:dyDescent="0.35">
      <c r="D4749" s="21">
        <f t="shared" si="747"/>
        <v>39645.624999988497</v>
      </c>
      <c r="E4749" s="21" t="b">
        <f t="shared" si="740"/>
        <v>0</v>
      </c>
      <c r="F4749" s="21" t="b">
        <f t="shared" si="741"/>
        <v>0</v>
      </c>
      <c r="G4749" s="20">
        <f t="shared" si="742"/>
        <v>1</v>
      </c>
      <c r="H4749" s="20">
        <f t="shared" si="743"/>
        <v>24</v>
      </c>
      <c r="I4749" s="20">
        <f t="shared" si="748"/>
        <v>16</v>
      </c>
      <c r="J4749" s="21">
        <f t="shared" si="749"/>
        <v>39645</v>
      </c>
      <c r="K4749" s="21"/>
      <c r="L4749" s="21" t="str">
        <f t="shared" si="744"/>
        <v>Wednesday</v>
      </c>
      <c r="M4749" s="20">
        <f t="shared" si="745"/>
        <v>7</v>
      </c>
      <c r="N4749" s="19">
        <v>5773.5</v>
      </c>
      <c r="O4749" s="4">
        <f>MATCH(N4749-1,'Supply Data'!$K$12:$K$17)+1</f>
        <v>5</v>
      </c>
      <c r="P4749">
        <f>INDEX('Supply Data'!$L$12:$L$17,'Demand Data'!O4749)</f>
        <v>75</v>
      </c>
      <c r="R4749" t="str">
        <f t="shared" si="746"/>
        <v>16-Jul-08 Wednesday 16</v>
      </c>
    </row>
    <row r="4750" spans="4:18" x14ac:dyDescent="0.35">
      <c r="D4750" s="21">
        <f t="shared" si="747"/>
        <v>39645.666666655161</v>
      </c>
      <c r="E4750" s="21" t="b">
        <f t="shared" si="740"/>
        <v>0</v>
      </c>
      <c r="F4750" s="21" t="b">
        <f t="shared" si="741"/>
        <v>0</v>
      </c>
      <c r="G4750" s="20">
        <f t="shared" si="742"/>
        <v>1</v>
      </c>
      <c r="H4750" s="20">
        <f t="shared" si="743"/>
        <v>24</v>
      </c>
      <c r="I4750" s="20">
        <f t="shared" si="748"/>
        <v>17</v>
      </c>
      <c r="J4750" s="21">
        <f t="shared" si="749"/>
        <v>39645</v>
      </c>
      <c r="K4750" s="21"/>
      <c r="L4750" s="21" t="str">
        <f t="shared" si="744"/>
        <v>Wednesday</v>
      </c>
      <c r="M4750" s="20">
        <f t="shared" si="745"/>
        <v>7</v>
      </c>
      <c r="N4750" s="19">
        <v>5520</v>
      </c>
      <c r="O4750" s="4">
        <f>MATCH(N4750-1,'Supply Data'!$K$12:$K$17)+1</f>
        <v>5</v>
      </c>
      <c r="P4750">
        <f>INDEX('Supply Data'!$L$12:$L$17,'Demand Data'!O4750)</f>
        <v>75</v>
      </c>
      <c r="R4750" t="str">
        <f t="shared" si="746"/>
        <v>16-Jul-08 Wednesday 17</v>
      </c>
    </row>
    <row r="4751" spans="4:18" x14ac:dyDescent="0.35">
      <c r="D4751" s="21">
        <f t="shared" si="747"/>
        <v>39645.708333321825</v>
      </c>
      <c r="E4751" s="21" t="b">
        <f t="shared" si="740"/>
        <v>0</v>
      </c>
      <c r="F4751" s="21" t="b">
        <f t="shared" si="741"/>
        <v>0</v>
      </c>
      <c r="G4751" s="20">
        <f t="shared" si="742"/>
        <v>1</v>
      </c>
      <c r="H4751" s="20">
        <f t="shared" si="743"/>
        <v>24</v>
      </c>
      <c r="I4751" s="20">
        <f t="shared" si="748"/>
        <v>18</v>
      </c>
      <c r="J4751" s="21">
        <f t="shared" si="749"/>
        <v>39645</v>
      </c>
      <c r="K4751" s="21"/>
      <c r="L4751" s="21" t="str">
        <f t="shared" si="744"/>
        <v>Wednesday</v>
      </c>
      <c r="M4751" s="20">
        <f t="shared" si="745"/>
        <v>7</v>
      </c>
      <c r="N4751" s="19">
        <v>5647.5</v>
      </c>
      <c r="O4751" s="4">
        <f>MATCH(N4751-1,'Supply Data'!$K$12:$K$17)+1</f>
        <v>5</v>
      </c>
      <c r="P4751">
        <f>INDEX('Supply Data'!$L$12:$L$17,'Demand Data'!O4751)</f>
        <v>75</v>
      </c>
      <c r="R4751" t="str">
        <f t="shared" si="746"/>
        <v>16-Jul-08 Wednesday 18</v>
      </c>
    </row>
    <row r="4752" spans="4:18" x14ac:dyDescent="0.35">
      <c r="D4752" s="21">
        <f t="shared" si="747"/>
        <v>39645.749999988489</v>
      </c>
      <c r="E4752" s="21" t="b">
        <f t="shared" si="740"/>
        <v>0</v>
      </c>
      <c r="F4752" s="21" t="b">
        <f t="shared" si="741"/>
        <v>0</v>
      </c>
      <c r="G4752" s="20">
        <f t="shared" si="742"/>
        <v>1</v>
      </c>
      <c r="H4752" s="20">
        <f t="shared" si="743"/>
        <v>24</v>
      </c>
      <c r="I4752" s="20">
        <f t="shared" si="748"/>
        <v>19</v>
      </c>
      <c r="J4752" s="21">
        <f t="shared" si="749"/>
        <v>39645</v>
      </c>
      <c r="K4752" s="21"/>
      <c r="L4752" s="21" t="str">
        <f t="shared" si="744"/>
        <v>Wednesday</v>
      </c>
      <c r="M4752" s="20">
        <f t="shared" si="745"/>
        <v>7</v>
      </c>
      <c r="N4752" s="19">
        <v>5968.5</v>
      </c>
      <c r="O4752" s="4">
        <f>MATCH(N4752-1,'Supply Data'!$K$12:$K$17)+1</f>
        <v>5</v>
      </c>
      <c r="P4752">
        <f>INDEX('Supply Data'!$L$12:$L$17,'Demand Data'!O4752)</f>
        <v>75</v>
      </c>
      <c r="R4752" t="str">
        <f t="shared" si="746"/>
        <v>16-Jul-08 Wednesday 19</v>
      </c>
    </row>
    <row r="4753" spans="4:18" x14ac:dyDescent="0.35">
      <c r="D4753" s="21">
        <f t="shared" si="747"/>
        <v>39645.791666655154</v>
      </c>
      <c r="E4753" s="21" t="b">
        <f t="shared" si="740"/>
        <v>0</v>
      </c>
      <c r="F4753" s="21" t="b">
        <f t="shared" si="741"/>
        <v>0</v>
      </c>
      <c r="G4753" s="20">
        <f t="shared" si="742"/>
        <v>1</v>
      </c>
      <c r="H4753" s="20">
        <f t="shared" si="743"/>
        <v>24</v>
      </c>
      <c r="I4753" s="20">
        <f t="shared" si="748"/>
        <v>20</v>
      </c>
      <c r="J4753" s="21">
        <f t="shared" si="749"/>
        <v>39645</v>
      </c>
      <c r="K4753" s="21"/>
      <c r="L4753" s="21" t="str">
        <f t="shared" si="744"/>
        <v>Wednesday</v>
      </c>
      <c r="M4753" s="20">
        <f t="shared" si="745"/>
        <v>7</v>
      </c>
      <c r="N4753" s="19">
        <v>5913</v>
      </c>
      <c r="O4753" s="4">
        <f>MATCH(N4753-1,'Supply Data'!$K$12:$K$17)+1</f>
        <v>5</v>
      </c>
      <c r="P4753">
        <f>INDEX('Supply Data'!$L$12:$L$17,'Demand Data'!O4753)</f>
        <v>75</v>
      </c>
      <c r="R4753" t="str">
        <f t="shared" si="746"/>
        <v>16-Jul-08 Wednesday 20</v>
      </c>
    </row>
    <row r="4754" spans="4:18" x14ac:dyDescent="0.35">
      <c r="D4754" s="21">
        <f t="shared" si="747"/>
        <v>39645.833333321818</v>
      </c>
      <c r="E4754" s="21" t="b">
        <f t="shared" si="740"/>
        <v>0</v>
      </c>
      <c r="F4754" s="21" t="b">
        <f t="shared" si="741"/>
        <v>0</v>
      </c>
      <c r="G4754" s="20">
        <f t="shared" si="742"/>
        <v>1</v>
      </c>
      <c r="H4754" s="20">
        <f t="shared" si="743"/>
        <v>24</v>
      </c>
      <c r="I4754" s="20">
        <f t="shared" si="748"/>
        <v>21</v>
      </c>
      <c r="J4754" s="21">
        <f t="shared" si="749"/>
        <v>39645</v>
      </c>
      <c r="K4754" s="21"/>
      <c r="L4754" s="21" t="str">
        <f t="shared" si="744"/>
        <v>Wednesday</v>
      </c>
      <c r="M4754" s="20">
        <f t="shared" si="745"/>
        <v>7</v>
      </c>
      <c r="N4754" s="19">
        <v>5689.5</v>
      </c>
      <c r="O4754" s="4">
        <f>MATCH(N4754-1,'Supply Data'!$K$12:$K$17)+1</f>
        <v>5</v>
      </c>
      <c r="P4754">
        <f>INDEX('Supply Data'!$L$12:$L$17,'Demand Data'!O4754)</f>
        <v>75</v>
      </c>
      <c r="R4754" t="str">
        <f t="shared" si="746"/>
        <v>16-Jul-08 Wednesday 21</v>
      </c>
    </row>
    <row r="4755" spans="4:18" x14ac:dyDescent="0.35">
      <c r="D4755" s="21">
        <f t="shared" si="747"/>
        <v>39645.874999988482</v>
      </c>
      <c r="E4755" s="21" t="b">
        <f t="shared" si="740"/>
        <v>0</v>
      </c>
      <c r="F4755" s="21" t="b">
        <f t="shared" si="741"/>
        <v>0</v>
      </c>
      <c r="G4755" s="20">
        <f t="shared" si="742"/>
        <v>1</v>
      </c>
      <c r="H4755" s="20">
        <f t="shared" si="743"/>
        <v>24</v>
      </c>
      <c r="I4755" s="20">
        <f t="shared" si="748"/>
        <v>22</v>
      </c>
      <c r="J4755" s="21">
        <f t="shared" si="749"/>
        <v>39645</v>
      </c>
      <c r="K4755" s="21"/>
      <c r="L4755" s="21" t="str">
        <f t="shared" si="744"/>
        <v>Wednesday</v>
      </c>
      <c r="M4755" s="20">
        <f t="shared" si="745"/>
        <v>7</v>
      </c>
      <c r="N4755" s="19">
        <v>5400</v>
      </c>
      <c r="O4755" s="4">
        <f>MATCH(N4755-1,'Supply Data'!$K$12:$K$17)+1</f>
        <v>5</v>
      </c>
      <c r="P4755">
        <f>INDEX('Supply Data'!$L$12:$L$17,'Demand Data'!O4755)</f>
        <v>75</v>
      </c>
      <c r="R4755" t="str">
        <f t="shared" si="746"/>
        <v>16-Jul-08 Wednesday 22</v>
      </c>
    </row>
    <row r="4756" spans="4:18" x14ac:dyDescent="0.35">
      <c r="D4756" s="21">
        <f t="shared" si="747"/>
        <v>39645.916666655146</v>
      </c>
      <c r="E4756" s="21" t="b">
        <f t="shared" si="740"/>
        <v>0</v>
      </c>
      <c r="F4756" s="21" t="b">
        <f t="shared" si="741"/>
        <v>0</v>
      </c>
      <c r="G4756" s="20">
        <f t="shared" si="742"/>
        <v>1</v>
      </c>
      <c r="H4756" s="20">
        <f t="shared" si="743"/>
        <v>24</v>
      </c>
      <c r="I4756" s="20">
        <f t="shared" si="748"/>
        <v>23</v>
      </c>
      <c r="J4756" s="21">
        <f t="shared" si="749"/>
        <v>39645</v>
      </c>
      <c r="K4756" s="21"/>
      <c r="L4756" s="21" t="str">
        <f t="shared" si="744"/>
        <v>Wednesday</v>
      </c>
      <c r="M4756" s="20">
        <f t="shared" si="745"/>
        <v>7</v>
      </c>
      <c r="N4756" s="19">
        <v>4543.5</v>
      </c>
      <c r="O4756" s="4">
        <f>MATCH(N4756-1,'Supply Data'!$K$12:$K$17)+1</f>
        <v>4</v>
      </c>
      <c r="P4756">
        <f>INDEX('Supply Data'!$L$12:$L$17,'Demand Data'!O4756)</f>
        <v>50</v>
      </c>
      <c r="R4756" t="str">
        <f t="shared" si="746"/>
        <v>16-Jul-08 Wednesday 23</v>
      </c>
    </row>
    <row r="4757" spans="4:18" x14ac:dyDescent="0.35">
      <c r="D4757" s="21">
        <f t="shared" si="747"/>
        <v>39645.958333321811</v>
      </c>
      <c r="E4757" s="21" t="b">
        <f t="shared" si="740"/>
        <v>0</v>
      </c>
      <c r="F4757" s="21" t="b">
        <f t="shared" si="741"/>
        <v>0</v>
      </c>
      <c r="G4757" s="20">
        <f t="shared" si="742"/>
        <v>1</v>
      </c>
      <c r="H4757" s="20">
        <f t="shared" si="743"/>
        <v>24</v>
      </c>
      <c r="I4757" s="20">
        <f t="shared" si="748"/>
        <v>24</v>
      </c>
      <c r="J4757" s="21">
        <f t="shared" si="749"/>
        <v>39645</v>
      </c>
      <c r="K4757" s="21"/>
      <c r="L4757" s="21" t="str">
        <f t="shared" si="744"/>
        <v>Wednesday</v>
      </c>
      <c r="M4757" s="20">
        <f t="shared" si="745"/>
        <v>7</v>
      </c>
      <c r="N4757" s="19">
        <v>4450.5</v>
      </c>
      <c r="O4757" s="4">
        <f>MATCH(N4757-1,'Supply Data'!$K$12:$K$17)+1</f>
        <v>4</v>
      </c>
      <c r="P4757">
        <f>INDEX('Supply Data'!$L$12:$L$17,'Demand Data'!O4757)</f>
        <v>50</v>
      </c>
      <c r="R4757" t="str">
        <f t="shared" si="746"/>
        <v>16-Jul-08 Wednesday 24</v>
      </c>
    </row>
    <row r="4758" spans="4:18" x14ac:dyDescent="0.35">
      <c r="D4758" s="21">
        <f t="shared" si="747"/>
        <v>39645.999999988475</v>
      </c>
      <c r="E4758" s="21" t="b">
        <f t="shared" si="740"/>
        <v>0</v>
      </c>
      <c r="F4758" s="21" t="b">
        <f t="shared" si="741"/>
        <v>0</v>
      </c>
      <c r="G4758" s="20">
        <f t="shared" si="742"/>
        <v>1</v>
      </c>
      <c r="H4758" s="20">
        <f t="shared" si="743"/>
        <v>24</v>
      </c>
      <c r="I4758" s="20">
        <f t="shared" si="748"/>
        <v>1</v>
      </c>
      <c r="J4758" s="21">
        <f t="shared" si="749"/>
        <v>39646</v>
      </c>
      <c r="K4758" s="21"/>
      <c r="L4758" s="21" t="str">
        <f t="shared" si="744"/>
        <v>Thursday</v>
      </c>
      <c r="M4758" s="20">
        <f t="shared" si="745"/>
        <v>7</v>
      </c>
      <c r="N4758" s="19">
        <v>4201.5</v>
      </c>
      <c r="O4758" s="4">
        <f>MATCH(N4758-1,'Supply Data'!$K$12:$K$17)+1</f>
        <v>4</v>
      </c>
      <c r="P4758">
        <f>INDEX('Supply Data'!$L$12:$L$17,'Demand Data'!O4758)</f>
        <v>50</v>
      </c>
      <c r="R4758" t="str">
        <f t="shared" si="746"/>
        <v>17-Jul-08 Thursday 1</v>
      </c>
    </row>
    <row r="4759" spans="4:18" x14ac:dyDescent="0.35">
      <c r="D4759" s="21">
        <f t="shared" si="747"/>
        <v>39646.041666655139</v>
      </c>
      <c r="E4759" s="21" t="b">
        <f t="shared" si="740"/>
        <v>0</v>
      </c>
      <c r="F4759" s="21" t="b">
        <f t="shared" si="741"/>
        <v>0</v>
      </c>
      <c r="G4759" s="20">
        <f t="shared" si="742"/>
        <v>1</v>
      </c>
      <c r="H4759" s="20">
        <f t="shared" si="743"/>
        <v>24</v>
      </c>
      <c r="I4759" s="20">
        <f t="shared" si="748"/>
        <v>2</v>
      </c>
      <c r="J4759" s="21">
        <f t="shared" si="749"/>
        <v>39646</v>
      </c>
      <c r="K4759" s="21"/>
      <c r="L4759" s="21" t="str">
        <f t="shared" si="744"/>
        <v>Thursday</v>
      </c>
      <c r="M4759" s="20">
        <f t="shared" si="745"/>
        <v>7</v>
      </c>
      <c r="N4759" s="19">
        <v>4098</v>
      </c>
      <c r="O4759" s="4">
        <f>MATCH(N4759-1,'Supply Data'!$K$12:$K$17)+1</f>
        <v>4</v>
      </c>
      <c r="P4759">
        <f>INDEX('Supply Data'!$L$12:$L$17,'Demand Data'!O4759)</f>
        <v>50</v>
      </c>
      <c r="R4759" t="str">
        <f t="shared" si="746"/>
        <v>17-Jul-08 Thursday 2</v>
      </c>
    </row>
    <row r="4760" spans="4:18" x14ac:dyDescent="0.35">
      <c r="D4760" s="21">
        <f t="shared" si="747"/>
        <v>39646.083333321803</v>
      </c>
      <c r="E4760" s="21" t="b">
        <f t="shared" si="740"/>
        <v>0</v>
      </c>
      <c r="F4760" s="21" t="b">
        <f t="shared" si="741"/>
        <v>0</v>
      </c>
      <c r="G4760" s="20">
        <f t="shared" si="742"/>
        <v>1</v>
      </c>
      <c r="H4760" s="20">
        <f t="shared" si="743"/>
        <v>24</v>
      </c>
      <c r="I4760" s="20">
        <f t="shared" si="748"/>
        <v>3</v>
      </c>
      <c r="J4760" s="21">
        <f t="shared" si="749"/>
        <v>39646</v>
      </c>
      <c r="K4760" s="21"/>
      <c r="L4760" s="21" t="str">
        <f t="shared" si="744"/>
        <v>Thursday</v>
      </c>
      <c r="M4760" s="20">
        <f t="shared" si="745"/>
        <v>7</v>
      </c>
      <c r="N4760" s="19">
        <v>4024.5</v>
      </c>
      <c r="O4760" s="4">
        <f>MATCH(N4760-1,'Supply Data'!$K$12:$K$17)+1</f>
        <v>4</v>
      </c>
      <c r="P4760">
        <f>INDEX('Supply Data'!$L$12:$L$17,'Demand Data'!O4760)</f>
        <v>50</v>
      </c>
      <c r="R4760" t="str">
        <f t="shared" si="746"/>
        <v>17-Jul-08 Thursday 3</v>
      </c>
    </row>
    <row r="4761" spans="4:18" x14ac:dyDescent="0.35">
      <c r="D4761" s="21">
        <f t="shared" si="747"/>
        <v>39646.124999988468</v>
      </c>
      <c r="E4761" s="21" t="b">
        <f t="shared" si="740"/>
        <v>0</v>
      </c>
      <c r="F4761" s="21" t="b">
        <f t="shared" si="741"/>
        <v>0</v>
      </c>
      <c r="G4761" s="20">
        <f t="shared" si="742"/>
        <v>1</v>
      </c>
      <c r="H4761" s="20">
        <f t="shared" si="743"/>
        <v>24</v>
      </c>
      <c r="I4761" s="20">
        <f t="shared" si="748"/>
        <v>4</v>
      </c>
      <c r="J4761" s="21">
        <f t="shared" si="749"/>
        <v>39646</v>
      </c>
      <c r="K4761" s="21"/>
      <c r="L4761" s="21" t="str">
        <f t="shared" si="744"/>
        <v>Thursday</v>
      </c>
      <c r="M4761" s="20">
        <f t="shared" si="745"/>
        <v>7</v>
      </c>
      <c r="N4761" s="19">
        <v>3963</v>
      </c>
      <c r="O4761" s="4">
        <f>MATCH(N4761-1,'Supply Data'!$K$12:$K$17)+1</f>
        <v>4</v>
      </c>
      <c r="P4761">
        <f>INDEX('Supply Data'!$L$12:$L$17,'Demand Data'!O4761)</f>
        <v>50</v>
      </c>
      <c r="R4761" t="str">
        <f t="shared" si="746"/>
        <v>17-Jul-08 Thursday 4</v>
      </c>
    </row>
    <row r="4762" spans="4:18" x14ac:dyDescent="0.35">
      <c r="D4762" s="21">
        <f t="shared" si="747"/>
        <v>39646.166666655132</v>
      </c>
      <c r="E4762" s="21" t="b">
        <f t="shared" si="740"/>
        <v>0</v>
      </c>
      <c r="F4762" s="21" t="b">
        <f t="shared" si="741"/>
        <v>0</v>
      </c>
      <c r="G4762" s="20">
        <f t="shared" si="742"/>
        <v>1</v>
      </c>
      <c r="H4762" s="20">
        <f t="shared" si="743"/>
        <v>24</v>
      </c>
      <c r="I4762" s="20">
        <f t="shared" si="748"/>
        <v>5</v>
      </c>
      <c r="J4762" s="21">
        <f t="shared" si="749"/>
        <v>39646</v>
      </c>
      <c r="K4762" s="21"/>
      <c r="L4762" s="21" t="str">
        <f t="shared" si="744"/>
        <v>Thursday</v>
      </c>
      <c r="M4762" s="20">
        <f t="shared" si="745"/>
        <v>7</v>
      </c>
      <c r="N4762" s="19">
        <v>4119</v>
      </c>
      <c r="O4762" s="4">
        <f>MATCH(N4762-1,'Supply Data'!$K$12:$K$17)+1</f>
        <v>4</v>
      </c>
      <c r="P4762">
        <f>INDEX('Supply Data'!$L$12:$L$17,'Demand Data'!O4762)</f>
        <v>50</v>
      </c>
      <c r="R4762" t="str">
        <f t="shared" si="746"/>
        <v>17-Jul-08 Thursday 5</v>
      </c>
    </row>
    <row r="4763" spans="4:18" x14ac:dyDescent="0.35">
      <c r="D4763" s="21">
        <f t="shared" si="747"/>
        <v>39646.208333321796</v>
      </c>
      <c r="E4763" s="21" t="b">
        <f t="shared" si="740"/>
        <v>0</v>
      </c>
      <c r="F4763" s="21" t="b">
        <f t="shared" si="741"/>
        <v>0</v>
      </c>
      <c r="G4763" s="20">
        <f t="shared" si="742"/>
        <v>1</v>
      </c>
      <c r="H4763" s="20">
        <f t="shared" si="743"/>
        <v>24</v>
      </c>
      <c r="I4763" s="20">
        <f t="shared" si="748"/>
        <v>6</v>
      </c>
      <c r="J4763" s="21">
        <f t="shared" si="749"/>
        <v>39646</v>
      </c>
      <c r="K4763" s="21"/>
      <c r="L4763" s="21" t="str">
        <f t="shared" si="744"/>
        <v>Thursday</v>
      </c>
      <c r="M4763" s="20">
        <f t="shared" si="745"/>
        <v>7</v>
      </c>
      <c r="N4763" s="19">
        <v>4065</v>
      </c>
      <c r="O4763" s="4">
        <f>MATCH(N4763-1,'Supply Data'!$K$12:$K$17)+1</f>
        <v>4</v>
      </c>
      <c r="P4763">
        <f>INDEX('Supply Data'!$L$12:$L$17,'Demand Data'!O4763)</f>
        <v>50</v>
      </c>
      <c r="R4763" t="str">
        <f t="shared" si="746"/>
        <v>17-Jul-08 Thursday 6</v>
      </c>
    </row>
    <row r="4764" spans="4:18" x14ac:dyDescent="0.35">
      <c r="D4764" s="21">
        <f t="shared" si="747"/>
        <v>39646.24999998846</v>
      </c>
      <c r="E4764" s="21" t="b">
        <f t="shared" si="740"/>
        <v>0</v>
      </c>
      <c r="F4764" s="21" t="b">
        <f t="shared" si="741"/>
        <v>0</v>
      </c>
      <c r="G4764" s="20">
        <f t="shared" si="742"/>
        <v>1</v>
      </c>
      <c r="H4764" s="20">
        <f t="shared" si="743"/>
        <v>24</v>
      </c>
      <c r="I4764" s="20">
        <f t="shared" si="748"/>
        <v>7</v>
      </c>
      <c r="J4764" s="21">
        <f t="shared" si="749"/>
        <v>39646</v>
      </c>
      <c r="K4764" s="21"/>
      <c r="L4764" s="21" t="str">
        <f t="shared" si="744"/>
        <v>Thursday</v>
      </c>
      <c r="M4764" s="20">
        <f t="shared" si="745"/>
        <v>7</v>
      </c>
      <c r="N4764" s="19">
        <v>4167</v>
      </c>
      <c r="O4764" s="4">
        <f>MATCH(N4764-1,'Supply Data'!$K$12:$K$17)+1</f>
        <v>4</v>
      </c>
      <c r="P4764">
        <f>INDEX('Supply Data'!$L$12:$L$17,'Demand Data'!O4764)</f>
        <v>50</v>
      </c>
      <c r="R4764" t="str">
        <f t="shared" si="746"/>
        <v>17-Jul-08 Thursday 7</v>
      </c>
    </row>
    <row r="4765" spans="4:18" x14ac:dyDescent="0.35">
      <c r="D4765" s="21">
        <f t="shared" si="747"/>
        <v>39646.291666655125</v>
      </c>
      <c r="E4765" s="21" t="b">
        <f t="shared" si="740"/>
        <v>0</v>
      </c>
      <c r="F4765" s="21" t="b">
        <f t="shared" si="741"/>
        <v>0</v>
      </c>
      <c r="G4765" s="20">
        <f t="shared" si="742"/>
        <v>1</v>
      </c>
      <c r="H4765" s="20">
        <f t="shared" si="743"/>
        <v>24</v>
      </c>
      <c r="I4765" s="20">
        <f t="shared" si="748"/>
        <v>8</v>
      </c>
      <c r="J4765" s="21">
        <f t="shared" si="749"/>
        <v>39646</v>
      </c>
      <c r="K4765" s="21"/>
      <c r="L4765" s="21" t="str">
        <f t="shared" si="744"/>
        <v>Thursday</v>
      </c>
      <c r="M4765" s="20">
        <f t="shared" si="745"/>
        <v>7</v>
      </c>
      <c r="N4765" s="19">
        <v>4858.5</v>
      </c>
      <c r="O4765" s="4">
        <f>MATCH(N4765-1,'Supply Data'!$K$12:$K$17)+1</f>
        <v>5</v>
      </c>
      <c r="P4765">
        <f>INDEX('Supply Data'!$L$12:$L$17,'Demand Data'!O4765)</f>
        <v>75</v>
      </c>
      <c r="R4765" t="str">
        <f t="shared" si="746"/>
        <v>17-Jul-08 Thursday 8</v>
      </c>
    </row>
    <row r="4766" spans="4:18" x14ac:dyDescent="0.35">
      <c r="D4766" s="21">
        <f t="shared" si="747"/>
        <v>39646.333333321789</v>
      </c>
      <c r="E4766" s="21" t="b">
        <f t="shared" si="740"/>
        <v>0</v>
      </c>
      <c r="F4766" s="21" t="b">
        <f t="shared" si="741"/>
        <v>0</v>
      </c>
      <c r="G4766" s="20">
        <f t="shared" si="742"/>
        <v>1</v>
      </c>
      <c r="H4766" s="20">
        <f t="shared" si="743"/>
        <v>24</v>
      </c>
      <c r="I4766" s="20">
        <f t="shared" si="748"/>
        <v>9</v>
      </c>
      <c r="J4766" s="21">
        <f t="shared" si="749"/>
        <v>39646</v>
      </c>
      <c r="K4766" s="21"/>
      <c r="L4766" s="21" t="str">
        <f t="shared" si="744"/>
        <v>Thursday</v>
      </c>
      <c r="M4766" s="20">
        <f t="shared" si="745"/>
        <v>7</v>
      </c>
      <c r="N4766" s="19">
        <v>5451</v>
      </c>
      <c r="O4766" s="4">
        <f>MATCH(N4766-1,'Supply Data'!$K$12:$K$17)+1</f>
        <v>5</v>
      </c>
      <c r="P4766">
        <f>INDEX('Supply Data'!$L$12:$L$17,'Demand Data'!O4766)</f>
        <v>75</v>
      </c>
      <c r="R4766" t="str">
        <f t="shared" si="746"/>
        <v>17-Jul-08 Thursday 9</v>
      </c>
    </row>
    <row r="4767" spans="4:18" x14ac:dyDescent="0.35">
      <c r="D4767" s="21">
        <f t="shared" si="747"/>
        <v>39646.374999988453</v>
      </c>
      <c r="E4767" s="21" t="b">
        <f t="shared" si="740"/>
        <v>0</v>
      </c>
      <c r="F4767" s="21" t="b">
        <f t="shared" si="741"/>
        <v>0</v>
      </c>
      <c r="G4767" s="20">
        <f t="shared" si="742"/>
        <v>1</v>
      </c>
      <c r="H4767" s="20">
        <f t="shared" si="743"/>
        <v>24</v>
      </c>
      <c r="I4767" s="20">
        <f t="shared" si="748"/>
        <v>10</v>
      </c>
      <c r="J4767" s="21">
        <f t="shared" si="749"/>
        <v>39646</v>
      </c>
      <c r="K4767" s="21"/>
      <c r="L4767" s="21" t="str">
        <f t="shared" si="744"/>
        <v>Thursday</v>
      </c>
      <c r="M4767" s="20">
        <f t="shared" si="745"/>
        <v>7</v>
      </c>
      <c r="N4767" s="19">
        <v>5736</v>
      </c>
      <c r="O4767" s="4">
        <f>MATCH(N4767-1,'Supply Data'!$K$12:$K$17)+1</f>
        <v>5</v>
      </c>
      <c r="P4767">
        <f>INDEX('Supply Data'!$L$12:$L$17,'Demand Data'!O4767)</f>
        <v>75</v>
      </c>
      <c r="R4767" t="str">
        <f t="shared" si="746"/>
        <v>17-Jul-08 Thursday 10</v>
      </c>
    </row>
    <row r="4768" spans="4:18" x14ac:dyDescent="0.35">
      <c r="D4768" s="21">
        <f t="shared" si="747"/>
        <v>39646.416666655117</v>
      </c>
      <c r="E4768" s="21" t="b">
        <f t="shared" si="740"/>
        <v>0</v>
      </c>
      <c r="F4768" s="21" t="b">
        <f t="shared" si="741"/>
        <v>0</v>
      </c>
      <c r="G4768" s="20">
        <f t="shared" si="742"/>
        <v>1</v>
      </c>
      <c r="H4768" s="20">
        <f t="shared" si="743"/>
        <v>24</v>
      </c>
      <c r="I4768" s="20">
        <f t="shared" si="748"/>
        <v>11</v>
      </c>
      <c r="J4768" s="21">
        <f t="shared" si="749"/>
        <v>39646</v>
      </c>
      <c r="K4768" s="21"/>
      <c r="L4768" s="21" t="str">
        <f t="shared" si="744"/>
        <v>Thursday</v>
      </c>
      <c r="M4768" s="20">
        <f t="shared" si="745"/>
        <v>7</v>
      </c>
      <c r="N4768" s="19">
        <v>5932.5</v>
      </c>
      <c r="O4768" s="4">
        <f>MATCH(N4768-1,'Supply Data'!$K$12:$K$17)+1</f>
        <v>5</v>
      </c>
      <c r="P4768">
        <f>INDEX('Supply Data'!$L$12:$L$17,'Demand Data'!O4768)</f>
        <v>75</v>
      </c>
      <c r="R4768" t="str">
        <f t="shared" si="746"/>
        <v>17-Jul-08 Thursday 11</v>
      </c>
    </row>
    <row r="4769" spans="4:18" x14ac:dyDescent="0.35">
      <c r="D4769" s="21">
        <f t="shared" si="747"/>
        <v>39646.458333321782</v>
      </c>
      <c r="E4769" s="21" t="b">
        <f t="shared" si="740"/>
        <v>0</v>
      </c>
      <c r="F4769" s="21" t="b">
        <f t="shared" si="741"/>
        <v>0</v>
      </c>
      <c r="G4769" s="20">
        <f t="shared" si="742"/>
        <v>1</v>
      </c>
      <c r="H4769" s="20">
        <f t="shared" si="743"/>
        <v>24</v>
      </c>
      <c r="I4769" s="20">
        <f t="shared" si="748"/>
        <v>12</v>
      </c>
      <c r="J4769" s="21">
        <f t="shared" si="749"/>
        <v>39646</v>
      </c>
      <c r="K4769" s="21"/>
      <c r="L4769" s="21" t="str">
        <f t="shared" si="744"/>
        <v>Thursday</v>
      </c>
      <c r="M4769" s="20">
        <f t="shared" si="745"/>
        <v>7</v>
      </c>
      <c r="N4769" s="19">
        <v>5760</v>
      </c>
      <c r="O4769" s="4">
        <f>MATCH(N4769-1,'Supply Data'!$K$12:$K$17)+1</f>
        <v>5</v>
      </c>
      <c r="P4769">
        <f>INDEX('Supply Data'!$L$12:$L$17,'Demand Data'!O4769)</f>
        <v>75</v>
      </c>
      <c r="R4769" t="str">
        <f t="shared" si="746"/>
        <v>17-Jul-08 Thursday 12</v>
      </c>
    </row>
    <row r="4770" spans="4:18" x14ac:dyDescent="0.35">
      <c r="D4770" s="21">
        <f t="shared" si="747"/>
        <v>39646.499999988446</v>
      </c>
      <c r="E4770" s="21" t="b">
        <f t="shared" si="740"/>
        <v>0</v>
      </c>
      <c r="F4770" s="21" t="b">
        <f t="shared" si="741"/>
        <v>0</v>
      </c>
      <c r="G4770" s="20">
        <f t="shared" si="742"/>
        <v>1</v>
      </c>
      <c r="H4770" s="20">
        <f t="shared" si="743"/>
        <v>24</v>
      </c>
      <c r="I4770" s="20">
        <f t="shared" si="748"/>
        <v>13</v>
      </c>
      <c r="J4770" s="21">
        <f t="shared" si="749"/>
        <v>39646</v>
      </c>
      <c r="K4770" s="21"/>
      <c r="L4770" s="21" t="str">
        <f t="shared" si="744"/>
        <v>Thursday</v>
      </c>
      <c r="M4770" s="20">
        <f t="shared" si="745"/>
        <v>7</v>
      </c>
      <c r="N4770" s="19">
        <v>5758.5</v>
      </c>
      <c r="O4770" s="4">
        <f>MATCH(N4770-1,'Supply Data'!$K$12:$K$17)+1</f>
        <v>5</v>
      </c>
      <c r="P4770">
        <f>INDEX('Supply Data'!$L$12:$L$17,'Demand Data'!O4770)</f>
        <v>75</v>
      </c>
      <c r="R4770" t="str">
        <f t="shared" si="746"/>
        <v>17-Jul-08 Thursday 13</v>
      </c>
    </row>
    <row r="4771" spans="4:18" x14ac:dyDescent="0.35">
      <c r="D4771" s="21">
        <f t="shared" si="747"/>
        <v>39646.54166665511</v>
      </c>
      <c r="E4771" s="21" t="b">
        <f t="shared" si="740"/>
        <v>0</v>
      </c>
      <c r="F4771" s="21" t="b">
        <f t="shared" si="741"/>
        <v>0</v>
      </c>
      <c r="G4771" s="20">
        <f t="shared" si="742"/>
        <v>1</v>
      </c>
      <c r="H4771" s="20">
        <f t="shared" si="743"/>
        <v>24</v>
      </c>
      <c r="I4771" s="20">
        <f t="shared" si="748"/>
        <v>14</v>
      </c>
      <c r="J4771" s="21">
        <f t="shared" si="749"/>
        <v>39646</v>
      </c>
      <c r="K4771" s="21"/>
      <c r="L4771" s="21" t="str">
        <f t="shared" si="744"/>
        <v>Thursday</v>
      </c>
      <c r="M4771" s="20">
        <f t="shared" si="745"/>
        <v>7</v>
      </c>
      <c r="N4771" s="19">
        <v>5863.5</v>
      </c>
      <c r="O4771" s="4">
        <f>MATCH(N4771-1,'Supply Data'!$K$12:$K$17)+1</f>
        <v>5</v>
      </c>
      <c r="P4771">
        <f>INDEX('Supply Data'!$L$12:$L$17,'Demand Data'!O4771)</f>
        <v>75</v>
      </c>
      <c r="R4771" t="str">
        <f t="shared" si="746"/>
        <v>17-Jul-08 Thursday 14</v>
      </c>
    </row>
    <row r="4772" spans="4:18" x14ac:dyDescent="0.35">
      <c r="D4772" s="21">
        <f t="shared" si="747"/>
        <v>39646.583333321774</v>
      </c>
      <c r="E4772" s="21" t="b">
        <f t="shared" si="740"/>
        <v>0</v>
      </c>
      <c r="F4772" s="21" t="b">
        <f t="shared" si="741"/>
        <v>0</v>
      </c>
      <c r="G4772" s="20">
        <f t="shared" si="742"/>
        <v>1</v>
      </c>
      <c r="H4772" s="20">
        <f t="shared" si="743"/>
        <v>24</v>
      </c>
      <c r="I4772" s="20">
        <f t="shared" si="748"/>
        <v>15</v>
      </c>
      <c r="J4772" s="21">
        <f t="shared" si="749"/>
        <v>39646</v>
      </c>
      <c r="K4772" s="21"/>
      <c r="L4772" s="21" t="str">
        <f t="shared" si="744"/>
        <v>Thursday</v>
      </c>
      <c r="M4772" s="20">
        <f t="shared" si="745"/>
        <v>7</v>
      </c>
      <c r="N4772" s="19">
        <v>5680.5</v>
      </c>
      <c r="O4772" s="4">
        <f>MATCH(N4772-1,'Supply Data'!$K$12:$K$17)+1</f>
        <v>5</v>
      </c>
      <c r="P4772">
        <f>INDEX('Supply Data'!$L$12:$L$17,'Demand Data'!O4772)</f>
        <v>75</v>
      </c>
      <c r="R4772" t="str">
        <f t="shared" si="746"/>
        <v>17-Jul-08 Thursday 15</v>
      </c>
    </row>
    <row r="4773" spans="4:18" x14ac:dyDescent="0.35">
      <c r="D4773" s="21">
        <f t="shared" si="747"/>
        <v>39646.624999988439</v>
      </c>
      <c r="E4773" s="21" t="b">
        <f t="shared" si="740"/>
        <v>0</v>
      </c>
      <c r="F4773" s="21" t="b">
        <f t="shared" si="741"/>
        <v>0</v>
      </c>
      <c r="G4773" s="20">
        <f t="shared" si="742"/>
        <v>1</v>
      </c>
      <c r="H4773" s="20">
        <f t="shared" si="743"/>
        <v>24</v>
      </c>
      <c r="I4773" s="20">
        <f t="shared" si="748"/>
        <v>16</v>
      </c>
      <c r="J4773" s="21">
        <f t="shared" si="749"/>
        <v>39646</v>
      </c>
      <c r="K4773" s="21"/>
      <c r="L4773" s="21" t="str">
        <f t="shared" si="744"/>
        <v>Thursday</v>
      </c>
      <c r="M4773" s="20">
        <f t="shared" si="745"/>
        <v>7</v>
      </c>
      <c r="N4773" s="19">
        <v>5662.5</v>
      </c>
      <c r="O4773" s="4">
        <f>MATCH(N4773-1,'Supply Data'!$K$12:$K$17)+1</f>
        <v>5</v>
      </c>
      <c r="P4773">
        <f>INDEX('Supply Data'!$L$12:$L$17,'Demand Data'!O4773)</f>
        <v>75</v>
      </c>
      <c r="R4773" t="str">
        <f t="shared" si="746"/>
        <v>17-Jul-08 Thursday 16</v>
      </c>
    </row>
    <row r="4774" spans="4:18" x14ac:dyDescent="0.35">
      <c r="D4774" s="21">
        <f t="shared" si="747"/>
        <v>39646.666666655103</v>
      </c>
      <c r="E4774" s="21" t="b">
        <f t="shared" si="740"/>
        <v>0</v>
      </c>
      <c r="F4774" s="21" t="b">
        <f t="shared" si="741"/>
        <v>0</v>
      </c>
      <c r="G4774" s="20">
        <f t="shared" si="742"/>
        <v>1</v>
      </c>
      <c r="H4774" s="20">
        <f t="shared" si="743"/>
        <v>24</v>
      </c>
      <c r="I4774" s="20">
        <f t="shared" si="748"/>
        <v>17</v>
      </c>
      <c r="J4774" s="21">
        <f t="shared" si="749"/>
        <v>39646</v>
      </c>
      <c r="K4774" s="21"/>
      <c r="L4774" s="21" t="str">
        <f t="shared" si="744"/>
        <v>Thursday</v>
      </c>
      <c r="M4774" s="20">
        <f t="shared" si="745"/>
        <v>7</v>
      </c>
      <c r="N4774" s="19">
        <v>5427</v>
      </c>
      <c r="O4774" s="4">
        <f>MATCH(N4774-1,'Supply Data'!$K$12:$K$17)+1</f>
        <v>5</v>
      </c>
      <c r="P4774">
        <f>INDEX('Supply Data'!$L$12:$L$17,'Demand Data'!O4774)</f>
        <v>75</v>
      </c>
      <c r="R4774" t="str">
        <f t="shared" si="746"/>
        <v>17-Jul-08 Thursday 17</v>
      </c>
    </row>
    <row r="4775" spans="4:18" x14ac:dyDescent="0.35">
      <c r="D4775" s="21">
        <f t="shared" si="747"/>
        <v>39646.708333321767</v>
      </c>
      <c r="E4775" s="21" t="b">
        <f t="shared" si="740"/>
        <v>0</v>
      </c>
      <c r="F4775" s="21" t="b">
        <f t="shared" si="741"/>
        <v>0</v>
      </c>
      <c r="G4775" s="20">
        <f t="shared" si="742"/>
        <v>1</v>
      </c>
      <c r="H4775" s="20">
        <f t="shared" si="743"/>
        <v>24</v>
      </c>
      <c r="I4775" s="20">
        <f t="shared" si="748"/>
        <v>18</v>
      </c>
      <c r="J4775" s="21">
        <f t="shared" si="749"/>
        <v>39646</v>
      </c>
      <c r="K4775" s="21"/>
      <c r="L4775" s="21" t="str">
        <f t="shared" si="744"/>
        <v>Thursday</v>
      </c>
      <c r="M4775" s="20">
        <f t="shared" si="745"/>
        <v>7</v>
      </c>
      <c r="N4775" s="19">
        <v>5430</v>
      </c>
      <c r="O4775" s="4">
        <f>MATCH(N4775-1,'Supply Data'!$K$12:$K$17)+1</f>
        <v>5</v>
      </c>
      <c r="P4775">
        <f>INDEX('Supply Data'!$L$12:$L$17,'Demand Data'!O4775)</f>
        <v>75</v>
      </c>
      <c r="R4775" t="str">
        <f t="shared" si="746"/>
        <v>17-Jul-08 Thursday 18</v>
      </c>
    </row>
    <row r="4776" spans="4:18" x14ac:dyDescent="0.35">
      <c r="D4776" s="21">
        <f t="shared" si="747"/>
        <v>39646.749999988431</v>
      </c>
      <c r="E4776" s="21" t="b">
        <f t="shared" si="740"/>
        <v>0</v>
      </c>
      <c r="F4776" s="21" t="b">
        <f t="shared" si="741"/>
        <v>0</v>
      </c>
      <c r="G4776" s="20">
        <f t="shared" si="742"/>
        <v>1</v>
      </c>
      <c r="H4776" s="20">
        <f t="shared" si="743"/>
        <v>24</v>
      </c>
      <c r="I4776" s="20">
        <f t="shared" si="748"/>
        <v>19</v>
      </c>
      <c r="J4776" s="21">
        <f t="shared" si="749"/>
        <v>39646</v>
      </c>
      <c r="K4776" s="21"/>
      <c r="L4776" s="21" t="str">
        <f t="shared" si="744"/>
        <v>Thursday</v>
      </c>
      <c r="M4776" s="20">
        <f t="shared" si="745"/>
        <v>7</v>
      </c>
      <c r="N4776" s="19">
        <v>5734.5</v>
      </c>
      <c r="O4776" s="4">
        <f>MATCH(N4776-1,'Supply Data'!$K$12:$K$17)+1</f>
        <v>5</v>
      </c>
      <c r="P4776">
        <f>INDEX('Supply Data'!$L$12:$L$17,'Demand Data'!O4776)</f>
        <v>75</v>
      </c>
      <c r="R4776" t="str">
        <f t="shared" si="746"/>
        <v>17-Jul-08 Thursday 19</v>
      </c>
    </row>
    <row r="4777" spans="4:18" x14ac:dyDescent="0.35">
      <c r="D4777" s="21">
        <f t="shared" si="747"/>
        <v>39646.791666655095</v>
      </c>
      <c r="E4777" s="21" t="b">
        <f t="shared" si="740"/>
        <v>0</v>
      </c>
      <c r="F4777" s="21" t="b">
        <f t="shared" si="741"/>
        <v>0</v>
      </c>
      <c r="G4777" s="20">
        <f t="shared" si="742"/>
        <v>1</v>
      </c>
      <c r="H4777" s="20">
        <f t="shared" si="743"/>
        <v>24</v>
      </c>
      <c r="I4777" s="20">
        <f t="shared" si="748"/>
        <v>20</v>
      </c>
      <c r="J4777" s="21">
        <f t="shared" si="749"/>
        <v>39646</v>
      </c>
      <c r="K4777" s="21"/>
      <c r="L4777" s="21" t="str">
        <f t="shared" si="744"/>
        <v>Thursday</v>
      </c>
      <c r="M4777" s="20">
        <f t="shared" si="745"/>
        <v>7</v>
      </c>
      <c r="N4777" s="19">
        <v>5731.5</v>
      </c>
      <c r="O4777" s="4">
        <f>MATCH(N4777-1,'Supply Data'!$K$12:$K$17)+1</f>
        <v>5</v>
      </c>
      <c r="P4777">
        <f>INDEX('Supply Data'!$L$12:$L$17,'Demand Data'!O4777)</f>
        <v>75</v>
      </c>
      <c r="R4777" t="str">
        <f t="shared" si="746"/>
        <v>17-Jul-08 Thursday 20</v>
      </c>
    </row>
    <row r="4778" spans="4:18" x14ac:dyDescent="0.35">
      <c r="D4778" s="21">
        <f t="shared" si="747"/>
        <v>39646.83333332176</v>
      </c>
      <c r="E4778" s="21" t="b">
        <f t="shared" si="740"/>
        <v>0</v>
      </c>
      <c r="F4778" s="21" t="b">
        <f t="shared" si="741"/>
        <v>0</v>
      </c>
      <c r="G4778" s="20">
        <f t="shared" si="742"/>
        <v>1</v>
      </c>
      <c r="H4778" s="20">
        <f t="shared" si="743"/>
        <v>24</v>
      </c>
      <c r="I4778" s="20">
        <f t="shared" si="748"/>
        <v>21</v>
      </c>
      <c r="J4778" s="21">
        <f t="shared" si="749"/>
        <v>39646</v>
      </c>
      <c r="K4778" s="21"/>
      <c r="L4778" s="21" t="str">
        <f t="shared" si="744"/>
        <v>Thursday</v>
      </c>
      <c r="M4778" s="20">
        <f t="shared" si="745"/>
        <v>7</v>
      </c>
      <c r="N4778" s="19">
        <v>5524.5</v>
      </c>
      <c r="O4778" s="4">
        <f>MATCH(N4778-1,'Supply Data'!$K$12:$K$17)+1</f>
        <v>5</v>
      </c>
      <c r="P4778">
        <f>INDEX('Supply Data'!$L$12:$L$17,'Demand Data'!O4778)</f>
        <v>75</v>
      </c>
      <c r="R4778" t="str">
        <f t="shared" si="746"/>
        <v>17-Jul-08 Thursday 21</v>
      </c>
    </row>
    <row r="4779" spans="4:18" x14ac:dyDescent="0.35">
      <c r="D4779" s="21">
        <f t="shared" si="747"/>
        <v>39646.874999988424</v>
      </c>
      <c r="E4779" s="21" t="b">
        <f t="shared" si="740"/>
        <v>0</v>
      </c>
      <c r="F4779" s="21" t="b">
        <f t="shared" si="741"/>
        <v>0</v>
      </c>
      <c r="G4779" s="20">
        <f t="shared" si="742"/>
        <v>1</v>
      </c>
      <c r="H4779" s="20">
        <f t="shared" si="743"/>
        <v>24</v>
      </c>
      <c r="I4779" s="20">
        <f t="shared" si="748"/>
        <v>22</v>
      </c>
      <c r="J4779" s="21">
        <f t="shared" si="749"/>
        <v>39646</v>
      </c>
      <c r="K4779" s="21"/>
      <c r="L4779" s="21" t="str">
        <f t="shared" si="744"/>
        <v>Thursday</v>
      </c>
      <c r="M4779" s="20">
        <f t="shared" si="745"/>
        <v>7</v>
      </c>
      <c r="N4779" s="19">
        <v>5067</v>
      </c>
      <c r="O4779" s="4">
        <f>MATCH(N4779-1,'Supply Data'!$K$12:$K$17)+1</f>
        <v>5</v>
      </c>
      <c r="P4779">
        <f>INDEX('Supply Data'!$L$12:$L$17,'Demand Data'!O4779)</f>
        <v>75</v>
      </c>
      <c r="R4779" t="str">
        <f t="shared" si="746"/>
        <v>17-Jul-08 Thursday 22</v>
      </c>
    </row>
    <row r="4780" spans="4:18" x14ac:dyDescent="0.35">
      <c r="D4780" s="21">
        <f t="shared" si="747"/>
        <v>39646.916666655088</v>
      </c>
      <c r="E4780" s="21" t="b">
        <f t="shared" si="740"/>
        <v>0</v>
      </c>
      <c r="F4780" s="21" t="b">
        <f t="shared" si="741"/>
        <v>0</v>
      </c>
      <c r="G4780" s="20">
        <f t="shared" si="742"/>
        <v>1</v>
      </c>
      <c r="H4780" s="20">
        <f t="shared" si="743"/>
        <v>24</v>
      </c>
      <c r="I4780" s="20">
        <f t="shared" si="748"/>
        <v>23</v>
      </c>
      <c r="J4780" s="21">
        <f t="shared" si="749"/>
        <v>39646</v>
      </c>
      <c r="K4780" s="21"/>
      <c r="L4780" s="21" t="str">
        <f t="shared" si="744"/>
        <v>Thursday</v>
      </c>
      <c r="M4780" s="20">
        <f t="shared" si="745"/>
        <v>7</v>
      </c>
      <c r="N4780" s="19">
        <v>4644</v>
      </c>
      <c r="O4780" s="4">
        <f>MATCH(N4780-1,'Supply Data'!$K$12:$K$17)+1</f>
        <v>4</v>
      </c>
      <c r="P4780">
        <f>INDEX('Supply Data'!$L$12:$L$17,'Demand Data'!O4780)</f>
        <v>50</v>
      </c>
      <c r="R4780" t="str">
        <f t="shared" si="746"/>
        <v>17-Jul-08 Thursday 23</v>
      </c>
    </row>
    <row r="4781" spans="4:18" x14ac:dyDescent="0.35">
      <c r="D4781" s="21">
        <f t="shared" si="747"/>
        <v>39646.958333321752</v>
      </c>
      <c r="E4781" s="21" t="b">
        <f t="shared" si="740"/>
        <v>0</v>
      </c>
      <c r="F4781" s="21" t="b">
        <f t="shared" si="741"/>
        <v>0</v>
      </c>
      <c r="G4781" s="20">
        <f t="shared" si="742"/>
        <v>1</v>
      </c>
      <c r="H4781" s="20">
        <f t="shared" si="743"/>
        <v>24</v>
      </c>
      <c r="I4781" s="20">
        <f t="shared" si="748"/>
        <v>24</v>
      </c>
      <c r="J4781" s="21">
        <f t="shared" si="749"/>
        <v>39646</v>
      </c>
      <c r="K4781" s="21"/>
      <c r="L4781" s="21" t="str">
        <f t="shared" si="744"/>
        <v>Thursday</v>
      </c>
      <c r="M4781" s="20">
        <f t="shared" si="745"/>
        <v>7</v>
      </c>
      <c r="N4781" s="19">
        <v>4237.5</v>
      </c>
      <c r="O4781" s="4">
        <f>MATCH(N4781-1,'Supply Data'!$K$12:$K$17)+1</f>
        <v>4</v>
      </c>
      <c r="P4781">
        <f>INDEX('Supply Data'!$L$12:$L$17,'Demand Data'!O4781)</f>
        <v>50</v>
      </c>
      <c r="R4781" t="str">
        <f t="shared" si="746"/>
        <v>17-Jul-08 Thursday 24</v>
      </c>
    </row>
    <row r="4782" spans="4:18" x14ac:dyDescent="0.35">
      <c r="D4782" s="21">
        <f t="shared" si="747"/>
        <v>39646.999999988417</v>
      </c>
      <c r="E4782" s="21" t="b">
        <f t="shared" si="740"/>
        <v>0</v>
      </c>
      <c r="F4782" s="21" t="b">
        <f t="shared" si="741"/>
        <v>0</v>
      </c>
      <c r="G4782" s="20">
        <f t="shared" si="742"/>
        <v>1</v>
      </c>
      <c r="H4782" s="20">
        <f t="shared" si="743"/>
        <v>24</v>
      </c>
      <c r="I4782" s="20">
        <f t="shared" si="748"/>
        <v>1</v>
      </c>
      <c r="J4782" s="21">
        <f t="shared" si="749"/>
        <v>39647</v>
      </c>
      <c r="K4782" s="21"/>
      <c r="L4782" s="21" t="str">
        <f t="shared" si="744"/>
        <v>Friday</v>
      </c>
      <c r="M4782" s="20">
        <f t="shared" si="745"/>
        <v>7</v>
      </c>
      <c r="N4782" s="19">
        <v>4128</v>
      </c>
      <c r="O4782" s="4">
        <f>MATCH(N4782-1,'Supply Data'!$K$12:$K$17)+1</f>
        <v>4</v>
      </c>
      <c r="P4782">
        <f>INDEX('Supply Data'!$L$12:$L$17,'Demand Data'!O4782)</f>
        <v>50</v>
      </c>
      <c r="R4782" t="str">
        <f t="shared" si="746"/>
        <v>18-Jul-08 Friday 1</v>
      </c>
    </row>
    <row r="4783" spans="4:18" x14ac:dyDescent="0.35">
      <c r="D4783" s="21">
        <f t="shared" si="747"/>
        <v>39647.041666655081</v>
      </c>
      <c r="E4783" s="21" t="b">
        <f t="shared" si="740"/>
        <v>0</v>
      </c>
      <c r="F4783" s="21" t="b">
        <f t="shared" si="741"/>
        <v>0</v>
      </c>
      <c r="G4783" s="20">
        <f t="shared" si="742"/>
        <v>1</v>
      </c>
      <c r="H4783" s="20">
        <f t="shared" si="743"/>
        <v>24</v>
      </c>
      <c r="I4783" s="20">
        <f t="shared" si="748"/>
        <v>2</v>
      </c>
      <c r="J4783" s="21">
        <f t="shared" si="749"/>
        <v>39647</v>
      </c>
      <c r="K4783" s="21"/>
      <c r="L4783" s="21" t="str">
        <f t="shared" si="744"/>
        <v>Friday</v>
      </c>
      <c r="M4783" s="20">
        <f t="shared" si="745"/>
        <v>7</v>
      </c>
      <c r="N4783" s="19">
        <v>4057.5</v>
      </c>
      <c r="O4783" s="4">
        <f>MATCH(N4783-1,'Supply Data'!$K$12:$K$17)+1</f>
        <v>4</v>
      </c>
      <c r="P4783">
        <f>INDEX('Supply Data'!$L$12:$L$17,'Demand Data'!O4783)</f>
        <v>50</v>
      </c>
      <c r="R4783" t="str">
        <f t="shared" si="746"/>
        <v>18-Jul-08 Friday 2</v>
      </c>
    </row>
    <row r="4784" spans="4:18" x14ac:dyDescent="0.35">
      <c r="D4784" s="21">
        <f t="shared" si="747"/>
        <v>39647.083333321745</v>
      </c>
      <c r="E4784" s="21" t="b">
        <f t="shared" si="740"/>
        <v>0</v>
      </c>
      <c r="F4784" s="21" t="b">
        <f t="shared" si="741"/>
        <v>0</v>
      </c>
      <c r="G4784" s="20">
        <f t="shared" si="742"/>
        <v>1</v>
      </c>
      <c r="H4784" s="20">
        <f t="shared" si="743"/>
        <v>24</v>
      </c>
      <c r="I4784" s="20">
        <f t="shared" si="748"/>
        <v>3</v>
      </c>
      <c r="J4784" s="21">
        <f t="shared" si="749"/>
        <v>39647</v>
      </c>
      <c r="K4784" s="21"/>
      <c r="L4784" s="21" t="str">
        <f t="shared" si="744"/>
        <v>Friday</v>
      </c>
      <c r="M4784" s="20">
        <f t="shared" si="745"/>
        <v>7</v>
      </c>
      <c r="N4784" s="19">
        <v>3927</v>
      </c>
      <c r="O4784" s="4">
        <f>MATCH(N4784-1,'Supply Data'!$K$12:$K$17)+1</f>
        <v>4</v>
      </c>
      <c r="P4784">
        <f>INDEX('Supply Data'!$L$12:$L$17,'Demand Data'!O4784)</f>
        <v>50</v>
      </c>
      <c r="R4784" t="str">
        <f t="shared" si="746"/>
        <v>18-Jul-08 Friday 3</v>
      </c>
    </row>
    <row r="4785" spans="4:18" x14ac:dyDescent="0.35">
      <c r="D4785" s="21">
        <f t="shared" si="747"/>
        <v>39647.124999988409</v>
      </c>
      <c r="E4785" s="21" t="b">
        <f t="shared" si="740"/>
        <v>0</v>
      </c>
      <c r="F4785" s="21" t="b">
        <f t="shared" si="741"/>
        <v>0</v>
      </c>
      <c r="G4785" s="20">
        <f t="shared" si="742"/>
        <v>1</v>
      </c>
      <c r="H4785" s="20">
        <f t="shared" si="743"/>
        <v>24</v>
      </c>
      <c r="I4785" s="20">
        <f t="shared" si="748"/>
        <v>4</v>
      </c>
      <c r="J4785" s="21">
        <f t="shared" si="749"/>
        <v>39647</v>
      </c>
      <c r="K4785" s="21"/>
      <c r="L4785" s="21" t="str">
        <f t="shared" si="744"/>
        <v>Friday</v>
      </c>
      <c r="M4785" s="20">
        <f t="shared" si="745"/>
        <v>7</v>
      </c>
      <c r="N4785" s="19">
        <v>3970.5</v>
      </c>
      <c r="O4785" s="4">
        <f>MATCH(N4785-1,'Supply Data'!$K$12:$K$17)+1</f>
        <v>4</v>
      </c>
      <c r="P4785">
        <f>INDEX('Supply Data'!$L$12:$L$17,'Demand Data'!O4785)</f>
        <v>50</v>
      </c>
      <c r="R4785" t="str">
        <f t="shared" si="746"/>
        <v>18-Jul-08 Friday 4</v>
      </c>
    </row>
    <row r="4786" spans="4:18" x14ac:dyDescent="0.35">
      <c r="D4786" s="21">
        <f t="shared" si="747"/>
        <v>39647.166666655074</v>
      </c>
      <c r="E4786" s="21" t="b">
        <f t="shared" si="740"/>
        <v>0</v>
      </c>
      <c r="F4786" s="21" t="b">
        <f t="shared" si="741"/>
        <v>0</v>
      </c>
      <c r="G4786" s="20">
        <f t="shared" si="742"/>
        <v>1</v>
      </c>
      <c r="H4786" s="20">
        <f t="shared" si="743"/>
        <v>24</v>
      </c>
      <c r="I4786" s="20">
        <f t="shared" si="748"/>
        <v>5</v>
      </c>
      <c r="J4786" s="21">
        <f t="shared" si="749"/>
        <v>39647</v>
      </c>
      <c r="K4786" s="21"/>
      <c r="L4786" s="21" t="str">
        <f t="shared" si="744"/>
        <v>Friday</v>
      </c>
      <c r="M4786" s="20">
        <f t="shared" si="745"/>
        <v>7</v>
      </c>
      <c r="N4786" s="19">
        <v>4113</v>
      </c>
      <c r="O4786" s="4">
        <f>MATCH(N4786-1,'Supply Data'!$K$12:$K$17)+1</f>
        <v>4</v>
      </c>
      <c r="P4786">
        <f>INDEX('Supply Data'!$L$12:$L$17,'Demand Data'!O4786)</f>
        <v>50</v>
      </c>
      <c r="R4786" t="str">
        <f t="shared" si="746"/>
        <v>18-Jul-08 Friday 5</v>
      </c>
    </row>
    <row r="4787" spans="4:18" x14ac:dyDescent="0.35">
      <c r="D4787" s="21">
        <f t="shared" si="747"/>
        <v>39647.208333321738</v>
      </c>
      <c r="E4787" s="21" t="b">
        <f t="shared" si="740"/>
        <v>0</v>
      </c>
      <c r="F4787" s="21" t="b">
        <f t="shared" si="741"/>
        <v>0</v>
      </c>
      <c r="G4787" s="20">
        <f t="shared" si="742"/>
        <v>1</v>
      </c>
      <c r="H4787" s="20">
        <f t="shared" si="743"/>
        <v>24</v>
      </c>
      <c r="I4787" s="20">
        <f t="shared" si="748"/>
        <v>6</v>
      </c>
      <c r="J4787" s="21">
        <f t="shared" si="749"/>
        <v>39647</v>
      </c>
      <c r="K4787" s="21"/>
      <c r="L4787" s="21" t="str">
        <f t="shared" si="744"/>
        <v>Friday</v>
      </c>
      <c r="M4787" s="20">
        <f t="shared" si="745"/>
        <v>7</v>
      </c>
      <c r="N4787" s="19">
        <v>4101</v>
      </c>
      <c r="O4787" s="4">
        <f>MATCH(N4787-1,'Supply Data'!$K$12:$K$17)+1</f>
        <v>4</v>
      </c>
      <c r="P4787">
        <f>INDEX('Supply Data'!$L$12:$L$17,'Demand Data'!O4787)</f>
        <v>50</v>
      </c>
      <c r="R4787" t="str">
        <f t="shared" si="746"/>
        <v>18-Jul-08 Friday 6</v>
      </c>
    </row>
    <row r="4788" spans="4:18" x14ac:dyDescent="0.35">
      <c r="D4788" s="21">
        <f t="shared" si="747"/>
        <v>39647.249999988402</v>
      </c>
      <c r="E4788" s="21" t="b">
        <f t="shared" si="740"/>
        <v>0</v>
      </c>
      <c r="F4788" s="21" t="b">
        <f t="shared" si="741"/>
        <v>0</v>
      </c>
      <c r="G4788" s="20">
        <f t="shared" si="742"/>
        <v>1</v>
      </c>
      <c r="H4788" s="20">
        <f t="shared" si="743"/>
        <v>24</v>
      </c>
      <c r="I4788" s="20">
        <f t="shared" si="748"/>
        <v>7</v>
      </c>
      <c r="J4788" s="21">
        <f t="shared" si="749"/>
        <v>39647</v>
      </c>
      <c r="K4788" s="21"/>
      <c r="L4788" s="21" t="str">
        <f t="shared" si="744"/>
        <v>Friday</v>
      </c>
      <c r="M4788" s="20">
        <f t="shared" si="745"/>
        <v>7</v>
      </c>
      <c r="N4788" s="19">
        <v>4042.5</v>
      </c>
      <c r="O4788" s="4">
        <f>MATCH(N4788-1,'Supply Data'!$K$12:$K$17)+1</f>
        <v>4</v>
      </c>
      <c r="P4788">
        <f>INDEX('Supply Data'!$L$12:$L$17,'Demand Data'!O4788)</f>
        <v>50</v>
      </c>
      <c r="R4788" t="str">
        <f t="shared" si="746"/>
        <v>18-Jul-08 Friday 7</v>
      </c>
    </row>
    <row r="4789" spans="4:18" x14ac:dyDescent="0.35">
      <c r="D4789" s="21">
        <f t="shared" si="747"/>
        <v>39647.291666655066</v>
      </c>
      <c r="E4789" s="21" t="b">
        <f t="shared" si="740"/>
        <v>0</v>
      </c>
      <c r="F4789" s="21" t="b">
        <f t="shared" si="741"/>
        <v>0</v>
      </c>
      <c r="G4789" s="20">
        <f t="shared" si="742"/>
        <v>1</v>
      </c>
      <c r="H4789" s="20">
        <f t="shared" si="743"/>
        <v>24</v>
      </c>
      <c r="I4789" s="20">
        <f t="shared" si="748"/>
        <v>8</v>
      </c>
      <c r="J4789" s="21">
        <f t="shared" si="749"/>
        <v>39647</v>
      </c>
      <c r="K4789" s="21"/>
      <c r="L4789" s="21" t="str">
        <f t="shared" si="744"/>
        <v>Friday</v>
      </c>
      <c r="M4789" s="20">
        <f t="shared" si="745"/>
        <v>7</v>
      </c>
      <c r="N4789" s="19">
        <v>4689</v>
      </c>
      <c r="O4789" s="4">
        <f>MATCH(N4789-1,'Supply Data'!$K$12:$K$17)+1</f>
        <v>4</v>
      </c>
      <c r="P4789">
        <f>INDEX('Supply Data'!$L$12:$L$17,'Demand Data'!O4789)</f>
        <v>50</v>
      </c>
      <c r="R4789" t="str">
        <f t="shared" si="746"/>
        <v>18-Jul-08 Friday 8</v>
      </c>
    </row>
    <row r="4790" spans="4:18" x14ac:dyDescent="0.35">
      <c r="D4790" s="21">
        <f t="shared" si="747"/>
        <v>39647.333333321731</v>
      </c>
      <c r="E4790" s="21" t="b">
        <f t="shared" si="740"/>
        <v>0</v>
      </c>
      <c r="F4790" s="21" t="b">
        <f t="shared" si="741"/>
        <v>0</v>
      </c>
      <c r="G4790" s="20">
        <f t="shared" si="742"/>
        <v>1</v>
      </c>
      <c r="H4790" s="20">
        <f t="shared" si="743"/>
        <v>24</v>
      </c>
      <c r="I4790" s="20">
        <f t="shared" si="748"/>
        <v>9</v>
      </c>
      <c r="J4790" s="21">
        <f t="shared" si="749"/>
        <v>39647</v>
      </c>
      <c r="K4790" s="21"/>
      <c r="L4790" s="21" t="str">
        <f t="shared" si="744"/>
        <v>Friday</v>
      </c>
      <c r="M4790" s="20">
        <f t="shared" si="745"/>
        <v>7</v>
      </c>
      <c r="N4790" s="19">
        <v>5389.5</v>
      </c>
      <c r="O4790" s="4">
        <f>MATCH(N4790-1,'Supply Data'!$K$12:$K$17)+1</f>
        <v>5</v>
      </c>
      <c r="P4790">
        <f>INDEX('Supply Data'!$L$12:$L$17,'Demand Data'!O4790)</f>
        <v>75</v>
      </c>
      <c r="R4790" t="str">
        <f t="shared" si="746"/>
        <v>18-Jul-08 Friday 9</v>
      </c>
    </row>
    <row r="4791" spans="4:18" x14ac:dyDescent="0.35">
      <c r="D4791" s="21">
        <f t="shared" si="747"/>
        <v>39647.374999988395</v>
      </c>
      <c r="E4791" s="21" t="b">
        <f t="shared" si="740"/>
        <v>0</v>
      </c>
      <c r="F4791" s="21" t="b">
        <f t="shared" si="741"/>
        <v>0</v>
      </c>
      <c r="G4791" s="20">
        <f t="shared" si="742"/>
        <v>1</v>
      </c>
      <c r="H4791" s="20">
        <f t="shared" si="743"/>
        <v>24</v>
      </c>
      <c r="I4791" s="20">
        <f t="shared" si="748"/>
        <v>10</v>
      </c>
      <c r="J4791" s="21">
        <f t="shared" si="749"/>
        <v>39647</v>
      </c>
      <c r="K4791" s="21"/>
      <c r="L4791" s="21" t="str">
        <f t="shared" si="744"/>
        <v>Friday</v>
      </c>
      <c r="M4791" s="20">
        <f t="shared" si="745"/>
        <v>7</v>
      </c>
      <c r="N4791" s="19">
        <v>5703</v>
      </c>
      <c r="O4791" s="4">
        <f>MATCH(N4791-1,'Supply Data'!$K$12:$K$17)+1</f>
        <v>5</v>
      </c>
      <c r="P4791">
        <f>INDEX('Supply Data'!$L$12:$L$17,'Demand Data'!O4791)</f>
        <v>75</v>
      </c>
      <c r="R4791" t="str">
        <f t="shared" si="746"/>
        <v>18-Jul-08 Friday 10</v>
      </c>
    </row>
    <row r="4792" spans="4:18" x14ac:dyDescent="0.35">
      <c r="D4792" s="21">
        <f t="shared" si="747"/>
        <v>39647.416666655059</v>
      </c>
      <c r="E4792" s="21" t="b">
        <f t="shared" si="740"/>
        <v>0</v>
      </c>
      <c r="F4792" s="21" t="b">
        <f t="shared" si="741"/>
        <v>0</v>
      </c>
      <c r="G4792" s="20">
        <f t="shared" si="742"/>
        <v>1</v>
      </c>
      <c r="H4792" s="20">
        <f t="shared" si="743"/>
        <v>24</v>
      </c>
      <c r="I4792" s="20">
        <f t="shared" si="748"/>
        <v>11</v>
      </c>
      <c r="J4792" s="21">
        <f t="shared" si="749"/>
        <v>39647</v>
      </c>
      <c r="K4792" s="21"/>
      <c r="L4792" s="21" t="str">
        <f t="shared" si="744"/>
        <v>Friday</v>
      </c>
      <c r="M4792" s="20">
        <f t="shared" si="745"/>
        <v>7</v>
      </c>
      <c r="N4792" s="19">
        <v>5947.5</v>
      </c>
      <c r="O4792" s="4">
        <f>MATCH(N4792-1,'Supply Data'!$K$12:$K$17)+1</f>
        <v>5</v>
      </c>
      <c r="P4792">
        <f>INDEX('Supply Data'!$L$12:$L$17,'Demand Data'!O4792)</f>
        <v>75</v>
      </c>
      <c r="R4792" t="str">
        <f t="shared" si="746"/>
        <v>18-Jul-08 Friday 11</v>
      </c>
    </row>
    <row r="4793" spans="4:18" x14ac:dyDescent="0.35">
      <c r="D4793" s="21">
        <f t="shared" si="747"/>
        <v>39647.458333321723</v>
      </c>
      <c r="E4793" s="21" t="b">
        <f t="shared" si="740"/>
        <v>0</v>
      </c>
      <c r="F4793" s="21" t="b">
        <f t="shared" si="741"/>
        <v>0</v>
      </c>
      <c r="G4793" s="20">
        <f t="shared" si="742"/>
        <v>1</v>
      </c>
      <c r="H4793" s="20">
        <f t="shared" si="743"/>
        <v>24</v>
      </c>
      <c r="I4793" s="20">
        <f t="shared" si="748"/>
        <v>12</v>
      </c>
      <c r="J4793" s="21">
        <f t="shared" si="749"/>
        <v>39647</v>
      </c>
      <c r="K4793" s="21"/>
      <c r="L4793" s="21" t="str">
        <f t="shared" si="744"/>
        <v>Friday</v>
      </c>
      <c r="M4793" s="20">
        <f t="shared" si="745"/>
        <v>7</v>
      </c>
      <c r="N4793" s="19">
        <v>5622</v>
      </c>
      <c r="O4793" s="4">
        <f>MATCH(N4793-1,'Supply Data'!$K$12:$K$17)+1</f>
        <v>5</v>
      </c>
      <c r="P4793">
        <f>INDEX('Supply Data'!$L$12:$L$17,'Demand Data'!O4793)</f>
        <v>75</v>
      </c>
      <c r="R4793" t="str">
        <f t="shared" si="746"/>
        <v>18-Jul-08 Friday 12</v>
      </c>
    </row>
    <row r="4794" spans="4:18" x14ac:dyDescent="0.35">
      <c r="D4794" s="21">
        <f t="shared" si="747"/>
        <v>39647.499999988388</v>
      </c>
      <c r="E4794" s="21" t="b">
        <f t="shared" si="740"/>
        <v>0</v>
      </c>
      <c r="F4794" s="21" t="b">
        <f t="shared" si="741"/>
        <v>0</v>
      </c>
      <c r="G4794" s="20">
        <f t="shared" si="742"/>
        <v>1</v>
      </c>
      <c r="H4794" s="20">
        <f t="shared" si="743"/>
        <v>24</v>
      </c>
      <c r="I4794" s="20">
        <f t="shared" si="748"/>
        <v>13</v>
      </c>
      <c r="J4794" s="21">
        <f t="shared" si="749"/>
        <v>39647</v>
      </c>
      <c r="K4794" s="21"/>
      <c r="L4794" s="21" t="str">
        <f t="shared" si="744"/>
        <v>Friday</v>
      </c>
      <c r="M4794" s="20">
        <f t="shared" si="745"/>
        <v>7</v>
      </c>
      <c r="N4794" s="19">
        <v>5814</v>
      </c>
      <c r="O4794" s="4">
        <f>MATCH(N4794-1,'Supply Data'!$K$12:$K$17)+1</f>
        <v>5</v>
      </c>
      <c r="P4794">
        <f>INDEX('Supply Data'!$L$12:$L$17,'Demand Data'!O4794)</f>
        <v>75</v>
      </c>
      <c r="R4794" t="str">
        <f t="shared" si="746"/>
        <v>18-Jul-08 Friday 13</v>
      </c>
    </row>
    <row r="4795" spans="4:18" x14ac:dyDescent="0.35">
      <c r="D4795" s="21">
        <f t="shared" si="747"/>
        <v>39647.541666655052</v>
      </c>
      <c r="E4795" s="21" t="b">
        <f t="shared" si="740"/>
        <v>0</v>
      </c>
      <c r="F4795" s="21" t="b">
        <f t="shared" si="741"/>
        <v>0</v>
      </c>
      <c r="G4795" s="20">
        <f t="shared" si="742"/>
        <v>1</v>
      </c>
      <c r="H4795" s="20">
        <f t="shared" si="743"/>
        <v>24</v>
      </c>
      <c r="I4795" s="20">
        <f t="shared" si="748"/>
        <v>14</v>
      </c>
      <c r="J4795" s="21">
        <f t="shared" si="749"/>
        <v>39647</v>
      </c>
      <c r="K4795" s="21"/>
      <c r="L4795" s="21" t="str">
        <f t="shared" si="744"/>
        <v>Friday</v>
      </c>
      <c r="M4795" s="20">
        <f t="shared" si="745"/>
        <v>7</v>
      </c>
      <c r="N4795" s="19">
        <v>6048</v>
      </c>
      <c r="O4795" s="4">
        <f>MATCH(N4795-1,'Supply Data'!$K$12:$K$17)+1</f>
        <v>5</v>
      </c>
      <c r="P4795">
        <f>INDEX('Supply Data'!$L$12:$L$17,'Demand Data'!O4795)</f>
        <v>75</v>
      </c>
      <c r="R4795" t="str">
        <f t="shared" si="746"/>
        <v>18-Jul-08 Friday 14</v>
      </c>
    </row>
    <row r="4796" spans="4:18" x14ac:dyDescent="0.35">
      <c r="D4796" s="21">
        <f t="shared" si="747"/>
        <v>39647.583333321716</v>
      </c>
      <c r="E4796" s="21" t="b">
        <f t="shared" si="740"/>
        <v>0</v>
      </c>
      <c r="F4796" s="21" t="b">
        <f t="shared" si="741"/>
        <v>0</v>
      </c>
      <c r="G4796" s="20">
        <f t="shared" si="742"/>
        <v>1</v>
      </c>
      <c r="H4796" s="20">
        <f t="shared" si="743"/>
        <v>24</v>
      </c>
      <c r="I4796" s="20">
        <f t="shared" si="748"/>
        <v>15</v>
      </c>
      <c r="J4796" s="21">
        <f t="shared" si="749"/>
        <v>39647</v>
      </c>
      <c r="K4796" s="21"/>
      <c r="L4796" s="21" t="str">
        <f t="shared" si="744"/>
        <v>Friday</v>
      </c>
      <c r="M4796" s="20">
        <f t="shared" si="745"/>
        <v>7</v>
      </c>
      <c r="N4796" s="19">
        <v>5796</v>
      </c>
      <c r="O4796" s="4">
        <f>MATCH(N4796-1,'Supply Data'!$K$12:$K$17)+1</f>
        <v>5</v>
      </c>
      <c r="P4796">
        <f>INDEX('Supply Data'!$L$12:$L$17,'Demand Data'!O4796)</f>
        <v>75</v>
      </c>
      <c r="R4796" t="str">
        <f t="shared" si="746"/>
        <v>18-Jul-08 Friday 15</v>
      </c>
    </row>
    <row r="4797" spans="4:18" x14ac:dyDescent="0.35">
      <c r="D4797" s="21">
        <f t="shared" si="747"/>
        <v>39647.62499998838</v>
      </c>
      <c r="E4797" s="21" t="b">
        <f t="shared" si="740"/>
        <v>0</v>
      </c>
      <c r="F4797" s="21" t="b">
        <f t="shared" si="741"/>
        <v>0</v>
      </c>
      <c r="G4797" s="20">
        <f t="shared" si="742"/>
        <v>1</v>
      </c>
      <c r="H4797" s="20">
        <f t="shared" si="743"/>
        <v>24</v>
      </c>
      <c r="I4797" s="20">
        <f t="shared" si="748"/>
        <v>16</v>
      </c>
      <c r="J4797" s="21">
        <f t="shared" si="749"/>
        <v>39647</v>
      </c>
      <c r="K4797" s="21"/>
      <c r="L4797" s="21" t="str">
        <f t="shared" si="744"/>
        <v>Friday</v>
      </c>
      <c r="M4797" s="20">
        <f t="shared" si="745"/>
        <v>7</v>
      </c>
      <c r="N4797" s="19">
        <v>5737.5</v>
      </c>
      <c r="O4797" s="4">
        <f>MATCH(N4797-1,'Supply Data'!$K$12:$K$17)+1</f>
        <v>5</v>
      </c>
      <c r="P4797">
        <f>INDEX('Supply Data'!$L$12:$L$17,'Demand Data'!O4797)</f>
        <v>75</v>
      </c>
      <c r="R4797" t="str">
        <f t="shared" si="746"/>
        <v>18-Jul-08 Friday 16</v>
      </c>
    </row>
    <row r="4798" spans="4:18" x14ac:dyDescent="0.35">
      <c r="D4798" s="21">
        <f t="shared" si="747"/>
        <v>39647.666666655045</v>
      </c>
      <c r="E4798" s="21" t="b">
        <f t="shared" si="740"/>
        <v>0</v>
      </c>
      <c r="F4798" s="21" t="b">
        <f t="shared" si="741"/>
        <v>0</v>
      </c>
      <c r="G4798" s="20">
        <f t="shared" si="742"/>
        <v>1</v>
      </c>
      <c r="H4798" s="20">
        <f t="shared" si="743"/>
        <v>24</v>
      </c>
      <c r="I4798" s="20">
        <f t="shared" si="748"/>
        <v>17</v>
      </c>
      <c r="J4798" s="21">
        <f t="shared" si="749"/>
        <v>39647</v>
      </c>
      <c r="K4798" s="21"/>
      <c r="L4798" s="21" t="str">
        <f t="shared" si="744"/>
        <v>Friday</v>
      </c>
      <c r="M4798" s="20">
        <f t="shared" si="745"/>
        <v>7</v>
      </c>
      <c r="N4798" s="19">
        <v>5515.5</v>
      </c>
      <c r="O4798" s="4">
        <f>MATCH(N4798-1,'Supply Data'!$K$12:$K$17)+1</f>
        <v>5</v>
      </c>
      <c r="P4798">
        <f>INDEX('Supply Data'!$L$12:$L$17,'Demand Data'!O4798)</f>
        <v>75</v>
      </c>
      <c r="R4798" t="str">
        <f t="shared" si="746"/>
        <v>18-Jul-08 Friday 17</v>
      </c>
    </row>
    <row r="4799" spans="4:18" x14ac:dyDescent="0.35">
      <c r="D4799" s="21">
        <f t="shared" si="747"/>
        <v>39647.708333321709</v>
      </c>
      <c r="E4799" s="21" t="b">
        <f t="shared" si="740"/>
        <v>0</v>
      </c>
      <c r="F4799" s="21" t="b">
        <f t="shared" si="741"/>
        <v>0</v>
      </c>
      <c r="G4799" s="20">
        <f t="shared" si="742"/>
        <v>1</v>
      </c>
      <c r="H4799" s="20">
        <f t="shared" si="743"/>
        <v>24</v>
      </c>
      <c r="I4799" s="20">
        <f t="shared" si="748"/>
        <v>18</v>
      </c>
      <c r="J4799" s="21">
        <f t="shared" si="749"/>
        <v>39647</v>
      </c>
      <c r="K4799" s="21"/>
      <c r="L4799" s="21" t="str">
        <f t="shared" si="744"/>
        <v>Friday</v>
      </c>
      <c r="M4799" s="20">
        <f t="shared" si="745"/>
        <v>7</v>
      </c>
      <c r="N4799" s="19">
        <v>5526</v>
      </c>
      <c r="O4799" s="4">
        <f>MATCH(N4799-1,'Supply Data'!$K$12:$K$17)+1</f>
        <v>5</v>
      </c>
      <c r="P4799">
        <f>INDEX('Supply Data'!$L$12:$L$17,'Demand Data'!O4799)</f>
        <v>75</v>
      </c>
      <c r="R4799" t="str">
        <f t="shared" si="746"/>
        <v>18-Jul-08 Friday 18</v>
      </c>
    </row>
    <row r="4800" spans="4:18" x14ac:dyDescent="0.35">
      <c r="D4800" s="21">
        <f t="shared" si="747"/>
        <v>39647.749999988373</v>
      </c>
      <c r="E4800" s="21" t="b">
        <f t="shared" si="740"/>
        <v>0</v>
      </c>
      <c r="F4800" s="21" t="b">
        <f t="shared" si="741"/>
        <v>0</v>
      </c>
      <c r="G4800" s="20">
        <f t="shared" si="742"/>
        <v>1</v>
      </c>
      <c r="H4800" s="20">
        <f t="shared" si="743"/>
        <v>24</v>
      </c>
      <c r="I4800" s="20">
        <f t="shared" si="748"/>
        <v>19</v>
      </c>
      <c r="J4800" s="21">
        <f t="shared" si="749"/>
        <v>39647</v>
      </c>
      <c r="K4800" s="21"/>
      <c r="L4800" s="21" t="str">
        <f t="shared" si="744"/>
        <v>Friday</v>
      </c>
      <c r="M4800" s="20">
        <f t="shared" si="745"/>
        <v>7</v>
      </c>
      <c r="N4800" s="19">
        <v>5944.5</v>
      </c>
      <c r="O4800" s="4">
        <f>MATCH(N4800-1,'Supply Data'!$K$12:$K$17)+1</f>
        <v>5</v>
      </c>
      <c r="P4800">
        <f>INDEX('Supply Data'!$L$12:$L$17,'Demand Data'!O4800)</f>
        <v>75</v>
      </c>
      <c r="R4800" t="str">
        <f t="shared" si="746"/>
        <v>18-Jul-08 Friday 19</v>
      </c>
    </row>
    <row r="4801" spans="4:18" x14ac:dyDescent="0.35">
      <c r="D4801" s="21">
        <f t="shared" si="747"/>
        <v>39647.791666655037</v>
      </c>
      <c r="E4801" s="21" t="b">
        <f t="shared" si="740"/>
        <v>0</v>
      </c>
      <c r="F4801" s="21" t="b">
        <f t="shared" si="741"/>
        <v>0</v>
      </c>
      <c r="G4801" s="20">
        <f t="shared" si="742"/>
        <v>1</v>
      </c>
      <c r="H4801" s="20">
        <f t="shared" si="743"/>
        <v>24</v>
      </c>
      <c r="I4801" s="20">
        <f t="shared" si="748"/>
        <v>20</v>
      </c>
      <c r="J4801" s="21">
        <f t="shared" si="749"/>
        <v>39647</v>
      </c>
      <c r="K4801" s="21"/>
      <c r="L4801" s="21" t="str">
        <f t="shared" si="744"/>
        <v>Friday</v>
      </c>
      <c r="M4801" s="20">
        <f t="shared" si="745"/>
        <v>7</v>
      </c>
      <c r="N4801" s="19">
        <v>5943</v>
      </c>
      <c r="O4801" s="4">
        <f>MATCH(N4801-1,'Supply Data'!$K$12:$K$17)+1</f>
        <v>5</v>
      </c>
      <c r="P4801">
        <f>INDEX('Supply Data'!$L$12:$L$17,'Demand Data'!O4801)</f>
        <v>75</v>
      </c>
      <c r="R4801" t="str">
        <f t="shared" si="746"/>
        <v>18-Jul-08 Friday 20</v>
      </c>
    </row>
    <row r="4802" spans="4:18" x14ac:dyDescent="0.35">
      <c r="D4802" s="21">
        <f t="shared" si="747"/>
        <v>39647.833333321702</v>
      </c>
      <c r="E4802" s="21" t="b">
        <f t="shared" si="740"/>
        <v>0</v>
      </c>
      <c r="F4802" s="21" t="b">
        <f t="shared" si="741"/>
        <v>0</v>
      </c>
      <c r="G4802" s="20">
        <f t="shared" si="742"/>
        <v>1</v>
      </c>
      <c r="H4802" s="20">
        <f t="shared" si="743"/>
        <v>24</v>
      </c>
      <c r="I4802" s="20">
        <f t="shared" si="748"/>
        <v>21</v>
      </c>
      <c r="J4802" s="21">
        <f t="shared" si="749"/>
        <v>39647</v>
      </c>
      <c r="K4802" s="21"/>
      <c r="L4802" s="21" t="str">
        <f t="shared" si="744"/>
        <v>Friday</v>
      </c>
      <c r="M4802" s="20">
        <f t="shared" si="745"/>
        <v>7</v>
      </c>
      <c r="N4802" s="19">
        <v>5806.5</v>
      </c>
      <c r="O4802" s="4">
        <f>MATCH(N4802-1,'Supply Data'!$K$12:$K$17)+1</f>
        <v>5</v>
      </c>
      <c r="P4802">
        <f>INDEX('Supply Data'!$L$12:$L$17,'Demand Data'!O4802)</f>
        <v>75</v>
      </c>
      <c r="R4802" t="str">
        <f t="shared" si="746"/>
        <v>18-Jul-08 Friday 21</v>
      </c>
    </row>
    <row r="4803" spans="4:18" x14ac:dyDescent="0.35">
      <c r="D4803" s="21">
        <f t="shared" si="747"/>
        <v>39647.874999988366</v>
      </c>
      <c r="E4803" s="21" t="b">
        <f t="shared" si="740"/>
        <v>0</v>
      </c>
      <c r="F4803" s="21" t="b">
        <f t="shared" si="741"/>
        <v>0</v>
      </c>
      <c r="G4803" s="20">
        <f t="shared" si="742"/>
        <v>1</v>
      </c>
      <c r="H4803" s="20">
        <f t="shared" si="743"/>
        <v>24</v>
      </c>
      <c r="I4803" s="20">
        <f t="shared" si="748"/>
        <v>22</v>
      </c>
      <c r="J4803" s="21">
        <f t="shared" si="749"/>
        <v>39647</v>
      </c>
      <c r="K4803" s="21"/>
      <c r="L4803" s="21" t="str">
        <f t="shared" si="744"/>
        <v>Friday</v>
      </c>
      <c r="M4803" s="20">
        <f t="shared" si="745"/>
        <v>7</v>
      </c>
      <c r="N4803" s="19">
        <v>5410.5</v>
      </c>
      <c r="O4803" s="4">
        <f>MATCH(N4803-1,'Supply Data'!$K$12:$K$17)+1</f>
        <v>5</v>
      </c>
      <c r="P4803">
        <f>INDEX('Supply Data'!$L$12:$L$17,'Demand Data'!O4803)</f>
        <v>75</v>
      </c>
      <c r="R4803" t="str">
        <f t="shared" si="746"/>
        <v>18-Jul-08 Friday 22</v>
      </c>
    </row>
    <row r="4804" spans="4:18" x14ac:dyDescent="0.35">
      <c r="D4804" s="21">
        <f t="shared" si="747"/>
        <v>39647.91666665503</v>
      </c>
      <c r="E4804" s="21" t="b">
        <f t="shared" si="740"/>
        <v>0</v>
      </c>
      <c r="F4804" s="21" t="b">
        <f t="shared" si="741"/>
        <v>0</v>
      </c>
      <c r="G4804" s="20">
        <f t="shared" si="742"/>
        <v>1</v>
      </c>
      <c r="H4804" s="20">
        <f t="shared" si="743"/>
        <v>24</v>
      </c>
      <c r="I4804" s="20">
        <f t="shared" si="748"/>
        <v>23</v>
      </c>
      <c r="J4804" s="21">
        <f t="shared" si="749"/>
        <v>39647</v>
      </c>
      <c r="K4804" s="21"/>
      <c r="L4804" s="21" t="str">
        <f t="shared" si="744"/>
        <v>Friday</v>
      </c>
      <c r="M4804" s="20">
        <f t="shared" si="745"/>
        <v>7</v>
      </c>
      <c r="N4804" s="19">
        <v>4840.5</v>
      </c>
      <c r="O4804" s="4">
        <f>MATCH(N4804-1,'Supply Data'!$K$12:$K$17)+1</f>
        <v>5</v>
      </c>
      <c r="P4804">
        <f>INDEX('Supply Data'!$L$12:$L$17,'Demand Data'!O4804)</f>
        <v>75</v>
      </c>
      <c r="R4804" t="str">
        <f t="shared" si="746"/>
        <v>18-Jul-08 Friday 23</v>
      </c>
    </row>
    <row r="4805" spans="4:18" x14ac:dyDescent="0.35">
      <c r="D4805" s="21">
        <f t="shared" si="747"/>
        <v>39647.958333321694</v>
      </c>
      <c r="E4805" s="21" t="b">
        <f t="shared" si="740"/>
        <v>0</v>
      </c>
      <c r="F4805" s="21" t="b">
        <f t="shared" si="741"/>
        <v>0</v>
      </c>
      <c r="G4805" s="20">
        <f t="shared" si="742"/>
        <v>1</v>
      </c>
      <c r="H4805" s="20">
        <f t="shared" si="743"/>
        <v>24</v>
      </c>
      <c r="I4805" s="20">
        <f t="shared" si="748"/>
        <v>24</v>
      </c>
      <c r="J4805" s="21">
        <f t="shared" si="749"/>
        <v>39647</v>
      </c>
      <c r="K4805" s="21"/>
      <c r="L4805" s="21" t="str">
        <f t="shared" si="744"/>
        <v>Friday</v>
      </c>
      <c r="M4805" s="20">
        <f t="shared" si="745"/>
        <v>7</v>
      </c>
      <c r="N4805" s="19">
        <v>4627.5</v>
      </c>
      <c r="O4805" s="4">
        <f>MATCH(N4805-1,'Supply Data'!$K$12:$K$17)+1</f>
        <v>4</v>
      </c>
      <c r="P4805">
        <f>INDEX('Supply Data'!$L$12:$L$17,'Demand Data'!O4805)</f>
        <v>50</v>
      </c>
      <c r="R4805" t="str">
        <f t="shared" si="746"/>
        <v>18-Jul-08 Friday 24</v>
      </c>
    </row>
    <row r="4806" spans="4:18" x14ac:dyDescent="0.35">
      <c r="D4806" s="21">
        <f t="shared" si="747"/>
        <v>39647.999999988358</v>
      </c>
      <c r="E4806" s="21" t="b">
        <f t="shared" ref="E4806:E4869" si="750">D4806=$D$2</f>
        <v>0</v>
      </c>
      <c r="F4806" s="21" t="b">
        <f t="shared" ref="F4806:F4869" si="751">D4806=$E$2</f>
        <v>0</v>
      </c>
      <c r="G4806" s="20">
        <f t="shared" si="742"/>
        <v>1</v>
      </c>
      <c r="H4806" s="20">
        <f t="shared" si="743"/>
        <v>24</v>
      </c>
      <c r="I4806" s="20">
        <f t="shared" si="748"/>
        <v>1</v>
      </c>
      <c r="J4806" s="21">
        <f t="shared" si="749"/>
        <v>39648</v>
      </c>
      <c r="K4806" s="21"/>
      <c r="L4806" s="21" t="str">
        <f t="shared" si="744"/>
        <v>Saturday</v>
      </c>
      <c r="M4806" s="20">
        <f t="shared" si="745"/>
        <v>7</v>
      </c>
      <c r="N4806" s="19">
        <v>4335</v>
      </c>
      <c r="O4806" s="4">
        <f>MATCH(N4806-1,'Supply Data'!$K$12:$K$17)+1</f>
        <v>4</v>
      </c>
      <c r="P4806">
        <f>INDEX('Supply Data'!$L$12:$L$17,'Demand Data'!O4806)</f>
        <v>50</v>
      </c>
      <c r="R4806" t="str">
        <f t="shared" si="746"/>
        <v>19-Jul-08 Saturday 1</v>
      </c>
    </row>
    <row r="4807" spans="4:18" x14ac:dyDescent="0.35">
      <c r="D4807" s="21">
        <f t="shared" si="747"/>
        <v>39648.041666655023</v>
      </c>
      <c r="E4807" s="21" t="b">
        <f t="shared" si="750"/>
        <v>0</v>
      </c>
      <c r="F4807" s="21" t="b">
        <f t="shared" si="751"/>
        <v>0</v>
      </c>
      <c r="G4807" s="20">
        <f t="shared" ref="G4807:G4870" si="752">IF(E4807,2,IF(F4807,3,1))</f>
        <v>1</v>
      </c>
      <c r="H4807" s="20">
        <f t="shared" ref="H4807:H4870" si="753">CHOOSE(G4807,24,23,25)</f>
        <v>24</v>
      </c>
      <c r="I4807" s="20">
        <f t="shared" si="748"/>
        <v>2</v>
      </c>
      <c r="J4807" s="21">
        <f t="shared" si="749"/>
        <v>39648</v>
      </c>
      <c r="K4807" s="21"/>
      <c r="L4807" s="21" t="str">
        <f t="shared" ref="L4807:L4870" si="754">TEXT(J4807,"ddddd")</f>
        <v>Saturday</v>
      </c>
      <c r="M4807" s="20">
        <f t="shared" ref="M4807:M4870" si="755">MONTH(D4807)</f>
        <v>7</v>
      </c>
      <c r="N4807" s="19">
        <v>4210.5</v>
      </c>
      <c r="O4807" s="4">
        <f>MATCH(N4807-1,'Supply Data'!$K$12:$K$17)+1</f>
        <v>4</v>
      </c>
      <c r="P4807">
        <f>INDEX('Supply Data'!$L$12:$L$17,'Demand Data'!O4807)</f>
        <v>50</v>
      </c>
      <c r="R4807" t="str">
        <f t="shared" ref="R4807:R4870" si="756">TEXT(D4807,"dd-mmm-yy ddddd")&amp;" "&amp;I4807</f>
        <v>19-Jul-08 Saturday 2</v>
      </c>
    </row>
    <row r="4808" spans="4:18" x14ac:dyDescent="0.35">
      <c r="D4808" s="21">
        <f t="shared" ref="D4808:D4871" si="757">D4807+1/24</f>
        <v>39648.083333321687</v>
      </c>
      <c r="E4808" s="21" t="b">
        <f t="shared" si="750"/>
        <v>0</v>
      </c>
      <c r="F4808" s="21" t="b">
        <f t="shared" si="751"/>
        <v>0</v>
      </c>
      <c r="G4808" s="20">
        <f t="shared" si="752"/>
        <v>1</v>
      </c>
      <c r="H4808" s="20">
        <f t="shared" si="753"/>
        <v>24</v>
      </c>
      <c r="I4808" s="20">
        <f t="shared" ref="I4808:I4871" si="758">IF(I4807&gt;=H4808,1,I4807+1)</f>
        <v>3</v>
      </c>
      <c r="J4808" s="21">
        <f t="shared" ref="J4808:J4871" si="759">IF(I4808=1,J4807+1,J4807)</f>
        <v>39648</v>
      </c>
      <c r="K4808" s="21"/>
      <c r="L4808" s="21" t="str">
        <f t="shared" si="754"/>
        <v>Saturday</v>
      </c>
      <c r="M4808" s="20">
        <f t="shared" si="755"/>
        <v>7</v>
      </c>
      <c r="N4808" s="19">
        <v>4144.5</v>
      </c>
      <c r="O4808" s="4">
        <f>MATCH(N4808-1,'Supply Data'!$K$12:$K$17)+1</f>
        <v>4</v>
      </c>
      <c r="P4808">
        <f>INDEX('Supply Data'!$L$12:$L$17,'Demand Data'!O4808)</f>
        <v>50</v>
      </c>
      <c r="R4808" t="str">
        <f t="shared" si="756"/>
        <v>19-Jul-08 Saturday 3</v>
      </c>
    </row>
    <row r="4809" spans="4:18" x14ac:dyDescent="0.35">
      <c r="D4809" s="21">
        <f t="shared" si="757"/>
        <v>39648.124999988351</v>
      </c>
      <c r="E4809" s="21" t="b">
        <f t="shared" si="750"/>
        <v>0</v>
      </c>
      <c r="F4809" s="21" t="b">
        <f t="shared" si="751"/>
        <v>0</v>
      </c>
      <c r="G4809" s="20">
        <f t="shared" si="752"/>
        <v>1</v>
      </c>
      <c r="H4809" s="20">
        <f t="shared" si="753"/>
        <v>24</v>
      </c>
      <c r="I4809" s="20">
        <f t="shared" si="758"/>
        <v>4</v>
      </c>
      <c r="J4809" s="21">
        <f t="shared" si="759"/>
        <v>39648</v>
      </c>
      <c r="K4809" s="21"/>
      <c r="L4809" s="21" t="str">
        <f t="shared" si="754"/>
        <v>Saturday</v>
      </c>
      <c r="M4809" s="20">
        <f t="shared" si="755"/>
        <v>7</v>
      </c>
      <c r="N4809" s="19">
        <v>4113</v>
      </c>
      <c r="O4809" s="4">
        <f>MATCH(N4809-1,'Supply Data'!$K$12:$K$17)+1</f>
        <v>4</v>
      </c>
      <c r="P4809">
        <f>INDEX('Supply Data'!$L$12:$L$17,'Demand Data'!O4809)</f>
        <v>50</v>
      </c>
      <c r="R4809" t="str">
        <f t="shared" si="756"/>
        <v>19-Jul-08 Saturday 4</v>
      </c>
    </row>
    <row r="4810" spans="4:18" x14ac:dyDescent="0.35">
      <c r="D4810" s="21">
        <f t="shared" si="757"/>
        <v>39648.166666655015</v>
      </c>
      <c r="E4810" s="21" t="b">
        <f t="shared" si="750"/>
        <v>0</v>
      </c>
      <c r="F4810" s="21" t="b">
        <f t="shared" si="751"/>
        <v>0</v>
      </c>
      <c r="G4810" s="20">
        <f t="shared" si="752"/>
        <v>1</v>
      </c>
      <c r="H4810" s="20">
        <f t="shared" si="753"/>
        <v>24</v>
      </c>
      <c r="I4810" s="20">
        <f t="shared" si="758"/>
        <v>5</v>
      </c>
      <c r="J4810" s="21">
        <f t="shared" si="759"/>
        <v>39648</v>
      </c>
      <c r="K4810" s="21"/>
      <c r="L4810" s="21" t="str">
        <f t="shared" si="754"/>
        <v>Saturday</v>
      </c>
      <c r="M4810" s="20">
        <f t="shared" si="755"/>
        <v>7</v>
      </c>
      <c r="N4810" s="19">
        <v>4287</v>
      </c>
      <c r="O4810" s="4">
        <f>MATCH(N4810-1,'Supply Data'!$K$12:$K$17)+1</f>
        <v>4</v>
      </c>
      <c r="P4810">
        <f>INDEX('Supply Data'!$L$12:$L$17,'Demand Data'!O4810)</f>
        <v>50</v>
      </c>
      <c r="R4810" t="str">
        <f t="shared" si="756"/>
        <v>19-Jul-08 Saturday 5</v>
      </c>
    </row>
    <row r="4811" spans="4:18" x14ac:dyDescent="0.35">
      <c r="D4811" s="21">
        <f t="shared" si="757"/>
        <v>39648.20833332168</v>
      </c>
      <c r="E4811" s="21" t="b">
        <f t="shared" si="750"/>
        <v>0</v>
      </c>
      <c r="F4811" s="21" t="b">
        <f t="shared" si="751"/>
        <v>0</v>
      </c>
      <c r="G4811" s="20">
        <f t="shared" si="752"/>
        <v>1</v>
      </c>
      <c r="H4811" s="20">
        <f t="shared" si="753"/>
        <v>24</v>
      </c>
      <c r="I4811" s="20">
        <f t="shared" si="758"/>
        <v>6</v>
      </c>
      <c r="J4811" s="21">
        <f t="shared" si="759"/>
        <v>39648</v>
      </c>
      <c r="K4811" s="21"/>
      <c r="L4811" s="21" t="str">
        <f t="shared" si="754"/>
        <v>Saturday</v>
      </c>
      <c r="M4811" s="20">
        <f t="shared" si="755"/>
        <v>7</v>
      </c>
      <c r="N4811" s="19">
        <v>4264.5</v>
      </c>
      <c r="O4811" s="4">
        <f>MATCH(N4811-1,'Supply Data'!$K$12:$K$17)+1</f>
        <v>4</v>
      </c>
      <c r="P4811">
        <f>INDEX('Supply Data'!$L$12:$L$17,'Demand Data'!O4811)</f>
        <v>50</v>
      </c>
      <c r="R4811" t="str">
        <f t="shared" si="756"/>
        <v>19-Jul-08 Saturday 6</v>
      </c>
    </row>
    <row r="4812" spans="4:18" x14ac:dyDescent="0.35">
      <c r="D4812" s="21">
        <f t="shared" si="757"/>
        <v>39648.249999988344</v>
      </c>
      <c r="E4812" s="21" t="b">
        <f t="shared" si="750"/>
        <v>0</v>
      </c>
      <c r="F4812" s="21" t="b">
        <f t="shared" si="751"/>
        <v>0</v>
      </c>
      <c r="G4812" s="20">
        <f t="shared" si="752"/>
        <v>1</v>
      </c>
      <c r="H4812" s="20">
        <f t="shared" si="753"/>
        <v>24</v>
      </c>
      <c r="I4812" s="20">
        <f t="shared" si="758"/>
        <v>7</v>
      </c>
      <c r="J4812" s="21">
        <f t="shared" si="759"/>
        <v>39648</v>
      </c>
      <c r="K4812" s="21"/>
      <c r="L4812" s="21" t="str">
        <f t="shared" si="754"/>
        <v>Saturday</v>
      </c>
      <c r="M4812" s="20">
        <f t="shared" si="755"/>
        <v>7</v>
      </c>
      <c r="N4812" s="19">
        <v>4417.5</v>
      </c>
      <c r="O4812" s="4">
        <f>MATCH(N4812-1,'Supply Data'!$K$12:$K$17)+1</f>
        <v>4</v>
      </c>
      <c r="P4812">
        <f>INDEX('Supply Data'!$L$12:$L$17,'Demand Data'!O4812)</f>
        <v>50</v>
      </c>
      <c r="R4812" t="str">
        <f t="shared" si="756"/>
        <v>19-Jul-08 Saturday 7</v>
      </c>
    </row>
    <row r="4813" spans="4:18" x14ac:dyDescent="0.35">
      <c r="D4813" s="21">
        <f t="shared" si="757"/>
        <v>39648.291666655008</v>
      </c>
      <c r="E4813" s="21" t="b">
        <f t="shared" si="750"/>
        <v>0</v>
      </c>
      <c r="F4813" s="21" t="b">
        <f t="shared" si="751"/>
        <v>0</v>
      </c>
      <c r="G4813" s="20">
        <f t="shared" si="752"/>
        <v>1</v>
      </c>
      <c r="H4813" s="20">
        <f t="shared" si="753"/>
        <v>24</v>
      </c>
      <c r="I4813" s="20">
        <f t="shared" si="758"/>
        <v>8</v>
      </c>
      <c r="J4813" s="21">
        <f t="shared" si="759"/>
        <v>39648</v>
      </c>
      <c r="K4813" s="21"/>
      <c r="L4813" s="21" t="str">
        <f t="shared" si="754"/>
        <v>Saturday</v>
      </c>
      <c r="M4813" s="20">
        <f t="shared" si="755"/>
        <v>7</v>
      </c>
      <c r="N4813" s="19">
        <v>5058</v>
      </c>
      <c r="O4813" s="4">
        <f>MATCH(N4813-1,'Supply Data'!$K$12:$K$17)+1</f>
        <v>5</v>
      </c>
      <c r="P4813">
        <f>INDEX('Supply Data'!$L$12:$L$17,'Demand Data'!O4813)</f>
        <v>75</v>
      </c>
      <c r="R4813" t="str">
        <f t="shared" si="756"/>
        <v>19-Jul-08 Saturday 8</v>
      </c>
    </row>
    <row r="4814" spans="4:18" x14ac:dyDescent="0.35">
      <c r="D4814" s="21">
        <f t="shared" si="757"/>
        <v>39648.333333321672</v>
      </c>
      <c r="E4814" s="21" t="b">
        <f t="shared" si="750"/>
        <v>0</v>
      </c>
      <c r="F4814" s="21" t="b">
        <f t="shared" si="751"/>
        <v>0</v>
      </c>
      <c r="G4814" s="20">
        <f t="shared" si="752"/>
        <v>1</v>
      </c>
      <c r="H4814" s="20">
        <f t="shared" si="753"/>
        <v>24</v>
      </c>
      <c r="I4814" s="20">
        <f t="shared" si="758"/>
        <v>9</v>
      </c>
      <c r="J4814" s="21">
        <f t="shared" si="759"/>
        <v>39648</v>
      </c>
      <c r="K4814" s="21"/>
      <c r="L4814" s="21" t="str">
        <f t="shared" si="754"/>
        <v>Saturday</v>
      </c>
      <c r="M4814" s="20">
        <f t="shared" si="755"/>
        <v>7</v>
      </c>
      <c r="N4814" s="19">
        <v>5529</v>
      </c>
      <c r="O4814" s="4">
        <f>MATCH(N4814-1,'Supply Data'!$K$12:$K$17)+1</f>
        <v>5</v>
      </c>
      <c r="P4814">
        <f>INDEX('Supply Data'!$L$12:$L$17,'Demand Data'!O4814)</f>
        <v>75</v>
      </c>
      <c r="R4814" t="str">
        <f t="shared" si="756"/>
        <v>19-Jul-08 Saturday 9</v>
      </c>
    </row>
    <row r="4815" spans="4:18" x14ac:dyDescent="0.35">
      <c r="D4815" s="21">
        <f t="shared" si="757"/>
        <v>39648.374999988337</v>
      </c>
      <c r="E4815" s="21" t="b">
        <f t="shared" si="750"/>
        <v>0</v>
      </c>
      <c r="F4815" s="21" t="b">
        <f t="shared" si="751"/>
        <v>0</v>
      </c>
      <c r="G4815" s="20">
        <f t="shared" si="752"/>
        <v>1</v>
      </c>
      <c r="H4815" s="20">
        <f t="shared" si="753"/>
        <v>24</v>
      </c>
      <c r="I4815" s="20">
        <f t="shared" si="758"/>
        <v>10</v>
      </c>
      <c r="J4815" s="21">
        <f t="shared" si="759"/>
        <v>39648</v>
      </c>
      <c r="K4815" s="21"/>
      <c r="L4815" s="21" t="str">
        <f t="shared" si="754"/>
        <v>Saturday</v>
      </c>
      <c r="M4815" s="20">
        <f t="shared" si="755"/>
        <v>7</v>
      </c>
      <c r="N4815" s="19">
        <v>5764.5</v>
      </c>
      <c r="O4815" s="4">
        <f>MATCH(N4815-1,'Supply Data'!$K$12:$K$17)+1</f>
        <v>5</v>
      </c>
      <c r="P4815">
        <f>INDEX('Supply Data'!$L$12:$L$17,'Demand Data'!O4815)</f>
        <v>75</v>
      </c>
      <c r="R4815" t="str">
        <f t="shared" si="756"/>
        <v>19-Jul-08 Saturday 10</v>
      </c>
    </row>
    <row r="4816" spans="4:18" x14ac:dyDescent="0.35">
      <c r="D4816" s="21">
        <f t="shared" si="757"/>
        <v>39648.416666655001</v>
      </c>
      <c r="E4816" s="21" t="b">
        <f t="shared" si="750"/>
        <v>0</v>
      </c>
      <c r="F4816" s="21" t="b">
        <f t="shared" si="751"/>
        <v>0</v>
      </c>
      <c r="G4816" s="20">
        <f t="shared" si="752"/>
        <v>1</v>
      </c>
      <c r="H4816" s="20">
        <f t="shared" si="753"/>
        <v>24</v>
      </c>
      <c r="I4816" s="20">
        <f t="shared" si="758"/>
        <v>11</v>
      </c>
      <c r="J4816" s="21">
        <f t="shared" si="759"/>
        <v>39648</v>
      </c>
      <c r="K4816" s="21"/>
      <c r="L4816" s="21" t="str">
        <f t="shared" si="754"/>
        <v>Saturday</v>
      </c>
      <c r="M4816" s="20">
        <f t="shared" si="755"/>
        <v>7</v>
      </c>
      <c r="N4816" s="19">
        <v>6010.5</v>
      </c>
      <c r="O4816" s="4">
        <f>MATCH(N4816-1,'Supply Data'!$K$12:$K$17)+1</f>
        <v>5</v>
      </c>
      <c r="P4816">
        <f>INDEX('Supply Data'!$L$12:$L$17,'Demand Data'!O4816)</f>
        <v>75</v>
      </c>
      <c r="R4816" t="str">
        <f t="shared" si="756"/>
        <v>19-Jul-08 Saturday 11</v>
      </c>
    </row>
    <row r="4817" spans="4:18" x14ac:dyDescent="0.35">
      <c r="D4817" s="21">
        <f t="shared" si="757"/>
        <v>39648.458333321665</v>
      </c>
      <c r="E4817" s="21" t="b">
        <f t="shared" si="750"/>
        <v>0</v>
      </c>
      <c r="F4817" s="21" t="b">
        <f t="shared" si="751"/>
        <v>0</v>
      </c>
      <c r="G4817" s="20">
        <f t="shared" si="752"/>
        <v>1</v>
      </c>
      <c r="H4817" s="20">
        <f t="shared" si="753"/>
        <v>24</v>
      </c>
      <c r="I4817" s="20">
        <f t="shared" si="758"/>
        <v>12</v>
      </c>
      <c r="J4817" s="21">
        <f t="shared" si="759"/>
        <v>39648</v>
      </c>
      <c r="K4817" s="21"/>
      <c r="L4817" s="21" t="str">
        <f t="shared" si="754"/>
        <v>Saturday</v>
      </c>
      <c r="M4817" s="20">
        <f t="shared" si="755"/>
        <v>7</v>
      </c>
      <c r="N4817" s="19">
        <v>5743.5</v>
      </c>
      <c r="O4817" s="4">
        <f>MATCH(N4817-1,'Supply Data'!$K$12:$K$17)+1</f>
        <v>5</v>
      </c>
      <c r="P4817">
        <f>INDEX('Supply Data'!$L$12:$L$17,'Demand Data'!O4817)</f>
        <v>75</v>
      </c>
      <c r="R4817" t="str">
        <f t="shared" si="756"/>
        <v>19-Jul-08 Saturday 12</v>
      </c>
    </row>
    <row r="4818" spans="4:18" x14ac:dyDescent="0.35">
      <c r="D4818" s="21">
        <f t="shared" si="757"/>
        <v>39648.499999988329</v>
      </c>
      <c r="E4818" s="21" t="b">
        <f t="shared" si="750"/>
        <v>0</v>
      </c>
      <c r="F4818" s="21" t="b">
        <f t="shared" si="751"/>
        <v>0</v>
      </c>
      <c r="G4818" s="20">
        <f t="shared" si="752"/>
        <v>1</v>
      </c>
      <c r="H4818" s="20">
        <f t="shared" si="753"/>
        <v>24</v>
      </c>
      <c r="I4818" s="20">
        <f t="shared" si="758"/>
        <v>13</v>
      </c>
      <c r="J4818" s="21">
        <f t="shared" si="759"/>
        <v>39648</v>
      </c>
      <c r="K4818" s="21"/>
      <c r="L4818" s="21" t="str">
        <f t="shared" si="754"/>
        <v>Saturday</v>
      </c>
      <c r="M4818" s="20">
        <f t="shared" si="755"/>
        <v>7</v>
      </c>
      <c r="N4818" s="19">
        <v>5662.5</v>
      </c>
      <c r="O4818" s="4">
        <f>MATCH(N4818-1,'Supply Data'!$K$12:$K$17)+1</f>
        <v>5</v>
      </c>
      <c r="P4818">
        <f>INDEX('Supply Data'!$L$12:$L$17,'Demand Data'!O4818)</f>
        <v>75</v>
      </c>
      <c r="R4818" t="str">
        <f t="shared" si="756"/>
        <v>19-Jul-08 Saturday 13</v>
      </c>
    </row>
    <row r="4819" spans="4:18" x14ac:dyDescent="0.35">
      <c r="D4819" s="21">
        <f t="shared" si="757"/>
        <v>39648.541666654994</v>
      </c>
      <c r="E4819" s="21" t="b">
        <f t="shared" si="750"/>
        <v>0</v>
      </c>
      <c r="F4819" s="21" t="b">
        <f t="shared" si="751"/>
        <v>0</v>
      </c>
      <c r="G4819" s="20">
        <f t="shared" si="752"/>
        <v>1</v>
      </c>
      <c r="H4819" s="20">
        <f t="shared" si="753"/>
        <v>24</v>
      </c>
      <c r="I4819" s="20">
        <f t="shared" si="758"/>
        <v>14</v>
      </c>
      <c r="J4819" s="21">
        <f t="shared" si="759"/>
        <v>39648</v>
      </c>
      <c r="K4819" s="21"/>
      <c r="L4819" s="21" t="str">
        <f t="shared" si="754"/>
        <v>Saturday</v>
      </c>
      <c r="M4819" s="20">
        <f t="shared" si="755"/>
        <v>7</v>
      </c>
      <c r="N4819" s="19">
        <v>5862</v>
      </c>
      <c r="O4819" s="4">
        <f>MATCH(N4819-1,'Supply Data'!$K$12:$K$17)+1</f>
        <v>5</v>
      </c>
      <c r="P4819">
        <f>INDEX('Supply Data'!$L$12:$L$17,'Demand Data'!O4819)</f>
        <v>75</v>
      </c>
      <c r="R4819" t="str">
        <f t="shared" si="756"/>
        <v>19-Jul-08 Saturday 14</v>
      </c>
    </row>
    <row r="4820" spans="4:18" x14ac:dyDescent="0.35">
      <c r="D4820" s="21">
        <f t="shared" si="757"/>
        <v>39648.583333321658</v>
      </c>
      <c r="E4820" s="21" t="b">
        <f t="shared" si="750"/>
        <v>0</v>
      </c>
      <c r="F4820" s="21" t="b">
        <f t="shared" si="751"/>
        <v>0</v>
      </c>
      <c r="G4820" s="20">
        <f t="shared" si="752"/>
        <v>1</v>
      </c>
      <c r="H4820" s="20">
        <f t="shared" si="753"/>
        <v>24</v>
      </c>
      <c r="I4820" s="20">
        <f t="shared" si="758"/>
        <v>15</v>
      </c>
      <c r="J4820" s="21">
        <f t="shared" si="759"/>
        <v>39648</v>
      </c>
      <c r="K4820" s="21"/>
      <c r="L4820" s="21" t="str">
        <f t="shared" si="754"/>
        <v>Saturday</v>
      </c>
      <c r="M4820" s="20">
        <f t="shared" si="755"/>
        <v>7</v>
      </c>
      <c r="N4820" s="19">
        <v>5710.5</v>
      </c>
      <c r="O4820" s="4">
        <f>MATCH(N4820-1,'Supply Data'!$K$12:$K$17)+1</f>
        <v>5</v>
      </c>
      <c r="P4820">
        <f>INDEX('Supply Data'!$L$12:$L$17,'Demand Data'!O4820)</f>
        <v>75</v>
      </c>
      <c r="R4820" t="str">
        <f t="shared" si="756"/>
        <v>19-Jul-08 Saturday 15</v>
      </c>
    </row>
    <row r="4821" spans="4:18" x14ac:dyDescent="0.35">
      <c r="D4821" s="21">
        <f t="shared" si="757"/>
        <v>39648.624999988322</v>
      </c>
      <c r="E4821" s="21" t="b">
        <f t="shared" si="750"/>
        <v>0</v>
      </c>
      <c r="F4821" s="21" t="b">
        <f t="shared" si="751"/>
        <v>0</v>
      </c>
      <c r="G4821" s="20">
        <f t="shared" si="752"/>
        <v>1</v>
      </c>
      <c r="H4821" s="20">
        <f t="shared" si="753"/>
        <v>24</v>
      </c>
      <c r="I4821" s="20">
        <f t="shared" si="758"/>
        <v>16</v>
      </c>
      <c r="J4821" s="21">
        <f t="shared" si="759"/>
        <v>39648</v>
      </c>
      <c r="K4821" s="21"/>
      <c r="L4821" s="21" t="str">
        <f t="shared" si="754"/>
        <v>Saturday</v>
      </c>
      <c r="M4821" s="20">
        <f t="shared" si="755"/>
        <v>7</v>
      </c>
      <c r="N4821" s="19">
        <v>5662.5</v>
      </c>
      <c r="O4821" s="4">
        <f>MATCH(N4821-1,'Supply Data'!$K$12:$K$17)+1</f>
        <v>5</v>
      </c>
      <c r="P4821">
        <f>INDEX('Supply Data'!$L$12:$L$17,'Demand Data'!O4821)</f>
        <v>75</v>
      </c>
      <c r="R4821" t="str">
        <f t="shared" si="756"/>
        <v>19-Jul-08 Saturday 16</v>
      </c>
    </row>
    <row r="4822" spans="4:18" x14ac:dyDescent="0.35">
      <c r="D4822" s="21">
        <f t="shared" si="757"/>
        <v>39648.666666654986</v>
      </c>
      <c r="E4822" s="21" t="b">
        <f t="shared" si="750"/>
        <v>0</v>
      </c>
      <c r="F4822" s="21" t="b">
        <f t="shared" si="751"/>
        <v>0</v>
      </c>
      <c r="G4822" s="20">
        <f t="shared" si="752"/>
        <v>1</v>
      </c>
      <c r="H4822" s="20">
        <f t="shared" si="753"/>
        <v>24</v>
      </c>
      <c r="I4822" s="20">
        <f t="shared" si="758"/>
        <v>17</v>
      </c>
      <c r="J4822" s="21">
        <f t="shared" si="759"/>
        <v>39648</v>
      </c>
      <c r="K4822" s="21"/>
      <c r="L4822" s="21" t="str">
        <f t="shared" si="754"/>
        <v>Saturday</v>
      </c>
      <c r="M4822" s="20">
        <f t="shared" si="755"/>
        <v>7</v>
      </c>
      <c r="N4822" s="19">
        <v>5455.5</v>
      </c>
      <c r="O4822" s="4">
        <f>MATCH(N4822-1,'Supply Data'!$K$12:$K$17)+1</f>
        <v>5</v>
      </c>
      <c r="P4822">
        <f>INDEX('Supply Data'!$L$12:$L$17,'Demand Data'!O4822)</f>
        <v>75</v>
      </c>
      <c r="R4822" t="str">
        <f t="shared" si="756"/>
        <v>19-Jul-08 Saturday 17</v>
      </c>
    </row>
    <row r="4823" spans="4:18" x14ac:dyDescent="0.35">
      <c r="D4823" s="21">
        <f t="shared" si="757"/>
        <v>39648.708333321651</v>
      </c>
      <c r="E4823" s="21" t="b">
        <f t="shared" si="750"/>
        <v>0</v>
      </c>
      <c r="F4823" s="21" t="b">
        <f t="shared" si="751"/>
        <v>0</v>
      </c>
      <c r="G4823" s="20">
        <f t="shared" si="752"/>
        <v>1</v>
      </c>
      <c r="H4823" s="20">
        <f t="shared" si="753"/>
        <v>24</v>
      </c>
      <c r="I4823" s="20">
        <f t="shared" si="758"/>
        <v>18</v>
      </c>
      <c r="J4823" s="21">
        <f t="shared" si="759"/>
        <v>39648</v>
      </c>
      <c r="K4823" s="21"/>
      <c r="L4823" s="21" t="str">
        <f t="shared" si="754"/>
        <v>Saturday</v>
      </c>
      <c r="M4823" s="20">
        <f t="shared" si="755"/>
        <v>7</v>
      </c>
      <c r="N4823" s="19">
        <v>5416.5</v>
      </c>
      <c r="O4823" s="4">
        <f>MATCH(N4823-1,'Supply Data'!$K$12:$K$17)+1</f>
        <v>5</v>
      </c>
      <c r="P4823">
        <f>INDEX('Supply Data'!$L$12:$L$17,'Demand Data'!O4823)</f>
        <v>75</v>
      </c>
      <c r="R4823" t="str">
        <f t="shared" si="756"/>
        <v>19-Jul-08 Saturday 18</v>
      </c>
    </row>
    <row r="4824" spans="4:18" x14ac:dyDescent="0.35">
      <c r="D4824" s="21">
        <f t="shared" si="757"/>
        <v>39648.749999988315</v>
      </c>
      <c r="E4824" s="21" t="b">
        <f t="shared" si="750"/>
        <v>0</v>
      </c>
      <c r="F4824" s="21" t="b">
        <f t="shared" si="751"/>
        <v>0</v>
      </c>
      <c r="G4824" s="20">
        <f t="shared" si="752"/>
        <v>1</v>
      </c>
      <c r="H4824" s="20">
        <f t="shared" si="753"/>
        <v>24</v>
      </c>
      <c r="I4824" s="20">
        <f t="shared" si="758"/>
        <v>19</v>
      </c>
      <c r="J4824" s="21">
        <f t="shared" si="759"/>
        <v>39648</v>
      </c>
      <c r="K4824" s="21"/>
      <c r="L4824" s="21" t="str">
        <f t="shared" si="754"/>
        <v>Saturday</v>
      </c>
      <c r="M4824" s="20">
        <f t="shared" si="755"/>
        <v>7</v>
      </c>
      <c r="N4824" s="19">
        <v>5776.5</v>
      </c>
      <c r="O4824" s="4">
        <f>MATCH(N4824-1,'Supply Data'!$K$12:$K$17)+1</f>
        <v>5</v>
      </c>
      <c r="P4824">
        <f>INDEX('Supply Data'!$L$12:$L$17,'Demand Data'!O4824)</f>
        <v>75</v>
      </c>
      <c r="R4824" t="str">
        <f t="shared" si="756"/>
        <v>19-Jul-08 Saturday 19</v>
      </c>
    </row>
    <row r="4825" spans="4:18" x14ac:dyDescent="0.35">
      <c r="D4825" s="21">
        <f t="shared" si="757"/>
        <v>39648.791666654979</v>
      </c>
      <c r="E4825" s="21" t="b">
        <f t="shared" si="750"/>
        <v>0</v>
      </c>
      <c r="F4825" s="21" t="b">
        <f t="shared" si="751"/>
        <v>0</v>
      </c>
      <c r="G4825" s="20">
        <f t="shared" si="752"/>
        <v>1</v>
      </c>
      <c r="H4825" s="20">
        <f t="shared" si="753"/>
        <v>24</v>
      </c>
      <c r="I4825" s="20">
        <f t="shared" si="758"/>
        <v>20</v>
      </c>
      <c r="J4825" s="21">
        <f t="shared" si="759"/>
        <v>39648</v>
      </c>
      <c r="K4825" s="21"/>
      <c r="L4825" s="21" t="str">
        <f t="shared" si="754"/>
        <v>Saturday</v>
      </c>
      <c r="M4825" s="20">
        <f t="shared" si="755"/>
        <v>7</v>
      </c>
      <c r="N4825" s="19">
        <v>5685</v>
      </c>
      <c r="O4825" s="4">
        <f>MATCH(N4825-1,'Supply Data'!$K$12:$K$17)+1</f>
        <v>5</v>
      </c>
      <c r="P4825">
        <f>INDEX('Supply Data'!$L$12:$L$17,'Demand Data'!O4825)</f>
        <v>75</v>
      </c>
      <c r="R4825" t="str">
        <f t="shared" si="756"/>
        <v>19-Jul-08 Saturday 20</v>
      </c>
    </row>
    <row r="4826" spans="4:18" x14ac:dyDescent="0.35">
      <c r="D4826" s="21">
        <f t="shared" si="757"/>
        <v>39648.833333321643</v>
      </c>
      <c r="E4826" s="21" t="b">
        <f t="shared" si="750"/>
        <v>0</v>
      </c>
      <c r="F4826" s="21" t="b">
        <f t="shared" si="751"/>
        <v>0</v>
      </c>
      <c r="G4826" s="20">
        <f t="shared" si="752"/>
        <v>1</v>
      </c>
      <c r="H4826" s="20">
        <f t="shared" si="753"/>
        <v>24</v>
      </c>
      <c r="I4826" s="20">
        <f t="shared" si="758"/>
        <v>21</v>
      </c>
      <c r="J4826" s="21">
        <f t="shared" si="759"/>
        <v>39648</v>
      </c>
      <c r="K4826" s="21"/>
      <c r="L4826" s="21" t="str">
        <f t="shared" si="754"/>
        <v>Saturday</v>
      </c>
      <c r="M4826" s="20">
        <f t="shared" si="755"/>
        <v>7</v>
      </c>
      <c r="N4826" s="19">
        <v>5391</v>
      </c>
      <c r="O4826" s="4">
        <f>MATCH(N4826-1,'Supply Data'!$K$12:$K$17)+1</f>
        <v>5</v>
      </c>
      <c r="P4826">
        <f>INDEX('Supply Data'!$L$12:$L$17,'Demand Data'!O4826)</f>
        <v>75</v>
      </c>
      <c r="R4826" t="str">
        <f t="shared" si="756"/>
        <v>19-Jul-08 Saturday 21</v>
      </c>
    </row>
    <row r="4827" spans="4:18" x14ac:dyDescent="0.35">
      <c r="D4827" s="21">
        <f t="shared" si="757"/>
        <v>39648.874999988308</v>
      </c>
      <c r="E4827" s="21" t="b">
        <f t="shared" si="750"/>
        <v>0</v>
      </c>
      <c r="F4827" s="21" t="b">
        <f t="shared" si="751"/>
        <v>0</v>
      </c>
      <c r="G4827" s="20">
        <f t="shared" si="752"/>
        <v>1</v>
      </c>
      <c r="H4827" s="20">
        <f t="shared" si="753"/>
        <v>24</v>
      </c>
      <c r="I4827" s="20">
        <f t="shared" si="758"/>
        <v>22</v>
      </c>
      <c r="J4827" s="21">
        <f t="shared" si="759"/>
        <v>39648</v>
      </c>
      <c r="K4827" s="21"/>
      <c r="L4827" s="21" t="str">
        <f t="shared" si="754"/>
        <v>Saturday</v>
      </c>
      <c r="M4827" s="20">
        <f t="shared" si="755"/>
        <v>7</v>
      </c>
      <c r="N4827" s="19">
        <v>5013</v>
      </c>
      <c r="O4827" s="4">
        <f>MATCH(N4827-1,'Supply Data'!$K$12:$K$17)+1</f>
        <v>5</v>
      </c>
      <c r="P4827">
        <f>INDEX('Supply Data'!$L$12:$L$17,'Demand Data'!O4827)</f>
        <v>75</v>
      </c>
      <c r="R4827" t="str">
        <f t="shared" si="756"/>
        <v>19-Jul-08 Saturday 22</v>
      </c>
    </row>
    <row r="4828" spans="4:18" x14ac:dyDescent="0.35">
      <c r="D4828" s="21">
        <f t="shared" si="757"/>
        <v>39648.916666654972</v>
      </c>
      <c r="E4828" s="21" t="b">
        <f t="shared" si="750"/>
        <v>0</v>
      </c>
      <c r="F4828" s="21" t="b">
        <f t="shared" si="751"/>
        <v>0</v>
      </c>
      <c r="G4828" s="20">
        <f t="shared" si="752"/>
        <v>1</v>
      </c>
      <c r="H4828" s="20">
        <f t="shared" si="753"/>
        <v>24</v>
      </c>
      <c r="I4828" s="20">
        <f t="shared" si="758"/>
        <v>23</v>
      </c>
      <c r="J4828" s="21">
        <f t="shared" si="759"/>
        <v>39648</v>
      </c>
      <c r="K4828" s="21"/>
      <c r="L4828" s="21" t="str">
        <f t="shared" si="754"/>
        <v>Saturday</v>
      </c>
      <c r="M4828" s="20">
        <f t="shared" si="755"/>
        <v>7</v>
      </c>
      <c r="N4828" s="19">
        <v>4647</v>
      </c>
      <c r="O4828" s="4">
        <f>MATCH(N4828-1,'Supply Data'!$K$12:$K$17)+1</f>
        <v>4</v>
      </c>
      <c r="P4828">
        <f>INDEX('Supply Data'!$L$12:$L$17,'Demand Data'!O4828)</f>
        <v>50</v>
      </c>
      <c r="R4828" t="str">
        <f t="shared" si="756"/>
        <v>19-Jul-08 Saturday 23</v>
      </c>
    </row>
    <row r="4829" spans="4:18" x14ac:dyDescent="0.35">
      <c r="D4829" s="21">
        <f t="shared" si="757"/>
        <v>39648.958333321636</v>
      </c>
      <c r="E4829" s="21" t="b">
        <f t="shared" si="750"/>
        <v>0</v>
      </c>
      <c r="F4829" s="21" t="b">
        <f t="shared" si="751"/>
        <v>0</v>
      </c>
      <c r="G4829" s="20">
        <f t="shared" si="752"/>
        <v>1</v>
      </c>
      <c r="H4829" s="20">
        <f t="shared" si="753"/>
        <v>24</v>
      </c>
      <c r="I4829" s="20">
        <f t="shared" si="758"/>
        <v>24</v>
      </c>
      <c r="J4829" s="21">
        <f t="shared" si="759"/>
        <v>39648</v>
      </c>
      <c r="K4829" s="21"/>
      <c r="L4829" s="21" t="str">
        <f t="shared" si="754"/>
        <v>Saturday</v>
      </c>
      <c r="M4829" s="20">
        <f t="shared" si="755"/>
        <v>7</v>
      </c>
      <c r="N4829" s="19">
        <v>4320</v>
      </c>
      <c r="O4829" s="4">
        <f>MATCH(N4829-1,'Supply Data'!$K$12:$K$17)+1</f>
        <v>4</v>
      </c>
      <c r="P4829">
        <f>INDEX('Supply Data'!$L$12:$L$17,'Demand Data'!O4829)</f>
        <v>50</v>
      </c>
      <c r="R4829" t="str">
        <f t="shared" si="756"/>
        <v>19-Jul-08 Saturday 24</v>
      </c>
    </row>
    <row r="4830" spans="4:18" x14ac:dyDescent="0.35">
      <c r="D4830" s="21">
        <f t="shared" si="757"/>
        <v>39648.9999999883</v>
      </c>
      <c r="E4830" s="21" t="b">
        <f t="shared" si="750"/>
        <v>0</v>
      </c>
      <c r="F4830" s="21" t="b">
        <f t="shared" si="751"/>
        <v>0</v>
      </c>
      <c r="G4830" s="20">
        <f t="shared" si="752"/>
        <v>1</v>
      </c>
      <c r="H4830" s="20">
        <f t="shared" si="753"/>
        <v>24</v>
      </c>
      <c r="I4830" s="20">
        <f t="shared" si="758"/>
        <v>1</v>
      </c>
      <c r="J4830" s="21">
        <f t="shared" si="759"/>
        <v>39649</v>
      </c>
      <c r="K4830" s="21"/>
      <c r="L4830" s="21" t="str">
        <f t="shared" si="754"/>
        <v>Sunday</v>
      </c>
      <c r="M4830" s="20">
        <f t="shared" si="755"/>
        <v>7</v>
      </c>
      <c r="N4830" s="19">
        <v>4318.5</v>
      </c>
      <c r="O4830" s="4">
        <f>MATCH(N4830-1,'Supply Data'!$K$12:$K$17)+1</f>
        <v>4</v>
      </c>
      <c r="P4830">
        <f>INDEX('Supply Data'!$L$12:$L$17,'Demand Data'!O4830)</f>
        <v>50</v>
      </c>
      <c r="R4830" t="str">
        <f t="shared" si="756"/>
        <v>20-Jul-08 Sunday 1</v>
      </c>
    </row>
    <row r="4831" spans="4:18" x14ac:dyDescent="0.35">
      <c r="D4831" s="21">
        <f t="shared" si="757"/>
        <v>39649.041666654965</v>
      </c>
      <c r="E4831" s="21" t="b">
        <f t="shared" si="750"/>
        <v>0</v>
      </c>
      <c r="F4831" s="21" t="b">
        <f t="shared" si="751"/>
        <v>0</v>
      </c>
      <c r="G4831" s="20">
        <f t="shared" si="752"/>
        <v>1</v>
      </c>
      <c r="H4831" s="20">
        <f t="shared" si="753"/>
        <v>24</v>
      </c>
      <c r="I4831" s="20">
        <f t="shared" si="758"/>
        <v>2</v>
      </c>
      <c r="J4831" s="21">
        <f t="shared" si="759"/>
        <v>39649</v>
      </c>
      <c r="K4831" s="21"/>
      <c r="L4831" s="21" t="str">
        <f t="shared" si="754"/>
        <v>Sunday</v>
      </c>
      <c r="M4831" s="20">
        <f t="shared" si="755"/>
        <v>7</v>
      </c>
      <c r="N4831" s="19">
        <v>4108.5</v>
      </c>
      <c r="O4831" s="4">
        <f>MATCH(N4831-1,'Supply Data'!$K$12:$K$17)+1</f>
        <v>4</v>
      </c>
      <c r="P4831">
        <f>INDEX('Supply Data'!$L$12:$L$17,'Demand Data'!O4831)</f>
        <v>50</v>
      </c>
      <c r="R4831" t="str">
        <f t="shared" si="756"/>
        <v>20-Jul-08 Sunday 2</v>
      </c>
    </row>
    <row r="4832" spans="4:18" x14ac:dyDescent="0.35">
      <c r="D4832" s="21">
        <f t="shared" si="757"/>
        <v>39649.083333321629</v>
      </c>
      <c r="E4832" s="21" t="b">
        <f t="shared" si="750"/>
        <v>0</v>
      </c>
      <c r="F4832" s="21" t="b">
        <f t="shared" si="751"/>
        <v>0</v>
      </c>
      <c r="G4832" s="20">
        <f t="shared" si="752"/>
        <v>1</v>
      </c>
      <c r="H4832" s="20">
        <f t="shared" si="753"/>
        <v>24</v>
      </c>
      <c r="I4832" s="20">
        <f t="shared" si="758"/>
        <v>3</v>
      </c>
      <c r="J4832" s="21">
        <f t="shared" si="759"/>
        <v>39649</v>
      </c>
      <c r="K4832" s="21"/>
      <c r="L4832" s="21" t="str">
        <f t="shared" si="754"/>
        <v>Sunday</v>
      </c>
      <c r="M4832" s="20">
        <f t="shared" si="755"/>
        <v>7</v>
      </c>
      <c r="N4832" s="19">
        <v>3951</v>
      </c>
      <c r="O4832" s="4">
        <f>MATCH(N4832-1,'Supply Data'!$K$12:$K$17)+1</f>
        <v>4</v>
      </c>
      <c r="P4832">
        <f>INDEX('Supply Data'!$L$12:$L$17,'Demand Data'!O4832)</f>
        <v>50</v>
      </c>
      <c r="R4832" t="str">
        <f t="shared" si="756"/>
        <v>20-Jul-08 Sunday 3</v>
      </c>
    </row>
    <row r="4833" spans="4:18" x14ac:dyDescent="0.35">
      <c r="D4833" s="21">
        <f t="shared" si="757"/>
        <v>39649.124999988293</v>
      </c>
      <c r="E4833" s="21" t="b">
        <f t="shared" si="750"/>
        <v>0</v>
      </c>
      <c r="F4833" s="21" t="b">
        <f t="shared" si="751"/>
        <v>0</v>
      </c>
      <c r="G4833" s="20">
        <f t="shared" si="752"/>
        <v>1</v>
      </c>
      <c r="H4833" s="20">
        <f t="shared" si="753"/>
        <v>24</v>
      </c>
      <c r="I4833" s="20">
        <f t="shared" si="758"/>
        <v>4</v>
      </c>
      <c r="J4833" s="21">
        <f t="shared" si="759"/>
        <v>39649</v>
      </c>
      <c r="K4833" s="21"/>
      <c r="L4833" s="21" t="str">
        <f t="shared" si="754"/>
        <v>Sunday</v>
      </c>
      <c r="M4833" s="20">
        <f t="shared" si="755"/>
        <v>7</v>
      </c>
      <c r="N4833" s="19">
        <v>3898.5</v>
      </c>
      <c r="O4833" s="4">
        <f>MATCH(N4833-1,'Supply Data'!$K$12:$K$17)+1</f>
        <v>4</v>
      </c>
      <c r="P4833">
        <f>INDEX('Supply Data'!$L$12:$L$17,'Demand Data'!O4833)</f>
        <v>50</v>
      </c>
      <c r="R4833" t="str">
        <f t="shared" si="756"/>
        <v>20-Jul-08 Sunday 4</v>
      </c>
    </row>
    <row r="4834" spans="4:18" x14ac:dyDescent="0.35">
      <c r="D4834" s="21">
        <f t="shared" si="757"/>
        <v>39649.166666654957</v>
      </c>
      <c r="E4834" s="21" t="b">
        <f t="shared" si="750"/>
        <v>0</v>
      </c>
      <c r="F4834" s="21" t="b">
        <f t="shared" si="751"/>
        <v>0</v>
      </c>
      <c r="G4834" s="20">
        <f t="shared" si="752"/>
        <v>1</v>
      </c>
      <c r="H4834" s="20">
        <f t="shared" si="753"/>
        <v>24</v>
      </c>
      <c r="I4834" s="20">
        <f t="shared" si="758"/>
        <v>5</v>
      </c>
      <c r="J4834" s="21">
        <f t="shared" si="759"/>
        <v>39649</v>
      </c>
      <c r="K4834" s="21"/>
      <c r="L4834" s="21" t="str">
        <f t="shared" si="754"/>
        <v>Sunday</v>
      </c>
      <c r="M4834" s="20">
        <f t="shared" si="755"/>
        <v>7</v>
      </c>
      <c r="N4834" s="19">
        <v>3829.5</v>
      </c>
      <c r="O4834" s="4">
        <f>MATCH(N4834-1,'Supply Data'!$K$12:$K$17)+1</f>
        <v>4</v>
      </c>
      <c r="P4834">
        <f>INDEX('Supply Data'!$L$12:$L$17,'Demand Data'!O4834)</f>
        <v>50</v>
      </c>
      <c r="R4834" t="str">
        <f t="shared" si="756"/>
        <v>20-Jul-08 Sunday 5</v>
      </c>
    </row>
    <row r="4835" spans="4:18" x14ac:dyDescent="0.35">
      <c r="D4835" s="21">
        <f t="shared" si="757"/>
        <v>39649.208333321621</v>
      </c>
      <c r="E4835" s="21" t="b">
        <f t="shared" si="750"/>
        <v>0</v>
      </c>
      <c r="F4835" s="21" t="b">
        <f t="shared" si="751"/>
        <v>0</v>
      </c>
      <c r="G4835" s="20">
        <f t="shared" si="752"/>
        <v>1</v>
      </c>
      <c r="H4835" s="20">
        <f t="shared" si="753"/>
        <v>24</v>
      </c>
      <c r="I4835" s="20">
        <f t="shared" si="758"/>
        <v>6</v>
      </c>
      <c r="J4835" s="21">
        <f t="shared" si="759"/>
        <v>39649</v>
      </c>
      <c r="K4835" s="21"/>
      <c r="L4835" s="21" t="str">
        <f t="shared" si="754"/>
        <v>Sunday</v>
      </c>
      <c r="M4835" s="20">
        <f t="shared" si="755"/>
        <v>7</v>
      </c>
      <c r="N4835" s="19">
        <v>3925.5</v>
      </c>
      <c r="O4835" s="4">
        <f>MATCH(N4835-1,'Supply Data'!$K$12:$K$17)+1</f>
        <v>4</v>
      </c>
      <c r="P4835">
        <f>INDEX('Supply Data'!$L$12:$L$17,'Demand Data'!O4835)</f>
        <v>50</v>
      </c>
      <c r="R4835" t="str">
        <f t="shared" si="756"/>
        <v>20-Jul-08 Sunday 6</v>
      </c>
    </row>
    <row r="4836" spans="4:18" x14ac:dyDescent="0.35">
      <c r="D4836" s="21">
        <f t="shared" si="757"/>
        <v>39649.249999988286</v>
      </c>
      <c r="E4836" s="21" t="b">
        <f t="shared" si="750"/>
        <v>0</v>
      </c>
      <c r="F4836" s="21" t="b">
        <f t="shared" si="751"/>
        <v>0</v>
      </c>
      <c r="G4836" s="20">
        <f t="shared" si="752"/>
        <v>1</v>
      </c>
      <c r="H4836" s="20">
        <f t="shared" si="753"/>
        <v>24</v>
      </c>
      <c r="I4836" s="20">
        <f t="shared" si="758"/>
        <v>7</v>
      </c>
      <c r="J4836" s="21">
        <f t="shared" si="759"/>
        <v>39649</v>
      </c>
      <c r="K4836" s="21"/>
      <c r="L4836" s="21" t="str">
        <f t="shared" si="754"/>
        <v>Sunday</v>
      </c>
      <c r="M4836" s="20">
        <f t="shared" si="755"/>
        <v>7</v>
      </c>
      <c r="N4836" s="19">
        <v>3976.5</v>
      </c>
      <c r="O4836" s="4">
        <f>MATCH(N4836-1,'Supply Data'!$K$12:$K$17)+1</f>
        <v>4</v>
      </c>
      <c r="P4836">
        <f>INDEX('Supply Data'!$L$12:$L$17,'Demand Data'!O4836)</f>
        <v>50</v>
      </c>
      <c r="R4836" t="str">
        <f t="shared" si="756"/>
        <v>20-Jul-08 Sunday 7</v>
      </c>
    </row>
    <row r="4837" spans="4:18" x14ac:dyDescent="0.35">
      <c r="D4837" s="21">
        <f t="shared" si="757"/>
        <v>39649.29166665495</v>
      </c>
      <c r="E4837" s="21" t="b">
        <f t="shared" si="750"/>
        <v>0</v>
      </c>
      <c r="F4837" s="21" t="b">
        <f t="shared" si="751"/>
        <v>0</v>
      </c>
      <c r="G4837" s="20">
        <f t="shared" si="752"/>
        <v>1</v>
      </c>
      <c r="H4837" s="20">
        <f t="shared" si="753"/>
        <v>24</v>
      </c>
      <c r="I4837" s="20">
        <f t="shared" si="758"/>
        <v>8</v>
      </c>
      <c r="J4837" s="21">
        <f t="shared" si="759"/>
        <v>39649</v>
      </c>
      <c r="K4837" s="21"/>
      <c r="L4837" s="21" t="str">
        <f t="shared" si="754"/>
        <v>Sunday</v>
      </c>
      <c r="M4837" s="20">
        <f t="shared" si="755"/>
        <v>7</v>
      </c>
      <c r="N4837" s="19">
        <v>4407</v>
      </c>
      <c r="O4837" s="4">
        <f>MATCH(N4837-1,'Supply Data'!$K$12:$K$17)+1</f>
        <v>4</v>
      </c>
      <c r="P4837">
        <f>INDEX('Supply Data'!$L$12:$L$17,'Demand Data'!O4837)</f>
        <v>50</v>
      </c>
      <c r="R4837" t="str">
        <f t="shared" si="756"/>
        <v>20-Jul-08 Sunday 8</v>
      </c>
    </row>
    <row r="4838" spans="4:18" x14ac:dyDescent="0.35">
      <c r="D4838" s="21">
        <f t="shared" si="757"/>
        <v>39649.333333321614</v>
      </c>
      <c r="E4838" s="21" t="b">
        <f t="shared" si="750"/>
        <v>0</v>
      </c>
      <c r="F4838" s="21" t="b">
        <f t="shared" si="751"/>
        <v>0</v>
      </c>
      <c r="G4838" s="20">
        <f t="shared" si="752"/>
        <v>1</v>
      </c>
      <c r="H4838" s="20">
        <f t="shared" si="753"/>
        <v>24</v>
      </c>
      <c r="I4838" s="20">
        <f t="shared" si="758"/>
        <v>9</v>
      </c>
      <c r="J4838" s="21">
        <f t="shared" si="759"/>
        <v>39649</v>
      </c>
      <c r="K4838" s="21"/>
      <c r="L4838" s="21" t="str">
        <f t="shared" si="754"/>
        <v>Sunday</v>
      </c>
      <c r="M4838" s="20">
        <f t="shared" si="755"/>
        <v>7</v>
      </c>
      <c r="N4838" s="19">
        <v>4984.5</v>
      </c>
      <c r="O4838" s="4">
        <f>MATCH(N4838-1,'Supply Data'!$K$12:$K$17)+1</f>
        <v>5</v>
      </c>
      <c r="P4838">
        <f>INDEX('Supply Data'!$L$12:$L$17,'Demand Data'!O4838)</f>
        <v>75</v>
      </c>
      <c r="R4838" t="str">
        <f t="shared" si="756"/>
        <v>20-Jul-08 Sunday 9</v>
      </c>
    </row>
    <row r="4839" spans="4:18" x14ac:dyDescent="0.35">
      <c r="D4839" s="21">
        <f t="shared" si="757"/>
        <v>39649.374999988278</v>
      </c>
      <c r="E4839" s="21" t="b">
        <f t="shared" si="750"/>
        <v>0</v>
      </c>
      <c r="F4839" s="21" t="b">
        <f t="shared" si="751"/>
        <v>0</v>
      </c>
      <c r="G4839" s="20">
        <f t="shared" si="752"/>
        <v>1</v>
      </c>
      <c r="H4839" s="20">
        <f t="shared" si="753"/>
        <v>24</v>
      </c>
      <c r="I4839" s="20">
        <f t="shared" si="758"/>
        <v>10</v>
      </c>
      <c r="J4839" s="21">
        <f t="shared" si="759"/>
        <v>39649</v>
      </c>
      <c r="K4839" s="21"/>
      <c r="L4839" s="21" t="str">
        <f t="shared" si="754"/>
        <v>Sunday</v>
      </c>
      <c r="M4839" s="20">
        <f t="shared" si="755"/>
        <v>7</v>
      </c>
      <c r="N4839" s="19">
        <v>5278.5</v>
      </c>
      <c r="O4839" s="4">
        <f>MATCH(N4839-1,'Supply Data'!$K$12:$K$17)+1</f>
        <v>5</v>
      </c>
      <c r="P4839">
        <f>INDEX('Supply Data'!$L$12:$L$17,'Demand Data'!O4839)</f>
        <v>75</v>
      </c>
      <c r="R4839" t="str">
        <f t="shared" si="756"/>
        <v>20-Jul-08 Sunday 10</v>
      </c>
    </row>
    <row r="4840" spans="4:18" x14ac:dyDescent="0.35">
      <c r="D4840" s="21">
        <f t="shared" si="757"/>
        <v>39649.416666654943</v>
      </c>
      <c r="E4840" s="21" t="b">
        <f t="shared" si="750"/>
        <v>0</v>
      </c>
      <c r="F4840" s="21" t="b">
        <f t="shared" si="751"/>
        <v>0</v>
      </c>
      <c r="G4840" s="20">
        <f t="shared" si="752"/>
        <v>1</v>
      </c>
      <c r="H4840" s="20">
        <f t="shared" si="753"/>
        <v>24</v>
      </c>
      <c r="I4840" s="20">
        <f t="shared" si="758"/>
        <v>11</v>
      </c>
      <c r="J4840" s="21">
        <f t="shared" si="759"/>
        <v>39649</v>
      </c>
      <c r="K4840" s="21"/>
      <c r="L4840" s="21" t="str">
        <f t="shared" si="754"/>
        <v>Sunday</v>
      </c>
      <c r="M4840" s="20">
        <f t="shared" si="755"/>
        <v>7</v>
      </c>
      <c r="N4840" s="19">
        <v>5559</v>
      </c>
      <c r="O4840" s="4">
        <f>MATCH(N4840-1,'Supply Data'!$K$12:$K$17)+1</f>
        <v>5</v>
      </c>
      <c r="P4840">
        <f>INDEX('Supply Data'!$L$12:$L$17,'Demand Data'!O4840)</f>
        <v>75</v>
      </c>
      <c r="R4840" t="str">
        <f t="shared" si="756"/>
        <v>20-Jul-08 Sunday 11</v>
      </c>
    </row>
    <row r="4841" spans="4:18" x14ac:dyDescent="0.35">
      <c r="D4841" s="21">
        <f t="shared" si="757"/>
        <v>39649.458333321607</v>
      </c>
      <c r="E4841" s="21" t="b">
        <f t="shared" si="750"/>
        <v>0</v>
      </c>
      <c r="F4841" s="21" t="b">
        <f t="shared" si="751"/>
        <v>0</v>
      </c>
      <c r="G4841" s="20">
        <f t="shared" si="752"/>
        <v>1</v>
      </c>
      <c r="H4841" s="20">
        <f t="shared" si="753"/>
        <v>24</v>
      </c>
      <c r="I4841" s="20">
        <f t="shared" si="758"/>
        <v>12</v>
      </c>
      <c r="J4841" s="21">
        <f t="shared" si="759"/>
        <v>39649</v>
      </c>
      <c r="K4841" s="21"/>
      <c r="L4841" s="21" t="str">
        <f t="shared" si="754"/>
        <v>Sunday</v>
      </c>
      <c r="M4841" s="20">
        <f t="shared" si="755"/>
        <v>7</v>
      </c>
      <c r="N4841" s="19">
        <v>5272.5</v>
      </c>
      <c r="O4841" s="4">
        <f>MATCH(N4841-1,'Supply Data'!$K$12:$K$17)+1</f>
        <v>5</v>
      </c>
      <c r="P4841">
        <f>INDEX('Supply Data'!$L$12:$L$17,'Demand Data'!O4841)</f>
        <v>75</v>
      </c>
      <c r="R4841" t="str">
        <f t="shared" si="756"/>
        <v>20-Jul-08 Sunday 12</v>
      </c>
    </row>
    <row r="4842" spans="4:18" x14ac:dyDescent="0.35">
      <c r="D4842" s="21">
        <f t="shared" si="757"/>
        <v>39649.499999988271</v>
      </c>
      <c r="E4842" s="21" t="b">
        <f t="shared" si="750"/>
        <v>0</v>
      </c>
      <c r="F4842" s="21" t="b">
        <f t="shared" si="751"/>
        <v>0</v>
      </c>
      <c r="G4842" s="20">
        <f t="shared" si="752"/>
        <v>1</v>
      </c>
      <c r="H4842" s="20">
        <f t="shared" si="753"/>
        <v>24</v>
      </c>
      <c r="I4842" s="20">
        <f t="shared" si="758"/>
        <v>13</v>
      </c>
      <c r="J4842" s="21">
        <f t="shared" si="759"/>
        <v>39649</v>
      </c>
      <c r="K4842" s="21"/>
      <c r="L4842" s="21" t="str">
        <f t="shared" si="754"/>
        <v>Sunday</v>
      </c>
      <c r="M4842" s="20">
        <f t="shared" si="755"/>
        <v>7</v>
      </c>
      <c r="N4842" s="19">
        <v>5245.5</v>
      </c>
      <c r="O4842" s="4">
        <f>MATCH(N4842-1,'Supply Data'!$K$12:$K$17)+1</f>
        <v>5</v>
      </c>
      <c r="P4842">
        <f>INDEX('Supply Data'!$L$12:$L$17,'Demand Data'!O4842)</f>
        <v>75</v>
      </c>
      <c r="R4842" t="str">
        <f t="shared" si="756"/>
        <v>20-Jul-08 Sunday 13</v>
      </c>
    </row>
    <row r="4843" spans="4:18" x14ac:dyDescent="0.35">
      <c r="D4843" s="21">
        <f t="shared" si="757"/>
        <v>39649.541666654935</v>
      </c>
      <c r="E4843" s="21" t="b">
        <f t="shared" si="750"/>
        <v>0</v>
      </c>
      <c r="F4843" s="21" t="b">
        <f t="shared" si="751"/>
        <v>0</v>
      </c>
      <c r="G4843" s="20">
        <f t="shared" si="752"/>
        <v>1</v>
      </c>
      <c r="H4843" s="20">
        <f t="shared" si="753"/>
        <v>24</v>
      </c>
      <c r="I4843" s="20">
        <f t="shared" si="758"/>
        <v>14</v>
      </c>
      <c r="J4843" s="21">
        <f t="shared" si="759"/>
        <v>39649</v>
      </c>
      <c r="K4843" s="21"/>
      <c r="L4843" s="21" t="str">
        <f t="shared" si="754"/>
        <v>Sunday</v>
      </c>
      <c r="M4843" s="20">
        <f t="shared" si="755"/>
        <v>7</v>
      </c>
      <c r="N4843" s="19">
        <v>5253</v>
      </c>
      <c r="O4843" s="4">
        <f>MATCH(N4843-1,'Supply Data'!$K$12:$K$17)+1</f>
        <v>5</v>
      </c>
      <c r="P4843">
        <f>INDEX('Supply Data'!$L$12:$L$17,'Demand Data'!O4843)</f>
        <v>75</v>
      </c>
      <c r="R4843" t="str">
        <f t="shared" si="756"/>
        <v>20-Jul-08 Sunday 14</v>
      </c>
    </row>
    <row r="4844" spans="4:18" x14ac:dyDescent="0.35">
      <c r="D4844" s="21">
        <f t="shared" si="757"/>
        <v>39649.5833333216</v>
      </c>
      <c r="E4844" s="21" t="b">
        <f t="shared" si="750"/>
        <v>0</v>
      </c>
      <c r="F4844" s="21" t="b">
        <f t="shared" si="751"/>
        <v>0</v>
      </c>
      <c r="G4844" s="20">
        <f t="shared" si="752"/>
        <v>1</v>
      </c>
      <c r="H4844" s="20">
        <f t="shared" si="753"/>
        <v>24</v>
      </c>
      <c r="I4844" s="20">
        <f t="shared" si="758"/>
        <v>15</v>
      </c>
      <c r="J4844" s="21">
        <f t="shared" si="759"/>
        <v>39649</v>
      </c>
      <c r="K4844" s="21"/>
      <c r="L4844" s="21" t="str">
        <f t="shared" si="754"/>
        <v>Sunday</v>
      </c>
      <c r="M4844" s="20">
        <f t="shared" si="755"/>
        <v>7</v>
      </c>
      <c r="N4844" s="19">
        <v>5076</v>
      </c>
      <c r="O4844" s="4">
        <f>MATCH(N4844-1,'Supply Data'!$K$12:$K$17)+1</f>
        <v>5</v>
      </c>
      <c r="P4844">
        <f>INDEX('Supply Data'!$L$12:$L$17,'Demand Data'!O4844)</f>
        <v>75</v>
      </c>
      <c r="R4844" t="str">
        <f t="shared" si="756"/>
        <v>20-Jul-08 Sunday 15</v>
      </c>
    </row>
    <row r="4845" spans="4:18" x14ac:dyDescent="0.35">
      <c r="D4845" s="21">
        <f t="shared" si="757"/>
        <v>39649.624999988264</v>
      </c>
      <c r="E4845" s="21" t="b">
        <f t="shared" si="750"/>
        <v>0</v>
      </c>
      <c r="F4845" s="21" t="b">
        <f t="shared" si="751"/>
        <v>0</v>
      </c>
      <c r="G4845" s="20">
        <f t="shared" si="752"/>
        <v>1</v>
      </c>
      <c r="H4845" s="20">
        <f t="shared" si="753"/>
        <v>24</v>
      </c>
      <c r="I4845" s="20">
        <f t="shared" si="758"/>
        <v>16</v>
      </c>
      <c r="J4845" s="21">
        <f t="shared" si="759"/>
        <v>39649</v>
      </c>
      <c r="K4845" s="21"/>
      <c r="L4845" s="21" t="str">
        <f t="shared" si="754"/>
        <v>Sunday</v>
      </c>
      <c r="M4845" s="20">
        <f t="shared" si="755"/>
        <v>7</v>
      </c>
      <c r="N4845" s="19">
        <v>4888.5</v>
      </c>
      <c r="O4845" s="4">
        <f>MATCH(N4845-1,'Supply Data'!$K$12:$K$17)+1</f>
        <v>5</v>
      </c>
      <c r="P4845">
        <f>INDEX('Supply Data'!$L$12:$L$17,'Demand Data'!O4845)</f>
        <v>75</v>
      </c>
      <c r="R4845" t="str">
        <f t="shared" si="756"/>
        <v>20-Jul-08 Sunday 16</v>
      </c>
    </row>
    <row r="4846" spans="4:18" x14ac:dyDescent="0.35">
      <c r="D4846" s="21">
        <f t="shared" si="757"/>
        <v>39649.666666654928</v>
      </c>
      <c r="E4846" s="21" t="b">
        <f t="shared" si="750"/>
        <v>0</v>
      </c>
      <c r="F4846" s="21" t="b">
        <f t="shared" si="751"/>
        <v>0</v>
      </c>
      <c r="G4846" s="20">
        <f t="shared" si="752"/>
        <v>1</v>
      </c>
      <c r="H4846" s="20">
        <f t="shared" si="753"/>
        <v>24</v>
      </c>
      <c r="I4846" s="20">
        <f t="shared" si="758"/>
        <v>17</v>
      </c>
      <c r="J4846" s="21">
        <f t="shared" si="759"/>
        <v>39649</v>
      </c>
      <c r="K4846" s="21"/>
      <c r="L4846" s="21" t="str">
        <f t="shared" si="754"/>
        <v>Sunday</v>
      </c>
      <c r="M4846" s="20">
        <f t="shared" si="755"/>
        <v>7</v>
      </c>
      <c r="N4846" s="19">
        <v>4822.5</v>
      </c>
      <c r="O4846" s="4">
        <f>MATCH(N4846-1,'Supply Data'!$K$12:$K$17)+1</f>
        <v>5</v>
      </c>
      <c r="P4846">
        <f>INDEX('Supply Data'!$L$12:$L$17,'Demand Data'!O4846)</f>
        <v>75</v>
      </c>
      <c r="R4846" t="str">
        <f t="shared" si="756"/>
        <v>20-Jul-08 Sunday 17</v>
      </c>
    </row>
    <row r="4847" spans="4:18" x14ac:dyDescent="0.35">
      <c r="D4847" s="21">
        <f t="shared" si="757"/>
        <v>39649.708333321592</v>
      </c>
      <c r="E4847" s="21" t="b">
        <f t="shared" si="750"/>
        <v>0</v>
      </c>
      <c r="F4847" s="21" t="b">
        <f t="shared" si="751"/>
        <v>0</v>
      </c>
      <c r="G4847" s="20">
        <f t="shared" si="752"/>
        <v>1</v>
      </c>
      <c r="H4847" s="20">
        <f t="shared" si="753"/>
        <v>24</v>
      </c>
      <c r="I4847" s="20">
        <f t="shared" si="758"/>
        <v>18</v>
      </c>
      <c r="J4847" s="21">
        <f t="shared" si="759"/>
        <v>39649</v>
      </c>
      <c r="K4847" s="21"/>
      <c r="L4847" s="21" t="str">
        <f t="shared" si="754"/>
        <v>Sunday</v>
      </c>
      <c r="M4847" s="20">
        <f t="shared" si="755"/>
        <v>7</v>
      </c>
      <c r="N4847" s="19">
        <v>5001</v>
      </c>
      <c r="O4847" s="4">
        <f>MATCH(N4847-1,'Supply Data'!$K$12:$K$17)+1</f>
        <v>5</v>
      </c>
      <c r="P4847">
        <f>INDEX('Supply Data'!$L$12:$L$17,'Demand Data'!O4847)</f>
        <v>75</v>
      </c>
      <c r="R4847" t="str">
        <f t="shared" si="756"/>
        <v>20-Jul-08 Sunday 18</v>
      </c>
    </row>
    <row r="4848" spans="4:18" x14ac:dyDescent="0.35">
      <c r="D4848" s="21">
        <f t="shared" si="757"/>
        <v>39649.749999988257</v>
      </c>
      <c r="E4848" s="21" t="b">
        <f t="shared" si="750"/>
        <v>0</v>
      </c>
      <c r="F4848" s="21" t="b">
        <f t="shared" si="751"/>
        <v>0</v>
      </c>
      <c r="G4848" s="20">
        <f t="shared" si="752"/>
        <v>1</v>
      </c>
      <c r="H4848" s="20">
        <f t="shared" si="753"/>
        <v>24</v>
      </c>
      <c r="I4848" s="20">
        <f t="shared" si="758"/>
        <v>19</v>
      </c>
      <c r="J4848" s="21">
        <f t="shared" si="759"/>
        <v>39649</v>
      </c>
      <c r="K4848" s="21"/>
      <c r="L4848" s="21" t="str">
        <f t="shared" si="754"/>
        <v>Sunday</v>
      </c>
      <c r="M4848" s="20">
        <f t="shared" si="755"/>
        <v>7</v>
      </c>
      <c r="N4848" s="19">
        <v>5331</v>
      </c>
      <c r="O4848" s="4">
        <f>MATCH(N4848-1,'Supply Data'!$K$12:$K$17)+1</f>
        <v>5</v>
      </c>
      <c r="P4848">
        <f>INDEX('Supply Data'!$L$12:$L$17,'Demand Data'!O4848)</f>
        <v>75</v>
      </c>
      <c r="R4848" t="str">
        <f t="shared" si="756"/>
        <v>20-Jul-08 Sunday 19</v>
      </c>
    </row>
    <row r="4849" spans="4:18" x14ac:dyDescent="0.35">
      <c r="D4849" s="21">
        <f t="shared" si="757"/>
        <v>39649.791666654921</v>
      </c>
      <c r="E4849" s="21" t="b">
        <f t="shared" si="750"/>
        <v>0</v>
      </c>
      <c r="F4849" s="21" t="b">
        <f t="shared" si="751"/>
        <v>0</v>
      </c>
      <c r="G4849" s="20">
        <f t="shared" si="752"/>
        <v>1</v>
      </c>
      <c r="H4849" s="20">
        <f t="shared" si="753"/>
        <v>24</v>
      </c>
      <c r="I4849" s="20">
        <f t="shared" si="758"/>
        <v>20</v>
      </c>
      <c r="J4849" s="21">
        <f t="shared" si="759"/>
        <v>39649</v>
      </c>
      <c r="K4849" s="21"/>
      <c r="L4849" s="21" t="str">
        <f t="shared" si="754"/>
        <v>Sunday</v>
      </c>
      <c r="M4849" s="20">
        <f t="shared" si="755"/>
        <v>7</v>
      </c>
      <c r="N4849" s="19">
        <v>5305.5</v>
      </c>
      <c r="O4849" s="4">
        <f>MATCH(N4849-1,'Supply Data'!$K$12:$K$17)+1</f>
        <v>5</v>
      </c>
      <c r="P4849">
        <f>INDEX('Supply Data'!$L$12:$L$17,'Demand Data'!O4849)</f>
        <v>75</v>
      </c>
      <c r="R4849" t="str">
        <f t="shared" si="756"/>
        <v>20-Jul-08 Sunday 20</v>
      </c>
    </row>
    <row r="4850" spans="4:18" x14ac:dyDescent="0.35">
      <c r="D4850" s="21">
        <f t="shared" si="757"/>
        <v>39649.833333321585</v>
      </c>
      <c r="E4850" s="21" t="b">
        <f t="shared" si="750"/>
        <v>0</v>
      </c>
      <c r="F4850" s="21" t="b">
        <f t="shared" si="751"/>
        <v>0</v>
      </c>
      <c r="G4850" s="20">
        <f t="shared" si="752"/>
        <v>1</v>
      </c>
      <c r="H4850" s="20">
        <f t="shared" si="753"/>
        <v>24</v>
      </c>
      <c r="I4850" s="20">
        <f t="shared" si="758"/>
        <v>21</v>
      </c>
      <c r="J4850" s="21">
        <f t="shared" si="759"/>
        <v>39649</v>
      </c>
      <c r="K4850" s="21"/>
      <c r="L4850" s="21" t="str">
        <f t="shared" si="754"/>
        <v>Sunday</v>
      </c>
      <c r="M4850" s="20">
        <f t="shared" si="755"/>
        <v>7</v>
      </c>
      <c r="N4850" s="19">
        <v>5172</v>
      </c>
      <c r="O4850" s="4">
        <f>MATCH(N4850-1,'Supply Data'!$K$12:$K$17)+1</f>
        <v>5</v>
      </c>
      <c r="P4850">
        <f>INDEX('Supply Data'!$L$12:$L$17,'Demand Data'!O4850)</f>
        <v>75</v>
      </c>
      <c r="R4850" t="str">
        <f t="shared" si="756"/>
        <v>20-Jul-08 Sunday 21</v>
      </c>
    </row>
    <row r="4851" spans="4:18" x14ac:dyDescent="0.35">
      <c r="D4851" s="21">
        <f t="shared" si="757"/>
        <v>39649.874999988249</v>
      </c>
      <c r="E4851" s="21" t="b">
        <f t="shared" si="750"/>
        <v>0</v>
      </c>
      <c r="F4851" s="21" t="b">
        <f t="shared" si="751"/>
        <v>0</v>
      </c>
      <c r="G4851" s="20">
        <f t="shared" si="752"/>
        <v>1</v>
      </c>
      <c r="H4851" s="20">
        <f t="shared" si="753"/>
        <v>24</v>
      </c>
      <c r="I4851" s="20">
        <f t="shared" si="758"/>
        <v>22</v>
      </c>
      <c r="J4851" s="21">
        <f t="shared" si="759"/>
        <v>39649</v>
      </c>
      <c r="K4851" s="21"/>
      <c r="L4851" s="21" t="str">
        <f t="shared" si="754"/>
        <v>Sunday</v>
      </c>
      <c r="M4851" s="20">
        <f t="shared" si="755"/>
        <v>7</v>
      </c>
      <c r="N4851" s="19">
        <v>4731</v>
      </c>
      <c r="O4851" s="4">
        <f>MATCH(N4851-1,'Supply Data'!$K$12:$K$17)+1</f>
        <v>4</v>
      </c>
      <c r="P4851">
        <f>INDEX('Supply Data'!$L$12:$L$17,'Demand Data'!O4851)</f>
        <v>50</v>
      </c>
      <c r="R4851" t="str">
        <f t="shared" si="756"/>
        <v>20-Jul-08 Sunday 22</v>
      </c>
    </row>
    <row r="4852" spans="4:18" x14ac:dyDescent="0.35">
      <c r="D4852" s="21">
        <f t="shared" si="757"/>
        <v>39649.916666654914</v>
      </c>
      <c r="E4852" s="21" t="b">
        <f t="shared" si="750"/>
        <v>0</v>
      </c>
      <c r="F4852" s="21" t="b">
        <f t="shared" si="751"/>
        <v>0</v>
      </c>
      <c r="G4852" s="20">
        <f t="shared" si="752"/>
        <v>1</v>
      </c>
      <c r="H4852" s="20">
        <f t="shared" si="753"/>
        <v>24</v>
      </c>
      <c r="I4852" s="20">
        <f t="shared" si="758"/>
        <v>23</v>
      </c>
      <c r="J4852" s="21">
        <f t="shared" si="759"/>
        <v>39649</v>
      </c>
      <c r="K4852" s="21"/>
      <c r="L4852" s="21" t="str">
        <f t="shared" si="754"/>
        <v>Sunday</v>
      </c>
      <c r="M4852" s="20">
        <f t="shared" si="755"/>
        <v>7</v>
      </c>
      <c r="N4852" s="19">
        <v>4416</v>
      </c>
      <c r="O4852" s="4">
        <f>MATCH(N4852-1,'Supply Data'!$K$12:$K$17)+1</f>
        <v>4</v>
      </c>
      <c r="P4852">
        <f>INDEX('Supply Data'!$L$12:$L$17,'Demand Data'!O4852)</f>
        <v>50</v>
      </c>
      <c r="R4852" t="str">
        <f t="shared" si="756"/>
        <v>20-Jul-08 Sunday 23</v>
      </c>
    </row>
    <row r="4853" spans="4:18" x14ac:dyDescent="0.35">
      <c r="D4853" s="21">
        <f t="shared" si="757"/>
        <v>39649.958333321578</v>
      </c>
      <c r="E4853" s="21" t="b">
        <f t="shared" si="750"/>
        <v>0</v>
      </c>
      <c r="F4853" s="21" t="b">
        <f t="shared" si="751"/>
        <v>0</v>
      </c>
      <c r="G4853" s="20">
        <f t="shared" si="752"/>
        <v>1</v>
      </c>
      <c r="H4853" s="20">
        <f t="shared" si="753"/>
        <v>24</v>
      </c>
      <c r="I4853" s="20">
        <f t="shared" si="758"/>
        <v>24</v>
      </c>
      <c r="J4853" s="21">
        <f t="shared" si="759"/>
        <v>39649</v>
      </c>
      <c r="K4853" s="21"/>
      <c r="L4853" s="21" t="str">
        <f t="shared" si="754"/>
        <v>Sunday</v>
      </c>
      <c r="M4853" s="20">
        <f t="shared" si="755"/>
        <v>7</v>
      </c>
      <c r="N4853" s="19">
        <v>4069.5</v>
      </c>
      <c r="O4853" s="4">
        <f>MATCH(N4853-1,'Supply Data'!$K$12:$K$17)+1</f>
        <v>4</v>
      </c>
      <c r="P4853">
        <f>INDEX('Supply Data'!$L$12:$L$17,'Demand Data'!O4853)</f>
        <v>50</v>
      </c>
      <c r="R4853" t="str">
        <f t="shared" si="756"/>
        <v>20-Jul-08 Sunday 24</v>
      </c>
    </row>
    <row r="4854" spans="4:18" x14ac:dyDescent="0.35">
      <c r="D4854" s="21">
        <f t="shared" si="757"/>
        <v>39649.999999988242</v>
      </c>
      <c r="E4854" s="21" t="b">
        <f t="shared" si="750"/>
        <v>0</v>
      </c>
      <c r="F4854" s="21" t="b">
        <f t="shared" si="751"/>
        <v>0</v>
      </c>
      <c r="G4854" s="20">
        <f t="shared" si="752"/>
        <v>1</v>
      </c>
      <c r="H4854" s="20">
        <f t="shared" si="753"/>
        <v>24</v>
      </c>
      <c r="I4854" s="20">
        <f t="shared" si="758"/>
        <v>1</v>
      </c>
      <c r="J4854" s="21">
        <f t="shared" si="759"/>
        <v>39650</v>
      </c>
      <c r="K4854" s="21"/>
      <c r="L4854" s="21" t="str">
        <f t="shared" si="754"/>
        <v>Monday</v>
      </c>
      <c r="M4854" s="20">
        <f t="shared" si="755"/>
        <v>7</v>
      </c>
      <c r="N4854" s="19">
        <v>3895.5</v>
      </c>
      <c r="O4854" s="4">
        <f>MATCH(N4854-1,'Supply Data'!$K$12:$K$17)+1</f>
        <v>4</v>
      </c>
      <c r="P4854">
        <f>INDEX('Supply Data'!$L$12:$L$17,'Demand Data'!O4854)</f>
        <v>50</v>
      </c>
      <c r="R4854" t="str">
        <f t="shared" si="756"/>
        <v>21-Jul-08 Monday 1</v>
      </c>
    </row>
    <row r="4855" spans="4:18" x14ac:dyDescent="0.35">
      <c r="D4855" s="21">
        <f t="shared" si="757"/>
        <v>39650.041666654906</v>
      </c>
      <c r="E4855" s="21" t="b">
        <f t="shared" si="750"/>
        <v>0</v>
      </c>
      <c r="F4855" s="21" t="b">
        <f t="shared" si="751"/>
        <v>0</v>
      </c>
      <c r="G4855" s="20">
        <f t="shared" si="752"/>
        <v>1</v>
      </c>
      <c r="H4855" s="20">
        <f t="shared" si="753"/>
        <v>24</v>
      </c>
      <c r="I4855" s="20">
        <f t="shared" si="758"/>
        <v>2</v>
      </c>
      <c r="J4855" s="21">
        <f t="shared" si="759"/>
        <v>39650</v>
      </c>
      <c r="K4855" s="21"/>
      <c r="L4855" s="21" t="str">
        <f t="shared" si="754"/>
        <v>Monday</v>
      </c>
      <c r="M4855" s="20">
        <f t="shared" si="755"/>
        <v>7</v>
      </c>
      <c r="N4855" s="19">
        <v>3808.5</v>
      </c>
      <c r="O4855" s="4">
        <f>MATCH(N4855-1,'Supply Data'!$K$12:$K$17)+1</f>
        <v>4</v>
      </c>
      <c r="P4855">
        <f>INDEX('Supply Data'!$L$12:$L$17,'Demand Data'!O4855)</f>
        <v>50</v>
      </c>
      <c r="R4855" t="str">
        <f t="shared" si="756"/>
        <v>21-Jul-08 Monday 2</v>
      </c>
    </row>
    <row r="4856" spans="4:18" x14ac:dyDescent="0.35">
      <c r="D4856" s="21">
        <f t="shared" si="757"/>
        <v>39650.083333321571</v>
      </c>
      <c r="E4856" s="21" t="b">
        <f t="shared" si="750"/>
        <v>0</v>
      </c>
      <c r="F4856" s="21" t="b">
        <f t="shared" si="751"/>
        <v>0</v>
      </c>
      <c r="G4856" s="20">
        <f t="shared" si="752"/>
        <v>1</v>
      </c>
      <c r="H4856" s="20">
        <f t="shared" si="753"/>
        <v>24</v>
      </c>
      <c r="I4856" s="20">
        <f t="shared" si="758"/>
        <v>3</v>
      </c>
      <c r="J4856" s="21">
        <f t="shared" si="759"/>
        <v>39650</v>
      </c>
      <c r="K4856" s="21"/>
      <c r="L4856" s="21" t="str">
        <f t="shared" si="754"/>
        <v>Monday</v>
      </c>
      <c r="M4856" s="20">
        <f t="shared" si="755"/>
        <v>7</v>
      </c>
      <c r="N4856" s="19">
        <v>3700.5</v>
      </c>
      <c r="O4856" s="4">
        <f>MATCH(N4856-1,'Supply Data'!$K$12:$K$17)+1</f>
        <v>4</v>
      </c>
      <c r="P4856">
        <f>INDEX('Supply Data'!$L$12:$L$17,'Demand Data'!O4856)</f>
        <v>50</v>
      </c>
      <c r="R4856" t="str">
        <f t="shared" si="756"/>
        <v>21-Jul-08 Monday 3</v>
      </c>
    </row>
    <row r="4857" spans="4:18" x14ac:dyDescent="0.35">
      <c r="D4857" s="21">
        <f t="shared" si="757"/>
        <v>39650.124999988235</v>
      </c>
      <c r="E4857" s="21" t="b">
        <f t="shared" si="750"/>
        <v>0</v>
      </c>
      <c r="F4857" s="21" t="b">
        <f t="shared" si="751"/>
        <v>0</v>
      </c>
      <c r="G4857" s="20">
        <f t="shared" si="752"/>
        <v>1</v>
      </c>
      <c r="H4857" s="20">
        <f t="shared" si="753"/>
        <v>24</v>
      </c>
      <c r="I4857" s="20">
        <f t="shared" si="758"/>
        <v>4</v>
      </c>
      <c r="J4857" s="21">
        <f t="shared" si="759"/>
        <v>39650</v>
      </c>
      <c r="K4857" s="21"/>
      <c r="L4857" s="21" t="str">
        <f t="shared" si="754"/>
        <v>Monday</v>
      </c>
      <c r="M4857" s="20">
        <f t="shared" si="755"/>
        <v>7</v>
      </c>
      <c r="N4857" s="19">
        <v>4147.5</v>
      </c>
      <c r="O4857" s="4">
        <f>MATCH(N4857-1,'Supply Data'!$K$12:$K$17)+1</f>
        <v>4</v>
      </c>
      <c r="P4857">
        <f>INDEX('Supply Data'!$L$12:$L$17,'Demand Data'!O4857)</f>
        <v>50</v>
      </c>
      <c r="R4857" t="str">
        <f t="shared" si="756"/>
        <v>21-Jul-08 Monday 4</v>
      </c>
    </row>
    <row r="4858" spans="4:18" x14ac:dyDescent="0.35">
      <c r="D4858" s="21">
        <f t="shared" si="757"/>
        <v>39650.166666654899</v>
      </c>
      <c r="E4858" s="21" t="b">
        <f t="shared" si="750"/>
        <v>0</v>
      </c>
      <c r="F4858" s="21" t="b">
        <f t="shared" si="751"/>
        <v>0</v>
      </c>
      <c r="G4858" s="20">
        <f t="shared" si="752"/>
        <v>1</v>
      </c>
      <c r="H4858" s="20">
        <f t="shared" si="753"/>
        <v>24</v>
      </c>
      <c r="I4858" s="20">
        <f t="shared" si="758"/>
        <v>5</v>
      </c>
      <c r="J4858" s="21">
        <f t="shared" si="759"/>
        <v>39650</v>
      </c>
      <c r="K4858" s="21"/>
      <c r="L4858" s="21" t="str">
        <f t="shared" si="754"/>
        <v>Monday</v>
      </c>
      <c r="M4858" s="20">
        <f t="shared" si="755"/>
        <v>7</v>
      </c>
      <c r="N4858" s="19">
        <v>3655.5</v>
      </c>
      <c r="O4858" s="4">
        <f>MATCH(N4858-1,'Supply Data'!$K$12:$K$17)+1</f>
        <v>4</v>
      </c>
      <c r="P4858">
        <f>INDEX('Supply Data'!$L$12:$L$17,'Demand Data'!O4858)</f>
        <v>50</v>
      </c>
      <c r="R4858" t="str">
        <f t="shared" si="756"/>
        <v>21-Jul-08 Monday 5</v>
      </c>
    </row>
    <row r="4859" spans="4:18" x14ac:dyDescent="0.35">
      <c r="D4859" s="21">
        <f t="shared" si="757"/>
        <v>39650.208333321563</v>
      </c>
      <c r="E4859" s="21" t="b">
        <f t="shared" si="750"/>
        <v>0</v>
      </c>
      <c r="F4859" s="21" t="b">
        <f t="shared" si="751"/>
        <v>0</v>
      </c>
      <c r="G4859" s="20">
        <f t="shared" si="752"/>
        <v>1</v>
      </c>
      <c r="H4859" s="20">
        <f t="shared" si="753"/>
        <v>24</v>
      </c>
      <c r="I4859" s="20">
        <f t="shared" si="758"/>
        <v>6</v>
      </c>
      <c r="J4859" s="21">
        <f t="shared" si="759"/>
        <v>39650</v>
      </c>
      <c r="K4859" s="21"/>
      <c r="L4859" s="21" t="str">
        <f t="shared" si="754"/>
        <v>Monday</v>
      </c>
      <c r="M4859" s="20">
        <f t="shared" si="755"/>
        <v>7</v>
      </c>
      <c r="N4859" s="19">
        <v>3466.5</v>
      </c>
      <c r="O4859" s="4">
        <f>MATCH(N4859-1,'Supply Data'!$K$12:$K$17)+1</f>
        <v>3</v>
      </c>
      <c r="P4859">
        <f>INDEX('Supply Data'!$L$12:$L$17,'Demand Data'!O4859)</f>
        <v>23</v>
      </c>
      <c r="R4859" t="str">
        <f t="shared" si="756"/>
        <v>21-Jul-08 Monday 6</v>
      </c>
    </row>
    <row r="4860" spans="4:18" x14ac:dyDescent="0.35">
      <c r="D4860" s="21">
        <f t="shared" si="757"/>
        <v>39650.249999988228</v>
      </c>
      <c r="E4860" s="21" t="b">
        <f t="shared" si="750"/>
        <v>0</v>
      </c>
      <c r="F4860" s="21" t="b">
        <f t="shared" si="751"/>
        <v>0</v>
      </c>
      <c r="G4860" s="20">
        <f t="shared" si="752"/>
        <v>1</v>
      </c>
      <c r="H4860" s="20">
        <f t="shared" si="753"/>
        <v>24</v>
      </c>
      <c r="I4860" s="20">
        <f t="shared" si="758"/>
        <v>7</v>
      </c>
      <c r="J4860" s="21">
        <f t="shared" si="759"/>
        <v>39650</v>
      </c>
      <c r="K4860" s="21"/>
      <c r="L4860" s="21" t="str">
        <f t="shared" si="754"/>
        <v>Monday</v>
      </c>
      <c r="M4860" s="20">
        <f t="shared" si="755"/>
        <v>7</v>
      </c>
      <c r="N4860" s="19">
        <v>3358.5</v>
      </c>
      <c r="O4860" s="4">
        <f>MATCH(N4860-1,'Supply Data'!$K$12:$K$17)+1</f>
        <v>3</v>
      </c>
      <c r="P4860">
        <f>INDEX('Supply Data'!$L$12:$L$17,'Demand Data'!O4860)</f>
        <v>23</v>
      </c>
      <c r="R4860" t="str">
        <f t="shared" si="756"/>
        <v>21-Jul-08 Monday 7</v>
      </c>
    </row>
    <row r="4861" spans="4:18" x14ac:dyDescent="0.35">
      <c r="D4861" s="21">
        <f t="shared" si="757"/>
        <v>39650.291666654892</v>
      </c>
      <c r="E4861" s="21" t="b">
        <f t="shared" si="750"/>
        <v>0</v>
      </c>
      <c r="F4861" s="21" t="b">
        <f t="shared" si="751"/>
        <v>0</v>
      </c>
      <c r="G4861" s="20">
        <f t="shared" si="752"/>
        <v>1</v>
      </c>
      <c r="H4861" s="20">
        <f t="shared" si="753"/>
        <v>24</v>
      </c>
      <c r="I4861" s="20">
        <f t="shared" si="758"/>
        <v>8</v>
      </c>
      <c r="J4861" s="21">
        <f t="shared" si="759"/>
        <v>39650</v>
      </c>
      <c r="K4861" s="21"/>
      <c r="L4861" s="21" t="str">
        <f t="shared" si="754"/>
        <v>Monday</v>
      </c>
      <c r="M4861" s="20">
        <f t="shared" si="755"/>
        <v>7</v>
      </c>
      <c r="N4861" s="19">
        <v>3508.5</v>
      </c>
      <c r="O4861" s="4">
        <f>MATCH(N4861-1,'Supply Data'!$K$12:$K$17)+1</f>
        <v>3</v>
      </c>
      <c r="P4861">
        <f>INDEX('Supply Data'!$L$12:$L$17,'Demand Data'!O4861)</f>
        <v>23</v>
      </c>
      <c r="R4861" t="str">
        <f t="shared" si="756"/>
        <v>21-Jul-08 Monday 8</v>
      </c>
    </row>
    <row r="4862" spans="4:18" x14ac:dyDescent="0.35">
      <c r="D4862" s="21">
        <f t="shared" si="757"/>
        <v>39650.333333321556</v>
      </c>
      <c r="E4862" s="21" t="b">
        <f t="shared" si="750"/>
        <v>0</v>
      </c>
      <c r="F4862" s="21" t="b">
        <f t="shared" si="751"/>
        <v>0</v>
      </c>
      <c r="G4862" s="20">
        <f t="shared" si="752"/>
        <v>1</v>
      </c>
      <c r="H4862" s="20">
        <f t="shared" si="753"/>
        <v>24</v>
      </c>
      <c r="I4862" s="20">
        <f t="shared" si="758"/>
        <v>9</v>
      </c>
      <c r="J4862" s="21">
        <f t="shared" si="759"/>
        <v>39650</v>
      </c>
      <c r="K4862" s="21"/>
      <c r="L4862" s="21" t="str">
        <f t="shared" si="754"/>
        <v>Monday</v>
      </c>
      <c r="M4862" s="20">
        <f t="shared" si="755"/>
        <v>7</v>
      </c>
      <c r="N4862" s="19">
        <v>3682.5</v>
      </c>
      <c r="O4862" s="4">
        <f>MATCH(N4862-1,'Supply Data'!$K$12:$K$17)+1</f>
        <v>4</v>
      </c>
      <c r="P4862">
        <f>INDEX('Supply Data'!$L$12:$L$17,'Demand Data'!O4862)</f>
        <v>50</v>
      </c>
      <c r="R4862" t="str">
        <f t="shared" si="756"/>
        <v>21-Jul-08 Monday 9</v>
      </c>
    </row>
    <row r="4863" spans="4:18" x14ac:dyDescent="0.35">
      <c r="D4863" s="21">
        <f t="shared" si="757"/>
        <v>39650.37499998822</v>
      </c>
      <c r="E4863" s="21" t="b">
        <f t="shared" si="750"/>
        <v>0</v>
      </c>
      <c r="F4863" s="21" t="b">
        <f t="shared" si="751"/>
        <v>0</v>
      </c>
      <c r="G4863" s="20">
        <f t="shared" si="752"/>
        <v>1</v>
      </c>
      <c r="H4863" s="20">
        <f t="shared" si="753"/>
        <v>24</v>
      </c>
      <c r="I4863" s="20">
        <f t="shared" si="758"/>
        <v>10</v>
      </c>
      <c r="J4863" s="21">
        <f t="shared" si="759"/>
        <v>39650</v>
      </c>
      <c r="K4863" s="21"/>
      <c r="L4863" s="21" t="str">
        <f t="shared" si="754"/>
        <v>Monday</v>
      </c>
      <c r="M4863" s="20">
        <f t="shared" si="755"/>
        <v>7</v>
      </c>
      <c r="N4863" s="19">
        <v>3951</v>
      </c>
      <c r="O4863" s="4">
        <f>MATCH(N4863-1,'Supply Data'!$K$12:$K$17)+1</f>
        <v>4</v>
      </c>
      <c r="P4863">
        <f>INDEX('Supply Data'!$L$12:$L$17,'Demand Data'!O4863)</f>
        <v>50</v>
      </c>
      <c r="R4863" t="str">
        <f t="shared" si="756"/>
        <v>21-Jul-08 Monday 10</v>
      </c>
    </row>
    <row r="4864" spans="4:18" x14ac:dyDescent="0.35">
      <c r="D4864" s="21">
        <f t="shared" si="757"/>
        <v>39650.416666654884</v>
      </c>
      <c r="E4864" s="21" t="b">
        <f t="shared" si="750"/>
        <v>0</v>
      </c>
      <c r="F4864" s="21" t="b">
        <f t="shared" si="751"/>
        <v>0</v>
      </c>
      <c r="G4864" s="20">
        <f t="shared" si="752"/>
        <v>1</v>
      </c>
      <c r="H4864" s="20">
        <f t="shared" si="753"/>
        <v>24</v>
      </c>
      <c r="I4864" s="20">
        <f t="shared" si="758"/>
        <v>11</v>
      </c>
      <c r="J4864" s="21">
        <f t="shared" si="759"/>
        <v>39650</v>
      </c>
      <c r="K4864" s="21"/>
      <c r="L4864" s="21" t="str">
        <f t="shared" si="754"/>
        <v>Monday</v>
      </c>
      <c r="M4864" s="20">
        <f t="shared" si="755"/>
        <v>7</v>
      </c>
      <c r="N4864" s="19">
        <v>4131</v>
      </c>
      <c r="O4864" s="4">
        <f>MATCH(N4864-1,'Supply Data'!$K$12:$K$17)+1</f>
        <v>4</v>
      </c>
      <c r="P4864">
        <f>INDEX('Supply Data'!$L$12:$L$17,'Demand Data'!O4864)</f>
        <v>50</v>
      </c>
      <c r="R4864" t="str">
        <f t="shared" si="756"/>
        <v>21-Jul-08 Monday 11</v>
      </c>
    </row>
    <row r="4865" spans="4:18" x14ac:dyDescent="0.35">
      <c r="D4865" s="21">
        <f t="shared" si="757"/>
        <v>39650.458333321549</v>
      </c>
      <c r="E4865" s="21" t="b">
        <f t="shared" si="750"/>
        <v>0</v>
      </c>
      <c r="F4865" s="21" t="b">
        <f t="shared" si="751"/>
        <v>0</v>
      </c>
      <c r="G4865" s="20">
        <f t="shared" si="752"/>
        <v>1</v>
      </c>
      <c r="H4865" s="20">
        <f t="shared" si="753"/>
        <v>24</v>
      </c>
      <c r="I4865" s="20">
        <f t="shared" si="758"/>
        <v>12</v>
      </c>
      <c r="J4865" s="21">
        <f t="shared" si="759"/>
        <v>39650</v>
      </c>
      <c r="K4865" s="21"/>
      <c r="L4865" s="21" t="str">
        <f t="shared" si="754"/>
        <v>Monday</v>
      </c>
      <c r="M4865" s="20">
        <f t="shared" si="755"/>
        <v>7</v>
      </c>
      <c r="N4865" s="19">
        <v>3994.5</v>
      </c>
      <c r="O4865" s="4">
        <f>MATCH(N4865-1,'Supply Data'!$K$12:$K$17)+1</f>
        <v>4</v>
      </c>
      <c r="P4865">
        <f>INDEX('Supply Data'!$L$12:$L$17,'Demand Data'!O4865)</f>
        <v>50</v>
      </c>
      <c r="R4865" t="str">
        <f t="shared" si="756"/>
        <v>21-Jul-08 Monday 12</v>
      </c>
    </row>
    <row r="4866" spans="4:18" x14ac:dyDescent="0.35">
      <c r="D4866" s="21">
        <f t="shared" si="757"/>
        <v>39650.499999988213</v>
      </c>
      <c r="E4866" s="21" t="b">
        <f t="shared" si="750"/>
        <v>0</v>
      </c>
      <c r="F4866" s="21" t="b">
        <f t="shared" si="751"/>
        <v>0</v>
      </c>
      <c r="G4866" s="20">
        <f t="shared" si="752"/>
        <v>1</v>
      </c>
      <c r="H4866" s="20">
        <f t="shared" si="753"/>
        <v>24</v>
      </c>
      <c r="I4866" s="20">
        <f t="shared" si="758"/>
        <v>13</v>
      </c>
      <c r="J4866" s="21">
        <f t="shared" si="759"/>
        <v>39650</v>
      </c>
      <c r="K4866" s="21"/>
      <c r="L4866" s="21" t="str">
        <f t="shared" si="754"/>
        <v>Monday</v>
      </c>
      <c r="M4866" s="20">
        <f t="shared" si="755"/>
        <v>7</v>
      </c>
      <c r="N4866" s="19">
        <v>4048.5</v>
      </c>
      <c r="O4866" s="4">
        <f>MATCH(N4866-1,'Supply Data'!$K$12:$K$17)+1</f>
        <v>4</v>
      </c>
      <c r="P4866">
        <f>INDEX('Supply Data'!$L$12:$L$17,'Demand Data'!O4866)</f>
        <v>50</v>
      </c>
      <c r="R4866" t="str">
        <f t="shared" si="756"/>
        <v>21-Jul-08 Monday 13</v>
      </c>
    </row>
    <row r="4867" spans="4:18" x14ac:dyDescent="0.35">
      <c r="D4867" s="21">
        <f t="shared" si="757"/>
        <v>39650.541666654877</v>
      </c>
      <c r="E4867" s="21" t="b">
        <f t="shared" si="750"/>
        <v>0</v>
      </c>
      <c r="F4867" s="21" t="b">
        <f t="shared" si="751"/>
        <v>0</v>
      </c>
      <c r="G4867" s="20">
        <f t="shared" si="752"/>
        <v>1</v>
      </c>
      <c r="H4867" s="20">
        <f t="shared" si="753"/>
        <v>24</v>
      </c>
      <c r="I4867" s="20">
        <f t="shared" si="758"/>
        <v>14</v>
      </c>
      <c r="J4867" s="21">
        <f t="shared" si="759"/>
        <v>39650</v>
      </c>
      <c r="K4867" s="21"/>
      <c r="L4867" s="21" t="str">
        <f t="shared" si="754"/>
        <v>Monday</v>
      </c>
      <c r="M4867" s="20">
        <f t="shared" si="755"/>
        <v>7</v>
      </c>
      <c r="N4867" s="19">
        <v>4066.5</v>
      </c>
      <c r="O4867" s="4">
        <f>MATCH(N4867-1,'Supply Data'!$K$12:$K$17)+1</f>
        <v>4</v>
      </c>
      <c r="P4867">
        <f>INDEX('Supply Data'!$L$12:$L$17,'Demand Data'!O4867)</f>
        <v>50</v>
      </c>
      <c r="R4867" t="str">
        <f t="shared" si="756"/>
        <v>21-Jul-08 Monday 14</v>
      </c>
    </row>
    <row r="4868" spans="4:18" x14ac:dyDescent="0.35">
      <c r="D4868" s="21">
        <f t="shared" si="757"/>
        <v>39650.583333321541</v>
      </c>
      <c r="E4868" s="21" t="b">
        <f t="shared" si="750"/>
        <v>0</v>
      </c>
      <c r="F4868" s="21" t="b">
        <f t="shared" si="751"/>
        <v>0</v>
      </c>
      <c r="G4868" s="20">
        <f t="shared" si="752"/>
        <v>1</v>
      </c>
      <c r="H4868" s="20">
        <f t="shared" si="753"/>
        <v>24</v>
      </c>
      <c r="I4868" s="20">
        <f t="shared" si="758"/>
        <v>15</v>
      </c>
      <c r="J4868" s="21">
        <f t="shared" si="759"/>
        <v>39650</v>
      </c>
      <c r="K4868" s="21"/>
      <c r="L4868" s="21" t="str">
        <f t="shared" si="754"/>
        <v>Monday</v>
      </c>
      <c r="M4868" s="20">
        <f t="shared" si="755"/>
        <v>7</v>
      </c>
      <c r="N4868" s="19">
        <v>3930</v>
      </c>
      <c r="O4868" s="4">
        <f>MATCH(N4868-1,'Supply Data'!$K$12:$K$17)+1</f>
        <v>4</v>
      </c>
      <c r="P4868">
        <f>INDEX('Supply Data'!$L$12:$L$17,'Demand Data'!O4868)</f>
        <v>50</v>
      </c>
      <c r="R4868" t="str">
        <f t="shared" si="756"/>
        <v>21-Jul-08 Monday 15</v>
      </c>
    </row>
    <row r="4869" spans="4:18" x14ac:dyDescent="0.35">
      <c r="D4869" s="21">
        <f t="shared" si="757"/>
        <v>39650.624999988206</v>
      </c>
      <c r="E4869" s="21" t="b">
        <f t="shared" si="750"/>
        <v>0</v>
      </c>
      <c r="F4869" s="21" t="b">
        <f t="shared" si="751"/>
        <v>0</v>
      </c>
      <c r="G4869" s="20">
        <f t="shared" si="752"/>
        <v>1</v>
      </c>
      <c r="H4869" s="20">
        <f t="shared" si="753"/>
        <v>24</v>
      </c>
      <c r="I4869" s="20">
        <f t="shared" si="758"/>
        <v>16</v>
      </c>
      <c r="J4869" s="21">
        <f t="shared" si="759"/>
        <v>39650</v>
      </c>
      <c r="K4869" s="21"/>
      <c r="L4869" s="21" t="str">
        <f t="shared" si="754"/>
        <v>Monday</v>
      </c>
      <c r="M4869" s="20">
        <f t="shared" si="755"/>
        <v>7</v>
      </c>
      <c r="N4869" s="19">
        <v>3888</v>
      </c>
      <c r="O4869" s="4">
        <f>MATCH(N4869-1,'Supply Data'!$K$12:$K$17)+1</f>
        <v>4</v>
      </c>
      <c r="P4869">
        <f>INDEX('Supply Data'!$L$12:$L$17,'Demand Data'!O4869)</f>
        <v>50</v>
      </c>
      <c r="R4869" t="str">
        <f t="shared" si="756"/>
        <v>21-Jul-08 Monday 16</v>
      </c>
    </row>
    <row r="4870" spans="4:18" x14ac:dyDescent="0.35">
      <c r="D4870" s="21">
        <f t="shared" si="757"/>
        <v>39650.66666665487</v>
      </c>
      <c r="E4870" s="21" t="b">
        <f t="shared" ref="E4870:E4933" si="760">D4870=$D$2</f>
        <v>0</v>
      </c>
      <c r="F4870" s="21" t="b">
        <f t="shared" ref="F4870:F4933" si="761">D4870=$E$2</f>
        <v>0</v>
      </c>
      <c r="G4870" s="20">
        <f t="shared" si="752"/>
        <v>1</v>
      </c>
      <c r="H4870" s="20">
        <f t="shared" si="753"/>
        <v>24</v>
      </c>
      <c r="I4870" s="20">
        <f t="shared" si="758"/>
        <v>17</v>
      </c>
      <c r="J4870" s="21">
        <f t="shared" si="759"/>
        <v>39650</v>
      </c>
      <c r="K4870" s="21"/>
      <c r="L4870" s="21" t="str">
        <f t="shared" si="754"/>
        <v>Monday</v>
      </c>
      <c r="M4870" s="20">
        <f t="shared" si="755"/>
        <v>7</v>
      </c>
      <c r="N4870" s="19">
        <v>3970.5</v>
      </c>
      <c r="O4870" s="4">
        <f>MATCH(N4870-1,'Supply Data'!$K$12:$K$17)+1</f>
        <v>4</v>
      </c>
      <c r="P4870">
        <f>INDEX('Supply Data'!$L$12:$L$17,'Demand Data'!O4870)</f>
        <v>50</v>
      </c>
      <c r="R4870" t="str">
        <f t="shared" si="756"/>
        <v>21-Jul-08 Monday 17</v>
      </c>
    </row>
    <row r="4871" spans="4:18" x14ac:dyDescent="0.35">
      <c r="D4871" s="21">
        <f t="shared" si="757"/>
        <v>39650.708333321534</v>
      </c>
      <c r="E4871" s="21" t="b">
        <f t="shared" si="760"/>
        <v>0</v>
      </c>
      <c r="F4871" s="21" t="b">
        <f t="shared" si="761"/>
        <v>0</v>
      </c>
      <c r="G4871" s="20">
        <f t="shared" ref="G4871:G4934" si="762">IF(E4871,2,IF(F4871,3,1))</f>
        <v>1</v>
      </c>
      <c r="H4871" s="20">
        <f t="shared" ref="H4871:H4934" si="763">CHOOSE(G4871,24,23,25)</f>
        <v>24</v>
      </c>
      <c r="I4871" s="20">
        <f t="shared" si="758"/>
        <v>18</v>
      </c>
      <c r="J4871" s="21">
        <f t="shared" si="759"/>
        <v>39650</v>
      </c>
      <c r="K4871" s="21"/>
      <c r="L4871" s="21" t="str">
        <f t="shared" ref="L4871:L4934" si="764">TEXT(J4871,"ddddd")</f>
        <v>Monday</v>
      </c>
      <c r="M4871" s="20">
        <f t="shared" ref="M4871:M4934" si="765">MONTH(D4871)</f>
        <v>7</v>
      </c>
      <c r="N4871" s="19">
        <v>4296</v>
      </c>
      <c r="O4871" s="4">
        <f>MATCH(N4871-1,'Supply Data'!$K$12:$K$17)+1</f>
        <v>4</v>
      </c>
      <c r="P4871">
        <f>INDEX('Supply Data'!$L$12:$L$17,'Demand Data'!O4871)</f>
        <v>50</v>
      </c>
      <c r="R4871" t="str">
        <f t="shared" ref="R4871:R4934" si="766">TEXT(D4871,"dd-mmm-yy ddddd")&amp;" "&amp;I4871</f>
        <v>21-Jul-08 Monday 18</v>
      </c>
    </row>
    <row r="4872" spans="4:18" x14ac:dyDescent="0.35">
      <c r="D4872" s="21">
        <f t="shared" ref="D4872:D4935" si="767">D4871+1/24</f>
        <v>39650.749999988198</v>
      </c>
      <c r="E4872" s="21" t="b">
        <f t="shared" si="760"/>
        <v>0</v>
      </c>
      <c r="F4872" s="21" t="b">
        <f t="shared" si="761"/>
        <v>0</v>
      </c>
      <c r="G4872" s="20">
        <f t="shared" si="762"/>
        <v>1</v>
      </c>
      <c r="H4872" s="20">
        <f t="shared" si="763"/>
        <v>24</v>
      </c>
      <c r="I4872" s="20">
        <f t="shared" ref="I4872:I4935" si="768">IF(I4871&gt;=H4872,1,I4871+1)</f>
        <v>19</v>
      </c>
      <c r="J4872" s="21">
        <f t="shared" ref="J4872:J4935" si="769">IF(I4872=1,J4871+1,J4871)</f>
        <v>39650</v>
      </c>
      <c r="K4872" s="21"/>
      <c r="L4872" s="21" t="str">
        <f t="shared" si="764"/>
        <v>Monday</v>
      </c>
      <c r="M4872" s="20">
        <f t="shared" si="765"/>
        <v>7</v>
      </c>
      <c r="N4872" s="19">
        <v>5706</v>
      </c>
      <c r="O4872" s="4">
        <f>MATCH(N4872-1,'Supply Data'!$K$12:$K$17)+1</f>
        <v>5</v>
      </c>
      <c r="P4872">
        <f>INDEX('Supply Data'!$L$12:$L$17,'Demand Data'!O4872)</f>
        <v>75</v>
      </c>
      <c r="R4872" t="str">
        <f t="shared" si="766"/>
        <v>21-Jul-08 Monday 19</v>
      </c>
    </row>
    <row r="4873" spans="4:18" x14ac:dyDescent="0.35">
      <c r="D4873" s="21">
        <f t="shared" si="767"/>
        <v>39650.791666654863</v>
      </c>
      <c r="E4873" s="21" t="b">
        <f t="shared" si="760"/>
        <v>0</v>
      </c>
      <c r="F4873" s="21" t="b">
        <f t="shared" si="761"/>
        <v>0</v>
      </c>
      <c r="G4873" s="20">
        <f t="shared" si="762"/>
        <v>1</v>
      </c>
      <c r="H4873" s="20">
        <f t="shared" si="763"/>
        <v>24</v>
      </c>
      <c r="I4873" s="20">
        <f t="shared" si="768"/>
        <v>20</v>
      </c>
      <c r="J4873" s="21">
        <f t="shared" si="769"/>
        <v>39650</v>
      </c>
      <c r="K4873" s="21"/>
      <c r="L4873" s="21" t="str">
        <f t="shared" si="764"/>
        <v>Monday</v>
      </c>
      <c r="M4873" s="20">
        <f t="shared" si="765"/>
        <v>7</v>
      </c>
      <c r="N4873" s="19">
        <v>4825.5</v>
      </c>
      <c r="O4873" s="4">
        <f>MATCH(N4873-1,'Supply Data'!$K$12:$K$17)+1</f>
        <v>5</v>
      </c>
      <c r="P4873">
        <f>INDEX('Supply Data'!$L$12:$L$17,'Demand Data'!O4873)</f>
        <v>75</v>
      </c>
      <c r="R4873" t="str">
        <f t="shared" si="766"/>
        <v>21-Jul-08 Monday 20</v>
      </c>
    </row>
    <row r="4874" spans="4:18" x14ac:dyDescent="0.35">
      <c r="D4874" s="21">
        <f t="shared" si="767"/>
        <v>39650.833333321527</v>
      </c>
      <c r="E4874" s="21" t="b">
        <f t="shared" si="760"/>
        <v>0</v>
      </c>
      <c r="F4874" s="21" t="b">
        <f t="shared" si="761"/>
        <v>0</v>
      </c>
      <c r="G4874" s="20">
        <f t="shared" si="762"/>
        <v>1</v>
      </c>
      <c r="H4874" s="20">
        <f t="shared" si="763"/>
        <v>24</v>
      </c>
      <c r="I4874" s="20">
        <f t="shared" si="768"/>
        <v>21</v>
      </c>
      <c r="J4874" s="21">
        <f t="shared" si="769"/>
        <v>39650</v>
      </c>
      <c r="K4874" s="21"/>
      <c r="L4874" s="21" t="str">
        <f t="shared" si="764"/>
        <v>Monday</v>
      </c>
      <c r="M4874" s="20">
        <f t="shared" si="765"/>
        <v>7</v>
      </c>
      <c r="N4874" s="19">
        <v>4680</v>
      </c>
      <c r="O4874" s="4">
        <f>MATCH(N4874-1,'Supply Data'!$K$12:$K$17)+1</f>
        <v>4</v>
      </c>
      <c r="P4874">
        <f>INDEX('Supply Data'!$L$12:$L$17,'Demand Data'!O4874)</f>
        <v>50</v>
      </c>
      <c r="R4874" t="str">
        <f t="shared" si="766"/>
        <v>21-Jul-08 Monday 21</v>
      </c>
    </row>
    <row r="4875" spans="4:18" x14ac:dyDescent="0.35">
      <c r="D4875" s="21">
        <f t="shared" si="767"/>
        <v>39650.874999988191</v>
      </c>
      <c r="E4875" s="21" t="b">
        <f t="shared" si="760"/>
        <v>0</v>
      </c>
      <c r="F4875" s="21" t="b">
        <f t="shared" si="761"/>
        <v>0</v>
      </c>
      <c r="G4875" s="20">
        <f t="shared" si="762"/>
        <v>1</v>
      </c>
      <c r="H4875" s="20">
        <f t="shared" si="763"/>
        <v>24</v>
      </c>
      <c r="I4875" s="20">
        <f t="shared" si="768"/>
        <v>22</v>
      </c>
      <c r="J4875" s="21">
        <f t="shared" si="769"/>
        <v>39650</v>
      </c>
      <c r="K4875" s="21"/>
      <c r="L4875" s="21" t="str">
        <f t="shared" si="764"/>
        <v>Monday</v>
      </c>
      <c r="M4875" s="20">
        <f t="shared" si="765"/>
        <v>7</v>
      </c>
      <c r="N4875" s="19">
        <v>4309.5</v>
      </c>
      <c r="O4875" s="4">
        <f>MATCH(N4875-1,'Supply Data'!$K$12:$K$17)+1</f>
        <v>4</v>
      </c>
      <c r="P4875">
        <f>INDEX('Supply Data'!$L$12:$L$17,'Demand Data'!O4875)</f>
        <v>50</v>
      </c>
      <c r="R4875" t="str">
        <f t="shared" si="766"/>
        <v>21-Jul-08 Monday 22</v>
      </c>
    </row>
    <row r="4876" spans="4:18" x14ac:dyDescent="0.35">
      <c r="D4876" s="21">
        <f t="shared" si="767"/>
        <v>39650.916666654855</v>
      </c>
      <c r="E4876" s="21" t="b">
        <f t="shared" si="760"/>
        <v>0</v>
      </c>
      <c r="F4876" s="21" t="b">
        <f t="shared" si="761"/>
        <v>0</v>
      </c>
      <c r="G4876" s="20">
        <f t="shared" si="762"/>
        <v>1</v>
      </c>
      <c r="H4876" s="20">
        <f t="shared" si="763"/>
        <v>24</v>
      </c>
      <c r="I4876" s="20">
        <f t="shared" si="768"/>
        <v>23</v>
      </c>
      <c r="J4876" s="21">
        <f t="shared" si="769"/>
        <v>39650</v>
      </c>
      <c r="K4876" s="21"/>
      <c r="L4876" s="21" t="str">
        <f t="shared" si="764"/>
        <v>Monday</v>
      </c>
      <c r="M4876" s="20">
        <f t="shared" si="765"/>
        <v>7</v>
      </c>
      <c r="N4876" s="19">
        <v>4083</v>
      </c>
      <c r="O4876" s="4">
        <f>MATCH(N4876-1,'Supply Data'!$K$12:$K$17)+1</f>
        <v>4</v>
      </c>
      <c r="P4876">
        <f>INDEX('Supply Data'!$L$12:$L$17,'Demand Data'!O4876)</f>
        <v>50</v>
      </c>
      <c r="R4876" t="str">
        <f t="shared" si="766"/>
        <v>21-Jul-08 Monday 23</v>
      </c>
    </row>
    <row r="4877" spans="4:18" x14ac:dyDescent="0.35">
      <c r="D4877" s="21">
        <f t="shared" si="767"/>
        <v>39650.95833332152</v>
      </c>
      <c r="E4877" s="21" t="b">
        <f t="shared" si="760"/>
        <v>0</v>
      </c>
      <c r="F4877" s="21" t="b">
        <f t="shared" si="761"/>
        <v>0</v>
      </c>
      <c r="G4877" s="20">
        <f t="shared" si="762"/>
        <v>1</v>
      </c>
      <c r="H4877" s="20">
        <f t="shared" si="763"/>
        <v>24</v>
      </c>
      <c r="I4877" s="20">
        <f t="shared" si="768"/>
        <v>24</v>
      </c>
      <c r="J4877" s="21">
        <f t="shared" si="769"/>
        <v>39650</v>
      </c>
      <c r="K4877" s="21"/>
      <c r="L4877" s="21" t="str">
        <f t="shared" si="764"/>
        <v>Monday</v>
      </c>
      <c r="M4877" s="20">
        <f t="shared" si="765"/>
        <v>7</v>
      </c>
      <c r="N4877" s="19">
        <v>3889.5</v>
      </c>
      <c r="O4877" s="4">
        <f>MATCH(N4877-1,'Supply Data'!$K$12:$K$17)+1</f>
        <v>4</v>
      </c>
      <c r="P4877">
        <f>INDEX('Supply Data'!$L$12:$L$17,'Demand Data'!O4877)</f>
        <v>50</v>
      </c>
      <c r="R4877" t="str">
        <f t="shared" si="766"/>
        <v>21-Jul-08 Monday 24</v>
      </c>
    </row>
    <row r="4878" spans="4:18" x14ac:dyDescent="0.35">
      <c r="D4878" s="21">
        <f t="shared" si="767"/>
        <v>39650.999999988184</v>
      </c>
      <c r="E4878" s="21" t="b">
        <f t="shared" si="760"/>
        <v>0</v>
      </c>
      <c r="F4878" s="21" t="b">
        <f t="shared" si="761"/>
        <v>0</v>
      </c>
      <c r="G4878" s="20">
        <f t="shared" si="762"/>
        <v>1</v>
      </c>
      <c r="H4878" s="20">
        <f t="shared" si="763"/>
        <v>24</v>
      </c>
      <c r="I4878" s="20">
        <f t="shared" si="768"/>
        <v>1</v>
      </c>
      <c r="J4878" s="21">
        <f t="shared" si="769"/>
        <v>39651</v>
      </c>
      <c r="K4878" s="21"/>
      <c r="L4878" s="21" t="str">
        <f t="shared" si="764"/>
        <v>Tuesday</v>
      </c>
      <c r="M4878" s="20">
        <f t="shared" si="765"/>
        <v>7</v>
      </c>
      <c r="N4878" s="19">
        <v>3645</v>
      </c>
      <c r="O4878" s="4">
        <f>MATCH(N4878-1,'Supply Data'!$K$12:$K$17)+1</f>
        <v>4</v>
      </c>
      <c r="P4878">
        <f>INDEX('Supply Data'!$L$12:$L$17,'Demand Data'!O4878)</f>
        <v>50</v>
      </c>
      <c r="R4878" t="str">
        <f t="shared" si="766"/>
        <v>22-Jul-08 Tuesday 1</v>
      </c>
    </row>
    <row r="4879" spans="4:18" x14ac:dyDescent="0.35">
      <c r="D4879" s="21">
        <f t="shared" si="767"/>
        <v>39651.041666654848</v>
      </c>
      <c r="E4879" s="21" t="b">
        <f t="shared" si="760"/>
        <v>0</v>
      </c>
      <c r="F4879" s="21" t="b">
        <f t="shared" si="761"/>
        <v>0</v>
      </c>
      <c r="G4879" s="20">
        <f t="shared" si="762"/>
        <v>1</v>
      </c>
      <c r="H4879" s="20">
        <f t="shared" si="763"/>
        <v>24</v>
      </c>
      <c r="I4879" s="20">
        <f t="shared" si="768"/>
        <v>2</v>
      </c>
      <c r="J4879" s="21">
        <f t="shared" si="769"/>
        <v>39651</v>
      </c>
      <c r="K4879" s="21"/>
      <c r="L4879" s="21" t="str">
        <f t="shared" si="764"/>
        <v>Tuesday</v>
      </c>
      <c r="M4879" s="20">
        <f t="shared" si="765"/>
        <v>7</v>
      </c>
      <c r="N4879" s="19">
        <v>3540</v>
      </c>
      <c r="O4879" s="4">
        <f>MATCH(N4879-1,'Supply Data'!$K$12:$K$17)+1</f>
        <v>3</v>
      </c>
      <c r="P4879">
        <f>INDEX('Supply Data'!$L$12:$L$17,'Demand Data'!O4879)</f>
        <v>23</v>
      </c>
      <c r="R4879" t="str">
        <f t="shared" si="766"/>
        <v>22-Jul-08 Tuesday 2</v>
      </c>
    </row>
    <row r="4880" spans="4:18" x14ac:dyDescent="0.35">
      <c r="D4880" s="21">
        <f t="shared" si="767"/>
        <v>39651.083333321512</v>
      </c>
      <c r="E4880" s="21" t="b">
        <f t="shared" si="760"/>
        <v>0</v>
      </c>
      <c r="F4880" s="21" t="b">
        <f t="shared" si="761"/>
        <v>0</v>
      </c>
      <c r="G4880" s="20">
        <f t="shared" si="762"/>
        <v>1</v>
      </c>
      <c r="H4880" s="20">
        <f t="shared" si="763"/>
        <v>24</v>
      </c>
      <c r="I4880" s="20">
        <f t="shared" si="768"/>
        <v>3</v>
      </c>
      <c r="J4880" s="21">
        <f t="shared" si="769"/>
        <v>39651</v>
      </c>
      <c r="K4880" s="21"/>
      <c r="L4880" s="21" t="str">
        <f t="shared" si="764"/>
        <v>Tuesday</v>
      </c>
      <c r="M4880" s="20">
        <f t="shared" si="765"/>
        <v>7</v>
      </c>
      <c r="N4880" s="19">
        <v>3499.5</v>
      </c>
      <c r="O4880" s="4">
        <f>MATCH(N4880-1,'Supply Data'!$K$12:$K$17)+1</f>
        <v>3</v>
      </c>
      <c r="P4880">
        <f>INDEX('Supply Data'!$L$12:$L$17,'Demand Data'!O4880)</f>
        <v>23</v>
      </c>
      <c r="R4880" t="str">
        <f t="shared" si="766"/>
        <v>22-Jul-08 Tuesday 3</v>
      </c>
    </row>
    <row r="4881" spans="4:18" x14ac:dyDescent="0.35">
      <c r="D4881" s="21">
        <f t="shared" si="767"/>
        <v>39651.124999988177</v>
      </c>
      <c r="E4881" s="21" t="b">
        <f t="shared" si="760"/>
        <v>0</v>
      </c>
      <c r="F4881" s="21" t="b">
        <f t="shared" si="761"/>
        <v>0</v>
      </c>
      <c r="G4881" s="20">
        <f t="shared" si="762"/>
        <v>1</v>
      </c>
      <c r="H4881" s="20">
        <f t="shared" si="763"/>
        <v>24</v>
      </c>
      <c r="I4881" s="20">
        <f t="shared" si="768"/>
        <v>4</v>
      </c>
      <c r="J4881" s="21">
        <f t="shared" si="769"/>
        <v>39651</v>
      </c>
      <c r="K4881" s="21"/>
      <c r="L4881" s="21" t="str">
        <f t="shared" si="764"/>
        <v>Tuesday</v>
      </c>
      <c r="M4881" s="20">
        <f t="shared" si="765"/>
        <v>7</v>
      </c>
      <c r="N4881" s="19">
        <v>3517.5</v>
      </c>
      <c r="O4881" s="4">
        <f>MATCH(N4881-1,'Supply Data'!$K$12:$K$17)+1</f>
        <v>3</v>
      </c>
      <c r="P4881">
        <f>INDEX('Supply Data'!$L$12:$L$17,'Demand Data'!O4881)</f>
        <v>23</v>
      </c>
      <c r="R4881" t="str">
        <f t="shared" si="766"/>
        <v>22-Jul-08 Tuesday 4</v>
      </c>
    </row>
    <row r="4882" spans="4:18" x14ac:dyDescent="0.35">
      <c r="D4882" s="21">
        <f t="shared" si="767"/>
        <v>39651.166666654841</v>
      </c>
      <c r="E4882" s="21" t="b">
        <f t="shared" si="760"/>
        <v>0</v>
      </c>
      <c r="F4882" s="21" t="b">
        <f t="shared" si="761"/>
        <v>0</v>
      </c>
      <c r="G4882" s="20">
        <f t="shared" si="762"/>
        <v>1</v>
      </c>
      <c r="H4882" s="20">
        <f t="shared" si="763"/>
        <v>24</v>
      </c>
      <c r="I4882" s="20">
        <f t="shared" si="768"/>
        <v>5</v>
      </c>
      <c r="J4882" s="21">
        <f t="shared" si="769"/>
        <v>39651</v>
      </c>
      <c r="K4882" s="21"/>
      <c r="L4882" s="21" t="str">
        <f t="shared" si="764"/>
        <v>Tuesday</v>
      </c>
      <c r="M4882" s="20">
        <f t="shared" si="765"/>
        <v>7</v>
      </c>
      <c r="N4882" s="19">
        <v>3735</v>
      </c>
      <c r="O4882" s="4">
        <f>MATCH(N4882-1,'Supply Data'!$K$12:$K$17)+1</f>
        <v>4</v>
      </c>
      <c r="P4882">
        <f>INDEX('Supply Data'!$L$12:$L$17,'Demand Data'!O4882)</f>
        <v>50</v>
      </c>
      <c r="R4882" t="str">
        <f t="shared" si="766"/>
        <v>22-Jul-08 Tuesday 5</v>
      </c>
    </row>
    <row r="4883" spans="4:18" x14ac:dyDescent="0.35">
      <c r="D4883" s="21">
        <f t="shared" si="767"/>
        <v>39651.208333321505</v>
      </c>
      <c r="E4883" s="21" t="b">
        <f t="shared" si="760"/>
        <v>0</v>
      </c>
      <c r="F4883" s="21" t="b">
        <f t="shared" si="761"/>
        <v>0</v>
      </c>
      <c r="G4883" s="20">
        <f t="shared" si="762"/>
        <v>1</v>
      </c>
      <c r="H4883" s="20">
        <f t="shared" si="763"/>
        <v>24</v>
      </c>
      <c r="I4883" s="20">
        <f t="shared" si="768"/>
        <v>6</v>
      </c>
      <c r="J4883" s="21">
        <f t="shared" si="769"/>
        <v>39651</v>
      </c>
      <c r="K4883" s="21"/>
      <c r="L4883" s="21" t="str">
        <f t="shared" si="764"/>
        <v>Tuesday</v>
      </c>
      <c r="M4883" s="20">
        <f t="shared" si="765"/>
        <v>7</v>
      </c>
      <c r="N4883" s="19">
        <v>3811.5</v>
      </c>
      <c r="O4883" s="4">
        <f>MATCH(N4883-1,'Supply Data'!$K$12:$K$17)+1</f>
        <v>4</v>
      </c>
      <c r="P4883">
        <f>INDEX('Supply Data'!$L$12:$L$17,'Demand Data'!O4883)</f>
        <v>50</v>
      </c>
      <c r="R4883" t="str">
        <f t="shared" si="766"/>
        <v>22-Jul-08 Tuesday 6</v>
      </c>
    </row>
    <row r="4884" spans="4:18" x14ac:dyDescent="0.35">
      <c r="D4884" s="21">
        <f t="shared" si="767"/>
        <v>39651.249999988169</v>
      </c>
      <c r="E4884" s="21" t="b">
        <f t="shared" si="760"/>
        <v>0</v>
      </c>
      <c r="F4884" s="21" t="b">
        <f t="shared" si="761"/>
        <v>0</v>
      </c>
      <c r="G4884" s="20">
        <f t="shared" si="762"/>
        <v>1</v>
      </c>
      <c r="H4884" s="20">
        <f t="shared" si="763"/>
        <v>24</v>
      </c>
      <c r="I4884" s="20">
        <f t="shared" si="768"/>
        <v>7</v>
      </c>
      <c r="J4884" s="21">
        <f t="shared" si="769"/>
        <v>39651</v>
      </c>
      <c r="K4884" s="21"/>
      <c r="L4884" s="21" t="str">
        <f t="shared" si="764"/>
        <v>Tuesday</v>
      </c>
      <c r="M4884" s="20">
        <f t="shared" si="765"/>
        <v>7</v>
      </c>
      <c r="N4884" s="19">
        <v>4102.5</v>
      </c>
      <c r="O4884" s="4">
        <f>MATCH(N4884-1,'Supply Data'!$K$12:$K$17)+1</f>
        <v>4</v>
      </c>
      <c r="P4884">
        <f>INDEX('Supply Data'!$L$12:$L$17,'Demand Data'!O4884)</f>
        <v>50</v>
      </c>
      <c r="R4884" t="str">
        <f t="shared" si="766"/>
        <v>22-Jul-08 Tuesday 7</v>
      </c>
    </row>
    <row r="4885" spans="4:18" x14ac:dyDescent="0.35">
      <c r="D4885" s="21">
        <f t="shared" si="767"/>
        <v>39651.291666654834</v>
      </c>
      <c r="E4885" s="21" t="b">
        <f t="shared" si="760"/>
        <v>0</v>
      </c>
      <c r="F4885" s="21" t="b">
        <f t="shared" si="761"/>
        <v>0</v>
      </c>
      <c r="G4885" s="20">
        <f t="shared" si="762"/>
        <v>1</v>
      </c>
      <c r="H4885" s="20">
        <f t="shared" si="763"/>
        <v>24</v>
      </c>
      <c r="I4885" s="20">
        <f t="shared" si="768"/>
        <v>8</v>
      </c>
      <c r="J4885" s="21">
        <f t="shared" si="769"/>
        <v>39651</v>
      </c>
      <c r="K4885" s="21"/>
      <c r="L4885" s="21" t="str">
        <f t="shared" si="764"/>
        <v>Tuesday</v>
      </c>
      <c r="M4885" s="20">
        <f t="shared" si="765"/>
        <v>7</v>
      </c>
      <c r="N4885" s="19">
        <v>4813.5</v>
      </c>
      <c r="O4885" s="4">
        <f>MATCH(N4885-1,'Supply Data'!$K$12:$K$17)+1</f>
        <v>5</v>
      </c>
      <c r="P4885">
        <f>INDEX('Supply Data'!$L$12:$L$17,'Demand Data'!O4885)</f>
        <v>75</v>
      </c>
      <c r="R4885" t="str">
        <f t="shared" si="766"/>
        <v>22-Jul-08 Tuesday 8</v>
      </c>
    </row>
    <row r="4886" spans="4:18" x14ac:dyDescent="0.35">
      <c r="D4886" s="21">
        <f t="shared" si="767"/>
        <v>39651.333333321498</v>
      </c>
      <c r="E4886" s="21" t="b">
        <f t="shared" si="760"/>
        <v>0</v>
      </c>
      <c r="F4886" s="21" t="b">
        <f t="shared" si="761"/>
        <v>0</v>
      </c>
      <c r="G4886" s="20">
        <f t="shared" si="762"/>
        <v>1</v>
      </c>
      <c r="H4886" s="20">
        <f t="shared" si="763"/>
        <v>24</v>
      </c>
      <c r="I4886" s="20">
        <f t="shared" si="768"/>
        <v>9</v>
      </c>
      <c r="J4886" s="21">
        <f t="shared" si="769"/>
        <v>39651</v>
      </c>
      <c r="K4886" s="21"/>
      <c r="L4886" s="21" t="str">
        <f t="shared" si="764"/>
        <v>Tuesday</v>
      </c>
      <c r="M4886" s="20">
        <f t="shared" si="765"/>
        <v>7</v>
      </c>
      <c r="N4886" s="19">
        <v>5433</v>
      </c>
      <c r="O4886" s="4">
        <f>MATCH(N4886-1,'Supply Data'!$K$12:$K$17)+1</f>
        <v>5</v>
      </c>
      <c r="P4886">
        <f>INDEX('Supply Data'!$L$12:$L$17,'Demand Data'!O4886)</f>
        <v>75</v>
      </c>
      <c r="R4886" t="str">
        <f t="shared" si="766"/>
        <v>22-Jul-08 Tuesday 9</v>
      </c>
    </row>
    <row r="4887" spans="4:18" x14ac:dyDescent="0.35">
      <c r="D4887" s="21">
        <f t="shared" si="767"/>
        <v>39651.374999988162</v>
      </c>
      <c r="E4887" s="21" t="b">
        <f t="shared" si="760"/>
        <v>0</v>
      </c>
      <c r="F4887" s="21" t="b">
        <f t="shared" si="761"/>
        <v>0</v>
      </c>
      <c r="G4887" s="20">
        <f t="shared" si="762"/>
        <v>1</v>
      </c>
      <c r="H4887" s="20">
        <f t="shared" si="763"/>
        <v>24</v>
      </c>
      <c r="I4887" s="20">
        <f t="shared" si="768"/>
        <v>10</v>
      </c>
      <c r="J4887" s="21">
        <f t="shared" si="769"/>
        <v>39651</v>
      </c>
      <c r="K4887" s="21"/>
      <c r="L4887" s="21" t="str">
        <f t="shared" si="764"/>
        <v>Tuesday</v>
      </c>
      <c r="M4887" s="20">
        <f t="shared" si="765"/>
        <v>7</v>
      </c>
      <c r="N4887" s="19">
        <v>5638.5</v>
      </c>
      <c r="O4887" s="4">
        <f>MATCH(N4887-1,'Supply Data'!$K$12:$K$17)+1</f>
        <v>5</v>
      </c>
      <c r="P4887">
        <f>INDEX('Supply Data'!$L$12:$L$17,'Demand Data'!O4887)</f>
        <v>75</v>
      </c>
      <c r="R4887" t="str">
        <f t="shared" si="766"/>
        <v>22-Jul-08 Tuesday 10</v>
      </c>
    </row>
    <row r="4888" spans="4:18" x14ac:dyDescent="0.35">
      <c r="D4888" s="21">
        <f t="shared" si="767"/>
        <v>39651.416666654826</v>
      </c>
      <c r="E4888" s="21" t="b">
        <f t="shared" si="760"/>
        <v>0</v>
      </c>
      <c r="F4888" s="21" t="b">
        <f t="shared" si="761"/>
        <v>0</v>
      </c>
      <c r="G4888" s="20">
        <f t="shared" si="762"/>
        <v>1</v>
      </c>
      <c r="H4888" s="20">
        <f t="shared" si="763"/>
        <v>24</v>
      </c>
      <c r="I4888" s="20">
        <f t="shared" si="768"/>
        <v>11</v>
      </c>
      <c r="J4888" s="21">
        <f t="shared" si="769"/>
        <v>39651</v>
      </c>
      <c r="K4888" s="21"/>
      <c r="L4888" s="21" t="str">
        <f t="shared" si="764"/>
        <v>Tuesday</v>
      </c>
      <c r="M4888" s="20">
        <f t="shared" si="765"/>
        <v>7</v>
      </c>
      <c r="N4888" s="19">
        <v>5886</v>
      </c>
      <c r="O4888" s="4">
        <f>MATCH(N4888-1,'Supply Data'!$K$12:$K$17)+1</f>
        <v>5</v>
      </c>
      <c r="P4888">
        <f>INDEX('Supply Data'!$L$12:$L$17,'Demand Data'!O4888)</f>
        <v>75</v>
      </c>
      <c r="R4888" t="str">
        <f t="shared" si="766"/>
        <v>22-Jul-08 Tuesday 11</v>
      </c>
    </row>
    <row r="4889" spans="4:18" x14ac:dyDescent="0.35">
      <c r="D4889" s="21">
        <f t="shared" si="767"/>
        <v>39651.45833332149</v>
      </c>
      <c r="E4889" s="21" t="b">
        <f t="shared" si="760"/>
        <v>0</v>
      </c>
      <c r="F4889" s="21" t="b">
        <f t="shared" si="761"/>
        <v>0</v>
      </c>
      <c r="G4889" s="20">
        <f t="shared" si="762"/>
        <v>1</v>
      </c>
      <c r="H4889" s="20">
        <f t="shared" si="763"/>
        <v>24</v>
      </c>
      <c r="I4889" s="20">
        <f t="shared" si="768"/>
        <v>12</v>
      </c>
      <c r="J4889" s="21">
        <f t="shared" si="769"/>
        <v>39651</v>
      </c>
      <c r="K4889" s="21"/>
      <c r="L4889" s="21" t="str">
        <f t="shared" si="764"/>
        <v>Tuesday</v>
      </c>
      <c r="M4889" s="20">
        <f t="shared" si="765"/>
        <v>7</v>
      </c>
      <c r="N4889" s="19">
        <v>5620.5</v>
      </c>
      <c r="O4889" s="4">
        <f>MATCH(N4889-1,'Supply Data'!$K$12:$K$17)+1</f>
        <v>5</v>
      </c>
      <c r="P4889">
        <f>INDEX('Supply Data'!$L$12:$L$17,'Demand Data'!O4889)</f>
        <v>75</v>
      </c>
      <c r="R4889" t="str">
        <f t="shared" si="766"/>
        <v>22-Jul-08 Tuesday 12</v>
      </c>
    </row>
    <row r="4890" spans="4:18" x14ac:dyDescent="0.35">
      <c r="D4890" s="21">
        <f t="shared" si="767"/>
        <v>39651.499999988155</v>
      </c>
      <c r="E4890" s="21" t="b">
        <f t="shared" si="760"/>
        <v>0</v>
      </c>
      <c r="F4890" s="21" t="b">
        <f t="shared" si="761"/>
        <v>0</v>
      </c>
      <c r="G4890" s="20">
        <f t="shared" si="762"/>
        <v>1</v>
      </c>
      <c r="H4890" s="20">
        <f t="shared" si="763"/>
        <v>24</v>
      </c>
      <c r="I4890" s="20">
        <f t="shared" si="768"/>
        <v>13</v>
      </c>
      <c r="J4890" s="21">
        <f t="shared" si="769"/>
        <v>39651</v>
      </c>
      <c r="K4890" s="21"/>
      <c r="L4890" s="21" t="str">
        <f t="shared" si="764"/>
        <v>Tuesday</v>
      </c>
      <c r="M4890" s="20">
        <f t="shared" si="765"/>
        <v>7</v>
      </c>
      <c r="N4890" s="19">
        <v>5736</v>
      </c>
      <c r="O4890" s="4">
        <f>MATCH(N4890-1,'Supply Data'!$K$12:$K$17)+1</f>
        <v>5</v>
      </c>
      <c r="P4890">
        <f>INDEX('Supply Data'!$L$12:$L$17,'Demand Data'!O4890)</f>
        <v>75</v>
      </c>
      <c r="R4890" t="str">
        <f t="shared" si="766"/>
        <v>22-Jul-08 Tuesday 13</v>
      </c>
    </row>
    <row r="4891" spans="4:18" x14ac:dyDescent="0.35">
      <c r="D4891" s="21">
        <f t="shared" si="767"/>
        <v>39651.541666654819</v>
      </c>
      <c r="E4891" s="21" t="b">
        <f t="shared" si="760"/>
        <v>0</v>
      </c>
      <c r="F4891" s="21" t="b">
        <f t="shared" si="761"/>
        <v>0</v>
      </c>
      <c r="G4891" s="20">
        <f t="shared" si="762"/>
        <v>1</v>
      </c>
      <c r="H4891" s="20">
        <f t="shared" si="763"/>
        <v>24</v>
      </c>
      <c r="I4891" s="20">
        <f t="shared" si="768"/>
        <v>14</v>
      </c>
      <c r="J4891" s="21">
        <f t="shared" si="769"/>
        <v>39651</v>
      </c>
      <c r="K4891" s="21"/>
      <c r="L4891" s="21" t="str">
        <f t="shared" si="764"/>
        <v>Tuesday</v>
      </c>
      <c r="M4891" s="20">
        <f t="shared" si="765"/>
        <v>7</v>
      </c>
      <c r="N4891" s="19">
        <v>5821.5</v>
      </c>
      <c r="O4891" s="4">
        <f>MATCH(N4891-1,'Supply Data'!$K$12:$K$17)+1</f>
        <v>5</v>
      </c>
      <c r="P4891">
        <f>INDEX('Supply Data'!$L$12:$L$17,'Demand Data'!O4891)</f>
        <v>75</v>
      </c>
      <c r="R4891" t="str">
        <f t="shared" si="766"/>
        <v>22-Jul-08 Tuesday 14</v>
      </c>
    </row>
    <row r="4892" spans="4:18" x14ac:dyDescent="0.35">
      <c r="D4892" s="21">
        <f t="shared" si="767"/>
        <v>39651.583333321483</v>
      </c>
      <c r="E4892" s="21" t="b">
        <f t="shared" si="760"/>
        <v>0</v>
      </c>
      <c r="F4892" s="21" t="b">
        <f t="shared" si="761"/>
        <v>0</v>
      </c>
      <c r="G4892" s="20">
        <f t="shared" si="762"/>
        <v>1</v>
      </c>
      <c r="H4892" s="20">
        <f t="shared" si="763"/>
        <v>24</v>
      </c>
      <c r="I4892" s="20">
        <f t="shared" si="768"/>
        <v>15</v>
      </c>
      <c r="J4892" s="21">
        <f t="shared" si="769"/>
        <v>39651</v>
      </c>
      <c r="K4892" s="21"/>
      <c r="L4892" s="21" t="str">
        <f t="shared" si="764"/>
        <v>Tuesday</v>
      </c>
      <c r="M4892" s="20">
        <f t="shared" si="765"/>
        <v>7</v>
      </c>
      <c r="N4892" s="19">
        <v>5706</v>
      </c>
      <c r="O4892" s="4">
        <f>MATCH(N4892-1,'Supply Data'!$K$12:$K$17)+1</f>
        <v>5</v>
      </c>
      <c r="P4892">
        <f>INDEX('Supply Data'!$L$12:$L$17,'Demand Data'!O4892)</f>
        <v>75</v>
      </c>
      <c r="R4892" t="str">
        <f t="shared" si="766"/>
        <v>22-Jul-08 Tuesday 15</v>
      </c>
    </row>
    <row r="4893" spans="4:18" x14ac:dyDescent="0.35">
      <c r="D4893" s="21">
        <f t="shared" si="767"/>
        <v>39651.624999988147</v>
      </c>
      <c r="E4893" s="21" t="b">
        <f t="shared" si="760"/>
        <v>0</v>
      </c>
      <c r="F4893" s="21" t="b">
        <f t="shared" si="761"/>
        <v>0</v>
      </c>
      <c r="G4893" s="20">
        <f t="shared" si="762"/>
        <v>1</v>
      </c>
      <c r="H4893" s="20">
        <f t="shared" si="763"/>
        <v>24</v>
      </c>
      <c r="I4893" s="20">
        <f t="shared" si="768"/>
        <v>16</v>
      </c>
      <c r="J4893" s="21">
        <f t="shared" si="769"/>
        <v>39651</v>
      </c>
      <c r="K4893" s="21"/>
      <c r="L4893" s="21" t="str">
        <f t="shared" si="764"/>
        <v>Tuesday</v>
      </c>
      <c r="M4893" s="20">
        <f t="shared" si="765"/>
        <v>7</v>
      </c>
      <c r="N4893" s="19">
        <v>5682</v>
      </c>
      <c r="O4893" s="4">
        <f>MATCH(N4893-1,'Supply Data'!$K$12:$K$17)+1</f>
        <v>5</v>
      </c>
      <c r="P4893">
        <f>INDEX('Supply Data'!$L$12:$L$17,'Demand Data'!O4893)</f>
        <v>75</v>
      </c>
      <c r="R4893" t="str">
        <f t="shared" si="766"/>
        <v>22-Jul-08 Tuesday 16</v>
      </c>
    </row>
    <row r="4894" spans="4:18" x14ac:dyDescent="0.35">
      <c r="D4894" s="21">
        <f t="shared" si="767"/>
        <v>39651.666666654812</v>
      </c>
      <c r="E4894" s="21" t="b">
        <f t="shared" si="760"/>
        <v>0</v>
      </c>
      <c r="F4894" s="21" t="b">
        <f t="shared" si="761"/>
        <v>0</v>
      </c>
      <c r="G4894" s="20">
        <f t="shared" si="762"/>
        <v>1</v>
      </c>
      <c r="H4894" s="20">
        <f t="shared" si="763"/>
        <v>24</v>
      </c>
      <c r="I4894" s="20">
        <f t="shared" si="768"/>
        <v>17</v>
      </c>
      <c r="J4894" s="21">
        <f t="shared" si="769"/>
        <v>39651</v>
      </c>
      <c r="K4894" s="21"/>
      <c r="L4894" s="21" t="str">
        <f t="shared" si="764"/>
        <v>Tuesday</v>
      </c>
      <c r="M4894" s="20">
        <f t="shared" si="765"/>
        <v>7</v>
      </c>
      <c r="N4894" s="19">
        <v>5518.5</v>
      </c>
      <c r="O4894" s="4">
        <f>MATCH(N4894-1,'Supply Data'!$K$12:$K$17)+1</f>
        <v>5</v>
      </c>
      <c r="P4894">
        <f>INDEX('Supply Data'!$L$12:$L$17,'Demand Data'!O4894)</f>
        <v>75</v>
      </c>
      <c r="R4894" t="str">
        <f t="shared" si="766"/>
        <v>22-Jul-08 Tuesday 17</v>
      </c>
    </row>
    <row r="4895" spans="4:18" x14ac:dyDescent="0.35">
      <c r="D4895" s="21">
        <f t="shared" si="767"/>
        <v>39651.708333321476</v>
      </c>
      <c r="E4895" s="21" t="b">
        <f t="shared" si="760"/>
        <v>0</v>
      </c>
      <c r="F4895" s="21" t="b">
        <f t="shared" si="761"/>
        <v>0</v>
      </c>
      <c r="G4895" s="20">
        <f t="shared" si="762"/>
        <v>1</v>
      </c>
      <c r="H4895" s="20">
        <f t="shared" si="763"/>
        <v>24</v>
      </c>
      <c r="I4895" s="20">
        <f t="shared" si="768"/>
        <v>18</v>
      </c>
      <c r="J4895" s="21">
        <f t="shared" si="769"/>
        <v>39651</v>
      </c>
      <c r="K4895" s="21"/>
      <c r="L4895" s="21" t="str">
        <f t="shared" si="764"/>
        <v>Tuesday</v>
      </c>
      <c r="M4895" s="20">
        <f t="shared" si="765"/>
        <v>7</v>
      </c>
      <c r="N4895" s="19">
        <v>5619</v>
      </c>
      <c r="O4895" s="4">
        <f>MATCH(N4895-1,'Supply Data'!$K$12:$K$17)+1</f>
        <v>5</v>
      </c>
      <c r="P4895">
        <f>INDEX('Supply Data'!$L$12:$L$17,'Demand Data'!O4895)</f>
        <v>75</v>
      </c>
      <c r="R4895" t="str">
        <f t="shared" si="766"/>
        <v>22-Jul-08 Tuesday 18</v>
      </c>
    </row>
    <row r="4896" spans="4:18" x14ac:dyDescent="0.35">
      <c r="D4896" s="21">
        <f t="shared" si="767"/>
        <v>39651.74999998814</v>
      </c>
      <c r="E4896" s="21" t="b">
        <f t="shared" si="760"/>
        <v>0</v>
      </c>
      <c r="F4896" s="21" t="b">
        <f t="shared" si="761"/>
        <v>0</v>
      </c>
      <c r="G4896" s="20">
        <f t="shared" si="762"/>
        <v>1</v>
      </c>
      <c r="H4896" s="20">
        <f t="shared" si="763"/>
        <v>24</v>
      </c>
      <c r="I4896" s="20">
        <f t="shared" si="768"/>
        <v>19</v>
      </c>
      <c r="J4896" s="21">
        <f t="shared" si="769"/>
        <v>39651</v>
      </c>
      <c r="K4896" s="21"/>
      <c r="L4896" s="21" t="str">
        <f t="shared" si="764"/>
        <v>Tuesday</v>
      </c>
      <c r="M4896" s="20">
        <f t="shared" si="765"/>
        <v>7</v>
      </c>
      <c r="N4896" s="19">
        <v>5997</v>
      </c>
      <c r="O4896" s="4">
        <f>MATCH(N4896-1,'Supply Data'!$K$12:$K$17)+1</f>
        <v>5</v>
      </c>
      <c r="P4896">
        <f>INDEX('Supply Data'!$L$12:$L$17,'Demand Data'!O4896)</f>
        <v>75</v>
      </c>
      <c r="R4896" t="str">
        <f t="shared" si="766"/>
        <v>22-Jul-08 Tuesday 19</v>
      </c>
    </row>
    <row r="4897" spans="4:18" x14ac:dyDescent="0.35">
      <c r="D4897" s="21">
        <f t="shared" si="767"/>
        <v>39651.791666654804</v>
      </c>
      <c r="E4897" s="21" t="b">
        <f t="shared" si="760"/>
        <v>0</v>
      </c>
      <c r="F4897" s="21" t="b">
        <f t="shared" si="761"/>
        <v>0</v>
      </c>
      <c r="G4897" s="20">
        <f t="shared" si="762"/>
        <v>1</v>
      </c>
      <c r="H4897" s="20">
        <f t="shared" si="763"/>
        <v>24</v>
      </c>
      <c r="I4897" s="20">
        <f t="shared" si="768"/>
        <v>20</v>
      </c>
      <c r="J4897" s="21">
        <f t="shared" si="769"/>
        <v>39651</v>
      </c>
      <c r="K4897" s="21"/>
      <c r="L4897" s="21" t="str">
        <f t="shared" si="764"/>
        <v>Tuesday</v>
      </c>
      <c r="M4897" s="20">
        <f t="shared" si="765"/>
        <v>7</v>
      </c>
      <c r="N4897" s="19">
        <v>5883</v>
      </c>
      <c r="O4897" s="4">
        <f>MATCH(N4897-1,'Supply Data'!$K$12:$K$17)+1</f>
        <v>5</v>
      </c>
      <c r="P4897">
        <f>INDEX('Supply Data'!$L$12:$L$17,'Demand Data'!O4897)</f>
        <v>75</v>
      </c>
      <c r="R4897" t="str">
        <f t="shared" si="766"/>
        <v>22-Jul-08 Tuesday 20</v>
      </c>
    </row>
    <row r="4898" spans="4:18" x14ac:dyDescent="0.35">
      <c r="D4898" s="21">
        <f t="shared" si="767"/>
        <v>39651.833333321469</v>
      </c>
      <c r="E4898" s="21" t="b">
        <f t="shared" si="760"/>
        <v>0</v>
      </c>
      <c r="F4898" s="21" t="b">
        <f t="shared" si="761"/>
        <v>0</v>
      </c>
      <c r="G4898" s="20">
        <f t="shared" si="762"/>
        <v>1</v>
      </c>
      <c r="H4898" s="20">
        <f t="shared" si="763"/>
        <v>24</v>
      </c>
      <c r="I4898" s="20">
        <f t="shared" si="768"/>
        <v>21</v>
      </c>
      <c r="J4898" s="21">
        <f t="shared" si="769"/>
        <v>39651</v>
      </c>
      <c r="K4898" s="21"/>
      <c r="L4898" s="21" t="str">
        <f t="shared" si="764"/>
        <v>Tuesday</v>
      </c>
      <c r="M4898" s="20">
        <f t="shared" si="765"/>
        <v>7</v>
      </c>
      <c r="N4898" s="19">
        <v>5635.5</v>
      </c>
      <c r="O4898" s="4">
        <f>MATCH(N4898-1,'Supply Data'!$K$12:$K$17)+1</f>
        <v>5</v>
      </c>
      <c r="P4898">
        <f>INDEX('Supply Data'!$L$12:$L$17,'Demand Data'!O4898)</f>
        <v>75</v>
      </c>
      <c r="R4898" t="str">
        <f t="shared" si="766"/>
        <v>22-Jul-08 Tuesday 21</v>
      </c>
    </row>
    <row r="4899" spans="4:18" x14ac:dyDescent="0.35">
      <c r="D4899" s="21">
        <f t="shared" si="767"/>
        <v>39651.874999988133</v>
      </c>
      <c r="E4899" s="21" t="b">
        <f t="shared" si="760"/>
        <v>0</v>
      </c>
      <c r="F4899" s="21" t="b">
        <f t="shared" si="761"/>
        <v>0</v>
      </c>
      <c r="G4899" s="20">
        <f t="shared" si="762"/>
        <v>1</v>
      </c>
      <c r="H4899" s="20">
        <f t="shared" si="763"/>
        <v>24</v>
      </c>
      <c r="I4899" s="20">
        <f t="shared" si="768"/>
        <v>22</v>
      </c>
      <c r="J4899" s="21">
        <f t="shared" si="769"/>
        <v>39651</v>
      </c>
      <c r="K4899" s="21"/>
      <c r="L4899" s="21" t="str">
        <f t="shared" si="764"/>
        <v>Tuesday</v>
      </c>
      <c r="M4899" s="20">
        <f t="shared" si="765"/>
        <v>7</v>
      </c>
      <c r="N4899" s="19">
        <v>5080.5</v>
      </c>
      <c r="O4899" s="4">
        <f>MATCH(N4899-1,'Supply Data'!$K$12:$K$17)+1</f>
        <v>5</v>
      </c>
      <c r="P4899">
        <f>INDEX('Supply Data'!$L$12:$L$17,'Demand Data'!O4899)</f>
        <v>75</v>
      </c>
      <c r="R4899" t="str">
        <f t="shared" si="766"/>
        <v>22-Jul-08 Tuesday 22</v>
      </c>
    </row>
    <row r="4900" spans="4:18" x14ac:dyDescent="0.35">
      <c r="D4900" s="21">
        <f t="shared" si="767"/>
        <v>39651.916666654797</v>
      </c>
      <c r="E4900" s="21" t="b">
        <f t="shared" si="760"/>
        <v>0</v>
      </c>
      <c r="F4900" s="21" t="b">
        <f t="shared" si="761"/>
        <v>0</v>
      </c>
      <c r="G4900" s="20">
        <f t="shared" si="762"/>
        <v>1</v>
      </c>
      <c r="H4900" s="20">
        <f t="shared" si="763"/>
        <v>24</v>
      </c>
      <c r="I4900" s="20">
        <f t="shared" si="768"/>
        <v>23</v>
      </c>
      <c r="J4900" s="21">
        <f t="shared" si="769"/>
        <v>39651</v>
      </c>
      <c r="K4900" s="21"/>
      <c r="L4900" s="21" t="str">
        <f t="shared" si="764"/>
        <v>Tuesday</v>
      </c>
      <c r="M4900" s="20">
        <f t="shared" si="765"/>
        <v>7</v>
      </c>
      <c r="N4900" s="19">
        <v>4677</v>
      </c>
      <c r="O4900" s="4">
        <f>MATCH(N4900-1,'Supply Data'!$K$12:$K$17)+1</f>
        <v>4</v>
      </c>
      <c r="P4900">
        <f>INDEX('Supply Data'!$L$12:$L$17,'Demand Data'!O4900)</f>
        <v>50</v>
      </c>
      <c r="R4900" t="str">
        <f t="shared" si="766"/>
        <v>22-Jul-08 Tuesday 23</v>
      </c>
    </row>
    <row r="4901" spans="4:18" x14ac:dyDescent="0.35">
      <c r="D4901" s="21">
        <f t="shared" si="767"/>
        <v>39651.958333321461</v>
      </c>
      <c r="E4901" s="21" t="b">
        <f t="shared" si="760"/>
        <v>0</v>
      </c>
      <c r="F4901" s="21" t="b">
        <f t="shared" si="761"/>
        <v>0</v>
      </c>
      <c r="G4901" s="20">
        <f t="shared" si="762"/>
        <v>1</v>
      </c>
      <c r="H4901" s="20">
        <f t="shared" si="763"/>
        <v>24</v>
      </c>
      <c r="I4901" s="20">
        <f t="shared" si="768"/>
        <v>24</v>
      </c>
      <c r="J4901" s="21">
        <f t="shared" si="769"/>
        <v>39651</v>
      </c>
      <c r="K4901" s="21"/>
      <c r="L4901" s="21" t="str">
        <f t="shared" si="764"/>
        <v>Tuesday</v>
      </c>
      <c r="M4901" s="20">
        <f t="shared" si="765"/>
        <v>7</v>
      </c>
      <c r="N4901" s="19">
        <v>4366.5</v>
      </c>
      <c r="O4901" s="4">
        <f>MATCH(N4901-1,'Supply Data'!$K$12:$K$17)+1</f>
        <v>4</v>
      </c>
      <c r="P4901">
        <f>INDEX('Supply Data'!$L$12:$L$17,'Demand Data'!O4901)</f>
        <v>50</v>
      </c>
      <c r="R4901" t="str">
        <f t="shared" si="766"/>
        <v>22-Jul-08 Tuesday 24</v>
      </c>
    </row>
    <row r="4902" spans="4:18" x14ac:dyDescent="0.35">
      <c r="D4902" s="21">
        <f t="shared" si="767"/>
        <v>39651.999999988126</v>
      </c>
      <c r="E4902" s="21" t="b">
        <f t="shared" si="760"/>
        <v>0</v>
      </c>
      <c r="F4902" s="21" t="b">
        <f t="shared" si="761"/>
        <v>0</v>
      </c>
      <c r="G4902" s="20">
        <f t="shared" si="762"/>
        <v>1</v>
      </c>
      <c r="H4902" s="20">
        <f t="shared" si="763"/>
        <v>24</v>
      </c>
      <c r="I4902" s="20">
        <f t="shared" si="768"/>
        <v>1</v>
      </c>
      <c r="J4902" s="21">
        <f t="shared" si="769"/>
        <v>39652</v>
      </c>
      <c r="K4902" s="21"/>
      <c r="L4902" s="21" t="str">
        <f t="shared" si="764"/>
        <v>Wednesday</v>
      </c>
      <c r="M4902" s="20">
        <f t="shared" si="765"/>
        <v>7</v>
      </c>
      <c r="N4902" s="19">
        <v>4176</v>
      </c>
      <c r="O4902" s="4">
        <f>MATCH(N4902-1,'Supply Data'!$K$12:$K$17)+1</f>
        <v>4</v>
      </c>
      <c r="P4902">
        <f>INDEX('Supply Data'!$L$12:$L$17,'Demand Data'!O4902)</f>
        <v>50</v>
      </c>
      <c r="R4902" t="str">
        <f t="shared" si="766"/>
        <v>23-Jul-08 Wednesday 1</v>
      </c>
    </row>
    <row r="4903" spans="4:18" x14ac:dyDescent="0.35">
      <c r="D4903" s="21">
        <f t="shared" si="767"/>
        <v>39652.04166665479</v>
      </c>
      <c r="E4903" s="21" t="b">
        <f t="shared" si="760"/>
        <v>0</v>
      </c>
      <c r="F4903" s="21" t="b">
        <f t="shared" si="761"/>
        <v>0</v>
      </c>
      <c r="G4903" s="20">
        <f t="shared" si="762"/>
        <v>1</v>
      </c>
      <c r="H4903" s="20">
        <f t="shared" si="763"/>
        <v>24</v>
      </c>
      <c r="I4903" s="20">
        <f t="shared" si="768"/>
        <v>2</v>
      </c>
      <c r="J4903" s="21">
        <f t="shared" si="769"/>
        <v>39652</v>
      </c>
      <c r="K4903" s="21"/>
      <c r="L4903" s="21" t="str">
        <f t="shared" si="764"/>
        <v>Wednesday</v>
      </c>
      <c r="M4903" s="20">
        <f t="shared" si="765"/>
        <v>7</v>
      </c>
      <c r="N4903" s="19">
        <v>4083</v>
      </c>
      <c r="O4903" s="4">
        <f>MATCH(N4903-1,'Supply Data'!$K$12:$K$17)+1</f>
        <v>4</v>
      </c>
      <c r="P4903">
        <f>INDEX('Supply Data'!$L$12:$L$17,'Demand Data'!O4903)</f>
        <v>50</v>
      </c>
      <c r="R4903" t="str">
        <f t="shared" si="766"/>
        <v>23-Jul-08 Wednesday 2</v>
      </c>
    </row>
    <row r="4904" spans="4:18" x14ac:dyDescent="0.35">
      <c r="D4904" s="21">
        <f t="shared" si="767"/>
        <v>39652.083333321454</v>
      </c>
      <c r="E4904" s="21" t="b">
        <f t="shared" si="760"/>
        <v>0</v>
      </c>
      <c r="F4904" s="21" t="b">
        <f t="shared" si="761"/>
        <v>0</v>
      </c>
      <c r="G4904" s="20">
        <f t="shared" si="762"/>
        <v>1</v>
      </c>
      <c r="H4904" s="20">
        <f t="shared" si="763"/>
        <v>24</v>
      </c>
      <c r="I4904" s="20">
        <f t="shared" si="768"/>
        <v>3</v>
      </c>
      <c r="J4904" s="21">
        <f t="shared" si="769"/>
        <v>39652</v>
      </c>
      <c r="K4904" s="21"/>
      <c r="L4904" s="21" t="str">
        <f t="shared" si="764"/>
        <v>Wednesday</v>
      </c>
      <c r="M4904" s="20">
        <f t="shared" si="765"/>
        <v>7</v>
      </c>
      <c r="N4904" s="19">
        <v>3987</v>
      </c>
      <c r="O4904" s="4">
        <f>MATCH(N4904-1,'Supply Data'!$K$12:$K$17)+1</f>
        <v>4</v>
      </c>
      <c r="P4904">
        <f>INDEX('Supply Data'!$L$12:$L$17,'Demand Data'!O4904)</f>
        <v>50</v>
      </c>
      <c r="R4904" t="str">
        <f t="shared" si="766"/>
        <v>23-Jul-08 Wednesday 3</v>
      </c>
    </row>
    <row r="4905" spans="4:18" x14ac:dyDescent="0.35">
      <c r="D4905" s="21">
        <f t="shared" si="767"/>
        <v>39652.124999988118</v>
      </c>
      <c r="E4905" s="21" t="b">
        <f t="shared" si="760"/>
        <v>0</v>
      </c>
      <c r="F4905" s="21" t="b">
        <f t="shared" si="761"/>
        <v>0</v>
      </c>
      <c r="G4905" s="20">
        <f t="shared" si="762"/>
        <v>1</v>
      </c>
      <c r="H4905" s="20">
        <f t="shared" si="763"/>
        <v>24</v>
      </c>
      <c r="I4905" s="20">
        <f t="shared" si="768"/>
        <v>4</v>
      </c>
      <c r="J4905" s="21">
        <f t="shared" si="769"/>
        <v>39652</v>
      </c>
      <c r="K4905" s="21"/>
      <c r="L4905" s="21" t="str">
        <f t="shared" si="764"/>
        <v>Wednesday</v>
      </c>
      <c r="M4905" s="20">
        <f t="shared" si="765"/>
        <v>7</v>
      </c>
      <c r="N4905" s="19">
        <v>3982.5</v>
      </c>
      <c r="O4905" s="4">
        <f>MATCH(N4905-1,'Supply Data'!$K$12:$K$17)+1</f>
        <v>4</v>
      </c>
      <c r="P4905">
        <f>INDEX('Supply Data'!$L$12:$L$17,'Demand Data'!O4905)</f>
        <v>50</v>
      </c>
      <c r="R4905" t="str">
        <f t="shared" si="766"/>
        <v>23-Jul-08 Wednesday 4</v>
      </c>
    </row>
    <row r="4906" spans="4:18" x14ac:dyDescent="0.35">
      <c r="D4906" s="21">
        <f t="shared" si="767"/>
        <v>39652.166666654783</v>
      </c>
      <c r="E4906" s="21" t="b">
        <f t="shared" si="760"/>
        <v>0</v>
      </c>
      <c r="F4906" s="21" t="b">
        <f t="shared" si="761"/>
        <v>0</v>
      </c>
      <c r="G4906" s="20">
        <f t="shared" si="762"/>
        <v>1</v>
      </c>
      <c r="H4906" s="20">
        <f t="shared" si="763"/>
        <v>24</v>
      </c>
      <c r="I4906" s="20">
        <f t="shared" si="768"/>
        <v>5</v>
      </c>
      <c r="J4906" s="21">
        <f t="shared" si="769"/>
        <v>39652</v>
      </c>
      <c r="K4906" s="21"/>
      <c r="L4906" s="21" t="str">
        <f t="shared" si="764"/>
        <v>Wednesday</v>
      </c>
      <c r="M4906" s="20">
        <f t="shared" si="765"/>
        <v>7</v>
      </c>
      <c r="N4906" s="19">
        <v>4098</v>
      </c>
      <c r="O4906" s="4">
        <f>MATCH(N4906-1,'Supply Data'!$K$12:$K$17)+1</f>
        <v>4</v>
      </c>
      <c r="P4906">
        <f>INDEX('Supply Data'!$L$12:$L$17,'Demand Data'!O4906)</f>
        <v>50</v>
      </c>
      <c r="R4906" t="str">
        <f t="shared" si="766"/>
        <v>23-Jul-08 Wednesday 5</v>
      </c>
    </row>
    <row r="4907" spans="4:18" x14ac:dyDescent="0.35">
      <c r="D4907" s="21">
        <f t="shared" si="767"/>
        <v>39652.208333321447</v>
      </c>
      <c r="E4907" s="21" t="b">
        <f t="shared" si="760"/>
        <v>0</v>
      </c>
      <c r="F4907" s="21" t="b">
        <f t="shared" si="761"/>
        <v>0</v>
      </c>
      <c r="G4907" s="20">
        <f t="shared" si="762"/>
        <v>1</v>
      </c>
      <c r="H4907" s="20">
        <f t="shared" si="763"/>
        <v>24</v>
      </c>
      <c r="I4907" s="20">
        <f t="shared" si="768"/>
        <v>6</v>
      </c>
      <c r="J4907" s="21">
        <f t="shared" si="769"/>
        <v>39652</v>
      </c>
      <c r="K4907" s="21"/>
      <c r="L4907" s="21" t="str">
        <f t="shared" si="764"/>
        <v>Wednesday</v>
      </c>
      <c r="M4907" s="20">
        <f t="shared" si="765"/>
        <v>7</v>
      </c>
      <c r="N4907" s="19">
        <v>4146</v>
      </c>
      <c r="O4907" s="4">
        <f>MATCH(N4907-1,'Supply Data'!$K$12:$K$17)+1</f>
        <v>4</v>
      </c>
      <c r="P4907">
        <f>INDEX('Supply Data'!$L$12:$L$17,'Demand Data'!O4907)</f>
        <v>50</v>
      </c>
      <c r="R4907" t="str">
        <f t="shared" si="766"/>
        <v>23-Jul-08 Wednesday 6</v>
      </c>
    </row>
    <row r="4908" spans="4:18" x14ac:dyDescent="0.35">
      <c r="D4908" s="21">
        <f t="shared" si="767"/>
        <v>39652.249999988111</v>
      </c>
      <c r="E4908" s="21" t="b">
        <f t="shared" si="760"/>
        <v>0</v>
      </c>
      <c r="F4908" s="21" t="b">
        <f t="shared" si="761"/>
        <v>0</v>
      </c>
      <c r="G4908" s="20">
        <f t="shared" si="762"/>
        <v>1</v>
      </c>
      <c r="H4908" s="20">
        <f t="shared" si="763"/>
        <v>24</v>
      </c>
      <c r="I4908" s="20">
        <f t="shared" si="768"/>
        <v>7</v>
      </c>
      <c r="J4908" s="21">
        <f t="shared" si="769"/>
        <v>39652</v>
      </c>
      <c r="K4908" s="21"/>
      <c r="L4908" s="21" t="str">
        <f t="shared" si="764"/>
        <v>Wednesday</v>
      </c>
      <c r="M4908" s="20">
        <f t="shared" si="765"/>
        <v>7</v>
      </c>
      <c r="N4908" s="19">
        <v>4242</v>
      </c>
      <c r="O4908" s="4">
        <f>MATCH(N4908-1,'Supply Data'!$K$12:$K$17)+1</f>
        <v>4</v>
      </c>
      <c r="P4908">
        <f>INDEX('Supply Data'!$L$12:$L$17,'Demand Data'!O4908)</f>
        <v>50</v>
      </c>
      <c r="R4908" t="str">
        <f t="shared" si="766"/>
        <v>23-Jul-08 Wednesday 7</v>
      </c>
    </row>
    <row r="4909" spans="4:18" x14ac:dyDescent="0.35">
      <c r="D4909" s="21">
        <f t="shared" si="767"/>
        <v>39652.291666654775</v>
      </c>
      <c r="E4909" s="21" t="b">
        <f t="shared" si="760"/>
        <v>0</v>
      </c>
      <c r="F4909" s="21" t="b">
        <f t="shared" si="761"/>
        <v>0</v>
      </c>
      <c r="G4909" s="20">
        <f t="shared" si="762"/>
        <v>1</v>
      </c>
      <c r="H4909" s="20">
        <f t="shared" si="763"/>
        <v>24</v>
      </c>
      <c r="I4909" s="20">
        <f t="shared" si="768"/>
        <v>8</v>
      </c>
      <c r="J4909" s="21">
        <f t="shared" si="769"/>
        <v>39652</v>
      </c>
      <c r="K4909" s="21"/>
      <c r="L4909" s="21" t="str">
        <f t="shared" si="764"/>
        <v>Wednesday</v>
      </c>
      <c r="M4909" s="20">
        <f t="shared" si="765"/>
        <v>7</v>
      </c>
      <c r="N4909" s="19">
        <v>4902</v>
      </c>
      <c r="O4909" s="4">
        <f>MATCH(N4909-1,'Supply Data'!$K$12:$K$17)+1</f>
        <v>5</v>
      </c>
      <c r="P4909">
        <f>INDEX('Supply Data'!$L$12:$L$17,'Demand Data'!O4909)</f>
        <v>75</v>
      </c>
      <c r="R4909" t="str">
        <f t="shared" si="766"/>
        <v>23-Jul-08 Wednesday 8</v>
      </c>
    </row>
    <row r="4910" spans="4:18" x14ac:dyDescent="0.35">
      <c r="D4910" s="21">
        <f t="shared" si="767"/>
        <v>39652.33333332144</v>
      </c>
      <c r="E4910" s="21" t="b">
        <f t="shared" si="760"/>
        <v>0</v>
      </c>
      <c r="F4910" s="21" t="b">
        <f t="shared" si="761"/>
        <v>0</v>
      </c>
      <c r="G4910" s="20">
        <f t="shared" si="762"/>
        <v>1</v>
      </c>
      <c r="H4910" s="20">
        <f t="shared" si="763"/>
        <v>24</v>
      </c>
      <c r="I4910" s="20">
        <f t="shared" si="768"/>
        <v>9</v>
      </c>
      <c r="J4910" s="21">
        <f t="shared" si="769"/>
        <v>39652</v>
      </c>
      <c r="K4910" s="21"/>
      <c r="L4910" s="21" t="str">
        <f t="shared" si="764"/>
        <v>Wednesday</v>
      </c>
      <c r="M4910" s="20">
        <f t="shared" si="765"/>
        <v>7</v>
      </c>
      <c r="N4910" s="19">
        <v>5478</v>
      </c>
      <c r="O4910" s="4">
        <f>MATCH(N4910-1,'Supply Data'!$K$12:$K$17)+1</f>
        <v>5</v>
      </c>
      <c r="P4910">
        <f>INDEX('Supply Data'!$L$12:$L$17,'Demand Data'!O4910)</f>
        <v>75</v>
      </c>
      <c r="R4910" t="str">
        <f t="shared" si="766"/>
        <v>23-Jul-08 Wednesday 9</v>
      </c>
    </row>
    <row r="4911" spans="4:18" x14ac:dyDescent="0.35">
      <c r="D4911" s="21">
        <f t="shared" si="767"/>
        <v>39652.374999988104</v>
      </c>
      <c r="E4911" s="21" t="b">
        <f t="shared" si="760"/>
        <v>0</v>
      </c>
      <c r="F4911" s="21" t="b">
        <f t="shared" si="761"/>
        <v>0</v>
      </c>
      <c r="G4911" s="20">
        <f t="shared" si="762"/>
        <v>1</v>
      </c>
      <c r="H4911" s="20">
        <f t="shared" si="763"/>
        <v>24</v>
      </c>
      <c r="I4911" s="20">
        <f t="shared" si="768"/>
        <v>10</v>
      </c>
      <c r="J4911" s="21">
        <f t="shared" si="769"/>
        <v>39652</v>
      </c>
      <c r="K4911" s="21"/>
      <c r="L4911" s="21" t="str">
        <f t="shared" si="764"/>
        <v>Wednesday</v>
      </c>
      <c r="M4911" s="20">
        <f t="shared" si="765"/>
        <v>7</v>
      </c>
      <c r="N4911" s="19">
        <v>5730</v>
      </c>
      <c r="O4911" s="4">
        <f>MATCH(N4911-1,'Supply Data'!$K$12:$K$17)+1</f>
        <v>5</v>
      </c>
      <c r="P4911">
        <f>INDEX('Supply Data'!$L$12:$L$17,'Demand Data'!O4911)</f>
        <v>75</v>
      </c>
      <c r="R4911" t="str">
        <f t="shared" si="766"/>
        <v>23-Jul-08 Wednesday 10</v>
      </c>
    </row>
    <row r="4912" spans="4:18" x14ac:dyDescent="0.35">
      <c r="D4912" s="21">
        <f t="shared" si="767"/>
        <v>39652.416666654768</v>
      </c>
      <c r="E4912" s="21" t="b">
        <f t="shared" si="760"/>
        <v>0</v>
      </c>
      <c r="F4912" s="21" t="b">
        <f t="shared" si="761"/>
        <v>0</v>
      </c>
      <c r="G4912" s="20">
        <f t="shared" si="762"/>
        <v>1</v>
      </c>
      <c r="H4912" s="20">
        <f t="shared" si="763"/>
        <v>24</v>
      </c>
      <c r="I4912" s="20">
        <f t="shared" si="768"/>
        <v>11</v>
      </c>
      <c r="J4912" s="21">
        <f t="shared" si="769"/>
        <v>39652</v>
      </c>
      <c r="K4912" s="21"/>
      <c r="L4912" s="21" t="str">
        <f t="shared" si="764"/>
        <v>Wednesday</v>
      </c>
      <c r="M4912" s="20">
        <f t="shared" si="765"/>
        <v>7</v>
      </c>
      <c r="N4912" s="19">
        <v>5937</v>
      </c>
      <c r="O4912" s="4">
        <f>MATCH(N4912-1,'Supply Data'!$K$12:$K$17)+1</f>
        <v>5</v>
      </c>
      <c r="P4912">
        <f>INDEX('Supply Data'!$L$12:$L$17,'Demand Data'!O4912)</f>
        <v>75</v>
      </c>
      <c r="R4912" t="str">
        <f t="shared" si="766"/>
        <v>23-Jul-08 Wednesday 11</v>
      </c>
    </row>
    <row r="4913" spans="4:18" x14ac:dyDescent="0.35">
      <c r="D4913" s="21">
        <f t="shared" si="767"/>
        <v>39652.458333321432</v>
      </c>
      <c r="E4913" s="21" t="b">
        <f t="shared" si="760"/>
        <v>0</v>
      </c>
      <c r="F4913" s="21" t="b">
        <f t="shared" si="761"/>
        <v>0</v>
      </c>
      <c r="G4913" s="20">
        <f t="shared" si="762"/>
        <v>1</v>
      </c>
      <c r="H4913" s="20">
        <f t="shared" si="763"/>
        <v>24</v>
      </c>
      <c r="I4913" s="20">
        <f t="shared" si="768"/>
        <v>12</v>
      </c>
      <c r="J4913" s="21">
        <f t="shared" si="769"/>
        <v>39652</v>
      </c>
      <c r="K4913" s="21"/>
      <c r="L4913" s="21" t="str">
        <f t="shared" si="764"/>
        <v>Wednesday</v>
      </c>
      <c r="M4913" s="20">
        <f t="shared" si="765"/>
        <v>7</v>
      </c>
      <c r="N4913" s="19">
        <v>5688</v>
      </c>
      <c r="O4913" s="4">
        <f>MATCH(N4913-1,'Supply Data'!$K$12:$K$17)+1</f>
        <v>5</v>
      </c>
      <c r="P4913">
        <f>INDEX('Supply Data'!$L$12:$L$17,'Demand Data'!O4913)</f>
        <v>75</v>
      </c>
      <c r="R4913" t="str">
        <f t="shared" si="766"/>
        <v>23-Jul-08 Wednesday 12</v>
      </c>
    </row>
    <row r="4914" spans="4:18" x14ac:dyDescent="0.35">
      <c r="D4914" s="21">
        <f t="shared" si="767"/>
        <v>39652.499999988097</v>
      </c>
      <c r="E4914" s="21" t="b">
        <f t="shared" si="760"/>
        <v>0</v>
      </c>
      <c r="F4914" s="21" t="b">
        <f t="shared" si="761"/>
        <v>0</v>
      </c>
      <c r="G4914" s="20">
        <f t="shared" si="762"/>
        <v>1</v>
      </c>
      <c r="H4914" s="20">
        <f t="shared" si="763"/>
        <v>24</v>
      </c>
      <c r="I4914" s="20">
        <f t="shared" si="768"/>
        <v>13</v>
      </c>
      <c r="J4914" s="21">
        <f t="shared" si="769"/>
        <v>39652</v>
      </c>
      <c r="K4914" s="21"/>
      <c r="L4914" s="21" t="str">
        <f t="shared" si="764"/>
        <v>Wednesday</v>
      </c>
      <c r="M4914" s="20">
        <f t="shared" si="765"/>
        <v>7</v>
      </c>
      <c r="N4914" s="19">
        <v>5734.5</v>
      </c>
      <c r="O4914" s="4">
        <f>MATCH(N4914-1,'Supply Data'!$K$12:$K$17)+1</f>
        <v>5</v>
      </c>
      <c r="P4914">
        <f>INDEX('Supply Data'!$L$12:$L$17,'Demand Data'!O4914)</f>
        <v>75</v>
      </c>
      <c r="R4914" t="str">
        <f t="shared" si="766"/>
        <v>23-Jul-08 Wednesday 13</v>
      </c>
    </row>
    <row r="4915" spans="4:18" x14ac:dyDescent="0.35">
      <c r="D4915" s="21">
        <f t="shared" si="767"/>
        <v>39652.541666654761</v>
      </c>
      <c r="E4915" s="21" t="b">
        <f t="shared" si="760"/>
        <v>0</v>
      </c>
      <c r="F4915" s="21" t="b">
        <f t="shared" si="761"/>
        <v>0</v>
      </c>
      <c r="G4915" s="20">
        <f t="shared" si="762"/>
        <v>1</v>
      </c>
      <c r="H4915" s="20">
        <f t="shared" si="763"/>
        <v>24</v>
      </c>
      <c r="I4915" s="20">
        <f t="shared" si="768"/>
        <v>14</v>
      </c>
      <c r="J4915" s="21">
        <f t="shared" si="769"/>
        <v>39652</v>
      </c>
      <c r="K4915" s="21"/>
      <c r="L4915" s="21" t="str">
        <f t="shared" si="764"/>
        <v>Wednesday</v>
      </c>
      <c r="M4915" s="20">
        <f t="shared" si="765"/>
        <v>7</v>
      </c>
      <c r="N4915" s="19">
        <v>5850</v>
      </c>
      <c r="O4915" s="4">
        <f>MATCH(N4915-1,'Supply Data'!$K$12:$K$17)+1</f>
        <v>5</v>
      </c>
      <c r="P4915">
        <f>INDEX('Supply Data'!$L$12:$L$17,'Demand Data'!O4915)</f>
        <v>75</v>
      </c>
      <c r="R4915" t="str">
        <f t="shared" si="766"/>
        <v>23-Jul-08 Wednesday 14</v>
      </c>
    </row>
    <row r="4916" spans="4:18" x14ac:dyDescent="0.35">
      <c r="D4916" s="21">
        <f t="shared" si="767"/>
        <v>39652.583333321425</v>
      </c>
      <c r="E4916" s="21" t="b">
        <f t="shared" si="760"/>
        <v>0</v>
      </c>
      <c r="F4916" s="21" t="b">
        <f t="shared" si="761"/>
        <v>0</v>
      </c>
      <c r="G4916" s="20">
        <f t="shared" si="762"/>
        <v>1</v>
      </c>
      <c r="H4916" s="20">
        <f t="shared" si="763"/>
        <v>24</v>
      </c>
      <c r="I4916" s="20">
        <f t="shared" si="768"/>
        <v>15</v>
      </c>
      <c r="J4916" s="21">
        <f t="shared" si="769"/>
        <v>39652</v>
      </c>
      <c r="K4916" s="21"/>
      <c r="L4916" s="21" t="str">
        <f t="shared" si="764"/>
        <v>Wednesday</v>
      </c>
      <c r="M4916" s="20">
        <f t="shared" si="765"/>
        <v>7</v>
      </c>
      <c r="N4916" s="19">
        <v>5712</v>
      </c>
      <c r="O4916" s="4">
        <f>MATCH(N4916-1,'Supply Data'!$K$12:$K$17)+1</f>
        <v>5</v>
      </c>
      <c r="P4916">
        <f>INDEX('Supply Data'!$L$12:$L$17,'Demand Data'!O4916)</f>
        <v>75</v>
      </c>
      <c r="R4916" t="str">
        <f t="shared" si="766"/>
        <v>23-Jul-08 Wednesday 15</v>
      </c>
    </row>
    <row r="4917" spans="4:18" x14ac:dyDescent="0.35">
      <c r="D4917" s="21">
        <f t="shared" si="767"/>
        <v>39652.624999988089</v>
      </c>
      <c r="E4917" s="21" t="b">
        <f t="shared" si="760"/>
        <v>0</v>
      </c>
      <c r="F4917" s="21" t="b">
        <f t="shared" si="761"/>
        <v>0</v>
      </c>
      <c r="G4917" s="20">
        <f t="shared" si="762"/>
        <v>1</v>
      </c>
      <c r="H4917" s="20">
        <f t="shared" si="763"/>
        <v>24</v>
      </c>
      <c r="I4917" s="20">
        <f t="shared" si="768"/>
        <v>16</v>
      </c>
      <c r="J4917" s="21">
        <f t="shared" si="769"/>
        <v>39652</v>
      </c>
      <c r="K4917" s="21"/>
      <c r="L4917" s="21" t="str">
        <f t="shared" si="764"/>
        <v>Wednesday</v>
      </c>
      <c r="M4917" s="20">
        <f t="shared" si="765"/>
        <v>7</v>
      </c>
      <c r="N4917" s="19">
        <v>5494.5</v>
      </c>
      <c r="O4917" s="4">
        <f>MATCH(N4917-1,'Supply Data'!$K$12:$K$17)+1</f>
        <v>5</v>
      </c>
      <c r="P4917">
        <f>INDEX('Supply Data'!$L$12:$L$17,'Demand Data'!O4917)</f>
        <v>75</v>
      </c>
      <c r="R4917" t="str">
        <f t="shared" si="766"/>
        <v>23-Jul-08 Wednesday 16</v>
      </c>
    </row>
    <row r="4918" spans="4:18" x14ac:dyDescent="0.35">
      <c r="D4918" s="21">
        <f t="shared" si="767"/>
        <v>39652.666666654753</v>
      </c>
      <c r="E4918" s="21" t="b">
        <f t="shared" si="760"/>
        <v>0</v>
      </c>
      <c r="F4918" s="21" t="b">
        <f t="shared" si="761"/>
        <v>0</v>
      </c>
      <c r="G4918" s="20">
        <f t="shared" si="762"/>
        <v>1</v>
      </c>
      <c r="H4918" s="20">
        <f t="shared" si="763"/>
        <v>24</v>
      </c>
      <c r="I4918" s="20">
        <f t="shared" si="768"/>
        <v>17</v>
      </c>
      <c r="J4918" s="21">
        <f t="shared" si="769"/>
        <v>39652</v>
      </c>
      <c r="K4918" s="21"/>
      <c r="L4918" s="21" t="str">
        <f t="shared" si="764"/>
        <v>Wednesday</v>
      </c>
      <c r="M4918" s="20">
        <f t="shared" si="765"/>
        <v>7</v>
      </c>
      <c r="N4918" s="19">
        <v>5608.5</v>
      </c>
      <c r="O4918" s="4">
        <f>MATCH(N4918-1,'Supply Data'!$K$12:$K$17)+1</f>
        <v>5</v>
      </c>
      <c r="P4918">
        <f>INDEX('Supply Data'!$L$12:$L$17,'Demand Data'!O4918)</f>
        <v>75</v>
      </c>
      <c r="R4918" t="str">
        <f t="shared" si="766"/>
        <v>23-Jul-08 Wednesday 17</v>
      </c>
    </row>
    <row r="4919" spans="4:18" x14ac:dyDescent="0.35">
      <c r="D4919" s="21">
        <f t="shared" si="767"/>
        <v>39652.708333321418</v>
      </c>
      <c r="E4919" s="21" t="b">
        <f t="shared" si="760"/>
        <v>0</v>
      </c>
      <c r="F4919" s="21" t="b">
        <f t="shared" si="761"/>
        <v>0</v>
      </c>
      <c r="G4919" s="20">
        <f t="shared" si="762"/>
        <v>1</v>
      </c>
      <c r="H4919" s="20">
        <f t="shared" si="763"/>
        <v>24</v>
      </c>
      <c r="I4919" s="20">
        <f t="shared" si="768"/>
        <v>18</v>
      </c>
      <c r="J4919" s="21">
        <f t="shared" si="769"/>
        <v>39652</v>
      </c>
      <c r="K4919" s="21"/>
      <c r="L4919" s="21" t="str">
        <f t="shared" si="764"/>
        <v>Wednesday</v>
      </c>
      <c r="M4919" s="20">
        <f t="shared" si="765"/>
        <v>7</v>
      </c>
      <c r="N4919" s="19">
        <v>5755.5</v>
      </c>
      <c r="O4919" s="4">
        <f>MATCH(N4919-1,'Supply Data'!$K$12:$K$17)+1</f>
        <v>5</v>
      </c>
      <c r="P4919">
        <f>INDEX('Supply Data'!$L$12:$L$17,'Demand Data'!O4919)</f>
        <v>75</v>
      </c>
      <c r="R4919" t="str">
        <f t="shared" si="766"/>
        <v>23-Jul-08 Wednesday 18</v>
      </c>
    </row>
    <row r="4920" spans="4:18" x14ac:dyDescent="0.35">
      <c r="D4920" s="21">
        <f t="shared" si="767"/>
        <v>39652.749999988082</v>
      </c>
      <c r="E4920" s="21" t="b">
        <f t="shared" si="760"/>
        <v>0</v>
      </c>
      <c r="F4920" s="21" t="b">
        <f t="shared" si="761"/>
        <v>0</v>
      </c>
      <c r="G4920" s="20">
        <f t="shared" si="762"/>
        <v>1</v>
      </c>
      <c r="H4920" s="20">
        <f t="shared" si="763"/>
        <v>24</v>
      </c>
      <c r="I4920" s="20">
        <f t="shared" si="768"/>
        <v>19</v>
      </c>
      <c r="J4920" s="21">
        <f t="shared" si="769"/>
        <v>39652</v>
      </c>
      <c r="K4920" s="21"/>
      <c r="L4920" s="21" t="str">
        <f t="shared" si="764"/>
        <v>Wednesday</v>
      </c>
      <c r="M4920" s="20">
        <f t="shared" si="765"/>
        <v>7</v>
      </c>
      <c r="N4920" s="19">
        <v>5817</v>
      </c>
      <c r="O4920" s="4">
        <f>MATCH(N4920-1,'Supply Data'!$K$12:$K$17)+1</f>
        <v>5</v>
      </c>
      <c r="P4920">
        <f>INDEX('Supply Data'!$L$12:$L$17,'Demand Data'!O4920)</f>
        <v>75</v>
      </c>
      <c r="R4920" t="str">
        <f t="shared" si="766"/>
        <v>23-Jul-08 Wednesday 19</v>
      </c>
    </row>
    <row r="4921" spans="4:18" x14ac:dyDescent="0.35">
      <c r="D4921" s="21">
        <f t="shared" si="767"/>
        <v>39652.791666654746</v>
      </c>
      <c r="E4921" s="21" t="b">
        <f t="shared" si="760"/>
        <v>0</v>
      </c>
      <c r="F4921" s="21" t="b">
        <f t="shared" si="761"/>
        <v>0</v>
      </c>
      <c r="G4921" s="20">
        <f t="shared" si="762"/>
        <v>1</v>
      </c>
      <c r="H4921" s="20">
        <f t="shared" si="763"/>
        <v>24</v>
      </c>
      <c r="I4921" s="20">
        <f t="shared" si="768"/>
        <v>20</v>
      </c>
      <c r="J4921" s="21">
        <f t="shared" si="769"/>
        <v>39652</v>
      </c>
      <c r="K4921" s="21"/>
      <c r="L4921" s="21" t="str">
        <f t="shared" si="764"/>
        <v>Wednesday</v>
      </c>
      <c r="M4921" s="20">
        <f t="shared" si="765"/>
        <v>7</v>
      </c>
      <c r="N4921" s="19">
        <v>5710.5</v>
      </c>
      <c r="O4921" s="4">
        <f>MATCH(N4921-1,'Supply Data'!$K$12:$K$17)+1</f>
        <v>5</v>
      </c>
      <c r="P4921">
        <f>INDEX('Supply Data'!$L$12:$L$17,'Demand Data'!O4921)</f>
        <v>75</v>
      </c>
      <c r="R4921" t="str">
        <f t="shared" si="766"/>
        <v>23-Jul-08 Wednesday 20</v>
      </c>
    </row>
    <row r="4922" spans="4:18" x14ac:dyDescent="0.35">
      <c r="D4922" s="21">
        <f t="shared" si="767"/>
        <v>39652.83333332141</v>
      </c>
      <c r="E4922" s="21" t="b">
        <f t="shared" si="760"/>
        <v>0</v>
      </c>
      <c r="F4922" s="21" t="b">
        <f t="shared" si="761"/>
        <v>0</v>
      </c>
      <c r="G4922" s="20">
        <f t="shared" si="762"/>
        <v>1</v>
      </c>
      <c r="H4922" s="20">
        <f t="shared" si="763"/>
        <v>24</v>
      </c>
      <c r="I4922" s="20">
        <f t="shared" si="768"/>
        <v>21</v>
      </c>
      <c r="J4922" s="21">
        <f t="shared" si="769"/>
        <v>39652</v>
      </c>
      <c r="K4922" s="21"/>
      <c r="L4922" s="21" t="str">
        <f t="shared" si="764"/>
        <v>Wednesday</v>
      </c>
      <c r="M4922" s="20">
        <f t="shared" si="765"/>
        <v>7</v>
      </c>
      <c r="N4922" s="19">
        <v>5158.5</v>
      </c>
      <c r="O4922" s="4">
        <f>MATCH(N4922-1,'Supply Data'!$K$12:$K$17)+1</f>
        <v>5</v>
      </c>
      <c r="P4922">
        <f>INDEX('Supply Data'!$L$12:$L$17,'Demand Data'!O4922)</f>
        <v>75</v>
      </c>
      <c r="R4922" t="str">
        <f t="shared" si="766"/>
        <v>23-Jul-08 Wednesday 21</v>
      </c>
    </row>
    <row r="4923" spans="4:18" x14ac:dyDescent="0.35">
      <c r="D4923" s="21">
        <f t="shared" si="767"/>
        <v>39652.874999988075</v>
      </c>
      <c r="E4923" s="21" t="b">
        <f t="shared" si="760"/>
        <v>0</v>
      </c>
      <c r="F4923" s="21" t="b">
        <f t="shared" si="761"/>
        <v>0</v>
      </c>
      <c r="G4923" s="20">
        <f t="shared" si="762"/>
        <v>1</v>
      </c>
      <c r="H4923" s="20">
        <f t="shared" si="763"/>
        <v>24</v>
      </c>
      <c r="I4923" s="20">
        <f t="shared" si="768"/>
        <v>22</v>
      </c>
      <c r="J4923" s="21">
        <f t="shared" si="769"/>
        <v>39652</v>
      </c>
      <c r="K4923" s="21"/>
      <c r="L4923" s="21" t="str">
        <f t="shared" si="764"/>
        <v>Wednesday</v>
      </c>
      <c r="M4923" s="20">
        <f t="shared" si="765"/>
        <v>7</v>
      </c>
      <c r="N4923" s="19">
        <v>4773</v>
      </c>
      <c r="O4923" s="4">
        <f>MATCH(N4923-1,'Supply Data'!$K$12:$K$17)+1</f>
        <v>4</v>
      </c>
      <c r="P4923">
        <f>INDEX('Supply Data'!$L$12:$L$17,'Demand Data'!O4923)</f>
        <v>50</v>
      </c>
      <c r="R4923" t="str">
        <f t="shared" si="766"/>
        <v>23-Jul-08 Wednesday 22</v>
      </c>
    </row>
    <row r="4924" spans="4:18" x14ac:dyDescent="0.35">
      <c r="D4924" s="21">
        <f t="shared" si="767"/>
        <v>39652.916666654739</v>
      </c>
      <c r="E4924" s="21" t="b">
        <f t="shared" si="760"/>
        <v>0</v>
      </c>
      <c r="F4924" s="21" t="b">
        <f t="shared" si="761"/>
        <v>0</v>
      </c>
      <c r="G4924" s="20">
        <f t="shared" si="762"/>
        <v>1</v>
      </c>
      <c r="H4924" s="20">
        <f t="shared" si="763"/>
        <v>24</v>
      </c>
      <c r="I4924" s="20">
        <f t="shared" si="768"/>
        <v>23</v>
      </c>
      <c r="J4924" s="21">
        <f t="shared" si="769"/>
        <v>39652</v>
      </c>
      <c r="K4924" s="21"/>
      <c r="L4924" s="21" t="str">
        <f t="shared" si="764"/>
        <v>Wednesday</v>
      </c>
      <c r="M4924" s="20">
        <f t="shared" si="765"/>
        <v>7</v>
      </c>
      <c r="N4924" s="19">
        <v>4393.5</v>
      </c>
      <c r="O4924" s="4">
        <f>MATCH(N4924-1,'Supply Data'!$K$12:$K$17)+1</f>
        <v>4</v>
      </c>
      <c r="P4924">
        <f>INDEX('Supply Data'!$L$12:$L$17,'Demand Data'!O4924)</f>
        <v>50</v>
      </c>
      <c r="R4924" t="str">
        <f t="shared" si="766"/>
        <v>23-Jul-08 Wednesday 23</v>
      </c>
    </row>
    <row r="4925" spans="4:18" x14ac:dyDescent="0.35">
      <c r="D4925" s="21">
        <f t="shared" si="767"/>
        <v>39652.958333321403</v>
      </c>
      <c r="E4925" s="21" t="b">
        <f t="shared" si="760"/>
        <v>0</v>
      </c>
      <c r="F4925" s="21" t="b">
        <f t="shared" si="761"/>
        <v>0</v>
      </c>
      <c r="G4925" s="20">
        <f t="shared" si="762"/>
        <v>1</v>
      </c>
      <c r="H4925" s="20">
        <f t="shared" si="763"/>
        <v>24</v>
      </c>
      <c r="I4925" s="20">
        <f t="shared" si="768"/>
        <v>24</v>
      </c>
      <c r="J4925" s="21">
        <f t="shared" si="769"/>
        <v>39652</v>
      </c>
      <c r="K4925" s="21"/>
      <c r="L4925" s="21" t="str">
        <f t="shared" si="764"/>
        <v>Wednesday</v>
      </c>
      <c r="M4925" s="20">
        <f t="shared" si="765"/>
        <v>7</v>
      </c>
      <c r="N4925" s="19">
        <v>4104</v>
      </c>
      <c r="O4925" s="4">
        <f>MATCH(N4925-1,'Supply Data'!$K$12:$K$17)+1</f>
        <v>4</v>
      </c>
      <c r="P4925">
        <f>INDEX('Supply Data'!$L$12:$L$17,'Demand Data'!O4925)</f>
        <v>50</v>
      </c>
      <c r="R4925" t="str">
        <f t="shared" si="766"/>
        <v>23-Jul-08 Wednesday 24</v>
      </c>
    </row>
    <row r="4926" spans="4:18" x14ac:dyDescent="0.35">
      <c r="D4926" s="21">
        <f t="shared" si="767"/>
        <v>39652.999999988067</v>
      </c>
      <c r="E4926" s="21" t="b">
        <f t="shared" si="760"/>
        <v>0</v>
      </c>
      <c r="F4926" s="21" t="b">
        <f t="shared" si="761"/>
        <v>0</v>
      </c>
      <c r="G4926" s="20">
        <f t="shared" si="762"/>
        <v>1</v>
      </c>
      <c r="H4926" s="20">
        <f t="shared" si="763"/>
        <v>24</v>
      </c>
      <c r="I4926" s="20">
        <f t="shared" si="768"/>
        <v>1</v>
      </c>
      <c r="J4926" s="21">
        <f t="shared" si="769"/>
        <v>39653</v>
      </c>
      <c r="K4926" s="21"/>
      <c r="L4926" s="21" t="str">
        <f t="shared" si="764"/>
        <v>Thursday</v>
      </c>
      <c r="M4926" s="20">
        <f t="shared" si="765"/>
        <v>7</v>
      </c>
      <c r="N4926" s="19">
        <v>4006.5</v>
      </c>
      <c r="O4926" s="4">
        <f>MATCH(N4926-1,'Supply Data'!$K$12:$K$17)+1</f>
        <v>4</v>
      </c>
      <c r="P4926">
        <f>INDEX('Supply Data'!$L$12:$L$17,'Demand Data'!O4926)</f>
        <v>50</v>
      </c>
      <c r="R4926" t="str">
        <f t="shared" si="766"/>
        <v>24-Jul-08 Thursday 1</v>
      </c>
    </row>
    <row r="4927" spans="4:18" x14ac:dyDescent="0.35">
      <c r="D4927" s="21">
        <f t="shared" si="767"/>
        <v>39653.041666654732</v>
      </c>
      <c r="E4927" s="21" t="b">
        <f t="shared" si="760"/>
        <v>0</v>
      </c>
      <c r="F4927" s="21" t="b">
        <f t="shared" si="761"/>
        <v>0</v>
      </c>
      <c r="G4927" s="20">
        <f t="shared" si="762"/>
        <v>1</v>
      </c>
      <c r="H4927" s="20">
        <f t="shared" si="763"/>
        <v>24</v>
      </c>
      <c r="I4927" s="20">
        <f t="shared" si="768"/>
        <v>2</v>
      </c>
      <c r="J4927" s="21">
        <f t="shared" si="769"/>
        <v>39653</v>
      </c>
      <c r="K4927" s="21"/>
      <c r="L4927" s="21" t="str">
        <f t="shared" si="764"/>
        <v>Thursday</v>
      </c>
      <c r="M4927" s="20">
        <f t="shared" si="765"/>
        <v>7</v>
      </c>
      <c r="N4927" s="19">
        <v>3813</v>
      </c>
      <c r="O4927" s="4">
        <f>MATCH(N4927-1,'Supply Data'!$K$12:$K$17)+1</f>
        <v>4</v>
      </c>
      <c r="P4927">
        <f>INDEX('Supply Data'!$L$12:$L$17,'Demand Data'!O4927)</f>
        <v>50</v>
      </c>
      <c r="R4927" t="str">
        <f t="shared" si="766"/>
        <v>24-Jul-08 Thursday 2</v>
      </c>
    </row>
    <row r="4928" spans="4:18" x14ac:dyDescent="0.35">
      <c r="D4928" s="21">
        <f t="shared" si="767"/>
        <v>39653.083333321396</v>
      </c>
      <c r="E4928" s="21" t="b">
        <f t="shared" si="760"/>
        <v>0</v>
      </c>
      <c r="F4928" s="21" t="b">
        <f t="shared" si="761"/>
        <v>0</v>
      </c>
      <c r="G4928" s="20">
        <f t="shared" si="762"/>
        <v>1</v>
      </c>
      <c r="H4928" s="20">
        <f t="shared" si="763"/>
        <v>24</v>
      </c>
      <c r="I4928" s="20">
        <f t="shared" si="768"/>
        <v>3</v>
      </c>
      <c r="J4928" s="21">
        <f t="shared" si="769"/>
        <v>39653</v>
      </c>
      <c r="K4928" s="21"/>
      <c r="L4928" s="21" t="str">
        <f t="shared" si="764"/>
        <v>Thursday</v>
      </c>
      <c r="M4928" s="20">
        <f t="shared" si="765"/>
        <v>7</v>
      </c>
      <c r="N4928" s="19">
        <v>3678</v>
      </c>
      <c r="O4928" s="4">
        <f>MATCH(N4928-1,'Supply Data'!$K$12:$K$17)+1</f>
        <v>4</v>
      </c>
      <c r="P4928">
        <f>INDEX('Supply Data'!$L$12:$L$17,'Demand Data'!O4928)</f>
        <v>50</v>
      </c>
      <c r="R4928" t="str">
        <f t="shared" si="766"/>
        <v>24-Jul-08 Thursday 3</v>
      </c>
    </row>
    <row r="4929" spans="4:18" x14ac:dyDescent="0.35">
      <c r="D4929" s="21">
        <f t="shared" si="767"/>
        <v>39653.12499998806</v>
      </c>
      <c r="E4929" s="21" t="b">
        <f t="shared" si="760"/>
        <v>0</v>
      </c>
      <c r="F4929" s="21" t="b">
        <f t="shared" si="761"/>
        <v>0</v>
      </c>
      <c r="G4929" s="20">
        <f t="shared" si="762"/>
        <v>1</v>
      </c>
      <c r="H4929" s="20">
        <f t="shared" si="763"/>
        <v>24</v>
      </c>
      <c r="I4929" s="20">
        <f t="shared" si="768"/>
        <v>4</v>
      </c>
      <c r="J4929" s="21">
        <f t="shared" si="769"/>
        <v>39653</v>
      </c>
      <c r="K4929" s="21"/>
      <c r="L4929" s="21" t="str">
        <f t="shared" si="764"/>
        <v>Thursday</v>
      </c>
      <c r="M4929" s="20">
        <f t="shared" si="765"/>
        <v>7</v>
      </c>
      <c r="N4929" s="19">
        <v>3715.5</v>
      </c>
      <c r="O4929" s="4">
        <f>MATCH(N4929-1,'Supply Data'!$K$12:$K$17)+1</f>
        <v>4</v>
      </c>
      <c r="P4929">
        <f>INDEX('Supply Data'!$L$12:$L$17,'Demand Data'!O4929)</f>
        <v>50</v>
      </c>
      <c r="R4929" t="str">
        <f t="shared" si="766"/>
        <v>24-Jul-08 Thursday 4</v>
      </c>
    </row>
    <row r="4930" spans="4:18" x14ac:dyDescent="0.35">
      <c r="D4930" s="21">
        <f t="shared" si="767"/>
        <v>39653.166666654724</v>
      </c>
      <c r="E4930" s="21" t="b">
        <f t="shared" si="760"/>
        <v>0</v>
      </c>
      <c r="F4930" s="21" t="b">
        <f t="shared" si="761"/>
        <v>0</v>
      </c>
      <c r="G4930" s="20">
        <f t="shared" si="762"/>
        <v>1</v>
      </c>
      <c r="H4930" s="20">
        <f t="shared" si="763"/>
        <v>24</v>
      </c>
      <c r="I4930" s="20">
        <f t="shared" si="768"/>
        <v>5</v>
      </c>
      <c r="J4930" s="21">
        <f t="shared" si="769"/>
        <v>39653</v>
      </c>
      <c r="K4930" s="21"/>
      <c r="L4930" s="21" t="str">
        <f t="shared" si="764"/>
        <v>Thursday</v>
      </c>
      <c r="M4930" s="20">
        <f t="shared" si="765"/>
        <v>7</v>
      </c>
      <c r="N4930" s="19">
        <v>3865.5</v>
      </c>
      <c r="O4930" s="4">
        <f>MATCH(N4930-1,'Supply Data'!$K$12:$K$17)+1</f>
        <v>4</v>
      </c>
      <c r="P4930">
        <f>INDEX('Supply Data'!$L$12:$L$17,'Demand Data'!O4930)</f>
        <v>50</v>
      </c>
      <c r="R4930" t="str">
        <f t="shared" si="766"/>
        <v>24-Jul-08 Thursday 5</v>
      </c>
    </row>
    <row r="4931" spans="4:18" x14ac:dyDescent="0.35">
      <c r="D4931" s="21">
        <f t="shared" si="767"/>
        <v>39653.208333321389</v>
      </c>
      <c r="E4931" s="21" t="b">
        <f t="shared" si="760"/>
        <v>0</v>
      </c>
      <c r="F4931" s="21" t="b">
        <f t="shared" si="761"/>
        <v>0</v>
      </c>
      <c r="G4931" s="20">
        <f t="shared" si="762"/>
        <v>1</v>
      </c>
      <c r="H4931" s="20">
        <f t="shared" si="763"/>
        <v>24</v>
      </c>
      <c r="I4931" s="20">
        <f t="shared" si="768"/>
        <v>6</v>
      </c>
      <c r="J4931" s="21">
        <f t="shared" si="769"/>
        <v>39653</v>
      </c>
      <c r="K4931" s="21"/>
      <c r="L4931" s="21" t="str">
        <f t="shared" si="764"/>
        <v>Thursday</v>
      </c>
      <c r="M4931" s="20">
        <f t="shared" si="765"/>
        <v>7</v>
      </c>
      <c r="N4931" s="19">
        <v>3987</v>
      </c>
      <c r="O4931" s="4">
        <f>MATCH(N4931-1,'Supply Data'!$K$12:$K$17)+1</f>
        <v>4</v>
      </c>
      <c r="P4931">
        <f>INDEX('Supply Data'!$L$12:$L$17,'Demand Data'!O4931)</f>
        <v>50</v>
      </c>
      <c r="R4931" t="str">
        <f t="shared" si="766"/>
        <v>24-Jul-08 Thursday 6</v>
      </c>
    </row>
    <row r="4932" spans="4:18" x14ac:dyDescent="0.35">
      <c r="D4932" s="21">
        <f t="shared" si="767"/>
        <v>39653.249999988053</v>
      </c>
      <c r="E4932" s="21" t="b">
        <f t="shared" si="760"/>
        <v>0</v>
      </c>
      <c r="F4932" s="21" t="b">
        <f t="shared" si="761"/>
        <v>0</v>
      </c>
      <c r="G4932" s="20">
        <f t="shared" si="762"/>
        <v>1</v>
      </c>
      <c r="H4932" s="20">
        <f t="shared" si="763"/>
        <v>24</v>
      </c>
      <c r="I4932" s="20">
        <f t="shared" si="768"/>
        <v>7</v>
      </c>
      <c r="J4932" s="21">
        <f t="shared" si="769"/>
        <v>39653</v>
      </c>
      <c r="K4932" s="21"/>
      <c r="L4932" s="21" t="str">
        <f t="shared" si="764"/>
        <v>Thursday</v>
      </c>
      <c r="M4932" s="20">
        <f t="shared" si="765"/>
        <v>7</v>
      </c>
      <c r="N4932" s="19">
        <v>4122</v>
      </c>
      <c r="O4932" s="4">
        <f>MATCH(N4932-1,'Supply Data'!$K$12:$K$17)+1</f>
        <v>4</v>
      </c>
      <c r="P4932">
        <f>INDEX('Supply Data'!$L$12:$L$17,'Demand Data'!O4932)</f>
        <v>50</v>
      </c>
      <c r="R4932" t="str">
        <f t="shared" si="766"/>
        <v>24-Jul-08 Thursday 7</v>
      </c>
    </row>
    <row r="4933" spans="4:18" x14ac:dyDescent="0.35">
      <c r="D4933" s="21">
        <f t="shared" si="767"/>
        <v>39653.291666654717</v>
      </c>
      <c r="E4933" s="21" t="b">
        <f t="shared" si="760"/>
        <v>0</v>
      </c>
      <c r="F4933" s="21" t="b">
        <f t="shared" si="761"/>
        <v>0</v>
      </c>
      <c r="G4933" s="20">
        <f t="shared" si="762"/>
        <v>1</v>
      </c>
      <c r="H4933" s="20">
        <f t="shared" si="763"/>
        <v>24</v>
      </c>
      <c r="I4933" s="20">
        <f t="shared" si="768"/>
        <v>8</v>
      </c>
      <c r="J4933" s="21">
        <f t="shared" si="769"/>
        <v>39653</v>
      </c>
      <c r="K4933" s="21"/>
      <c r="L4933" s="21" t="str">
        <f t="shared" si="764"/>
        <v>Thursday</v>
      </c>
      <c r="M4933" s="20">
        <f t="shared" si="765"/>
        <v>7</v>
      </c>
      <c r="N4933" s="19">
        <v>4653</v>
      </c>
      <c r="O4933" s="4">
        <f>MATCH(N4933-1,'Supply Data'!$K$12:$K$17)+1</f>
        <v>4</v>
      </c>
      <c r="P4933">
        <f>INDEX('Supply Data'!$L$12:$L$17,'Demand Data'!O4933)</f>
        <v>50</v>
      </c>
      <c r="R4933" t="str">
        <f t="shared" si="766"/>
        <v>24-Jul-08 Thursday 8</v>
      </c>
    </row>
    <row r="4934" spans="4:18" x14ac:dyDescent="0.35">
      <c r="D4934" s="21">
        <f t="shared" si="767"/>
        <v>39653.333333321381</v>
      </c>
      <c r="E4934" s="21" t="b">
        <f t="shared" ref="E4934:E4997" si="770">D4934=$D$2</f>
        <v>0</v>
      </c>
      <c r="F4934" s="21" t="b">
        <f t="shared" ref="F4934:F4997" si="771">D4934=$E$2</f>
        <v>0</v>
      </c>
      <c r="G4934" s="20">
        <f t="shared" si="762"/>
        <v>1</v>
      </c>
      <c r="H4934" s="20">
        <f t="shared" si="763"/>
        <v>24</v>
      </c>
      <c r="I4934" s="20">
        <f t="shared" si="768"/>
        <v>9</v>
      </c>
      <c r="J4934" s="21">
        <f t="shared" si="769"/>
        <v>39653</v>
      </c>
      <c r="K4934" s="21"/>
      <c r="L4934" s="21" t="str">
        <f t="shared" si="764"/>
        <v>Thursday</v>
      </c>
      <c r="M4934" s="20">
        <f t="shared" si="765"/>
        <v>7</v>
      </c>
      <c r="N4934" s="19">
        <v>5263.5</v>
      </c>
      <c r="O4934" s="4">
        <f>MATCH(N4934-1,'Supply Data'!$K$12:$K$17)+1</f>
        <v>5</v>
      </c>
      <c r="P4934">
        <f>INDEX('Supply Data'!$L$12:$L$17,'Demand Data'!O4934)</f>
        <v>75</v>
      </c>
      <c r="R4934" t="str">
        <f t="shared" si="766"/>
        <v>24-Jul-08 Thursday 9</v>
      </c>
    </row>
    <row r="4935" spans="4:18" x14ac:dyDescent="0.35">
      <c r="D4935" s="21">
        <f t="shared" si="767"/>
        <v>39653.374999988046</v>
      </c>
      <c r="E4935" s="21" t="b">
        <f t="shared" si="770"/>
        <v>0</v>
      </c>
      <c r="F4935" s="21" t="b">
        <f t="shared" si="771"/>
        <v>0</v>
      </c>
      <c r="G4935" s="20">
        <f t="shared" ref="G4935:G4998" si="772">IF(E4935,2,IF(F4935,3,1))</f>
        <v>1</v>
      </c>
      <c r="H4935" s="20">
        <f t="shared" ref="H4935:H4998" si="773">CHOOSE(G4935,24,23,25)</f>
        <v>24</v>
      </c>
      <c r="I4935" s="20">
        <f t="shared" si="768"/>
        <v>10</v>
      </c>
      <c r="J4935" s="21">
        <f t="shared" si="769"/>
        <v>39653</v>
      </c>
      <c r="K4935" s="21"/>
      <c r="L4935" s="21" t="str">
        <f t="shared" ref="L4935:L4998" si="774">TEXT(J4935,"ddddd")</f>
        <v>Thursday</v>
      </c>
      <c r="M4935" s="20">
        <f t="shared" ref="M4935:M4998" si="775">MONTH(D4935)</f>
        <v>7</v>
      </c>
      <c r="N4935" s="19">
        <v>5454</v>
      </c>
      <c r="O4935" s="4">
        <f>MATCH(N4935-1,'Supply Data'!$K$12:$K$17)+1</f>
        <v>5</v>
      </c>
      <c r="P4935">
        <f>INDEX('Supply Data'!$L$12:$L$17,'Demand Data'!O4935)</f>
        <v>75</v>
      </c>
      <c r="R4935" t="str">
        <f t="shared" ref="R4935:R4998" si="776">TEXT(D4935,"dd-mmm-yy ddddd")&amp;" "&amp;I4935</f>
        <v>24-Jul-08 Thursday 10</v>
      </c>
    </row>
    <row r="4936" spans="4:18" x14ac:dyDescent="0.35">
      <c r="D4936" s="21">
        <f t="shared" ref="D4936:D4999" si="777">D4935+1/24</f>
        <v>39653.41666665471</v>
      </c>
      <c r="E4936" s="21" t="b">
        <f t="shared" si="770"/>
        <v>0</v>
      </c>
      <c r="F4936" s="21" t="b">
        <f t="shared" si="771"/>
        <v>0</v>
      </c>
      <c r="G4936" s="20">
        <f t="shared" si="772"/>
        <v>1</v>
      </c>
      <c r="H4936" s="20">
        <f t="shared" si="773"/>
        <v>24</v>
      </c>
      <c r="I4936" s="20">
        <f t="shared" ref="I4936:I4999" si="778">IF(I4935&gt;=H4936,1,I4935+1)</f>
        <v>11</v>
      </c>
      <c r="J4936" s="21">
        <f t="shared" ref="J4936:J4999" si="779">IF(I4936=1,J4935+1,J4935)</f>
        <v>39653</v>
      </c>
      <c r="K4936" s="21"/>
      <c r="L4936" s="21" t="str">
        <f t="shared" si="774"/>
        <v>Thursday</v>
      </c>
      <c r="M4936" s="20">
        <f t="shared" si="775"/>
        <v>7</v>
      </c>
      <c r="N4936" s="19">
        <v>5580</v>
      </c>
      <c r="O4936" s="4">
        <f>MATCH(N4936-1,'Supply Data'!$K$12:$K$17)+1</f>
        <v>5</v>
      </c>
      <c r="P4936">
        <f>INDEX('Supply Data'!$L$12:$L$17,'Demand Data'!O4936)</f>
        <v>75</v>
      </c>
      <c r="R4936" t="str">
        <f t="shared" si="776"/>
        <v>24-Jul-08 Thursday 11</v>
      </c>
    </row>
    <row r="4937" spans="4:18" x14ac:dyDescent="0.35">
      <c r="D4937" s="21">
        <f t="shared" si="777"/>
        <v>39653.458333321374</v>
      </c>
      <c r="E4937" s="21" t="b">
        <f t="shared" si="770"/>
        <v>0</v>
      </c>
      <c r="F4937" s="21" t="b">
        <f t="shared" si="771"/>
        <v>0</v>
      </c>
      <c r="G4937" s="20">
        <f t="shared" si="772"/>
        <v>1</v>
      </c>
      <c r="H4937" s="20">
        <f t="shared" si="773"/>
        <v>24</v>
      </c>
      <c r="I4937" s="20">
        <f t="shared" si="778"/>
        <v>12</v>
      </c>
      <c r="J4937" s="21">
        <f t="shared" si="779"/>
        <v>39653</v>
      </c>
      <c r="K4937" s="21"/>
      <c r="L4937" s="21" t="str">
        <f t="shared" si="774"/>
        <v>Thursday</v>
      </c>
      <c r="M4937" s="20">
        <f t="shared" si="775"/>
        <v>7</v>
      </c>
      <c r="N4937" s="19">
        <v>5167.5</v>
      </c>
      <c r="O4937" s="4">
        <f>MATCH(N4937-1,'Supply Data'!$K$12:$K$17)+1</f>
        <v>5</v>
      </c>
      <c r="P4937">
        <f>INDEX('Supply Data'!$L$12:$L$17,'Demand Data'!O4937)</f>
        <v>75</v>
      </c>
      <c r="R4937" t="str">
        <f t="shared" si="776"/>
        <v>24-Jul-08 Thursday 12</v>
      </c>
    </row>
    <row r="4938" spans="4:18" x14ac:dyDescent="0.35">
      <c r="D4938" s="21">
        <f t="shared" si="777"/>
        <v>39653.499999988038</v>
      </c>
      <c r="E4938" s="21" t="b">
        <f t="shared" si="770"/>
        <v>0</v>
      </c>
      <c r="F4938" s="21" t="b">
        <f t="shared" si="771"/>
        <v>0</v>
      </c>
      <c r="G4938" s="20">
        <f t="shared" si="772"/>
        <v>1</v>
      </c>
      <c r="H4938" s="20">
        <f t="shared" si="773"/>
        <v>24</v>
      </c>
      <c r="I4938" s="20">
        <f t="shared" si="778"/>
        <v>13</v>
      </c>
      <c r="J4938" s="21">
        <f t="shared" si="779"/>
        <v>39653</v>
      </c>
      <c r="K4938" s="21"/>
      <c r="L4938" s="21" t="str">
        <f t="shared" si="774"/>
        <v>Thursday</v>
      </c>
      <c r="M4938" s="20">
        <f t="shared" si="775"/>
        <v>7</v>
      </c>
      <c r="N4938" s="19">
        <v>5218.5</v>
      </c>
      <c r="O4938" s="4">
        <f>MATCH(N4938-1,'Supply Data'!$K$12:$K$17)+1</f>
        <v>5</v>
      </c>
      <c r="P4938">
        <f>INDEX('Supply Data'!$L$12:$L$17,'Demand Data'!O4938)</f>
        <v>75</v>
      </c>
      <c r="R4938" t="str">
        <f t="shared" si="776"/>
        <v>24-Jul-08 Thursday 13</v>
      </c>
    </row>
    <row r="4939" spans="4:18" x14ac:dyDescent="0.35">
      <c r="D4939" s="21">
        <f t="shared" si="777"/>
        <v>39653.541666654703</v>
      </c>
      <c r="E4939" s="21" t="b">
        <f t="shared" si="770"/>
        <v>0</v>
      </c>
      <c r="F4939" s="21" t="b">
        <f t="shared" si="771"/>
        <v>0</v>
      </c>
      <c r="G4939" s="20">
        <f t="shared" si="772"/>
        <v>1</v>
      </c>
      <c r="H4939" s="20">
        <f t="shared" si="773"/>
        <v>24</v>
      </c>
      <c r="I4939" s="20">
        <f t="shared" si="778"/>
        <v>14</v>
      </c>
      <c r="J4939" s="21">
        <f t="shared" si="779"/>
        <v>39653</v>
      </c>
      <c r="K4939" s="21"/>
      <c r="L4939" s="21" t="str">
        <f t="shared" si="774"/>
        <v>Thursday</v>
      </c>
      <c r="M4939" s="20">
        <f t="shared" si="775"/>
        <v>7</v>
      </c>
      <c r="N4939" s="19">
        <v>5341.5</v>
      </c>
      <c r="O4939" s="4">
        <f>MATCH(N4939-1,'Supply Data'!$K$12:$K$17)+1</f>
        <v>5</v>
      </c>
      <c r="P4939">
        <f>INDEX('Supply Data'!$L$12:$L$17,'Demand Data'!O4939)</f>
        <v>75</v>
      </c>
      <c r="R4939" t="str">
        <f t="shared" si="776"/>
        <v>24-Jul-08 Thursday 14</v>
      </c>
    </row>
    <row r="4940" spans="4:18" x14ac:dyDescent="0.35">
      <c r="D4940" s="21">
        <f t="shared" si="777"/>
        <v>39653.583333321367</v>
      </c>
      <c r="E4940" s="21" t="b">
        <f t="shared" si="770"/>
        <v>0</v>
      </c>
      <c r="F4940" s="21" t="b">
        <f t="shared" si="771"/>
        <v>0</v>
      </c>
      <c r="G4940" s="20">
        <f t="shared" si="772"/>
        <v>1</v>
      </c>
      <c r="H4940" s="20">
        <f t="shared" si="773"/>
        <v>24</v>
      </c>
      <c r="I4940" s="20">
        <f t="shared" si="778"/>
        <v>15</v>
      </c>
      <c r="J4940" s="21">
        <f t="shared" si="779"/>
        <v>39653</v>
      </c>
      <c r="K4940" s="21"/>
      <c r="L4940" s="21" t="str">
        <f t="shared" si="774"/>
        <v>Thursday</v>
      </c>
      <c r="M4940" s="20">
        <f t="shared" si="775"/>
        <v>7</v>
      </c>
      <c r="N4940" s="19">
        <v>5175</v>
      </c>
      <c r="O4940" s="4">
        <f>MATCH(N4940-1,'Supply Data'!$K$12:$K$17)+1</f>
        <v>5</v>
      </c>
      <c r="P4940">
        <f>INDEX('Supply Data'!$L$12:$L$17,'Demand Data'!O4940)</f>
        <v>75</v>
      </c>
      <c r="R4940" t="str">
        <f t="shared" si="776"/>
        <v>24-Jul-08 Thursday 15</v>
      </c>
    </row>
    <row r="4941" spans="4:18" x14ac:dyDescent="0.35">
      <c r="D4941" s="21">
        <f t="shared" si="777"/>
        <v>39653.624999988031</v>
      </c>
      <c r="E4941" s="21" t="b">
        <f t="shared" si="770"/>
        <v>0</v>
      </c>
      <c r="F4941" s="21" t="b">
        <f t="shared" si="771"/>
        <v>0</v>
      </c>
      <c r="G4941" s="20">
        <f t="shared" si="772"/>
        <v>1</v>
      </c>
      <c r="H4941" s="20">
        <f t="shared" si="773"/>
        <v>24</v>
      </c>
      <c r="I4941" s="20">
        <f t="shared" si="778"/>
        <v>16</v>
      </c>
      <c r="J4941" s="21">
        <f t="shared" si="779"/>
        <v>39653</v>
      </c>
      <c r="K4941" s="21"/>
      <c r="L4941" s="21" t="str">
        <f t="shared" si="774"/>
        <v>Thursday</v>
      </c>
      <c r="M4941" s="20">
        <f t="shared" si="775"/>
        <v>7</v>
      </c>
      <c r="N4941" s="19">
        <v>5254.5</v>
      </c>
      <c r="O4941" s="4">
        <f>MATCH(N4941-1,'Supply Data'!$K$12:$K$17)+1</f>
        <v>5</v>
      </c>
      <c r="P4941">
        <f>INDEX('Supply Data'!$L$12:$L$17,'Demand Data'!O4941)</f>
        <v>75</v>
      </c>
      <c r="R4941" t="str">
        <f t="shared" si="776"/>
        <v>24-Jul-08 Thursday 16</v>
      </c>
    </row>
    <row r="4942" spans="4:18" x14ac:dyDescent="0.35">
      <c r="D4942" s="21">
        <f t="shared" si="777"/>
        <v>39653.666666654695</v>
      </c>
      <c r="E4942" s="21" t="b">
        <f t="shared" si="770"/>
        <v>0</v>
      </c>
      <c r="F4942" s="21" t="b">
        <f t="shared" si="771"/>
        <v>0</v>
      </c>
      <c r="G4942" s="20">
        <f t="shared" si="772"/>
        <v>1</v>
      </c>
      <c r="H4942" s="20">
        <f t="shared" si="773"/>
        <v>24</v>
      </c>
      <c r="I4942" s="20">
        <f t="shared" si="778"/>
        <v>17</v>
      </c>
      <c r="J4942" s="21">
        <f t="shared" si="779"/>
        <v>39653</v>
      </c>
      <c r="K4942" s="21"/>
      <c r="L4942" s="21" t="str">
        <f t="shared" si="774"/>
        <v>Thursday</v>
      </c>
      <c r="M4942" s="20">
        <f t="shared" si="775"/>
        <v>7</v>
      </c>
      <c r="N4942" s="19">
        <v>5163</v>
      </c>
      <c r="O4942" s="4">
        <f>MATCH(N4942-1,'Supply Data'!$K$12:$K$17)+1</f>
        <v>5</v>
      </c>
      <c r="P4942">
        <f>INDEX('Supply Data'!$L$12:$L$17,'Demand Data'!O4942)</f>
        <v>75</v>
      </c>
      <c r="R4942" t="str">
        <f t="shared" si="776"/>
        <v>24-Jul-08 Thursday 17</v>
      </c>
    </row>
    <row r="4943" spans="4:18" x14ac:dyDescent="0.35">
      <c r="D4943" s="21">
        <f t="shared" si="777"/>
        <v>39653.70833332136</v>
      </c>
      <c r="E4943" s="21" t="b">
        <f t="shared" si="770"/>
        <v>0</v>
      </c>
      <c r="F4943" s="21" t="b">
        <f t="shared" si="771"/>
        <v>0</v>
      </c>
      <c r="G4943" s="20">
        <f t="shared" si="772"/>
        <v>1</v>
      </c>
      <c r="H4943" s="20">
        <f t="shared" si="773"/>
        <v>24</v>
      </c>
      <c r="I4943" s="20">
        <f t="shared" si="778"/>
        <v>18</v>
      </c>
      <c r="J4943" s="21">
        <f t="shared" si="779"/>
        <v>39653</v>
      </c>
      <c r="K4943" s="21"/>
      <c r="L4943" s="21" t="str">
        <f t="shared" si="774"/>
        <v>Thursday</v>
      </c>
      <c r="M4943" s="20">
        <f t="shared" si="775"/>
        <v>7</v>
      </c>
      <c r="N4943" s="19">
        <v>5041.5</v>
      </c>
      <c r="O4943" s="4">
        <f>MATCH(N4943-1,'Supply Data'!$K$12:$K$17)+1</f>
        <v>5</v>
      </c>
      <c r="P4943">
        <f>INDEX('Supply Data'!$L$12:$L$17,'Demand Data'!O4943)</f>
        <v>75</v>
      </c>
      <c r="R4943" t="str">
        <f t="shared" si="776"/>
        <v>24-Jul-08 Thursday 18</v>
      </c>
    </row>
    <row r="4944" spans="4:18" x14ac:dyDescent="0.35">
      <c r="D4944" s="21">
        <f t="shared" si="777"/>
        <v>39653.749999988024</v>
      </c>
      <c r="E4944" s="21" t="b">
        <f t="shared" si="770"/>
        <v>0</v>
      </c>
      <c r="F4944" s="21" t="b">
        <f t="shared" si="771"/>
        <v>0</v>
      </c>
      <c r="G4944" s="20">
        <f t="shared" si="772"/>
        <v>1</v>
      </c>
      <c r="H4944" s="20">
        <f t="shared" si="773"/>
        <v>24</v>
      </c>
      <c r="I4944" s="20">
        <f t="shared" si="778"/>
        <v>19</v>
      </c>
      <c r="J4944" s="21">
        <f t="shared" si="779"/>
        <v>39653</v>
      </c>
      <c r="K4944" s="21"/>
      <c r="L4944" s="21" t="str">
        <f t="shared" si="774"/>
        <v>Thursday</v>
      </c>
      <c r="M4944" s="20">
        <f t="shared" si="775"/>
        <v>7</v>
      </c>
      <c r="N4944" s="19">
        <v>5160</v>
      </c>
      <c r="O4944" s="4">
        <f>MATCH(N4944-1,'Supply Data'!$K$12:$K$17)+1</f>
        <v>5</v>
      </c>
      <c r="P4944">
        <f>INDEX('Supply Data'!$L$12:$L$17,'Demand Data'!O4944)</f>
        <v>75</v>
      </c>
      <c r="R4944" t="str">
        <f t="shared" si="776"/>
        <v>24-Jul-08 Thursday 19</v>
      </c>
    </row>
    <row r="4945" spans="4:18" x14ac:dyDescent="0.35">
      <c r="D4945" s="21">
        <f t="shared" si="777"/>
        <v>39653.791666654688</v>
      </c>
      <c r="E4945" s="21" t="b">
        <f t="shared" si="770"/>
        <v>0</v>
      </c>
      <c r="F4945" s="21" t="b">
        <f t="shared" si="771"/>
        <v>0</v>
      </c>
      <c r="G4945" s="20">
        <f t="shared" si="772"/>
        <v>1</v>
      </c>
      <c r="H4945" s="20">
        <f t="shared" si="773"/>
        <v>24</v>
      </c>
      <c r="I4945" s="20">
        <f t="shared" si="778"/>
        <v>20</v>
      </c>
      <c r="J4945" s="21">
        <f t="shared" si="779"/>
        <v>39653</v>
      </c>
      <c r="K4945" s="21"/>
      <c r="L4945" s="21" t="str">
        <f t="shared" si="774"/>
        <v>Thursday</v>
      </c>
      <c r="M4945" s="20">
        <f t="shared" si="775"/>
        <v>7</v>
      </c>
      <c r="N4945" s="19">
        <v>5068.5</v>
      </c>
      <c r="O4945" s="4">
        <f>MATCH(N4945-1,'Supply Data'!$K$12:$K$17)+1</f>
        <v>5</v>
      </c>
      <c r="P4945">
        <f>INDEX('Supply Data'!$L$12:$L$17,'Demand Data'!O4945)</f>
        <v>75</v>
      </c>
      <c r="R4945" t="str">
        <f t="shared" si="776"/>
        <v>24-Jul-08 Thursday 20</v>
      </c>
    </row>
    <row r="4946" spans="4:18" x14ac:dyDescent="0.35">
      <c r="D4946" s="21">
        <f t="shared" si="777"/>
        <v>39653.833333321352</v>
      </c>
      <c r="E4946" s="21" t="b">
        <f t="shared" si="770"/>
        <v>0</v>
      </c>
      <c r="F4946" s="21" t="b">
        <f t="shared" si="771"/>
        <v>0</v>
      </c>
      <c r="G4946" s="20">
        <f t="shared" si="772"/>
        <v>1</v>
      </c>
      <c r="H4946" s="20">
        <f t="shared" si="773"/>
        <v>24</v>
      </c>
      <c r="I4946" s="20">
        <f t="shared" si="778"/>
        <v>21</v>
      </c>
      <c r="J4946" s="21">
        <f t="shared" si="779"/>
        <v>39653</v>
      </c>
      <c r="K4946" s="21"/>
      <c r="L4946" s="21" t="str">
        <f t="shared" si="774"/>
        <v>Thursday</v>
      </c>
      <c r="M4946" s="20">
        <f t="shared" si="775"/>
        <v>7</v>
      </c>
      <c r="N4946" s="19">
        <v>4683</v>
      </c>
      <c r="O4946" s="4">
        <f>MATCH(N4946-1,'Supply Data'!$K$12:$K$17)+1</f>
        <v>4</v>
      </c>
      <c r="P4946">
        <f>INDEX('Supply Data'!$L$12:$L$17,'Demand Data'!O4946)</f>
        <v>50</v>
      </c>
      <c r="R4946" t="str">
        <f t="shared" si="776"/>
        <v>24-Jul-08 Thursday 21</v>
      </c>
    </row>
    <row r="4947" spans="4:18" x14ac:dyDescent="0.35">
      <c r="D4947" s="21">
        <f t="shared" si="777"/>
        <v>39653.874999988016</v>
      </c>
      <c r="E4947" s="21" t="b">
        <f t="shared" si="770"/>
        <v>0</v>
      </c>
      <c r="F4947" s="21" t="b">
        <f t="shared" si="771"/>
        <v>0</v>
      </c>
      <c r="G4947" s="20">
        <f t="shared" si="772"/>
        <v>1</v>
      </c>
      <c r="H4947" s="20">
        <f t="shared" si="773"/>
        <v>24</v>
      </c>
      <c r="I4947" s="20">
        <f t="shared" si="778"/>
        <v>22</v>
      </c>
      <c r="J4947" s="21">
        <f t="shared" si="779"/>
        <v>39653</v>
      </c>
      <c r="K4947" s="21"/>
      <c r="L4947" s="21" t="str">
        <f t="shared" si="774"/>
        <v>Thursday</v>
      </c>
      <c r="M4947" s="20">
        <f t="shared" si="775"/>
        <v>7</v>
      </c>
      <c r="N4947" s="19">
        <v>4171.5</v>
      </c>
      <c r="O4947" s="4">
        <f>MATCH(N4947-1,'Supply Data'!$K$12:$K$17)+1</f>
        <v>4</v>
      </c>
      <c r="P4947">
        <f>INDEX('Supply Data'!$L$12:$L$17,'Demand Data'!O4947)</f>
        <v>50</v>
      </c>
      <c r="R4947" t="str">
        <f t="shared" si="776"/>
        <v>24-Jul-08 Thursday 22</v>
      </c>
    </row>
    <row r="4948" spans="4:18" x14ac:dyDescent="0.35">
      <c r="D4948" s="21">
        <f t="shared" si="777"/>
        <v>39653.916666654681</v>
      </c>
      <c r="E4948" s="21" t="b">
        <f t="shared" si="770"/>
        <v>0</v>
      </c>
      <c r="F4948" s="21" t="b">
        <f t="shared" si="771"/>
        <v>0</v>
      </c>
      <c r="G4948" s="20">
        <f t="shared" si="772"/>
        <v>1</v>
      </c>
      <c r="H4948" s="20">
        <f t="shared" si="773"/>
        <v>24</v>
      </c>
      <c r="I4948" s="20">
        <f t="shared" si="778"/>
        <v>23</v>
      </c>
      <c r="J4948" s="21">
        <f t="shared" si="779"/>
        <v>39653</v>
      </c>
      <c r="K4948" s="21"/>
      <c r="L4948" s="21" t="str">
        <f t="shared" si="774"/>
        <v>Thursday</v>
      </c>
      <c r="M4948" s="20">
        <f t="shared" si="775"/>
        <v>7</v>
      </c>
      <c r="N4948" s="19">
        <v>3811.5</v>
      </c>
      <c r="O4948" s="4">
        <f>MATCH(N4948-1,'Supply Data'!$K$12:$K$17)+1</f>
        <v>4</v>
      </c>
      <c r="P4948">
        <f>INDEX('Supply Data'!$L$12:$L$17,'Demand Data'!O4948)</f>
        <v>50</v>
      </c>
      <c r="R4948" t="str">
        <f t="shared" si="776"/>
        <v>24-Jul-08 Thursday 23</v>
      </c>
    </row>
    <row r="4949" spans="4:18" x14ac:dyDescent="0.35">
      <c r="D4949" s="21">
        <f t="shared" si="777"/>
        <v>39653.958333321345</v>
      </c>
      <c r="E4949" s="21" t="b">
        <f t="shared" si="770"/>
        <v>0</v>
      </c>
      <c r="F4949" s="21" t="b">
        <f t="shared" si="771"/>
        <v>0</v>
      </c>
      <c r="G4949" s="20">
        <f t="shared" si="772"/>
        <v>1</v>
      </c>
      <c r="H4949" s="20">
        <f t="shared" si="773"/>
        <v>24</v>
      </c>
      <c r="I4949" s="20">
        <f t="shared" si="778"/>
        <v>24</v>
      </c>
      <c r="J4949" s="21">
        <f t="shared" si="779"/>
        <v>39653</v>
      </c>
      <c r="K4949" s="21"/>
      <c r="L4949" s="21" t="str">
        <f t="shared" si="774"/>
        <v>Thursday</v>
      </c>
      <c r="M4949" s="20">
        <f t="shared" si="775"/>
        <v>7</v>
      </c>
      <c r="N4949" s="19">
        <v>3849</v>
      </c>
      <c r="O4949" s="4">
        <f>MATCH(N4949-1,'Supply Data'!$K$12:$K$17)+1</f>
        <v>4</v>
      </c>
      <c r="P4949">
        <f>INDEX('Supply Data'!$L$12:$L$17,'Demand Data'!O4949)</f>
        <v>50</v>
      </c>
      <c r="R4949" t="str">
        <f t="shared" si="776"/>
        <v>24-Jul-08 Thursday 24</v>
      </c>
    </row>
    <row r="4950" spans="4:18" x14ac:dyDescent="0.35">
      <c r="D4950" s="21">
        <f t="shared" si="777"/>
        <v>39653.999999988009</v>
      </c>
      <c r="E4950" s="21" t="b">
        <f t="shared" si="770"/>
        <v>0</v>
      </c>
      <c r="F4950" s="21" t="b">
        <f t="shared" si="771"/>
        <v>0</v>
      </c>
      <c r="G4950" s="20">
        <f t="shared" si="772"/>
        <v>1</v>
      </c>
      <c r="H4950" s="20">
        <f t="shared" si="773"/>
        <v>24</v>
      </c>
      <c r="I4950" s="20">
        <f t="shared" si="778"/>
        <v>1</v>
      </c>
      <c r="J4950" s="21">
        <f t="shared" si="779"/>
        <v>39654</v>
      </c>
      <c r="K4950" s="21"/>
      <c r="L4950" s="21" t="str">
        <f t="shared" si="774"/>
        <v>Friday</v>
      </c>
      <c r="M4950" s="20">
        <f t="shared" si="775"/>
        <v>7</v>
      </c>
      <c r="N4950" s="19">
        <v>3499.5</v>
      </c>
      <c r="O4950" s="4">
        <f>MATCH(N4950-1,'Supply Data'!$K$12:$K$17)+1</f>
        <v>3</v>
      </c>
      <c r="P4950">
        <f>INDEX('Supply Data'!$L$12:$L$17,'Demand Data'!O4950)</f>
        <v>23</v>
      </c>
      <c r="R4950" t="str">
        <f t="shared" si="776"/>
        <v>25-Jul-08 Friday 1</v>
      </c>
    </row>
    <row r="4951" spans="4:18" x14ac:dyDescent="0.35">
      <c r="D4951" s="21">
        <f t="shared" si="777"/>
        <v>39654.041666654673</v>
      </c>
      <c r="E4951" s="21" t="b">
        <f t="shared" si="770"/>
        <v>0</v>
      </c>
      <c r="F4951" s="21" t="b">
        <f t="shared" si="771"/>
        <v>0</v>
      </c>
      <c r="G4951" s="20">
        <f t="shared" si="772"/>
        <v>1</v>
      </c>
      <c r="H4951" s="20">
        <f t="shared" si="773"/>
        <v>24</v>
      </c>
      <c r="I4951" s="20">
        <f t="shared" si="778"/>
        <v>2</v>
      </c>
      <c r="J4951" s="21">
        <f t="shared" si="779"/>
        <v>39654</v>
      </c>
      <c r="K4951" s="21"/>
      <c r="L4951" s="21" t="str">
        <f t="shared" si="774"/>
        <v>Friday</v>
      </c>
      <c r="M4951" s="20">
        <f t="shared" si="775"/>
        <v>7</v>
      </c>
      <c r="N4951" s="19">
        <v>3393</v>
      </c>
      <c r="O4951" s="4">
        <f>MATCH(N4951-1,'Supply Data'!$K$12:$K$17)+1</f>
        <v>3</v>
      </c>
      <c r="P4951">
        <f>INDEX('Supply Data'!$L$12:$L$17,'Demand Data'!O4951)</f>
        <v>23</v>
      </c>
      <c r="R4951" t="str">
        <f t="shared" si="776"/>
        <v>25-Jul-08 Friday 2</v>
      </c>
    </row>
    <row r="4952" spans="4:18" x14ac:dyDescent="0.35">
      <c r="D4952" s="21">
        <f t="shared" si="777"/>
        <v>39654.083333321338</v>
      </c>
      <c r="E4952" s="21" t="b">
        <f t="shared" si="770"/>
        <v>0</v>
      </c>
      <c r="F4952" s="21" t="b">
        <f t="shared" si="771"/>
        <v>0</v>
      </c>
      <c r="G4952" s="20">
        <f t="shared" si="772"/>
        <v>1</v>
      </c>
      <c r="H4952" s="20">
        <f t="shared" si="773"/>
        <v>24</v>
      </c>
      <c r="I4952" s="20">
        <f t="shared" si="778"/>
        <v>3</v>
      </c>
      <c r="J4952" s="21">
        <f t="shared" si="779"/>
        <v>39654</v>
      </c>
      <c r="K4952" s="21"/>
      <c r="L4952" s="21" t="str">
        <f t="shared" si="774"/>
        <v>Friday</v>
      </c>
      <c r="M4952" s="20">
        <f t="shared" si="775"/>
        <v>7</v>
      </c>
      <c r="N4952" s="19">
        <v>3343.5</v>
      </c>
      <c r="O4952" s="4">
        <f>MATCH(N4952-1,'Supply Data'!$K$12:$K$17)+1</f>
        <v>3</v>
      </c>
      <c r="P4952">
        <f>INDEX('Supply Data'!$L$12:$L$17,'Demand Data'!O4952)</f>
        <v>23</v>
      </c>
      <c r="R4952" t="str">
        <f t="shared" si="776"/>
        <v>25-Jul-08 Friday 3</v>
      </c>
    </row>
    <row r="4953" spans="4:18" x14ac:dyDescent="0.35">
      <c r="D4953" s="21">
        <f t="shared" si="777"/>
        <v>39654.124999988002</v>
      </c>
      <c r="E4953" s="21" t="b">
        <f t="shared" si="770"/>
        <v>0</v>
      </c>
      <c r="F4953" s="21" t="b">
        <f t="shared" si="771"/>
        <v>0</v>
      </c>
      <c r="G4953" s="20">
        <f t="shared" si="772"/>
        <v>1</v>
      </c>
      <c r="H4953" s="20">
        <f t="shared" si="773"/>
        <v>24</v>
      </c>
      <c r="I4953" s="20">
        <f t="shared" si="778"/>
        <v>4</v>
      </c>
      <c r="J4953" s="21">
        <f t="shared" si="779"/>
        <v>39654</v>
      </c>
      <c r="K4953" s="21"/>
      <c r="L4953" s="21" t="str">
        <f t="shared" si="774"/>
        <v>Friday</v>
      </c>
      <c r="M4953" s="20">
        <f t="shared" si="775"/>
        <v>7</v>
      </c>
      <c r="N4953" s="19">
        <v>3336</v>
      </c>
      <c r="O4953" s="4">
        <f>MATCH(N4953-1,'Supply Data'!$K$12:$K$17)+1</f>
        <v>3</v>
      </c>
      <c r="P4953">
        <f>INDEX('Supply Data'!$L$12:$L$17,'Demand Data'!O4953)</f>
        <v>23</v>
      </c>
      <c r="R4953" t="str">
        <f t="shared" si="776"/>
        <v>25-Jul-08 Friday 4</v>
      </c>
    </row>
    <row r="4954" spans="4:18" x14ac:dyDescent="0.35">
      <c r="D4954" s="21">
        <f t="shared" si="777"/>
        <v>39654.166666654666</v>
      </c>
      <c r="E4954" s="21" t="b">
        <f t="shared" si="770"/>
        <v>0</v>
      </c>
      <c r="F4954" s="21" t="b">
        <f t="shared" si="771"/>
        <v>0</v>
      </c>
      <c r="G4954" s="20">
        <f t="shared" si="772"/>
        <v>1</v>
      </c>
      <c r="H4954" s="20">
        <f t="shared" si="773"/>
        <v>24</v>
      </c>
      <c r="I4954" s="20">
        <f t="shared" si="778"/>
        <v>5</v>
      </c>
      <c r="J4954" s="21">
        <f t="shared" si="779"/>
        <v>39654</v>
      </c>
      <c r="K4954" s="21"/>
      <c r="L4954" s="21" t="str">
        <f t="shared" si="774"/>
        <v>Friday</v>
      </c>
      <c r="M4954" s="20">
        <f t="shared" si="775"/>
        <v>7</v>
      </c>
      <c r="N4954" s="19">
        <v>3429</v>
      </c>
      <c r="O4954" s="4">
        <f>MATCH(N4954-1,'Supply Data'!$K$12:$K$17)+1</f>
        <v>3</v>
      </c>
      <c r="P4954">
        <f>INDEX('Supply Data'!$L$12:$L$17,'Demand Data'!O4954)</f>
        <v>23</v>
      </c>
      <c r="R4954" t="str">
        <f t="shared" si="776"/>
        <v>25-Jul-08 Friday 5</v>
      </c>
    </row>
    <row r="4955" spans="4:18" x14ac:dyDescent="0.35">
      <c r="D4955" s="21">
        <f t="shared" si="777"/>
        <v>39654.20833332133</v>
      </c>
      <c r="E4955" s="21" t="b">
        <f t="shared" si="770"/>
        <v>0</v>
      </c>
      <c r="F4955" s="21" t="b">
        <f t="shared" si="771"/>
        <v>0</v>
      </c>
      <c r="G4955" s="20">
        <f t="shared" si="772"/>
        <v>1</v>
      </c>
      <c r="H4955" s="20">
        <f t="shared" si="773"/>
        <v>24</v>
      </c>
      <c r="I4955" s="20">
        <f t="shared" si="778"/>
        <v>6</v>
      </c>
      <c r="J4955" s="21">
        <f t="shared" si="779"/>
        <v>39654</v>
      </c>
      <c r="K4955" s="21"/>
      <c r="L4955" s="21" t="str">
        <f t="shared" si="774"/>
        <v>Friday</v>
      </c>
      <c r="M4955" s="20">
        <f t="shared" si="775"/>
        <v>7</v>
      </c>
      <c r="N4955" s="19">
        <v>3504</v>
      </c>
      <c r="O4955" s="4">
        <f>MATCH(N4955-1,'Supply Data'!$K$12:$K$17)+1</f>
        <v>3</v>
      </c>
      <c r="P4955">
        <f>INDEX('Supply Data'!$L$12:$L$17,'Demand Data'!O4955)</f>
        <v>23</v>
      </c>
      <c r="R4955" t="str">
        <f t="shared" si="776"/>
        <v>25-Jul-08 Friday 6</v>
      </c>
    </row>
    <row r="4956" spans="4:18" x14ac:dyDescent="0.35">
      <c r="D4956" s="21">
        <f t="shared" si="777"/>
        <v>39654.249999987995</v>
      </c>
      <c r="E4956" s="21" t="b">
        <f t="shared" si="770"/>
        <v>0</v>
      </c>
      <c r="F4956" s="21" t="b">
        <f t="shared" si="771"/>
        <v>0</v>
      </c>
      <c r="G4956" s="20">
        <f t="shared" si="772"/>
        <v>1</v>
      </c>
      <c r="H4956" s="20">
        <f t="shared" si="773"/>
        <v>24</v>
      </c>
      <c r="I4956" s="20">
        <f t="shared" si="778"/>
        <v>7</v>
      </c>
      <c r="J4956" s="21">
        <f t="shared" si="779"/>
        <v>39654</v>
      </c>
      <c r="K4956" s="21"/>
      <c r="L4956" s="21" t="str">
        <f t="shared" si="774"/>
        <v>Friday</v>
      </c>
      <c r="M4956" s="20">
        <f t="shared" si="775"/>
        <v>7</v>
      </c>
      <c r="N4956" s="19">
        <v>3819</v>
      </c>
      <c r="O4956" s="4">
        <f>MATCH(N4956-1,'Supply Data'!$K$12:$K$17)+1</f>
        <v>4</v>
      </c>
      <c r="P4956">
        <f>INDEX('Supply Data'!$L$12:$L$17,'Demand Data'!O4956)</f>
        <v>50</v>
      </c>
      <c r="R4956" t="str">
        <f t="shared" si="776"/>
        <v>25-Jul-08 Friday 7</v>
      </c>
    </row>
    <row r="4957" spans="4:18" x14ac:dyDescent="0.35">
      <c r="D4957" s="21">
        <f t="shared" si="777"/>
        <v>39654.291666654659</v>
      </c>
      <c r="E4957" s="21" t="b">
        <f t="shared" si="770"/>
        <v>0</v>
      </c>
      <c r="F4957" s="21" t="b">
        <f t="shared" si="771"/>
        <v>0</v>
      </c>
      <c r="G4957" s="20">
        <f t="shared" si="772"/>
        <v>1</v>
      </c>
      <c r="H4957" s="20">
        <f t="shared" si="773"/>
        <v>24</v>
      </c>
      <c r="I4957" s="20">
        <f t="shared" si="778"/>
        <v>8</v>
      </c>
      <c r="J4957" s="21">
        <f t="shared" si="779"/>
        <v>39654</v>
      </c>
      <c r="K4957" s="21"/>
      <c r="L4957" s="21" t="str">
        <f t="shared" si="774"/>
        <v>Friday</v>
      </c>
      <c r="M4957" s="20">
        <f t="shared" si="775"/>
        <v>7</v>
      </c>
      <c r="N4957" s="19">
        <v>4429.5</v>
      </c>
      <c r="O4957" s="4">
        <f>MATCH(N4957-1,'Supply Data'!$K$12:$K$17)+1</f>
        <v>4</v>
      </c>
      <c r="P4957">
        <f>INDEX('Supply Data'!$L$12:$L$17,'Demand Data'!O4957)</f>
        <v>50</v>
      </c>
      <c r="R4957" t="str">
        <f t="shared" si="776"/>
        <v>25-Jul-08 Friday 8</v>
      </c>
    </row>
    <row r="4958" spans="4:18" x14ac:dyDescent="0.35">
      <c r="D4958" s="21">
        <f t="shared" si="777"/>
        <v>39654.333333321323</v>
      </c>
      <c r="E4958" s="21" t="b">
        <f t="shared" si="770"/>
        <v>0</v>
      </c>
      <c r="F4958" s="21" t="b">
        <f t="shared" si="771"/>
        <v>0</v>
      </c>
      <c r="G4958" s="20">
        <f t="shared" si="772"/>
        <v>1</v>
      </c>
      <c r="H4958" s="20">
        <f t="shared" si="773"/>
        <v>24</v>
      </c>
      <c r="I4958" s="20">
        <f t="shared" si="778"/>
        <v>9</v>
      </c>
      <c r="J4958" s="21">
        <f t="shared" si="779"/>
        <v>39654</v>
      </c>
      <c r="K4958" s="21"/>
      <c r="L4958" s="21" t="str">
        <f t="shared" si="774"/>
        <v>Friday</v>
      </c>
      <c r="M4958" s="20">
        <f t="shared" si="775"/>
        <v>7</v>
      </c>
      <c r="N4958" s="19">
        <v>4963.5</v>
      </c>
      <c r="O4958" s="4">
        <f>MATCH(N4958-1,'Supply Data'!$K$12:$K$17)+1</f>
        <v>5</v>
      </c>
      <c r="P4958">
        <f>INDEX('Supply Data'!$L$12:$L$17,'Demand Data'!O4958)</f>
        <v>75</v>
      </c>
      <c r="R4958" t="str">
        <f t="shared" si="776"/>
        <v>25-Jul-08 Friday 9</v>
      </c>
    </row>
    <row r="4959" spans="4:18" x14ac:dyDescent="0.35">
      <c r="D4959" s="21">
        <f t="shared" si="777"/>
        <v>39654.374999987987</v>
      </c>
      <c r="E4959" s="21" t="b">
        <f t="shared" si="770"/>
        <v>0</v>
      </c>
      <c r="F4959" s="21" t="b">
        <f t="shared" si="771"/>
        <v>0</v>
      </c>
      <c r="G4959" s="20">
        <f t="shared" si="772"/>
        <v>1</v>
      </c>
      <c r="H4959" s="20">
        <f t="shared" si="773"/>
        <v>24</v>
      </c>
      <c r="I4959" s="20">
        <f t="shared" si="778"/>
        <v>10</v>
      </c>
      <c r="J4959" s="21">
        <f t="shared" si="779"/>
        <v>39654</v>
      </c>
      <c r="K4959" s="21"/>
      <c r="L4959" s="21" t="str">
        <f t="shared" si="774"/>
        <v>Friday</v>
      </c>
      <c r="M4959" s="20">
        <f t="shared" si="775"/>
        <v>7</v>
      </c>
      <c r="N4959" s="19">
        <v>5193</v>
      </c>
      <c r="O4959" s="4">
        <f>MATCH(N4959-1,'Supply Data'!$K$12:$K$17)+1</f>
        <v>5</v>
      </c>
      <c r="P4959">
        <f>INDEX('Supply Data'!$L$12:$L$17,'Demand Data'!O4959)</f>
        <v>75</v>
      </c>
      <c r="R4959" t="str">
        <f t="shared" si="776"/>
        <v>25-Jul-08 Friday 10</v>
      </c>
    </row>
    <row r="4960" spans="4:18" x14ac:dyDescent="0.35">
      <c r="D4960" s="21">
        <f t="shared" si="777"/>
        <v>39654.416666654652</v>
      </c>
      <c r="E4960" s="21" t="b">
        <f t="shared" si="770"/>
        <v>0</v>
      </c>
      <c r="F4960" s="21" t="b">
        <f t="shared" si="771"/>
        <v>0</v>
      </c>
      <c r="G4960" s="20">
        <f t="shared" si="772"/>
        <v>1</v>
      </c>
      <c r="H4960" s="20">
        <f t="shared" si="773"/>
        <v>24</v>
      </c>
      <c r="I4960" s="20">
        <f t="shared" si="778"/>
        <v>11</v>
      </c>
      <c r="J4960" s="21">
        <f t="shared" si="779"/>
        <v>39654</v>
      </c>
      <c r="K4960" s="21"/>
      <c r="L4960" s="21" t="str">
        <f t="shared" si="774"/>
        <v>Friday</v>
      </c>
      <c r="M4960" s="20">
        <f t="shared" si="775"/>
        <v>7</v>
      </c>
      <c r="N4960" s="19">
        <v>5260.5</v>
      </c>
      <c r="O4960" s="4">
        <f>MATCH(N4960-1,'Supply Data'!$K$12:$K$17)+1</f>
        <v>5</v>
      </c>
      <c r="P4960">
        <f>INDEX('Supply Data'!$L$12:$L$17,'Demand Data'!O4960)</f>
        <v>75</v>
      </c>
      <c r="R4960" t="str">
        <f t="shared" si="776"/>
        <v>25-Jul-08 Friday 11</v>
      </c>
    </row>
    <row r="4961" spans="4:18" x14ac:dyDescent="0.35">
      <c r="D4961" s="21">
        <f t="shared" si="777"/>
        <v>39654.458333321316</v>
      </c>
      <c r="E4961" s="21" t="b">
        <f t="shared" si="770"/>
        <v>0</v>
      </c>
      <c r="F4961" s="21" t="b">
        <f t="shared" si="771"/>
        <v>0</v>
      </c>
      <c r="G4961" s="20">
        <f t="shared" si="772"/>
        <v>1</v>
      </c>
      <c r="H4961" s="20">
        <f t="shared" si="773"/>
        <v>24</v>
      </c>
      <c r="I4961" s="20">
        <f t="shared" si="778"/>
        <v>12</v>
      </c>
      <c r="J4961" s="21">
        <f t="shared" si="779"/>
        <v>39654</v>
      </c>
      <c r="K4961" s="21"/>
      <c r="L4961" s="21" t="str">
        <f t="shared" si="774"/>
        <v>Friday</v>
      </c>
      <c r="M4961" s="20">
        <f t="shared" si="775"/>
        <v>7</v>
      </c>
      <c r="N4961" s="19">
        <v>5004</v>
      </c>
      <c r="O4961" s="4">
        <f>MATCH(N4961-1,'Supply Data'!$K$12:$K$17)+1</f>
        <v>5</v>
      </c>
      <c r="P4961">
        <f>INDEX('Supply Data'!$L$12:$L$17,'Demand Data'!O4961)</f>
        <v>75</v>
      </c>
      <c r="R4961" t="str">
        <f t="shared" si="776"/>
        <v>25-Jul-08 Friday 12</v>
      </c>
    </row>
    <row r="4962" spans="4:18" x14ac:dyDescent="0.35">
      <c r="D4962" s="21">
        <f t="shared" si="777"/>
        <v>39654.49999998798</v>
      </c>
      <c r="E4962" s="21" t="b">
        <f t="shared" si="770"/>
        <v>0</v>
      </c>
      <c r="F4962" s="21" t="b">
        <f t="shared" si="771"/>
        <v>0</v>
      </c>
      <c r="G4962" s="20">
        <f t="shared" si="772"/>
        <v>1</v>
      </c>
      <c r="H4962" s="20">
        <f t="shared" si="773"/>
        <v>24</v>
      </c>
      <c r="I4962" s="20">
        <f t="shared" si="778"/>
        <v>13</v>
      </c>
      <c r="J4962" s="21">
        <f t="shared" si="779"/>
        <v>39654</v>
      </c>
      <c r="K4962" s="21"/>
      <c r="L4962" s="21" t="str">
        <f t="shared" si="774"/>
        <v>Friday</v>
      </c>
      <c r="M4962" s="20">
        <f t="shared" si="775"/>
        <v>7</v>
      </c>
      <c r="N4962" s="19">
        <v>4935</v>
      </c>
      <c r="O4962" s="4">
        <f>MATCH(N4962-1,'Supply Data'!$K$12:$K$17)+1</f>
        <v>5</v>
      </c>
      <c r="P4962">
        <f>INDEX('Supply Data'!$L$12:$L$17,'Demand Data'!O4962)</f>
        <v>75</v>
      </c>
      <c r="R4962" t="str">
        <f t="shared" si="776"/>
        <v>25-Jul-08 Friday 13</v>
      </c>
    </row>
    <row r="4963" spans="4:18" x14ac:dyDescent="0.35">
      <c r="D4963" s="21">
        <f t="shared" si="777"/>
        <v>39654.541666654644</v>
      </c>
      <c r="E4963" s="21" t="b">
        <f t="shared" si="770"/>
        <v>0</v>
      </c>
      <c r="F4963" s="21" t="b">
        <f t="shared" si="771"/>
        <v>0</v>
      </c>
      <c r="G4963" s="20">
        <f t="shared" si="772"/>
        <v>1</v>
      </c>
      <c r="H4963" s="20">
        <f t="shared" si="773"/>
        <v>24</v>
      </c>
      <c r="I4963" s="20">
        <f t="shared" si="778"/>
        <v>14</v>
      </c>
      <c r="J4963" s="21">
        <f t="shared" si="779"/>
        <v>39654</v>
      </c>
      <c r="K4963" s="21"/>
      <c r="L4963" s="21" t="str">
        <f t="shared" si="774"/>
        <v>Friday</v>
      </c>
      <c r="M4963" s="20">
        <f t="shared" si="775"/>
        <v>7</v>
      </c>
      <c r="N4963" s="19">
        <v>4948.5</v>
      </c>
      <c r="O4963" s="4">
        <f>MATCH(N4963-1,'Supply Data'!$K$12:$K$17)+1</f>
        <v>5</v>
      </c>
      <c r="P4963">
        <f>INDEX('Supply Data'!$L$12:$L$17,'Demand Data'!O4963)</f>
        <v>75</v>
      </c>
      <c r="R4963" t="str">
        <f t="shared" si="776"/>
        <v>25-Jul-08 Friday 14</v>
      </c>
    </row>
    <row r="4964" spans="4:18" x14ac:dyDescent="0.35">
      <c r="D4964" s="21">
        <f t="shared" si="777"/>
        <v>39654.583333321309</v>
      </c>
      <c r="E4964" s="21" t="b">
        <f t="shared" si="770"/>
        <v>0</v>
      </c>
      <c r="F4964" s="21" t="b">
        <f t="shared" si="771"/>
        <v>0</v>
      </c>
      <c r="G4964" s="20">
        <f t="shared" si="772"/>
        <v>1</v>
      </c>
      <c r="H4964" s="20">
        <f t="shared" si="773"/>
        <v>24</v>
      </c>
      <c r="I4964" s="20">
        <f t="shared" si="778"/>
        <v>15</v>
      </c>
      <c r="J4964" s="21">
        <f t="shared" si="779"/>
        <v>39654</v>
      </c>
      <c r="K4964" s="21"/>
      <c r="L4964" s="21" t="str">
        <f t="shared" si="774"/>
        <v>Friday</v>
      </c>
      <c r="M4964" s="20">
        <f t="shared" si="775"/>
        <v>7</v>
      </c>
      <c r="N4964" s="19">
        <v>4851</v>
      </c>
      <c r="O4964" s="4">
        <f>MATCH(N4964-1,'Supply Data'!$K$12:$K$17)+1</f>
        <v>5</v>
      </c>
      <c r="P4964">
        <f>INDEX('Supply Data'!$L$12:$L$17,'Demand Data'!O4964)</f>
        <v>75</v>
      </c>
      <c r="R4964" t="str">
        <f t="shared" si="776"/>
        <v>25-Jul-08 Friday 15</v>
      </c>
    </row>
    <row r="4965" spans="4:18" x14ac:dyDescent="0.35">
      <c r="D4965" s="21">
        <f t="shared" si="777"/>
        <v>39654.624999987973</v>
      </c>
      <c r="E4965" s="21" t="b">
        <f t="shared" si="770"/>
        <v>0</v>
      </c>
      <c r="F4965" s="21" t="b">
        <f t="shared" si="771"/>
        <v>0</v>
      </c>
      <c r="G4965" s="20">
        <f t="shared" si="772"/>
        <v>1</v>
      </c>
      <c r="H4965" s="20">
        <f t="shared" si="773"/>
        <v>24</v>
      </c>
      <c r="I4965" s="20">
        <f t="shared" si="778"/>
        <v>16</v>
      </c>
      <c r="J4965" s="21">
        <f t="shared" si="779"/>
        <v>39654</v>
      </c>
      <c r="K4965" s="21"/>
      <c r="L4965" s="21" t="str">
        <f t="shared" si="774"/>
        <v>Friday</v>
      </c>
      <c r="M4965" s="20">
        <f t="shared" si="775"/>
        <v>7</v>
      </c>
      <c r="N4965" s="19">
        <v>4803</v>
      </c>
      <c r="O4965" s="4">
        <f>MATCH(N4965-1,'Supply Data'!$K$12:$K$17)+1</f>
        <v>5</v>
      </c>
      <c r="P4965">
        <f>INDEX('Supply Data'!$L$12:$L$17,'Demand Data'!O4965)</f>
        <v>75</v>
      </c>
      <c r="R4965" t="str">
        <f t="shared" si="776"/>
        <v>25-Jul-08 Friday 16</v>
      </c>
    </row>
    <row r="4966" spans="4:18" x14ac:dyDescent="0.35">
      <c r="D4966" s="21">
        <f t="shared" si="777"/>
        <v>39654.666666654637</v>
      </c>
      <c r="E4966" s="21" t="b">
        <f t="shared" si="770"/>
        <v>0</v>
      </c>
      <c r="F4966" s="21" t="b">
        <f t="shared" si="771"/>
        <v>0</v>
      </c>
      <c r="G4966" s="20">
        <f t="shared" si="772"/>
        <v>1</v>
      </c>
      <c r="H4966" s="20">
        <f t="shared" si="773"/>
        <v>24</v>
      </c>
      <c r="I4966" s="20">
        <f t="shared" si="778"/>
        <v>17</v>
      </c>
      <c r="J4966" s="21">
        <f t="shared" si="779"/>
        <v>39654</v>
      </c>
      <c r="K4966" s="21"/>
      <c r="L4966" s="21" t="str">
        <f t="shared" si="774"/>
        <v>Friday</v>
      </c>
      <c r="M4966" s="20">
        <f t="shared" si="775"/>
        <v>7</v>
      </c>
      <c r="N4966" s="19">
        <v>4840.5</v>
      </c>
      <c r="O4966" s="4">
        <f>MATCH(N4966-1,'Supply Data'!$K$12:$K$17)+1</f>
        <v>5</v>
      </c>
      <c r="P4966">
        <f>INDEX('Supply Data'!$L$12:$L$17,'Demand Data'!O4966)</f>
        <v>75</v>
      </c>
      <c r="R4966" t="str">
        <f t="shared" si="776"/>
        <v>25-Jul-08 Friday 17</v>
      </c>
    </row>
    <row r="4967" spans="4:18" x14ac:dyDescent="0.35">
      <c r="D4967" s="21">
        <f t="shared" si="777"/>
        <v>39654.708333321301</v>
      </c>
      <c r="E4967" s="21" t="b">
        <f t="shared" si="770"/>
        <v>0</v>
      </c>
      <c r="F4967" s="21" t="b">
        <f t="shared" si="771"/>
        <v>0</v>
      </c>
      <c r="G4967" s="20">
        <f t="shared" si="772"/>
        <v>1</v>
      </c>
      <c r="H4967" s="20">
        <f t="shared" si="773"/>
        <v>24</v>
      </c>
      <c r="I4967" s="20">
        <f t="shared" si="778"/>
        <v>18</v>
      </c>
      <c r="J4967" s="21">
        <f t="shared" si="779"/>
        <v>39654</v>
      </c>
      <c r="K4967" s="21"/>
      <c r="L4967" s="21" t="str">
        <f t="shared" si="774"/>
        <v>Friday</v>
      </c>
      <c r="M4967" s="20">
        <f t="shared" si="775"/>
        <v>7</v>
      </c>
      <c r="N4967" s="19">
        <v>4888.5</v>
      </c>
      <c r="O4967" s="4">
        <f>MATCH(N4967-1,'Supply Data'!$K$12:$K$17)+1</f>
        <v>5</v>
      </c>
      <c r="P4967">
        <f>INDEX('Supply Data'!$L$12:$L$17,'Demand Data'!O4967)</f>
        <v>75</v>
      </c>
      <c r="R4967" t="str">
        <f t="shared" si="776"/>
        <v>25-Jul-08 Friday 18</v>
      </c>
    </row>
    <row r="4968" spans="4:18" x14ac:dyDescent="0.35">
      <c r="D4968" s="21">
        <f t="shared" si="777"/>
        <v>39654.749999987966</v>
      </c>
      <c r="E4968" s="21" t="b">
        <f t="shared" si="770"/>
        <v>0</v>
      </c>
      <c r="F4968" s="21" t="b">
        <f t="shared" si="771"/>
        <v>0</v>
      </c>
      <c r="G4968" s="20">
        <f t="shared" si="772"/>
        <v>1</v>
      </c>
      <c r="H4968" s="20">
        <f t="shared" si="773"/>
        <v>24</v>
      </c>
      <c r="I4968" s="20">
        <f t="shared" si="778"/>
        <v>19</v>
      </c>
      <c r="J4968" s="21">
        <f t="shared" si="779"/>
        <v>39654</v>
      </c>
      <c r="K4968" s="21"/>
      <c r="L4968" s="21" t="str">
        <f t="shared" si="774"/>
        <v>Friday</v>
      </c>
      <c r="M4968" s="20">
        <f t="shared" si="775"/>
        <v>7</v>
      </c>
      <c r="N4968" s="19">
        <v>5101.5</v>
      </c>
      <c r="O4968" s="4">
        <f>MATCH(N4968-1,'Supply Data'!$K$12:$K$17)+1</f>
        <v>5</v>
      </c>
      <c r="P4968">
        <f>INDEX('Supply Data'!$L$12:$L$17,'Demand Data'!O4968)</f>
        <v>75</v>
      </c>
      <c r="R4968" t="str">
        <f t="shared" si="776"/>
        <v>25-Jul-08 Friday 19</v>
      </c>
    </row>
    <row r="4969" spans="4:18" x14ac:dyDescent="0.35">
      <c r="D4969" s="21">
        <f t="shared" si="777"/>
        <v>39654.79166665463</v>
      </c>
      <c r="E4969" s="21" t="b">
        <f t="shared" si="770"/>
        <v>0</v>
      </c>
      <c r="F4969" s="21" t="b">
        <f t="shared" si="771"/>
        <v>0</v>
      </c>
      <c r="G4969" s="20">
        <f t="shared" si="772"/>
        <v>1</v>
      </c>
      <c r="H4969" s="20">
        <f t="shared" si="773"/>
        <v>24</v>
      </c>
      <c r="I4969" s="20">
        <f t="shared" si="778"/>
        <v>20</v>
      </c>
      <c r="J4969" s="21">
        <f t="shared" si="779"/>
        <v>39654</v>
      </c>
      <c r="K4969" s="21"/>
      <c r="L4969" s="21" t="str">
        <f t="shared" si="774"/>
        <v>Friday</v>
      </c>
      <c r="M4969" s="20">
        <f t="shared" si="775"/>
        <v>7</v>
      </c>
      <c r="N4969" s="19">
        <v>5008.5</v>
      </c>
      <c r="O4969" s="4">
        <f>MATCH(N4969-1,'Supply Data'!$K$12:$K$17)+1</f>
        <v>5</v>
      </c>
      <c r="P4969">
        <f>INDEX('Supply Data'!$L$12:$L$17,'Demand Data'!O4969)</f>
        <v>75</v>
      </c>
      <c r="R4969" t="str">
        <f t="shared" si="776"/>
        <v>25-Jul-08 Friday 20</v>
      </c>
    </row>
    <row r="4970" spans="4:18" x14ac:dyDescent="0.35">
      <c r="D4970" s="21">
        <f t="shared" si="777"/>
        <v>39654.833333321294</v>
      </c>
      <c r="E4970" s="21" t="b">
        <f t="shared" si="770"/>
        <v>0</v>
      </c>
      <c r="F4970" s="21" t="b">
        <f t="shared" si="771"/>
        <v>0</v>
      </c>
      <c r="G4970" s="20">
        <f t="shared" si="772"/>
        <v>1</v>
      </c>
      <c r="H4970" s="20">
        <f t="shared" si="773"/>
        <v>24</v>
      </c>
      <c r="I4970" s="20">
        <f t="shared" si="778"/>
        <v>21</v>
      </c>
      <c r="J4970" s="21">
        <f t="shared" si="779"/>
        <v>39654</v>
      </c>
      <c r="K4970" s="21"/>
      <c r="L4970" s="21" t="str">
        <f t="shared" si="774"/>
        <v>Friday</v>
      </c>
      <c r="M4970" s="20">
        <f t="shared" si="775"/>
        <v>7</v>
      </c>
      <c r="N4970" s="19">
        <v>4732.5</v>
      </c>
      <c r="O4970" s="4">
        <f>MATCH(N4970-1,'Supply Data'!$K$12:$K$17)+1</f>
        <v>4</v>
      </c>
      <c r="P4970">
        <f>INDEX('Supply Data'!$L$12:$L$17,'Demand Data'!O4970)</f>
        <v>50</v>
      </c>
      <c r="R4970" t="str">
        <f t="shared" si="776"/>
        <v>25-Jul-08 Friday 21</v>
      </c>
    </row>
    <row r="4971" spans="4:18" x14ac:dyDescent="0.35">
      <c r="D4971" s="21">
        <f t="shared" si="777"/>
        <v>39654.874999987958</v>
      </c>
      <c r="E4971" s="21" t="b">
        <f t="shared" si="770"/>
        <v>0</v>
      </c>
      <c r="F4971" s="21" t="b">
        <f t="shared" si="771"/>
        <v>0</v>
      </c>
      <c r="G4971" s="20">
        <f t="shared" si="772"/>
        <v>1</v>
      </c>
      <c r="H4971" s="20">
        <f t="shared" si="773"/>
        <v>24</v>
      </c>
      <c r="I4971" s="20">
        <f t="shared" si="778"/>
        <v>22</v>
      </c>
      <c r="J4971" s="21">
        <f t="shared" si="779"/>
        <v>39654</v>
      </c>
      <c r="K4971" s="21"/>
      <c r="L4971" s="21" t="str">
        <f t="shared" si="774"/>
        <v>Friday</v>
      </c>
      <c r="M4971" s="20">
        <f t="shared" si="775"/>
        <v>7</v>
      </c>
      <c r="N4971" s="19">
        <v>4335</v>
      </c>
      <c r="O4971" s="4">
        <f>MATCH(N4971-1,'Supply Data'!$K$12:$K$17)+1</f>
        <v>4</v>
      </c>
      <c r="P4971">
        <f>INDEX('Supply Data'!$L$12:$L$17,'Demand Data'!O4971)</f>
        <v>50</v>
      </c>
      <c r="R4971" t="str">
        <f t="shared" si="776"/>
        <v>25-Jul-08 Friday 22</v>
      </c>
    </row>
    <row r="4972" spans="4:18" x14ac:dyDescent="0.35">
      <c r="D4972" s="21">
        <f t="shared" si="777"/>
        <v>39654.916666654623</v>
      </c>
      <c r="E4972" s="21" t="b">
        <f t="shared" si="770"/>
        <v>0</v>
      </c>
      <c r="F4972" s="21" t="b">
        <f t="shared" si="771"/>
        <v>0</v>
      </c>
      <c r="G4972" s="20">
        <f t="shared" si="772"/>
        <v>1</v>
      </c>
      <c r="H4972" s="20">
        <f t="shared" si="773"/>
        <v>24</v>
      </c>
      <c r="I4972" s="20">
        <f t="shared" si="778"/>
        <v>23</v>
      </c>
      <c r="J4972" s="21">
        <f t="shared" si="779"/>
        <v>39654</v>
      </c>
      <c r="K4972" s="21"/>
      <c r="L4972" s="21" t="str">
        <f t="shared" si="774"/>
        <v>Friday</v>
      </c>
      <c r="M4972" s="20">
        <f t="shared" si="775"/>
        <v>7</v>
      </c>
      <c r="N4972" s="19">
        <v>3928.5</v>
      </c>
      <c r="O4972" s="4">
        <f>MATCH(N4972-1,'Supply Data'!$K$12:$K$17)+1</f>
        <v>4</v>
      </c>
      <c r="P4972">
        <f>INDEX('Supply Data'!$L$12:$L$17,'Demand Data'!O4972)</f>
        <v>50</v>
      </c>
      <c r="R4972" t="str">
        <f t="shared" si="776"/>
        <v>25-Jul-08 Friday 23</v>
      </c>
    </row>
    <row r="4973" spans="4:18" x14ac:dyDescent="0.35">
      <c r="D4973" s="21">
        <f t="shared" si="777"/>
        <v>39654.958333321287</v>
      </c>
      <c r="E4973" s="21" t="b">
        <f t="shared" si="770"/>
        <v>0</v>
      </c>
      <c r="F4973" s="21" t="b">
        <f t="shared" si="771"/>
        <v>0</v>
      </c>
      <c r="G4973" s="20">
        <f t="shared" si="772"/>
        <v>1</v>
      </c>
      <c r="H4973" s="20">
        <f t="shared" si="773"/>
        <v>24</v>
      </c>
      <c r="I4973" s="20">
        <f t="shared" si="778"/>
        <v>24</v>
      </c>
      <c r="J4973" s="21">
        <f t="shared" si="779"/>
        <v>39654</v>
      </c>
      <c r="K4973" s="21"/>
      <c r="L4973" s="21" t="str">
        <f t="shared" si="774"/>
        <v>Friday</v>
      </c>
      <c r="M4973" s="20">
        <f t="shared" si="775"/>
        <v>7</v>
      </c>
      <c r="N4973" s="19">
        <v>3646.5</v>
      </c>
      <c r="O4973" s="4">
        <f>MATCH(N4973-1,'Supply Data'!$K$12:$K$17)+1</f>
        <v>4</v>
      </c>
      <c r="P4973">
        <f>INDEX('Supply Data'!$L$12:$L$17,'Demand Data'!O4973)</f>
        <v>50</v>
      </c>
      <c r="R4973" t="str">
        <f t="shared" si="776"/>
        <v>25-Jul-08 Friday 24</v>
      </c>
    </row>
    <row r="4974" spans="4:18" x14ac:dyDescent="0.35">
      <c r="D4974" s="21">
        <f t="shared" si="777"/>
        <v>39654.999999987951</v>
      </c>
      <c r="E4974" s="21" t="b">
        <f t="shared" si="770"/>
        <v>0</v>
      </c>
      <c r="F4974" s="21" t="b">
        <f t="shared" si="771"/>
        <v>0</v>
      </c>
      <c r="G4974" s="20">
        <f t="shared" si="772"/>
        <v>1</v>
      </c>
      <c r="H4974" s="20">
        <f t="shared" si="773"/>
        <v>24</v>
      </c>
      <c r="I4974" s="20">
        <f t="shared" si="778"/>
        <v>1</v>
      </c>
      <c r="J4974" s="21">
        <f t="shared" si="779"/>
        <v>39655</v>
      </c>
      <c r="K4974" s="21"/>
      <c r="L4974" s="21" t="str">
        <f t="shared" si="774"/>
        <v>Saturday</v>
      </c>
      <c r="M4974" s="20">
        <f t="shared" si="775"/>
        <v>7</v>
      </c>
      <c r="N4974" s="19">
        <v>3486</v>
      </c>
      <c r="O4974" s="4">
        <f>MATCH(N4974-1,'Supply Data'!$K$12:$K$17)+1</f>
        <v>3</v>
      </c>
      <c r="P4974">
        <f>INDEX('Supply Data'!$L$12:$L$17,'Demand Data'!O4974)</f>
        <v>23</v>
      </c>
      <c r="R4974" t="str">
        <f t="shared" si="776"/>
        <v>26-Jul-08 Saturday 1</v>
      </c>
    </row>
    <row r="4975" spans="4:18" x14ac:dyDescent="0.35">
      <c r="D4975" s="21">
        <f t="shared" si="777"/>
        <v>39655.041666654615</v>
      </c>
      <c r="E4975" s="21" t="b">
        <f t="shared" si="770"/>
        <v>0</v>
      </c>
      <c r="F4975" s="21" t="b">
        <f t="shared" si="771"/>
        <v>0</v>
      </c>
      <c r="G4975" s="20">
        <f t="shared" si="772"/>
        <v>1</v>
      </c>
      <c r="H4975" s="20">
        <f t="shared" si="773"/>
        <v>24</v>
      </c>
      <c r="I4975" s="20">
        <f t="shared" si="778"/>
        <v>2</v>
      </c>
      <c r="J4975" s="21">
        <f t="shared" si="779"/>
        <v>39655</v>
      </c>
      <c r="K4975" s="21"/>
      <c r="L4975" s="21" t="str">
        <f t="shared" si="774"/>
        <v>Saturday</v>
      </c>
      <c r="M4975" s="20">
        <f t="shared" si="775"/>
        <v>7</v>
      </c>
      <c r="N4975" s="19">
        <v>3504</v>
      </c>
      <c r="O4975" s="4">
        <f>MATCH(N4975-1,'Supply Data'!$K$12:$K$17)+1</f>
        <v>3</v>
      </c>
      <c r="P4975">
        <f>INDEX('Supply Data'!$L$12:$L$17,'Demand Data'!O4975)</f>
        <v>23</v>
      </c>
      <c r="R4975" t="str">
        <f t="shared" si="776"/>
        <v>26-Jul-08 Saturday 2</v>
      </c>
    </row>
    <row r="4976" spans="4:18" x14ac:dyDescent="0.35">
      <c r="D4976" s="21">
        <f t="shared" si="777"/>
        <v>39655.083333321279</v>
      </c>
      <c r="E4976" s="21" t="b">
        <f t="shared" si="770"/>
        <v>0</v>
      </c>
      <c r="F4976" s="21" t="b">
        <f t="shared" si="771"/>
        <v>0</v>
      </c>
      <c r="G4976" s="20">
        <f t="shared" si="772"/>
        <v>1</v>
      </c>
      <c r="H4976" s="20">
        <f t="shared" si="773"/>
        <v>24</v>
      </c>
      <c r="I4976" s="20">
        <f t="shared" si="778"/>
        <v>3</v>
      </c>
      <c r="J4976" s="21">
        <f t="shared" si="779"/>
        <v>39655</v>
      </c>
      <c r="K4976" s="21"/>
      <c r="L4976" s="21" t="str">
        <f t="shared" si="774"/>
        <v>Saturday</v>
      </c>
      <c r="M4976" s="20">
        <f t="shared" si="775"/>
        <v>7</v>
      </c>
      <c r="N4976" s="19">
        <v>3415.5</v>
      </c>
      <c r="O4976" s="4">
        <f>MATCH(N4976-1,'Supply Data'!$K$12:$K$17)+1</f>
        <v>3</v>
      </c>
      <c r="P4976">
        <f>INDEX('Supply Data'!$L$12:$L$17,'Demand Data'!O4976)</f>
        <v>23</v>
      </c>
      <c r="R4976" t="str">
        <f t="shared" si="776"/>
        <v>26-Jul-08 Saturday 3</v>
      </c>
    </row>
    <row r="4977" spans="4:18" x14ac:dyDescent="0.35">
      <c r="D4977" s="21">
        <f t="shared" si="777"/>
        <v>39655.124999987944</v>
      </c>
      <c r="E4977" s="21" t="b">
        <f t="shared" si="770"/>
        <v>0</v>
      </c>
      <c r="F4977" s="21" t="b">
        <f t="shared" si="771"/>
        <v>0</v>
      </c>
      <c r="G4977" s="20">
        <f t="shared" si="772"/>
        <v>1</v>
      </c>
      <c r="H4977" s="20">
        <f t="shared" si="773"/>
        <v>24</v>
      </c>
      <c r="I4977" s="20">
        <f t="shared" si="778"/>
        <v>4</v>
      </c>
      <c r="J4977" s="21">
        <f t="shared" si="779"/>
        <v>39655</v>
      </c>
      <c r="K4977" s="21"/>
      <c r="L4977" s="21" t="str">
        <f t="shared" si="774"/>
        <v>Saturday</v>
      </c>
      <c r="M4977" s="20">
        <f t="shared" si="775"/>
        <v>7</v>
      </c>
      <c r="N4977" s="19">
        <v>3361.5</v>
      </c>
      <c r="O4977" s="4">
        <f>MATCH(N4977-1,'Supply Data'!$K$12:$K$17)+1</f>
        <v>3</v>
      </c>
      <c r="P4977">
        <f>INDEX('Supply Data'!$L$12:$L$17,'Demand Data'!O4977)</f>
        <v>23</v>
      </c>
      <c r="R4977" t="str">
        <f t="shared" si="776"/>
        <v>26-Jul-08 Saturday 4</v>
      </c>
    </row>
    <row r="4978" spans="4:18" x14ac:dyDescent="0.35">
      <c r="D4978" s="21">
        <f t="shared" si="777"/>
        <v>39655.166666654608</v>
      </c>
      <c r="E4978" s="21" t="b">
        <f t="shared" si="770"/>
        <v>0</v>
      </c>
      <c r="F4978" s="21" t="b">
        <f t="shared" si="771"/>
        <v>0</v>
      </c>
      <c r="G4978" s="20">
        <f t="shared" si="772"/>
        <v>1</v>
      </c>
      <c r="H4978" s="20">
        <f t="shared" si="773"/>
        <v>24</v>
      </c>
      <c r="I4978" s="20">
        <f t="shared" si="778"/>
        <v>5</v>
      </c>
      <c r="J4978" s="21">
        <f t="shared" si="779"/>
        <v>39655</v>
      </c>
      <c r="K4978" s="21"/>
      <c r="L4978" s="21" t="str">
        <f t="shared" si="774"/>
        <v>Saturday</v>
      </c>
      <c r="M4978" s="20">
        <f t="shared" si="775"/>
        <v>7</v>
      </c>
      <c r="N4978" s="19">
        <v>3435</v>
      </c>
      <c r="O4978" s="4">
        <f>MATCH(N4978-1,'Supply Data'!$K$12:$K$17)+1</f>
        <v>3</v>
      </c>
      <c r="P4978">
        <f>INDEX('Supply Data'!$L$12:$L$17,'Demand Data'!O4978)</f>
        <v>23</v>
      </c>
      <c r="R4978" t="str">
        <f t="shared" si="776"/>
        <v>26-Jul-08 Saturday 5</v>
      </c>
    </row>
    <row r="4979" spans="4:18" x14ac:dyDescent="0.35">
      <c r="D4979" s="21">
        <f t="shared" si="777"/>
        <v>39655.208333321272</v>
      </c>
      <c r="E4979" s="21" t="b">
        <f t="shared" si="770"/>
        <v>0</v>
      </c>
      <c r="F4979" s="21" t="b">
        <f t="shared" si="771"/>
        <v>0</v>
      </c>
      <c r="G4979" s="20">
        <f t="shared" si="772"/>
        <v>1</v>
      </c>
      <c r="H4979" s="20">
        <f t="shared" si="773"/>
        <v>24</v>
      </c>
      <c r="I4979" s="20">
        <f t="shared" si="778"/>
        <v>6</v>
      </c>
      <c r="J4979" s="21">
        <f t="shared" si="779"/>
        <v>39655</v>
      </c>
      <c r="K4979" s="21"/>
      <c r="L4979" s="21" t="str">
        <f t="shared" si="774"/>
        <v>Saturday</v>
      </c>
      <c r="M4979" s="20">
        <f t="shared" si="775"/>
        <v>7</v>
      </c>
      <c r="N4979" s="19">
        <v>3613.5</v>
      </c>
      <c r="O4979" s="4">
        <f>MATCH(N4979-1,'Supply Data'!$K$12:$K$17)+1</f>
        <v>4</v>
      </c>
      <c r="P4979">
        <f>INDEX('Supply Data'!$L$12:$L$17,'Demand Data'!O4979)</f>
        <v>50</v>
      </c>
      <c r="R4979" t="str">
        <f t="shared" si="776"/>
        <v>26-Jul-08 Saturday 6</v>
      </c>
    </row>
    <row r="4980" spans="4:18" x14ac:dyDescent="0.35">
      <c r="D4980" s="21">
        <f t="shared" si="777"/>
        <v>39655.249999987936</v>
      </c>
      <c r="E4980" s="21" t="b">
        <f t="shared" si="770"/>
        <v>0</v>
      </c>
      <c r="F4980" s="21" t="b">
        <f t="shared" si="771"/>
        <v>0</v>
      </c>
      <c r="G4980" s="20">
        <f t="shared" si="772"/>
        <v>1</v>
      </c>
      <c r="H4980" s="20">
        <f t="shared" si="773"/>
        <v>24</v>
      </c>
      <c r="I4980" s="20">
        <f t="shared" si="778"/>
        <v>7</v>
      </c>
      <c r="J4980" s="21">
        <f t="shared" si="779"/>
        <v>39655</v>
      </c>
      <c r="K4980" s="21"/>
      <c r="L4980" s="21" t="str">
        <f t="shared" si="774"/>
        <v>Saturday</v>
      </c>
      <c r="M4980" s="20">
        <f t="shared" si="775"/>
        <v>7</v>
      </c>
      <c r="N4980" s="19">
        <v>3832.5</v>
      </c>
      <c r="O4980" s="4">
        <f>MATCH(N4980-1,'Supply Data'!$K$12:$K$17)+1</f>
        <v>4</v>
      </c>
      <c r="P4980">
        <f>INDEX('Supply Data'!$L$12:$L$17,'Demand Data'!O4980)</f>
        <v>50</v>
      </c>
      <c r="R4980" t="str">
        <f t="shared" si="776"/>
        <v>26-Jul-08 Saturday 7</v>
      </c>
    </row>
    <row r="4981" spans="4:18" x14ac:dyDescent="0.35">
      <c r="D4981" s="21">
        <f t="shared" si="777"/>
        <v>39655.291666654601</v>
      </c>
      <c r="E4981" s="21" t="b">
        <f t="shared" si="770"/>
        <v>0</v>
      </c>
      <c r="F4981" s="21" t="b">
        <f t="shared" si="771"/>
        <v>0</v>
      </c>
      <c r="G4981" s="20">
        <f t="shared" si="772"/>
        <v>1</v>
      </c>
      <c r="H4981" s="20">
        <f t="shared" si="773"/>
        <v>24</v>
      </c>
      <c r="I4981" s="20">
        <f t="shared" si="778"/>
        <v>8</v>
      </c>
      <c r="J4981" s="21">
        <f t="shared" si="779"/>
        <v>39655</v>
      </c>
      <c r="K4981" s="21"/>
      <c r="L4981" s="21" t="str">
        <f t="shared" si="774"/>
        <v>Saturday</v>
      </c>
      <c r="M4981" s="20">
        <f t="shared" si="775"/>
        <v>7</v>
      </c>
      <c r="N4981" s="19">
        <v>4345.5</v>
      </c>
      <c r="O4981" s="4">
        <f>MATCH(N4981-1,'Supply Data'!$K$12:$K$17)+1</f>
        <v>4</v>
      </c>
      <c r="P4981">
        <f>INDEX('Supply Data'!$L$12:$L$17,'Demand Data'!O4981)</f>
        <v>50</v>
      </c>
      <c r="R4981" t="str">
        <f t="shared" si="776"/>
        <v>26-Jul-08 Saturday 8</v>
      </c>
    </row>
    <row r="4982" spans="4:18" x14ac:dyDescent="0.35">
      <c r="D4982" s="21">
        <f t="shared" si="777"/>
        <v>39655.333333321265</v>
      </c>
      <c r="E4982" s="21" t="b">
        <f t="shared" si="770"/>
        <v>0</v>
      </c>
      <c r="F4982" s="21" t="b">
        <f t="shared" si="771"/>
        <v>0</v>
      </c>
      <c r="G4982" s="20">
        <f t="shared" si="772"/>
        <v>1</v>
      </c>
      <c r="H4982" s="20">
        <f t="shared" si="773"/>
        <v>24</v>
      </c>
      <c r="I4982" s="20">
        <f t="shared" si="778"/>
        <v>9</v>
      </c>
      <c r="J4982" s="21">
        <f t="shared" si="779"/>
        <v>39655</v>
      </c>
      <c r="K4982" s="21"/>
      <c r="L4982" s="21" t="str">
        <f t="shared" si="774"/>
        <v>Saturday</v>
      </c>
      <c r="M4982" s="20">
        <f t="shared" si="775"/>
        <v>7</v>
      </c>
      <c r="N4982" s="19">
        <v>4920</v>
      </c>
      <c r="O4982" s="4">
        <f>MATCH(N4982-1,'Supply Data'!$K$12:$K$17)+1</f>
        <v>5</v>
      </c>
      <c r="P4982">
        <f>INDEX('Supply Data'!$L$12:$L$17,'Demand Data'!O4982)</f>
        <v>75</v>
      </c>
      <c r="R4982" t="str">
        <f t="shared" si="776"/>
        <v>26-Jul-08 Saturday 9</v>
      </c>
    </row>
    <row r="4983" spans="4:18" x14ac:dyDescent="0.35">
      <c r="D4983" s="21">
        <f t="shared" si="777"/>
        <v>39655.374999987929</v>
      </c>
      <c r="E4983" s="21" t="b">
        <f t="shared" si="770"/>
        <v>0</v>
      </c>
      <c r="F4983" s="21" t="b">
        <f t="shared" si="771"/>
        <v>0</v>
      </c>
      <c r="G4983" s="20">
        <f t="shared" si="772"/>
        <v>1</v>
      </c>
      <c r="H4983" s="20">
        <f t="shared" si="773"/>
        <v>24</v>
      </c>
      <c r="I4983" s="20">
        <f t="shared" si="778"/>
        <v>10</v>
      </c>
      <c r="J4983" s="21">
        <f t="shared" si="779"/>
        <v>39655</v>
      </c>
      <c r="K4983" s="21"/>
      <c r="L4983" s="21" t="str">
        <f t="shared" si="774"/>
        <v>Saturday</v>
      </c>
      <c r="M4983" s="20">
        <f t="shared" si="775"/>
        <v>7</v>
      </c>
      <c r="N4983" s="19">
        <v>5170.5</v>
      </c>
      <c r="O4983" s="4">
        <f>MATCH(N4983-1,'Supply Data'!$K$12:$K$17)+1</f>
        <v>5</v>
      </c>
      <c r="P4983">
        <f>INDEX('Supply Data'!$L$12:$L$17,'Demand Data'!O4983)</f>
        <v>75</v>
      </c>
      <c r="R4983" t="str">
        <f t="shared" si="776"/>
        <v>26-Jul-08 Saturday 10</v>
      </c>
    </row>
    <row r="4984" spans="4:18" x14ac:dyDescent="0.35">
      <c r="D4984" s="21">
        <f t="shared" si="777"/>
        <v>39655.416666654593</v>
      </c>
      <c r="E4984" s="21" t="b">
        <f t="shared" si="770"/>
        <v>0</v>
      </c>
      <c r="F4984" s="21" t="b">
        <f t="shared" si="771"/>
        <v>0</v>
      </c>
      <c r="G4984" s="20">
        <f t="shared" si="772"/>
        <v>1</v>
      </c>
      <c r="H4984" s="20">
        <f t="shared" si="773"/>
        <v>24</v>
      </c>
      <c r="I4984" s="20">
        <f t="shared" si="778"/>
        <v>11</v>
      </c>
      <c r="J4984" s="21">
        <f t="shared" si="779"/>
        <v>39655</v>
      </c>
      <c r="K4984" s="21"/>
      <c r="L4984" s="21" t="str">
        <f t="shared" si="774"/>
        <v>Saturday</v>
      </c>
      <c r="M4984" s="20">
        <f t="shared" si="775"/>
        <v>7</v>
      </c>
      <c r="N4984" s="19">
        <v>5295</v>
      </c>
      <c r="O4984" s="4">
        <f>MATCH(N4984-1,'Supply Data'!$K$12:$K$17)+1</f>
        <v>5</v>
      </c>
      <c r="P4984">
        <f>INDEX('Supply Data'!$L$12:$L$17,'Demand Data'!O4984)</f>
        <v>75</v>
      </c>
      <c r="R4984" t="str">
        <f t="shared" si="776"/>
        <v>26-Jul-08 Saturday 11</v>
      </c>
    </row>
    <row r="4985" spans="4:18" x14ac:dyDescent="0.35">
      <c r="D4985" s="21">
        <f t="shared" si="777"/>
        <v>39655.458333321258</v>
      </c>
      <c r="E4985" s="21" t="b">
        <f t="shared" si="770"/>
        <v>0</v>
      </c>
      <c r="F4985" s="21" t="b">
        <f t="shared" si="771"/>
        <v>0</v>
      </c>
      <c r="G4985" s="20">
        <f t="shared" si="772"/>
        <v>1</v>
      </c>
      <c r="H4985" s="20">
        <f t="shared" si="773"/>
        <v>24</v>
      </c>
      <c r="I4985" s="20">
        <f t="shared" si="778"/>
        <v>12</v>
      </c>
      <c r="J4985" s="21">
        <f t="shared" si="779"/>
        <v>39655</v>
      </c>
      <c r="K4985" s="21"/>
      <c r="L4985" s="21" t="str">
        <f t="shared" si="774"/>
        <v>Saturday</v>
      </c>
      <c r="M4985" s="20">
        <f t="shared" si="775"/>
        <v>7</v>
      </c>
      <c r="N4985" s="19">
        <v>5106</v>
      </c>
      <c r="O4985" s="4">
        <f>MATCH(N4985-1,'Supply Data'!$K$12:$K$17)+1</f>
        <v>5</v>
      </c>
      <c r="P4985">
        <f>INDEX('Supply Data'!$L$12:$L$17,'Demand Data'!O4985)</f>
        <v>75</v>
      </c>
      <c r="R4985" t="str">
        <f t="shared" si="776"/>
        <v>26-Jul-08 Saturday 12</v>
      </c>
    </row>
    <row r="4986" spans="4:18" x14ac:dyDescent="0.35">
      <c r="D4986" s="21">
        <f t="shared" si="777"/>
        <v>39655.499999987922</v>
      </c>
      <c r="E4986" s="21" t="b">
        <f t="shared" si="770"/>
        <v>0</v>
      </c>
      <c r="F4986" s="21" t="b">
        <f t="shared" si="771"/>
        <v>0</v>
      </c>
      <c r="G4986" s="20">
        <f t="shared" si="772"/>
        <v>1</v>
      </c>
      <c r="H4986" s="20">
        <f t="shared" si="773"/>
        <v>24</v>
      </c>
      <c r="I4986" s="20">
        <f t="shared" si="778"/>
        <v>13</v>
      </c>
      <c r="J4986" s="21">
        <f t="shared" si="779"/>
        <v>39655</v>
      </c>
      <c r="K4986" s="21"/>
      <c r="L4986" s="21" t="str">
        <f t="shared" si="774"/>
        <v>Saturday</v>
      </c>
      <c r="M4986" s="20">
        <f t="shared" si="775"/>
        <v>7</v>
      </c>
      <c r="N4986" s="19">
        <v>5022</v>
      </c>
      <c r="O4986" s="4">
        <f>MATCH(N4986-1,'Supply Data'!$K$12:$K$17)+1</f>
        <v>5</v>
      </c>
      <c r="P4986">
        <f>INDEX('Supply Data'!$L$12:$L$17,'Demand Data'!O4986)</f>
        <v>75</v>
      </c>
      <c r="R4986" t="str">
        <f t="shared" si="776"/>
        <v>26-Jul-08 Saturday 13</v>
      </c>
    </row>
    <row r="4987" spans="4:18" x14ac:dyDescent="0.35">
      <c r="D4987" s="21">
        <f t="shared" si="777"/>
        <v>39655.541666654586</v>
      </c>
      <c r="E4987" s="21" t="b">
        <f t="shared" si="770"/>
        <v>0</v>
      </c>
      <c r="F4987" s="21" t="b">
        <f t="shared" si="771"/>
        <v>0</v>
      </c>
      <c r="G4987" s="20">
        <f t="shared" si="772"/>
        <v>1</v>
      </c>
      <c r="H4987" s="20">
        <f t="shared" si="773"/>
        <v>24</v>
      </c>
      <c r="I4987" s="20">
        <f t="shared" si="778"/>
        <v>14</v>
      </c>
      <c r="J4987" s="21">
        <f t="shared" si="779"/>
        <v>39655</v>
      </c>
      <c r="K4987" s="21"/>
      <c r="L4987" s="21" t="str">
        <f t="shared" si="774"/>
        <v>Saturday</v>
      </c>
      <c r="M4987" s="20">
        <f t="shared" si="775"/>
        <v>7</v>
      </c>
      <c r="N4987" s="19">
        <v>5040</v>
      </c>
      <c r="O4987" s="4">
        <f>MATCH(N4987-1,'Supply Data'!$K$12:$K$17)+1</f>
        <v>5</v>
      </c>
      <c r="P4987">
        <f>INDEX('Supply Data'!$L$12:$L$17,'Demand Data'!O4987)</f>
        <v>75</v>
      </c>
      <c r="R4987" t="str">
        <f t="shared" si="776"/>
        <v>26-Jul-08 Saturday 14</v>
      </c>
    </row>
    <row r="4988" spans="4:18" x14ac:dyDescent="0.35">
      <c r="D4988" s="21">
        <f t="shared" si="777"/>
        <v>39655.58333332125</v>
      </c>
      <c r="E4988" s="21" t="b">
        <f t="shared" si="770"/>
        <v>0</v>
      </c>
      <c r="F4988" s="21" t="b">
        <f t="shared" si="771"/>
        <v>0</v>
      </c>
      <c r="G4988" s="20">
        <f t="shared" si="772"/>
        <v>1</v>
      </c>
      <c r="H4988" s="20">
        <f t="shared" si="773"/>
        <v>24</v>
      </c>
      <c r="I4988" s="20">
        <f t="shared" si="778"/>
        <v>15</v>
      </c>
      <c r="J4988" s="21">
        <f t="shared" si="779"/>
        <v>39655</v>
      </c>
      <c r="K4988" s="21"/>
      <c r="L4988" s="21" t="str">
        <f t="shared" si="774"/>
        <v>Saturday</v>
      </c>
      <c r="M4988" s="20">
        <f t="shared" si="775"/>
        <v>7</v>
      </c>
      <c r="N4988" s="19">
        <v>4960.5</v>
      </c>
      <c r="O4988" s="4">
        <f>MATCH(N4988-1,'Supply Data'!$K$12:$K$17)+1</f>
        <v>5</v>
      </c>
      <c r="P4988">
        <f>INDEX('Supply Data'!$L$12:$L$17,'Demand Data'!O4988)</f>
        <v>75</v>
      </c>
      <c r="R4988" t="str">
        <f t="shared" si="776"/>
        <v>26-Jul-08 Saturday 15</v>
      </c>
    </row>
    <row r="4989" spans="4:18" x14ac:dyDescent="0.35">
      <c r="D4989" s="21">
        <f t="shared" si="777"/>
        <v>39655.624999987915</v>
      </c>
      <c r="E4989" s="21" t="b">
        <f t="shared" si="770"/>
        <v>0</v>
      </c>
      <c r="F4989" s="21" t="b">
        <f t="shared" si="771"/>
        <v>0</v>
      </c>
      <c r="G4989" s="20">
        <f t="shared" si="772"/>
        <v>1</v>
      </c>
      <c r="H4989" s="20">
        <f t="shared" si="773"/>
        <v>24</v>
      </c>
      <c r="I4989" s="20">
        <f t="shared" si="778"/>
        <v>16</v>
      </c>
      <c r="J4989" s="21">
        <f t="shared" si="779"/>
        <v>39655</v>
      </c>
      <c r="K4989" s="21"/>
      <c r="L4989" s="21" t="str">
        <f t="shared" si="774"/>
        <v>Saturday</v>
      </c>
      <c r="M4989" s="20">
        <f t="shared" si="775"/>
        <v>7</v>
      </c>
      <c r="N4989" s="19">
        <v>4875</v>
      </c>
      <c r="O4989" s="4">
        <f>MATCH(N4989-1,'Supply Data'!$K$12:$K$17)+1</f>
        <v>5</v>
      </c>
      <c r="P4989">
        <f>INDEX('Supply Data'!$L$12:$L$17,'Demand Data'!O4989)</f>
        <v>75</v>
      </c>
      <c r="R4989" t="str">
        <f t="shared" si="776"/>
        <v>26-Jul-08 Saturday 16</v>
      </c>
    </row>
    <row r="4990" spans="4:18" x14ac:dyDescent="0.35">
      <c r="D4990" s="21">
        <f t="shared" si="777"/>
        <v>39655.666666654579</v>
      </c>
      <c r="E4990" s="21" t="b">
        <f t="shared" si="770"/>
        <v>0</v>
      </c>
      <c r="F4990" s="21" t="b">
        <f t="shared" si="771"/>
        <v>0</v>
      </c>
      <c r="G4990" s="20">
        <f t="shared" si="772"/>
        <v>1</v>
      </c>
      <c r="H4990" s="20">
        <f t="shared" si="773"/>
        <v>24</v>
      </c>
      <c r="I4990" s="20">
        <f t="shared" si="778"/>
        <v>17</v>
      </c>
      <c r="J4990" s="21">
        <f t="shared" si="779"/>
        <v>39655</v>
      </c>
      <c r="K4990" s="21"/>
      <c r="L4990" s="21" t="str">
        <f t="shared" si="774"/>
        <v>Saturday</v>
      </c>
      <c r="M4990" s="20">
        <f t="shared" si="775"/>
        <v>7</v>
      </c>
      <c r="N4990" s="19">
        <v>4899</v>
      </c>
      <c r="O4990" s="4">
        <f>MATCH(N4990-1,'Supply Data'!$K$12:$K$17)+1</f>
        <v>5</v>
      </c>
      <c r="P4990">
        <f>INDEX('Supply Data'!$L$12:$L$17,'Demand Data'!O4990)</f>
        <v>75</v>
      </c>
      <c r="R4990" t="str">
        <f t="shared" si="776"/>
        <v>26-Jul-08 Saturday 17</v>
      </c>
    </row>
    <row r="4991" spans="4:18" x14ac:dyDescent="0.35">
      <c r="D4991" s="21">
        <f t="shared" si="777"/>
        <v>39655.708333321243</v>
      </c>
      <c r="E4991" s="21" t="b">
        <f t="shared" si="770"/>
        <v>0</v>
      </c>
      <c r="F4991" s="21" t="b">
        <f t="shared" si="771"/>
        <v>0</v>
      </c>
      <c r="G4991" s="20">
        <f t="shared" si="772"/>
        <v>1</v>
      </c>
      <c r="H4991" s="20">
        <f t="shared" si="773"/>
        <v>24</v>
      </c>
      <c r="I4991" s="20">
        <f t="shared" si="778"/>
        <v>18</v>
      </c>
      <c r="J4991" s="21">
        <f t="shared" si="779"/>
        <v>39655</v>
      </c>
      <c r="K4991" s="21"/>
      <c r="L4991" s="21" t="str">
        <f t="shared" si="774"/>
        <v>Saturday</v>
      </c>
      <c r="M4991" s="20">
        <f t="shared" si="775"/>
        <v>7</v>
      </c>
      <c r="N4991" s="19">
        <v>4930.5</v>
      </c>
      <c r="O4991" s="4">
        <f>MATCH(N4991-1,'Supply Data'!$K$12:$K$17)+1</f>
        <v>5</v>
      </c>
      <c r="P4991">
        <f>INDEX('Supply Data'!$L$12:$L$17,'Demand Data'!O4991)</f>
        <v>75</v>
      </c>
      <c r="R4991" t="str">
        <f t="shared" si="776"/>
        <v>26-Jul-08 Saturday 18</v>
      </c>
    </row>
    <row r="4992" spans="4:18" x14ac:dyDescent="0.35">
      <c r="D4992" s="21">
        <f t="shared" si="777"/>
        <v>39655.749999987907</v>
      </c>
      <c r="E4992" s="21" t="b">
        <f t="shared" si="770"/>
        <v>0</v>
      </c>
      <c r="F4992" s="21" t="b">
        <f t="shared" si="771"/>
        <v>0</v>
      </c>
      <c r="G4992" s="20">
        <f t="shared" si="772"/>
        <v>1</v>
      </c>
      <c r="H4992" s="20">
        <f t="shared" si="773"/>
        <v>24</v>
      </c>
      <c r="I4992" s="20">
        <f t="shared" si="778"/>
        <v>19</v>
      </c>
      <c r="J4992" s="21">
        <f t="shared" si="779"/>
        <v>39655</v>
      </c>
      <c r="K4992" s="21"/>
      <c r="L4992" s="21" t="str">
        <f t="shared" si="774"/>
        <v>Saturday</v>
      </c>
      <c r="M4992" s="20">
        <f t="shared" si="775"/>
        <v>7</v>
      </c>
      <c r="N4992" s="19">
        <v>4926</v>
      </c>
      <c r="O4992" s="4">
        <f>MATCH(N4992-1,'Supply Data'!$K$12:$K$17)+1</f>
        <v>5</v>
      </c>
      <c r="P4992">
        <f>INDEX('Supply Data'!$L$12:$L$17,'Demand Data'!O4992)</f>
        <v>75</v>
      </c>
      <c r="R4992" t="str">
        <f t="shared" si="776"/>
        <v>26-Jul-08 Saturday 19</v>
      </c>
    </row>
    <row r="4993" spans="4:18" x14ac:dyDescent="0.35">
      <c r="D4993" s="21">
        <f t="shared" si="777"/>
        <v>39655.791666654572</v>
      </c>
      <c r="E4993" s="21" t="b">
        <f t="shared" si="770"/>
        <v>0</v>
      </c>
      <c r="F4993" s="21" t="b">
        <f t="shared" si="771"/>
        <v>0</v>
      </c>
      <c r="G4993" s="20">
        <f t="shared" si="772"/>
        <v>1</v>
      </c>
      <c r="H4993" s="20">
        <f t="shared" si="773"/>
        <v>24</v>
      </c>
      <c r="I4993" s="20">
        <f t="shared" si="778"/>
        <v>20</v>
      </c>
      <c r="J4993" s="21">
        <f t="shared" si="779"/>
        <v>39655</v>
      </c>
      <c r="K4993" s="21"/>
      <c r="L4993" s="21" t="str">
        <f t="shared" si="774"/>
        <v>Saturday</v>
      </c>
      <c r="M4993" s="20">
        <f t="shared" si="775"/>
        <v>7</v>
      </c>
      <c r="N4993" s="19">
        <v>4851</v>
      </c>
      <c r="O4993" s="4">
        <f>MATCH(N4993-1,'Supply Data'!$K$12:$K$17)+1</f>
        <v>5</v>
      </c>
      <c r="P4993">
        <f>INDEX('Supply Data'!$L$12:$L$17,'Demand Data'!O4993)</f>
        <v>75</v>
      </c>
      <c r="R4993" t="str">
        <f t="shared" si="776"/>
        <v>26-Jul-08 Saturday 20</v>
      </c>
    </row>
    <row r="4994" spans="4:18" x14ac:dyDescent="0.35">
      <c r="D4994" s="21">
        <f t="shared" si="777"/>
        <v>39655.833333321236</v>
      </c>
      <c r="E4994" s="21" t="b">
        <f t="shared" si="770"/>
        <v>0</v>
      </c>
      <c r="F4994" s="21" t="b">
        <f t="shared" si="771"/>
        <v>0</v>
      </c>
      <c r="G4994" s="20">
        <f t="shared" si="772"/>
        <v>1</v>
      </c>
      <c r="H4994" s="20">
        <f t="shared" si="773"/>
        <v>24</v>
      </c>
      <c r="I4994" s="20">
        <f t="shared" si="778"/>
        <v>21</v>
      </c>
      <c r="J4994" s="21">
        <f t="shared" si="779"/>
        <v>39655</v>
      </c>
      <c r="K4994" s="21"/>
      <c r="L4994" s="21" t="str">
        <f t="shared" si="774"/>
        <v>Saturday</v>
      </c>
      <c r="M4994" s="20">
        <f t="shared" si="775"/>
        <v>7</v>
      </c>
      <c r="N4994" s="19">
        <v>4530</v>
      </c>
      <c r="O4994" s="4">
        <f>MATCH(N4994-1,'Supply Data'!$K$12:$K$17)+1</f>
        <v>4</v>
      </c>
      <c r="P4994">
        <f>INDEX('Supply Data'!$L$12:$L$17,'Demand Data'!O4994)</f>
        <v>50</v>
      </c>
      <c r="R4994" t="str">
        <f t="shared" si="776"/>
        <v>26-Jul-08 Saturday 21</v>
      </c>
    </row>
    <row r="4995" spans="4:18" x14ac:dyDescent="0.35">
      <c r="D4995" s="21">
        <f t="shared" si="777"/>
        <v>39655.8749999879</v>
      </c>
      <c r="E4995" s="21" t="b">
        <f t="shared" si="770"/>
        <v>0</v>
      </c>
      <c r="F4995" s="21" t="b">
        <f t="shared" si="771"/>
        <v>0</v>
      </c>
      <c r="G4995" s="20">
        <f t="shared" si="772"/>
        <v>1</v>
      </c>
      <c r="H4995" s="20">
        <f t="shared" si="773"/>
        <v>24</v>
      </c>
      <c r="I4995" s="20">
        <f t="shared" si="778"/>
        <v>22</v>
      </c>
      <c r="J4995" s="21">
        <f t="shared" si="779"/>
        <v>39655</v>
      </c>
      <c r="K4995" s="21"/>
      <c r="L4995" s="21" t="str">
        <f t="shared" si="774"/>
        <v>Saturday</v>
      </c>
      <c r="M4995" s="20">
        <f t="shared" si="775"/>
        <v>7</v>
      </c>
      <c r="N4995" s="19">
        <v>4371</v>
      </c>
      <c r="O4995" s="4">
        <f>MATCH(N4995-1,'Supply Data'!$K$12:$K$17)+1</f>
        <v>4</v>
      </c>
      <c r="P4995">
        <f>INDEX('Supply Data'!$L$12:$L$17,'Demand Data'!O4995)</f>
        <v>50</v>
      </c>
      <c r="R4995" t="str">
        <f t="shared" si="776"/>
        <v>26-Jul-08 Saturday 22</v>
      </c>
    </row>
    <row r="4996" spans="4:18" x14ac:dyDescent="0.35">
      <c r="D4996" s="21">
        <f t="shared" si="777"/>
        <v>39655.916666654564</v>
      </c>
      <c r="E4996" s="21" t="b">
        <f t="shared" si="770"/>
        <v>0</v>
      </c>
      <c r="F4996" s="21" t="b">
        <f t="shared" si="771"/>
        <v>0</v>
      </c>
      <c r="G4996" s="20">
        <f t="shared" si="772"/>
        <v>1</v>
      </c>
      <c r="H4996" s="20">
        <f t="shared" si="773"/>
        <v>24</v>
      </c>
      <c r="I4996" s="20">
        <f t="shared" si="778"/>
        <v>23</v>
      </c>
      <c r="J4996" s="21">
        <f t="shared" si="779"/>
        <v>39655</v>
      </c>
      <c r="K4996" s="21"/>
      <c r="L4996" s="21" t="str">
        <f t="shared" si="774"/>
        <v>Saturday</v>
      </c>
      <c r="M4996" s="20">
        <f t="shared" si="775"/>
        <v>7</v>
      </c>
      <c r="N4996" s="19">
        <v>3888</v>
      </c>
      <c r="O4996" s="4">
        <f>MATCH(N4996-1,'Supply Data'!$K$12:$K$17)+1</f>
        <v>4</v>
      </c>
      <c r="P4996">
        <f>INDEX('Supply Data'!$L$12:$L$17,'Demand Data'!O4996)</f>
        <v>50</v>
      </c>
      <c r="R4996" t="str">
        <f t="shared" si="776"/>
        <v>26-Jul-08 Saturday 23</v>
      </c>
    </row>
    <row r="4997" spans="4:18" x14ac:dyDescent="0.35">
      <c r="D4997" s="21">
        <f t="shared" si="777"/>
        <v>39655.958333321229</v>
      </c>
      <c r="E4997" s="21" t="b">
        <f t="shared" si="770"/>
        <v>0</v>
      </c>
      <c r="F4997" s="21" t="b">
        <f t="shared" si="771"/>
        <v>0</v>
      </c>
      <c r="G4997" s="20">
        <f t="shared" si="772"/>
        <v>1</v>
      </c>
      <c r="H4997" s="20">
        <f t="shared" si="773"/>
        <v>24</v>
      </c>
      <c r="I4997" s="20">
        <f t="shared" si="778"/>
        <v>24</v>
      </c>
      <c r="J4997" s="21">
        <f t="shared" si="779"/>
        <v>39655</v>
      </c>
      <c r="K4997" s="21"/>
      <c r="L4997" s="21" t="str">
        <f t="shared" si="774"/>
        <v>Saturday</v>
      </c>
      <c r="M4997" s="20">
        <f t="shared" si="775"/>
        <v>7</v>
      </c>
      <c r="N4997" s="19">
        <v>3640.5</v>
      </c>
      <c r="O4997" s="4">
        <f>MATCH(N4997-1,'Supply Data'!$K$12:$K$17)+1</f>
        <v>4</v>
      </c>
      <c r="P4997">
        <f>INDEX('Supply Data'!$L$12:$L$17,'Demand Data'!O4997)</f>
        <v>50</v>
      </c>
      <c r="R4997" t="str">
        <f t="shared" si="776"/>
        <v>26-Jul-08 Saturday 24</v>
      </c>
    </row>
    <row r="4998" spans="4:18" x14ac:dyDescent="0.35">
      <c r="D4998" s="21">
        <f t="shared" si="777"/>
        <v>39655.999999987893</v>
      </c>
      <c r="E4998" s="21" t="b">
        <f t="shared" ref="E4998:E5061" si="780">D4998=$D$2</f>
        <v>0</v>
      </c>
      <c r="F4998" s="21" t="b">
        <f t="shared" ref="F4998:F5061" si="781">D4998=$E$2</f>
        <v>0</v>
      </c>
      <c r="G4998" s="20">
        <f t="shared" si="772"/>
        <v>1</v>
      </c>
      <c r="H4998" s="20">
        <f t="shared" si="773"/>
        <v>24</v>
      </c>
      <c r="I4998" s="20">
        <f t="shared" si="778"/>
        <v>1</v>
      </c>
      <c r="J4998" s="21">
        <f t="shared" si="779"/>
        <v>39656</v>
      </c>
      <c r="K4998" s="21"/>
      <c r="L4998" s="21" t="str">
        <f t="shared" si="774"/>
        <v>Sunday</v>
      </c>
      <c r="M4998" s="20">
        <f t="shared" si="775"/>
        <v>7</v>
      </c>
      <c r="N4998" s="19">
        <v>3510</v>
      </c>
      <c r="O4998" s="4">
        <f>MATCH(N4998-1,'Supply Data'!$K$12:$K$17)+1</f>
        <v>3</v>
      </c>
      <c r="P4998">
        <f>INDEX('Supply Data'!$L$12:$L$17,'Demand Data'!O4998)</f>
        <v>23</v>
      </c>
      <c r="R4998" t="str">
        <f t="shared" si="776"/>
        <v>27-Jul-08 Sunday 1</v>
      </c>
    </row>
    <row r="4999" spans="4:18" x14ac:dyDescent="0.35">
      <c r="D4999" s="21">
        <f t="shared" si="777"/>
        <v>39656.041666654557</v>
      </c>
      <c r="E4999" s="21" t="b">
        <f t="shared" si="780"/>
        <v>0</v>
      </c>
      <c r="F4999" s="21" t="b">
        <f t="shared" si="781"/>
        <v>0</v>
      </c>
      <c r="G4999" s="20">
        <f t="shared" ref="G4999:G5062" si="782">IF(E4999,2,IF(F4999,3,1))</f>
        <v>1</v>
      </c>
      <c r="H4999" s="20">
        <f t="shared" ref="H4999:H5062" si="783">CHOOSE(G4999,24,23,25)</f>
        <v>24</v>
      </c>
      <c r="I4999" s="20">
        <f t="shared" si="778"/>
        <v>2</v>
      </c>
      <c r="J4999" s="21">
        <f t="shared" si="779"/>
        <v>39656</v>
      </c>
      <c r="K4999" s="21"/>
      <c r="L4999" s="21" t="str">
        <f t="shared" ref="L4999:L5062" si="784">TEXT(J4999,"ddddd")</f>
        <v>Sunday</v>
      </c>
      <c r="M4999" s="20">
        <f t="shared" ref="M4999:M5062" si="785">MONTH(D4999)</f>
        <v>7</v>
      </c>
      <c r="N4999" s="19">
        <v>3421.5</v>
      </c>
      <c r="O4999" s="4">
        <f>MATCH(N4999-1,'Supply Data'!$K$12:$K$17)+1</f>
        <v>3</v>
      </c>
      <c r="P4999">
        <f>INDEX('Supply Data'!$L$12:$L$17,'Demand Data'!O4999)</f>
        <v>23</v>
      </c>
      <c r="R4999" t="str">
        <f t="shared" ref="R4999:R5062" si="786">TEXT(D4999,"dd-mmm-yy ddddd")&amp;" "&amp;I4999</f>
        <v>27-Jul-08 Sunday 2</v>
      </c>
    </row>
    <row r="5000" spans="4:18" x14ac:dyDescent="0.35">
      <c r="D5000" s="21">
        <f t="shared" ref="D5000:D5063" si="787">D4999+1/24</f>
        <v>39656.083333321221</v>
      </c>
      <c r="E5000" s="21" t="b">
        <f t="shared" si="780"/>
        <v>0</v>
      </c>
      <c r="F5000" s="21" t="b">
        <f t="shared" si="781"/>
        <v>0</v>
      </c>
      <c r="G5000" s="20">
        <f t="shared" si="782"/>
        <v>1</v>
      </c>
      <c r="H5000" s="20">
        <f t="shared" si="783"/>
        <v>24</v>
      </c>
      <c r="I5000" s="20">
        <f t="shared" ref="I5000:I5063" si="788">IF(I4999&gt;=H5000,1,I4999+1)</f>
        <v>3</v>
      </c>
      <c r="J5000" s="21">
        <f t="shared" ref="J5000:J5063" si="789">IF(I5000=1,J4999+1,J4999)</f>
        <v>39656</v>
      </c>
      <c r="K5000" s="21"/>
      <c r="L5000" s="21" t="str">
        <f t="shared" si="784"/>
        <v>Sunday</v>
      </c>
      <c r="M5000" s="20">
        <f t="shared" si="785"/>
        <v>7</v>
      </c>
      <c r="N5000" s="19">
        <v>3354</v>
      </c>
      <c r="O5000" s="4">
        <f>MATCH(N5000-1,'Supply Data'!$K$12:$K$17)+1</f>
        <v>3</v>
      </c>
      <c r="P5000">
        <f>INDEX('Supply Data'!$L$12:$L$17,'Demand Data'!O5000)</f>
        <v>23</v>
      </c>
      <c r="R5000" t="str">
        <f t="shared" si="786"/>
        <v>27-Jul-08 Sunday 3</v>
      </c>
    </row>
    <row r="5001" spans="4:18" x14ac:dyDescent="0.35">
      <c r="D5001" s="21">
        <f t="shared" si="787"/>
        <v>39656.124999987886</v>
      </c>
      <c r="E5001" s="21" t="b">
        <f t="shared" si="780"/>
        <v>0</v>
      </c>
      <c r="F5001" s="21" t="b">
        <f t="shared" si="781"/>
        <v>0</v>
      </c>
      <c r="G5001" s="20">
        <f t="shared" si="782"/>
        <v>1</v>
      </c>
      <c r="H5001" s="20">
        <f t="shared" si="783"/>
        <v>24</v>
      </c>
      <c r="I5001" s="20">
        <f t="shared" si="788"/>
        <v>4</v>
      </c>
      <c r="J5001" s="21">
        <f t="shared" si="789"/>
        <v>39656</v>
      </c>
      <c r="K5001" s="21"/>
      <c r="L5001" s="21" t="str">
        <f t="shared" si="784"/>
        <v>Sunday</v>
      </c>
      <c r="M5001" s="20">
        <f t="shared" si="785"/>
        <v>7</v>
      </c>
      <c r="N5001" s="19">
        <v>3355.5</v>
      </c>
      <c r="O5001" s="4">
        <f>MATCH(N5001-1,'Supply Data'!$K$12:$K$17)+1</f>
        <v>3</v>
      </c>
      <c r="P5001">
        <f>INDEX('Supply Data'!$L$12:$L$17,'Demand Data'!O5001)</f>
        <v>23</v>
      </c>
      <c r="R5001" t="str">
        <f t="shared" si="786"/>
        <v>27-Jul-08 Sunday 4</v>
      </c>
    </row>
    <row r="5002" spans="4:18" x14ac:dyDescent="0.35">
      <c r="D5002" s="21">
        <f t="shared" si="787"/>
        <v>39656.16666665455</v>
      </c>
      <c r="E5002" s="21" t="b">
        <f t="shared" si="780"/>
        <v>0</v>
      </c>
      <c r="F5002" s="21" t="b">
        <f t="shared" si="781"/>
        <v>0</v>
      </c>
      <c r="G5002" s="20">
        <f t="shared" si="782"/>
        <v>1</v>
      </c>
      <c r="H5002" s="20">
        <f t="shared" si="783"/>
        <v>24</v>
      </c>
      <c r="I5002" s="20">
        <f t="shared" si="788"/>
        <v>5</v>
      </c>
      <c r="J5002" s="21">
        <f t="shared" si="789"/>
        <v>39656</v>
      </c>
      <c r="K5002" s="21"/>
      <c r="L5002" s="21" t="str">
        <f t="shared" si="784"/>
        <v>Sunday</v>
      </c>
      <c r="M5002" s="20">
        <f t="shared" si="785"/>
        <v>7</v>
      </c>
      <c r="N5002" s="19">
        <v>3387</v>
      </c>
      <c r="O5002" s="4">
        <f>MATCH(N5002-1,'Supply Data'!$K$12:$K$17)+1</f>
        <v>3</v>
      </c>
      <c r="P5002">
        <f>INDEX('Supply Data'!$L$12:$L$17,'Demand Data'!O5002)</f>
        <v>23</v>
      </c>
      <c r="R5002" t="str">
        <f t="shared" si="786"/>
        <v>27-Jul-08 Sunday 5</v>
      </c>
    </row>
    <row r="5003" spans="4:18" x14ac:dyDescent="0.35">
      <c r="D5003" s="21">
        <f t="shared" si="787"/>
        <v>39656.208333321214</v>
      </c>
      <c r="E5003" s="21" t="b">
        <f t="shared" si="780"/>
        <v>0</v>
      </c>
      <c r="F5003" s="21" t="b">
        <f t="shared" si="781"/>
        <v>0</v>
      </c>
      <c r="G5003" s="20">
        <f t="shared" si="782"/>
        <v>1</v>
      </c>
      <c r="H5003" s="20">
        <f t="shared" si="783"/>
        <v>24</v>
      </c>
      <c r="I5003" s="20">
        <f t="shared" si="788"/>
        <v>6</v>
      </c>
      <c r="J5003" s="21">
        <f t="shared" si="789"/>
        <v>39656</v>
      </c>
      <c r="K5003" s="21"/>
      <c r="L5003" s="21" t="str">
        <f t="shared" si="784"/>
        <v>Sunday</v>
      </c>
      <c r="M5003" s="20">
        <f t="shared" si="785"/>
        <v>7</v>
      </c>
      <c r="N5003" s="19">
        <v>3505.5</v>
      </c>
      <c r="O5003" s="4">
        <f>MATCH(N5003-1,'Supply Data'!$K$12:$K$17)+1</f>
        <v>3</v>
      </c>
      <c r="P5003">
        <f>INDEX('Supply Data'!$L$12:$L$17,'Demand Data'!O5003)</f>
        <v>23</v>
      </c>
      <c r="R5003" t="str">
        <f t="shared" si="786"/>
        <v>27-Jul-08 Sunday 6</v>
      </c>
    </row>
    <row r="5004" spans="4:18" x14ac:dyDescent="0.35">
      <c r="D5004" s="21">
        <f t="shared" si="787"/>
        <v>39656.249999987878</v>
      </c>
      <c r="E5004" s="21" t="b">
        <f t="shared" si="780"/>
        <v>0</v>
      </c>
      <c r="F5004" s="21" t="b">
        <f t="shared" si="781"/>
        <v>0</v>
      </c>
      <c r="G5004" s="20">
        <f t="shared" si="782"/>
        <v>1</v>
      </c>
      <c r="H5004" s="20">
        <f t="shared" si="783"/>
        <v>24</v>
      </c>
      <c r="I5004" s="20">
        <f t="shared" si="788"/>
        <v>7</v>
      </c>
      <c r="J5004" s="21">
        <f t="shared" si="789"/>
        <v>39656</v>
      </c>
      <c r="K5004" s="21"/>
      <c r="L5004" s="21" t="str">
        <f t="shared" si="784"/>
        <v>Sunday</v>
      </c>
      <c r="M5004" s="20">
        <f t="shared" si="785"/>
        <v>7</v>
      </c>
      <c r="N5004" s="19">
        <v>3639</v>
      </c>
      <c r="O5004" s="4">
        <f>MATCH(N5004-1,'Supply Data'!$K$12:$K$17)+1</f>
        <v>4</v>
      </c>
      <c r="P5004">
        <f>INDEX('Supply Data'!$L$12:$L$17,'Demand Data'!O5004)</f>
        <v>50</v>
      </c>
      <c r="R5004" t="str">
        <f t="shared" si="786"/>
        <v>27-Jul-08 Sunday 7</v>
      </c>
    </row>
    <row r="5005" spans="4:18" x14ac:dyDescent="0.35">
      <c r="D5005" s="21">
        <f t="shared" si="787"/>
        <v>39656.291666654542</v>
      </c>
      <c r="E5005" s="21" t="b">
        <f t="shared" si="780"/>
        <v>0</v>
      </c>
      <c r="F5005" s="21" t="b">
        <f t="shared" si="781"/>
        <v>0</v>
      </c>
      <c r="G5005" s="20">
        <f t="shared" si="782"/>
        <v>1</v>
      </c>
      <c r="H5005" s="20">
        <f t="shared" si="783"/>
        <v>24</v>
      </c>
      <c r="I5005" s="20">
        <f t="shared" si="788"/>
        <v>8</v>
      </c>
      <c r="J5005" s="21">
        <f t="shared" si="789"/>
        <v>39656</v>
      </c>
      <c r="K5005" s="21"/>
      <c r="L5005" s="21" t="str">
        <f t="shared" si="784"/>
        <v>Sunday</v>
      </c>
      <c r="M5005" s="20">
        <f t="shared" si="785"/>
        <v>7</v>
      </c>
      <c r="N5005" s="19">
        <v>4185</v>
      </c>
      <c r="O5005" s="4">
        <f>MATCH(N5005-1,'Supply Data'!$K$12:$K$17)+1</f>
        <v>4</v>
      </c>
      <c r="P5005">
        <f>INDEX('Supply Data'!$L$12:$L$17,'Demand Data'!O5005)</f>
        <v>50</v>
      </c>
      <c r="R5005" t="str">
        <f t="shared" si="786"/>
        <v>27-Jul-08 Sunday 8</v>
      </c>
    </row>
    <row r="5006" spans="4:18" x14ac:dyDescent="0.35">
      <c r="D5006" s="21">
        <f t="shared" si="787"/>
        <v>39656.333333321207</v>
      </c>
      <c r="E5006" s="21" t="b">
        <f t="shared" si="780"/>
        <v>0</v>
      </c>
      <c r="F5006" s="21" t="b">
        <f t="shared" si="781"/>
        <v>0</v>
      </c>
      <c r="G5006" s="20">
        <f t="shared" si="782"/>
        <v>1</v>
      </c>
      <c r="H5006" s="20">
        <f t="shared" si="783"/>
        <v>24</v>
      </c>
      <c r="I5006" s="20">
        <f t="shared" si="788"/>
        <v>9</v>
      </c>
      <c r="J5006" s="21">
        <f t="shared" si="789"/>
        <v>39656</v>
      </c>
      <c r="K5006" s="21"/>
      <c r="L5006" s="21" t="str">
        <f t="shared" si="784"/>
        <v>Sunday</v>
      </c>
      <c r="M5006" s="20">
        <f t="shared" si="785"/>
        <v>7</v>
      </c>
      <c r="N5006" s="19">
        <v>4618.5</v>
      </c>
      <c r="O5006" s="4">
        <f>MATCH(N5006-1,'Supply Data'!$K$12:$K$17)+1</f>
        <v>4</v>
      </c>
      <c r="P5006">
        <f>INDEX('Supply Data'!$L$12:$L$17,'Demand Data'!O5006)</f>
        <v>50</v>
      </c>
      <c r="R5006" t="str">
        <f t="shared" si="786"/>
        <v>27-Jul-08 Sunday 9</v>
      </c>
    </row>
    <row r="5007" spans="4:18" x14ac:dyDescent="0.35">
      <c r="D5007" s="21">
        <f t="shared" si="787"/>
        <v>39656.374999987871</v>
      </c>
      <c r="E5007" s="21" t="b">
        <f t="shared" si="780"/>
        <v>0</v>
      </c>
      <c r="F5007" s="21" t="b">
        <f t="shared" si="781"/>
        <v>0</v>
      </c>
      <c r="G5007" s="20">
        <f t="shared" si="782"/>
        <v>1</v>
      </c>
      <c r="H5007" s="20">
        <f t="shared" si="783"/>
        <v>24</v>
      </c>
      <c r="I5007" s="20">
        <f t="shared" si="788"/>
        <v>10</v>
      </c>
      <c r="J5007" s="21">
        <f t="shared" si="789"/>
        <v>39656</v>
      </c>
      <c r="K5007" s="21"/>
      <c r="L5007" s="21" t="str">
        <f t="shared" si="784"/>
        <v>Sunday</v>
      </c>
      <c r="M5007" s="20">
        <f t="shared" si="785"/>
        <v>7</v>
      </c>
      <c r="N5007" s="19">
        <v>4969.5</v>
      </c>
      <c r="O5007" s="4">
        <f>MATCH(N5007-1,'Supply Data'!$K$12:$K$17)+1</f>
        <v>5</v>
      </c>
      <c r="P5007">
        <f>INDEX('Supply Data'!$L$12:$L$17,'Demand Data'!O5007)</f>
        <v>75</v>
      </c>
      <c r="R5007" t="str">
        <f t="shared" si="786"/>
        <v>27-Jul-08 Sunday 10</v>
      </c>
    </row>
    <row r="5008" spans="4:18" x14ac:dyDescent="0.35">
      <c r="D5008" s="21">
        <f t="shared" si="787"/>
        <v>39656.416666654535</v>
      </c>
      <c r="E5008" s="21" t="b">
        <f t="shared" si="780"/>
        <v>0</v>
      </c>
      <c r="F5008" s="21" t="b">
        <f t="shared" si="781"/>
        <v>0</v>
      </c>
      <c r="G5008" s="20">
        <f t="shared" si="782"/>
        <v>1</v>
      </c>
      <c r="H5008" s="20">
        <f t="shared" si="783"/>
        <v>24</v>
      </c>
      <c r="I5008" s="20">
        <f t="shared" si="788"/>
        <v>11</v>
      </c>
      <c r="J5008" s="21">
        <f t="shared" si="789"/>
        <v>39656</v>
      </c>
      <c r="K5008" s="21"/>
      <c r="L5008" s="21" t="str">
        <f t="shared" si="784"/>
        <v>Sunday</v>
      </c>
      <c r="M5008" s="20">
        <f t="shared" si="785"/>
        <v>7</v>
      </c>
      <c r="N5008" s="19">
        <v>5103</v>
      </c>
      <c r="O5008" s="4">
        <f>MATCH(N5008-1,'Supply Data'!$K$12:$K$17)+1</f>
        <v>5</v>
      </c>
      <c r="P5008">
        <f>INDEX('Supply Data'!$L$12:$L$17,'Demand Data'!O5008)</f>
        <v>75</v>
      </c>
      <c r="R5008" t="str">
        <f t="shared" si="786"/>
        <v>27-Jul-08 Sunday 11</v>
      </c>
    </row>
    <row r="5009" spans="4:18" x14ac:dyDescent="0.35">
      <c r="D5009" s="21">
        <f t="shared" si="787"/>
        <v>39656.458333321199</v>
      </c>
      <c r="E5009" s="21" t="b">
        <f t="shared" si="780"/>
        <v>0</v>
      </c>
      <c r="F5009" s="21" t="b">
        <f t="shared" si="781"/>
        <v>0</v>
      </c>
      <c r="G5009" s="20">
        <f t="shared" si="782"/>
        <v>1</v>
      </c>
      <c r="H5009" s="20">
        <f t="shared" si="783"/>
        <v>24</v>
      </c>
      <c r="I5009" s="20">
        <f t="shared" si="788"/>
        <v>12</v>
      </c>
      <c r="J5009" s="21">
        <f t="shared" si="789"/>
        <v>39656</v>
      </c>
      <c r="K5009" s="21"/>
      <c r="L5009" s="21" t="str">
        <f t="shared" si="784"/>
        <v>Sunday</v>
      </c>
      <c r="M5009" s="20">
        <f t="shared" si="785"/>
        <v>7</v>
      </c>
      <c r="N5009" s="19">
        <v>4992</v>
      </c>
      <c r="O5009" s="4">
        <f>MATCH(N5009-1,'Supply Data'!$K$12:$K$17)+1</f>
        <v>5</v>
      </c>
      <c r="P5009">
        <f>INDEX('Supply Data'!$L$12:$L$17,'Demand Data'!O5009)</f>
        <v>75</v>
      </c>
      <c r="R5009" t="str">
        <f t="shared" si="786"/>
        <v>27-Jul-08 Sunday 12</v>
      </c>
    </row>
    <row r="5010" spans="4:18" x14ac:dyDescent="0.35">
      <c r="D5010" s="21">
        <f t="shared" si="787"/>
        <v>39656.499999987864</v>
      </c>
      <c r="E5010" s="21" t="b">
        <f t="shared" si="780"/>
        <v>0</v>
      </c>
      <c r="F5010" s="21" t="b">
        <f t="shared" si="781"/>
        <v>0</v>
      </c>
      <c r="G5010" s="20">
        <f t="shared" si="782"/>
        <v>1</v>
      </c>
      <c r="H5010" s="20">
        <f t="shared" si="783"/>
        <v>24</v>
      </c>
      <c r="I5010" s="20">
        <f t="shared" si="788"/>
        <v>13</v>
      </c>
      <c r="J5010" s="21">
        <f t="shared" si="789"/>
        <v>39656</v>
      </c>
      <c r="K5010" s="21"/>
      <c r="L5010" s="21" t="str">
        <f t="shared" si="784"/>
        <v>Sunday</v>
      </c>
      <c r="M5010" s="20">
        <f t="shared" si="785"/>
        <v>7</v>
      </c>
      <c r="N5010" s="19">
        <v>5830.5</v>
      </c>
      <c r="O5010" s="4">
        <f>MATCH(N5010-1,'Supply Data'!$K$12:$K$17)+1</f>
        <v>5</v>
      </c>
      <c r="P5010">
        <f>INDEX('Supply Data'!$L$12:$L$17,'Demand Data'!O5010)</f>
        <v>75</v>
      </c>
      <c r="R5010" t="str">
        <f t="shared" si="786"/>
        <v>27-Jul-08 Sunday 13</v>
      </c>
    </row>
    <row r="5011" spans="4:18" x14ac:dyDescent="0.35">
      <c r="D5011" s="21">
        <f t="shared" si="787"/>
        <v>39656.541666654528</v>
      </c>
      <c r="E5011" s="21" t="b">
        <f t="shared" si="780"/>
        <v>0</v>
      </c>
      <c r="F5011" s="21" t="b">
        <f t="shared" si="781"/>
        <v>0</v>
      </c>
      <c r="G5011" s="20">
        <f t="shared" si="782"/>
        <v>1</v>
      </c>
      <c r="H5011" s="20">
        <f t="shared" si="783"/>
        <v>24</v>
      </c>
      <c r="I5011" s="20">
        <f t="shared" si="788"/>
        <v>14</v>
      </c>
      <c r="J5011" s="21">
        <f t="shared" si="789"/>
        <v>39656</v>
      </c>
      <c r="K5011" s="21"/>
      <c r="L5011" s="21" t="str">
        <f t="shared" si="784"/>
        <v>Sunday</v>
      </c>
      <c r="M5011" s="20">
        <f t="shared" si="785"/>
        <v>7</v>
      </c>
      <c r="N5011" s="19">
        <v>4965</v>
      </c>
      <c r="O5011" s="4">
        <f>MATCH(N5011-1,'Supply Data'!$K$12:$K$17)+1</f>
        <v>5</v>
      </c>
      <c r="P5011">
        <f>INDEX('Supply Data'!$L$12:$L$17,'Demand Data'!O5011)</f>
        <v>75</v>
      </c>
      <c r="R5011" t="str">
        <f t="shared" si="786"/>
        <v>27-Jul-08 Sunday 14</v>
      </c>
    </row>
    <row r="5012" spans="4:18" x14ac:dyDescent="0.35">
      <c r="D5012" s="21">
        <f t="shared" si="787"/>
        <v>39656.583333321192</v>
      </c>
      <c r="E5012" s="21" t="b">
        <f t="shared" si="780"/>
        <v>0</v>
      </c>
      <c r="F5012" s="21" t="b">
        <f t="shared" si="781"/>
        <v>0</v>
      </c>
      <c r="G5012" s="20">
        <f t="shared" si="782"/>
        <v>1</v>
      </c>
      <c r="H5012" s="20">
        <f t="shared" si="783"/>
        <v>24</v>
      </c>
      <c r="I5012" s="20">
        <f t="shared" si="788"/>
        <v>15</v>
      </c>
      <c r="J5012" s="21">
        <f t="shared" si="789"/>
        <v>39656</v>
      </c>
      <c r="K5012" s="21"/>
      <c r="L5012" s="21" t="str">
        <f t="shared" si="784"/>
        <v>Sunday</v>
      </c>
      <c r="M5012" s="20">
        <f t="shared" si="785"/>
        <v>7</v>
      </c>
      <c r="N5012" s="19">
        <v>4824</v>
      </c>
      <c r="O5012" s="4">
        <f>MATCH(N5012-1,'Supply Data'!$K$12:$K$17)+1</f>
        <v>5</v>
      </c>
      <c r="P5012">
        <f>INDEX('Supply Data'!$L$12:$L$17,'Demand Data'!O5012)</f>
        <v>75</v>
      </c>
      <c r="R5012" t="str">
        <f t="shared" si="786"/>
        <v>27-Jul-08 Sunday 15</v>
      </c>
    </row>
    <row r="5013" spans="4:18" x14ac:dyDescent="0.35">
      <c r="D5013" s="21">
        <f t="shared" si="787"/>
        <v>39656.624999987856</v>
      </c>
      <c r="E5013" s="21" t="b">
        <f t="shared" si="780"/>
        <v>0</v>
      </c>
      <c r="F5013" s="21" t="b">
        <f t="shared" si="781"/>
        <v>0</v>
      </c>
      <c r="G5013" s="20">
        <f t="shared" si="782"/>
        <v>1</v>
      </c>
      <c r="H5013" s="20">
        <f t="shared" si="783"/>
        <v>24</v>
      </c>
      <c r="I5013" s="20">
        <f t="shared" si="788"/>
        <v>16</v>
      </c>
      <c r="J5013" s="21">
        <f t="shared" si="789"/>
        <v>39656</v>
      </c>
      <c r="K5013" s="21"/>
      <c r="L5013" s="21" t="str">
        <f t="shared" si="784"/>
        <v>Sunday</v>
      </c>
      <c r="M5013" s="20">
        <f t="shared" si="785"/>
        <v>7</v>
      </c>
      <c r="N5013" s="19">
        <v>4761</v>
      </c>
      <c r="O5013" s="4">
        <f>MATCH(N5013-1,'Supply Data'!$K$12:$K$17)+1</f>
        <v>4</v>
      </c>
      <c r="P5013">
        <f>INDEX('Supply Data'!$L$12:$L$17,'Demand Data'!O5013)</f>
        <v>50</v>
      </c>
      <c r="R5013" t="str">
        <f t="shared" si="786"/>
        <v>27-Jul-08 Sunday 16</v>
      </c>
    </row>
    <row r="5014" spans="4:18" x14ac:dyDescent="0.35">
      <c r="D5014" s="21">
        <f t="shared" si="787"/>
        <v>39656.666666654521</v>
      </c>
      <c r="E5014" s="21" t="b">
        <f t="shared" si="780"/>
        <v>0</v>
      </c>
      <c r="F5014" s="21" t="b">
        <f t="shared" si="781"/>
        <v>0</v>
      </c>
      <c r="G5014" s="20">
        <f t="shared" si="782"/>
        <v>1</v>
      </c>
      <c r="H5014" s="20">
        <f t="shared" si="783"/>
        <v>24</v>
      </c>
      <c r="I5014" s="20">
        <f t="shared" si="788"/>
        <v>17</v>
      </c>
      <c r="J5014" s="21">
        <f t="shared" si="789"/>
        <v>39656</v>
      </c>
      <c r="K5014" s="21"/>
      <c r="L5014" s="21" t="str">
        <f t="shared" si="784"/>
        <v>Sunday</v>
      </c>
      <c r="M5014" s="20">
        <f t="shared" si="785"/>
        <v>7</v>
      </c>
      <c r="N5014" s="19">
        <v>4713</v>
      </c>
      <c r="O5014" s="4">
        <f>MATCH(N5014-1,'Supply Data'!$K$12:$K$17)+1</f>
        <v>4</v>
      </c>
      <c r="P5014">
        <f>INDEX('Supply Data'!$L$12:$L$17,'Demand Data'!O5014)</f>
        <v>50</v>
      </c>
      <c r="R5014" t="str">
        <f t="shared" si="786"/>
        <v>27-Jul-08 Sunday 17</v>
      </c>
    </row>
    <row r="5015" spans="4:18" x14ac:dyDescent="0.35">
      <c r="D5015" s="21">
        <f t="shared" si="787"/>
        <v>39656.708333321185</v>
      </c>
      <c r="E5015" s="21" t="b">
        <f t="shared" si="780"/>
        <v>0</v>
      </c>
      <c r="F5015" s="21" t="b">
        <f t="shared" si="781"/>
        <v>0</v>
      </c>
      <c r="G5015" s="20">
        <f t="shared" si="782"/>
        <v>1</v>
      </c>
      <c r="H5015" s="20">
        <f t="shared" si="783"/>
        <v>24</v>
      </c>
      <c r="I5015" s="20">
        <f t="shared" si="788"/>
        <v>18</v>
      </c>
      <c r="J5015" s="21">
        <f t="shared" si="789"/>
        <v>39656</v>
      </c>
      <c r="K5015" s="21"/>
      <c r="L5015" s="21" t="str">
        <f t="shared" si="784"/>
        <v>Sunday</v>
      </c>
      <c r="M5015" s="20">
        <f t="shared" si="785"/>
        <v>7</v>
      </c>
      <c r="N5015" s="19">
        <v>4773</v>
      </c>
      <c r="O5015" s="4">
        <f>MATCH(N5015-1,'Supply Data'!$K$12:$K$17)+1</f>
        <v>4</v>
      </c>
      <c r="P5015">
        <f>INDEX('Supply Data'!$L$12:$L$17,'Demand Data'!O5015)</f>
        <v>50</v>
      </c>
      <c r="R5015" t="str">
        <f t="shared" si="786"/>
        <v>27-Jul-08 Sunday 18</v>
      </c>
    </row>
    <row r="5016" spans="4:18" x14ac:dyDescent="0.35">
      <c r="D5016" s="21">
        <f t="shared" si="787"/>
        <v>39656.749999987849</v>
      </c>
      <c r="E5016" s="21" t="b">
        <f t="shared" si="780"/>
        <v>0</v>
      </c>
      <c r="F5016" s="21" t="b">
        <f t="shared" si="781"/>
        <v>0</v>
      </c>
      <c r="G5016" s="20">
        <f t="shared" si="782"/>
        <v>1</v>
      </c>
      <c r="H5016" s="20">
        <f t="shared" si="783"/>
        <v>24</v>
      </c>
      <c r="I5016" s="20">
        <f t="shared" si="788"/>
        <v>19</v>
      </c>
      <c r="J5016" s="21">
        <f t="shared" si="789"/>
        <v>39656</v>
      </c>
      <c r="K5016" s="21"/>
      <c r="L5016" s="21" t="str">
        <f t="shared" si="784"/>
        <v>Sunday</v>
      </c>
      <c r="M5016" s="20">
        <f t="shared" si="785"/>
        <v>7</v>
      </c>
      <c r="N5016" s="19">
        <v>5293.5</v>
      </c>
      <c r="O5016" s="4">
        <f>MATCH(N5016-1,'Supply Data'!$K$12:$K$17)+1</f>
        <v>5</v>
      </c>
      <c r="P5016">
        <f>INDEX('Supply Data'!$L$12:$L$17,'Demand Data'!O5016)</f>
        <v>75</v>
      </c>
      <c r="R5016" t="str">
        <f t="shared" si="786"/>
        <v>27-Jul-08 Sunday 19</v>
      </c>
    </row>
    <row r="5017" spans="4:18" x14ac:dyDescent="0.35">
      <c r="D5017" s="21">
        <f t="shared" si="787"/>
        <v>39656.791666654513</v>
      </c>
      <c r="E5017" s="21" t="b">
        <f t="shared" si="780"/>
        <v>0</v>
      </c>
      <c r="F5017" s="21" t="b">
        <f t="shared" si="781"/>
        <v>0</v>
      </c>
      <c r="G5017" s="20">
        <f t="shared" si="782"/>
        <v>1</v>
      </c>
      <c r="H5017" s="20">
        <f t="shared" si="783"/>
        <v>24</v>
      </c>
      <c r="I5017" s="20">
        <f t="shared" si="788"/>
        <v>20</v>
      </c>
      <c r="J5017" s="21">
        <f t="shared" si="789"/>
        <v>39656</v>
      </c>
      <c r="K5017" s="21"/>
      <c r="L5017" s="21" t="str">
        <f t="shared" si="784"/>
        <v>Sunday</v>
      </c>
      <c r="M5017" s="20">
        <f t="shared" si="785"/>
        <v>7</v>
      </c>
      <c r="N5017" s="19">
        <v>5265</v>
      </c>
      <c r="O5017" s="4">
        <f>MATCH(N5017-1,'Supply Data'!$K$12:$K$17)+1</f>
        <v>5</v>
      </c>
      <c r="P5017">
        <f>INDEX('Supply Data'!$L$12:$L$17,'Demand Data'!O5017)</f>
        <v>75</v>
      </c>
      <c r="R5017" t="str">
        <f t="shared" si="786"/>
        <v>27-Jul-08 Sunday 20</v>
      </c>
    </row>
    <row r="5018" spans="4:18" x14ac:dyDescent="0.35">
      <c r="D5018" s="21">
        <f t="shared" si="787"/>
        <v>39656.833333321178</v>
      </c>
      <c r="E5018" s="21" t="b">
        <f t="shared" si="780"/>
        <v>0</v>
      </c>
      <c r="F5018" s="21" t="b">
        <f t="shared" si="781"/>
        <v>0</v>
      </c>
      <c r="G5018" s="20">
        <f t="shared" si="782"/>
        <v>1</v>
      </c>
      <c r="H5018" s="20">
        <f t="shared" si="783"/>
        <v>24</v>
      </c>
      <c r="I5018" s="20">
        <f t="shared" si="788"/>
        <v>21</v>
      </c>
      <c r="J5018" s="21">
        <f t="shared" si="789"/>
        <v>39656</v>
      </c>
      <c r="K5018" s="21"/>
      <c r="L5018" s="21" t="str">
        <f t="shared" si="784"/>
        <v>Sunday</v>
      </c>
      <c r="M5018" s="20">
        <f t="shared" si="785"/>
        <v>7</v>
      </c>
      <c r="N5018" s="19">
        <v>5199</v>
      </c>
      <c r="O5018" s="4">
        <f>MATCH(N5018-1,'Supply Data'!$K$12:$K$17)+1</f>
        <v>5</v>
      </c>
      <c r="P5018">
        <f>INDEX('Supply Data'!$L$12:$L$17,'Demand Data'!O5018)</f>
        <v>75</v>
      </c>
      <c r="R5018" t="str">
        <f t="shared" si="786"/>
        <v>27-Jul-08 Sunday 21</v>
      </c>
    </row>
    <row r="5019" spans="4:18" x14ac:dyDescent="0.35">
      <c r="D5019" s="21">
        <f t="shared" si="787"/>
        <v>39656.874999987842</v>
      </c>
      <c r="E5019" s="21" t="b">
        <f t="shared" si="780"/>
        <v>0</v>
      </c>
      <c r="F5019" s="21" t="b">
        <f t="shared" si="781"/>
        <v>0</v>
      </c>
      <c r="G5019" s="20">
        <f t="shared" si="782"/>
        <v>1</v>
      </c>
      <c r="H5019" s="20">
        <f t="shared" si="783"/>
        <v>24</v>
      </c>
      <c r="I5019" s="20">
        <f t="shared" si="788"/>
        <v>22</v>
      </c>
      <c r="J5019" s="21">
        <f t="shared" si="789"/>
        <v>39656</v>
      </c>
      <c r="K5019" s="21"/>
      <c r="L5019" s="21" t="str">
        <f t="shared" si="784"/>
        <v>Sunday</v>
      </c>
      <c r="M5019" s="20">
        <f t="shared" si="785"/>
        <v>7</v>
      </c>
      <c r="N5019" s="19">
        <v>4728</v>
      </c>
      <c r="O5019" s="4">
        <f>MATCH(N5019-1,'Supply Data'!$K$12:$K$17)+1</f>
        <v>4</v>
      </c>
      <c r="P5019">
        <f>INDEX('Supply Data'!$L$12:$L$17,'Demand Data'!O5019)</f>
        <v>50</v>
      </c>
      <c r="R5019" t="str">
        <f t="shared" si="786"/>
        <v>27-Jul-08 Sunday 22</v>
      </c>
    </row>
    <row r="5020" spans="4:18" x14ac:dyDescent="0.35">
      <c r="D5020" s="21">
        <f t="shared" si="787"/>
        <v>39656.916666654506</v>
      </c>
      <c r="E5020" s="21" t="b">
        <f t="shared" si="780"/>
        <v>0</v>
      </c>
      <c r="F5020" s="21" t="b">
        <f t="shared" si="781"/>
        <v>0</v>
      </c>
      <c r="G5020" s="20">
        <f t="shared" si="782"/>
        <v>1</v>
      </c>
      <c r="H5020" s="20">
        <f t="shared" si="783"/>
        <v>24</v>
      </c>
      <c r="I5020" s="20">
        <f t="shared" si="788"/>
        <v>23</v>
      </c>
      <c r="J5020" s="21">
        <f t="shared" si="789"/>
        <v>39656</v>
      </c>
      <c r="K5020" s="21"/>
      <c r="L5020" s="21" t="str">
        <f t="shared" si="784"/>
        <v>Sunday</v>
      </c>
      <c r="M5020" s="20">
        <f t="shared" si="785"/>
        <v>7</v>
      </c>
      <c r="N5020" s="19">
        <v>4462.5</v>
      </c>
      <c r="O5020" s="4">
        <f>MATCH(N5020-1,'Supply Data'!$K$12:$K$17)+1</f>
        <v>4</v>
      </c>
      <c r="P5020">
        <f>INDEX('Supply Data'!$L$12:$L$17,'Demand Data'!O5020)</f>
        <v>50</v>
      </c>
      <c r="R5020" t="str">
        <f t="shared" si="786"/>
        <v>27-Jul-08 Sunday 23</v>
      </c>
    </row>
    <row r="5021" spans="4:18" x14ac:dyDescent="0.35">
      <c r="D5021" s="21">
        <f t="shared" si="787"/>
        <v>39656.95833332117</v>
      </c>
      <c r="E5021" s="21" t="b">
        <f t="shared" si="780"/>
        <v>0</v>
      </c>
      <c r="F5021" s="21" t="b">
        <f t="shared" si="781"/>
        <v>0</v>
      </c>
      <c r="G5021" s="20">
        <f t="shared" si="782"/>
        <v>1</v>
      </c>
      <c r="H5021" s="20">
        <f t="shared" si="783"/>
        <v>24</v>
      </c>
      <c r="I5021" s="20">
        <f t="shared" si="788"/>
        <v>24</v>
      </c>
      <c r="J5021" s="21">
        <f t="shared" si="789"/>
        <v>39656</v>
      </c>
      <c r="K5021" s="21"/>
      <c r="L5021" s="21" t="str">
        <f t="shared" si="784"/>
        <v>Sunday</v>
      </c>
      <c r="M5021" s="20">
        <f t="shared" si="785"/>
        <v>7</v>
      </c>
      <c r="N5021" s="19">
        <v>4344</v>
      </c>
      <c r="O5021" s="4">
        <f>MATCH(N5021-1,'Supply Data'!$K$12:$K$17)+1</f>
        <v>4</v>
      </c>
      <c r="P5021">
        <f>INDEX('Supply Data'!$L$12:$L$17,'Demand Data'!O5021)</f>
        <v>50</v>
      </c>
      <c r="R5021" t="str">
        <f t="shared" si="786"/>
        <v>27-Jul-08 Sunday 24</v>
      </c>
    </row>
    <row r="5022" spans="4:18" x14ac:dyDescent="0.35">
      <c r="D5022" s="21">
        <f t="shared" si="787"/>
        <v>39656.999999987835</v>
      </c>
      <c r="E5022" s="21" t="b">
        <f t="shared" si="780"/>
        <v>0</v>
      </c>
      <c r="F5022" s="21" t="b">
        <f t="shared" si="781"/>
        <v>0</v>
      </c>
      <c r="G5022" s="20">
        <f t="shared" si="782"/>
        <v>1</v>
      </c>
      <c r="H5022" s="20">
        <f t="shared" si="783"/>
        <v>24</v>
      </c>
      <c r="I5022" s="20">
        <f t="shared" si="788"/>
        <v>1</v>
      </c>
      <c r="J5022" s="21">
        <f t="shared" si="789"/>
        <v>39657</v>
      </c>
      <c r="K5022" s="21"/>
      <c r="L5022" s="21" t="str">
        <f t="shared" si="784"/>
        <v>Monday</v>
      </c>
      <c r="M5022" s="20">
        <f t="shared" si="785"/>
        <v>7</v>
      </c>
      <c r="N5022" s="19">
        <v>3799.5</v>
      </c>
      <c r="O5022" s="4">
        <f>MATCH(N5022-1,'Supply Data'!$K$12:$K$17)+1</f>
        <v>4</v>
      </c>
      <c r="P5022">
        <f>INDEX('Supply Data'!$L$12:$L$17,'Demand Data'!O5022)</f>
        <v>50</v>
      </c>
      <c r="R5022" t="str">
        <f t="shared" si="786"/>
        <v>28-Jul-08 Monday 1</v>
      </c>
    </row>
    <row r="5023" spans="4:18" x14ac:dyDescent="0.35">
      <c r="D5023" s="21">
        <f t="shared" si="787"/>
        <v>39657.041666654499</v>
      </c>
      <c r="E5023" s="21" t="b">
        <f t="shared" si="780"/>
        <v>0</v>
      </c>
      <c r="F5023" s="21" t="b">
        <f t="shared" si="781"/>
        <v>0</v>
      </c>
      <c r="G5023" s="20">
        <f t="shared" si="782"/>
        <v>1</v>
      </c>
      <c r="H5023" s="20">
        <f t="shared" si="783"/>
        <v>24</v>
      </c>
      <c r="I5023" s="20">
        <f t="shared" si="788"/>
        <v>2</v>
      </c>
      <c r="J5023" s="21">
        <f t="shared" si="789"/>
        <v>39657</v>
      </c>
      <c r="K5023" s="21"/>
      <c r="L5023" s="21" t="str">
        <f t="shared" si="784"/>
        <v>Monday</v>
      </c>
      <c r="M5023" s="20">
        <f t="shared" si="785"/>
        <v>7</v>
      </c>
      <c r="N5023" s="19">
        <v>3714</v>
      </c>
      <c r="O5023" s="4">
        <f>MATCH(N5023-1,'Supply Data'!$K$12:$K$17)+1</f>
        <v>4</v>
      </c>
      <c r="P5023">
        <f>INDEX('Supply Data'!$L$12:$L$17,'Demand Data'!O5023)</f>
        <v>50</v>
      </c>
      <c r="R5023" t="str">
        <f t="shared" si="786"/>
        <v>28-Jul-08 Monday 2</v>
      </c>
    </row>
    <row r="5024" spans="4:18" x14ac:dyDescent="0.35">
      <c r="D5024" s="21">
        <f t="shared" si="787"/>
        <v>39657.083333321163</v>
      </c>
      <c r="E5024" s="21" t="b">
        <f t="shared" si="780"/>
        <v>0</v>
      </c>
      <c r="F5024" s="21" t="b">
        <f t="shared" si="781"/>
        <v>0</v>
      </c>
      <c r="G5024" s="20">
        <f t="shared" si="782"/>
        <v>1</v>
      </c>
      <c r="H5024" s="20">
        <f t="shared" si="783"/>
        <v>24</v>
      </c>
      <c r="I5024" s="20">
        <f t="shared" si="788"/>
        <v>3</v>
      </c>
      <c r="J5024" s="21">
        <f t="shared" si="789"/>
        <v>39657</v>
      </c>
      <c r="K5024" s="21"/>
      <c r="L5024" s="21" t="str">
        <f t="shared" si="784"/>
        <v>Monday</v>
      </c>
      <c r="M5024" s="20">
        <f t="shared" si="785"/>
        <v>7</v>
      </c>
      <c r="N5024" s="19">
        <v>3639</v>
      </c>
      <c r="O5024" s="4">
        <f>MATCH(N5024-1,'Supply Data'!$K$12:$K$17)+1</f>
        <v>4</v>
      </c>
      <c r="P5024">
        <f>INDEX('Supply Data'!$L$12:$L$17,'Demand Data'!O5024)</f>
        <v>50</v>
      </c>
      <c r="R5024" t="str">
        <f t="shared" si="786"/>
        <v>28-Jul-08 Monday 3</v>
      </c>
    </row>
    <row r="5025" spans="4:18" x14ac:dyDescent="0.35">
      <c r="D5025" s="21">
        <f t="shared" si="787"/>
        <v>39657.124999987827</v>
      </c>
      <c r="E5025" s="21" t="b">
        <f t="shared" si="780"/>
        <v>0</v>
      </c>
      <c r="F5025" s="21" t="b">
        <f t="shared" si="781"/>
        <v>0</v>
      </c>
      <c r="G5025" s="20">
        <f t="shared" si="782"/>
        <v>1</v>
      </c>
      <c r="H5025" s="20">
        <f t="shared" si="783"/>
        <v>24</v>
      </c>
      <c r="I5025" s="20">
        <f t="shared" si="788"/>
        <v>4</v>
      </c>
      <c r="J5025" s="21">
        <f t="shared" si="789"/>
        <v>39657</v>
      </c>
      <c r="K5025" s="21"/>
      <c r="L5025" s="21" t="str">
        <f t="shared" si="784"/>
        <v>Monday</v>
      </c>
      <c r="M5025" s="20">
        <f t="shared" si="785"/>
        <v>7</v>
      </c>
      <c r="N5025" s="19">
        <v>3592.5</v>
      </c>
      <c r="O5025" s="4">
        <f>MATCH(N5025-1,'Supply Data'!$K$12:$K$17)+1</f>
        <v>3</v>
      </c>
      <c r="P5025">
        <f>INDEX('Supply Data'!$L$12:$L$17,'Demand Data'!O5025)</f>
        <v>23</v>
      </c>
      <c r="R5025" t="str">
        <f t="shared" si="786"/>
        <v>28-Jul-08 Monday 4</v>
      </c>
    </row>
    <row r="5026" spans="4:18" x14ac:dyDescent="0.35">
      <c r="D5026" s="21">
        <f t="shared" si="787"/>
        <v>39657.166666654492</v>
      </c>
      <c r="E5026" s="21" t="b">
        <f t="shared" si="780"/>
        <v>0</v>
      </c>
      <c r="F5026" s="21" t="b">
        <f t="shared" si="781"/>
        <v>0</v>
      </c>
      <c r="G5026" s="20">
        <f t="shared" si="782"/>
        <v>1</v>
      </c>
      <c r="H5026" s="20">
        <f t="shared" si="783"/>
        <v>24</v>
      </c>
      <c r="I5026" s="20">
        <f t="shared" si="788"/>
        <v>5</v>
      </c>
      <c r="J5026" s="21">
        <f t="shared" si="789"/>
        <v>39657</v>
      </c>
      <c r="K5026" s="21"/>
      <c r="L5026" s="21" t="str">
        <f t="shared" si="784"/>
        <v>Monday</v>
      </c>
      <c r="M5026" s="20">
        <f t="shared" si="785"/>
        <v>7</v>
      </c>
      <c r="N5026" s="19">
        <v>3516</v>
      </c>
      <c r="O5026" s="4">
        <f>MATCH(N5026-1,'Supply Data'!$K$12:$K$17)+1</f>
        <v>3</v>
      </c>
      <c r="P5026">
        <f>INDEX('Supply Data'!$L$12:$L$17,'Demand Data'!O5026)</f>
        <v>23</v>
      </c>
      <c r="R5026" t="str">
        <f t="shared" si="786"/>
        <v>28-Jul-08 Monday 5</v>
      </c>
    </row>
    <row r="5027" spans="4:18" x14ac:dyDescent="0.35">
      <c r="D5027" s="21">
        <f t="shared" si="787"/>
        <v>39657.208333321156</v>
      </c>
      <c r="E5027" s="21" t="b">
        <f t="shared" si="780"/>
        <v>0</v>
      </c>
      <c r="F5027" s="21" t="b">
        <f t="shared" si="781"/>
        <v>0</v>
      </c>
      <c r="G5027" s="20">
        <f t="shared" si="782"/>
        <v>1</v>
      </c>
      <c r="H5027" s="20">
        <f t="shared" si="783"/>
        <v>24</v>
      </c>
      <c r="I5027" s="20">
        <f t="shared" si="788"/>
        <v>6</v>
      </c>
      <c r="J5027" s="21">
        <f t="shared" si="789"/>
        <v>39657</v>
      </c>
      <c r="K5027" s="21"/>
      <c r="L5027" s="21" t="str">
        <f t="shared" si="784"/>
        <v>Monday</v>
      </c>
      <c r="M5027" s="20">
        <f t="shared" si="785"/>
        <v>7</v>
      </c>
      <c r="N5027" s="19">
        <v>3423</v>
      </c>
      <c r="O5027" s="4">
        <f>MATCH(N5027-1,'Supply Data'!$K$12:$K$17)+1</f>
        <v>3</v>
      </c>
      <c r="P5027">
        <f>INDEX('Supply Data'!$L$12:$L$17,'Demand Data'!O5027)</f>
        <v>23</v>
      </c>
      <c r="R5027" t="str">
        <f t="shared" si="786"/>
        <v>28-Jul-08 Monday 6</v>
      </c>
    </row>
    <row r="5028" spans="4:18" x14ac:dyDescent="0.35">
      <c r="D5028" s="21">
        <f t="shared" si="787"/>
        <v>39657.24999998782</v>
      </c>
      <c r="E5028" s="21" t="b">
        <f t="shared" si="780"/>
        <v>0</v>
      </c>
      <c r="F5028" s="21" t="b">
        <f t="shared" si="781"/>
        <v>0</v>
      </c>
      <c r="G5028" s="20">
        <f t="shared" si="782"/>
        <v>1</v>
      </c>
      <c r="H5028" s="20">
        <f t="shared" si="783"/>
        <v>24</v>
      </c>
      <c r="I5028" s="20">
        <f t="shared" si="788"/>
        <v>7</v>
      </c>
      <c r="J5028" s="21">
        <f t="shared" si="789"/>
        <v>39657</v>
      </c>
      <c r="K5028" s="21"/>
      <c r="L5028" s="21" t="str">
        <f t="shared" si="784"/>
        <v>Monday</v>
      </c>
      <c r="M5028" s="20">
        <f t="shared" si="785"/>
        <v>7</v>
      </c>
      <c r="N5028" s="19">
        <v>3381</v>
      </c>
      <c r="O5028" s="4">
        <f>MATCH(N5028-1,'Supply Data'!$K$12:$K$17)+1</f>
        <v>3</v>
      </c>
      <c r="P5028">
        <f>INDEX('Supply Data'!$L$12:$L$17,'Demand Data'!O5028)</f>
        <v>23</v>
      </c>
      <c r="R5028" t="str">
        <f t="shared" si="786"/>
        <v>28-Jul-08 Monday 7</v>
      </c>
    </row>
    <row r="5029" spans="4:18" x14ac:dyDescent="0.35">
      <c r="D5029" s="21">
        <f t="shared" si="787"/>
        <v>39657.291666654484</v>
      </c>
      <c r="E5029" s="21" t="b">
        <f t="shared" si="780"/>
        <v>0</v>
      </c>
      <c r="F5029" s="21" t="b">
        <f t="shared" si="781"/>
        <v>0</v>
      </c>
      <c r="G5029" s="20">
        <f t="shared" si="782"/>
        <v>1</v>
      </c>
      <c r="H5029" s="20">
        <f t="shared" si="783"/>
        <v>24</v>
      </c>
      <c r="I5029" s="20">
        <f t="shared" si="788"/>
        <v>8</v>
      </c>
      <c r="J5029" s="21">
        <f t="shared" si="789"/>
        <v>39657</v>
      </c>
      <c r="K5029" s="21"/>
      <c r="L5029" s="21" t="str">
        <f t="shared" si="784"/>
        <v>Monday</v>
      </c>
      <c r="M5029" s="20">
        <f t="shared" si="785"/>
        <v>7</v>
      </c>
      <c r="N5029" s="19">
        <v>3480</v>
      </c>
      <c r="O5029" s="4">
        <f>MATCH(N5029-1,'Supply Data'!$K$12:$K$17)+1</f>
        <v>3</v>
      </c>
      <c r="P5029">
        <f>INDEX('Supply Data'!$L$12:$L$17,'Demand Data'!O5029)</f>
        <v>23</v>
      </c>
      <c r="R5029" t="str">
        <f t="shared" si="786"/>
        <v>28-Jul-08 Monday 8</v>
      </c>
    </row>
    <row r="5030" spans="4:18" x14ac:dyDescent="0.35">
      <c r="D5030" s="21">
        <f t="shared" si="787"/>
        <v>39657.333333321149</v>
      </c>
      <c r="E5030" s="21" t="b">
        <f t="shared" si="780"/>
        <v>0</v>
      </c>
      <c r="F5030" s="21" t="b">
        <f t="shared" si="781"/>
        <v>0</v>
      </c>
      <c r="G5030" s="20">
        <f t="shared" si="782"/>
        <v>1</v>
      </c>
      <c r="H5030" s="20">
        <f t="shared" si="783"/>
        <v>24</v>
      </c>
      <c r="I5030" s="20">
        <f t="shared" si="788"/>
        <v>9</v>
      </c>
      <c r="J5030" s="21">
        <f t="shared" si="789"/>
        <v>39657</v>
      </c>
      <c r="K5030" s="21"/>
      <c r="L5030" s="21" t="str">
        <f t="shared" si="784"/>
        <v>Monday</v>
      </c>
      <c r="M5030" s="20">
        <f t="shared" si="785"/>
        <v>7</v>
      </c>
      <c r="N5030" s="19">
        <v>3687</v>
      </c>
      <c r="O5030" s="4">
        <f>MATCH(N5030-1,'Supply Data'!$K$12:$K$17)+1</f>
        <v>4</v>
      </c>
      <c r="P5030">
        <f>INDEX('Supply Data'!$L$12:$L$17,'Demand Data'!O5030)</f>
        <v>50</v>
      </c>
      <c r="R5030" t="str">
        <f t="shared" si="786"/>
        <v>28-Jul-08 Monday 9</v>
      </c>
    </row>
    <row r="5031" spans="4:18" x14ac:dyDescent="0.35">
      <c r="D5031" s="21">
        <f t="shared" si="787"/>
        <v>39657.374999987813</v>
      </c>
      <c r="E5031" s="21" t="b">
        <f t="shared" si="780"/>
        <v>0</v>
      </c>
      <c r="F5031" s="21" t="b">
        <f t="shared" si="781"/>
        <v>0</v>
      </c>
      <c r="G5031" s="20">
        <f t="shared" si="782"/>
        <v>1</v>
      </c>
      <c r="H5031" s="20">
        <f t="shared" si="783"/>
        <v>24</v>
      </c>
      <c r="I5031" s="20">
        <f t="shared" si="788"/>
        <v>10</v>
      </c>
      <c r="J5031" s="21">
        <f t="shared" si="789"/>
        <v>39657</v>
      </c>
      <c r="K5031" s="21"/>
      <c r="L5031" s="21" t="str">
        <f t="shared" si="784"/>
        <v>Monday</v>
      </c>
      <c r="M5031" s="20">
        <f t="shared" si="785"/>
        <v>7</v>
      </c>
      <c r="N5031" s="19">
        <v>3876</v>
      </c>
      <c r="O5031" s="4">
        <f>MATCH(N5031-1,'Supply Data'!$K$12:$K$17)+1</f>
        <v>4</v>
      </c>
      <c r="P5031">
        <f>INDEX('Supply Data'!$L$12:$L$17,'Demand Data'!O5031)</f>
        <v>50</v>
      </c>
      <c r="R5031" t="str">
        <f t="shared" si="786"/>
        <v>28-Jul-08 Monday 10</v>
      </c>
    </row>
    <row r="5032" spans="4:18" x14ac:dyDescent="0.35">
      <c r="D5032" s="21">
        <f t="shared" si="787"/>
        <v>39657.416666654477</v>
      </c>
      <c r="E5032" s="21" t="b">
        <f t="shared" si="780"/>
        <v>0</v>
      </c>
      <c r="F5032" s="21" t="b">
        <f t="shared" si="781"/>
        <v>0</v>
      </c>
      <c r="G5032" s="20">
        <f t="shared" si="782"/>
        <v>1</v>
      </c>
      <c r="H5032" s="20">
        <f t="shared" si="783"/>
        <v>24</v>
      </c>
      <c r="I5032" s="20">
        <f t="shared" si="788"/>
        <v>11</v>
      </c>
      <c r="J5032" s="21">
        <f t="shared" si="789"/>
        <v>39657</v>
      </c>
      <c r="K5032" s="21"/>
      <c r="L5032" s="21" t="str">
        <f t="shared" si="784"/>
        <v>Monday</v>
      </c>
      <c r="M5032" s="20">
        <f t="shared" si="785"/>
        <v>7</v>
      </c>
      <c r="N5032" s="19">
        <v>4021.5</v>
      </c>
      <c r="O5032" s="4">
        <f>MATCH(N5032-1,'Supply Data'!$K$12:$K$17)+1</f>
        <v>4</v>
      </c>
      <c r="P5032">
        <f>INDEX('Supply Data'!$L$12:$L$17,'Demand Data'!O5032)</f>
        <v>50</v>
      </c>
      <c r="R5032" t="str">
        <f t="shared" si="786"/>
        <v>28-Jul-08 Monday 11</v>
      </c>
    </row>
    <row r="5033" spans="4:18" x14ac:dyDescent="0.35">
      <c r="D5033" s="21">
        <f t="shared" si="787"/>
        <v>39657.458333321141</v>
      </c>
      <c r="E5033" s="21" t="b">
        <f t="shared" si="780"/>
        <v>0</v>
      </c>
      <c r="F5033" s="21" t="b">
        <f t="shared" si="781"/>
        <v>0</v>
      </c>
      <c r="G5033" s="20">
        <f t="shared" si="782"/>
        <v>1</v>
      </c>
      <c r="H5033" s="20">
        <f t="shared" si="783"/>
        <v>24</v>
      </c>
      <c r="I5033" s="20">
        <f t="shared" si="788"/>
        <v>12</v>
      </c>
      <c r="J5033" s="21">
        <f t="shared" si="789"/>
        <v>39657</v>
      </c>
      <c r="K5033" s="21"/>
      <c r="L5033" s="21" t="str">
        <f t="shared" si="784"/>
        <v>Monday</v>
      </c>
      <c r="M5033" s="20">
        <f t="shared" si="785"/>
        <v>7</v>
      </c>
      <c r="N5033" s="19">
        <v>3916.5</v>
      </c>
      <c r="O5033" s="4">
        <f>MATCH(N5033-1,'Supply Data'!$K$12:$K$17)+1</f>
        <v>4</v>
      </c>
      <c r="P5033">
        <f>INDEX('Supply Data'!$L$12:$L$17,'Demand Data'!O5033)</f>
        <v>50</v>
      </c>
      <c r="R5033" t="str">
        <f t="shared" si="786"/>
        <v>28-Jul-08 Monday 12</v>
      </c>
    </row>
    <row r="5034" spans="4:18" x14ac:dyDescent="0.35">
      <c r="D5034" s="21">
        <f t="shared" si="787"/>
        <v>39657.499999987805</v>
      </c>
      <c r="E5034" s="21" t="b">
        <f t="shared" si="780"/>
        <v>0</v>
      </c>
      <c r="F5034" s="21" t="b">
        <f t="shared" si="781"/>
        <v>0</v>
      </c>
      <c r="G5034" s="20">
        <f t="shared" si="782"/>
        <v>1</v>
      </c>
      <c r="H5034" s="20">
        <f t="shared" si="783"/>
        <v>24</v>
      </c>
      <c r="I5034" s="20">
        <f t="shared" si="788"/>
        <v>13</v>
      </c>
      <c r="J5034" s="21">
        <f t="shared" si="789"/>
        <v>39657</v>
      </c>
      <c r="K5034" s="21"/>
      <c r="L5034" s="21" t="str">
        <f t="shared" si="784"/>
        <v>Monday</v>
      </c>
      <c r="M5034" s="20">
        <f t="shared" si="785"/>
        <v>7</v>
      </c>
      <c r="N5034" s="19">
        <v>3853.5</v>
      </c>
      <c r="O5034" s="4">
        <f>MATCH(N5034-1,'Supply Data'!$K$12:$K$17)+1</f>
        <v>4</v>
      </c>
      <c r="P5034">
        <f>INDEX('Supply Data'!$L$12:$L$17,'Demand Data'!O5034)</f>
        <v>50</v>
      </c>
      <c r="R5034" t="str">
        <f t="shared" si="786"/>
        <v>28-Jul-08 Monday 13</v>
      </c>
    </row>
    <row r="5035" spans="4:18" x14ac:dyDescent="0.35">
      <c r="D5035" s="21">
        <f t="shared" si="787"/>
        <v>39657.54166665447</v>
      </c>
      <c r="E5035" s="21" t="b">
        <f t="shared" si="780"/>
        <v>0</v>
      </c>
      <c r="F5035" s="21" t="b">
        <f t="shared" si="781"/>
        <v>0</v>
      </c>
      <c r="G5035" s="20">
        <f t="shared" si="782"/>
        <v>1</v>
      </c>
      <c r="H5035" s="20">
        <f t="shared" si="783"/>
        <v>24</v>
      </c>
      <c r="I5035" s="20">
        <f t="shared" si="788"/>
        <v>14</v>
      </c>
      <c r="J5035" s="21">
        <f t="shared" si="789"/>
        <v>39657</v>
      </c>
      <c r="K5035" s="21"/>
      <c r="L5035" s="21" t="str">
        <f t="shared" si="784"/>
        <v>Monday</v>
      </c>
      <c r="M5035" s="20">
        <f t="shared" si="785"/>
        <v>7</v>
      </c>
      <c r="N5035" s="19">
        <v>3801</v>
      </c>
      <c r="O5035" s="4">
        <f>MATCH(N5035-1,'Supply Data'!$K$12:$K$17)+1</f>
        <v>4</v>
      </c>
      <c r="P5035">
        <f>INDEX('Supply Data'!$L$12:$L$17,'Demand Data'!O5035)</f>
        <v>50</v>
      </c>
      <c r="R5035" t="str">
        <f t="shared" si="786"/>
        <v>28-Jul-08 Monday 14</v>
      </c>
    </row>
    <row r="5036" spans="4:18" x14ac:dyDescent="0.35">
      <c r="D5036" s="21">
        <f t="shared" si="787"/>
        <v>39657.583333321134</v>
      </c>
      <c r="E5036" s="21" t="b">
        <f t="shared" si="780"/>
        <v>0</v>
      </c>
      <c r="F5036" s="21" t="b">
        <f t="shared" si="781"/>
        <v>0</v>
      </c>
      <c r="G5036" s="20">
        <f t="shared" si="782"/>
        <v>1</v>
      </c>
      <c r="H5036" s="20">
        <f t="shared" si="783"/>
        <v>24</v>
      </c>
      <c r="I5036" s="20">
        <f t="shared" si="788"/>
        <v>15</v>
      </c>
      <c r="J5036" s="21">
        <f t="shared" si="789"/>
        <v>39657</v>
      </c>
      <c r="K5036" s="21"/>
      <c r="L5036" s="21" t="str">
        <f t="shared" si="784"/>
        <v>Monday</v>
      </c>
      <c r="M5036" s="20">
        <f t="shared" si="785"/>
        <v>7</v>
      </c>
      <c r="N5036" s="19">
        <v>3706.5</v>
      </c>
      <c r="O5036" s="4">
        <f>MATCH(N5036-1,'Supply Data'!$K$12:$K$17)+1</f>
        <v>4</v>
      </c>
      <c r="P5036">
        <f>INDEX('Supply Data'!$L$12:$L$17,'Demand Data'!O5036)</f>
        <v>50</v>
      </c>
      <c r="R5036" t="str">
        <f t="shared" si="786"/>
        <v>28-Jul-08 Monday 15</v>
      </c>
    </row>
    <row r="5037" spans="4:18" x14ac:dyDescent="0.35">
      <c r="D5037" s="21">
        <f t="shared" si="787"/>
        <v>39657.624999987798</v>
      </c>
      <c r="E5037" s="21" t="b">
        <f t="shared" si="780"/>
        <v>0</v>
      </c>
      <c r="F5037" s="21" t="b">
        <f t="shared" si="781"/>
        <v>0</v>
      </c>
      <c r="G5037" s="20">
        <f t="shared" si="782"/>
        <v>1</v>
      </c>
      <c r="H5037" s="20">
        <f t="shared" si="783"/>
        <v>24</v>
      </c>
      <c r="I5037" s="20">
        <f t="shared" si="788"/>
        <v>16</v>
      </c>
      <c r="J5037" s="21">
        <f t="shared" si="789"/>
        <v>39657</v>
      </c>
      <c r="K5037" s="21"/>
      <c r="L5037" s="21" t="str">
        <f t="shared" si="784"/>
        <v>Monday</v>
      </c>
      <c r="M5037" s="20">
        <f t="shared" si="785"/>
        <v>7</v>
      </c>
      <c r="N5037" s="19">
        <v>3666</v>
      </c>
      <c r="O5037" s="4">
        <f>MATCH(N5037-1,'Supply Data'!$K$12:$K$17)+1</f>
        <v>4</v>
      </c>
      <c r="P5037">
        <f>INDEX('Supply Data'!$L$12:$L$17,'Demand Data'!O5037)</f>
        <v>50</v>
      </c>
      <c r="R5037" t="str">
        <f t="shared" si="786"/>
        <v>28-Jul-08 Monday 16</v>
      </c>
    </row>
    <row r="5038" spans="4:18" x14ac:dyDescent="0.35">
      <c r="D5038" s="21">
        <f t="shared" si="787"/>
        <v>39657.666666654462</v>
      </c>
      <c r="E5038" s="21" t="b">
        <f t="shared" si="780"/>
        <v>0</v>
      </c>
      <c r="F5038" s="21" t="b">
        <f t="shared" si="781"/>
        <v>0</v>
      </c>
      <c r="G5038" s="20">
        <f t="shared" si="782"/>
        <v>1</v>
      </c>
      <c r="H5038" s="20">
        <f t="shared" si="783"/>
        <v>24</v>
      </c>
      <c r="I5038" s="20">
        <f t="shared" si="788"/>
        <v>17</v>
      </c>
      <c r="J5038" s="21">
        <f t="shared" si="789"/>
        <v>39657</v>
      </c>
      <c r="K5038" s="21"/>
      <c r="L5038" s="21" t="str">
        <f t="shared" si="784"/>
        <v>Monday</v>
      </c>
      <c r="M5038" s="20">
        <f t="shared" si="785"/>
        <v>7</v>
      </c>
      <c r="N5038" s="19">
        <v>3736.5</v>
      </c>
      <c r="O5038" s="4">
        <f>MATCH(N5038-1,'Supply Data'!$K$12:$K$17)+1</f>
        <v>4</v>
      </c>
      <c r="P5038">
        <f>INDEX('Supply Data'!$L$12:$L$17,'Demand Data'!O5038)</f>
        <v>50</v>
      </c>
      <c r="R5038" t="str">
        <f t="shared" si="786"/>
        <v>28-Jul-08 Monday 17</v>
      </c>
    </row>
    <row r="5039" spans="4:18" x14ac:dyDescent="0.35">
      <c r="D5039" s="21">
        <f t="shared" si="787"/>
        <v>39657.708333321127</v>
      </c>
      <c r="E5039" s="21" t="b">
        <f t="shared" si="780"/>
        <v>0</v>
      </c>
      <c r="F5039" s="21" t="b">
        <f t="shared" si="781"/>
        <v>0</v>
      </c>
      <c r="G5039" s="20">
        <f t="shared" si="782"/>
        <v>1</v>
      </c>
      <c r="H5039" s="20">
        <f t="shared" si="783"/>
        <v>24</v>
      </c>
      <c r="I5039" s="20">
        <f t="shared" si="788"/>
        <v>18</v>
      </c>
      <c r="J5039" s="21">
        <f t="shared" si="789"/>
        <v>39657</v>
      </c>
      <c r="K5039" s="21"/>
      <c r="L5039" s="21" t="str">
        <f t="shared" si="784"/>
        <v>Monday</v>
      </c>
      <c r="M5039" s="20">
        <f t="shared" si="785"/>
        <v>7</v>
      </c>
      <c r="N5039" s="19">
        <v>4003.5</v>
      </c>
      <c r="O5039" s="4">
        <f>MATCH(N5039-1,'Supply Data'!$K$12:$K$17)+1</f>
        <v>4</v>
      </c>
      <c r="P5039">
        <f>INDEX('Supply Data'!$L$12:$L$17,'Demand Data'!O5039)</f>
        <v>50</v>
      </c>
      <c r="R5039" t="str">
        <f t="shared" si="786"/>
        <v>28-Jul-08 Monday 18</v>
      </c>
    </row>
    <row r="5040" spans="4:18" x14ac:dyDescent="0.35">
      <c r="D5040" s="21">
        <f t="shared" si="787"/>
        <v>39657.749999987791</v>
      </c>
      <c r="E5040" s="21" t="b">
        <f t="shared" si="780"/>
        <v>0</v>
      </c>
      <c r="F5040" s="21" t="b">
        <f t="shared" si="781"/>
        <v>0</v>
      </c>
      <c r="G5040" s="20">
        <f t="shared" si="782"/>
        <v>1</v>
      </c>
      <c r="H5040" s="20">
        <f t="shared" si="783"/>
        <v>24</v>
      </c>
      <c r="I5040" s="20">
        <f t="shared" si="788"/>
        <v>19</v>
      </c>
      <c r="J5040" s="21">
        <f t="shared" si="789"/>
        <v>39657</v>
      </c>
      <c r="K5040" s="21"/>
      <c r="L5040" s="21" t="str">
        <f t="shared" si="784"/>
        <v>Monday</v>
      </c>
      <c r="M5040" s="20">
        <f t="shared" si="785"/>
        <v>7</v>
      </c>
      <c r="N5040" s="19">
        <v>4626</v>
      </c>
      <c r="O5040" s="4">
        <f>MATCH(N5040-1,'Supply Data'!$K$12:$K$17)+1</f>
        <v>4</v>
      </c>
      <c r="P5040">
        <f>INDEX('Supply Data'!$L$12:$L$17,'Demand Data'!O5040)</f>
        <v>50</v>
      </c>
      <c r="R5040" t="str">
        <f t="shared" si="786"/>
        <v>28-Jul-08 Monday 19</v>
      </c>
    </row>
    <row r="5041" spans="4:18" x14ac:dyDescent="0.35">
      <c r="D5041" s="21">
        <f t="shared" si="787"/>
        <v>39657.791666654455</v>
      </c>
      <c r="E5041" s="21" t="b">
        <f t="shared" si="780"/>
        <v>0</v>
      </c>
      <c r="F5041" s="21" t="b">
        <f t="shared" si="781"/>
        <v>0</v>
      </c>
      <c r="G5041" s="20">
        <f t="shared" si="782"/>
        <v>1</v>
      </c>
      <c r="H5041" s="20">
        <f t="shared" si="783"/>
        <v>24</v>
      </c>
      <c r="I5041" s="20">
        <f t="shared" si="788"/>
        <v>20</v>
      </c>
      <c r="J5041" s="21">
        <f t="shared" si="789"/>
        <v>39657</v>
      </c>
      <c r="K5041" s="21"/>
      <c r="L5041" s="21" t="str">
        <f t="shared" si="784"/>
        <v>Monday</v>
      </c>
      <c r="M5041" s="20">
        <f t="shared" si="785"/>
        <v>7</v>
      </c>
      <c r="N5041" s="19">
        <v>5532</v>
      </c>
      <c r="O5041" s="4">
        <f>MATCH(N5041-1,'Supply Data'!$K$12:$K$17)+1</f>
        <v>5</v>
      </c>
      <c r="P5041">
        <f>INDEX('Supply Data'!$L$12:$L$17,'Demand Data'!O5041)</f>
        <v>75</v>
      </c>
      <c r="R5041" t="str">
        <f t="shared" si="786"/>
        <v>28-Jul-08 Monday 20</v>
      </c>
    </row>
    <row r="5042" spans="4:18" x14ac:dyDescent="0.35">
      <c r="D5042" s="21">
        <f t="shared" si="787"/>
        <v>39657.833333321119</v>
      </c>
      <c r="E5042" s="21" t="b">
        <f t="shared" si="780"/>
        <v>0</v>
      </c>
      <c r="F5042" s="21" t="b">
        <f t="shared" si="781"/>
        <v>0</v>
      </c>
      <c r="G5042" s="20">
        <f t="shared" si="782"/>
        <v>1</v>
      </c>
      <c r="H5042" s="20">
        <f t="shared" si="783"/>
        <v>24</v>
      </c>
      <c r="I5042" s="20">
        <f t="shared" si="788"/>
        <v>21</v>
      </c>
      <c r="J5042" s="21">
        <f t="shared" si="789"/>
        <v>39657</v>
      </c>
      <c r="K5042" s="21"/>
      <c r="L5042" s="21" t="str">
        <f t="shared" si="784"/>
        <v>Monday</v>
      </c>
      <c r="M5042" s="20">
        <f t="shared" si="785"/>
        <v>7</v>
      </c>
      <c r="N5042" s="19">
        <v>4464</v>
      </c>
      <c r="O5042" s="4">
        <f>MATCH(N5042-1,'Supply Data'!$K$12:$K$17)+1</f>
        <v>4</v>
      </c>
      <c r="P5042">
        <f>INDEX('Supply Data'!$L$12:$L$17,'Demand Data'!O5042)</f>
        <v>50</v>
      </c>
      <c r="R5042" t="str">
        <f t="shared" si="786"/>
        <v>28-Jul-08 Monday 21</v>
      </c>
    </row>
    <row r="5043" spans="4:18" x14ac:dyDescent="0.35">
      <c r="D5043" s="21">
        <f t="shared" si="787"/>
        <v>39657.874999987784</v>
      </c>
      <c r="E5043" s="21" t="b">
        <f t="shared" si="780"/>
        <v>0</v>
      </c>
      <c r="F5043" s="21" t="b">
        <f t="shared" si="781"/>
        <v>0</v>
      </c>
      <c r="G5043" s="20">
        <f t="shared" si="782"/>
        <v>1</v>
      </c>
      <c r="H5043" s="20">
        <f t="shared" si="783"/>
        <v>24</v>
      </c>
      <c r="I5043" s="20">
        <f t="shared" si="788"/>
        <v>22</v>
      </c>
      <c r="J5043" s="21">
        <f t="shared" si="789"/>
        <v>39657</v>
      </c>
      <c r="K5043" s="21"/>
      <c r="L5043" s="21" t="str">
        <f t="shared" si="784"/>
        <v>Monday</v>
      </c>
      <c r="M5043" s="20">
        <f t="shared" si="785"/>
        <v>7</v>
      </c>
      <c r="N5043" s="19">
        <v>4183.5</v>
      </c>
      <c r="O5043" s="4">
        <f>MATCH(N5043-1,'Supply Data'!$K$12:$K$17)+1</f>
        <v>4</v>
      </c>
      <c r="P5043">
        <f>INDEX('Supply Data'!$L$12:$L$17,'Demand Data'!O5043)</f>
        <v>50</v>
      </c>
      <c r="R5043" t="str">
        <f t="shared" si="786"/>
        <v>28-Jul-08 Monday 22</v>
      </c>
    </row>
    <row r="5044" spans="4:18" x14ac:dyDescent="0.35">
      <c r="D5044" s="21">
        <f t="shared" si="787"/>
        <v>39657.916666654448</v>
      </c>
      <c r="E5044" s="21" t="b">
        <f t="shared" si="780"/>
        <v>0</v>
      </c>
      <c r="F5044" s="21" t="b">
        <f t="shared" si="781"/>
        <v>0</v>
      </c>
      <c r="G5044" s="20">
        <f t="shared" si="782"/>
        <v>1</v>
      </c>
      <c r="H5044" s="20">
        <f t="shared" si="783"/>
        <v>24</v>
      </c>
      <c r="I5044" s="20">
        <f t="shared" si="788"/>
        <v>23</v>
      </c>
      <c r="J5044" s="21">
        <f t="shared" si="789"/>
        <v>39657</v>
      </c>
      <c r="K5044" s="21"/>
      <c r="L5044" s="21" t="str">
        <f t="shared" si="784"/>
        <v>Monday</v>
      </c>
      <c r="M5044" s="20">
        <f t="shared" si="785"/>
        <v>7</v>
      </c>
      <c r="N5044" s="19">
        <v>3921</v>
      </c>
      <c r="O5044" s="4">
        <f>MATCH(N5044-1,'Supply Data'!$K$12:$K$17)+1</f>
        <v>4</v>
      </c>
      <c r="P5044">
        <f>INDEX('Supply Data'!$L$12:$L$17,'Demand Data'!O5044)</f>
        <v>50</v>
      </c>
      <c r="R5044" t="str">
        <f t="shared" si="786"/>
        <v>28-Jul-08 Monday 23</v>
      </c>
    </row>
    <row r="5045" spans="4:18" x14ac:dyDescent="0.35">
      <c r="D5045" s="21">
        <f t="shared" si="787"/>
        <v>39657.958333321112</v>
      </c>
      <c r="E5045" s="21" t="b">
        <f t="shared" si="780"/>
        <v>0</v>
      </c>
      <c r="F5045" s="21" t="b">
        <f t="shared" si="781"/>
        <v>0</v>
      </c>
      <c r="G5045" s="20">
        <f t="shared" si="782"/>
        <v>1</v>
      </c>
      <c r="H5045" s="20">
        <f t="shared" si="783"/>
        <v>24</v>
      </c>
      <c r="I5045" s="20">
        <f t="shared" si="788"/>
        <v>24</v>
      </c>
      <c r="J5045" s="21">
        <f t="shared" si="789"/>
        <v>39657</v>
      </c>
      <c r="K5045" s="21"/>
      <c r="L5045" s="21" t="str">
        <f t="shared" si="784"/>
        <v>Monday</v>
      </c>
      <c r="M5045" s="20">
        <f t="shared" si="785"/>
        <v>7</v>
      </c>
      <c r="N5045" s="19">
        <v>3691.5</v>
      </c>
      <c r="O5045" s="4">
        <f>MATCH(N5045-1,'Supply Data'!$K$12:$K$17)+1</f>
        <v>4</v>
      </c>
      <c r="P5045">
        <f>INDEX('Supply Data'!$L$12:$L$17,'Demand Data'!O5045)</f>
        <v>50</v>
      </c>
      <c r="R5045" t="str">
        <f t="shared" si="786"/>
        <v>28-Jul-08 Monday 24</v>
      </c>
    </row>
    <row r="5046" spans="4:18" x14ac:dyDescent="0.35">
      <c r="D5046" s="21">
        <f t="shared" si="787"/>
        <v>39657.999999987776</v>
      </c>
      <c r="E5046" s="21" t="b">
        <f t="shared" si="780"/>
        <v>0</v>
      </c>
      <c r="F5046" s="21" t="b">
        <f t="shared" si="781"/>
        <v>0</v>
      </c>
      <c r="G5046" s="20">
        <f t="shared" si="782"/>
        <v>1</v>
      </c>
      <c r="H5046" s="20">
        <f t="shared" si="783"/>
        <v>24</v>
      </c>
      <c r="I5046" s="20">
        <f t="shared" si="788"/>
        <v>1</v>
      </c>
      <c r="J5046" s="21">
        <f t="shared" si="789"/>
        <v>39658</v>
      </c>
      <c r="K5046" s="21"/>
      <c r="L5046" s="21" t="str">
        <f t="shared" si="784"/>
        <v>Tuesday</v>
      </c>
      <c r="M5046" s="20">
        <f t="shared" si="785"/>
        <v>7</v>
      </c>
      <c r="N5046" s="19">
        <v>3495</v>
      </c>
      <c r="O5046" s="4">
        <f>MATCH(N5046-1,'Supply Data'!$K$12:$K$17)+1</f>
        <v>3</v>
      </c>
      <c r="P5046">
        <f>INDEX('Supply Data'!$L$12:$L$17,'Demand Data'!O5046)</f>
        <v>23</v>
      </c>
      <c r="R5046" t="str">
        <f t="shared" si="786"/>
        <v>29-Jul-08 Tuesday 1</v>
      </c>
    </row>
    <row r="5047" spans="4:18" x14ac:dyDescent="0.35">
      <c r="D5047" s="21">
        <f t="shared" si="787"/>
        <v>39658.041666654441</v>
      </c>
      <c r="E5047" s="21" t="b">
        <f t="shared" si="780"/>
        <v>0</v>
      </c>
      <c r="F5047" s="21" t="b">
        <f t="shared" si="781"/>
        <v>0</v>
      </c>
      <c r="G5047" s="20">
        <f t="shared" si="782"/>
        <v>1</v>
      </c>
      <c r="H5047" s="20">
        <f t="shared" si="783"/>
        <v>24</v>
      </c>
      <c r="I5047" s="20">
        <f t="shared" si="788"/>
        <v>2</v>
      </c>
      <c r="J5047" s="21">
        <f t="shared" si="789"/>
        <v>39658</v>
      </c>
      <c r="K5047" s="21"/>
      <c r="L5047" s="21" t="str">
        <f t="shared" si="784"/>
        <v>Tuesday</v>
      </c>
      <c r="M5047" s="20">
        <f t="shared" si="785"/>
        <v>7</v>
      </c>
      <c r="N5047" s="19">
        <v>3405</v>
      </c>
      <c r="O5047" s="4">
        <f>MATCH(N5047-1,'Supply Data'!$K$12:$K$17)+1</f>
        <v>3</v>
      </c>
      <c r="P5047">
        <f>INDEX('Supply Data'!$L$12:$L$17,'Demand Data'!O5047)</f>
        <v>23</v>
      </c>
      <c r="R5047" t="str">
        <f t="shared" si="786"/>
        <v>29-Jul-08 Tuesday 2</v>
      </c>
    </row>
    <row r="5048" spans="4:18" x14ac:dyDescent="0.35">
      <c r="D5048" s="21">
        <f t="shared" si="787"/>
        <v>39658.083333321105</v>
      </c>
      <c r="E5048" s="21" t="b">
        <f t="shared" si="780"/>
        <v>0</v>
      </c>
      <c r="F5048" s="21" t="b">
        <f t="shared" si="781"/>
        <v>0</v>
      </c>
      <c r="G5048" s="20">
        <f t="shared" si="782"/>
        <v>1</v>
      </c>
      <c r="H5048" s="20">
        <f t="shared" si="783"/>
        <v>24</v>
      </c>
      <c r="I5048" s="20">
        <f t="shared" si="788"/>
        <v>3</v>
      </c>
      <c r="J5048" s="21">
        <f t="shared" si="789"/>
        <v>39658</v>
      </c>
      <c r="K5048" s="21"/>
      <c r="L5048" s="21" t="str">
        <f t="shared" si="784"/>
        <v>Tuesday</v>
      </c>
      <c r="M5048" s="20">
        <f t="shared" si="785"/>
        <v>7</v>
      </c>
      <c r="N5048" s="19">
        <v>3349.5</v>
      </c>
      <c r="O5048" s="4">
        <f>MATCH(N5048-1,'Supply Data'!$K$12:$K$17)+1</f>
        <v>3</v>
      </c>
      <c r="P5048">
        <f>INDEX('Supply Data'!$L$12:$L$17,'Demand Data'!O5048)</f>
        <v>23</v>
      </c>
      <c r="R5048" t="str">
        <f t="shared" si="786"/>
        <v>29-Jul-08 Tuesday 3</v>
      </c>
    </row>
    <row r="5049" spans="4:18" x14ac:dyDescent="0.35">
      <c r="D5049" s="21">
        <f t="shared" si="787"/>
        <v>39658.124999987769</v>
      </c>
      <c r="E5049" s="21" t="b">
        <f t="shared" si="780"/>
        <v>0</v>
      </c>
      <c r="F5049" s="21" t="b">
        <f t="shared" si="781"/>
        <v>0</v>
      </c>
      <c r="G5049" s="20">
        <f t="shared" si="782"/>
        <v>1</v>
      </c>
      <c r="H5049" s="20">
        <f t="shared" si="783"/>
        <v>24</v>
      </c>
      <c r="I5049" s="20">
        <f t="shared" si="788"/>
        <v>4</v>
      </c>
      <c r="J5049" s="21">
        <f t="shared" si="789"/>
        <v>39658</v>
      </c>
      <c r="K5049" s="21"/>
      <c r="L5049" s="21" t="str">
        <f t="shared" si="784"/>
        <v>Tuesday</v>
      </c>
      <c r="M5049" s="20">
        <f t="shared" si="785"/>
        <v>7</v>
      </c>
      <c r="N5049" s="19">
        <v>3363</v>
      </c>
      <c r="O5049" s="4">
        <f>MATCH(N5049-1,'Supply Data'!$K$12:$K$17)+1</f>
        <v>3</v>
      </c>
      <c r="P5049">
        <f>INDEX('Supply Data'!$L$12:$L$17,'Demand Data'!O5049)</f>
        <v>23</v>
      </c>
      <c r="R5049" t="str">
        <f t="shared" si="786"/>
        <v>29-Jul-08 Tuesday 4</v>
      </c>
    </row>
    <row r="5050" spans="4:18" x14ac:dyDescent="0.35">
      <c r="D5050" s="21">
        <f t="shared" si="787"/>
        <v>39658.166666654433</v>
      </c>
      <c r="E5050" s="21" t="b">
        <f t="shared" si="780"/>
        <v>0</v>
      </c>
      <c r="F5050" s="21" t="b">
        <f t="shared" si="781"/>
        <v>0</v>
      </c>
      <c r="G5050" s="20">
        <f t="shared" si="782"/>
        <v>1</v>
      </c>
      <c r="H5050" s="20">
        <f t="shared" si="783"/>
        <v>24</v>
      </c>
      <c r="I5050" s="20">
        <f t="shared" si="788"/>
        <v>5</v>
      </c>
      <c r="J5050" s="21">
        <f t="shared" si="789"/>
        <v>39658</v>
      </c>
      <c r="K5050" s="21"/>
      <c r="L5050" s="21" t="str">
        <f t="shared" si="784"/>
        <v>Tuesday</v>
      </c>
      <c r="M5050" s="20">
        <f t="shared" si="785"/>
        <v>7</v>
      </c>
      <c r="N5050" s="19">
        <v>3558</v>
      </c>
      <c r="O5050" s="4">
        <f>MATCH(N5050-1,'Supply Data'!$K$12:$K$17)+1</f>
        <v>3</v>
      </c>
      <c r="P5050">
        <f>INDEX('Supply Data'!$L$12:$L$17,'Demand Data'!O5050)</f>
        <v>23</v>
      </c>
      <c r="R5050" t="str">
        <f t="shared" si="786"/>
        <v>29-Jul-08 Tuesday 5</v>
      </c>
    </row>
    <row r="5051" spans="4:18" x14ac:dyDescent="0.35">
      <c r="D5051" s="21">
        <f t="shared" si="787"/>
        <v>39658.208333321098</v>
      </c>
      <c r="E5051" s="21" t="b">
        <f t="shared" si="780"/>
        <v>0</v>
      </c>
      <c r="F5051" s="21" t="b">
        <f t="shared" si="781"/>
        <v>0</v>
      </c>
      <c r="G5051" s="20">
        <f t="shared" si="782"/>
        <v>1</v>
      </c>
      <c r="H5051" s="20">
        <f t="shared" si="783"/>
        <v>24</v>
      </c>
      <c r="I5051" s="20">
        <f t="shared" si="788"/>
        <v>6</v>
      </c>
      <c r="J5051" s="21">
        <f t="shared" si="789"/>
        <v>39658</v>
      </c>
      <c r="K5051" s="21"/>
      <c r="L5051" s="21" t="str">
        <f t="shared" si="784"/>
        <v>Tuesday</v>
      </c>
      <c r="M5051" s="20">
        <f t="shared" si="785"/>
        <v>7</v>
      </c>
      <c r="N5051" s="19">
        <v>3766.5</v>
      </c>
      <c r="O5051" s="4">
        <f>MATCH(N5051-1,'Supply Data'!$K$12:$K$17)+1</f>
        <v>4</v>
      </c>
      <c r="P5051">
        <f>INDEX('Supply Data'!$L$12:$L$17,'Demand Data'!O5051)</f>
        <v>50</v>
      </c>
      <c r="R5051" t="str">
        <f t="shared" si="786"/>
        <v>29-Jul-08 Tuesday 6</v>
      </c>
    </row>
    <row r="5052" spans="4:18" x14ac:dyDescent="0.35">
      <c r="D5052" s="21">
        <f t="shared" si="787"/>
        <v>39658.249999987762</v>
      </c>
      <c r="E5052" s="21" t="b">
        <f t="shared" si="780"/>
        <v>0</v>
      </c>
      <c r="F5052" s="21" t="b">
        <f t="shared" si="781"/>
        <v>0</v>
      </c>
      <c r="G5052" s="20">
        <f t="shared" si="782"/>
        <v>1</v>
      </c>
      <c r="H5052" s="20">
        <f t="shared" si="783"/>
        <v>24</v>
      </c>
      <c r="I5052" s="20">
        <f t="shared" si="788"/>
        <v>7</v>
      </c>
      <c r="J5052" s="21">
        <f t="shared" si="789"/>
        <v>39658</v>
      </c>
      <c r="K5052" s="21"/>
      <c r="L5052" s="21" t="str">
        <f t="shared" si="784"/>
        <v>Tuesday</v>
      </c>
      <c r="M5052" s="20">
        <f t="shared" si="785"/>
        <v>7</v>
      </c>
      <c r="N5052" s="19">
        <v>3912</v>
      </c>
      <c r="O5052" s="4">
        <f>MATCH(N5052-1,'Supply Data'!$K$12:$K$17)+1</f>
        <v>4</v>
      </c>
      <c r="P5052">
        <f>INDEX('Supply Data'!$L$12:$L$17,'Demand Data'!O5052)</f>
        <v>50</v>
      </c>
      <c r="R5052" t="str">
        <f t="shared" si="786"/>
        <v>29-Jul-08 Tuesday 7</v>
      </c>
    </row>
    <row r="5053" spans="4:18" x14ac:dyDescent="0.35">
      <c r="D5053" s="21">
        <f t="shared" si="787"/>
        <v>39658.291666654426</v>
      </c>
      <c r="E5053" s="21" t="b">
        <f t="shared" si="780"/>
        <v>0</v>
      </c>
      <c r="F5053" s="21" t="b">
        <f t="shared" si="781"/>
        <v>0</v>
      </c>
      <c r="G5053" s="20">
        <f t="shared" si="782"/>
        <v>1</v>
      </c>
      <c r="H5053" s="20">
        <f t="shared" si="783"/>
        <v>24</v>
      </c>
      <c r="I5053" s="20">
        <f t="shared" si="788"/>
        <v>8</v>
      </c>
      <c r="J5053" s="21">
        <f t="shared" si="789"/>
        <v>39658</v>
      </c>
      <c r="K5053" s="21"/>
      <c r="L5053" s="21" t="str">
        <f t="shared" si="784"/>
        <v>Tuesday</v>
      </c>
      <c r="M5053" s="20">
        <f t="shared" si="785"/>
        <v>7</v>
      </c>
      <c r="N5053" s="19">
        <v>4347</v>
      </c>
      <c r="O5053" s="4">
        <f>MATCH(N5053-1,'Supply Data'!$K$12:$K$17)+1</f>
        <v>4</v>
      </c>
      <c r="P5053">
        <f>INDEX('Supply Data'!$L$12:$L$17,'Demand Data'!O5053)</f>
        <v>50</v>
      </c>
      <c r="R5053" t="str">
        <f t="shared" si="786"/>
        <v>29-Jul-08 Tuesday 8</v>
      </c>
    </row>
    <row r="5054" spans="4:18" x14ac:dyDescent="0.35">
      <c r="D5054" s="21">
        <f t="shared" si="787"/>
        <v>39658.33333332109</v>
      </c>
      <c r="E5054" s="21" t="b">
        <f t="shared" si="780"/>
        <v>0</v>
      </c>
      <c r="F5054" s="21" t="b">
        <f t="shared" si="781"/>
        <v>0</v>
      </c>
      <c r="G5054" s="20">
        <f t="shared" si="782"/>
        <v>1</v>
      </c>
      <c r="H5054" s="20">
        <f t="shared" si="783"/>
        <v>24</v>
      </c>
      <c r="I5054" s="20">
        <f t="shared" si="788"/>
        <v>9</v>
      </c>
      <c r="J5054" s="21">
        <f t="shared" si="789"/>
        <v>39658</v>
      </c>
      <c r="K5054" s="21"/>
      <c r="L5054" s="21" t="str">
        <f t="shared" si="784"/>
        <v>Tuesday</v>
      </c>
      <c r="M5054" s="20">
        <f t="shared" si="785"/>
        <v>7</v>
      </c>
      <c r="N5054" s="19">
        <v>5085</v>
      </c>
      <c r="O5054" s="4">
        <f>MATCH(N5054-1,'Supply Data'!$K$12:$K$17)+1</f>
        <v>5</v>
      </c>
      <c r="P5054">
        <f>INDEX('Supply Data'!$L$12:$L$17,'Demand Data'!O5054)</f>
        <v>75</v>
      </c>
      <c r="R5054" t="str">
        <f t="shared" si="786"/>
        <v>29-Jul-08 Tuesday 9</v>
      </c>
    </row>
    <row r="5055" spans="4:18" x14ac:dyDescent="0.35">
      <c r="D5055" s="21">
        <f t="shared" si="787"/>
        <v>39658.374999987755</v>
      </c>
      <c r="E5055" s="21" t="b">
        <f t="shared" si="780"/>
        <v>0</v>
      </c>
      <c r="F5055" s="21" t="b">
        <f t="shared" si="781"/>
        <v>0</v>
      </c>
      <c r="G5055" s="20">
        <f t="shared" si="782"/>
        <v>1</v>
      </c>
      <c r="H5055" s="20">
        <f t="shared" si="783"/>
        <v>24</v>
      </c>
      <c r="I5055" s="20">
        <f t="shared" si="788"/>
        <v>10</v>
      </c>
      <c r="J5055" s="21">
        <f t="shared" si="789"/>
        <v>39658</v>
      </c>
      <c r="K5055" s="21"/>
      <c r="L5055" s="21" t="str">
        <f t="shared" si="784"/>
        <v>Tuesday</v>
      </c>
      <c r="M5055" s="20">
        <f t="shared" si="785"/>
        <v>7</v>
      </c>
      <c r="N5055" s="19">
        <v>5337</v>
      </c>
      <c r="O5055" s="4">
        <f>MATCH(N5055-1,'Supply Data'!$K$12:$K$17)+1</f>
        <v>5</v>
      </c>
      <c r="P5055">
        <f>INDEX('Supply Data'!$L$12:$L$17,'Demand Data'!O5055)</f>
        <v>75</v>
      </c>
      <c r="R5055" t="str">
        <f t="shared" si="786"/>
        <v>29-Jul-08 Tuesday 10</v>
      </c>
    </row>
    <row r="5056" spans="4:18" x14ac:dyDescent="0.35">
      <c r="D5056" s="21">
        <f t="shared" si="787"/>
        <v>39658.416666654419</v>
      </c>
      <c r="E5056" s="21" t="b">
        <f t="shared" si="780"/>
        <v>0</v>
      </c>
      <c r="F5056" s="21" t="b">
        <f t="shared" si="781"/>
        <v>0</v>
      </c>
      <c r="G5056" s="20">
        <f t="shared" si="782"/>
        <v>1</v>
      </c>
      <c r="H5056" s="20">
        <f t="shared" si="783"/>
        <v>24</v>
      </c>
      <c r="I5056" s="20">
        <f t="shared" si="788"/>
        <v>11</v>
      </c>
      <c r="J5056" s="21">
        <f t="shared" si="789"/>
        <v>39658</v>
      </c>
      <c r="K5056" s="21"/>
      <c r="L5056" s="21" t="str">
        <f t="shared" si="784"/>
        <v>Tuesday</v>
      </c>
      <c r="M5056" s="20">
        <f t="shared" si="785"/>
        <v>7</v>
      </c>
      <c r="N5056" s="19">
        <v>5521.5</v>
      </c>
      <c r="O5056" s="4">
        <f>MATCH(N5056-1,'Supply Data'!$K$12:$K$17)+1</f>
        <v>5</v>
      </c>
      <c r="P5056">
        <f>INDEX('Supply Data'!$L$12:$L$17,'Demand Data'!O5056)</f>
        <v>75</v>
      </c>
      <c r="R5056" t="str">
        <f t="shared" si="786"/>
        <v>29-Jul-08 Tuesday 11</v>
      </c>
    </row>
    <row r="5057" spans="4:18" x14ac:dyDescent="0.35">
      <c r="D5057" s="21">
        <f t="shared" si="787"/>
        <v>39658.458333321083</v>
      </c>
      <c r="E5057" s="21" t="b">
        <f t="shared" si="780"/>
        <v>0</v>
      </c>
      <c r="F5057" s="21" t="b">
        <f t="shared" si="781"/>
        <v>0</v>
      </c>
      <c r="G5057" s="20">
        <f t="shared" si="782"/>
        <v>1</v>
      </c>
      <c r="H5057" s="20">
        <f t="shared" si="783"/>
        <v>24</v>
      </c>
      <c r="I5057" s="20">
        <f t="shared" si="788"/>
        <v>12</v>
      </c>
      <c r="J5057" s="21">
        <f t="shared" si="789"/>
        <v>39658</v>
      </c>
      <c r="K5057" s="21"/>
      <c r="L5057" s="21" t="str">
        <f t="shared" si="784"/>
        <v>Tuesday</v>
      </c>
      <c r="M5057" s="20">
        <f t="shared" si="785"/>
        <v>7</v>
      </c>
      <c r="N5057" s="19">
        <v>5277</v>
      </c>
      <c r="O5057" s="4">
        <f>MATCH(N5057-1,'Supply Data'!$K$12:$K$17)+1</f>
        <v>5</v>
      </c>
      <c r="P5057">
        <f>INDEX('Supply Data'!$L$12:$L$17,'Demand Data'!O5057)</f>
        <v>75</v>
      </c>
      <c r="R5057" t="str">
        <f t="shared" si="786"/>
        <v>29-Jul-08 Tuesday 12</v>
      </c>
    </row>
    <row r="5058" spans="4:18" x14ac:dyDescent="0.35">
      <c r="D5058" s="21">
        <f t="shared" si="787"/>
        <v>39658.499999987747</v>
      </c>
      <c r="E5058" s="21" t="b">
        <f t="shared" si="780"/>
        <v>0</v>
      </c>
      <c r="F5058" s="21" t="b">
        <f t="shared" si="781"/>
        <v>0</v>
      </c>
      <c r="G5058" s="20">
        <f t="shared" si="782"/>
        <v>1</v>
      </c>
      <c r="H5058" s="20">
        <f t="shared" si="783"/>
        <v>24</v>
      </c>
      <c r="I5058" s="20">
        <f t="shared" si="788"/>
        <v>13</v>
      </c>
      <c r="J5058" s="21">
        <f t="shared" si="789"/>
        <v>39658</v>
      </c>
      <c r="K5058" s="21"/>
      <c r="L5058" s="21" t="str">
        <f t="shared" si="784"/>
        <v>Tuesday</v>
      </c>
      <c r="M5058" s="20">
        <f t="shared" si="785"/>
        <v>7</v>
      </c>
      <c r="N5058" s="19">
        <v>5335.5</v>
      </c>
      <c r="O5058" s="4">
        <f>MATCH(N5058-1,'Supply Data'!$K$12:$K$17)+1</f>
        <v>5</v>
      </c>
      <c r="P5058">
        <f>INDEX('Supply Data'!$L$12:$L$17,'Demand Data'!O5058)</f>
        <v>75</v>
      </c>
      <c r="R5058" t="str">
        <f t="shared" si="786"/>
        <v>29-Jul-08 Tuesday 13</v>
      </c>
    </row>
    <row r="5059" spans="4:18" x14ac:dyDescent="0.35">
      <c r="D5059" s="21">
        <f t="shared" si="787"/>
        <v>39658.541666654412</v>
      </c>
      <c r="E5059" s="21" t="b">
        <f t="shared" si="780"/>
        <v>0</v>
      </c>
      <c r="F5059" s="21" t="b">
        <f t="shared" si="781"/>
        <v>0</v>
      </c>
      <c r="G5059" s="20">
        <f t="shared" si="782"/>
        <v>1</v>
      </c>
      <c r="H5059" s="20">
        <f t="shared" si="783"/>
        <v>24</v>
      </c>
      <c r="I5059" s="20">
        <f t="shared" si="788"/>
        <v>14</v>
      </c>
      <c r="J5059" s="21">
        <f t="shared" si="789"/>
        <v>39658</v>
      </c>
      <c r="K5059" s="21"/>
      <c r="L5059" s="21" t="str">
        <f t="shared" si="784"/>
        <v>Tuesday</v>
      </c>
      <c r="M5059" s="20">
        <f t="shared" si="785"/>
        <v>7</v>
      </c>
      <c r="N5059" s="19">
        <v>5361</v>
      </c>
      <c r="O5059" s="4">
        <f>MATCH(N5059-1,'Supply Data'!$K$12:$K$17)+1</f>
        <v>5</v>
      </c>
      <c r="P5059">
        <f>INDEX('Supply Data'!$L$12:$L$17,'Demand Data'!O5059)</f>
        <v>75</v>
      </c>
      <c r="R5059" t="str">
        <f t="shared" si="786"/>
        <v>29-Jul-08 Tuesday 14</v>
      </c>
    </row>
    <row r="5060" spans="4:18" x14ac:dyDescent="0.35">
      <c r="D5060" s="21">
        <f t="shared" si="787"/>
        <v>39658.583333321076</v>
      </c>
      <c r="E5060" s="21" t="b">
        <f t="shared" si="780"/>
        <v>0</v>
      </c>
      <c r="F5060" s="21" t="b">
        <f t="shared" si="781"/>
        <v>0</v>
      </c>
      <c r="G5060" s="20">
        <f t="shared" si="782"/>
        <v>1</v>
      </c>
      <c r="H5060" s="20">
        <f t="shared" si="783"/>
        <v>24</v>
      </c>
      <c r="I5060" s="20">
        <f t="shared" si="788"/>
        <v>15</v>
      </c>
      <c r="J5060" s="21">
        <f t="shared" si="789"/>
        <v>39658</v>
      </c>
      <c r="K5060" s="21"/>
      <c r="L5060" s="21" t="str">
        <f t="shared" si="784"/>
        <v>Tuesday</v>
      </c>
      <c r="M5060" s="20">
        <f t="shared" si="785"/>
        <v>7</v>
      </c>
      <c r="N5060" s="19">
        <v>5158.5</v>
      </c>
      <c r="O5060" s="4">
        <f>MATCH(N5060-1,'Supply Data'!$K$12:$K$17)+1</f>
        <v>5</v>
      </c>
      <c r="P5060">
        <f>INDEX('Supply Data'!$L$12:$L$17,'Demand Data'!O5060)</f>
        <v>75</v>
      </c>
      <c r="R5060" t="str">
        <f t="shared" si="786"/>
        <v>29-Jul-08 Tuesday 15</v>
      </c>
    </row>
    <row r="5061" spans="4:18" x14ac:dyDescent="0.35">
      <c r="D5061" s="21">
        <f t="shared" si="787"/>
        <v>39658.62499998774</v>
      </c>
      <c r="E5061" s="21" t="b">
        <f t="shared" si="780"/>
        <v>0</v>
      </c>
      <c r="F5061" s="21" t="b">
        <f t="shared" si="781"/>
        <v>0</v>
      </c>
      <c r="G5061" s="20">
        <f t="shared" si="782"/>
        <v>1</v>
      </c>
      <c r="H5061" s="20">
        <f t="shared" si="783"/>
        <v>24</v>
      </c>
      <c r="I5061" s="20">
        <f t="shared" si="788"/>
        <v>16</v>
      </c>
      <c r="J5061" s="21">
        <f t="shared" si="789"/>
        <v>39658</v>
      </c>
      <c r="K5061" s="21"/>
      <c r="L5061" s="21" t="str">
        <f t="shared" si="784"/>
        <v>Tuesday</v>
      </c>
      <c r="M5061" s="20">
        <f t="shared" si="785"/>
        <v>7</v>
      </c>
      <c r="N5061" s="19">
        <v>5239.5</v>
      </c>
      <c r="O5061" s="4">
        <f>MATCH(N5061-1,'Supply Data'!$K$12:$K$17)+1</f>
        <v>5</v>
      </c>
      <c r="P5061">
        <f>INDEX('Supply Data'!$L$12:$L$17,'Demand Data'!O5061)</f>
        <v>75</v>
      </c>
      <c r="R5061" t="str">
        <f t="shared" si="786"/>
        <v>29-Jul-08 Tuesday 16</v>
      </c>
    </row>
    <row r="5062" spans="4:18" x14ac:dyDescent="0.35">
      <c r="D5062" s="21">
        <f t="shared" si="787"/>
        <v>39658.666666654404</v>
      </c>
      <c r="E5062" s="21" t="b">
        <f t="shared" ref="E5062:E5125" si="790">D5062=$D$2</f>
        <v>0</v>
      </c>
      <c r="F5062" s="21" t="b">
        <f t="shared" ref="F5062:F5125" si="791">D5062=$E$2</f>
        <v>0</v>
      </c>
      <c r="G5062" s="20">
        <f t="shared" si="782"/>
        <v>1</v>
      </c>
      <c r="H5062" s="20">
        <f t="shared" si="783"/>
        <v>24</v>
      </c>
      <c r="I5062" s="20">
        <f t="shared" si="788"/>
        <v>17</v>
      </c>
      <c r="J5062" s="21">
        <f t="shared" si="789"/>
        <v>39658</v>
      </c>
      <c r="K5062" s="21"/>
      <c r="L5062" s="21" t="str">
        <f t="shared" si="784"/>
        <v>Tuesday</v>
      </c>
      <c r="M5062" s="20">
        <f t="shared" si="785"/>
        <v>7</v>
      </c>
      <c r="N5062" s="19">
        <v>4999.5</v>
      </c>
      <c r="O5062" s="4">
        <f>MATCH(N5062-1,'Supply Data'!$K$12:$K$17)+1</f>
        <v>5</v>
      </c>
      <c r="P5062">
        <f>INDEX('Supply Data'!$L$12:$L$17,'Demand Data'!O5062)</f>
        <v>75</v>
      </c>
      <c r="R5062" t="str">
        <f t="shared" si="786"/>
        <v>29-Jul-08 Tuesday 17</v>
      </c>
    </row>
    <row r="5063" spans="4:18" x14ac:dyDescent="0.35">
      <c r="D5063" s="21">
        <f t="shared" si="787"/>
        <v>39658.708333321068</v>
      </c>
      <c r="E5063" s="21" t="b">
        <f t="shared" si="790"/>
        <v>0</v>
      </c>
      <c r="F5063" s="21" t="b">
        <f t="shared" si="791"/>
        <v>0</v>
      </c>
      <c r="G5063" s="20">
        <f t="shared" ref="G5063:G5126" si="792">IF(E5063,2,IF(F5063,3,1))</f>
        <v>1</v>
      </c>
      <c r="H5063" s="20">
        <f t="shared" ref="H5063:H5126" si="793">CHOOSE(G5063,24,23,25)</f>
        <v>24</v>
      </c>
      <c r="I5063" s="20">
        <f t="shared" si="788"/>
        <v>18</v>
      </c>
      <c r="J5063" s="21">
        <f t="shared" si="789"/>
        <v>39658</v>
      </c>
      <c r="K5063" s="21"/>
      <c r="L5063" s="21" t="str">
        <f t="shared" ref="L5063:L5126" si="794">TEXT(J5063,"ddddd")</f>
        <v>Tuesday</v>
      </c>
      <c r="M5063" s="20">
        <f t="shared" ref="M5063:M5126" si="795">MONTH(D5063)</f>
        <v>7</v>
      </c>
      <c r="N5063" s="19">
        <v>5044.5</v>
      </c>
      <c r="O5063" s="4">
        <f>MATCH(N5063-1,'Supply Data'!$K$12:$K$17)+1</f>
        <v>5</v>
      </c>
      <c r="P5063">
        <f>INDEX('Supply Data'!$L$12:$L$17,'Demand Data'!O5063)</f>
        <v>75</v>
      </c>
      <c r="R5063" t="str">
        <f t="shared" ref="R5063:R5126" si="796">TEXT(D5063,"dd-mmm-yy ddddd")&amp;" "&amp;I5063</f>
        <v>29-Jul-08 Tuesday 18</v>
      </c>
    </row>
    <row r="5064" spans="4:18" x14ac:dyDescent="0.35">
      <c r="D5064" s="21">
        <f t="shared" ref="D5064:D5127" si="797">D5063+1/24</f>
        <v>39658.749999987733</v>
      </c>
      <c r="E5064" s="21" t="b">
        <f t="shared" si="790"/>
        <v>0</v>
      </c>
      <c r="F5064" s="21" t="b">
        <f t="shared" si="791"/>
        <v>0</v>
      </c>
      <c r="G5064" s="20">
        <f t="shared" si="792"/>
        <v>1</v>
      </c>
      <c r="H5064" s="20">
        <f t="shared" si="793"/>
        <v>24</v>
      </c>
      <c r="I5064" s="20">
        <f t="shared" ref="I5064:I5127" si="798">IF(I5063&gt;=H5064,1,I5063+1)</f>
        <v>19</v>
      </c>
      <c r="J5064" s="21">
        <f t="shared" ref="J5064:J5127" si="799">IF(I5064=1,J5063+1,J5063)</f>
        <v>39658</v>
      </c>
      <c r="K5064" s="21"/>
      <c r="L5064" s="21" t="str">
        <f t="shared" si="794"/>
        <v>Tuesday</v>
      </c>
      <c r="M5064" s="20">
        <f t="shared" si="795"/>
        <v>7</v>
      </c>
      <c r="N5064" s="19">
        <v>5337</v>
      </c>
      <c r="O5064" s="4">
        <f>MATCH(N5064-1,'Supply Data'!$K$12:$K$17)+1</f>
        <v>5</v>
      </c>
      <c r="P5064">
        <f>INDEX('Supply Data'!$L$12:$L$17,'Demand Data'!O5064)</f>
        <v>75</v>
      </c>
      <c r="R5064" t="str">
        <f t="shared" si="796"/>
        <v>29-Jul-08 Tuesday 19</v>
      </c>
    </row>
    <row r="5065" spans="4:18" x14ac:dyDescent="0.35">
      <c r="D5065" s="21">
        <f t="shared" si="797"/>
        <v>39658.791666654397</v>
      </c>
      <c r="E5065" s="21" t="b">
        <f t="shared" si="790"/>
        <v>0</v>
      </c>
      <c r="F5065" s="21" t="b">
        <f t="shared" si="791"/>
        <v>0</v>
      </c>
      <c r="G5065" s="20">
        <f t="shared" si="792"/>
        <v>1</v>
      </c>
      <c r="H5065" s="20">
        <f t="shared" si="793"/>
        <v>24</v>
      </c>
      <c r="I5065" s="20">
        <f t="shared" si="798"/>
        <v>20</v>
      </c>
      <c r="J5065" s="21">
        <f t="shared" si="799"/>
        <v>39658</v>
      </c>
      <c r="K5065" s="21"/>
      <c r="L5065" s="21" t="str">
        <f t="shared" si="794"/>
        <v>Tuesday</v>
      </c>
      <c r="M5065" s="20">
        <f t="shared" si="795"/>
        <v>7</v>
      </c>
      <c r="N5065" s="19">
        <v>5230.5</v>
      </c>
      <c r="O5065" s="4">
        <f>MATCH(N5065-1,'Supply Data'!$K$12:$K$17)+1</f>
        <v>5</v>
      </c>
      <c r="P5065">
        <f>INDEX('Supply Data'!$L$12:$L$17,'Demand Data'!O5065)</f>
        <v>75</v>
      </c>
      <c r="R5065" t="str">
        <f t="shared" si="796"/>
        <v>29-Jul-08 Tuesday 20</v>
      </c>
    </row>
    <row r="5066" spans="4:18" x14ac:dyDescent="0.35">
      <c r="D5066" s="21">
        <f t="shared" si="797"/>
        <v>39658.833333321061</v>
      </c>
      <c r="E5066" s="21" t="b">
        <f t="shared" si="790"/>
        <v>0</v>
      </c>
      <c r="F5066" s="21" t="b">
        <f t="shared" si="791"/>
        <v>0</v>
      </c>
      <c r="G5066" s="20">
        <f t="shared" si="792"/>
        <v>1</v>
      </c>
      <c r="H5066" s="20">
        <f t="shared" si="793"/>
        <v>24</v>
      </c>
      <c r="I5066" s="20">
        <f t="shared" si="798"/>
        <v>21</v>
      </c>
      <c r="J5066" s="21">
        <f t="shared" si="799"/>
        <v>39658</v>
      </c>
      <c r="K5066" s="21"/>
      <c r="L5066" s="21" t="str">
        <f t="shared" si="794"/>
        <v>Tuesday</v>
      </c>
      <c r="M5066" s="20">
        <f t="shared" si="795"/>
        <v>7</v>
      </c>
      <c r="N5066" s="19">
        <v>4899</v>
      </c>
      <c r="O5066" s="4">
        <f>MATCH(N5066-1,'Supply Data'!$K$12:$K$17)+1</f>
        <v>5</v>
      </c>
      <c r="P5066">
        <f>INDEX('Supply Data'!$L$12:$L$17,'Demand Data'!O5066)</f>
        <v>75</v>
      </c>
      <c r="R5066" t="str">
        <f t="shared" si="796"/>
        <v>29-Jul-08 Tuesday 21</v>
      </c>
    </row>
    <row r="5067" spans="4:18" x14ac:dyDescent="0.35">
      <c r="D5067" s="21">
        <f t="shared" si="797"/>
        <v>39658.874999987725</v>
      </c>
      <c r="E5067" s="21" t="b">
        <f t="shared" si="790"/>
        <v>0</v>
      </c>
      <c r="F5067" s="21" t="b">
        <f t="shared" si="791"/>
        <v>0</v>
      </c>
      <c r="G5067" s="20">
        <f t="shared" si="792"/>
        <v>1</v>
      </c>
      <c r="H5067" s="20">
        <f t="shared" si="793"/>
        <v>24</v>
      </c>
      <c r="I5067" s="20">
        <f t="shared" si="798"/>
        <v>22</v>
      </c>
      <c r="J5067" s="21">
        <f t="shared" si="799"/>
        <v>39658</v>
      </c>
      <c r="K5067" s="21"/>
      <c r="L5067" s="21" t="str">
        <f t="shared" si="794"/>
        <v>Tuesday</v>
      </c>
      <c r="M5067" s="20">
        <f t="shared" si="795"/>
        <v>7</v>
      </c>
      <c r="N5067" s="19">
        <v>4389</v>
      </c>
      <c r="O5067" s="4">
        <f>MATCH(N5067-1,'Supply Data'!$K$12:$K$17)+1</f>
        <v>4</v>
      </c>
      <c r="P5067">
        <f>INDEX('Supply Data'!$L$12:$L$17,'Demand Data'!O5067)</f>
        <v>50</v>
      </c>
      <c r="R5067" t="str">
        <f t="shared" si="796"/>
        <v>29-Jul-08 Tuesday 22</v>
      </c>
    </row>
    <row r="5068" spans="4:18" x14ac:dyDescent="0.35">
      <c r="D5068" s="21">
        <f t="shared" si="797"/>
        <v>39658.91666665439</v>
      </c>
      <c r="E5068" s="21" t="b">
        <f t="shared" si="790"/>
        <v>0</v>
      </c>
      <c r="F5068" s="21" t="b">
        <f t="shared" si="791"/>
        <v>0</v>
      </c>
      <c r="G5068" s="20">
        <f t="shared" si="792"/>
        <v>1</v>
      </c>
      <c r="H5068" s="20">
        <f t="shared" si="793"/>
        <v>24</v>
      </c>
      <c r="I5068" s="20">
        <f t="shared" si="798"/>
        <v>23</v>
      </c>
      <c r="J5068" s="21">
        <f t="shared" si="799"/>
        <v>39658</v>
      </c>
      <c r="K5068" s="21"/>
      <c r="L5068" s="21" t="str">
        <f t="shared" si="794"/>
        <v>Tuesday</v>
      </c>
      <c r="M5068" s="20">
        <f t="shared" si="795"/>
        <v>7</v>
      </c>
      <c r="N5068" s="19">
        <v>3982.5</v>
      </c>
      <c r="O5068" s="4">
        <f>MATCH(N5068-1,'Supply Data'!$K$12:$K$17)+1</f>
        <v>4</v>
      </c>
      <c r="P5068">
        <f>INDEX('Supply Data'!$L$12:$L$17,'Demand Data'!O5068)</f>
        <v>50</v>
      </c>
      <c r="R5068" t="str">
        <f t="shared" si="796"/>
        <v>29-Jul-08 Tuesday 23</v>
      </c>
    </row>
    <row r="5069" spans="4:18" x14ac:dyDescent="0.35">
      <c r="D5069" s="21">
        <f t="shared" si="797"/>
        <v>39658.958333321054</v>
      </c>
      <c r="E5069" s="21" t="b">
        <f t="shared" si="790"/>
        <v>0</v>
      </c>
      <c r="F5069" s="21" t="b">
        <f t="shared" si="791"/>
        <v>0</v>
      </c>
      <c r="G5069" s="20">
        <f t="shared" si="792"/>
        <v>1</v>
      </c>
      <c r="H5069" s="20">
        <f t="shared" si="793"/>
        <v>24</v>
      </c>
      <c r="I5069" s="20">
        <f t="shared" si="798"/>
        <v>24</v>
      </c>
      <c r="J5069" s="21">
        <f t="shared" si="799"/>
        <v>39658</v>
      </c>
      <c r="K5069" s="21"/>
      <c r="L5069" s="21" t="str">
        <f t="shared" si="794"/>
        <v>Tuesday</v>
      </c>
      <c r="M5069" s="20">
        <f t="shared" si="795"/>
        <v>7</v>
      </c>
      <c r="N5069" s="19">
        <v>3696</v>
      </c>
      <c r="O5069" s="4">
        <f>MATCH(N5069-1,'Supply Data'!$K$12:$K$17)+1</f>
        <v>4</v>
      </c>
      <c r="P5069">
        <f>INDEX('Supply Data'!$L$12:$L$17,'Demand Data'!O5069)</f>
        <v>50</v>
      </c>
      <c r="R5069" t="str">
        <f t="shared" si="796"/>
        <v>29-Jul-08 Tuesday 24</v>
      </c>
    </row>
    <row r="5070" spans="4:18" x14ac:dyDescent="0.35">
      <c r="D5070" s="21">
        <f t="shared" si="797"/>
        <v>39658.999999987718</v>
      </c>
      <c r="E5070" s="21" t="b">
        <f t="shared" si="790"/>
        <v>0</v>
      </c>
      <c r="F5070" s="21" t="b">
        <f t="shared" si="791"/>
        <v>0</v>
      </c>
      <c r="G5070" s="20">
        <f t="shared" si="792"/>
        <v>1</v>
      </c>
      <c r="H5070" s="20">
        <f t="shared" si="793"/>
        <v>24</v>
      </c>
      <c r="I5070" s="20">
        <f t="shared" si="798"/>
        <v>1</v>
      </c>
      <c r="J5070" s="21">
        <f t="shared" si="799"/>
        <v>39659</v>
      </c>
      <c r="K5070" s="21"/>
      <c r="L5070" s="21" t="str">
        <f t="shared" si="794"/>
        <v>Wednesday</v>
      </c>
      <c r="M5070" s="20">
        <f t="shared" si="795"/>
        <v>7</v>
      </c>
      <c r="N5070" s="19">
        <v>3631.5</v>
      </c>
      <c r="O5070" s="4">
        <f>MATCH(N5070-1,'Supply Data'!$K$12:$K$17)+1</f>
        <v>4</v>
      </c>
      <c r="P5070">
        <f>INDEX('Supply Data'!$L$12:$L$17,'Demand Data'!O5070)</f>
        <v>50</v>
      </c>
      <c r="R5070" t="str">
        <f t="shared" si="796"/>
        <v>30-Jul-08 Wednesday 1</v>
      </c>
    </row>
    <row r="5071" spans="4:18" x14ac:dyDescent="0.35">
      <c r="D5071" s="21">
        <f t="shared" si="797"/>
        <v>39659.041666654382</v>
      </c>
      <c r="E5071" s="21" t="b">
        <f t="shared" si="790"/>
        <v>0</v>
      </c>
      <c r="F5071" s="21" t="b">
        <f t="shared" si="791"/>
        <v>0</v>
      </c>
      <c r="G5071" s="20">
        <f t="shared" si="792"/>
        <v>1</v>
      </c>
      <c r="H5071" s="20">
        <f t="shared" si="793"/>
        <v>24</v>
      </c>
      <c r="I5071" s="20">
        <f t="shared" si="798"/>
        <v>2</v>
      </c>
      <c r="J5071" s="21">
        <f t="shared" si="799"/>
        <v>39659</v>
      </c>
      <c r="K5071" s="21"/>
      <c r="L5071" s="21" t="str">
        <f t="shared" si="794"/>
        <v>Wednesday</v>
      </c>
      <c r="M5071" s="20">
        <f t="shared" si="795"/>
        <v>7</v>
      </c>
      <c r="N5071" s="19">
        <v>3543</v>
      </c>
      <c r="O5071" s="4">
        <f>MATCH(N5071-1,'Supply Data'!$K$12:$K$17)+1</f>
        <v>3</v>
      </c>
      <c r="P5071">
        <f>INDEX('Supply Data'!$L$12:$L$17,'Demand Data'!O5071)</f>
        <v>23</v>
      </c>
      <c r="R5071" t="str">
        <f t="shared" si="796"/>
        <v>30-Jul-08 Wednesday 2</v>
      </c>
    </row>
    <row r="5072" spans="4:18" x14ac:dyDescent="0.35">
      <c r="D5072" s="21">
        <f t="shared" si="797"/>
        <v>39659.083333321047</v>
      </c>
      <c r="E5072" s="21" t="b">
        <f t="shared" si="790"/>
        <v>0</v>
      </c>
      <c r="F5072" s="21" t="b">
        <f t="shared" si="791"/>
        <v>0</v>
      </c>
      <c r="G5072" s="20">
        <f t="shared" si="792"/>
        <v>1</v>
      </c>
      <c r="H5072" s="20">
        <f t="shared" si="793"/>
        <v>24</v>
      </c>
      <c r="I5072" s="20">
        <f t="shared" si="798"/>
        <v>3</v>
      </c>
      <c r="J5072" s="21">
        <f t="shared" si="799"/>
        <v>39659</v>
      </c>
      <c r="K5072" s="21"/>
      <c r="L5072" s="21" t="str">
        <f t="shared" si="794"/>
        <v>Wednesday</v>
      </c>
      <c r="M5072" s="20">
        <f t="shared" si="795"/>
        <v>7</v>
      </c>
      <c r="N5072" s="19">
        <v>3478.5</v>
      </c>
      <c r="O5072" s="4">
        <f>MATCH(N5072-1,'Supply Data'!$K$12:$K$17)+1</f>
        <v>3</v>
      </c>
      <c r="P5072">
        <f>INDEX('Supply Data'!$L$12:$L$17,'Demand Data'!O5072)</f>
        <v>23</v>
      </c>
      <c r="R5072" t="str">
        <f t="shared" si="796"/>
        <v>30-Jul-08 Wednesday 3</v>
      </c>
    </row>
    <row r="5073" spans="4:18" x14ac:dyDescent="0.35">
      <c r="D5073" s="21">
        <f t="shared" si="797"/>
        <v>39659.124999987711</v>
      </c>
      <c r="E5073" s="21" t="b">
        <f t="shared" si="790"/>
        <v>0</v>
      </c>
      <c r="F5073" s="21" t="b">
        <f t="shared" si="791"/>
        <v>0</v>
      </c>
      <c r="G5073" s="20">
        <f t="shared" si="792"/>
        <v>1</v>
      </c>
      <c r="H5073" s="20">
        <f t="shared" si="793"/>
        <v>24</v>
      </c>
      <c r="I5073" s="20">
        <f t="shared" si="798"/>
        <v>4</v>
      </c>
      <c r="J5073" s="21">
        <f t="shared" si="799"/>
        <v>39659</v>
      </c>
      <c r="K5073" s="21"/>
      <c r="L5073" s="21" t="str">
        <f t="shared" si="794"/>
        <v>Wednesday</v>
      </c>
      <c r="M5073" s="20">
        <f t="shared" si="795"/>
        <v>7</v>
      </c>
      <c r="N5073" s="19">
        <v>3483</v>
      </c>
      <c r="O5073" s="4">
        <f>MATCH(N5073-1,'Supply Data'!$K$12:$K$17)+1</f>
        <v>3</v>
      </c>
      <c r="P5073">
        <f>INDEX('Supply Data'!$L$12:$L$17,'Demand Data'!O5073)</f>
        <v>23</v>
      </c>
      <c r="R5073" t="str">
        <f t="shared" si="796"/>
        <v>30-Jul-08 Wednesday 4</v>
      </c>
    </row>
    <row r="5074" spans="4:18" x14ac:dyDescent="0.35">
      <c r="D5074" s="21">
        <f t="shared" si="797"/>
        <v>39659.166666654375</v>
      </c>
      <c r="E5074" s="21" t="b">
        <f t="shared" si="790"/>
        <v>0</v>
      </c>
      <c r="F5074" s="21" t="b">
        <f t="shared" si="791"/>
        <v>0</v>
      </c>
      <c r="G5074" s="20">
        <f t="shared" si="792"/>
        <v>1</v>
      </c>
      <c r="H5074" s="20">
        <f t="shared" si="793"/>
        <v>24</v>
      </c>
      <c r="I5074" s="20">
        <f t="shared" si="798"/>
        <v>5</v>
      </c>
      <c r="J5074" s="21">
        <f t="shared" si="799"/>
        <v>39659</v>
      </c>
      <c r="K5074" s="21"/>
      <c r="L5074" s="21" t="str">
        <f t="shared" si="794"/>
        <v>Wednesday</v>
      </c>
      <c r="M5074" s="20">
        <f t="shared" si="795"/>
        <v>7</v>
      </c>
      <c r="N5074" s="19">
        <v>3663</v>
      </c>
      <c r="O5074" s="4">
        <f>MATCH(N5074-1,'Supply Data'!$K$12:$K$17)+1</f>
        <v>4</v>
      </c>
      <c r="P5074">
        <f>INDEX('Supply Data'!$L$12:$L$17,'Demand Data'!O5074)</f>
        <v>50</v>
      </c>
      <c r="R5074" t="str">
        <f t="shared" si="796"/>
        <v>30-Jul-08 Wednesday 5</v>
      </c>
    </row>
    <row r="5075" spans="4:18" x14ac:dyDescent="0.35">
      <c r="D5075" s="21">
        <f t="shared" si="797"/>
        <v>39659.208333321039</v>
      </c>
      <c r="E5075" s="21" t="b">
        <f t="shared" si="790"/>
        <v>0</v>
      </c>
      <c r="F5075" s="21" t="b">
        <f t="shared" si="791"/>
        <v>0</v>
      </c>
      <c r="G5075" s="20">
        <f t="shared" si="792"/>
        <v>1</v>
      </c>
      <c r="H5075" s="20">
        <f t="shared" si="793"/>
        <v>24</v>
      </c>
      <c r="I5075" s="20">
        <f t="shared" si="798"/>
        <v>6</v>
      </c>
      <c r="J5075" s="21">
        <f t="shared" si="799"/>
        <v>39659</v>
      </c>
      <c r="K5075" s="21"/>
      <c r="L5075" s="21" t="str">
        <f t="shared" si="794"/>
        <v>Wednesday</v>
      </c>
      <c r="M5075" s="20">
        <f t="shared" si="795"/>
        <v>7</v>
      </c>
      <c r="N5075" s="19">
        <v>3810</v>
      </c>
      <c r="O5075" s="4">
        <f>MATCH(N5075-1,'Supply Data'!$K$12:$K$17)+1</f>
        <v>4</v>
      </c>
      <c r="P5075">
        <f>INDEX('Supply Data'!$L$12:$L$17,'Demand Data'!O5075)</f>
        <v>50</v>
      </c>
      <c r="R5075" t="str">
        <f t="shared" si="796"/>
        <v>30-Jul-08 Wednesday 6</v>
      </c>
    </row>
    <row r="5076" spans="4:18" x14ac:dyDescent="0.35">
      <c r="D5076" s="21">
        <f t="shared" si="797"/>
        <v>39659.249999987704</v>
      </c>
      <c r="E5076" s="21" t="b">
        <f t="shared" si="790"/>
        <v>0</v>
      </c>
      <c r="F5076" s="21" t="b">
        <f t="shared" si="791"/>
        <v>0</v>
      </c>
      <c r="G5076" s="20">
        <f t="shared" si="792"/>
        <v>1</v>
      </c>
      <c r="H5076" s="20">
        <f t="shared" si="793"/>
        <v>24</v>
      </c>
      <c r="I5076" s="20">
        <f t="shared" si="798"/>
        <v>7</v>
      </c>
      <c r="J5076" s="21">
        <f t="shared" si="799"/>
        <v>39659</v>
      </c>
      <c r="K5076" s="21"/>
      <c r="L5076" s="21" t="str">
        <f t="shared" si="794"/>
        <v>Wednesday</v>
      </c>
      <c r="M5076" s="20">
        <f t="shared" si="795"/>
        <v>7</v>
      </c>
      <c r="N5076" s="19">
        <v>3967.5</v>
      </c>
      <c r="O5076" s="4">
        <f>MATCH(N5076-1,'Supply Data'!$K$12:$K$17)+1</f>
        <v>4</v>
      </c>
      <c r="P5076">
        <f>INDEX('Supply Data'!$L$12:$L$17,'Demand Data'!O5076)</f>
        <v>50</v>
      </c>
      <c r="R5076" t="str">
        <f t="shared" si="796"/>
        <v>30-Jul-08 Wednesday 7</v>
      </c>
    </row>
    <row r="5077" spans="4:18" x14ac:dyDescent="0.35">
      <c r="D5077" s="21">
        <f t="shared" si="797"/>
        <v>39659.291666654368</v>
      </c>
      <c r="E5077" s="21" t="b">
        <f t="shared" si="790"/>
        <v>0</v>
      </c>
      <c r="F5077" s="21" t="b">
        <f t="shared" si="791"/>
        <v>0</v>
      </c>
      <c r="G5077" s="20">
        <f t="shared" si="792"/>
        <v>1</v>
      </c>
      <c r="H5077" s="20">
        <f t="shared" si="793"/>
        <v>24</v>
      </c>
      <c r="I5077" s="20">
        <f t="shared" si="798"/>
        <v>8</v>
      </c>
      <c r="J5077" s="21">
        <f t="shared" si="799"/>
        <v>39659</v>
      </c>
      <c r="K5077" s="21"/>
      <c r="L5077" s="21" t="str">
        <f t="shared" si="794"/>
        <v>Wednesday</v>
      </c>
      <c r="M5077" s="20">
        <f t="shared" si="795"/>
        <v>7</v>
      </c>
      <c r="N5077" s="19">
        <v>4452</v>
      </c>
      <c r="O5077" s="4">
        <f>MATCH(N5077-1,'Supply Data'!$K$12:$K$17)+1</f>
        <v>4</v>
      </c>
      <c r="P5077">
        <f>INDEX('Supply Data'!$L$12:$L$17,'Demand Data'!O5077)</f>
        <v>50</v>
      </c>
      <c r="R5077" t="str">
        <f t="shared" si="796"/>
        <v>30-Jul-08 Wednesday 8</v>
      </c>
    </row>
    <row r="5078" spans="4:18" x14ac:dyDescent="0.35">
      <c r="D5078" s="21">
        <f t="shared" si="797"/>
        <v>39659.333333321032</v>
      </c>
      <c r="E5078" s="21" t="b">
        <f t="shared" si="790"/>
        <v>0</v>
      </c>
      <c r="F5078" s="21" t="b">
        <f t="shared" si="791"/>
        <v>0</v>
      </c>
      <c r="G5078" s="20">
        <f t="shared" si="792"/>
        <v>1</v>
      </c>
      <c r="H5078" s="20">
        <f t="shared" si="793"/>
        <v>24</v>
      </c>
      <c r="I5078" s="20">
        <f t="shared" si="798"/>
        <v>9</v>
      </c>
      <c r="J5078" s="21">
        <f t="shared" si="799"/>
        <v>39659</v>
      </c>
      <c r="K5078" s="21"/>
      <c r="L5078" s="21" t="str">
        <f t="shared" si="794"/>
        <v>Wednesday</v>
      </c>
      <c r="M5078" s="20">
        <f t="shared" si="795"/>
        <v>7</v>
      </c>
      <c r="N5078" s="19">
        <v>5107.5</v>
      </c>
      <c r="O5078" s="4">
        <f>MATCH(N5078-1,'Supply Data'!$K$12:$K$17)+1</f>
        <v>5</v>
      </c>
      <c r="P5078">
        <f>INDEX('Supply Data'!$L$12:$L$17,'Demand Data'!O5078)</f>
        <v>75</v>
      </c>
      <c r="R5078" t="str">
        <f t="shared" si="796"/>
        <v>30-Jul-08 Wednesday 9</v>
      </c>
    </row>
    <row r="5079" spans="4:18" x14ac:dyDescent="0.35">
      <c r="D5079" s="21">
        <f t="shared" si="797"/>
        <v>39659.374999987696</v>
      </c>
      <c r="E5079" s="21" t="b">
        <f t="shared" si="790"/>
        <v>0</v>
      </c>
      <c r="F5079" s="21" t="b">
        <f t="shared" si="791"/>
        <v>0</v>
      </c>
      <c r="G5079" s="20">
        <f t="shared" si="792"/>
        <v>1</v>
      </c>
      <c r="H5079" s="20">
        <f t="shared" si="793"/>
        <v>24</v>
      </c>
      <c r="I5079" s="20">
        <f t="shared" si="798"/>
        <v>10</v>
      </c>
      <c r="J5079" s="21">
        <f t="shared" si="799"/>
        <v>39659</v>
      </c>
      <c r="K5079" s="21"/>
      <c r="L5079" s="21" t="str">
        <f t="shared" si="794"/>
        <v>Wednesday</v>
      </c>
      <c r="M5079" s="20">
        <f t="shared" si="795"/>
        <v>7</v>
      </c>
      <c r="N5079" s="19">
        <v>5380.5</v>
      </c>
      <c r="O5079" s="4">
        <f>MATCH(N5079-1,'Supply Data'!$K$12:$K$17)+1</f>
        <v>5</v>
      </c>
      <c r="P5079">
        <f>INDEX('Supply Data'!$L$12:$L$17,'Demand Data'!O5079)</f>
        <v>75</v>
      </c>
      <c r="R5079" t="str">
        <f t="shared" si="796"/>
        <v>30-Jul-08 Wednesday 10</v>
      </c>
    </row>
    <row r="5080" spans="4:18" x14ac:dyDescent="0.35">
      <c r="D5080" s="21">
        <f t="shared" si="797"/>
        <v>39659.416666654361</v>
      </c>
      <c r="E5080" s="21" t="b">
        <f t="shared" si="790"/>
        <v>0</v>
      </c>
      <c r="F5080" s="21" t="b">
        <f t="shared" si="791"/>
        <v>0</v>
      </c>
      <c r="G5080" s="20">
        <f t="shared" si="792"/>
        <v>1</v>
      </c>
      <c r="H5080" s="20">
        <f t="shared" si="793"/>
        <v>24</v>
      </c>
      <c r="I5080" s="20">
        <f t="shared" si="798"/>
        <v>11</v>
      </c>
      <c r="J5080" s="21">
        <f t="shared" si="799"/>
        <v>39659</v>
      </c>
      <c r="K5080" s="21"/>
      <c r="L5080" s="21" t="str">
        <f t="shared" si="794"/>
        <v>Wednesday</v>
      </c>
      <c r="M5080" s="20">
        <f t="shared" si="795"/>
        <v>7</v>
      </c>
      <c r="N5080" s="19">
        <v>5467.5</v>
      </c>
      <c r="O5080" s="4">
        <f>MATCH(N5080-1,'Supply Data'!$K$12:$K$17)+1</f>
        <v>5</v>
      </c>
      <c r="P5080">
        <f>INDEX('Supply Data'!$L$12:$L$17,'Demand Data'!O5080)</f>
        <v>75</v>
      </c>
      <c r="R5080" t="str">
        <f t="shared" si="796"/>
        <v>30-Jul-08 Wednesday 11</v>
      </c>
    </row>
    <row r="5081" spans="4:18" x14ac:dyDescent="0.35">
      <c r="D5081" s="21">
        <f t="shared" si="797"/>
        <v>39659.458333321025</v>
      </c>
      <c r="E5081" s="21" t="b">
        <f t="shared" si="790"/>
        <v>0</v>
      </c>
      <c r="F5081" s="21" t="b">
        <f t="shared" si="791"/>
        <v>0</v>
      </c>
      <c r="G5081" s="20">
        <f t="shared" si="792"/>
        <v>1</v>
      </c>
      <c r="H5081" s="20">
        <f t="shared" si="793"/>
        <v>24</v>
      </c>
      <c r="I5081" s="20">
        <f t="shared" si="798"/>
        <v>12</v>
      </c>
      <c r="J5081" s="21">
        <f t="shared" si="799"/>
        <v>39659</v>
      </c>
      <c r="K5081" s="21"/>
      <c r="L5081" s="21" t="str">
        <f t="shared" si="794"/>
        <v>Wednesday</v>
      </c>
      <c r="M5081" s="20">
        <f t="shared" si="795"/>
        <v>7</v>
      </c>
      <c r="N5081" s="19">
        <v>5223</v>
      </c>
      <c r="O5081" s="4">
        <f>MATCH(N5081-1,'Supply Data'!$K$12:$K$17)+1</f>
        <v>5</v>
      </c>
      <c r="P5081">
        <f>INDEX('Supply Data'!$L$12:$L$17,'Demand Data'!O5081)</f>
        <v>75</v>
      </c>
      <c r="R5081" t="str">
        <f t="shared" si="796"/>
        <v>30-Jul-08 Wednesday 12</v>
      </c>
    </row>
    <row r="5082" spans="4:18" x14ac:dyDescent="0.35">
      <c r="D5082" s="21">
        <f t="shared" si="797"/>
        <v>39659.499999987689</v>
      </c>
      <c r="E5082" s="21" t="b">
        <f t="shared" si="790"/>
        <v>0</v>
      </c>
      <c r="F5082" s="21" t="b">
        <f t="shared" si="791"/>
        <v>0</v>
      </c>
      <c r="G5082" s="20">
        <f t="shared" si="792"/>
        <v>1</v>
      </c>
      <c r="H5082" s="20">
        <f t="shared" si="793"/>
        <v>24</v>
      </c>
      <c r="I5082" s="20">
        <f t="shared" si="798"/>
        <v>13</v>
      </c>
      <c r="J5082" s="21">
        <f t="shared" si="799"/>
        <v>39659</v>
      </c>
      <c r="K5082" s="21"/>
      <c r="L5082" s="21" t="str">
        <f t="shared" si="794"/>
        <v>Wednesday</v>
      </c>
      <c r="M5082" s="20">
        <f t="shared" si="795"/>
        <v>7</v>
      </c>
      <c r="N5082" s="19">
        <v>5184</v>
      </c>
      <c r="O5082" s="4">
        <f>MATCH(N5082-1,'Supply Data'!$K$12:$K$17)+1</f>
        <v>5</v>
      </c>
      <c r="P5082">
        <f>INDEX('Supply Data'!$L$12:$L$17,'Demand Data'!O5082)</f>
        <v>75</v>
      </c>
      <c r="R5082" t="str">
        <f t="shared" si="796"/>
        <v>30-Jul-08 Wednesday 13</v>
      </c>
    </row>
    <row r="5083" spans="4:18" x14ac:dyDescent="0.35">
      <c r="D5083" s="21">
        <f t="shared" si="797"/>
        <v>39659.541666654353</v>
      </c>
      <c r="E5083" s="21" t="b">
        <f t="shared" si="790"/>
        <v>0</v>
      </c>
      <c r="F5083" s="21" t="b">
        <f t="shared" si="791"/>
        <v>0</v>
      </c>
      <c r="G5083" s="20">
        <f t="shared" si="792"/>
        <v>1</v>
      </c>
      <c r="H5083" s="20">
        <f t="shared" si="793"/>
        <v>24</v>
      </c>
      <c r="I5083" s="20">
        <f t="shared" si="798"/>
        <v>14</v>
      </c>
      <c r="J5083" s="21">
        <f t="shared" si="799"/>
        <v>39659</v>
      </c>
      <c r="K5083" s="21"/>
      <c r="L5083" s="21" t="str">
        <f t="shared" si="794"/>
        <v>Wednesday</v>
      </c>
      <c r="M5083" s="20">
        <f t="shared" si="795"/>
        <v>7</v>
      </c>
      <c r="N5083" s="19">
        <v>5350.5</v>
      </c>
      <c r="O5083" s="4">
        <f>MATCH(N5083-1,'Supply Data'!$K$12:$K$17)+1</f>
        <v>5</v>
      </c>
      <c r="P5083">
        <f>INDEX('Supply Data'!$L$12:$L$17,'Demand Data'!O5083)</f>
        <v>75</v>
      </c>
      <c r="R5083" t="str">
        <f t="shared" si="796"/>
        <v>30-Jul-08 Wednesday 14</v>
      </c>
    </row>
    <row r="5084" spans="4:18" x14ac:dyDescent="0.35">
      <c r="D5084" s="21">
        <f t="shared" si="797"/>
        <v>39659.583333321018</v>
      </c>
      <c r="E5084" s="21" t="b">
        <f t="shared" si="790"/>
        <v>0</v>
      </c>
      <c r="F5084" s="21" t="b">
        <f t="shared" si="791"/>
        <v>0</v>
      </c>
      <c r="G5084" s="20">
        <f t="shared" si="792"/>
        <v>1</v>
      </c>
      <c r="H5084" s="20">
        <f t="shared" si="793"/>
        <v>24</v>
      </c>
      <c r="I5084" s="20">
        <f t="shared" si="798"/>
        <v>15</v>
      </c>
      <c r="J5084" s="21">
        <f t="shared" si="799"/>
        <v>39659</v>
      </c>
      <c r="K5084" s="21"/>
      <c r="L5084" s="21" t="str">
        <f t="shared" si="794"/>
        <v>Wednesday</v>
      </c>
      <c r="M5084" s="20">
        <f t="shared" si="795"/>
        <v>7</v>
      </c>
      <c r="N5084" s="19">
        <v>5202</v>
      </c>
      <c r="O5084" s="4">
        <f>MATCH(N5084-1,'Supply Data'!$K$12:$K$17)+1</f>
        <v>5</v>
      </c>
      <c r="P5084">
        <f>INDEX('Supply Data'!$L$12:$L$17,'Demand Data'!O5084)</f>
        <v>75</v>
      </c>
      <c r="R5084" t="str">
        <f t="shared" si="796"/>
        <v>30-Jul-08 Wednesday 15</v>
      </c>
    </row>
    <row r="5085" spans="4:18" x14ac:dyDescent="0.35">
      <c r="D5085" s="21">
        <f t="shared" si="797"/>
        <v>39659.624999987682</v>
      </c>
      <c r="E5085" s="21" t="b">
        <f t="shared" si="790"/>
        <v>0</v>
      </c>
      <c r="F5085" s="21" t="b">
        <f t="shared" si="791"/>
        <v>0</v>
      </c>
      <c r="G5085" s="20">
        <f t="shared" si="792"/>
        <v>1</v>
      </c>
      <c r="H5085" s="20">
        <f t="shared" si="793"/>
        <v>24</v>
      </c>
      <c r="I5085" s="20">
        <f t="shared" si="798"/>
        <v>16</v>
      </c>
      <c r="J5085" s="21">
        <f t="shared" si="799"/>
        <v>39659</v>
      </c>
      <c r="K5085" s="21"/>
      <c r="L5085" s="21" t="str">
        <f t="shared" si="794"/>
        <v>Wednesday</v>
      </c>
      <c r="M5085" s="20">
        <f t="shared" si="795"/>
        <v>7</v>
      </c>
      <c r="N5085" s="19">
        <v>5200.5</v>
      </c>
      <c r="O5085" s="4">
        <f>MATCH(N5085-1,'Supply Data'!$K$12:$K$17)+1</f>
        <v>5</v>
      </c>
      <c r="P5085">
        <f>INDEX('Supply Data'!$L$12:$L$17,'Demand Data'!O5085)</f>
        <v>75</v>
      </c>
      <c r="R5085" t="str">
        <f t="shared" si="796"/>
        <v>30-Jul-08 Wednesday 16</v>
      </c>
    </row>
    <row r="5086" spans="4:18" x14ac:dyDescent="0.35">
      <c r="D5086" s="21">
        <f t="shared" si="797"/>
        <v>39659.666666654346</v>
      </c>
      <c r="E5086" s="21" t="b">
        <f t="shared" si="790"/>
        <v>0</v>
      </c>
      <c r="F5086" s="21" t="b">
        <f t="shared" si="791"/>
        <v>0</v>
      </c>
      <c r="G5086" s="20">
        <f t="shared" si="792"/>
        <v>1</v>
      </c>
      <c r="H5086" s="20">
        <f t="shared" si="793"/>
        <v>24</v>
      </c>
      <c r="I5086" s="20">
        <f t="shared" si="798"/>
        <v>17</v>
      </c>
      <c r="J5086" s="21">
        <f t="shared" si="799"/>
        <v>39659</v>
      </c>
      <c r="K5086" s="21"/>
      <c r="L5086" s="21" t="str">
        <f t="shared" si="794"/>
        <v>Wednesday</v>
      </c>
      <c r="M5086" s="20">
        <f t="shared" si="795"/>
        <v>7</v>
      </c>
      <c r="N5086" s="19">
        <v>5172</v>
      </c>
      <c r="O5086" s="4">
        <f>MATCH(N5086-1,'Supply Data'!$K$12:$K$17)+1</f>
        <v>5</v>
      </c>
      <c r="P5086">
        <f>INDEX('Supply Data'!$L$12:$L$17,'Demand Data'!O5086)</f>
        <v>75</v>
      </c>
      <c r="R5086" t="str">
        <f t="shared" si="796"/>
        <v>30-Jul-08 Wednesday 17</v>
      </c>
    </row>
    <row r="5087" spans="4:18" x14ac:dyDescent="0.35">
      <c r="D5087" s="21">
        <f t="shared" si="797"/>
        <v>39659.70833332101</v>
      </c>
      <c r="E5087" s="21" t="b">
        <f t="shared" si="790"/>
        <v>0</v>
      </c>
      <c r="F5087" s="21" t="b">
        <f t="shared" si="791"/>
        <v>0</v>
      </c>
      <c r="G5087" s="20">
        <f t="shared" si="792"/>
        <v>1</v>
      </c>
      <c r="H5087" s="20">
        <f t="shared" si="793"/>
        <v>24</v>
      </c>
      <c r="I5087" s="20">
        <f t="shared" si="798"/>
        <v>18</v>
      </c>
      <c r="J5087" s="21">
        <f t="shared" si="799"/>
        <v>39659</v>
      </c>
      <c r="K5087" s="21"/>
      <c r="L5087" s="21" t="str">
        <f t="shared" si="794"/>
        <v>Wednesday</v>
      </c>
      <c r="M5087" s="20">
        <f t="shared" si="795"/>
        <v>7</v>
      </c>
      <c r="N5087" s="19">
        <v>5217</v>
      </c>
      <c r="O5087" s="4">
        <f>MATCH(N5087-1,'Supply Data'!$K$12:$K$17)+1</f>
        <v>5</v>
      </c>
      <c r="P5087">
        <f>INDEX('Supply Data'!$L$12:$L$17,'Demand Data'!O5087)</f>
        <v>75</v>
      </c>
      <c r="R5087" t="str">
        <f t="shared" si="796"/>
        <v>30-Jul-08 Wednesday 18</v>
      </c>
    </row>
    <row r="5088" spans="4:18" x14ac:dyDescent="0.35">
      <c r="D5088" s="21">
        <f t="shared" si="797"/>
        <v>39659.749999987675</v>
      </c>
      <c r="E5088" s="21" t="b">
        <f t="shared" si="790"/>
        <v>0</v>
      </c>
      <c r="F5088" s="21" t="b">
        <f t="shared" si="791"/>
        <v>0</v>
      </c>
      <c r="G5088" s="20">
        <f t="shared" si="792"/>
        <v>1</v>
      </c>
      <c r="H5088" s="20">
        <f t="shared" si="793"/>
        <v>24</v>
      </c>
      <c r="I5088" s="20">
        <f t="shared" si="798"/>
        <v>19</v>
      </c>
      <c r="J5088" s="21">
        <f t="shared" si="799"/>
        <v>39659</v>
      </c>
      <c r="K5088" s="21"/>
      <c r="L5088" s="21" t="str">
        <f t="shared" si="794"/>
        <v>Wednesday</v>
      </c>
      <c r="M5088" s="20">
        <f t="shared" si="795"/>
        <v>7</v>
      </c>
      <c r="N5088" s="19">
        <v>5442</v>
      </c>
      <c r="O5088" s="4">
        <f>MATCH(N5088-1,'Supply Data'!$K$12:$K$17)+1</f>
        <v>5</v>
      </c>
      <c r="P5088">
        <f>INDEX('Supply Data'!$L$12:$L$17,'Demand Data'!O5088)</f>
        <v>75</v>
      </c>
      <c r="R5088" t="str">
        <f t="shared" si="796"/>
        <v>30-Jul-08 Wednesday 19</v>
      </c>
    </row>
    <row r="5089" spans="4:18" x14ac:dyDescent="0.35">
      <c r="D5089" s="21">
        <f t="shared" si="797"/>
        <v>39659.791666654339</v>
      </c>
      <c r="E5089" s="21" t="b">
        <f t="shared" si="790"/>
        <v>0</v>
      </c>
      <c r="F5089" s="21" t="b">
        <f t="shared" si="791"/>
        <v>0</v>
      </c>
      <c r="G5089" s="20">
        <f t="shared" si="792"/>
        <v>1</v>
      </c>
      <c r="H5089" s="20">
        <f t="shared" si="793"/>
        <v>24</v>
      </c>
      <c r="I5089" s="20">
        <f t="shared" si="798"/>
        <v>20</v>
      </c>
      <c r="J5089" s="21">
        <f t="shared" si="799"/>
        <v>39659</v>
      </c>
      <c r="K5089" s="21"/>
      <c r="L5089" s="21" t="str">
        <f t="shared" si="794"/>
        <v>Wednesday</v>
      </c>
      <c r="M5089" s="20">
        <f t="shared" si="795"/>
        <v>7</v>
      </c>
      <c r="N5089" s="19">
        <v>5209.5</v>
      </c>
      <c r="O5089" s="4">
        <f>MATCH(N5089-1,'Supply Data'!$K$12:$K$17)+1</f>
        <v>5</v>
      </c>
      <c r="P5089">
        <f>INDEX('Supply Data'!$L$12:$L$17,'Demand Data'!O5089)</f>
        <v>75</v>
      </c>
      <c r="R5089" t="str">
        <f t="shared" si="796"/>
        <v>30-Jul-08 Wednesday 20</v>
      </c>
    </row>
    <row r="5090" spans="4:18" x14ac:dyDescent="0.35">
      <c r="D5090" s="21">
        <f t="shared" si="797"/>
        <v>39659.833333321003</v>
      </c>
      <c r="E5090" s="21" t="b">
        <f t="shared" si="790"/>
        <v>0</v>
      </c>
      <c r="F5090" s="21" t="b">
        <f t="shared" si="791"/>
        <v>0</v>
      </c>
      <c r="G5090" s="20">
        <f t="shared" si="792"/>
        <v>1</v>
      </c>
      <c r="H5090" s="20">
        <f t="shared" si="793"/>
        <v>24</v>
      </c>
      <c r="I5090" s="20">
        <f t="shared" si="798"/>
        <v>21</v>
      </c>
      <c r="J5090" s="21">
        <f t="shared" si="799"/>
        <v>39659</v>
      </c>
      <c r="K5090" s="21"/>
      <c r="L5090" s="21" t="str">
        <f t="shared" si="794"/>
        <v>Wednesday</v>
      </c>
      <c r="M5090" s="20">
        <f t="shared" si="795"/>
        <v>7</v>
      </c>
      <c r="N5090" s="19">
        <v>4885.5</v>
      </c>
      <c r="O5090" s="4">
        <f>MATCH(N5090-1,'Supply Data'!$K$12:$K$17)+1</f>
        <v>5</v>
      </c>
      <c r="P5090">
        <f>INDEX('Supply Data'!$L$12:$L$17,'Demand Data'!O5090)</f>
        <v>75</v>
      </c>
      <c r="R5090" t="str">
        <f t="shared" si="796"/>
        <v>30-Jul-08 Wednesday 21</v>
      </c>
    </row>
    <row r="5091" spans="4:18" x14ac:dyDescent="0.35">
      <c r="D5091" s="21">
        <f t="shared" si="797"/>
        <v>39659.874999987667</v>
      </c>
      <c r="E5091" s="21" t="b">
        <f t="shared" si="790"/>
        <v>0</v>
      </c>
      <c r="F5091" s="21" t="b">
        <f t="shared" si="791"/>
        <v>0</v>
      </c>
      <c r="G5091" s="20">
        <f t="shared" si="792"/>
        <v>1</v>
      </c>
      <c r="H5091" s="20">
        <f t="shared" si="793"/>
        <v>24</v>
      </c>
      <c r="I5091" s="20">
        <f t="shared" si="798"/>
        <v>22</v>
      </c>
      <c r="J5091" s="21">
        <f t="shared" si="799"/>
        <v>39659</v>
      </c>
      <c r="K5091" s="21"/>
      <c r="L5091" s="21" t="str">
        <f t="shared" si="794"/>
        <v>Wednesday</v>
      </c>
      <c r="M5091" s="20">
        <f t="shared" si="795"/>
        <v>7</v>
      </c>
      <c r="N5091" s="19">
        <v>4473</v>
      </c>
      <c r="O5091" s="4">
        <f>MATCH(N5091-1,'Supply Data'!$K$12:$K$17)+1</f>
        <v>4</v>
      </c>
      <c r="P5091">
        <f>INDEX('Supply Data'!$L$12:$L$17,'Demand Data'!O5091)</f>
        <v>50</v>
      </c>
      <c r="R5091" t="str">
        <f t="shared" si="796"/>
        <v>30-Jul-08 Wednesday 22</v>
      </c>
    </row>
    <row r="5092" spans="4:18" x14ac:dyDescent="0.35">
      <c r="D5092" s="21">
        <f t="shared" si="797"/>
        <v>39659.916666654331</v>
      </c>
      <c r="E5092" s="21" t="b">
        <f t="shared" si="790"/>
        <v>0</v>
      </c>
      <c r="F5092" s="21" t="b">
        <f t="shared" si="791"/>
        <v>0</v>
      </c>
      <c r="G5092" s="20">
        <f t="shared" si="792"/>
        <v>1</v>
      </c>
      <c r="H5092" s="20">
        <f t="shared" si="793"/>
        <v>24</v>
      </c>
      <c r="I5092" s="20">
        <f t="shared" si="798"/>
        <v>23</v>
      </c>
      <c r="J5092" s="21">
        <f t="shared" si="799"/>
        <v>39659</v>
      </c>
      <c r="K5092" s="21"/>
      <c r="L5092" s="21" t="str">
        <f t="shared" si="794"/>
        <v>Wednesday</v>
      </c>
      <c r="M5092" s="20">
        <f t="shared" si="795"/>
        <v>7</v>
      </c>
      <c r="N5092" s="19">
        <v>4011</v>
      </c>
      <c r="O5092" s="4">
        <f>MATCH(N5092-1,'Supply Data'!$K$12:$K$17)+1</f>
        <v>4</v>
      </c>
      <c r="P5092">
        <f>INDEX('Supply Data'!$L$12:$L$17,'Demand Data'!O5092)</f>
        <v>50</v>
      </c>
      <c r="R5092" t="str">
        <f t="shared" si="796"/>
        <v>30-Jul-08 Wednesday 23</v>
      </c>
    </row>
    <row r="5093" spans="4:18" x14ac:dyDescent="0.35">
      <c r="D5093" s="21">
        <f t="shared" si="797"/>
        <v>39659.958333320996</v>
      </c>
      <c r="E5093" s="21" t="b">
        <f t="shared" si="790"/>
        <v>0</v>
      </c>
      <c r="F5093" s="21" t="b">
        <f t="shared" si="791"/>
        <v>0</v>
      </c>
      <c r="G5093" s="20">
        <f t="shared" si="792"/>
        <v>1</v>
      </c>
      <c r="H5093" s="20">
        <f t="shared" si="793"/>
        <v>24</v>
      </c>
      <c r="I5093" s="20">
        <f t="shared" si="798"/>
        <v>24</v>
      </c>
      <c r="J5093" s="21">
        <f t="shared" si="799"/>
        <v>39659</v>
      </c>
      <c r="K5093" s="21"/>
      <c r="L5093" s="21" t="str">
        <f t="shared" si="794"/>
        <v>Wednesday</v>
      </c>
      <c r="M5093" s="20">
        <f t="shared" si="795"/>
        <v>7</v>
      </c>
      <c r="N5093" s="19">
        <v>3744</v>
      </c>
      <c r="O5093" s="4">
        <f>MATCH(N5093-1,'Supply Data'!$K$12:$K$17)+1</f>
        <v>4</v>
      </c>
      <c r="P5093">
        <f>INDEX('Supply Data'!$L$12:$L$17,'Demand Data'!O5093)</f>
        <v>50</v>
      </c>
      <c r="R5093" t="str">
        <f t="shared" si="796"/>
        <v>30-Jul-08 Wednesday 24</v>
      </c>
    </row>
    <row r="5094" spans="4:18" x14ac:dyDescent="0.35">
      <c r="D5094" s="21">
        <f t="shared" si="797"/>
        <v>39659.99999998766</v>
      </c>
      <c r="E5094" s="21" t="b">
        <f t="shared" si="790"/>
        <v>0</v>
      </c>
      <c r="F5094" s="21" t="b">
        <f t="shared" si="791"/>
        <v>0</v>
      </c>
      <c r="G5094" s="20">
        <f t="shared" si="792"/>
        <v>1</v>
      </c>
      <c r="H5094" s="20">
        <f t="shared" si="793"/>
        <v>24</v>
      </c>
      <c r="I5094" s="20">
        <f t="shared" si="798"/>
        <v>1</v>
      </c>
      <c r="J5094" s="21">
        <f t="shared" si="799"/>
        <v>39660</v>
      </c>
      <c r="K5094" s="21"/>
      <c r="L5094" s="21" t="str">
        <f t="shared" si="794"/>
        <v>Thursday</v>
      </c>
      <c r="M5094" s="20">
        <f t="shared" si="795"/>
        <v>7</v>
      </c>
      <c r="N5094" s="19">
        <v>3619.5</v>
      </c>
      <c r="O5094" s="4">
        <f>MATCH(N5094-1,'Supply Data'!$K$12:$K$17)+1</f>
        <v>4</v>
      </c>
      <c r="P5094">
        <f>INDEX('Supply Data'!$L$12:$L$17,'Demand Data'!O5094)</f>
        <v>50</v>
      </c>
      <c r="R5094" t="str">
        <f t="shared" si="796"/>
        <v>31-Jul-08 Thursday 1</v>
      </c>
    </row>
    <row r="5095" spans="4:18" x14ac:dyDescent="0.35">
      <c r="D5095" s="21">
        <f t="shared" si="797"/>
        <v>39660.041666654324</v>
      </c>
      <c r="E5095" s="21" t="b">
        <f t="shared" si="790"/>
        <v>0</v>
      </c>
      <c r="F5095" s="21" t="b">
        <f t="shared" si="791"/>
        <v>0</v>
      </c>
      <c r="G5095" s="20">
        <f t="shared" si="792"/>
        <v>1</v>
      </c>
      <c r="H5095" s="20">
        <f t="shared" si="793"/>
        <v>24</v>
      </c>
      <c r="I5095" s="20">
        <f t="shared" si="798"/>
        <v>2</v>
      </c>
      <c r="J5095" s="21">
        <f t="shared" si="799"/>
        <v>39660</v>
      </c>
      <c r="K5095" s="21"/>
      <c r="L5095" s="21" t="str">
        <f t="shared" si="794"/>
        <v>Thursday</v>
      </c>
      <c r="M5095" s="20">
        <f t="shared" si="795"/>
        <v>7</v>
      </c>
      <c r="N5095" s="19">
        <v>3490.5</v>
      </c>
      <c r="O5095" s="4">
        <f>MATCH(N5095-1,'Supply Data'!$K$12:$K$17)+1</f>
        <v>3</v>
      </c>
      <c r="P5095">
        <f>INDEX('Supply Data'!$L$12:$L$17,'Demand Data'!O5095)</f>
        <v>23</v>
      </c>
      <c r="R5095" t="str">
        <f t="shared" si="796"/>
        <v>31-Jul-08 Thursday 2</v>
      </c>
    </row>
    <row r="5096" spans="4:18" x14ac:dyDescent="0.35">
      <c r="D5096" s="21">
        <f t="shared" si="797"/>
        <v>39660.083333320988</v>
      </c>
      <c r="E5096" s="21" t="b">
        <f t="shared" si="790"/>
        <v>0</v>
      </c>
      <c r="F5096" s="21" t="b">
        <f t="shared" si="791"/>
        <v>0</v>
      </c>
      <c r="G5096" s="20">
        <f t="shared" si="792"/>
        <v>1</v>
      </c>
      <c r="H5096" s="20">
        <f t="shared" si="793"/>
        <v>24</v>
      </c>
      <c r="I5096" s="20">
        <f t="shared" si="798"/>
        <v>3</v>
      </c>
      <c r="J5096" s="21">
        <f t="shared" si="799"/>
        <v>39660</v>
      </c>
      <c r="K5096" s="21"/>
      <c r="L5096" s="21" t="str">
        <f t="shared" si="794"/>
        <v>Thursday</v>
      </c>
      <c r="M5096" s="20">
        <f t="shared" si="795"/>
        <v>7</v>
      </c>
      <c r="N5096" s="19">
        <v>3438</v>
      </c>
      <c r="O5096" s="4">
        <f>MATCH(N5096-1,'Supply Data'!$K$12:$K$17)+1</f>
        <v>3</v>
      </c>
      <c r="P5096">
        <f>INDEX('Supply Data'!$L$12:$L$17,'Demand Data'!O5096)</f>
        <v>23</v>
      </c>
      <c r="R5096" t="str">
        <f t="shared" si="796"/>
        <v>31-Jul-08 Thursday 3</v>
      </c>
    </row>
    <row r="5097" spans="4:18" x14ac:dyDescent="0.35">
      <c r="D5097" s="21">
        <f t="shared" si="797"/>
        <v>39660.124999987653</v>
      </c>
      <c r="E5097" s="21" t="b">
        <f t="shared" si="790"/>
        <v>0</v>
      </c>
      <c r="F5097" s="21" t="b">
        <f t="shared" si="791"/>
        <v>0</v>
      </c>
      <c r="G5097" s="20">
        <f t="shared" si="792"/>
        <v>1</v>
      </c>
      <c r="H5097" s="20">
        <f t="shared" si="793"/>
        <v>24</v>
      </c>
      <c r="I5097" s="20">
        <f t="shared" si="798"/>
        <v>4</v>
      </c>
      <c r="J5097" s="21">
        <f t="shared" si="799"/>
        <v>39660</v>
      </c>
      <c r="K5097" s="21"/>
      <c r="L5097" s="21" t="str">
        <f t="shared" si="794"/>
        <v>Thursday</v>
      </c>
      <c r="M5097" s="20">
        <f t="shared" si="795"/>
        <v>7</v>
      </c>
      <c r="N5097" s="19">
        <v>3480</v>
      </c>
      <c r="O5097" s="4">
        <f>MATCH(N5097-1,'Supply Data'!$K$12:$K$17)+1</f>
        <v>3</v>
      </c>
      <c r="P5097">
        <f>INDEX('Supply Data'!$L$12:$L$17,'Demand Data'!O5097)</f>
        <v>23</v>
      </c>
      <c r="R5097" t="str">
        <f t="shared" si="796"/>
        <v>31-Jul-08 Thursday 4</v>
      </c>
    </row>
    <row r="5098" spans="4:18" x14ac:dyDescent="0.35">
      <c r="D5098" s="21">
        <f t="shared" si="797"/>
        <v>39660.166666654317</v>
      </c>
      <c r="E5098" s="21" t="b">
        <f t="shared" si="790"/>
        <v>0</v>
      </c>
      <c r="F5098" s="21" t="b">
        <f t="shared" si="791"/>
        <v>0</v>
      </c>
      <c r="G5098" s="20">
        <f t="shared" si="792"/>
        <v>1</v>
      </c>
      <c r="H5098" s="20">
        <f t="shared" si="793"/>
        <v>24</v>
      </c>
      <c r="I5098" s="20">
        <f t="shared" si="798"/>
        <v>5</v>
      </c>
      <c r="J5098" s="21">
        <f t="shared" si="799"/>
        <v>39660</v>
      </c>
      <c r="K5098" s="21"/>
      <c r="L5098" s="21" t="str">
        <f t="shared" si="794"/>
        <v>Thursday</v>
      </c>
      <c r="M5098" s="20">
        <f t="shared" si="795"/>
        <v>7</v>
      </c>
      <c r="N5098" s="19">
        <v>3589.5</v>
      </c>
      <c r="O5098" s="4">
        <f>MATCH(N5098-1,'Supply Data'!$K$12:$K$17)+1</f>
        <v>3</v>
      </c>
      <c r="P5098">
        <f>INDEX('Supply Data'!$L$12:$L$17,'Demand Data'!O5098)</f>
        <v>23</v>
      </c>
      <c r="R5098" t="str">
        <f t="shared" si="796"/>
        <v>31-Jul-08 Thursday 5</v>
      </c>
    </row>
    <row r="5099" spans="4:18" x14ac:dyDescent="0.35">
      <c r="D5099" s="21">
        <f t="shared" si="797"/>
        <v>39660.208333320981</v>
      </c>
      <c r="E5099" s="21" t="b">
        <f t="shared" si="790"/>
        <v>0</v>
      </c>
      <c r="F5099" s="21" t="b">
        <f t="shared" si="791"/>
        <v>0</v>
      </c>
      <c r="G5099" s="20">
        <f t="shared" si="792"/>
        <v>1</v>
      </c>
      <c r="H5099" s="20">
        <f t="shared" si="793"/>
        <v>24</v>
      </c>
      <c r="I5099" s="20">
        <f t="shared" si="798"/>
        <v>6</v>
      </c>
      <c r="J5099" s="21">
        <f t="shared" si="799"/>
        <v>39660</v>
      </c>
      <c r="K5099" s="21"/>
      <c r="L5099" s="21" t="str">
        <f t="shared" si="794"/>
        <v>Thursday</v>
      </c>
      <c r="M5099" s="20">
        <f t="shared" si="795"/>
        <v>7</v>
      </c>
      <c r="N5099" s="19">
        <v>3820.5</v>
      </c>
      <c r="O5099" s="4">
        <f>MATCH(N5099-1,'Supply Data'!$K$12:$K$17)+1</f>
        <v>4</v>
      </c>
      <c r="P5099">
        <f>INDEX('Supply Data'!$L$12:$L$17,'Demand Data'!O5099)</f>
        <v>50</v>
      </c>
      <c r="R5099" t="str">
        <f t="shared" si="796"/>
        <v>31-Jul-08 Thursday 6</v>
      </c>
    </row>
    <row r="5100" spans="4:18" x14ac:dyDescent="0.35">
      <c r="D5100" s="21">
        <f t="shared" si="797"/>
        <v>39660.249999987645</v>
      </c>
      <c r="E5100" s="21" t="b">
        <f t="shared" si="790"/>
        <v>0</v>
      </c>
      <c r="F5100" s="21" t="b">
        <f t="shared" si="791"/>
        <v>0</v>
      </c>
      <c r="G5100" s="20">
        <f t="shared" si="792"/>
        <v>1</v>
      </c>
      <c r="H5100" s="20">
        <f t="shared" si="793"/>
        <v>24</v>
      </c>
      <c r="I5100" s="20">
        <f t="shared" si="798"/>
        <v>7</v>
      </c>
      <c r="J5100" s="21">
        <f t="shared" si="799"/>
        <v>39660</v>
      </c>
      <c r="K5100" s="21"/>
      <c r="L5100" s="21" t="str">
        <f t="shared" si="794"/>
        <v>Thursday</v>
      </c>
      <c r="M5100" s="20">
        <f t="shared" si="795"/>
        <v>7</v>
      </c>
      <c r="N5100" s="19">
        <v>3934.5</v>
      </c>
      <c r="O5100" s="4">
        <f>MATCH(N5100-1,'Supply Data'!$K$12:$K$17)+1</f>
        <v>4</v>
      </c>
      <c r="P5100">
        <f>INDEX('Supply Data'!$L$12:$L$17,'Demand Data'!O5100)</f>
        <v>50</v>
      </c>
      <c r="R5100" t="str">
        <f t="shared" si="796"/>
        <v>31-Jul-08 Thursday 7</v>
      </c>
    </row>
    <row r="5101" spans="4:18" x14ac:dyDescent="0.35">
      <c r="D5101" s="21">
        <f t="shared" si="797"/>
        <v>39660.29166665431</v>
      </c>
      <c r="E5101" s="21" t="b">
        <f t="shared" si="790"/>
        <v>0</v>
      </c>
      <c r="F5101" s="21" t="b">
        <f t="shared" si="791"/>
        <v>0</v>
      </c>
      <c r="G5101" s="20">
        <f t="shared" si="792"/>
        <v>1</v>
      </c>
      <c r="H5101" s="20">
        <f t="shared" si="793"/>
        <v>24</v>
      </c>
      <c r="I5101" s="20">
        <f t="shared" si="798"/>
        <v>8</v>
      </c>
      <c r="J5101" s="21">
        <f t="shared" si="799"/>
        <v>39660</v>
      </c>
      <c r="K5101" s="21"/>
      <c r="L5101" s="21" t="str">
        <f t="shared" si="794"/>
        <v>Thursday</v>
      </c>
      <c r="M5101" s="20">
        <f t="shared" si="795"/>
        <v>7</v>
      </c>
      <c r="N5101" s="19">
        <v>4512</v>
      </c>
      <c r="O5101" s="4">
        <f>MATCH(N5101-1,'Supply Data'!$K$12:$K$17)+1</f>
        <v>4</v>
      </c>
      <c r="P5101">
        <f>INDEX('Supply Data'!$L$12:$L$17,'Demand Data'!O5101)</f>
        <v>50</v>
      </c>
      <c r="R5101" t="str">
        <f t="shared" si="796"/>
        <v>31-Jul-08 Thursday 8</v>
      </c>
    </row>
    <row r="5102" spans="4:18" x14ac:dyDescent="0.35">
      <c r="D5102" s="21">
        <f t="shared" si="797"/>
        <v>39660.333333320974</v>
      </c>
      <c r="E5102" s="21" t="b">
        <f t="shared" si="790"/>
        <v>0</v>
      </c>
      <c r="F5102" s="21" t="b">
        <f t="shared" si="791"/>
        <v>0</v>
      </c>
      <c r="G5102" s="20">
        <f t="shared" si="792"/>
        <v>1</v>
      </c>
      <c r="H5102" s="20">
        <f t="shared" si="793"/>
        <v>24</v>
      </c>
      <c r="I5102" s="20">
        <f t="shared" si="798"/>
        <v>9</v>
      </c>
      <c r="J5102" s="21">
        <f t="shared" si="799"/>
        <v>39660</v>
      </c>
      <c r="K5102" s="21"/>
      <c r="L5102" s="21" t="str">
        <f t="shared" si="794"/>
        <v>Thursday</v>
      </c>
      <c r="M5102" s="20">
        <f t="shared" si="795"/>
        <v>7</v>
      </c>
      <c r="N5102" s="19">
        <v>5109</v>
      </c>
      <c r="O5102" s="4">
        <f>MATCH(N5102-1,'Supply Data'!$K$12:$K$17)+1</f>
        <v>5</v>
      </c>
      <c r="P5102">
        <f>INDEX('Supply Data'!$L$12:$L$17,'Demand Data'!O5102)</f>
        <v>75</v>
      </c>
      <c r="R5102" t="str">
        <f t="shared" si="796"/>
        <v>31-Jul-08 Thursday 9</v>
      </c>
    </row>
    <row r="5103" spans="4:18" x14ac:dyDescent="0.35">
      <c r="D5103" s="21">
        <f t="shared" si="797"/>
        <v>39660.374999987638</v>
      </c>
      <c r="E5103" s="21" t="b">
        <f t="shared" si="790"/>
        <v>0</v>
      </c>
      <c r="F5103" s="21" t="b">
        <f t="shared" si="791"/>
        <v>0</v>
      </c>
      <c r="G5103" s="20">
        <f t="shared" si="792"/>
        <v>1</v>
      </c>
      <c r="H5103" s="20">
        <f t="shared" si="793"/>
        <v>24</v>
      </c>
      <c r="I5103" s="20">
        <f t="shared" si="798"/>
        <v>10</v>
      </c>
      <c r="J5103" s="21">
        <f t="shared" si="799"/>
        <v>39660</v>
      </c>
      <c r="K5103" s="21"/>
      <c r="L5103" s="21" t="str">
        <f t="shared" si="794"/>
        <v>Thursday</v>
      </c>
      <c r="M5103" s="20">
        <f t="shared" si="795"/>
        <v>7</v>
      </c>
      <c r="N5103" s="19">
        <v>5335.5</v>
      </c>
      <c r="O5103" s="4">
        <f>MATCH(N5103-1,'Supply Data'!$K$12:$K$17)+1</f>
        <v>5</v>
      </c>
      <c r="P5103">
        <f>INDEX('Supply Data'!$L$12:$L$17,'Demand Data'!O5103)</f>
        <v>75</v>
      </c>
      <c r="R5103" t="str">
        <f t="shared" si="796"/>
        <v>31-Jul-08 Thursday 10</v>
      </c>
    </row>
    <row r="5104" spans="4:18" x14ac:dyDescent="0.35">
      <c r="D5104" s="21">
        <f t="shared" si="797"/>
        <v>39660.416666654302</v>
      </c>
      <c r="E5104" s="21" t="b">
        <f t="shared" si="790"/>
        <v>0</v>
      </c>
      <c r="F5104" s="21" t="b">
        <f t="shared" si="791"/>
        <v>0</v>
      </c>
      <c r="G5104" s="20">
        <f t="shared" si="792"/>
        <v>1</v>
      </c>
      <c r="H5104" s="20">
        <f t="shared" si="793"/>
        <v>24</v>
      </c>
      <c r="I5104" s="20">
        <f t="shared" si="798"/>
        <v>11</v>
      </c>
      <c r="J5104" s="21">
        <f t="shared" si="799"/>
        <v>39660</v>
      </c>
      <c r="K5104" s="21"/>
      <c r="L5104" s="21" t="str">
        <f t="shared" si="794"/>
        <v>Thursday</v>
      </c>
      <c r="M5104" s="20">
        <f t="shared" si="795"/>
        <v>7</v>
      </c>
      <c r="N5104" s="19">
        <v>5380.5</v>
      </c>
      <c r="O5104" s="4">
        <f>MATCH(N5104-1,'Supply Data'!$K$12:$K$17)+1</f>
        <v>5</v>
      </c>
      <c r="P5104">
        <f>INDEX('Supply Data'!$L$12:$L$17,'Demand Data'!O5104)</f>
        <v>75</v>
      </c>
      <c r="R5104" t="str">
        <f t="shared" si="796"/>
        <v>31-Jul-08 Thursday 11</v>
      </c>
    </row>
    <row r="5105" spans="4:18" x14ac:dyDescent="0.35">
      <c r="D5105" s="21">
        <f t="shared" si="797"/>
        <v>39660.458333320967</v>
      </c>
      <c r="E5105" s="21" t="b">
        <f t="shared" si="790"/>
        <v>0</v>
      </c>
      <c r="F5105" s="21" t="b">
        <f t="shared" si="791"/>
        <v>0</v>
      </c>
      <c r="G5105" s="20">
        <f t="shared" si="792"/>
        <v>1</v>
      </c>
      <c r="H5105" s="20">
        <f t="shared" si="793"/>
        <v>24</v>
      </c>
      <c r="I5105" s="20">
        <f t="shared" si="798"/>
        <v>12</v>
      </c>
      <c r="J5105" s="21">
        <f t="shared" si="799"/>
        <v>39660</v>
      </c>
      <c r="K5105" s="21"/>
      <c r="L5105" s="21" t="str">
        <f t="shared" si="794"/>
        <v>Thursday</v>
      </c>
      <c r="M5105" s="20">
        <f t="shared" si="795"/>
        <v>7</v>
      </c>
      <c r="N5105" s="19">
        <v>5247</v>
      </c>
      <c r="O5105" s="4">
        <f>MATCH(N5105-1,'Supply Data'!$K$12:$K$17)+1</f>
        <v>5</v>
      </c>
      <c r="P5105">
        <f>INDEX('Supply Data'!$L$12:$L$17,'Demand Data'!O5105)</f>
        <v>75</v>
      </c>
      <c r="R5105" t="str">
        <f t="shared" si="796"/>
        <v>31-Jul-08 Thursday 12</v>
      </c>
    </row>
    <row r="5106" spans="4:18" x14ac:dyDescent="0.35">
      <c r="D5106" s="21">
        <f t="shared" si="797"/>
        <v>39660.499999987631</v>
      </c>
      <c r="E5106" s="21" t="b">
        <f t="shared" si="790"/>
        <v>0</v>
      </c>
      <c r="F5106" s="21" t="b">
        <f t="shared" si="791"/>
        <v>0</v>
      </c>
      <c r="G5106" s="20">
        <f t="shared" si="792"/>
        <v>1</v>
      </c>
      <c r="H5106" s="20">
        <f t="shared" si="793"/>
        <v>24</v>
      </c>
      <c r="I5106" s="20">
        <f t="shared" si="798"/>
        <v>13</v>
      </c>
      <c r="J5106" s="21">
        <f t="shared" si="799"/>
        <v>39660</v>
      </c>
      <c r="K5106" s="21"/>
      <c r="L5106" s="21" t="str">
        <f t="shared" si="794"/>
        <v>Thursday</v>
      </c>
      <c r="M5106" s="20">
        <f t="shared" si="795"/>
        <v>7</v>
      </c>
      <c r="N5106" s="19">
        <v>5299.5</v>
      </c>
      <c r="O5106" s="4">
        <f>MATCH(N5106-1,'Supply Data'!$K$12:$K$17)+1</f>
        <v>5</v>
      </c>
      <c r="P5106">
        <f>INDEX('Supply Data'!$L$12:$L$17,'Demand Data'!O5106)</f>
        <v>75</v>
      </c>
      <c r="R5106" t="str">
        <f t="shared" si="796"/>
        <v>31-Jul-08 Thursday 13</v>
      </c>
    </row>
    <row r="5107" spans="4:18" x14ac:dyDescent="0.35">
      <c r="D5107" s="21">
        <f t="shared" si="797"/>
        <v>39660.541666654295</v>
      </c>
      <c r="E5107" s="21" t="b">
        <f t="shared" si="790"/>
        <v>0</v>
      </c>
      <c r="F5107" s="21" t="b">
        <f t="shared" si="791"/>
        <v>0</v>
      </c>
      <c r="G5107" s="20">
        <f t="shared" si="792"/>
        <v>1</v>
      </c>
      <c r="H5107" s="20">
        <f t="shared" si="793"/>
        <v>24</v>
      </c>
      <c r="I5107" s="20">
        <f t="shared" si="798"/>
        <v>14</v>
      </c>
      <c r="J5107" s="21">
        <f t="shared" si="799"/>
        <v>39660</v>
      </c>
      <c r="K5107" s="21"/>
      <c r="L5107" s="21" t="str">
        <f t="shared" si="794"/>
        <v>Thursday</v>
      </c>
      <c r="M5107" s="20">
        <f t="shared" si="795"/>
        <v>7</v>
      </c>
      <c r="N5107" s="19">
        <v>5470.5</v>
      </c>
      <c r="O5107" s="4">
        <f>MATCH(N5107-1,'Supply Data'!$K$12:$K$17)+1</f>
        <v>5</v>
      </c>
      <c r="P5107">
        <f>INDEX('Supply Data'!$L$12:$L$17,'Demand Data'!O5107)</f>
        <v>75</v>
      </c>
      <c r="R5107" t="str">
        <f t="shared" si="796"/>
        <v>31-Jul-08 Thursday 14</v>
      </c>
    </row>
    <row r="5108" spans="4:18" x14ac:dyDescent="0.35">
      <c r="D5108" s="21">
        <f t="shared" si="797"/>
        <v>39660.583333320959</v>
      </c>
      <c r="E5108" s="21" t="b">
        <f t="shared" si="790"/>
        <v>0</v>
      </c>
      <c r="F5108" s="21" t="b">
        <f t="shared" si="791"/>
        <v>0</v>
      </c>
      <c r="G5108" s="20">
        <f t="shared" si="792"/>
        <v>1</v>
      </c>
      <c r="H5108" s="20">
        <f t="shared" si="793"/>
        <v>24</v>
      </c>
      <c r="I5108" s="20">
        <f t="shared" si="798"/>
        <v>15</v>
      </c>
      <c r="J5108" s="21">
        <f t="shared" si="799"/>
        <v>39660</v>
      </c>
      <c r="K5108" s="21"/>
      <c r="L5108" s="21" t="str">
        <f t="shared" si="794"/>
        <v>Thursday</v>
      </c>
      <c r="M5108" s="20">
        <f t="shared" si="795"/>
        <v>7</v>
      </c>
      <c r="N5108" s="19">
        <v>5352</v>
      </c>
      <c r="O5108" s="4">
        <f>MATCH(N5108-1,'Supply Data'!$K$12:$K$17)+1</f>
        <v>5</v>
      </c>
      <c r="P5108">
        <f>INDEX('Supply Data'!$L$12:$L$17,'Demand Data'!O5108)</f>
        <v>75</v>
      </c>
      <c r="R5108" t="str">
        <f t="shared" si="796"/>
        <v>31-Jul-08 Thursday 15</v>
      </c>
    </row>
    <row r="5109" spans="4:18" x14ac:dyDescent="0.35">
      <c r="D5109" s="21">
        <f t="shared" si="797"/>
        <v>39660.624999987624</v>
      </c>
      <c r="E5109" s="21" t="b">
        <f t="shared" si="790"/>
        <v>0</v>
      </c>
      <c r="F5109" s="21" t="b">
        <f t="shared" si="791"/>
        <v>0</v>
      </c>
      <c r="G5109" s="20">
        <f t="shared" si="792"/>
        <v>1</v>
      </c>
      <c r="H5109" s="20">
        <f t="shared" si="793"/>
        <v>24</v>
      </c>
      <c r="I5109" s="20">
        <f t="shared" si="798"/>
        <v>16</v>
      </c>
      <c r="J5109" s="21">
        <f t="shared" si="799"/>
        <v>39660</v>
      </c>
      <c r="K5109" s="21"/>
      <c r="L5109" s="21" t="str">
        <f t="shared" si="794"/>
        <v>Thursday</v>
      </c>
      <c r="M5109" s="20">
        <f t="shared" si="795"/>
        <v>7</v>
      </c>
      <c r="N5109" s="19">
        <v>5367</v>
      </c>
      <c r="O5109" s="4">
        <f>MATCH(N5109-1,'Supply Data'!$K$12:$K$17)+1</f>
        <v>5</v>
      </c>
      <c r="P5109">
        <f>INDEX('Supply Data'!$L$12:$L$17,'Demand Data'!O5109)</f>
        <v>75</v>
      </c>
      <c r="R5109" t="str">
        <f t="shared" si="796"/>
        <v>31-Jul-08 Thursday 16</v>
      </c>
    </row>
    <row r="5110" spans="4:18" x14ac:dyDescent="0.35">
      <c r="D5110" s="21">
        <f t="shared" si="797"/>
        <v>39660.666666654288</v>
      </c>
      <c r="E5110" s="21" t="b">
        <f t="shared" si="790"/>
        <v>0</v>
      </c>
      <c r="F5110" s="21" t="b">
        <f t="shared" si="791"/>
        <v>0</v>
      </c>
      <c r="G5110" s="20">
        <f t="shared" si="792"/>
        <v>1</v>
      </c>
      <c r="H5110" s="20">
        <f t="shared" si="793"/>
        <v>24</v>
      </c>
      <c r="I5110" s="20">
        <f t="shared" si="798"/>
        <v>17</v>
      </c>
      <c r="J5110" s="21">
        <f t="shared" si="799"/>
        <v>39660</v>
      </c>
      <c r="K5110" s="21"/>
      <c r="L5110" s="21" t="str">
        <f t="shared" si="794"/>
        <v>Thursday</v>
      </c>
      <c r="M5110" s="20">
        <f t="shared" si="795"/>
        <v>7</v>
      </c>
      <c r="N5110" s="19">
        <v>5248.5</v>
      </c>
      <c r="O5110" s="4">
        <f>MATCH(N5110-1,'Supply Data'!$K$12:$K$17)+1</f>
        <v>5</v>
      </c>
      <c r="P5110">
        <f>INDEX('Supply Data'!$L$12:$L$17,'Demand Data'!O5110)</f>
        <v>75</v>
      </c>
      <c r="R5110" t="str">
        <f t="shared" si="796"/>
        <v>31-Jul-08 Thursday 17</v>
      </c>
    </row>
    <row r="5111" spans="4:18" x14ac:dyDescent="0.35">
      <c r="D5111" s="21">
        <f t="shared" si="797"/>
        <v>39660.708333320952</v>
      </c>
      <c r="E5111" s="21" t="b">
        <f t="shared" si="790"/>
        <v>0</v>
      </c>
      <c r="F5111" s="21" t="b">
        <f t="shared" si="791"/>
        <v>0</v>
      </c>
      <c r="G5111" s="20">
        <f t="shared" si="792"/>
        <v>1</v>
      </c>
      <c r="H5111" s="20">
        <f t="shared" si="793"/>
        <v>24</v>
      </c>
      <c r="I5111" s="20">
        <f t="shared" si="798"/>
        <v>18</v>
      </c>
      <c r="J5111" s="21">
        <f t="shared" si="799"/>
        <v>39660</v>
      </c>
      <c r="K5111" s="21"/>
      <c r="L5111" s="21" t="str">
        <f t="shared" si="794"/>
        <v>Thursday</v>
      </c>
      <c r="M5111" s="20">
        <f t="shared" si="795"/>
        <v>7</v>
      </c>
      <c r="N5111" s="19">
        <v>5226</v>
      </c>
      <c r="O5111" s="4">
        <f>MATCH(N5111-1,'Supply Data'!$K$12:$K$17)+1</f>
        <v>5</v>
      </c>
      <c r="P5111">
        <f>INDEX('Supply Data'!$L$12:$L$17,'Demand Data'!O5111)</f>
        <v>75</v>
      </c>
      <c r="R5111" t="str">
        <f t="shared" si="796"/>
        <v>31-Jul-08 Thursday 18</v>
      </c>
    </row>
    <row r="5112" spans="4:18" x14ac:dyDescent="0.35">
      <c r="D5112" s="21">
        <f t="shared" si="797"/>
        <v>39660.749999987616</v>
      </c>
      <c r="E5112" s="21" t="b">
        <f t="shared" si="790"/>
        <v>0</v>
      </c>
      <c r="F5112" s="21" t="b">
        <f t="shared" si="791"/>
        <v>0</v>
      </c>
      <c r="G5112" s="20">
        <f t="shared" si="792"/>
        <v>1</v>
      </c>
      <c r="H5112" s="20">
        <f t="shared" si="793"/>
        <v>24</v>
      </c>
      <c r="I5112" s="20">
        <f t="shared" si="798"/>
        <v>19</v>
      </c>
      <c r="J5112" s="21">
        <f t="shared" si="799"/>
        <v>39660</v>
      </c>
      <c r="K5112" s="21"/>
      <c r="L5112" s="21" t="str">
        <f t="shared" si="794"/>
        <v>Thursday</v>
      </c>
      <c r="M5112" s="20">
        <f t="shared" si="795"/>
        <v>7</v>
      </c>
      <c r="N5112" s="19">
        <v>5544</v>
      </c>
      <c r="O5112" s="4">
        <f>MATCH(N5112-1,'Supply Data'!$K$12:$K$17)+1</f>
        <v>5</v>
      </c>
      <c r="P5112">
        <f>INDEX('Supply Data'!$L$12:$L$17,'Demand Data'!O5112)</f>
        <v>75</v>
      </c>
      <c r="R5112" t="str">
        <f t="shared" si="796"/>
        <v>31-Jul-08 Thursday 19</v>
      </c>
    </row>
    <row r="5113" spans="4:18" x14ac:dyDescent="0.35">
      <c r="D5113" s="21">
        <f t="shared" si="797"/>
        <v>39660.791666654281</v>
      </c>
      <c r="E5113" s="21" t="b">
        <f t="shared" si="790"/>
        <v>0</v>
      </c>
      <c r="F5113" s="21" t="b">
        <f t="shared" si="791"/>
        <v>0</v>
      </c>
      <c r="G5113" s="20">
        <f t="shared" si="792"/>
        <v>1</v>
      </c>
      <c r="H5113" s="20">
        <f t="shared" si="793"/>
        <v>24</v>
      </c>
      <c r="I5113" s="20">
        <f t="shared" si="798"/>
        <v>20</v>
      </c>
      <c r="J5113" s="21">
        <f t="shared" si="799"/>
        <v>39660</v>
      </c>
      <c r="K5113" s="21"/>
      <c r="L5113" s="21" t="str">
        <f t="shared" si="794"/>
        <v>Thursday</v>
      </c>
      <c r="M5113" s="20">
        <f t="shared" si="795"/>
        <v>7</v>
      </c>
      <c r="N5113" s="19">
        <v>5448</v>
      </c>
      <c r="O5113" s="4">
        <f>MATCH(N5113-1,'Supply Data'!$K$12:$K$17)+1</f>
        <v>5</v>
      </c>
      <c r="P5113">
        <f>INDEX('Supply Data'!$L$12:$L$17,'Demand Data'!O5113)</f>
        <v>75</v>
      </c>
      <c r="R5113" t="str">
        <f t="shared" si="796"/>
        <v>31-Jul-08 Thursday 20</v>
      </c>
    </row>
    <row r="5114" spans="4:18" x14ac:dyDescent="0.35">
      <c r="D5114" s="21">
        <f t="shared" si="797"/>
        <v>39660.833333320945</v>
      </c>
      <c r="E5114" s="21" t="b">
        <f t="shared" si="790"/>
        <v>0</v>
      </c>
      <c r="F5114" s="21" t="b">
        <f t="shared" si="791"/>
        <v>0</v>
      </c>
      <c r="G5114" s="20">
        <f t="shared" si="792"/>
        <v>1</v>
      </c>
      <c r="H5114" s="20">
        <f t="shared" si="793"/>
        <v>24</v>
      </c>
      <c r="I5114" s="20">
        <f t="shared" si="798"/>
        <v>21</v>
      </c>
      <c r="J5114" s="21">
        <f t="shared" si="799"/>
        <v>39660</v>
      </c>
      <c r="K5114" s="21"/>
      <c r="L5114" s="21" t="str">
        <f t="shared" si="794"/>
        <v>Thursday</v>
      </c>
      <c r="M5114" s="20">
        <f t="shared" si="795"/>
        <v>7</v>
      </c>
      <c r="N5114" s="19">
        <v>5206.5</v>
      </c>
      <c r="O5114" s="4">
        <f>MATCH(N5114-1,'Supply Data'!$K$12:$K$17)+1</f>
        <v>5</v>
      </c>
      <c r="P5114">
        <f>INDEX('Supply Data'!$L$12:$L$17,'Demand Data'!O5114)</f>
        <v>75</v>
      </c>
      <c r="R5114" t="str">
        <f t="shared" si="796"/>
        <v>31-Jul-08 Thursday 21</v>
      </c>
    </row>
    <row r="5115" spans="4:18" x14ac:dyDescent="0.35">
      <c r="D5115" s="21">
        <f t="shared" si="797"/>
        <v>39660.874999987609</v>
      </c>
      <c r="E5115" s="21" t="b">
        <f t="shared" si="790"/>
        <v>0</v>
      </c>
      <c r="F5115" s="21" t="b">
        <f t="shared" si="791"/>
        <v>0</v>
      </c>
      <c r="G5115" s="20">
        <f t="shared" si="792"/>
        <v>1</v>
      </c>
      <c r="H5115" s="20">
        <f t="shared" si="793"/>
        <v>24</v>
      </c>
      <c r="I5115" s="20">
        <f t="shared" si="798"/>
        <v>22</v>
      </c>
      <c r="J5115" s="21">
        <f t="shared" si="799"/>
        <v>39660</v>
      </c>
      <c r="K5115" s="21"/>
      <c r="L5115" s="21" t="str">
        <f t="shared" si="794"/>
        <v>Thursday</v>
      </c>
      <c r="M5115" s="20">
        <f t="shared" si="795"/>
        <v>7</v>
      </c>
      <c r="N5115" s="19">
        <v>4794</v>
      </c>
      <c r="O5115" s="4">
        <f>MATCH(N5115-1,'Supply Data'!$K$12:$K$17)+1</f>
        <v>4</v>
      </c>
      <c r="P5115">
        <f>INDEX('Supply Data'!$L$12:$L$17,'Demand Data'!O5115)</f>
        <v>50</v>
      </c>
      <c r="R5115" t="str">
        <f t="shared" si="796"/>
        <v>31-Jul-08 Thursday 22</v>
      </c>
    </row>
    <row r="5116" spans="4:18" x14ac:dyDescent="0.35">
      <c r="D5116" s="21">
        <f t="shared" si="797"/>
        <v>39660.916666654273</v>
      </c>
      <c r="E5116" s="21" t="b">
        <f t="shared" si="790"/>
        <v>0</v>
      </c>
      <c r="F5116" s="21" t="b">
        <f t="shared" si="791"/>
        <v>0</v>
      </c>
      <c r="G5116" s="20">
        <f t="shared" si="792"/>
        <v>1</v>
      </c>
      <c r="H5116" s="20">
        <f t="shared" si="793"/>
        <v>24</v>
      </c>
      <c r="I5116" s="20">
        <f t="shared" si="798"/>
        <v>23</v>
      </c>
      <c r="J5116" s="21">
        <f t="shared" si="799"/>
        <v>39660</v>
      </c>
      <c r="K5116" s="21"/>
      <c r="L5116" s="21" t="str">
        <f t="shared" si="794"/>
        <v>Thursday</v>
      </c>
      <c r="M5116" s="20">
        <f t="shared" si="795"/>
        <v>7</v>
      </c>
      <c r="N5116" s="19">
        <v>4314</v>
      </c>
      <c r="O5116" s="4">
        <f>MATCH(N5116-1,'Supply Data'!$K$12:$K$17)+1</f>
        <v>4</v>
      </c>
      <c r="P5116">
        <f>INDEX('Supply Data'!$L$12:$L$17,'Demand Data'!O5116)</f>
        <v>50</v>
      </c>
      <c r="R5116" t="str">
        <f t="shared" si="796"/>
        <v>31-Jul-08 Thursday 23</v>
      </c>
    </row>
    <row r="5117" spans="4:18" x14ac:dyDescent="0.35">
      <c r="D5117" s="21">
        <f t="shared" si="797"/>
        <v>39660.958333320938</v>
      </c>
      <c r="E5117" s="21" t="b">
        <f t="shared" si="790"/>
        <v>0</v>
      </c>
      <c r="F5117" s="21" t="b">
        <f t="shared" si="791"/>
        <v>0</v>
      </c>
      <c r="G5117" s="20">
        <f t="shared" si="792"/>
        <v>1</v>
      </c>
      <c r="H5117" s="20">
        <f t="shared" si="793"/>
        <v>24</v>
      </c>
      <c r="I5117" s="20">
        <f t="shared" si="798"/>
        <v>24</v>
      </c>
      <c r="J5117" s="21">
        <f t="shared" si="799"/>
        <v>39660</v>
      </c>
      <c r="K5117" s="21"/>
      <c r="L5117" s="21" t="str">
        <f t="shared" si="794"/>
        <v>Thursday</v>
      </c>
      <c r="M5117" s="20">
        <f t="shared" si="795"/>
        <v>7</v>
      </c>
      <c r="N5117" s="19">
        <v>4075.5</v>
      </c>
      <c r="O5117" s="4">
        <f>MATCH(N5117-1,'Supply Data'!$K$12:$K$17)+1</f>
        <v>4</v>
      </c>
      <c r="P5117">
        <f>INDEX('Supply Data'!$L$12:$L$17,'Demand Data'!O5117)</f>
        <v>50</v>
      </c>
      <c r="R5117" t="str">
        <f t="shared" si="796"/>
        <v>31-Jul-08 Thursday 24</v>
      </c>
    </row>
    <row r="5118" spans="4:18" x14ac:dyDescent="0.35">
      <c r="D5118" s="21">
        <f t="shared" si="797"/>
        <v>39660.999999987602</v>
      </c>
      <c r="E5118" s="21" t="b">
        <f t="shared" si="790"/>
        <v>0</v>
      </c>
      <c r="F5118" s="21" t="b">
        <f t="shared" si="791"/>
        <v>0</v>
      </c>
      <c r="G5118" s="20">
        <f t="shared" si="792"/>
        <v>1</v>
      </c>
      <c r="H5118" s="20">
        <f t="shared" si="793"/>
        <v>24</v>
      </c>
      <c r="I5118" s="20">
        <f t="shared" si="798"/>
        <v>1</v>
      </c>
      <c r="J5118" s="21">
        <f t="shared" si="799"/>
        <v>39661</v>
      </c>
      <c r="K5118" s="21"/>
      <c r="L5118" s="21" t="str">
        <f t="shared" si="794"/>
        <v>Friday</v>
      </c>
      <c r="M5118" s="20">
        <f t="shared" si="795"/>
        <v>8</v>
      </c>
      <c r="N5118" s="19">
        <v>3913.5</v>
      </c>
      <c r="O5118" s="4">
        <f>MATCH(N5118-1,'Supply Data'!$K$12:$K$17)+1</f>
        <v>4</v>
      </c>
      <c r="P5118">
        <f>INDEX('Supply Data'!$L$12:$L$17,'Demand Data'!O5118)</f>
        <v>50</v>
      </c>
      <c r="R5118" t="str">
        <f t="shared" si="796"/>
        <v>01-Aug-08 Friday 1</v>
      </c>
    </row>
    <row r="5119" spans="4:18" x14ac:dyDescent="0.35">
      <c r="D5119" s="21">
        <f t="shared" si="797"/>
        <v>39661.041666654266</v>
      </c>
      <c r="E5119" s="21" t="b">
        <f t="shared" si="790"/>
        <v>0</v>
      </c>
      <c r="F5119" s="21" t="b">
        <f t="shared" si="791"/>
        <v>0</v>
      </c>
      <c r="G5119" s="20">
        <f t="shared" si="792"/>
        <v>1</v>
      </c>
      <c r="H5119" s="20">
        <f t="shared" si="793"/>
        <v>24</v>
      </c>
      <c r="I5119" s="20">
        <f t="shared" si="798"/>
        <v>2</v>
      </c>
      <c r="J5119" s="21">
        <f t="shared" si="799"/>
        <v>39661</v>
      </c>
      <c r="K5119" s="21"/>
      <c r="L5119" s="21" t="str">
        <f t="shared" si="794"/>
        <v>Friday</v>
      </c>
      <c r="M5119" s="20">
        <f t="shared" si="795"/>
        <v>8</v>
      </c>
      <c r="N5119" s="19">
        <v>3840</v>
      </c>
      <c r="O5119" s="4">
        <f>MATCH(N5119-1,'Supply Data'!$K$12:$K$17)+1</f>
        <v>4</v>
      </c>
      <c r="P5119">
        <f>INDEX('Supply Data'!$L$12:$L$17,'Demand Data'!O5119)</f>
        <v>50</v>
      </c>
      <c r="R5119" t="str">
        <f t="shared" si="796"/>
        <v>01-Aug-08 Friday 2</v>
      </c>
    </row>
    <row r="5120" spans="4:18" x14ac:dyDescent="0.35">
      <c r="D5120" s="21">
        <f t="shared" si="797"/>
        <v>39661.08333332093</v>
      </c>
      <c r="E5120" s="21" t="b">
        <f t="shared" si="790"/>
        <v>0</v>
      </c>
      <c r="F5120" s="21" t="b">
        <f t="shared" si="791"/>
        <v>0</v>
      </c>
      <c r="G5120" s="20">
        <f t="shared" si="792"/>
        <v>1</v>
      </c>
      <c r="H5120" s="20">
        <f t="shared" si="793"/>
        <v>24</v>
      </c>
      <c r="I5120" s="20">
        <f t="shared" si="798"/>
        <v>3</v>
      </c>
      <c r="J5120" s="21">
        <f t="shared" si="799"/>
        <v>39661</v>
      </c>
      <c r="K5120" s="21"/>
      <c r="L5120" s="21" t="str">
        <f t="shared" si="794"/>
        <v>Friday</v>
      </c>
      <c r="M5120" s="20">
        <f t="shared" si="795"/>
        <v>8</v>
      </c>
      <c r="N5120" s="19">
        <v>3703.5</v>
      </c>
      <c r="O5120" s="4">
        <f>MATCH(N5120-1,'Supply Data'!$K$12:$K$17)+1</f>
        <v>4</v>
      </c>
      <c r="P5120">
        <f>INDEX('Supply Data'!$L$12:$L$17,'Demand Data'!O5120)</f>
        <v>50</v>
      </c>
      <c r="R5120" t="str">
        <f t="shared" si="796"/>
        <v>01-Aug-08 Friday 3</v>
      </c>
    </row>
    <row r="5121" spans="4:18" x14ac:dyDescent="0.35">
      <c r="D5121" s="21">
        <f t="shared" si="797"/>
        <v>39661.124999987594</v>
      </c>
      <c r="E5121" s="21" t="b">
        <f t="shared" si="790"/>
        <v>0</v>
      </c>
      <c r="F5121" s="21" t="b">
        <f t="shared" si="791"/>
        <v>0</v>
      </c>
      <c r="G5121" s="20">
        <f t="shared" si="792"/>
        <v>1</v>
      </c>
      <c r="H5121" s="20">
        <f t="shared" si="793"/>
        <v>24</v>
      </c>
      <c r="I5121" s="20">
        <f t="shared" si="798"/>
        <v>4</v>
      </c>
      <c r="J5121" s="21">
        <f t="shared" si="799"/>
        <v>39661</v>
      </c>
      <c r="K5121" s="21"/>
      <c r="L5121" s="21" t="str">
        <f t="shared" si="794"/>
        <v>Friday</v>
      </c>
      <c r="M5121" s="20">
        <f t="shared" si="795"/>
        <v>8</v>
      </c>
      <c r="N5121" s="19">
        <v>3693</v>
      </c>
      <c r="O5121" s="4">
        <f>MATCH(N5121-1,'Supply Data'!$K$12:$K$17)+1</f>
        <v>4</v>
      </c>
      <c r="P5121">
        <f>INDEX('Supply Data'!$L$12:$L$17,'Demand Data'!O5121)</f>
        <v>50</v>
      </c>
      <c r="R5121" t="str">
        <f t="shared" si="796"/>
        <v>01-Aug-08 Friday 4</v>
      </c>
    </row>
    <row r="5122" spans="4:18" x14ac:dyDescent="0.35">
      <c r="D5122" s="21">
        <f t="shared" si="797"/>
        <v>39661.166666654259</v>
      </c>
      <c r="E5122" s="21" t="b">
        <f t="shared" si="790"/>
        <v>0</v>
      </c>
      <c r="F5122" s="21" t="b">
        <f t="shared" si="791"/>
        <v>0</v>
      </c>
      <c r="G5122" s="20">
        <f t="shared" si="792"/>
        <v>1</v>
      </c>
      <c r="H5122" s="20">
        <f t="shared" si="793"/>
        <v>24</v>
      </c>
      <c r="I5122" s="20">
        <f t="shared" si="798"/>
        <v>5</v>
      </c>
      <c r="J5122" s="21">
        <f t="shared" si="799"/>
        <v>39661</v>
      </c>
      <c r="K5122" s="21"/>
      <c r="L5122" s="21" t="str">
        <f t="shared" si="794"/>
        <v>Friday</v>
      </c>
      <c r="M5122" s="20">
        <f t="shared" si="795"/>
        <v>8</v>
      </c>
      <c r="N5122" s="19">
        <v>3876</v>
      </c>
      <c r="O5122" s="4">
        <f>MATCH(N5122-1,'Supply Data'!$K$12:$K$17)+1</f>
        <v>4</v>
      </c>
      <c r="P5122">
        <f>INDEX('Supply Data'!$L$12:$L$17,'Demand Data'!O5122)</f>
        <v>50</v>
      </c>
      <c r="R5122" t="str">
        <f t="shared" si="796"/>
        <v>01-Aug-08 Friday 5</v>
      </c>
    </row>
    <row r="5123" spans="4:18" x14ac:dyDescent="0.35">
      <c r="D5123" s="21">
        <f t="shared" si="797"/>
        <v>39661.208333320923</v>
      </c>
      <c r="E5123" s="21" t="b">
        <f t="shared" si="790"/>
        <v>0</v>
      </c>
      <c r="F5123" s="21" t="b">
        <f t="shared" si="791"/>
        <v>0</v>
      </c>
      <c r="G5123" s="20">
        <f t="shared" si="792"/>
        <v>1</v>
      </c>
      <c r="H5123" s="20">
        <f t="shared" si="793"/>
        <v>24</v>
      </c>
      <c r="I5123" s="20">
        <f t="shared" si="798"/>
        <v>6</v>
      </c>
      <c r="J5123" s="21">
        <f t="shared" si="799"/>
        <v>39661</v>
      </c>
      <c r="K5123" s="21"/>
      <c r="L5123" s="21" t="str">
        <f t="shared" si="794"/>
        <v>Friday</v>
      </c>
      <c r="M5123" s="20">
        <f t="shared" si="795"/>
        <v>8</v>
      </c>
      <c r="N5123" s="19">
        <v>3880.5</v>
      </c>
      <c r="O5123" s="4">
        <f>MATCH(N5123-1,'Supply Data'!$K$12:$K$17)+1</f>
        <v>4</v>
      </c>
      <c r="P5123">
        <f>INDEX('Supply Data'!$L$12:$L$17,'Demand Data'!O5123)</f>
        <v>50</v>
      </c>
      <c r="R5123" t="str">
        <f t="shared" si="796"/>
        <v>01-Aug-08 Friday 6</v>
      </c>
    </row>
    <row r="5124" spans="4:18" x14ac:dyDescent="0.35">
      <c r="D5124" s="21">
        <f t="shared" si="797"/>
        <v>39661.249999987587</v>
      </c>
      <c r="E5124" s="21" t="b">
        <f t="shared" si="790"/>
        <v>0</v>
      </c>
      <c r="F5124" s="21" t="b">
        <f t="shared" si="791"/>
        <v>0</v>
      </c>
      <c r="G5124" s="20">
        <f t="shared" si="792"/>
        <v>1</v>
      </c>
      <c r="H5124" s="20">
        <f t="shared" si="793"/>
        <v>24</v>
      </c>
      <c r="I5124" s="20">
        <f t="shared" si="798"/>
        <v>7</v>
      </c>
      <c r="J5124" s="21">
        <f t="shared" si="799"/>
        <v>39661</v>
      </c>
      <c r="K5124" s="21"/>
      <c r="L5124" s="21" t="str">
        <f t="shared" si="794"/>
        <v>Friday</v>
      </c>
      <c r="M5124" s="20">
        <f t="shared" si="795"/>
        <v>8</v>
      </c>
      <c r="N5124" s="19">
        <v>4063.5</v>
      </c>
      <c r="O5124" s="4">
        <f>MATCH(N5124-1,'Supply Data'!$K$12:$K$17)+1</f>
        <v>4</v>
      </c>
      <c r="P5124">
        <f>INDEX('Supply Data'!$L$12:$L$17,'Demand Data'!O5124)</f>
        <v>50</v>
      </c>
      <c r="R5124" t="str">
        <f t="shared" si="796"/>
        <v>01-Aug-08 Friday 7</v>
      </c>
    </row>
    <row r="5125" spans="4:18" x14ac:dyDescent="0.35">
      <c r="D5125" s="21">
        <f t="shared" si="797"/>
        <v>39661.291666654251</v>
      </c>
      <c r="E5125" s="21" t="b">
        <f t="shared" si="790"/>
        <v>0</v>
      </c>
      <c r="F5125" s="21" t="b">
        <f t="shared" si="791"/>
        <v>0</v>
      </c>
      <c r="G5125" s="20">
        <f t="shared" si="792"/>
        <v>1</v>
      </c>
      <c r="H5125" s="20">
        <f t="shared" si="793"/>
        <v>24</v>
      </c>
      <c r="I5125" s="20">
        <f t="shared" si="798"/>
        <v>8</v>
      </c>
      <c r="J5125" s="21">
        <f t="shared" si="799"/>
        <v>39661</v>
      </c>
      <c r="K5125" s="21"/>
      <c r="L5125" s="21" t="str">
        <f t="shared" si="794"/>
        <v>Friday</v>
      </c>
      <c r="M5125" s="20">
        <f t="shared" si="795"/>
        <v>8</v>
      </c>
      <c r="N5125" s="19">
        <v>4692</v>
      </c>
      <c r="O5125" s="4">
        <f>MATCH(N5125-1,'Supply Data'!$K$12:$K$17)+1</f>
        <v>4</v>
      </c>
      <c r="P5125">
        <f>INDEX('Supply Data'!$L$12:$L$17,'Demand Data'!O5125)</f>
        <v>50</v>
      </c>
      <c r="R5125" t="str">
        <f t="shared" si="796"/>
        <v>01-Aug-08 Friday 8</v>
      </c>
    </row>
    <row r="5126" spans="4:18" x14ac:dyDescent="0.35">
      <c r="D5126" s="21">
        <f t="shared" si="797"/>
        <v>39661.333333320916</v>
      </c>
      <c r="E5126" s="21" t="b">
        <f t="shared" ref="E5126:E5189" si="800">D5126=$D$2</f>
        <v>0</v>
      </c>
      <c r="F5126" s="21" t="b">
        <f t="shared" ref="F5126:F5189" si="801">D5126=$E$2</f>
        <v>0</v>
      </c>
      <c r="G5126" s="20">
        <f t="shared" si="792"/>
        <v>1</v>
      </c>
      <c r="H5126" s="20">
        <f t="shared" si="793"/>
        <v>24</v>
      </c>
      <c r="I5126" s="20">
        <f t="shared" si="798"/>
        <v>9</v>
      </c>
      <c r="J5126" s="21">
        <f t="shared" si="799"/>
        <v>39661</v>
      </c>
      <c r="K5126" s="21"/>
      <c r="L5126" s="21" t="str">
        <f t="shared" si="794"/>
        <v>Friday</v>
      </c>
      <c r="M5126" s="20">
        <f t="shared" si="795"/>
        <v>8</v>
      </c>
      <c r="N5126" s="19">
        <v>5193</v>
      </c>
      <c r="O5126" s="4">
        <f>MATCH(N5126-1,'Supply Data'!$K$12:$K$17)+1</f>
        <v>5</v>
      </c>
      <c r="P5126">
        <f>INDEX('Supply Data'!$L$12:$L$17,'Demand Data'!O5126)</f>
        <v>75</v>
      </c>
      <c r="R5126" t="str">
        <f t="shared" si="796"/>
        <v>01-Aug-08 Friday 9</v>
      </c>
    </row>
    <row r="5127" spans="4:18" x14ac:dyDescent="0.35">
      <c r="D5127" s="21">
        <f t="shared" si="797"/>
        <v>39661.37499998758</v>
      </c>
      <c r="E5127" s="21" t="b">
        <f t="shared" si="800"/>
        <v>0</v>
      </c>
      <c r="F5127" s="21" t="b">
        <f t="shared" si="801"/>
        <v>0</v>
      </c>
      <c r="G5127" s="20">
        <f t="shared" ref="G5127:G5190" si="802">IF(E5127,2,IF(F5127,3,1))</f>
        <v>1</v>
      </c>
      <c r="H5127" s="20">
        <f t="shared" ref="H5127:H5190" si="803">CHOOSE(G5127,24,23,25)</f>
        <v>24</v>
      </c>
      <c r="I5127" s="20">
        <f t="shared" si="798"/>
        <v>10</v>
      </c>
      <c r="J5127" s="21">
        <f t="shared" si="799"/>
        <v>39661</v>
      </c>
      <c r="K5127" s="21"/>
      <c r="L5127" s="21" t="str">
        <f t="shared" ref="L5127:L5190" si="804">TEXT(J5127,"ddddd")</f>
        <v>Friday</v>
      </c>
      <c r="M5127" s="20">
        <f t="shared" ref="M5127:M5190" si="805">MONTH(D5127)</f>
        <v>8</v>
      </c>
      <c r="N5127" s="19">
        <v>5340</v>
      </c>
      <c r="O5127" s="4">
        <f>MATCH(N5127-1,'Supply Data'!$K$12:$K$17)+1</f>
        <v>5</v>
      </c>
      <c r="P5127">
        <f>INDEX('Supply Data'!$L$12:$L$17,'Demand Data'!O5127)</f>
        <v>75</v>
      </c>
      <c r="R5127" t="str">
        <f t="shared" ref="R5127:R5190" si="806">TEXT(D5127,"dd-mmm-yy ddddd")&amp;" "&amp;I5127</f>
        <v>01-Aug-08 Friday 10</v>
      </c>
    </row>
    <row r="5128" spans="4:18" x14ac:dyDescent="0.35">
      <c r="D5128" s="21">
        <f t="shared" ref="D5128:D5191" si="807">D5127+1/24</f>
        <v>39661.416666654244</v>
      </c>
      <c r="E5128" s="21" t="b">
        <f t="shared" si="800"/>
        <v>0</v>
      </c>
      <c r="F5128" s="21" t="b">
        <f t="shared" si="801"/>
        <v>0</v>
      </c>
      <c r="G5128" s="20">
        <f t="shared" si="802"/>
        <v>1</v>
      </c>
      <c r="H5128" s="20">
        <f t="shared" si="803"/>
        <v>24</v>
      </c>
      <c r="I5128" s="20">
        <f t="shared" ref="I5128:I5191" si="808">IF(I5127&gt;=H5128,1,I5127+1)</f>
        <v>11</v>
      </c>
      <c r="J5128" s="21">
        <f t="shared" ref="J5128:J5191" si="809">IF(I5128=1,J5127+1,J5127)</f>
        <v>39661</v>
      </c>
      <c r="K5128" s="21"/>
      <c r="L5128" s="21" t="str">
        <f t="shared" si="804"/>
        <v>Friday</v>
      </c>
      <c r="M5128" s="20">
        <f t="shared" si="805"/>
        <v>8</v>
      </c>
      <c r="N5128" s="19">
        <v>5638.5</v>
      </c>
      <c r="O5128" s="4">
        <f>MATCH(N5128-1,'Supply Data'!$K$12:$K$17)+1</f>
        <v>5</v>
      </c>
      <c r="P5128">
        <f>INDEX('Supply Data'!$L$12:$L$17,'Demand Data'!O5128)</f>
        <v>75</v>
      </c>
      <c r="R5128" t="str">
        <f t="shared" si="806"/>
        <v>01-Aug-08 Friday 11</v>
      </c>
    </row>
    <row r="5129" spans="4:18" x14ac:dyDescent="0.35">
      <c r="D5129" s="21">
        <f t="shared" si="807"/>
        <v>39661.458333320908</v>
      </c>
      <c r="E5129" s="21" t="b">
        <f t="shared" si="800"/>
        <v>0</v>
      </c>
      <c r="F5129" s="21" t="b">
        <f t="shared" si="801"/>
        <v>0</v>
      </c>
      <c r="G5129" s="20">
        <f t="shared" si="802"/>
        <v>1</v>
      </c>
      <c r="H5129" s="20">
        <f t="shared" si="803"/>
        <v>24</v>
      </c>
      <c r="I5129" s="20">
        <f t="shared" si="808"/>
        <v>12</v>
      </c>
      <c r="J5129" s="21">
        <f t="shared" si="809"/>
        <v>39661</v>
      </c>
      <c r="K5129" s="21"/>
      <c r="L5129" s="21" t="str">
        <f t="shared" si="804"/>
        <v>Friday</v>
      </c>
      <c r="M5129" s="20">
        <f t="shared" si="805"/>
        <v>8</v>
      </c>
      <c r="N5129" s="19">
        <v>5442</v>
      </c>
      <c r="O5129" s="4">
        <f>MATCH(N5129-1,'Supply Data'!$K$12:$K$17)+1</f>
        <v>5</v>
      </c>
      <c r="P5129">
        <f>INDEX('Supply Data'!$L$12:$L$17,'Demand Data'!O5129)</f>
        <v>75</v>
      </c>
      <c r="R5129" t="str">
        <f t="shared" si="806"/>
        <v>01-Aug-08 Friday 12</v>
      </c>
    </row>
    <row r="5130" spans="4:18" x14ac:dyDescent="0.35">
      <c r="D5130" s="21">
        <f t="shared" si="807"/>
        <v>39661.499999987573</v>
      </c>
      <c r="E5130" s="21" t="b">
        <f t="shared" si="800"/>
        <v>0</v>
      </c>
      <c r="F5130" s="21" t="b">
        <f t="shared" si="801"/>
        <v>0</v>
      </c>
      <c r="G5130" s="20">
        <f t="shared" si="802"/>
        <v>1</v>
      </c>
      <c r="H5130" s="20">
        <f t="shared" si="803"/>
        <v>24</v>
      </c>
      <c r="I5130" s="20">
        <f t="shared" si="808"/>
        <v>13</v>
      </c>
      <c r="J5130" s="21">
        <f t="shared" si="809"/>
        <v>39661</v>
      </c>
      <c r="K5130" s="21"/>
      <c r="L5130" s="21" t="str">
        <f t="shared" si="804"/>
        <v>Friday</v>
      </c>
      <c r="M5130" s="20">
        <f t="shared" si="805"/>
        <v>8</v>
      </c>
      <c r="N5130" s="19">
        <v>5440.5</v>
      </c>
      <c r="O5130" s="4">
        <f>MATCH(N5130-1,'Supply Data'!$K$12:$K$17)+1</f>
        <v>5</v>
      </c>
      <c r="P5130">
        <f>INDEX('Supply Data'!$L$12:$L$17,'Demand Data'!O5130)</f>
        <v>75</v>
      </c>
      <c r="R5130" t="str">
        <f t="shared" si="806"/>
        <v>01-Aug-08 Friday 13</v>
      </c>
    </row>
    <row r="5131" spans="4:18" x14ac:dyDescent="0.35">
      <c r="D5131" s="21">
        <f t="shared" si="807"/>
        <v>39661.541666654237</v>
      </c>
      <c r="E5131" s="21" t="b">
        <f t="shared" si="800"/>
        <v>0</v>
      </c>
      <c r="F5131" s="21" t="b">
        <f t="shared" si="801"/>
        <v>0</v>
      </c>
      <c r="G5131" s="20">
        <f t="shared" si="802"/>
        <v>1</v>
      </c>
      <c r="H5131" s="20">
        <f t="shared" si="803"/>
        <v>24</v>
      </c>
      <c r="I5131" s="20">
        <f t="shared" si="808"/>
        <v>14</v>
      </c>
      <c r="J5131" s="21">
        <f t="shared" si="809"/>
        <v>39661</v>
      </c>
      <c r="K5131" s="21"/>
      <c r="L5131" s="21" t="str">
        <f t="shared" si="804"/>
        <v>Friday</v>
      </c>
      <c r="M5131" s="20">
        <f t="shared" si="805"/>
        <v>8</v>
      </c>
      <c r="N5131" s="19">
        <v>5655</v>
      </c>
      <c r="O5131" s="4">
        <f>MATCH(N5131-1,'Supply Data'!$K$12:$K$17)+1</f>
        <v>5</v>
      </c>
      <c r="P5131">
        <f>INDEX('Supply Data'!$L$12:$L$17,'Demand Data'!O5131)</f>
        <v>75</v>
      </c>
      <c r="R5131" t="str">
        <f t="shared" si="806"/>
        <v>01-Aug-08 Friday 14</v>
      </c>
    </row>
    <row r="5132" spans="4:18" x14ac:dyDescent="0.35">
      <c r="D5132" s="21">
        <f t="shared" si="807"/>
        <v>39661.583333320901</v>
      </c>
      <c r="E5132" s="21" t="b">
        <f t="shared" si="800"/>
        <v>0</v>
      </c>
      <c r="F5132" s="21" t="b">
        <f t="shared" si="801"/>
        <v>0</v>
      </c>
      <c r="G5132" s="20">
        <f t="shared" si="802"/>
        <v>1</v>
      </c>
      <c r="H5132" s="20">
        <f t="shared" si="803"/>
        <v>24</v>
      </c>
      <c r="I5132" s="20">
        <f t="shared" si="808"/>
        <v>15</v>
      </c>
      <c r="J5132" s="21">
        <f t="shared" si="809"/>
        <v>39661</v>
      </c>
      <c r="K5132" s="21"/>
      <c r="L5132" s="21" t="str">
        <f t="shared" si="804"/>
        <v>Friday</v>
      </c>
      <c r="M5132" s="20">
        <f t="shared" si="805"/>
        <v>8</v>
      </c>
      <c r="N5132" s="19">
        <v>5538</v>
      </c>
      <c r="O5132" s="4">
        <f>MATCH(N5132-1,'Supply Data'!$K$12:$K$17)+1</f>
        <v>5</v>
      </c>
      <c r="P5132">
        <f>INDEX('Supply Data'!$L$12:$L$17,'Demand Data'!O5132)</f>
        <v>75</v>
      </c>
      <c r="R5132" t="str">
        <f t="shared" si="806"/>
        <v>01-Aug-08 Friday 15</v>
      </c>
    </row>
    <row r="5133" spans="4:18" x14ac:dyDescent="0.35">
      <c r="D5133" s="21">
        <f t="shared" si="807"/>
        <v>39661.624999987565</v>
      </c>
      <c r="E5133" s="21" t="b">
        <f t="shared" si="800"/>
        <v>0</v>
      </c>
      <c r="F5133" s="21" t="b">
        <f t="shared" si="801"/>
        <v>0</v>
      </c>
      <c r="G5133" s="20">
        <f t="shared" si="802"/>
        <v>1</v>
      </c>
      <c r="H5133" s="20">
        <f t="shared" si="803"/>
        <v>24</v>
      </c>
      <c r="I5133" s="20">
        <f t="shared" si="808"/>
        <v>16</v>
      </c>
      <c r="J5133" s="21">
        <f t="shared" si="809"/>
        <v>39661</v>
      </c>
      <c r="K5133" s="21"/>
      <c r="L5133" s="21" t="str">
        <f t="shared" si="804"/>
        <v>Friday</v>
      </c>
      <c r="M5133" s="20">
        <f t="shared" si="805"/>
        <v>8</v>
      </c>
      <c r="N5133" s="19">
        <v>5493</v>
      </c>
      <c r="O5133" s="4">
        <f>MATCH(N5133-1,'Supply Data'!$K$12:$K$17)+1</f>
        <v>5</v>
      </c>
      <c r="P5133">
        <f>INDEX('Supply Data'!$L$12:$L$17,'Demand Data'!O5133)</f>
        <v>75</v>
      </c>
      <c r="R5133" t="str">
        <f t="shared" si="806"/>
        <v>01-Aug-08 Friday 16</v>
      </c>
    </row>
    <row r="5134" spans="4:18" x14ac:dyDescent="0.35">
      <c r="D5134" s="21">
        <f t="shared" si="807"/>
        <v>39661.66666665423</v>
      </c>
      <c r="E5134" s="21" t="b">
        <f t="shared" si="800"/>
        <v>0</v>
      </c>
      <c r="F5134" s="21" t="b">
        <f t="shared" si="801"/>
        <v>0</v>
      </c>
      <c r="G5134" s="20">
        <f t="shared" si="802"/>
        <v>1</v>
      </c>
      <c r="H5134" s="20">
        <f t="shared" si="803"/>
        <v>24</v>
      </c>
      <c r="I5134" s="20">
        <f t="shared" si="808"/>
        <v>17</v>
      </c>
      <c r="J5134" s="21">
        <f t="shared" si="809"/>
        <v>39661</v>
      </c>
      <c r="K5134" s="21"/>
      <c r="L5134" s="21" t="str">
        <f t="shared" si="804"/>
        <v>Friday</v>
      </c>
      <c r="M5134" s="20">
        <f t="shared" si="805"/>
        <v>8</v>
      </c>
      <c r="N5134" s="19">
        <v>5368.5</v>
      </c>
      <c r="O5134" s="4">
        <f>MATCH(N5134-1,'Supply Data'!$K$12:$K$17)+1</f>
        <v>5</v>
      </c>
      <c r="P5134">
        <f>INDEX('Supply Data'!$L$12:$L$17,'Demand Data'!O5134)</f>
        <v>75</v>
      </c>
      <c r="R5134" t="str">
        <f t="shared" si="806"/>
        <v>01-Aug-08 Friday 17</v>
      </c>
    </row>
    <row r="5135" spans="4:18" x14ac:dyDescent="0.35">
      <c r="D5135" s="21">
        <f t="shared" si="807"/>
        <v>39661.708333320894</v>
      </c>
      <c r="E5135" s="21" t="b">
        <f t="shared" si="800"/>
        <v>0</v>
      </c>
      <c r="F5135" s="21" t="b">
        <f t="shared" si="801"/>
        <v>0</v>
      </c>
      <c r="G5135" s="20">
        <f t="shared" si="802"/>
        <v>1</v>
      </c>
      <c r="H5135" s="20">
        <f t="shared" si="803"/>
        <v>24</v>
      </c>
      <c r="I5135" s="20">
        <f t="shared" si="808"/>
        <v>18</v>
      </c>
      <c r="J5135" s="21">
        <f t="shared" si="809"/>
        <v>39661</v>
      </c>
      <c r="K5135" s="21"/>
      <c r="L5135" s="21" t="str">
        <f t="shared" si="804"/>
        <v>Friday</v>
      </c>
      <c r="M5135" s="20">
        <f t="shared" si="805"/>
        <v>8</v>
      </c>
      <c r="N5135" s="19">
        <v>5358</v>
      </c>
      <c r="O5135" s="4">
        <f>MATCH(N5135-1,'Supply Data'!$K$12:$K$17)+1</f>
        <v>5</v>
      </c>
      <c r="P5135">
        <f>INDEX('Supply Data'!$L$12:$L$17,'Demand Data'!O5135)</f>
        <v>75</v>
      </c>
      <c r="R5135" t="str">
        <f t="shared" si="806"/>
        <v>01-Aug-08 Friday 18</v>
      </c>
    </row>
    <row r="5136" spans="4:18" x14ac:dyDescent="0.35">
      <c r="D5136" s="21">
        <f t="shared" si="807"/>
        <v>39661.749999987558</v>
      </c>
      <c r="E5136" s="21" t="b">
        <f t="shared" si="800"/>
        <v>0</v>
      </c>
      <c r="F5136" s="21" t="b">
        <f t="shared" si="801"/>
        <v>0</v>
      </c>
      <c r="G5136" s="20">
        <f t="shared" si="802"/>
        <v>1</v>
      </c>
      <c r="H5136" s="20">
        <f t="shared" si="803"/>
        <v>24</v>
      </c>
      <c r="I5136" s="20">
        <f t="shared" si="808"/>
        <v>19</v>
      </c>
      <c r="J5136" s="21">
        <f t="shared" si="809"/>
        <v>39661</v>
      </c>
      <c r="K5136" s="21"/>
      <c r="L5136" s="21" t="str">
        <f t="shared" si="804"/>
        <v>Friday</v>
      </c>
      <c r="M5136" s="20">
        <f t="shared" si="805"/>
        <v>8</v>
      </c>
      <c r="N5136" s="19">
        <v>5730</v>
      </c>
      <c r="O5136" s="4">
        <f>MATCH(N5136-1,'Supply Data'!$K$12:$K$17)+1</f>
        <v>5</v>
      </c>
      <c r="P5136">
        <f>INDEX('Supply Data'!$L$12:$L$17,'Demand Data'!O5136)</f>
        <v>75</v>
      </c>
      <c r="R5136" t="str">
        <f t="shared" si="806"/>
        <v>01-Aug-08 Friday 19</v>
      </c>
    </row>
    <row r="5137" spans="4:18" x14ac:dyDescent="0.35">
      <c r="D5137" s="21">
        <f t="shared" si="807"/>
        <v>39661.791666654222</v>
      </c>
      <c r="E5137" s="21" t="b">
        <f t="shared" si="800"/>
        <v>0</v>
      </c>
      <c r="F5137" s="21" t="b">
        <f t="shared" si="801"/>
        <v>0</v>
      </c>
      <c r="G5137" s="20">
        <f t="shared" si="802"/>
        <v>1</v>
      </c>
      <c r="H5137" s="20">
        <f t="shared" si="803"/>
        <v>24</v>
      </c>
      <c r="I5137" s="20">
        <f t="shared" si="808"/>
        <v>20</v>
      </c>
      <c r="J5137" s="21">
        <f t="shared" si="809"/>
        <v>39661</v>
      </c>
      <c r="K5137" s="21"/>
      <c r="L5137" s="21" t="str">
        <f t="shared" si="804"/>
        <v>Friday</v>
      </c>
      <c r="M5137" s="20">
        <f t="shared" si="805"/>
        <v>8</v>
      </c>
      <c r="N5137" s="19">
        <v>5671.5</v>
      </c>
      <c r="O5137" s="4">
        <f>MATCH(N5137-1,'Supply Data'!$K$12:$K$17)+1</f>
        <v>5</v>
      </c>
      <c r="P5137">
        <f>INDEX('Supply Data'!$L$12:$L$17,'Demand Data'!O5137)</f>
        <v>75</v>
      </c>
      <c r="R5137" t="str">
        <f t="shared" si="806"/>
        <v>01-Aug-08 Friday 20</v>
      </c>
    </row>
    <row r="5138" spans="4:18" x14ac:dyDescent="0.35">
      <c r="D5138" s="21">
        <f t="shared" si="807"/>
        <v>39661.833333320887</v>
      </c>
      <c r="E5138" s="21" t="b">
        <f t="shared" si="800"/>
        <v>0</v>
      </c>
      <c r="F5138" s="21" t="b">
        <f t="shared" si="801"/>
        <v>0</v>
      </c>
      <c r="G5138" s="20">
        <f t="shared" si="802"/>
        <v>1</v>
      </c>
      <c r="H5138" s="20">
        <f t="shared" si="803"/>
        <v>24</v>
      </c>
      <c r="I5138" s="20">
        <f t="shared" si="808"/>
        <v>21</v>
      </c>
      <c r="J5138" s="21">
        <f t="shared" si="809"/>
        <v>39661</v>
      </c>
      <c r="K5138" s="21"/>
      <c r="L5138" s="21" t="str">
        <f t="shared" si="804"/>
        <v>Friday</v>
      </c>
      <c r="M5138" s="20">
        <f t="shared" si="805"/>
        <v>8</v>
      </c>
      <c r="N5138" s="19">
        <v>5404.5</v>
      </c>
      <c r="O5138" s="4">
        <f>MATCH(N5138-1,'Supply Data'!$K$12:$K$17)+1</f>
        <v>5</v>
      </c>
      <c r="P5138">
        <f>INDEX('Supply Data'!$L$12:$L$17,'Demand Data'!O5138)</f>
        <v>75</v>
      </c>
      <c r="R5138" t="str">
        <f t="shared" si="806"/>
        <v>01-Aug-08 Friday 21</v>
      </c>
    </row>
    <row r="5139" spans="4:18" x14ac:dyDescent="0.35">
      <c r="D5139" s="21">
        <f t="shared" si="807"/>
        <v>39661.874999987551</v>
      </c>
      <c r="E5139" s="21" t="b">
        <f t="shared" si="800"/>
        <v>0</v>
      </c>
      <c r="F5139" s="21" t="b">
        <f t="shared" si="801"/>
        <v>0</v>
      </c>
      <c r="G5139" s="20">
        <f t="shared" si="802"/>
        <v>1</v>
      </c>
      <c r="H5139" s="20">
        <f t="shared" si="803"/>
        <v>24</v>
      </c>
      <c r="I5139" s="20">
        <f t="shared" si="808"/>
        <v>22</v>
      </c>
      <c r="J5139" s="21">
        <f t="shared" si="809"/>
        <v>39661</v>
      </c>
      <c r="K5139" s="21"/>
      <c r="L5139" s="21" t="str">
        <f t="shared" si="804"/>
        <v>Friday</v>
      </c>
      <c r="M5139" s="20">
        <f t="shared" si="805"/>
        <v>8</v>
      </c>
      <c r="N5139" s="19">
        <v>5098.5</v>
      </c>
      <c r="O5139" s="4">
        <f>MATCH(N5139-1,'Supply Data'!$K$12:$K$17)+1</f>
        <v>5</v>
      </c>
      <c r="P5139">
        <f>INDEX('Supply Data'!$L$12:$L$17,'Demand Data'!O5139)</f>
        <v>75</v>
      </c>
      <c r="R5139" t="str">
        <f t="shared" si="806"/>
        <v>01-Aug-08 Friday 22</v>
      </c>
    </row>
    <row r="5140" spans="4:18" x14ac:dyDescent="0.35">
      <c r="D5140" s="21">
        <f t="shared" si="807"/>
        <v>39661.916666654215</v>
      </c>
      <c r="E5140" s="21" t="b">
        <f t="shared" si="800"/>
        <v>0</v>
      </c>
      <c r="F5140" s="21" t="b">
        <f t="shared" si="801"/>
        <v>0</v>
      </c>
      <c r="G5140" s="20">
        <f t="shared" si="802"/>
        <v>1</v>
      </c>
      <c r="H5140" s="20">
        <f t="shared" si="803"/>
        <v>24</v>
      </c>
      <c r="I5140" s="20">
        <f t="shared" si="808"/>
        <v>23</v>
      </c>
      <c r="J5140" s="21">
        <f t="shared" si="809"/>
        <v>39661</v>
      </c>
      <c r="K5140" s="21"/>
      <c r="L5140" s="21" t="str">
        <f t="shared" si="804"/>
        <v>Friday</v>
      </c>
      <c r="M5140" s="20">
        <f t="shared" si="805"/>
        <v>8</v>
      </c>
      <c r="N5140" s="19">
        <v>4422</v>
      </c>
      <c r="O5140" s="4">
        <f>MATCH(N5140-1,'Supply Data'!$K$12:$K$17)+1</f>
        <v>4</v>
      </c>
      <c r="P5140">
        <f>INDEX('Supply Data'!$L$12:$L$17,'Demand Data'!O5140)</f>
        <v>50</v>
      </c>
      <c r="R5140" t="str">
        <f t="shared" si="806"/>
        <v>01-Aug-08 Friday 23</v>
      </c>
    </row>
    <row r="5141" spans="4:18" x14ac:dyDescent="0.35">
      <c r="D5141" s="21">
        <f t="shared" si="807"/>
        <v>39661.958333320879</v>
      </c>
      <c r="E5141" s="21" t="b">
        <f t="shared" si="800"/>
        <v>0</v>
      </c>
      <c r="F5141" s="21" t="b">
        <f t="shared" si="801"/>
        <v>0</v>
      </c>
      <c r="G5141" s="20">
        <f t="shared" si="802"/>
        <v>1</v>
      </c>
      <c r="H5141" s="20">
        <f t="shared" si="803"/>
        <v>24</v>
      </c>
      <c r="I5141" s="20">
        <f t="shared" si="808"/>
        <v>24</v>
      </c>
      <c r="J5141" s="21">
        <f t="shared" si="809"/>
        <v>39661</v>
      </c>
      <c r="K5141" s="21"/>
      <c r="L5141" s="21" t="str">
        <f t="shared" si="804"/>
        <v>Friday</v>
      </c>
      <c r="M5141" s="20">
        <f t="shared" si="805"/>
        <v>8</v>
      </c>
      <c r="N5141" s="19">
        <v>4020</v>
      </c>
      <c r="O5141" s="4">
        <f>MATCH(N5141-1,'Supply Data'!$K$12:$K$17)+1</f>
        <v>4</v>
      </c>
      <c r="P5141">
        <f>INDEX('Supply Data'!$L$12:$L$17,'Demand Data'!O5141)</f>
        <v>50</v>
      </c>
      <c r="R5141" t="str">
        <f t="shared" si="806"/>
        <v>01-Aug-08 Friday 24</v>
      </c>
    </row>
    <row r="5142" spans="4:18" x14ac:dyDescent="0.35">
      <c r="D5142" s="21">
        <f t="shared" si="807"/>
        <v>39661.999999987544</v>
      </c>
      <c r="E5142" s="21" t="b">
        <f t="shared" si="800"/>
        <v>0</v>
      </c>
      <c r="F5142" s="21" t="b">
        <f t="shared" si="801"/>
        <v>0</v>
      </c>
      <c r="G5142" s="20">
        <f t="shared" si="802"/>
        <v>1</v>
      </c>
      <c r="H5142" s="20">
        <f t="shared" si="803"/>
        <v>24</v>
      </c>
      <c r="I5142" s="20">
        <f t="shared" si="808"/>
        <v>1</v>
      </c>
      <c r="J5142" s="21">
        <f t="shared" si="809"/>
        <v>39662</v>
      </c>
      <c r="K5142" s="21"/>
      <c r="L5142" s="21" t="str">
        <f t="shared" si="804"/>
        <v>Saturday</v>
      </c>
      <c r="M5142" s="20">
        <f t="shared" si="805"/>
        <v>8</v>
      </c>
      <c r="N5142" s="19">
        <v>3924</v>
      </c>
      <c r="O5142" s="4">
        <f>MATCH(N5142-1,'Supply Data'!$K$12:$K$17)+1</f>
        <v>4</v>
      </c>
      <c r="P5142">
        <f>INDEX('Supply Data'!$L$12:$L$17,'Demand Data'!O5142)</f>
        <v>50</v>
      </c>
      <c r="R5142" t="str">
        <f t="shared" si="806"/>
        <v>02-Aug-08 Saturday 1</v>
      </c>
    </row>
    <row r="5143" spans="4:18" x14ac:dyDescent="0.35">
      <c r="D5143" s="21">
        <f t="shared" si="807"/>
        <v>39662.041666654208</v>
      </c>
      <c r="E5143" s="21" t="b">
        <f t="shared" si="800"/>
        <v>0</v>
      </c>
      <c r="F5143" s="21" t="b">
        <f t="shared" si="801"/>
        <v>0</v>
      </c>
      <c r="G5143" s="20">
        <f t="shared" si="802"/>
        <v>1</v>
      </c>
      <c r="H5143" s="20">
        <f t="shared" si="803"/>
        <v>24</v>
      </c>
      <c r="I5143" s="20">
        <f t="shared" si="808"/>
        <v>2</v>
      </c>
      <c r="J5143" s="21">
        <f t="shared" si="809"/>
        <v>39662</v>
      </c>
      <c r="K5143" s="21"/>
      <c r="L5143" s="21" t="str">
        <f t="shared" si="804"/>
        <v>Saturday</v>
      </c>
      <c r="M5143" s="20">
        <f t="shared" si="805"/>
        <v>8</v>
      </c>
      <c r="N5143" s="19">
        <v>3810</v>
      </c>
      <c r="O5143" s="4">
        <f>MATCH(N5143-1,'Supply Data'!$K$12:$K$17)+1</f>
        <v>4</v>
      </c>
      <c r="P5143">
        <f>INDEX('Supply Data'!$L$12:$L$17,'Demand Data'!O5143)</f>
        <v>50</v>
      </c>
      <c r="R5143" t="str">
        <f t="shared" si="806"/>
        <v>02-Aug-08 Saturday 2</v>
      </c>
    </row>
    <row r="5144" spans="4:18" x14ac:dyDescent="0.35">
      <c r="D5144" s="21">
        <f t="shared" si="807"/>
        <v>39662.083333320872</v>
      </c>
      <c r="E5144" s="21" t="b">
        <f t="shared" si="800"/>
        <v>0</v>
      </c>
      <c r="F5144" s="21" t="b">
        <f t="shared" si="801"/>
        <v>0</v>
      </c>
      <c r="G5144" s="20">
        <f t="shared" si="802"/>
        <v>1</v>
      </c>
      <c r="H5144" s="20">
        <f t="shared" si="803"/>
        <v>24</v>
      </c>
      <c r="I5144" s="20">
        <f t="shared" si="808"/>
        <v>3</v>
      </c>
      <c r="J5144" s="21">
        <f t="shared" si="809"/>
        <v>39662</v>
      </c>
      <c r="K5144" s="21"/>
      <c r="L5144" s="21" t="str">
        <f t="shared" si="804"/>
        <v>Saturday</v>
      </c>
      <c r="M5144" s="20">
        <f t="shared" si="805"/>
        <v>8</v>
      </c>
      <c r="N5144" s="19">
        <v>3735</v>
      </c>
      <c r="O5144" s="4">
        <f>MATCH(N5144-1,'Supply Data'!$K$12:$K$17)+1</f>
        <v>4</v>
      </c>
      <c r="P5144">
        <f>INDEX('Supply Data'!$L$12:$L$17,'Demand Data'!O5144)</f>
        <v>50</v>
      </c>
      <c r="R5144" t="str">
        <f t="shared" si="806"/>
        <v>02-Aug-08 Saturday 3</v>
      </c>
    </row>
    <row r="5145" spans="4:18" x14ac:dyDescent="0.35">
      <c r="D5145" s="21">
        <f t="shared" si="807"/>
        <v>39662.124999987536</v>
      </c>
      <c r="E5145" s="21" t="b">
        <f t="shared" si="800"/>
        <v>0</v>
      </c>
      <c r="F5145" s="21" t="b">
        <f t="shared" si="801"/>
        <v>0</v>
      </c>
      <c r="G5145" s="20">
        <f t="shared" si="802"/>
        <v>1</v>
      </c>
      <c r="H5145" s="20">
        <f t="shared" si="803"/>
        <v>24</v>
      </c>
      <c r="I5145" s="20">
        <f t="shared" si="808"/>
        <v>4</v>
      </c>
      <c r="J5145" s="21">
        <f t="shared" si="809"/>
        <v>39662</v>
      </c>
      <c r="K5145" s="21"/>
      <c r="L5145" s="21" t="str">
        <f t="shared" si="804"/>
        <v>Saturday</v>
      </c>
      <c r="M5145" s="20">
        <f t="shared" si="805"/>
        <v>8</v>
      </c>
      <c r="N5145" s="19">
        <v>3757.5</v>
      </c>
      <c r="O5145" s="4">
        <f>MATCH(N5145-1,'Supply Data'!$K$12:$K$17)+1</f>
        <v>4</v>
      </c>
      <c r="P5145">
        <f>INDEX('Supply Data'!$L$12:$L$17,'Demand Data'!O5145)</f>
        <v>50</v>
      </c>
      <c r="R5145" t="str">
        <f t="shared" si="806"/>
        <v>02-Aug-08 Saturday 4</v>
      </c>
    </row>
    <row r="5146" spans="4:18" x14ac:dyDescent="0.35">
      <c r="D5146" s="21">
        <f t="shared" si="807"/>
        <v>39662.166666654201</v>
      </c>
      <c r="E5146" s="21" t="b">
        <f t="shared" si="800"/>
        <v>0</v>
      </c>
      <c r="F5146" s="21" t="b">
        <f t="shared" si="801"/>
        <v>0</v>
      </c>
      <c r="G5146" s="20">
        <f t="shared" si="802"/>
        <v>1</v>
      </c>
      <c r="H5146" s="20">
        <f t="shared" si="803"/>
        <v>24</v>
      </c>
      <c r="I5146" s="20">
        <f t="shared" si="808"/>
        <v>5</v>
      </c>
      <c r="J5146" s="21">
        <f t="shared" si="809"/>
        <v>39662</v>
      </c>
      <c r="K5146" s="21"/>
      <c r="L5146" s="21" t="str">
        <f t="shared" si="804"/>
        <v>Saturday</v>
      </c>
      <c r="M5146" s="20">
        <f t="shared" si="805"/>
        <v>8</v>
      </c>
      <c r="N5146" s="19">
        <v>3825</v>
      </c>
      <c r="O5146" s="4">
        <f>MATCH(N5146-1,'Supply Data'!$K$12:$K$17)+1</f>
        <v>4</v>
      </c>
      <c r="P5146">
        <f>INDEX('Supply Data'!$L$12:$L$17,'Demand Data'!O5146)</f>
        <v>50</v>
      </c>
      <c r="R5146" t="str">
        <f t="shared" si="806"/>
        <v>02-Aug-08 Saturday 5</v>
      </c>
    </row>
    <row r="5147" spans="4:18" x14ac:dyDescent="0.35">
      <c r="D5147" s="21">
        <f t="shared" si="807"/>
        <v>39662.208333320865</v>
      </c>
      <c r="E5147" s="21" t="b">
        <f t="shared" si="800"/>
        <v>0</v>
      </c>
      <c r="F5147" s="21" t="b">
        <f t="shared" si="801"/>
        <v>0</v>
      </c>
      <c r="G5147" s="20">
        <f t="shared" si="802"/>
        <v>1</v>
      </c>
      <c r="H5147" s="20">
        <f t="shared" si="803"/>
        <v>24</v>
      </c>
      <c r="I5147" s="20">
        <f t="shared" si="808"/>
        <v>6</v>
      </c>
      <c r="J5147" s="21">
        <f t="shared" si="809"/>
        <v>39662</v>
      </c>
      <c r="K5147" s="21"/>
      <c r="L5147" s="21" t="str">
        <f t="shared" si="804"/>
        <v>Saturday</v>
      </c>
      <c r="M5147" s="20">
        <f t="shared" si="805"/>
        <v>8</v>
      </c>
      <c r="N5147" s="19">
        <v>3897</v>
      </c>
      <c r="O5147" s="4">
        <f>MATCH(N5147-1,'Supply Data'!$K$12:$K$17)+1</f>
        <v>4</v>
      </c>
      <c r="P5147">
        <f>INDEX('Supply Data'!$L$12:$L$17,'Demand Data'!O5147)</f>
        <v>50</v>
      </c>
      <c r="R5147" t="str">
        <f t="shared" si="806"/>
        <v>02-Aug-08 Saturday 6</v>
      </c>
    </row>
    <row r="5148" spans="4:18" x14ac:dyDescent="0.35">
      <c r="D5148" s="21">
        <f t="shared" si="807"/>
        <v>39662.249999987529</v>
      </c>
      <c r="E5148" s="21" t="b">
        <f t="shared" si="800"/>
        <v>0</v>
      </c>
      <c r="F5148" s="21" t="b">
        <f t="shared" si="801"/>
        <v>0</v>
      </c>
      <c r="G5148" s="20">
        <f t="shared" si="802"/>
        <v>1</v>
      </c>
      <c r="H5148" s="20">
        <f t="shared" si="803"/>
        <v>24</v>
      </c>
      <c r="I5148" s="20">
        <f t="shared" si="808"/>
        <v>7</v>
      </c>
      <c r="J5148" s="21">
        <f t="shared" si="809"/>
        <v>39662</v>
      </c>
      <c r="K5148" s="21"/>
      <c r="L5148" s="21" t="str">
        <f t="shared" si="804"/>
        <v>Saturday</v>
      </c>
      <c r="M5148" s="20">
        <f t="shared" si="805"/>
        <v>8</v>
      </c>
      <c r="N5148" s="19">
        <v>3970.5</v>
      </c>
      <c r="O5148" s="4">
        <f>MATCH(N5148-1,'Supply Data'!$K$12:$K$17)+1</f>
        <v>4</v>
      </c>
      <c r="P5148">
        <f>INDEX('Supply Data'!$L$12:$L$17,'Demand Data'!O5148)</f>
        <v>50</v>
      </c>
      <c r="R5148" t="str">
        <f t="shared" si="806"/>
        <v>02-Aug-08 Saturday 7</v>
      </c>
    </row>
    <row r="5149" spans="4:18" x14ac:dyDescent="0.35">
      <c r="D5149" s="21">
        <f t="shared" si="807"/>
        <v>39662.291666654193</v>
      </c>
      <c r="E5149" s="21" t="b">
        <f t="shared" si="800"/>
        <v>0</v>
      </c>
      <c r="F5149" s="21" t="b">
        <f t="shared" si="801"/>
        <v>0</v>
      </c>
      <c r="G5149" s="20">
        <f t="shared" si="802"/>
        <v>1</v>
      </c>
      <c r="H5149" s="20">
        <f t="shared" si="803"/>
        <v>24</v>
      </c>
      <c r="I5149" s="20">
        <f t="shared" si="808"/>
        <v>8</v>
      </c>
      <c r="J5149" s="21">
        <f t="shared" si="809"/>
        <v>39662</v>
      </c>
      <c r="K5149" s="21"/>
      <c r="L5149" s="21" t="str">
        <f t="shared" si="804"/>
        <v>Saturday</v>
      </c>
      <c r="M5149" s="20">
        <f t="shared" si="805"/>
        <v>8</v>
      </c>
      <c r="N5149" s="19">
        <v>4438.5</v>
      </c>
      <c r="O5149" s="4">
        <f>MATCH(N5149-1,'Supply Data'!$K$12:$K$17)+1</f>
        <v>4</v>
      </c>
      <c r="P5149">
        <f>INDEX('Supply Data'!$L$12:$L$17,'Demand Data'!O5149)</f>
        <v>50</v>
      </c>
      <c r="R5149" t="str">
        <f t="shared" si="806"/>
        <v>02-Aug-08 Saturday 8</v>
      </c>
    </row>
    <row r="5150" spans="4:18" x14ac:dyDescent="0.35">
      <c r="D5150" s="21">
        <f t="shared" si="807"/>
        <v>39662.333333320857</v>
      </c>
      <c r="E5150" s="21" t="b">
        <f t="shared" si="800"/>
        <v>0</v>
      </c>
      <c r="F5150" s="21" t="b">
        <f t="shared" si="801"/>
        <v>0</v>
      </c>
      <c r="G5150" s="20">
        <f t="shared" si="802"/>
        <v>1</v>
      </c>
      <c r="H5150" s="20">
        <f t="shared" si="803"/>
        <v>24</v>
      </c>
      <c r="I5150" s="20">
        <f t="shared" si="808"/>
        <v>9</v>
      </c>
      <c r="J5150" s="21">
        <f t="shared" si="809"/>
        <v>39662</v>
      </c>
      <c r="K5150" s="21"/>
      <c r="L5150" s="21" t="str">
        <f t="shared" si="804"/>
        <v>Saturday</v>
      </c>
      <c r="M5150" s="20">
        <f t="shared" si="805"/>
        <v>8</v>
      </c>
      <c r="N5150" s="19">
        <v>5013</v>
      </c>
      <c r="O5150" s="4">
        <f>MATCH(N5150-1,'Supply Data'!$K$12:$K$17)+1</f>
        <v>5</v>
      </c>
      <c r="P5150">
        <f>INDEX('Supply Data'!$L$12:$L$17,'Demand Data'!O5150)</f>
        <v>75</v>
      </c>
      <c r="R5150" t="str">
        <f t="shared" si="806"/>
        <v>02-Aug-08 Saturday 9</v>
      </c>
    </row>
    <row r="5151" spans="4:18" x14ac:dyDescent="0.35">
      <c r="D5151" s="21">
        <f t="shared" si="807"/>
        <v>39662.374999987522</v>
      </c>
      <c r="E5151" s="21" t="b">
        <f t="shared" si="800"/>
        <v>0</v>
      </c>
      <c r="F5151" s="21" t="b">
        <f t="shared" si="801"/>
        <v>0</v>
      </c>
      <c r="G5151" s="20">
        <f t="shared" si="802"/>
        <v>1</v>
      </c>
      <c r="H5151" s="20">
        <f t="shared" si="803"/>
        <v>24</v>
      </c>
      <c r="I5151" s="20">
        <f t="shared" si="808"/>
        <v>10</v>
      </c>
      <c r="J5151" s="21">
        <f t="shared" si="809"/>
        <v>39662</v>
      </c>
      <c r="K5151" s="21"/>
      <c r="L5151" s="21" t="str">
        <f t="shared" si="804"/>
        <v>Saturday</v>
      </c>
      <c r="M5151" s="20">
        <f t="shared" si="805"/>
        <v>8</v>
      </c>
      <c r="N5151" s="19">
        <v>5392.5</v>
      </c>
      <c r="O5151" s="4">
        <f>MATCH(N5151-1,'Supply Data'!$K$12:$K$17)+1</f>
        <v>5</v>
      </c>
      <c r="P5151">
        <f>INDEX('Supply Data'!$L$12:$L$17,'Demand Data'!O5151)</f>
        <v>75</v>
      </c>
      <c r="R5151" t="str">
        <f t="shared" si="806"/>
        <v>02-Aug-08 Saturday 10</v>
      </c>
    </row>
    <row r="5152" spans="4:18" x14ac:dyDescent="0.35">
      <c r="D5152" s="21">
        <f t="shared" si="807"/>
        <v>39662.416666654186</v>
      </c>
      <c r="E5152" s="21" t="b">
        <f t="shared" si="800"/>
        <v>0</v>
      </c>
      <c r="F5152" s="21" t="b">
        <f t="shared" si="801"/>
        <v>0</v>
      </c>
      <c r="G5152" s="20">
        <f t="shared" si="802"/>
        <v>1</v>
      </c>
      <c r="H5152" s="20">
        <f t="shared" si="803"/>
        <v>24</v>
      </c>
      <c r="I5152" s="20">
        <f t="shared" si="808"/>
        <v>11</v>
      </c>
      <c r="J5152" s="21">
        <f t="shared" si="809"/>
        <v>39662</v>
      </c>
      <c r="K5152" s="21"/>
      <c r="L5152" s="21" t="str">
        <f t="shared" si="804"/>
        <v>Saturday</v>
      </c>
      <c r="M5152" s="20">
        <f t="shared" si="805"/>
        <v>8</v>
      </c>
      <c r="N5152" s="19">
        <v>4522.5</v>
      </c>
      <c r="O5152" s="4">
        <f>MATCH(N5152-1,'Supply Data'!$K$12:$K$17)+1</f>
        <v>4</v>
      </c>
      <c r="P5152">
        <f>INDEX('Supply Data'!$L$12:$L$17,'Demand Data'!O5152)</f>
        <v>50</v>
      </c>
      <c r="R5152" t="str">
        <f t="shared" si="806"/>
        <v>02-Aug-08 Saturday 11</v>
      </c>
    </row>
    <row r="5153" spans="4:18" x14ac:dyDescent="0.35">
      <c r="D5153" s="21">
        <f t="shared" si="807"/>
        <v>39662.45833332085</v>
      </c>
      <c r="E5153" s="21" t="b">
        <f t="shared" si="800"/>
        <v>0</v>
      </c>
      <c r="F5153" s="21" t="b">
        <f t="shared" si="801"/>
        <v>0</v>
      </c>
      <c r="G5153" s="20">
        <f t="shared" si="802"/>
        <v>1</v>
      </c>
      <c r="H5153" s="20">
        <f t="shared" si="803"/>
        <v>24</v>
      </c>
      <c r="I5153" s="20">
        <f t="shared" si="808"/>
        <v>12</v>
      </c>
      <c r="J5153" s="21">
        <f t="shared" si="809"/>
        <v>39662</v>
      </c>
      <c r="K5153" s="21"/>
      <c r="L5153" s="21" t="str">
        <f t="shared" si="804"/>
        <v>Saturday</v>
      </c>
      <c r="M5153" s="20">
        <f t="shared" si="805"/>
        <v>8</v>
      </c>
      <c r="N5153" s="19">
        <v>5608.5</v>
      </c>
      <c r="O5153" s="4">
        <f>MATCH(N5153-1,'Supply Data'!$K$12:$K$17)+1</f>
        <v>5</v>
      </c>
      <c r="P5153">
        <f>INDEX('Supply Data'!$L$12:$L$17,'Demand Data'!O5153)</f>
        <v>75</v>
      </c>
      <c r="R5153" t="str">
        <f t="shared" si="806"/>
        <v>02-Aug-08 Saturday 12</v>
      </c>
    </row>
    <row r="5154" spans="4:18" x14ac:dyDescent="0.35">
      <c r="D5154" s="21">
        <f t="shared" si="807"/>
        <v>39662.499999987514</v>
      </c>
      <c r="E5154" s="21" t="b">
        <f t="shared" si="800"/>
        <v>0</v>
      </c>
      <c r="F5154" s="21" t="b">
        <f t="shared" si="801"/>
        <v>0</v>
      </c>
      <c r="G5154" s="20">
        <f t="shared" si="802"/>
        <v>1</v>
      </c>
      <c r="H5154" s="20">
        <f t="shared" si="803"/>
        <v>24</v>
      </c>
      <c r="I5154" s="20">
        <f t="shared" si="808"/>
        <v>13</v>
      </c>
      <c r="J5154" s="21">
        <f t="shared" si="809"/>
        <v>39662</v>
      </c>
      <c r="K5154" s="21"/>
      <c r="L5154" s="21" t="str">
        <f t="shared" si="804"/>
        <v>Saturday</v>
      </c>
      <c r="M5154" s="20">
        <f t="shared" si="805"/>
        <v>8</v>
      </c>
      <c r="N5154" s="19">
        <v>5634</v>
      </c>
      <c r="O5154" s="4">
        <f>MATCH(N5154-1,'Supply Data'!$K$12:$K$17)+1</f>
        <v>5</v>
      </c>
      <c r="P5154">
        <f>INDEX('Supply Data'!$L$12:$L$17,'Demand Data'!O5154)</f>
        <v>75</v>
      </c>
      <c r="R5154" t="str">
        <f t="shared" si="806"/>
        <v>02-Aug-08 Saturday 13</v>
      </c>
    </row>
    <row r="5155" spans="4:18" x14ac:dyDescent="0.35">
      <c r="D5155" s="21">
        <f t="shared" si="807"/>
        <v>39662.541666654179</v>
      </c>
      <c r="E5155" s="21" t="b">
        <f t="shared" si="800"/>
        <v>0</v>
      </c>
      <c r="F5155" s="21" t="b">
        <f t="shared" si="801"/>
        <v>0</v>
      </c>
      <c r="G5155" s="20">
        <f t="shared" si="802"/>
        <v>1</v>
      </c>
      <c r="H5155" s="20">
        <f t="shared" si="803"/>
        <v>24</v>
      </c>
      <c r="I5155" s="20">
        <f t="shared" si="808"/>
        <v>14</v>
      </c>
      <c r="J5155" s="21">
        <f t="shared" si="809"/>
        <v>39662</v>
      </c>
      <c r="K5155" s="21"/>
      <c r="L5155" s="21" t="str">
        <f t="shared" si="804"/>
        <v>Saturday</v>
      </c>
      <c r="M5155" s="20">
        <f t="shared" si="805"/>
        <v>8</v>
      </c>
      <c r="N5155" s="19">
        <v>5769</v>
      </c>
      <c r="O5155" s="4">
        <f>MATCH(N5155-1,'Supply Data'!$K$12:$K$17)+1</f>
        <v>5</v>
      </c>
      <c r="P5155">
        <f>INDEX('Supply Data'!$L$12:$L$17,'Demand Data'!O5155)</f>
        <v>75</v>
      </c>
      <c r="R5155" t="str">
        <f t="shared" si="806"/>
        <v>02-Aug-08 Saturday 14</v>
      </c>
    </row>
    <row r="5156" spans="4:18" x14ac:dyDescent="0.35">
      <c r="D5156" s="21">
        <f t="shared" si="807"/>
        <v>39662.583333320843</v>
      </c>
      <c r="E5156" s="21" t="b">
        <f t="shared" si="800"/>
        <v>0</v>
      </c>
      <c r="F5156" s="21" t="b">
        <f t="shared" si="801"/>
        <v>0</v>
      </c>
      <c r="G5156" s="20">
        <f t="shared" si="802"/>
        <v>1</v>
      </c>
      <c r="H5156" s="20">
        <f t="shared" si="803"/>
        <v>24</v>
      </c>
      <c r="I5156" s="20">
        <f t="shared" si="808"/>
        <v>15</v>
      </c>
      <c r="J5156" s="21">
        <f t="shared" si="809"/>
        <v>39662</v>
      </c>
      <c r="K5156" s="21"/>
      <c r="L5156" s="21" t="str">
        <f t="shared" si="804"/>
        <v>Saturday</v>
      </c>
      <c r="M5156" s="20">
        <f t="shared" si="805"/>
        <v>8</v>
      </c>
      <c r="N5156" s="19">
        <v>5596.5</v>
      </c>
      <c r="O5156" s="4">
        <f>MATCH(N5156-1,'Supply Data'!$K$12:$K$17)+1</f>
        <v>5</v>
      </c>
      <c r="P5156">
        <f>INDEX('Supply Data'!$L$12:$L$17,'Demand Data'!O5156)</f>
        <v>75</v>
      </c>
      <c r="R5156" t="str">
        <f t="shared" si="806"/>
        <v>02-Aug-08 Saturday 15</v>
      </c>
    </row>
    <row r="5157" spans="4:18" x14ac:dyDescent="0.35">
      <c r="D5157" s="21">
        <f t="shared" si="807"/>
        <v>39662.624999987507</v>
      </c>
      <c r="E5157" s="21" t="b">
        <f t="shared" si="800"/>
        <v>0</v>
      </c>
      <c r="F5157" s="21" t="b">
        <f t="shared" si="801"/>
        <v>0</v>
      </c>
      <c r="G5157" s="20">
        <f t="shared" si="802"/>
        <v>1</v>
      </c>
      <c r="H5157" s="20">
        <f t="shared" si="803"/>
        <v>24</v>
      </c>
      <c r="I5157" s="20">
        <f t="shared" si="808"/>
        <v>16</v>
      </c>
      <c r="J5157" s="21">
        <f t="shared" si="809"/>
        <v>39662</v>
      </c>
      <c r="K5157" s="21"/>
      <c r="L5157" s="21" t="str">
        <f t="shared" si="804"/>
        <v>Saturday</v>
      </c>
      <c r="M5157" s="20">
        <f t="shared" si="805"/>
        <v>8</v>
      </c>
      <c r="N5157" s="19">
        <v>5505</v>
      </c>
      <c r="O5157" s="4">
        <f>MATCH(N5157-1,'Supply Data'!$K$12:$K$17)+1</f>
        <v>5</v>
      </c>
      <c r="P5157">
        <f>INDEX('Supply Data'!$L$12:$L$17,'Demand Data'!O5157)</f>
        <v>75</v>
      </c>
      <c r="R5157" t="str">
        <f t="shared" si="806"/>
        <v>02-Aug-08 Saturday 16</v>
      </c>
    </row>
    <row r="5158" spans="4:18" x14ac:dyDescent="0.35">
      <c r="D5158" s="21">
        <f t="shared" si="807"/>
        <v>39662.666666654171</v>
      </c>
      <c r="E5158" s="21" t="b">
        <f t="shared" si="800"/>
        <v>0</v>
      </c>
      <c r="F5158" s="21" t="b">
        <f t="shared" si="801"/>
        <v>0</v>
      </c>
      <c r="G5158" s="20">
        <f t="shared" si="802"/>
        <v>1</v>
      </c>
      <c r="H5158" s="20">
        <f t="shared" si="803"/>
        <v>24</v>
      </c>
      <c r="I5158" s="20">
        <f t="shared" si="808"/>
        <v>17</v>
      </c>
      <c r="J5158" s="21">
        <f t="shared" si="809"/>
        <v>39662</v>
      </c>
      <c r="K5158" s="21"/>
      <c r="L5158" s="21" t="str">
        <f t="shared" si="804"/>
        <v>Saturday</v>
      </c>
      <c r="M5158" s="20">
        <f t="shared" si="805"/>
        <v>8</v>
      </c>
      <c r="N5158" s="19">
        <v>5415</v>
      </c>
      <c r="O5158" s="4">
        <f>MATCH(N5158-1,'Supply Data'!$K$12:$K$17)+1</f>
        <v>5</v>
      </c>
      <c r="P5158">
        <f>INDEX('Supply Data'!$L$12:$L$17,'Demand Data'!O5158)</f>
        <v>75</v>
      </c>
      <c r="R5158" t="str">
        <f t="shared" si="806"/>
        <v>02-Aug-08 Saturday 17</v>
      </c>
    </row>
    <row r="5159" spans="4:18" x14ac:dyDescent="0.35">
      <c r="D5159" s="21">
        <f t="shared" si="807"/>
        <v>39662.708333320836</v>
      </c>
      <c r="E5159" s="21" t="b">
        <f t="shared" si="800"/>
        <v>0</v>
      </c>
      <c r="F5159" s="21" t="b">
        <f t="shared" si="801"/>
        <v>0</v>
      </c>
      <c r="G5159" s="20">
        <f t="shared" si="802"/>
        <v>1</v>
      </c>
      <c r="H5159" s="20">
        <f t="shared" si="803"/>
        <v>24</v>
      </c>
      <c r="I5159" s="20">
        <f t="shared" si="808"/>
        <v>18</v>
      </c>
      <c r="J5159" s="21">
        <f t="shared" si="809"/>
        <v>39662</v>
      </c>
      <c r="K5159" s="21"/>
      <c r="L5159" s="21" t="str">
        <f t="shared" si="804"/>
        <v>Saturday</v>
      </c>
      <c r="M5159" s="20">
        <f t="shared" si="805"/>
        <v>8</v>
      </c>
      <c r="N5159" s="19">
        <v>5323.5</v>
      </c>
      <c r="O5159" s="4">
        <f>MATCH(N5159-1,'Supply Data'!$K$12:$K$17)+1</f>
        <v>5</v>
      </c>
      <c r="P5159">
        <f>INDEX('Supply Data'!$L$12:$L$17,'Demand Data'!O5159)</f>
        <v>75</v>
      </c>
      <c r="R5159" t="str">
        <f t="shared" si="806"/>
        <v>02-Aug-08 Saturday 18</v>
      </c>
    </row>
    <row r="5160" spans="4:18" x14ac:dyDescent="0.35">
      <c r="D5160" s="21">
        <f t="shared" si="807"/>
        <v>39662.7499999875</v>
      </c>
      <c r="E5160" s="21" t="b">
        <f t="shared" si="800"/>
        <v>0</v>
      </c>
      <c r="F5160" s="21" t="b">
        <f t="shared" si="801"/>
        <v>0</v>
      </c>
      <c r="G5160" s="20">
        <f t="shared" si="802"/>
        <v>1</v>
      </c>
      <c r="H5160" s="20">
        <f t="shared" si="803"/>
        <v>24</v>
      </c>
      <c r="I5160" s="20">
        <f t="shared" si="808"/>
        <v>19</v>
      </c>
      <c r="J5160" s="21">
        <f t="shared" si="809"/>
        <v>39662</v>
      </c>
      <c r="K5160" s="21"/>
      <c r="L5160" s="21" t="str">
        <f t="shared" si="804"/>
        <v>Saturday</v>
      </c>
      <c r="M5160" s="20">
        <f t="shared" si="805"/>
        <v>8</v>
      </c>
      <c r="N5160" s="19">
        <v>5728.5</v>
      </c>
      <c r="O5160" s="4">
        <f>MATCH(N5160-1,'Supply Data'!$K$12:$K$17)+1</f>
        <v>5</v>
      </c>
      <c r="P5160">
        <f>INDEX('Supply Data'!$L$12:$L$17,'Demand Data'!O5160)</f>
        <v>75</v>
      </c>
      <c r="R5160" t="str">
        <f t="shared" si="806"/>
        <v>02-Aug-08 Saturday 19</v>
      </c>
    </row>
    <row r="5161" spans="4:18" x14ac:dyDescent="0.35">
      <c r="D5161" s="21">
        <f t="shared" si="807"/>
        <v>39662.791666654164</v>
      </c>
      <c r="E5161" s="21" t="b">
        <f t="shared" si="800"/>
        <v>0</v>
      </c>
      <c r="F5161" s="21" t="b">
        <f t="shared" si="801"/>
        <v>0</v>
      </c>
      <c r="G5161" s="20">
        <f t="shared" si="802"/>
        <v>1</v>
      </c>
      <c r="H5161" s="20">
        <f t="shared" si="803"/>
        <v>24</v>
      </c>
      <c r="I5161" s="20">
        <f t="shared" si="808"/>
        <v>20</v>
      </c>
      <c r="J5161" s="21">
        <f t="shared" si="809"/>
        <v>39662</v>
      </c>
      <c r="K5161" s="21"/>
      <c r="L5161" s="21" t="str">
        <f t="shared" si="804"/>
        <v>Saturday</v>
      </c>
      <c r="M5161" s="20">
        <f t="shared" si="805"/>
        <v>8</v>
      </c>
      <c r="N5161" s="19">
        <v>5608.5</v>
      </c>
      <c r="O5161" s="4">
        <f>MATCH(N5161-1,'Supply Data'!$K$12:$K$17)+1</f>
        <v>5</v>
      </c>
      <c r="P5161">
        <f>INDEX('Supply Data'!$L$12:$L$17,'Demand Data'!O5161)</f>
        <v>75</v>
      </c>
      <c r="R5161" t="str">
        <f t="shared" si="806"/>
        <v>02-Aug-08 Saturday 20</v>
      </c>
    </row>
    <row r="5162" spans="4:18" x14ac:dyDescent="0.35">
      <c r="D5162" s="21">
        <f t="shared" si="807"/>
        <v>39662.833333320828</v>
      </c>
      <c r="E5162" s="21" t="b">
        <f t="shared" si="800"/>
        <v>0</v>
      </c>
      <c r="F5162" s="21" t="b">
        <f t="shared" si="801"/>
        <v>0</v>
      </c>
      <c r="G5162" s="20">
        <f t="shared" si="802"/>
        <v>1</v>
      </c>
      <c r="H5162" s="20">
        <f t="shared" si="803"/>
        <v>24</v>
      </c>
      <c r="I5162" s="20">
        <f t="shared" si="808"/>
        <v>21</v>
      </c>
      <c r="J5162" s="21">
        <f t="shared" si="809"/>
        <v>39662</v>
      </c>
      <c r="K5162" s="21"/>
      <c r="L5162" s="21" t="str">
        <f t="shared" si="804"/>
        <v>Saturday</v>
      </c>
      <c r="M5162" s="20">
        <f t="shared" si="805"/>
        <v>8</v>
      </c>
      <c r="N5162" s="19">
        <v>5340</v>
      </c>
      <c r="O5162" s="4">
        <f>MATCH(N5162-1,'Supply Data'!$K$12:$K$17)+1</f>
        <v>5</v>
      </c>
      <c r="P5162">
        <f>INDEX('Supply Data'!$L$12:$L$17,'Demand Data'!O5162)</f>
        <v>75</v>
      </c>
      <c r="R5162" t="str">
        <f t="shared" si="806"/>
        <v>02-Aug-08 Saturday 21</v>
      </c>
    </row>
    <row r="5163" spans="4:18" x14ac:dyDescent="0.35">
      <c r="D5163" s="21">
        <f t="shared" si="807"/>
        <v>39662.874999987493</v>
      </c>
      <c r="E5163" s="21" t="b">
        <f t="shared" si="800"/>
        <v>0</v>
      </c>
      <c r="F5163" s="21" t="b">
        <f t="shared" si="801"/>
        <v>0</v>
      </c>
      <c r="G5163" s="20">
        <f t="shared" si="802"/>
        <v>1</v>
      </c>
      <c r="H5163" s="20">
        <f t="shared" si="803"/>
        <v>24</v>
      </c>
      <c r="I5163" s="20">
        <f t="shared" si="808"/>
        <v>22</v>
      </c>
      <c r="J5163" s="21">
        <f t="shared" si="809"/>
        <v>39662</v>
      </c>
      <c r="K5163" s="21"/>
      <c r="L5163" s="21" t="str">
        <f t="shared" si="804"/>
        <v>Saturday</v>
      </c>
      <c r="M5163" s="20">
        <f t="shared" si="805"/>
        <v>8</v>
      </c>
      <c r="N5163" s="19">
        <v>4971</v>
      </c>
      <c r="O5163" s="4">
        <f>MATCH(N5163-1,'Supply Data'!$K$12:$K$17)+1</f>
        <v>5</v>
      </c>
      <c r="P5163">
        <f>INDEX('Supply Data'!$L$12:$L$17,'Demand Data'!O5163)</f>
        <v>75</v>
      </c>
      <c r="R5163" t="str">
        <f t="shared" si="806"/>
        <v>02-Aug-08 Saturday 22</v>
      </c>
    </row>
    <row r="5164" spans="4:18" x14ac:dyDescent="0.35">
      <c r="D5164" s="21">
        <f t="shared" si="807"/>
        <v>39662.916666654157</v>
      </c>
      <c r="E5164" s="21" t="b">
        <f t="shared" si="800"/>
        <v>0</v>
      </c>
      <c r="F5164" s="21" t="b">
        <f t="shared" si="801"/>
        <v>0</v>
      </c>
      <c r="G5164" s="20">
        <f t="shared" si="802"/>
        <v>1</v>
      </c>
      <c r="H5164" s="20">
        <f t="shared" si="803"/>
        <v>24</v>
      </c>
      <c r="I5164" s="20">
        <f t="shared" si="808"/>
        <v>23</v>
      </c>
      <c r="J5164" s="21">
        <f t="shared" si="809"/>
        <v>39662</v>
      </c>
      <c r="K5164" s="21"/>
      <c r="L5164" s="21" t="str">
        <f t="shared" si="804"/>
        <v>Saturday</v>
      </c>
      <c r="M5164" s="20">
        <f t="shared" si="805"/>
        <v>8</v>
      </c>
      <c r="N5164" s="19">
        <v>4441.5</v>
      </c>
      <c r="O5164" s="4">
        <f>MATCH(N5164-1,'Supply Data'!$K$12:$K$17)+1</f>
        <v>4</v>
      </c>
      <c r="P5164">
        <f>INDEX('Supply Data'!$L$12:$L$17,'Demand Data'!O5164)</f>
        <v>50</v>
      </c>
      <c r="R5164" t="str">
        <f t="shared" si="806"/>
        <v>02-Aug-08 Saturday 23</v>
      </c>
    </row>
    <row r="5165" spans="4:18" x14ac:dyDescent="0.35">
      <c r="D5165" s="21">
        <f t="shared" si="807"/>
        <v>39662.958333320821</v>
      </c>
      <c r="E5165" s="21" t="b">
        <f t="shared" si="800"/>
        <v>0</v>
      </c>
      <c r="F5165" s="21" t="b">
        <f t="shared" si="801"/>
        <v>0</v>
      </c>
      <c r="G5165" s="20">
        <f t="shared" si="802"/>
        <v>1</v>
      </c>
      <c r="H5165" s="20">
        <f t="shared" si="803"/>
        <v>24</v>
      </c>
      <c r="I5165" s="20">
        <f t="shared" si="808"/>
        <v>24</v>
      </c>
      <c r="J5165" s="21">
        <f t="shared" si="809"/>
        <v>39662</v>
      </c>
      <c r="K5165" s="21"/>
      <c r="L5165" s="21" t="str">
        <f t="shared" si="804"/>
        <v>Saturday</v>
      </c>
      <c r="M5165" s="20">
        <f t="shared" si="805"/>
        <v>8</v>
      </c>
      <c r="N5165" s="19">
        <v>4156.5</v>
      </c>
      <c r="O5165" s="4">
        <f>MATCH(N5165-1,'Supply Data'!$K$12:$K$17)+1</f>
        <v>4</v>
      </c>
      <c r="P5165">
        <f>INDEX('Supply Data'!$L$12:$L$17,'Demand Data'!O5165)</f>
        <v>50</v>
      </c>
      <c r="R5165" t="str">
        <f t="shared" si="806"/>
        <v>02-Aug-08 Saturday 24</v>
      </c>
    </row>
    <row r="5166" spans="4:18" x14ac:dyDescent="0.35">
      <c r="D5166" s="21">
        <f t="shared" si="807"/>
        <v>39662.999999987485</v>
      </c>
      <c r="E5166" s="21" t="b">
        <f t="shared" si="800"/>
        <v>0</v>
      </c>
      <c r="F5166" s="21" t="b">
        <f t="shared" si="801"/>
        <v>0</v>
      </c>
      <c r="G5166" s="20">
        <f t="shared" si="802"/>
        <v>1</v>
      </c>
      <c r="H5166" s="20">
        <f t="shared" si="803"/>
        <v>24</v>
      </c>
      <c r="I5166" s="20">
        <f t="shared" si="808"/>
        <v>1</v>
      </c>
      <c r="J5166" s="21">
        <f t="shared" si="809"/>
        <v>39663</v>
      </c>
      <c r="K5166" s="21"/>
      <c r="L5166" s="21" t="str">
        <f t="shared" si="804"/>
        <v>Sunday</v>
      </c>
      <c r="M5166" s="20">
        <f t="shared" si="805"/>
        <v>8</v>
      </c>
      <c r="N5166" s="19">
        <v>3948</v>
      </c>
      <c r="O5166" s="4">
        <f>MATCH(N5166-1,'Supply Data'!$K$12:$K$17)+1</f>
        <v>4</v>
      </c>
      <c r="P5166">
        <f>INDEX('Supply Data'!$L$12:$L$17,'Demand Data'!O5166)</f>
        <v>50</v>
      </c>
      <c r="R5166" t="str">
        <f t="shared" si="806"/>
        <v>03-Aug-08 Sunday 1</v>
      </c>
    </row>
    <row r="5167" spans="4:18" x14ac:dyDescent="0.35">
      <c r="D5167" s="21">
        <f t="shared" si="807"/>
        <v>39663.04166665415</v>
      </c>
      <c r="E5167" s="21" t="b">
        <f t="shared" si="800"/>
        <v>0</v>
      </c>
      <c r="F5167" s="21" t="b">
        <f t="shared" si="801"/>
        <v>0</v>
      </c>
      <c r="G5167" s="20">
        <f t="shared" si="802"/>
        <v>1</v>
      </c>
      <c r="H5167" s="20">
        <f t="shared" si="803"/>
        <v>24</v>
      </c>
      <c r="I5167" s="20">
        <f t="shared" si="808"/>
        <v>2</v>
      </c>
      <c r="J5167" s="21">
        <f t="shared" si="809"/>
        <v>39663</v>
      </c>
      <c r="K5167" s="21"/>
      <c r="L5167" s="21" t="str">
        <f t="shared" si="804"/>
        <v>Sunday</v>
      </c>
      <c r="M5167" s="20">
        <f t="shared" si="805"/>
        <v>8</v>
      </c>
      <c r="N5167" s="19">
        <v>3784.5</v>
      </c>
      <c r="O5167" s="4">
        <f>MATCH(N5167-1,'Supply Data'!$K$12:$K$17)+1</f>
        <v>4</v>
      </c>
      <c r="P5167">
        <f>INDEX('Supply Data'!$L$12:$L$17,'Demand Data'!O5167)</f>
        <v>50</v>
      </c>
      <c r="R5167" t="str">
        <f t="shared" si="806"/>
        <v>03-Aug-08 Sunday 2</v>
      </c>
    </row>
    <row r="5168" spans="4:18" x14ac:dyDescent="0.35">
      <c r="D5168" s="21">
        <f t="shared" si="807"/>
        <v>39663.083333320814</v>
      </c>
      <c r="E5168" s="21" t="b">
        <f t="shared" si="800"/>
        <v>0</v>
      </c>
      <c r="F5168" s="21" t="b">
        <f t="shared" si="801"/>
        <v>0</v>
      </c>
      <c r="G5168" s="20">
        <f t="shared" si="802"/>
        <v>1</v>
      </c>
      <c r="H5168" s="20">
        <f t="shared" si="803"/>
        <v>24</v>
      </c>
      <c r="I5168" s="20">
        <f t="shared" si="808"/>
        <v>3</v>
      </c>
      <c r="J5168" s="21">
        <f t="shared" si="809"/>
        <v>39663</v>
      </c>
      <c r="K5168" s="21"/>
      <c r="L5168" s="21" t="str">
        <f t="shared" si="804"/>
        <v>Sunday</v>
      </c>
      <c r="M5168" s="20">
        <f t="shared" si="805"/>
        <v>8</v>
      </c>
      <c r="N5168" s="19">
        <v>3772.5</v>
      </c>
      <c r="O5168" s="4">
        <f>MATCH(N5168-1,'Supply Data'!$K$12:$K$17)+1</f>
        <v>4</v>
      </c>
      <c r="P5168">
        <f>INDEX('Supply Data'!$L$12:$L$17,'Demand Data'!O5168)</f>
        <v>50</v>
      </c>
      <c r="R5168" t="str">
        <f t="shared" si="806"/>
        <v>03-Aug-08 Sunday 3</v>
      </c>
    </row>
    <row r="5169" spans="4:18" x14ac:dyDescent="0.35">
      <c r="D5169" s="21">
        <f t="shared" si="807"/>
        <v>39663.124999987478</v>
      </c>
      <c r="E5169" s="21" t="b">
        <f t="shared" si="800"/>
        <v>0</v>
      </c>
      <c r="F5169" s="21" t="b">
        <f t="shared" si="801"/>
        <v>0</v>
      </c>
      <c r="G5169" s="20">
        <f t="shared" si="802"/>
        <v>1</v>
      </c>
      <c r="H5169" s="20">
        <f t="shared" si="803"/>
        <v>24</v>
      </c>
      <c r="I5169" s="20">
        <f t="shared" si="808"/>
        <v>4</v>
      </c>
      <c r="J5169" s="21">
        <f t="shared" si="809"/>
        <v>39663</v>
      </c>
      <c r="K5169" s="21"/>
      <c r="L5169" s="21" t="str">
        <f t="shared" si="804"/>
        <v>Sunday</v>
      </c>
      <c r="M5169" s="20">
        <f t="shared" si="805"/>
        <v>8</v>
      </c>
      <c r="N5169" s="19">
        <v>3711</v>
      </c>
      <c r="O5169" s="4">
        <f>MATCH(N5169-1,'Supply Data'!$K$12:$K$17)+1</f>
        <v>4</v>
      </c>
      <c r="P5169">
        <f>INDEX('Supply Data'!$L$12:$L$17,'Demand Data'!O5169)</f>
        <v>50</v>
      </c>
      <c r="R5169" t="str">
        <f t="shared" si="806"/>
        <v>03-Aug-08 Sunday 4</v>
      </c>
    </row>
    <row r="5170" spans="4:18" x14ac:dyDescent="0.35">
      <c r="D5170" s="21">
        <f t="shared" si="807"/>
        <v>39663.166666654142</v>
      </c>
      <c r="E5170" s="21" t="b">
        <f t="shared" si="800"/>
        <v>0</v>
      </c>
      <c r="F5170" s="21" t="b">
        <f t="shared" si="801"/>
        <v>0</v>
      </c>
      <c r="G5170" s="20">
        <f t="shared" si="802"/>
        <v>1</v>
      </c>
      <c r="H5170" s="20">
        <f t="shared" si="803"/>
        <v>24</v>
      </c>
      <c r="I5170" s="20">
        <f t="shared" si="808"/>
        <v>5</v>
      </c>
      <c r="J5170" s="21">
        <f t="shared" si="809"/>
        <v>39663</v>
      </c>
      <c r="K5170" s="21"/>
      <c r="L5170" s="21" t="str">
        <f t="shared" si="804"/>
        <v>Sunday</v>
      </c>
      <c r="M5170" s="20">
        <f t="shared" si="805"/>
        <v>8</v>
      </c>
      <c r="N5170" s="19">
        <v>3753</v>
      </c>
      <c r="O5170" s="4">
        <f>MATCH(N5170-1,'Supply Data'!$K$12:$K$17)+1</f>
        <v>4</v>
      </c>
      <c r="P5170">
        <f>INDEX('Supply Data'!$L$12:$L$17,'Demand Data'!O5170)</f>
        <v>50</v>
      </c>
      <c r="R5170" t="str">
        <f t="shared" si="806"/>
        <v>03-Aug-08 Sunday 5</v>
      </c>
    </row>
    <row r="5171" spans="4:18" x14ac:dyDescent="0.35">
      <c r="D5171" s="21">
        <f t="shared" si="807"/>
        <v>39663.208333320807</v>
      </c>
      <c r="E5171" s="21" t="b">
        <f t="shared" si="800"/>
        <v>0</v>
      </c>
      <c r="F5171" s="21" t="b">
        <f t="shared" si="801"/>
        <v>0</v>
      </c>
      <c r="G5171" s="20">
        <f t="shared" si="802"/>
        <v>1</v>
      </c>
      <c r="H5171" s="20">
        <f t="shared" si="803"/>
        <v>24</v>
      </c>
      <c r="I5171" s="20">
        <f t="shared" si="808"/>
        <v>6</v>
      </c>
      <c r="J5171" s="21">
        <f t="shared" si="809"/>
        <v>39663</v>
      </c>
      <c r="K5171" s="21"/>
      <c r="L5171" s="21" t="str">
        <f t="shared" si="804"/>
        <v>Sunday</v>
      </c>
      <c r="M5171" s="20">
        <f t="shared" si="805"/>
        <v>8</v>
      </c>
      <c r="N5171" s="19">
        <v>3781.5</v>
      </c>
      <c r="O5171" s="4">
        <f>MATCH(N5171-1,'Supply Data'!$K$12:$K$17)+1</f>
        <v>4</v>
      </c>
      <c r="P5171">
        <f>INDEX('Supply Data'!$L$12:$L$17,'Demand Data'!O5171)</f>
        <v>50</v>
      </c>
      <c r="R5171" t="str">
        <f t="shared" si="806"/>
        <v>03-Aug-08 Sunday 6</v>
      </c>
    </row>
    <row r="5172" spans="4:18" x14ac:dyDescent="0.35">
      <c r="D5172" s="21">
        <f t="shared" si="807"/>
        <v>39663.249999987471</v>
      </c>
      <c r="E5172" s="21" t="b">
        <f t="shared" si="800"/>
        <v>0</v>
      </c>
      <c r="F5172" s="21" t="b">
        <f t="shared" si="801"/>
        <v>0</v>
      </c>
      <c r="G5172" s="20">
        <f t="shared" si="802"/>
        <v>1</v>
      </c>
      <c r="H5172" s="20">
        <f t="shared" si="803"/>
        <v>24</v>
      </c>
      <c r="I5172" s="20">
        <f t="shared" si="808"/>
        <v>7</v>
      </c>
      <c r="J5172" s="21">
        <f t="shared" si="809"/>
        <v>39663</v>
      </c>
      <c r="K5172" s="21"/>
      <c r="L5172" s="21" t="str">
        <f t="shared" si="804"/>
        <v>Sunday</v>
      </c>
      <c r="M5172" s="20">
        <f t="shared" si="805"/>
        <v>8</v>
      </c>
      <c r="N5172" s="19">
        <v>3864</v>
      </c>
      <c r="O5172" s="4">
        <f>MATCH(N5172-1,'Supply Data'!$K$12:$K$17)+1</f>
        <v>4</v>
      </c>
      <c r="P5172">
        <f>INDEX('Supply Data'!$L$12:$L$17,'Demand Data'!O5172)</f>
        <v>50</v>
      </c>
      <c r="R5172" t="str">
        <f t="shared" si="806"/>
        <v>03-Aug-08 Sunday 7</v>
      </c>
    </row>
    <row r="5173" spans="4:18" x14ac:dyDescent="0.35">
      <c r="D5173" s="21">
        <f t="shared" si="807"/>
        <v>39663.291666654135</v>
      </c>
      <c r="E5173" s="21" t="b">
        <f t="shared" si="800"/>
        <v>0</v>
      </c>
      <c r="F5173" s="21" t="b">
        <f t="shared" si="801"/>
        <v>0</v>
      </c>
      <c r="G5173" s="20">
        <f t="shared" si="802"/>
        <v>1</v>
      </c>
      <c r="H5173" s="20">
        <f t="shared" si="803"/>
        <v>24</v>
      </c>
      <c r="I5173" s="20">
        <f t="shared" si="808"/>
        <v>8</v>
      </c>
      <c r="J5173" s="21">
        <f t="shared" si="809"/>
        <v>39663</v>
      </c>
      <c r="K5173" s="21"/>
      <c r="L5173" s="21" t="str">
        <f t="shared" si="804"/>
        <v>Sunday</v>
      </c>
      <c r="M5173" s="20">
        <f t="shared" si="805"/>
        <v>8</v>
      </c>
      <c r="N5173" s="19">
        <v>4309.5</v>
      </c>
      <c r="O5173" s="4">
        <f>MATCH(N5173-1,'Supply Data'!$K$12:$K$17)+1</f>
        <v>4</v>
      </c>
      <c r="P5173">
        <f>INDEX('Supply Data'!$L$12:$L$17,'Demand Data'!O5173)</f>
        <v>50</v>
      </c>
      <c r="R5173" t="str">
        <f t="shared" si="806"/>
        <v>03-Aug-08 Sunday 8</v>
      </c>
    </row>
    <row r="5174" spans="4:18" x14ac:dyDescent="0.35">
      <c r="D5174" s="21">
        <f t="shared" si="807"/>
        <v>39663.333333320799</v>
      </c>
      <c r="E5174" s="21" t="b">
        <f t="shared" si="800"/>
        <v>0</v>
      </c>
      <c r="F5174" s="21" t="b">
        <f t="shared" si="801"/>
        <v>0</v>
      </c>
      <c r="G5174" s="20">
        <f t="shared" si="802"/>
        <v>1</v>
      </c>
      <c r="H5174" s="20">
        <f t="shared" si="803"/>
        <v>24</v>
      </c>
      <c r="I5174" s="20">
        <f t="shared" si="808"/>
        <v>9</v>
      </c>
      <c r="J5174" s="21">
        <f t="shared" si="809"/>
        <v>39663</v>
      </c>
      <c r="K5174" s="21"/>
      <c r="L5174" s="21" t="str">
        <f t="shared" si="804"/>
        <v>Sunday</v>
      </c>
      <c r="M5174" s="20">
        <f t="shared" si="805"/>
        <v>8</v>
      </c>
      <c r="N5174" s="19">
        <v>4780.5</v>
      </c>
      <c r="O5174" s="4">
        <f>MATCH(N5174-1,'Supply Data'!$K$12:$K$17)+1</f>
        <v>4</v>
      </c>
      <c r="P5174">
        <f>INDEX('Supply Data'!$L$12:$L$17,'Demand Data'!O5174)</f>
        <v>50</v>
      </c>
      <c r="R5174" t="str">
        <f t="shared" si="806"/>
        <v>03-Aug-08 Sunday 9</v>
      </c>
    </row>
    <row r="5175" spans="4:18" x14ac:dyDescent="0.35">
      <c r="D5175" s="21">
        <f t="shared" si="807"/>
        <v>39663.374999987464</v>
      </c>
      <c r="E5175" s="21" t="b">
        <f t="shared" si="800"/>
        <v>0</v>
      </c>
      <c r="F5175" s="21" t="b">
        <f t="shared" si="801"/>
        <v>0</v>
      </c>
      <c r="G5175" s="20">
        <f t="shared" si="802"/>
        <v>1</v>
      </c>
      <c r="H5175" s="20">
        <f t="shared" si="803"/>
        <v>24</v>
      </c>
      <c r="I5175" s="20">
        <f t="shared" si="808"/>
        <v>10</v>
      </c>
      <c r="J5175" s="21">
        <f t="shared" si="809"/>
        <v>39663</v>
      </c>
      <c r="K5175" s="21"/>
      <c r="L5175" s="21" t="str">
        <f t="shared" si="804"/>
        <v>Sunday</v>
      </c>
      <c r="M5175" s="20">
        <f t="shared" si="805"/>
        <v>8</v>
      </c>
      <c r="N5175" s="19">
        <v>5131.5</v>
      </c>
      <c r="O5175" s="4">
        <f>MATCH(N5175-1,'Supply Data'!$K$12:$K$17)+1</f>
        <v>5</v>
      </c>
      <c r="P5175">
        <f>INDEX('Supply Data'!$L$12:$L$17,'Demand Data'!O5175)</f>
        <v>75</v>
      </c>
      <c r="R5175" t="str">
        <f t="shared" si="806"/>
        <v>03-Aug-08 Sunday 10</v>
      </c>
    </row>
    <row r="5176" spans="4:18" x14ac:dyDescent="0.35">
      <c r="D5176" s="21">
        <f t="shared" si="807"/>
        <v>39663.416666654128</v>
      </c>
      <c r="E5176" s="21" t="b">
        <f t="shared" si="800"/>
        <v>0</v>
      </c>
      <c r="F5176" s="21" t="b">
        <f t="shared" si="801"/>
        <v>0</v>
      </c>
      <c r="G5176" s="20">
        <f t="shared" si="802"/>
        <v>1</v>
      </c>
      <c r="H5176" s="20">
        <f t="shared" si="803"/>
        <v>24</v>
      </c>
      <c r="I5176" s="20">
        <f t="shared" si="808"/>
        <v>11</v>
      </c>
      <c r="J5176" s="21">
        <f t="shared" si="809"/>
        <v>39663</v>
      </c>
      <c r="K5176" s="21"/>
      <c r="L5176" s="21" t="str">
        <f t="shared" si="804"/>
        <v>Sunday</v>
      </c>
      <c r="M5176" s="20">
        <f t="shared" si="805"/>
        <v>8</v>
      </c>
      <c r="N5176" s="19">
        <v>5323.5</v>
      </c>
      <c r="O5176" s="4">
        <f>MATCH(N5176-1,'Supply Data'!$K$12:$K$17)+1</f>
        <v>5</v>
      </c>
      <c r="P5176">
        <f>INDEX('Supply Data'!$L$12:$L$17,'Demand Data'!O5176)</f>
        <v>75</v>
      </c>
      <c r="R5176" t="str">
        <f t="shared" si="806"/>
        <v>03-Aug-08 Sunday 11</v>
      </c>
    </row>
    <row r="5177" spans="4:18" x14ac:dyDescent="0.35">
      <c r="D5177" s="21">
        <f t="shared" si="807"/>
        <v>39663.458333320792</v>
      </c>
      <c r="E5177" s="21" t="b">
        <f t="shared" si="800"/>
        <v>0</v>
      </c>
      <c r="F5177" s="21" t="b">
        <f t="shared" si="801"/>
        <v>0</v>
      </c>
      <c r="G5177" s="20">
        <f t="shared" si="802"/>
        <v>1</v>
      </c>
      <c r="H5177" s="20">
        <f t="shared" si="803"/>
        <v>24</v>
      </c>
      <c r="I5177" s="20">
        <f t="shared" si="808"/>
        <v>12</v>
      </c>
      <c r="J5177" s="21">
        <f t="shared" si="809"/>
        <v>39663</v>
      </c>
      <c r="K5177" s="21"/>
      <c r="L5177" s="21" t="str">
        <f t="shared" si="804"/>
        <v>Sunday</v>
      </c>
      <c r="M5177" s="20">
        <f t="shared" si="805"/>
        <v>8</v>
      </c>
      <c r="N5177" s="19">
        <v>5124</v>
      </c>
      <c r="O5177" s="4">
        <f>MATCH(N5177-1,'Supply Data'!$K$12:$K$17)+1</f>
        <v>5</v>
      </c>
      <c r="P5177">
        <f>INDEX('Supply Data'!$L$12:$L$17,'Demand Data'!O5177)</f>
        <v>75</v>
      </c>
      <c r="R5177" t="str">
        <f t="shared" si="806"/>
        <v>03-Aug-08 Sunday 12</v>
      </c>
    </row>
    <row r="5178" spans="4:18" x14ac:dyDescent="0.35">
      <c r="D5178" s="21">
        <f t="shared" si="807"/>
        <v>39663.499999987456</v>
      </c>
      <c r="E5178" s="21" t="b">
        <f t="shared" si="800"/>
        <v>0</v>
      </c>
      <c r="F5178" s="21" t="b">
        <f t="shared" si="801"/>
        <v>0</v>
      </c>
      <c r="G5178" s="20">
        <f t="shared" si="802"/>
        <v>1</v>
      </c>
      <c r="H5178" s="20">
        <f t="shared" si="803"/>
        <v>24</v>
      </c>
      <c r="I5178" s="20">
        <f t="shared" si="808"/>
        <v>13</v>
      </c>
      <c r="J5178" s="21">
        <f t="shared" si="809"/>
        <v>39663</v>
      </c>
      <c r="K5178" s="21"/>
      <c r="L5178" s="21" t="str">
        <f t="shared" si="804"/>
        <v>Sunday</v>
      </c>
      <c r="M5178" s="20">
        <f t="shared" si="805"/>
        <v>8</v>
      </c>
      <c r="N5178" s="19">
        <v>5157</v>
      </c>
      <c r="O5178" s="4">
        <f>MATCH(N5178-1,'Supply Data'!$K$12:$K$17)+1</f>
        <v>5</v>
      </c>
      <c r="P5178">
        <f>INDEX('Supply Data'!$L$12:$L$17,'Demand Data'!O5178)</f>
        <v>75</v>
      </c>
      <c r="R5178" t="str">
        <f t="shared" si="806"/>
        <v>03-Aug-08 Sunday 13</v>
      </c>
    </row>
    <row r="5179" spans="4:18" x14ac:dyDescent="0.35">
      <c r="D5179" s="21">
        <f t="shared" si="807"/>
        <v>39663.54166665412</v>
      </c>
      <c r="E5179" s="21" t="b">
        <f t="shared" si="800"/>
        <v>0</v>
      </c>
      <c r="F5179" s="21" t="b">
        <f t="shared" si="801"/>
        <v>0</v>
      </c>
      <c r="G5179" s="20">
        <f t="shared" si="802"/>
        <v>1</v>
      </c>
      <c r="H5179" s="20">
        <f t="shared" si="803"/>
        <v>24</v>
      </c>
      <c r="I5179" s="20">
        <f t="shared" si="808"/>
        <v>14</v>
      </c>
      <c r="J5179" s="21">
        <f t="shared" si="809"/>
        <v>39663</v>
      </c>
      <c r="K5179" s="21"/>
      <c r="L5179" s="21" t="str">
        <f t="shared" si="804"/>
        <v>Sunday</v>
      </c>
      <c r="M5179" s="20">
        <f t="shared" si="805"/>
        <v>8</v>
      </c>
      <c r="N5179" s="19">
        <v>5169</v>
      </c>
      <c r="O5179" s="4">
        <f>MATCH(N5179-1,'Supply Data'!$K$12:$K$17)+1</f>
        <v>5</v>
      </c>
      <c r="P5179">
        <f>INDEX('Supply Data'!$L$12:$L$17,'Demand Data'!O5179)</f>
        <v>75</v>
      </c>
      <c r="R5179" t="str">
        <f t="shared" si="806"/>
        <v>03-Aug-08 Sunday 14</v>
      </c>
    </row>
    <row r="5180" spans="4:18" x14ac:dyDescent="0.35">
      <c r="D5180" s="21">
        <f t="shared" si="807"/>
        <v>39663.583333320785</v>
      </c>
      <c r="E5180" s="21" t="b">
        <f t="shared" si="800"/>
        <v>0</v>
      </c>
      <c r="F5180" s="21" t="b">
        <f t="shared" si="801"/>
        <v>0</v>
      </c>
      <c r="G5180" s="20">
        <f t="shared" si="802"/>
        <v>1</v>
      </c>
      <c r="H5180" s="20">
        <f t="shared" si="803"/>
        <v>24</v>
      </c>
      <c r="I5180" s="20">
        <f t="shared" si="808"/>
        <v>15</v>
      </c>
      <c r="J5180" s="21">
        <f t="shared" si="809"/>
        <v>39663</v>
      </c>
      <c r="K5180" s="21"/>
      <c r="L5180" s="21" t="str">
        <f t="shared" si="804"/>
        <v>Sunday</v>
      </c>
      <c r="M5180" s="20">
        <f t="shared" si="805"/>
        <v>8</v>
      </c>
      <c r="N5180" s="19">
        <v>4966.5</v>
      </c>
      <c r="O5180" s="4">
        <f>MATCH(N5180-1,'Supply Data'!$K$12:$K$17)+1</f>
        <v>5</v>
      </c>
      <c r="P5180">
        <f>INDEX('Supply Data'!$L$12:$L$17,'Demand Data'!O5180)</f>
        <v>75</v>
      </c>
      <c r="R5180" t="str">
        <f t="shared" si="806"/>
        <v>03-Aug-08 Sunday 15</v>
      </c>
    </row>
    <row r="5181" spans="4:18" x14ac:dyDescent="0.35">
      <c r="D5181" s="21">
        <f t="shared" si="807"/>
        <v>39663.624999987449</v>
      </c>
      <c r="E5181" s="21" t="b">
        <f t="shared" si="800"/>
        <v>0</v>
      </c>
      <c r="F5181" s="21" t="b">
        <f t="shared" si="801"/>
        <v>0</v>
      </c>
      <c r="G5181" s="20">
        <f t="shared" si="802"/>
        <v>1</v>
      </c>
      <c r="H5181" s="20">
        <f t="shared" si="803"/>
        <v>24</v>
      </c>
      <c r="I5181" s="20">
        <f t="shared" si="808"/>
        <v>16</v>
      </c>
      <c r="J5181" s="21">
        <f t="shared" si="809"/>
        <v>39663</v>
      </c>
      <c r="K5181" s="21"/>
      <c r="L5181" s="21" t="str">
        <f t="shared" si="804"/>
        <v>Sunday</v>
      </c>
      <c r="M5181" s="20">
        <f t="shared" si="805"/>
        <v>8</v>
      </c>
      <c r="N5181" s="19">
        <v>4843.5</v>
      </c>
      <c r="O5181" s="4">
        <f>MATCH(N5181-1,'Supply Data'!$K$12:$K$17)+1</f>
        <v>5</v>
      </c>
      <c r="P5181">
        <f>INDEX('Supply Data'!$L$12:$L$17,'Demand Data'!O5181)</f>
        <v>75</v>
      </c>
      <c r="R5181" t="str">
        <f t="shared" si="806"/>
        <v>03-Aug-08 Sunday 16</v>
      </c>
    </row>
    <row r="5182" spans="4:18" x14ac:dyDescent="0.35">
      <c r="D5182" s="21">
        <f t="shared" si="807"/>
        <v>39663.666666654113</v>
      </c>
      <c r="E5182" s="21" t="b">
        <f t="shared" si="800"/>
        <v>0</v>
      </c>
      <c r="F5182" s="21" t="b">
        <f t="shared" si="801"/>
        <v>0</v>
      </c>
      <c r="G5182" s="20">
        <f t="shared" si="802"/>
        <v>1</v>
      </c>
      <c r="H5182" s="20">
        <f t="shared" si="803"/>
        <v>24</v>
      </c>
      <c r="I5182" s="20">
        <f t="shared" si="808"/>
        <v>17</v>
      </c>
      <c r="J5182" s="21">
        <f t="shared" si="809"/>
        <v>39663</v>
      </c>
      <c r="K5182" s="21"/>
      <c r="L5182" s="21" t="str">
        <f t="shared" si="804"/>
        <v>Sunday</v>
      </c>
      <c r="M5182" s="20">
        <f t="shared" si="805"/>
        <v>8</v>
      </c>
      <c r="N5182" s="19">
        <v>4819.5</v>
      </c>
      <c r="O5182" s="4">
        <f>MATCH(N5182-1,'Supply Data'!$K$12:$K$17)+1</f>
        <v>5</v>
      </c>
      <c r="P5182">
        <f>INDEX('Supply Data'!$L$12:$L$17,'Demand Data'!O5182)</f>
        <v>75</v>
      </c>
      <c r="R5182" t="str">
        <f t="shared" si="806"/>
        <v>03-Aug-08 Sunday 17</v>
      </c>
    </row>
    <row r="5183" spans="4:18" x14ac:dyDescent="0.35">
      <c r="D5183" s="21">
        <f t="shared" si="807"/>
        <v>39663.708333320777</v>
      </c>
      <c r="E5183" s="21" t="b">
        <f t="shared" si="800"/>
        <v>0</v>
      </c>
      <c r="F5183" s="21" t="b">
        <f t="shared" si="801"/>
        <v>0</v>
      </c>
      <c r="G5183" s="20">
        <f t="shared" si="802"/>
        <v>1</v>
      </c>
      <c r="H5183" s="20">
        <f t="shared" si="803"/>
        <v>24</v>
      </c>
      <c r="I5183" s="20">
        <f t="shared" si="808"/>
        <v>18</v>
      </c>
      <c r="J5183" s="21">
        <f t="shared" si="809"/>
        <v>39663</v>
      </c>
      <c r="K5183" s="21"/>
      <c r="L5183" s="21" t="str">
        <f t="shared" si="804"/>
        <v>Sunday</v>
      </c>
      <c r="M5183" s="20">
        <f t="shared" si="805"/>
        <v>8</v>
      </c>
      <c r="N5183" s="19">
        <v>4957.5</v>
      </c>
      <c r="O5183" s="4">
        <f>MATCH(N5183-1,'Supply Data'!$K$12:$K$17)+1</f>
        <v>5</v>
      </c>
      <c r="P5183">
        <f>INDEX('Supply Data'!$L$12:$L$17,'Demand Data'!O5183)</f>
        <v>75</v>
      </c>
      <c r="R5183" t="str">
        <f t="shared" si="806"/>
        <v>03-Aug-08 Sunday 18</v>
      </c>
    </row>
    <row r="5184" spans="4:18" x14ac:dyDescent="0.35">
      <c r="D5184" s="21">
        <f t="shared" si="807"/>
        <v>39663.749999987442</v>
      </c>
      <c r="E5184" s="21" t="b">
        <f t="shared" si="800"/>
        <v>0</v>
      </c>
      <c r="F5184" s="21" t="b">
        <f t="shared" si="801"/>
        <v>0</v>
      </c>
      <c r="G5184" s="20">
        <f t="shared" si="802"/>
        <v>1</v>
      </c>
      <c r="H5184" s="20">
        <f t="shared" si="803"/>
        <v>24</v>
      </c>
      <c r="I5184" s="20">
        <f t="shared" si="808"/>
        <v>19</v>
      </c>
      <c r="J5184" s="21">
        <f t="shared" si="809"/>
        <v>39663</v>
      </c>
      <c r="K5184" s="21"/>
      <c r="L5184" s="21" t="str">
        <f t="shared" si="804"/>
        <v>Sunday</v>
      </c>
      <c r="M5184" s="20">
        <f t="shared" si="805"/>
        <v>8</v>
      </c>
      <c r="N5184" s="19">
        <v>5301</v>
      </c>
      <c r="O5184" s="4">
        <f>MATCH(N5184-1,'Supply Data'!$K$12:$K$17)+1</f>
        <v>5</v>
      </c>
      <c r="P5184">
        <f>INDEX('Supply Data'!$L$12:$L$17,'Demand Data'!O5184)</f>
        <v>75</v>
      </c>
      <c r="R5184" t="str">
        <f t="shared" si="806"/>
        <v>03-Aug-08 Sunday 19</v>
      </c>
    </row>
    <row r="5185" spans="4:18" x14ac:dyDescent="0.35">
      <c r="D5185" s="21">
        <f t="shared" si="807"/>
        <v>39663.791666654106</v>
      </c>
      <c r="E5185" s="21" t="b">
        <f t="shared" si="800"/>
        <v>0</v>
      </c>
      <c r="F5185" s="21" t="b">
        <f t="shared" si="801"/>
        <v>0</v>
      </c>
      <c r="G5185" s="20">
        <f t="shared" si="802"/>
        <v>1</v>
      </c>
      <c r="H5185" s="20">
        <f t="shared" si="803"/>
        <v>24</v>
      </c>
      <c r="I5185" s="20">
        <f t="shared" si="808"/>
        <v>20</v>
      </c>
      <c r="J5185" s="21">
        <f t="shared" si="809"/>
        <v>39663</v>
      </c>
      <c r="K5185" s="21"/>
      <c r="L5185" s="21" t="str">
        <f t="shared" si="804"/>
        <v>Sunday</v>
      </c>
      <c r="M5185" s="20">
        <f t="shared" si="805"/>
        <v>8</v>
      </c>
      <c r="N5185" s="19">
        <v>5211</v>
      </c>
      <c r="O5185" s="4">
        <f>MATCH(N5185-1,'Supply Data'!$K$12:$K$17)+1</f>
        <v>5</v>
      </c>
      <c r="P5185">
        <f>INDEX('Supply Data'!$L$12:$L$17,'Demand Data'!O5185)</f>
        <v>75</v>
      </c>
      <c r="R5185" t="str">
        <f t="shared" si="806"/>
        <v>03-Aug-08 Sunday 20</v>
      </c>
    </row>
    <row r="5186" spans="4:18" x14ac:dyDescent="0.35">
      <c r="D5186" s="21">
        <f t="shared" si="807"/>
        <v>39663.83333332077</v>
      </c>
      <c r="E5186" s="21" t="b">
        <f t="shared" si="800"/>
        <v>0</v>
      </c>
      <c r="F5186" s="21" t="b">
        <f t="shared" si="801"/>
        <v>0</v>
      </c>
      <c r="G5186" s="20">
        <f t="shared" si="802"/>
        <v>1</v>
      </c>
      <c r="H5186" s="20">
        <f t="shared" si="803"/>
        <v>24</v>
      </c>
      <c r="I5186" s="20">
        <f t="shared" si="808"/>
        <v>21</v>
      </c>
      <c r="J5186" s="21">
        <f t="shared" si="809"/>
        <v>39663</v>
      </c>
      <c r="K5186" s="21"/>
      <c r="L5186" s="21" t="str">
        <f t="shared" si="804"/>
        <v>Sunday</v>
      </c>
      <c r="M5186" s="20">
        <f t="shared" si="805"/>
        <v>8</v>
      </c>
      <c r="N5186" s="19">
        <v>5050.5</v>
      </c>
      <c r="O5186" s="4">
        <f>MATCH(N5186-1,'Supply Data'!$K$12:$K$17)+1</f>
        <v>5</v>
      </c>
      <c r="P5186">
        <f>INDEX('Supply Data'!$L$12:$L$17,'Demand Data'!O5186)</f>
        <v>75</v>
      </c>
      <c r="R5186" t="str">
        <f t="shared" si="806"/>
        <v>03-Aug-08 Sunday 21</v>
      </c>
    </row>
    <row r="5187" spans="4:18" x14ac:dyDescent="0.35">
      <c r="D5187" s="21">
        <f t="shared" si="807"/>
        <v>39663.874999987434</v>
      </c>
      <c r="E5187" s="21" t="b">
        <f t="shared" si="800"/>
        <v>0</v>
      </c>
      <c r="F5187" s="21" t="b">
        <f t="shared" si="801"/>
        <v>0</v>
      </c>
      <c r="G5187" s="20">
        <f t="shared" si="802"/>
        <v>1</v>
      </c>
      <c r="H5187" s="20">
        <f t="shared" si="803"/>
        <v>24</v>
      </c>
      <c r="I5187" s="20">
        <f t="shared" si="808"/>
        <v>22</v>
      </c>
      <c r="J5187" s="21">
        <f t="shared" si="809"/>
        <v>39663</v>
      </c>
      <c r="K5187" s="21"/>
      <c r="L5187" s="21" t="str">
        <f t="shared" si="804"/>
        <v>Sunday</v>
      </c>
      <c r="M5187" s="20">
        <f t="shared" si="805"/>
        <v>8</v>
      </c>
      <c r="N5187" s="19">
        <v>4558.5</v>
      </c>
      <c r="O5187" s="4">
        <f>MATCH(N5187-1,'Supply Data'!$K$12:$K$17)+1</f>
        <v>4</v>
      </c>
      <c r="P5187">
        <f>INDEX('Supply Data'!$L$12:$L$17,'Demand Data'!O5187)</f>
        <v>50</v>
      </c>
      <c r="R5187" t="str">
        <f t="shared" si="806"/>
        <v>03-Aug-08 Sunday 22</v>
      </c>
    </row>
    <row r="5188" spans="4:18" x14ac:dyDescent="0.35">
      <c r="D5188" s="21">
        <f t="shared" si="807"/>
        <v>39663.916666654099</v>
      </c>
      <c r="E5188" s="21" t="b">
        <f t="shared" si="800"/>
        <v>0</v>
      </c>
      <c r="F5188" s="21" t="b">
        <f t="shared" si="801"/>
        <v>0</v>
      </c>
      <c r="G5188" s="20">
        <f t="shared" si="802"/>
        <v>1</v>
      </c>
      <c r="H5188" s="20">
        <f t="shared" si="803"/>
        <v>24</v>
      </c>
      <c r="I5188" s="20">
        <f t="shared" si="808"/>
        <v>23</v>
      </c>
      <c r="J5188" s="21">
        <f t="shared" si="809"/>
        <v>39663</v>
      </c>
      <c r="K5188" s="21"/>
      <c r="L5188" s="21" t="str">
        <f t="shared" si="804"/>
        <v>Sunday</v>
      </c>
      <c r="M5188" s="20">
        <f t="shared" si="805"/>
        <v>8</v>
      </c>
      <c r="N5188" s="19">
        <v>3912</v>
      </c>
      <c r="O5188" s="4">
        <f>MATCH(N5188-1,'Supply Data'!$K$12:$K$17)+1</f>
        <v>4</v>
      </c>
      <c r="P5188">
        <f>INDEX('Supply Data'!$L$12:$L$17,'Demand Data'!O5188)</f>
        <v>50</v>
      </c>
      <c r="R5188" t="str">
        <f t="shared" si="806"/>
        <v>03-Aug-08 Sunday 23</v>
      </c>
    </row>
    <row r="5189" spans="4:18" x14ac:dyDescent="0.35">
      <c r="D5189" s="21">
        <f t="shared" si="807"/>
        <v>39663.958333320763</v>
      </c>
      <c r="E5189" s="21" t="b">
        <f t="shared" si="800"/>
        <v>0</v>
      </c>
      <c r="F5189" s="21" t="b">
        <f t="shared" si="801"/>
        <v>0</v>
      </c>
      <c r="G5189" s="20">
        <f t="shared" si="802"/>
        <v>1</v>
      </c>
      <c r="H5189" s="20">
        <f t="shared" si="803"/>
        <v>24</v>
      </c>
      <c r="I5189" s="20">
        <f t="shared" si="808"/>
        <v>24</v>
      </c>
      <c r="J5189" s="21">
        <f t="shared" si="809"/>
        <v>39663</v>
      </c>
      <c r="K5189" s="21"/>
      <c r="L5189" s="21" t="str">
        <f t="shared" si="804"/>
        <v>Sunday</v>
      </c>
      <c r="M5189" s="20">
        <f t="shared" si="805"/>
        <v>8</v>
      </c>
      <c r="N5189" s="19">
        <v>3924</v>
      </c>
      <c r="O5189" s="4">
        <f>MATCH(N5189-1,'Supply Data'!$K$12:$K$17)+1</f>
        <v>4</v>
      </c>
      <c r="P5189">
        <f>INDEX('Supply Data'!$L$12:$L$17,'Demand Data'!O5189)</f>
        <v>50</v>
      </c>
      <c r="R5189" t="str">
        <f t="shared" si="806"/>
        <v>03-Aug-08 Sunday 24</v>
      </c>
    </row>
    <row r="5190" spans="4:18" x14ac:dyDescent="0.35">
      <c r="D5190" s="21">
        <f t="shared" si="807"/>
        <v>39663.999999987427</v>
      </c>
      <c r="E5190" s="21" t="b">
        <f t="shared" ref="E5190:E5253" si="810">D5190=$D$2</f>
        <v>0</v>
      </c>
      <c r="F5190" s="21" t="b">
        <f t="shared" ref="F5190:F5253" si="811">D5190=$E$2</f>
        <v>0</v>
      </c>
      <c r="G5190" s="20">
        <f t="shared" si="802"/>
        <v>1</v>
      </c>
      <c r="H5190" s="20">
        <f t="shared" si="803"/>
        <v>24</v>
      </c>
      <c r="I5190" s="20">
        <f t="shared" si="808"/>
        <v>1</v>
      </c>
      <c r="J5190" s="21">
        <f t="shared" si="809"/>
        <v>39664</v>
      </c>
      <c r="K5190" s="21"/>
      <c r="L5190" s="21" t="str">
        <f t="shared" si="804"/>
        <v>Monday</v>
      </c>
      <c r="M5190" s="20">
        <f t="shared" si="805"/>
        <v>8</v>
      </c>
      <c r="N5190" s="19">
        <v>3777</v>
      </c>
      <c r="O5190" s="4">
        <f>MATCH(N5190-1,'Supply Data'!$K$12:$K$17)+1</f>
        <v>4</v>
      </c>
      <c r="P5190">
        <f>INDEX('Supply Data'!$L$12:$L$17,'Demand Data'!O5190)</f>
        <v>50</v>
      </c>
      <c r="R5190" t="str">
        <f t="shared" si="806"/>
        <v>04-Aug-08 Monday 1</v>
      </c>
    </row>
    <row r="5191" spans="4:18" x14ac:dyDescent="0.35">
      <c r="D5191" s="21">
        <f t="shared" si="807"/>
        <v>39664.041666654091</v>
      </c>
      <c r="E5191" s="21" t="b">
        <f t="shared" si="810"/>
        <v>0</v>
      </c>
      <c r="F5191" s="21" t="b">
        <f t="shared" si="811"/>
        <v>0</v>
      </c>
      <c r="G5191" s="20">
        <f t="shared" ref="G5191:G5254" si="812">IF(E5191,2,IF(F5191,3,1))</f>
        <v>1</v>
      </c>
      <c r="H5191" s="20">
        <f t="shared" ref="H5191:H5254" si="813">CHOOSE(G5191,24,23,25)</f>
        <v>24</v>
      </c>
      <c r="I5191" s="20">
        <f t="shared" si="808"/>
        <v>2</v>
      </c>
      <c r="J5191" s="21">
        <f t="shared" si="809"/>
        <v>39664</v>
      </c>
      <c r="K5191" s="21"/>
      <c r="L5191" s="21" t="str">
        <f t="shared" ref="L5191:L5254" si="814">TEXT(J5191,"ddddd")</f>
        <v>Monday</v>
      </c>
      <c r="M5191" s="20">
        <f t="shared" ref="M5191:M5254" si="815">MONTH(D5191)</f>
        <v>8</v>
      </c>
      <c r="N5191" s="19">
        <v>3645</v>
      </c>
      <c r="O5191" s="4">
        <f>MATCH(N5191-1,'Supply Data'!$K$12:$K$17)+1</f>
        <v>4</v>
      </c>
      <c r="P5191">
        <f>INDEX('Supply Data'!$L$12:$L$17,'Demand Data'!O5191)</f>
        <v>50</v>
      </c>
      <c r="R5191" t="str">
        <f t="shared" ref="R5191:R5254" si="816">TEXT(D5191,"dd-mmm-yy ddddd")&amp;" "&amp;I5191</f>
        <v>04-Aug-08 Monday 2</v>
      </c>
    </row>
    <row r="5192" spans="4:18" x14ac:dyDescent="0.35">
      <c r="D5192" s="21">
        <f t="shared" ref="D5192:D5255" si="817">D5191+1/24</f>
        <v>39664.083333320756</v>
      </c>
      <c r="E5192" s="21" t="b">
        <f t="shared" si="810"/>
        <v>0</v>
      </c>
      <c r="F5192" s="21" t="b">
        <f t="shared" si="811"/>
        <v>0</v>
      </c>
      <c r="G5192" s="20">
        <f t="shared" si="812"/>
        <v>1</v>
      </c>
      <c r="H5192" s="20">
        <f t="shared" si="813"/>
        <v>24</v>
      </c>
      <c r="I5192" s="20">
        <f t="shared" ref="I5192:I5255" si="818">IF(I5191&gt;=H5192,1,I5191+1)</f>
        <v>3</v>
      </c>
      <c r="J5192" s="21">
        <f t="shared" ref="J5192:J5255" si="819">IF(I5192=1,J5191+1,J5191)</f>
        <v>39664</v>
      </c>
      <c r="K5192" s="21"/>
      <c r="L5192" s="21" t="str">
        <f t="shared" si="814"/>
        <v>Monday</v>
      </c>
      <c r="M5192" s="20">
        <f t="shared" si="815"/>
        <v>8</v>
      </c>
      <c r="N5192" s="19">
        <v>3531</v>
      </c>
      <c r="O5192" s="4">
        <f>MATCH(N5192-1,'Supply Data'!$K$12:$K$17)+1</f>
        <v>3</v>
      </c>
      <c r="P5192">
        <f>INDEX('Supply Data'!$L$12:$L$17,'Demand Data'!O5192)</f>
        <v>23</v>
      </c>
      <c r="R5192" t="str">
        <f t="shared" si="816"/>
        <v>04-Aug-08 Monday 3</v>
      </c>
    </row>
    <row r="5193" spans="4:18" x14ac:dyDescent="0.35">
      <c r="D5193" s="21">
        <f t="shared" si="817"/>
        <v>39664.12499998742</v>
      </c>
      <c r="E5193" s="21" t="b">
        <f t="shared" si="810"/>
        <v>0</v>
      </c>
      <c r="F5193" s="21" t="b">
        <f t="shared" si="811"/>
        <v>0</v>
      </c>
      <c r="G5193" s="20">
        <f t="shared" si="812"/>
        <v>1</v>
      </c>
      <c r="H5193" s="20">
        <f t="shared" si="813"/>
        <v>24</v>
      </c>
      <c r="I5193" s="20">
        <f t="shared" si="818"/>
        <v>4</v>
      </c>
      <c r="J5193" s="21">
        <f t="shared" si="819"/>
        <v>39664</v>
      </c>
      <c r="K5193" s="21"/>
      <c r="L5193" s="21" t="str">
        <f t="shared" si="814"/>
        <v>Monday</v>
      </c>
      <c r="M5193" s="20">
        <f t="shared" si="815"/>
        <v>8</v>
      </c>
      <c r="N5193" s="19">
        <v>3475.5</v>
      </c>
      <c r="O5193" s="4">
        <f>MATCH(N5193-1,'Supply Data'!$K$12:$K$17)+1</f>
        <v>3</v>
      </c>
      <c r="P5193">
        <f>INDEX('Supply Data'!$L$12:$L$17,'Demand Data'!O5193)</f>
        <v>23</v>
      </c>
      <c r="R5193" t="str">
        <f t="shared" si="816"/>
        <v>04-Aug-08 Monday 4</v>
      </c>
    </row>
    <row r="5194" spans="4:18" x14ac:dyDescent="0.35">
      <c r="D5194" s="21">
        <f t="shared" si="817"/>
        <v>39664.166666654084</v>
      </c>
      <c r="E5194" s="21" t="b">
        <f t="shared" si="810"/>
        <v>0</v>
      </c>
      <c r="F5194" s="21" t="b">
        <f t="shared" si="811"/>
        <v>0</v>
      </c>
      <c r="G5194" s="20">
        <f t="shared" si="812"/>
        <v>1</v>
      </c>
      <c r="H5194" s="20">
        <f t="shared" si="813"/>
        <v>24</v>
      </c>
      <c r="I5194" s="20">
        <f t="shared" si="818"/>
        <v>5</v>
      </c>
      <c r="J5194" s="21">
        <f t="shared" si="819"/>
        <v>39664</v>
      </c>
      <c r="K5194" s="21"/>
      <c r="L5194" s="21" t="str">
        <f t="shared" si="814"/>
        <v>Monday</v>
      </c>
      <c r="M5194" s="20">
        <f t="shared" si="815"/>
        <v>8</v>
      </c>
      <c r="N5194" s="19">
        <v>3459</v>
      </c>
      <c r="O5194" s="4">
        <f>MATCH(N5194-1,'Supply Data'!$K$12:$K$17)+1</f>
        <v>3</v>
      </c>
      <c r="P5194">
        <f>INDEX('Supply Data'!$L$12:$L$17,'Demand Data'!O5194)</f>
        <v>23</v>
      </c>
      <c r="R5194" t="str">
        <f t="shared" si="816"/>
        <v>04-Aug-08 Monday 5</v>
      </c>
    </row>
    <row r="5195" spans="4:18" x14ac:dyDescent="0.35">
      <c r="D5195" s="21">
        <f t="shared" si="817"/>
        <v>39664.208333320748</v>
      </c>
      <c r="E5195" s="21" t="b">
        <f t="shared" si="810"/>
        <v>0</v>
      </c>
      <c r="F5195" s="21" t="b">
        <f t="shared" si="811"/>
        <v>0</v>
      </c>
      <c r="G5195" s="20">
        <f t="shared" si="812"/>
        <v>1</v>
      </c>
      <c r="H5195" s="20">
        <f t="shared" si="813"/>
        <v>24</v>
      </c>
      <c r="I5195" s="20">
        <f t="shared" si="818"/>
        <v>6</v>
      </c>
      <c r="J5195" s="21">
        <f t="shared" si="819"/>
        <v>39664</v>
      </c>
      <c r="K5195" s="21"/>
      <c r="L5195" s="21" t="str">
        <f t="shared" si="814"/>
        <v>Monday</v>
      </c>
      <c r="M5195" s="20">
        <f t="shared" si="815"/>
        <v>8</v>
      </c>
      <c r="N5195" s="19">
        <v>3382.5</v>
      </c>
      <c r="O5195" s="4">
        <f>MATCH(N5195-1,'Supply Data'!$K$12:$K$17)+1</f>
        <v>3</v>
      </c>
      <c r="P5195">
        <f>INDEX('Supply Data'!$L$12:$L$17,'Demand Data'!O5195)</f>
        <v>23</v>
      </c>
      <c r="R5195" t="str">
        <f t="shared" si="816"/>
        <v>04-Aug-08 Monday 6</v>
      </c>
    </row>
    <row r="5196" spans="4:18" x14ac:dyDescent="0.35">
      <c r="D5196" s="21">
        <f t="shared" si="817"/>
        <v>39664.249999987413</v>
      </c>
      <c r="E5196" s="21" t="b">
        <f t="shared" si="810"/>
        <v>0</v>
      </c>
      <c r="F5196" s="21" t="b">
        <f t="shared" si="811"/>
        <v>0</v>
      </c>
      <c r="G5196" s="20">
        <f t="shared" si="812"/>
        <v>1</v>
      </c>
      <c r="H5196" s="20">
        <f t="shared" si="813"/>
        <v>24</v>
      </c>
      <c r="I5196" s="20">
        <f t="shared" si="818"/>
        <v>7</v>
      </c>
      <c r="J5196" s="21">
        <f t="shared" si="819"/>
        <v>39664</v>
      </c>
      <c r="K5196" s="21"/>
      <c r="L5196" s="21" t="str">
        <f t="shared" si="814"/>
        <v>Monday</v>
      </c>
      <c r="M5196" s="20">
        <f t="shared" si="815"/>
        <v>8</v>
      </c>
      <c r="N5196" s="19">
        <v>3280.5</v>
      </c>
      <c r="O5196" s="4">
        <f>MATCH(N5196-1,'Supply Data'!$K$12:$K$17)+1</f>
        <v>3</v>
      </c>
      <c r="P5196">
        <f>INDEX('Supply Data'!$L$12:$L$17,'Demand Data'!O5196)</f>
        <v>23</v>
      </c>
      <c r="R5196" t="str">
        <f t="shared" si="816"/>
        <v>04-Aug-08 Monday 7</v>
      </c>
    </row>
    <row r="5197" spans="4:18" x14ac:dyDescent="0.35">
      <c r="D5197" s="21">
        <f t="shared" si="817"/>
        <v>39664.291666654077</v>
      </c>
      <c r="E5197" s="21" t="b">
        <f t="shared" si="810"/>
        <v>0</v>
      </c>
      <c r="F5197" s="21" t="b">
        <f t="shared" si="811"/>
        <v>0</v>
      </c>
      <c r="G5197" s="20">
        <f t="shared" si="812"/>
        <v>1</v>
      </c>
      <c r="H5197" s="20">
        <f t="shared" si="813"/>
        <v>24</v>
      </c>
      <c r="I5197" s="20">
        <f t="shared" si="818"/>
        <v>8</v>
      </c>
      <c r="J5197" s="21">
        <f t="shared" si="819"/>
        <v>39664</v>
      </c>
      <c r="K5197" s="21"/>
      <c r="L5197" s="21" t="str">
        <f t="shared" si="814"/>
        <v>Monday</v>
      </c>
      <c r="M5197" s="20">
        <f t="shared" si="815"/>
        <v>8</v>
      </c>
      <c r="N5197" s="19">
        <v>3325.5</v>
      </c>
      <c r="O5197" s="4">
        <f>MATCH(N5197-1,'Supply Data'!$K$12:$K$17)+1</f>
        <v>3</v>
      </c>
      <c r="P5197">
        <f>INDEX('Supply Data'!$L$12:$L$17,'Demand Data'!O5197)</f>
        <v>23</v>
      </c>
      <c r="R5197" t="str">
        <f t="shared" si="816"/>
        <v>04-Aug-08 Monday 8</v>
      </c>
    </row>
    <row r="5198" spans="4:18" x14ac:dyDescent="0.35">
      <c r="D5198" s="21">
        <f t="shared" si="817"/>
        <v>39664.333333320741</v>
      </c>
      <c r="E5198" s="21" t="b">
        <f t="shared" si="810"/>
        <v>0</v>
      </c>
      <c r="F5198" s="21" t="b">
        <f t="shared" si="811"/>
        <v>0</v>
      </c>
      <c r="G5198" s="20">
        <f t="shared" si="812"/>
        <v>1</v>
      </c>
      <c r="H5198" s="20">
        <f t="shared" si="813"/>
        <v>24</v>
      </c>
      <c r="I5198" s="20">
        <f t="shared" si="818"/>
        <v>9</v>
      </c>
      <c r="J5198" s="21">
        <f t="shared" si="819"/>
        <v>39664</v>
      </c>
      <c r="K5198" s="21"/>
      <c r="L5198" s="21" t="str">
        <f t="shared" si="814"/>
        <v>Monday</v>
      </c>
      <c r="M5198" s="20">
        <f t="shared" si="815"/>
        <v>8</v>
      </c>
      <c r="N5198" s="19">
        <v>3462</v>
      </c>
      <c r="O5198" s="4">
        <f>MATCH(N5198-1,'Supply Data'!$K$12:$K$17)+1</f>
        <v>3</v>
      </c>
      <c r="P5198">
        <f>INDEX('Supply Data'!$L$12:$L$17,'Demand Data'!O5198)</f>
        <v>23</v>
      </c>
      <c r="R5198" t="str">
        <f t="shared" si="816"/>
        <v>04-Aug-08 Monday 9</v>
      </c>
    </row>
    <row r="5199" spans="4:18" x14ac:dyDescent="0.35">
      <c r="D5199" s="21">
        <f t="shared" si="817"/>
        <v>39664.374999987405</v>
      </c>
      <c r="E5199" s="21" t="b">
        <f t="shared" si="810"/>
        <v>0</v>
      </c>
      <c r="F5199" s="21" t="b">
        <f t="shared" si="811"/>
        <v>0</v>
      </c>
      <c r="G5199" s="20">
        <f t="shared" si="812"/>
        <v>1</v>
      </c>
      <c r="H5199" s="20">
        <f t="shared" si="813"/>
        <v>24</v>
      </c>
      <c r="I5199" s="20">
        <f t="shared" si="818"/>
        <v>10</v>
      </c>
      <c r="J5199" s="21">
        <f t="shared" si="819"/>
        <v>39664</v>
      </c>
      <c r="K5199" s="21"/>
      <c r="L5199" s="21" t="str">
        <f t="shared" si="814"/>
        <v>Monday</v>
      </c>
      <c r="M5199" s="20">
        <f t="shared" si="815"/>
        <v>8</v>
      </c>
      <c r="N5199" s="19">
        <v>3697.5</v>
      </c>
      <c r="O5199" s="4">
        <f>MATCH(N5199-1,'Supply Data'!$K$12:$K$17)+1</f>
        <v>4</v>
      </c>
      <c r="P5199">
        <f>INDEX('Supply Data'!$L$12:$L$17,'Demand Data'!O5199)</f>
        <v>50</v>
      </c>
      <c r="R5199" t="str">
        <f t="shared" si="816"/>
        <v>04-Aug-08 Monday 10</v>
      </c>
    </row>
    <row r="5200" spans="4:18" x14ac:dyDescent="0.35">
      <c r="D5200" s="21">
        <f t="shared" si="817"/>
        <v>39664.41666665407</v>
      </c>
      <c r="E5200" s="21" t="b">
        <f t="shared" si="810"/>
        <v>0</v>
      </c>
      <c r="F5200" s="21" t="b">
        <f t="shared" si="811"/>
        <v>0</v>
      </c>
      <c r="G5200" s="20">
        <f t="shared" si="812"/>
        <v>1</v>
      </c>
      <c r="H5200" s="20">
        <f t="shared" si="813"/>
        <v>24</v>
      </c>
      <c r="I5200" s="20">
        <f t="shared" si="818"/>
        <v>11</v>
      </c>
      <c r="J5200" s="21">
        <f t="shared" si="819"/>
        <v>39664</v>
      </c>
      <c r="K5200" s="21"/>
      <c r="L5200" s="21" t="str">
        <f t="shared" si="814"/>
        <v>Monday</v>
      </c>
      <c r="M5200" s="20">
        <f t="shared" si="815"/>
        <v>8</v>
      </c>
      <c r="N5200" s="19">
        <v>3856.5</v>
      </c>
      <c r="O5200" s="4">
        <f>MATCH(N5200-1,'Supply Data'!$K$12:$K$17)+1</f>
        <v>4</v>
      </c>
      <c r="P5200">
        <f>INDEX('Supply Data'!$L$12:$L$17,'Demand Data'!O5200)</f>
        <v>50</v>
      </c>
      <c r="R5200" t="str">
        <f t="shared" si="816"/>
        <v>04-Aug-08 Monday 11</v>
      </c>
    </row>
    <row r="5201" spans="4:18" x14ac:dyDescent="0.35">
      <c r="D5201" s="21">
        <f t="shared" si="817"/>
        <v>39664.458333320734</v>
      </c>
      <c r="E5201" s="21" t="b">
        <f t="shared" si="810"/>
        <v>0</v>
      </c>
      <c r="F5201" s="21" t="b">
        <f t="shared" si="811"/>
        <v>0</v>
      </c>
      <c r="G5201" s="20">
        <f t="shared" si="812"/>
        <v>1</v>
      </c>
      <c r="H5201" s="20">
        <f t="shared" si="813"/>
        <v>24</v>
      </c>
      <c r="I5201" s="20">
        <f t="shared" si="818"/>
        <v>12</v>
      </c>
      <c r="J5201" s="21">
        <f t="shared" si="819"/>
        <v>39664</v>
      </c>
      <c r="K5201" s="21"/>
      <c r="L5201" s="21" t="str">
        <f t="shared" si="814"/>
        <v>Monday</v>
      </c>
      <c r="M5201" s="20">
        <f t="shared" si="815"/>
        <v>8</v>
      </c>
      <c r="N5201" s="19">
        <v>3822</v>
      </c>
      <c r="O5201" s="4">
        <f>MATCH(N5201-1,'Supply Data'!$K$12:$K$17)+1</f>
        <v>4</v>
      </c>
      <c r="P5201">
        <f>INDEX('Supply Data'!$L$12:$L$17,'Demand Data'!O5201)</f>
        <v>50</v>
      </c>
      <c r="R5201" t="str">
        <f t="shared" si="816"/>
        <v>04-Aug-08 Monday 12</v>
      </c>
    </row>
    <row r="5202" spans="4:18" x14ac:dyDescent="0.35">
      <c r="D5202" s="21">
        <f t="shared" si="817"/>
        <v>39664.499999987398</v>
      </c>
      <c r="E5202" s="21" t="b">
        <f t="shared" si="810"/>
        <v>0</v>
      </c>
      <c r="F5202" s="21" t="b">
        <f t="shared" si="811"/>
        <v>0</v>
      </c>
      <c r="G5202" s="20">
        <f t="shared" si="812"/>
        <v>1</v>
      </c>
      <c r="H5202" s="20">
        <f t="shared" si="813"/>
        <v>24</v>
      </c>
      <c r="I5202" s="20">
        <f t="shared" si="818"/>
        <v>13</v>
      </c>
      <c r="J5202" s="21">
        <f t="shared" si="819"/>
        <v>39664</v>
      </c>
      <c r="K5202" s="21"/>
      <c r="L5202" s="21" t="str">
        <f t="shared" si="814"/>
        <v>Monday</v>
      </c>
      <c r="M5202" s="20">
        <f t="shared" si="815"/>
        <v>8</v>
      </c>
      <c r="N5202" s="19">
        <v>3864</v>
      </c>
      <c r="O5202" s="4">
        <f>MATCH(N5202-1,'Supply Data'!$K$12:$K$17)+1</f>
        <v>4</v>
      </c>
      <c r="P5202">
        <f>INDEX('Supply Data'!$L$12:$L$17,'Demand Data'!O5202)</f>
        <v>50</v>
      </c>
      <c r="R5202" t="str">
        <f t="shared" si="816"/>
        <v>04-Aug-08 Monday 13</v>
      </c>
    </row>
    <row r="5203" spans="4:18" x14ac:dyDescent="0.35">
      <c r="D5203" s="21">
        <f t="shared" si="817"/>
        <v>39664.541666654062</v>
      </c>
      <c r="E5203" s="21" t="b">
        <f t="shared" si="810"/>
        <v>0</v>
      </c>
      <c r="F5203" s="21" t="b">
        <f t="shared" si="811"/>
        <v>0</v>
      </c>
      <c r="G5203" s="20">
        <f t="shared" si="812"/>
        <v>1</v>
      </c>
      <c r="H5203" s="20">
        <f t="shared" si="813"/>
        <v>24</v>
      </c>
      <c r="I5203" s="20">
        <f t="shared" si="818"/>
        <v>14</v>
      </c>
      <c r="J5203" s="21">
        <f t="shared" si="819"/>
        <v>39664</v>
      </c>
      <c r="K5203" s="21"/>
      <c r="L5203" s="21" t="str">
        <f t="shared" si="814"/>
        <v>Monday</v>
      </c>
      <c r="M5203" s="20">
        <f t="shared" si="815"/>
        <v>8</v>
      </c>
      <c r="N5203" s="19">
        <v>3805.5</v>
      </c>
      <c r="O5203" s="4">
        <f>MATCH(N5203-1,'Supply Data'!$K$12:$K$17)+1</f>
        <v>4</v>
      </c>
      <c r="P5203">
        <f>INDEX('Supply Data'!$L$12:$L$17,'Demand Data'!O5203)</f>
        <v>50</v>
      </c>
      <c r="R5203" t="str">
        <f t="shared" si="816"/>
        <v>04-Aug-08 Monday 14</v>
      </c>
    </row>
    <row r="5204" spans="4:18" x14ac:dyDescent="0.35">
      <c r="D5204" s="21">
        <f t="shared" si="817"/>
        <v>39664.583333320727</v>
      </c>
      <c r="E5204" s="21" t="b">
        <f t="shared" si="810"/>
        <v>0</v>
      </c>
      <c r="F5204" s="21" t="b">
        <f t="shared" si="811"/>
        <v>0</v>
      </c>
      <c r="G5204" s="20">
        <f t="shared" si="812"/>
        <v>1</v>
      </c>
      <c r="H5204" s="20">
        <f t="shared" si="813"/>
        <v>24</v>
      </c>
      <c r="I5204" s="20">
        <f t="shared" si="818"/>
        <v>15</v>
      </c>
      <c r="J5204" s="21">
        <f t="shared" si="819"/>
        <v>39664</v>
      </c>
      <c r="K5204" s="21"/>
      <c r="L5204" s="21" t="str">
        <f t="shared" si="814"/>
        <v>Monday</v>
      </c>
      <c r="M5204" s="20">
        <f t="shared" si="815"/>
        <v>8</v>
      </c>
      <c r="N5204" s="19">
        <v>3718.5</v>
      </c>
      <c r="O5204" s="4">
        <f>MATCH(N5204-1,'Supply Data'!$K$12:$K$17)+1</f>
        <v>4</v>
      </c>
      <c r="P5204">
        <f>INDEX('Supply Data'!$L$12:$L$17,'Demand Data'!O5204)</f>
        <v>50</v>
      </c>
      <c r="R5204" t="str">
        <f t="shared" si="816"/>
        <v>04-Aug-08 Monday 15</v>
      </c>
    </row>
    <row r="5205" spans="4:18" x14ac:dyDescent="0.35">
      <c r="D5205" s="21">
        <f t="shared" si="817"/>
        <v>39664.624999987391</v>
      </c>
      <c r="E5205" s="21" t="b">
        <f t="shared" si="810"/>
        <v>0</v>
      </c>
      <c r="F5205" s="21" t="b">
        <f t="shared" si="811"/>
        <v>0</v>
      </c>
      <c r="G5205" s="20">
        <f t="shared" si="812"/>
        <v>1</v>
      </c>
      <c r="H5205" s="20">
        <f t="shared" si="813"/>
        <v>24</v>
      </c>
      <c r="I5205" s="20">
        <f t="shared" si="818"/>
        <v>16</v>
      </c>
      <c r="J5205" s="21">
        <f t="shared" si="819"/>
        <v>39664</v>
      </c>
      <c r="K5205" s="21"/>
      <c r="L5205" s="21" t="str">
        <f t="shared" si="814"/>
        <v>Monday</v>
      </c>
      <c r="M5205" s="20">
        <f t="shared" si="815"/>
        <v>8</v>
      </c>
      <c r="N5205" s="19">
        <v>3517.5</v>
      </c>
      <c r="O5205" s="4">
        <f>MATCH(N5205-1,'Supply Data'!$K$12:$K$17)+1</f>
        <v>3</v>
      </c>
      <c r="P5205">
        <f>INDEX('Supply Data'!$L$12:$L$17,'Demand Data'!O5205)</f>
        <v>23</v>
      </c>
      <c r="R5205" t="str">
        <f t="shared" si="816"/>
        <v>04-Aug-08 Monday 16</v>
      </c>
    </row>
    <row r="5206" spans="4:18" x14ac:dyDescent="0.35">
      <c r="D5206" s="21">
        <f t="shared" si="817"/>
        <v>39664.666666654055</v>
      </c>
      <c r="E5206" s="21" t="b">
        <f t="shared" si="810"/>
        <v>0</v>
      </c>
      <c r="F5206" s="21" t="b">
        <f t="shared" si="811"/>
        <v>0</v>
      </c>
      <c r="G5206" s="20">
        <f t="shared" si="812"/>
        <v>1</v>
      </c>
      <c r="H5206" s="20">
        <f t="shared" si="813"/>
        <v>24</v>
      </c>
      <c r="I5206" s="20">
        <f t="shared" si="818"/>
        <v>17</v>
      </c>
      <c r="J5206" s="21">
        <f t="shared" si="819"/>
        <v>39664</v>
      </c>
      <c r="K5206" s="21"/>
      <c r="L5206" s="21" t="str">
        <f t="shared" si="814"/>
        <v>Monday</v>
      </c>
      <c r="M5206" s="20">
        <f t="shared" si="815"/>
        <v>8</v>
      </c>
      <c r="N5206" s="19">
        <v>3571.5</v>
      </c>
      <c r="O5206" s="4">
        <f>MATCH(N5206-1,'Supply Data'!$K$12:$K$17)+1</f>
        <v>3</v>
      </c>
      <c r="P5206">
        <f>INDEX('Supply Data'!$L$12:$L$17,'Demand Data'!O5206)</f>
        <v>23</v>
      </c>
      <c r="R5206" t="str">
        <f t="shared" si="816"/>
        <v>04-Aug-08 Monday 17</v>
      </c>
    </row>
    <row r="5207" spans="4:18" x14ac:dyDescent="0.35">
      <c r="D5207" s="21">
        <f t="shared" si="817"/>
        <v>39664.708333320719</v>
      </c>
      <c r="E5207" s="21" t="b">
        <f t="shared" si="810"/>
        <v>0</v>
      </c>
      <c r="F5207" s="21" t="b">
        <f t="shared" si="811"/>
        <v>0</v>
      </c>
      <c r="G5207" s="20">
        <f t="shared" si="812"/>
        <v>1</v>
      </c>
      <c r="H5207" s="20">
        <f t="shared" si="813"/>
        <v>24</v>
      </c>
      <c r="I5207" s="20">
        <f t="shared" si="818"/>
        <v>18</v>
      </c>
      <c r="J5207" s="21">
        <f t="shared" si="819"/>
        <v>39664</v>
      </c>
      <c r="K5207" s="21"/>
      <c r="L5207" s="21" t="str">
        <f t="shared" si="814"/>
        <v>Monday</v>
      </c>
      <c r="M5207" s="20">
        <f t="shared" si="815"/>
        <v>8</v>
      </c>
      <c r="N5207" s="19">
        <v>4057.5</v>
      </c>
      <c r="O5207" s="4">
        <f>MATCH(N5207-1,'Supply Data'!$K$12:$K$17)+1</f>
        <v>4</v>
      </c>
      <c r="P5207">
        <f>INDEX('Supply Data'!$L$12:$L$17,'Demand Data'!O5207)</f>
        <v>50</v>
      </c>
      <c r="R5207" t="str">
        <f t="shared" si="816"/>
        <v>04-Aug-08 Monday 18</v>
      </c>
    </row>
    <row r="5208" spans="4:18" x14ac:dyDescent="0.35">
      <c r="D5208" s="21">
        <f t="shared" si="817"/>
        <v>39664.749999987383</v>
      </c>
      <c r="E5208" s="21" t="b">
        <f t="shared" si="810"/>
        <v>0</v>
      </c>
      <c r="F5208" s="21" t="b">
        <f t="shared" si="811"/>
        <v>0</v>
      </c>
      <c r="G5208" s="20">
        <f t="shared" si="812"/>
        <v>1</v>
      </c>
      <c r="H5208" s="20">
        <f t="shared" si="813"/>
        <v>24</v>
      </c>
      <c r="I5208" s="20">
        <f t="shared" si="818"/>
        <v>19</v>
      </c>
      <c r="J5208" s="21">
        <f t="shared" si="819"/>
        <v>39664</v>
      </c>
      <c r="K5208" s="21"/>
      <c r="L5208" s="21" t="str">
        <f t="shared" si="814"/>
        <v>Monday</v>
      </c>
      <c r="M5208" s="20">
        <f t="shared" si="815"/>
        <v>8</v>
      </c>
      <c r="N5208" s="19">
        <v>4576.5</v>
      </c>
      <c r="O5208" s="4">
        <f>MATCH(N5208-1,'Supply Data'!$K$12:$K$17)+1</f>
        <v>4</v>
      </c>
      <c r="P5208">
        <f>INDEX('Supply Data'!$L$12:$L$17,'Demand Data'!O5208)</f>
        <v>50</v>
      </c>
      <c r="R5208" t="str">
        <f t="shared" si="816"/>
        <v>04-Aug-08 Monday 19</v>
      </c>
    </row>
    <row r="5209" spans="4:18" x14ac:dyDescent="0.35">
      <c r="D5209" s="21">
        <f t="shared" si="817"/>
        <v>39664.791666654048</v>
      </c>
      <c r="E5209" s="21" t="b">
        <f t="shared" si="810"/>
        <v>0</v>
      </c>
      <c r="F5209" s="21" t="b">
        <f t="shared" si="811"/>
        <v>0</v>
      </c>
      <c r="G5209" s="20">
        <f t="shared" si="812"/>
        <v>1</v>
      </c>
      <c r="H5209" s="20">
        <f t="shared" si="813"/>
        <v>24</v>
      </c>
      <c r="I5209" s="20">
        <f t="shared" si="818"/>
        <v>20</v>
      </c>
      <c r="J5209" s="21">
        <f t="shared" si="819"/>
        <v>39664</v>
      </c>
      <c r="K5209" s="21"/>
      <c r="L5209" s="21" t="str">
        <f t="shared" si="814"/>
        <v>Monday</v>
      </c>
      <c r="M5209" s="20">
        <f t="shared" si="815"/>
        <v>8</v>
      </c>
      <c r="N5209" s="19">
        <v>4372.5</v>
      </c>
      <c r="O5209" s="4">
        <f>MATCH(N5209-1,'Supply Data'!$K$12:$K$17)+1</f>
        <v>4</v>
      </c>
      <c r="P5209">
        <f>INDEX('Supply Data'!$L$12:$L$17,'Demand Data'!O5209)</f>
        <v>50</v>
      </c>
      <c r="R5209" t="str">
        <f t="shared" si="816"/>
        <v>04-Aug-08 Monday 20</v>
      </c>
    </row>
    <row r="5210" spans="4:18" x14ac:dyDescent="0.35">
      <c r="D5210" s="21">
        <f t="shared" si="817"/>
        <v>39664.833333320712</v>
      </c>
      <c r="E5210" s="21" t="b">
        <f t="shared" si="810"/>
        <v>0</v>
      </c>
      <c r="F5210" s="21" t="b">
        <f t="shared" si="811"/>
        <v>0</v>
      </c>
      <c r="G5210" s="20">
        <f t="shared" si="812"/>
        <v>1</v>
      </c>
      <c r="H5210" s="20">
        <f t="shared" si="813"/>
        <v>24</v>
      </c>
      <c r="I5210" s="20">
        <f t="shared" si="818"/>
        <v>21</v>
      </c>
      <c r="J5210" s="21">
        <f t="shared" si="819"/>
        <v>39664</v>
      </c>
      <c r="K5210" s="21"/>
      <c r="L5210" s="21" t="str">
        <f t="shared" si="814"/>
        <v>Monday</v>
      </c>
      <c r="M5210" s="20">
        <f t="shared" si="815"/>
        <v>8</v>
      </c>
      <c r="N5210" s="19">
        <v>4140</v>
      </c>
      <c r="O5210" s="4">
        <f>MATCH(N5210-1,'Supply Data'!$K$12:$K$17)+1</f>
        <v>4</v>
      </c>
      <c r="P5210">
        <f>INDEX('Supply Data'!$L$12:$L$17,'Demand Data'!O5210)</f>
        <v>50</v>
      </c>
      <c r="R5210" t="str">
        <f t="shared" si="816"/>
        <v>04-Aug-08 Monday 21</v>
      </c>
    </row>
    <row r="5211" spans="4:18" x14ac:dyDescent="0.35">
      <c r="D5211" s="21">
        <f t="shared" si="817"/>
        <v>39664.874999987376</v>
      </c>
      <c r="E5211" s="21" t="b">
        <f t="shared" si="810"/>
        <v>0</v>
      </c>
      <c r="F5211" s="21" t="b">
        <f t="shared" si="811"/>
        <v>0</v>
      </c>
      <c r="G5211" s="20">
        <f t="shared" si="812"/>
        <v>1</v>
      </c>
      <c r="H5211" s="20">
        <f t="shared" si="813"/>
        <v>24</v>
      </c>
      <c r="I5211" s="20">
        <f t="shared" si="818"/>
        <v>22</v>
      </c>
      <c r="J5211" s="21">
        <f t="shared" si="819"/>
        <v>39664</v>
      </c>
      <c r="K5211" s="21"/>
      <c r="L5211" s="21" t="str">
        <f t="shared" si="814"/>
        <v>Monday</v>
      </c>
      <c r="M5211" s="20">
        <f t="shared" si="815"/>
        <v>8</v>
      </c>
      <c r="N5211" s="19">
        <v>3834</v>
      </c>
      <c r="O5211" s="4">
        <f>MATCH(N5211-1,'Supply Data'!$K$12:$K$17)+1</f>
        <v>4</v>
      </c>
      <c r="P5211">
        <f>INDEX('Supply Data'!$L$12:$L$17,'Demand Data'!O5211)</f>
        <v>50</v>
      </c>
      <c r="R5211" t="str">
        <f t="shared" si="816"/>
        <v>04-Aug-08 Monday 22</v>
      </c>
    </row>
    <row r="5212" spans="4:18" x14ac:dyDescent="0.35">
      <c r="D5212" s="21">
        <f t="shared" si="817"/>
        <v>39664.91666665404</v>
      </c>
      <c r="E5212" s="21" t="b">
        <f t="shared" si="810"/>
        <v>0</v>
      </c>
      <c r="F5212" s="21" t="b">
        <f t="shared" si="811"/>
        <v>0</v>
      </c>
      <c r="G5212" s="20">
        <f t="shared" si="812"/>
        <v>1</v>
      </c>
      <c r="H5212" s="20">
        <f t="shared" si="813"/>
        <v>24</v>
      </c>
      <c r="I5212" s="20">
        <f t="shared" si="818"/>
        <v>23</v>
      </c>
      <c r="J5212" s="21">
        <f t="shared" si="819"/>
        <v>39664</v>
      </c>
      <c r="K5212" s="21"/>
      <c r="L5212" s="21" t="str">
        <f t="shared" si="814"/>
        <v>Monday</v>
      </c>
      <c r="M5212" s="20">
        <f t="shared" si="815"/>
        <v>8</v>
      </c>
      <c r="N5212" s="19">
        <v>3517.5</v>
      </c>
      <c r="O5212" s="4">
        <f>MATCH(N5212-1,'Supply Data'!$K$12:$K$17)+1</f>
        <v>3</v>
      </c>
      <c r="P5212">
        <f>INDEX('Supply Data'!$L$12:$L$17,'Demand Data'!O5212)</f>
        <v>23</v>
      </c>
      <c r="R5212" t="str">
        <f t="shared" si="816"/>
        <v>04-Aug-08 Monday 23</v>
      </c>
    </row>
    <row r="5213" spans="4:18" x14ac:dyDescent="0.35">
      <c r="D5213" s="21">
        <f t="shared" si="817"/>
        <v>39664.958333320705</v>
      </c>
      <c r="E5213" s="21" t="b">
        <f t="shared" si="810"/>
        <v>0</v>
      </c>
      <c r="F5213" s="21" t="b">
        <f t="shared" si="811"/>
        <v>0</v>
      </c>
      <c r="G5213" s="20">
        <f t="shared" si="812"/>
        <v>1</v>
      </c>
      <c r="H5213" s="20">
        <f t="shared" si="813"/>
        <v>24</v>
      </c>
      <c r="I5213" s="20">
        <f t="shared" si="818"/>
        <v>24</v>
      </c>
      <c r="J5213" s="21">
        <f t="shared" si="819"/>
        <v>39664</v>
      </c>
      <c r="K5213" s="21"/>
      <c r="L5213" s="21" t="str">
        <f t="shared" si="814"/>
        <v>Monday</v>
      </c>
      <c r="M5213" s="20">
        <f t="shared" si="815"/>
        <v>8</v>
      </c>
      <c r="N5213" s="19">
        <v>3337.5</v>
      </c>
      <c r="O5213" s="4">
        <f>MATCH(N5213-1,'Supply Data'!$K$12:$K$17)+1</f>
        <v>3</v>
      </c>
      <c r="P5213">
        <f>INDEX('Supply Data'!$L$12:$L$17,'Demand Data'!O5213)</f>
        <v>23</v>
      </c>
      <c r="R5213" t="str">
        <f t="shared" si="816"/>
        <v>04-Aug-08 Monday 24</v>
      </c>
    </row>
    <row r="5214" spans="4:18" x14ac:dyDescent="0.35">
      <c r="D5214" s="21">
        <f t="shared" si="817"/>
        <v>39664.999999987369</v>
      </c>
      <c r="E5214" s="21" t="b">
        <f t="shared" si="810"/>
        <v>0</v>
      </c>
      <c r="F5214" s="21" t="b">
        <f t="shared" si="811"/>
        <v>0</v>
      </c>
      <c r="G5214" s="20">
        <f t="shared" si="812"/>
        <v>1</v>
      </c>
      <c r="H5214" s="20">
        <f t="shared" si="813"/>
        <v>24</v>
      </c>
      <c r="I5214" s="20">
        <f t="shared" si="818"/>
        <v>1</v>
      </c>
      <c r="J5214" s="21">
        <f t="shared" si="819"/>
        <v>39665</v>
      </c>
      <c r="K5214" s="21"/>
      <c r="L5214" s="21" t="str">
        <f t="shared" si="814"/>
        <v>Tuesday</v>
      </c>
      <c r="M5214" s="20">
        <f t="shared" si="815"/>
        <v>8</v>
      </c>
      <c r="N5214" s="19">
        <v>3214.5</v>
      </c>
      <c r="O5214" s="4">
        <f>MATCH(N5214-1,'Supply Data'!$K$12:$K$17)+1</f>
        <v>3</v>
      </c>
      <c r="P5214">
        <f>INDEX('Supply Data'!$L$12:$L$17,'Demand Data'!O5214)</f>
        <v>23</v>
      </c>
      <c r="R5214" t="str">
        <f t="shared" si="816"/>
        <v>05-Aug-08 Tuesday 1</v>
      </c>
    </row>
    <row r="5215" spans="4:18" x14ac:dyDescent="0.35">
      <c r="D5215" s="21">
        <f t="shared" si="817"/>
        <v>39665.041666654033</v>
      </c>
      <c r="E5215" s="21" t="b">
        <f t="shared" si="810"/>
        <v>0</v>
      </c>
      <c r="F5215" s="21" t="b">
        <f t="shared" si="811"/>
        <v>0</v>
      </c>
      <c r="G5215" s="20">
        <f t="shared" si="812"/>
        <v>1</v>
      </c>
      <c r="H5215" s="20">
        <f t="shared" si="813"/>
        <v>24</v>
      </c>
      <c r="I5215" s="20">
        <f t="shared" si="818"/>
        <v>2</v>
      </c>
      <c r="J5215" s="21">
        <f t="shared" si="819"/>
        <v>39665</v>
      </c>
      <c r="K5215" s="21"/>
      <c r="L5215" s="21" t="str">
        <f t="shared" si="814"/>
        <v>Tuesday</v>
      </c>
      <c r="M5215" s="20">
        <f t="shared" si="815"/>
        <v>8</v>
      </c>
      <c r="N5215" s="19">
        <v>3126</v>
      </c>
      <c r="O5215" s="4">
        <f>MATCH(N5215-1,'Supply Data'!$K$12:$K$17)+1</f>
        <v>3</v>
      </c>
      <c r="P5215">
        <f>INDEX('Supply Data'!$L$12:$L$17,'Demand Data'!O5215)</f>
        <v>23</v>
      </c>
      <c r="R5215" t="str">
        <f t="shared" si="816"/>
        <v>05-Aug-08 Tuesday 2</v>
      </c>
    </row>
    <row r="5216" spans="4:18" x14ac:dyDescent="0.35">
      <c r="D5216" s="21">
        <f t="shared" si="817"/>
        <v>39665.083333320697</v>
      </c>
      <c r="E5216" s="21" t="b">
        <f t="shared" si="810"/>
        <v>0</v>
      </c>
      <c r="F5216" s="21" t="b">
        <f t="shared" si="811"/>
        <v>0</v>
      </c>
      <c r="G5216" s="20">
        <f t="shared" si="812"/>
        <v>1</v>
      </c>
      <c r="H5216" s="20">
        <f t="shared" si="813"/>
        <v>24</v>
      </c>
      <c r="I5216" s="20">
        <f t="shared" si="818"/>
        <v>3</v>
      </c>
      <c r="J5216" s="21">
        <f t="shared" si="819"/>
        <v>39665</v>
      </c>
      <c r="K5216" s="21"/>
      <c r="L5216" s="21" t="str">
        <f t="shared" si="814"/>
        <v>Tuesday</v>
      </c>
      <c r="M5216" s="20">
        <f t="shared" si="815"/>
        <v>8</v>
      </c>
      <c r="N5216" s="19">
        <v>3100.5</v>
      </c>
      <c r="O5216" s="4">
        <f>MATCH(N5216-1,'Supply Data'!$K$12:$K$17)+1</f>
        <v>3</v>
      </c>
      <c r="P5216">
        <f>INDEX('Supply Data'!$L$12:$L$17,'Demand Data'!O5216)</f>
        <v>23</v>
      </c>
      <c r="R5216" t="str">
        <f t="shared" si="816"/>
        <v>05-Aug-08 Tuesday 3</v>
      </c>
    </row>
    <row r="5217" spans="4:18" x14ac:dyDescent="0.35">
      <c r="D5217" s="21">
        <f t="shared" si="817"/>
        <v>39665.124999987362</v>
      </c>
      <c r="E5217" s="21" t="b">
        <f t="shared" si="810"/>
        <v>0</v>
      </c>
      <c r="F5217" s="21" t="b">
        <f t="shared" si="811"/>
        <v>0</v>
      </c>
      <c r="G5217" s="20">
        <f t="shared" si="812"/>
        <v>1</v>
      </c>
      <c r="H5217" s="20">
        <f t="shared" si="813"/>
        <v>24</v>
      </c>
      <c r="I5217" s="20">
        <f t="shared" si="818"/>
        <v>4</v>
      </c>
      <c r="J5217" s="21">
        <f t="shared" si="819"/>
        <v>39665</v>
      </c>
      <c r="K5217" s="21"/>
      <c r="L5217" s="21" t="str">
        <f t="shared" si="814"/>
        <v>Tuesday</v>
      </c>
      <c r="M5217" s="20">
        <f t="shared" si="815"/>
        <v>8</v>
      </c>
      <c r="N5217" s="19">
        <v>3105</v>
      </c>
      <c r="O5217" s="4">
        <f>MATCH(N5217-1,'Supply Data'!$K$12:$K$17)+1</f>
        <v>3</v>
      </c>
      <c r="P5217">
        <f>INDEX('Supply Data'!$L$12:$L$17,'Demand Data'!O5217)</f>
        <v>23</v>
      </c>
      <c r="R5217" t="str">
        <f t="shared" si="816"/>
        <v>05-Aug-08 Tuesday 4</v>
      </c>
    </row>
    <row r="5218" spans="4:18" x14ac:dyDescent="0.35">
      <c r="D5218" s="21">
        <f t="shared" si="817"/>
        <v>39665.166666654026</v>
      </c>
      <c r="E5218" s="21" t="b">
        <f t="shared" si="810"/>
        <v>0</v>
      </c>
      <c r="F5218" s="21" t="b">
        <f t="shared" si="811"/>
        <v>0</v>
      </c>
      <c r="G5218" s="20">
        <f t="shared" si="812"/>
        <v>1</v>
      </c>
      <c r="H5218" s="20">
        <f t="shared" si="813"/>
        <v>24</v>
      </c>
      <c r="I5218" s="20">
        <f t="shared" si="818"/>
        <v>5</v>
      </c>
      <c r="J5218" s="21">
        <f t="shared" si="819"/>
        <v>39665</v>
      </c>
      <c r="K5218" s="21"/>
      <c r="L5218" s="21" t="str">
        <f t="shared" si="814"/>
        <v>Tuesday</v>
      </c>
      <c r="M5218" s="20">
        <f t="shared" si="815"/>
        <v>8</v>
      </c>
      <c r="N5218" s="19">
        <v>3268.5</v>
      </c>
      <c r="O5218" s="4">
        <f>MATCH(N5218-1,'Supply Data'!$K$12:$K$17)+1</f>
        <v>3</v>
      </c>
      <c r="P5218">
        <f>INDEX('Supply Data'!$L$12:$L$17,'Demand Data'!O5218)</f>
        <v>23</v>
      </c>
      <c r="R5218" t="str">
        <f t="shared" si="816"/>
        <v>05-Aug-08 Tuesday 5</v>
      </c>
    </row>
    <row r="5219" spans="4:18" x14ac:dyDescent="0.35">
      <c r="D5219" s="21">
        <f t="shared" si="817"/>
        <v>39665.20833332069</v>
      </c>
      <c r="E5219" s="21" t="b">
        <f t="shared" si="810"/>
        <v>0</v>
      </c>
      <c r="F5219" s="21" t="b">
        <f t="shared" si="811"/>
        <v>0</v>
      </c>
      <c r="G5219" s="20">
        <f t="shared" si="812"/>
        <v>1</v>
      </c>
      <c r="H5219" s="20">
        <f t="shared" si="813"/>
        <v>24</v>
      </c>
      <c r="I5219" s="20">
        <f t="shared" si="818"/>
        <v>6</v>
      </c>
      <c r="J5219" s="21">
        <f t="shared" si="819"/>
        <v>39665</v>
      </c>
      <c r="K5219" s="21"/>
      <c r="L5219" s="21" t="str">
        <f t="shared" si="814"/>
        <v>Tuesday</v>
      </c>
      <c r="M5219" s="20">
        <f t="shared" si="815"/>
        <v>8</v>
      </c>
      <c r="N5219" s="19">
        <v>3436.5</v>
      </c>
      <c r="O5219" s="4">
        <f>MATCH(N5219-1,'Supply Data'!$K$12:$K$17)+1</f>
        <v>3</v>
      </c>
      <c r="P5219">
        <f>INDEX('Supply Data'!$L$12:$L$17,'Demand Data'!O5219)</f>
        <v>23</v>
      </c>
      <c r="R5219" t="str">
        <f t="shared" si="816"/>
        <v>05-Aug-08 Tuesday 6</v>
      </c>
    </row>
    <row r="5220" spans="4:18" x14ac:dyDescent="0.35">
      <c r="D5220" s="21">
        <f t="shared" si="817"/>
        <v>39665.249999987354</v>
      </c>
      <c r="E5220" s="21" t="b">
        <f t="shared" si="810"/>
        <v>0</v>
      </c>
      <c r="F5220" s="21" t="b">
        <f t="shared" si="811"/>
        <v>0</v>
      </c>
      <c r="G5220" s="20">
        <f t="shared" si="812"/>
        <v>1</v>
      </c>
      <c r="H5220" s="20">
        <f t="shared" si="813"/>
        <v>24</v>
      </c>
      <c r="I5220" s="20">
        <f t="shared" si="818"/>
        <v>7</v>
      </c>
      <c r="J5220" s="21">
        <f t="shared" si="819"/>
        <v>39665</v>
      </c>
      <c r="K5220" s="21"/>
      <c r="L5220" s="21" t="str">
        <f t="shared" si="814"/>
        <v>Tuesday</v>
      </c>
      <c r="M5220" s="20">
        <f t="shared" si="815"/>
        <v>8</v>
      </c>
      <c r="N5220" s="19">
        <v>3646.5</v>
      </c>
      <c r="O5220" s="4">
        <f>MATCH(N5220-1,'Supply Data'!$K$12:$K$17)+1</f>
        <v>4</v>
      </c>
      <c r="P5220">
        <f>INDEX('Supply Data'!$L$12:$L$17,'Demand Data'!O5220)</f>
        <v>50</v>
      </c>
      <c r="R5220" t="str">
        <f t="shared" si="816"/>
        <v>05-Aug-08 Tuesday 7</v>
      </c>
    </row>
    <row r="5221" spans="4:18" x14ac:dyDescent="0.35">
      <c r="D5221" s="21">
        <f t="shared" si="817"/>
        <v>39665.291666654019</v>
      </c>
      <c r="E5221" s="21" t="b">
        <f t="shared" si="810"/>
        <v>0</v>
      </c>
      <c r="F5221" s="21" t="b">
        <f t="shared" si="811"/>
        <v>0</v>
      </c>
      <c r="G5221" s="20">
        <f t="shared" si="812"/>
        <v>1</v>
      </c>
      <c r="H5221" s="20">
        <f t="shared" si="813"/>
        <v>24</v>
      </c>
      <c r="I5221" s="20">
        <f t="shared" si="818"/>
        <v>8</v>
      </c>
      <c r="J5221" s="21">
        <f t="shared" si="819"/>
        <v>39665</v>
      </c>
      <c r="K5221" s="21"/>
      <c r="L5221" s="21" t="str">
        <f t="shared" si="814"/>
        <v>Tuesday</v>
      </c>
      <c r="M5221" s="20">
        <f t="shared" si="815"/>
        <v>8</v>
      </c>
      <c r="N5221" s="19">
        <v>4336.5</v>
      </c>
      <c r="O5221" s="4">
        <f>MATCH(N5221-1,'Supply Data'!$K$12:$K$17)+1</f>
        <v>4</v>
      </c>
      <c r="P5221">
        <f>INDEX('Supply Data'!$L$12:$L$17,'Demand Data'!O5221)</f>
        <v>50</v>
      </c>
      <c r="R5221" t="str">
        <f t="shared" si="816"/>
        <v>05-Aug-08 Tuesday 8</v>
      </c>
    </row>
    <row r="5222" spans="4:18" x14ac:dyDescent="0.35">
      <c r="D5222" s="21">
        <f t="shared" si="817"/>
        <v>39665.333333320683</v>
      </c>
      <c r="E5222" s="21" t="b">
        <f t="shared" si="810"/>
        <v>0</v>
      </c>
      <c r="F5222" s="21" t="b">
        <f t="shared" si="811"/>
        <v>0</v>
      </c>
      <c r="G5222" s="20">
        <f t="shared" si="812"/>
        <v>1</v>
      </c>
      <c r="H5222" s="20">
        <f t="shared" si="813"/>
        <v>24</v>
      </c>
      <c r="I5222" s="20">
        <f t="shared" si="818"/>
        <v>9</v>
      </c>
      <c r="J5222" s="21">
        <f t="shared" si="819"/>
        <v>39665</v>
      </c>
      <c r="K5222" s="21"/>
      <c r="L5222" s="21" t="str">
        <f t="shared" si="814"/>
        <v>Tuesday</v>
      </c>
      <c r="M5222" s="20">
        <f t="shared" si="815"/>
        <v>8</v>
      </c>
      <c r="N5222" s="19">
        <v>4953</v>
      </c>
      <c r="O5222" s="4">
        <f>MATCH(N5222-1,'Supply Data'!$K$12:$K$17)+1</f>
        <v>5</v>
      </c>
      <c r="P5222">
        <f>INDEX('Supply Data'!$L$12:$L$17,'Demand Data'!O5222)</f>
        <v>75</v>
      </c>
      <c r="R5222" t="str">
        <f t="shared" si="816"/>
        <v>05-Aug-08 Tuesday 9</v>
      </c>
    </row>
    <row r="5223" spans="4:18" x14ac:dyDescent="0.35">
      <c r="D5223" s="21">
        <f t="shared" si="817"/>
        <v>39665.374999987347</v>
      </c>
      <c r="E5223" s="21" t="b">
        <f t="shared" si="810"/>
        <v>0</v>
      </c>
      <c r="F5223" s="21" t="b">
        <f t="shared" si="811"/>
        <v>0</v>
      </c>
      <c r="G5223" s="20">
        <f t="shared" si="812"/>
        <v>1</v>
      </c>
      <c r="H5223" s="20">
        <f t="shared" si="813"/>
        <v>24</v>
      </c>
      <c r="I5223" s="20">
        <f t="shared" si="818"/>
        <v>10</v>
      </c>
      <c r="J5223" s="21">
        <f t="shared" si="819"/>
        <v>39665</v>
      </c>
      <c r="K5223" s="21"/>
      <c r="L5223" s="21" t="str">
        <f t="shared" si="814"/>
        <v>Tuesday</v>
      </c>
      <c r="M5223" s="20">
        <f t="shared" si="815"/>
        <v>8</v>
      </c>
      <c r="N5223" s="19">
        <v>5215.5</v>
      </c>
      <c r="O5223" s="4">
        <f>MATCH(N5223-1,'Supply Data'!$K$12:$K$17)+1</f>
        <v>5</v>
      </c>
      <c r="P5223">
        <f>INDEX('Supply Data'!$L$12:$L$17,'Demand Data'!O5223)</f>
        <v>75</v>
      </c>
      <c r="R5223" t="str">
        <f t="shared" si="816"/>
        <v>05-Aug-08 Tuesday 10</v>
      </c>
    </row>
    <row r="5224" spans="4:18" x14ac:dyDescent="0.35">
      <c r="D5224" s="21">
        <f t="shared" si="817"/>
        <v>39665.416666654011</v>
      </c>
      <c r="E5224" s="21" t="b">
        <f t="shared" si="810"/>
        <v>0</v>
      </c>
      <c r="F5224" s="21" t="b">
        <f t="shared" si="811"/>
        <v>0</v>
      </c>
      <c r="G5224" s="20">
        <f t="shared" si="812"/>
        <v>1</v>
      </c>
      <c r="H5224" s="20">
        <f t="shared" si="813"/>
        <v>24</v>
      </c>
      <c r="I5224" s="20">
        <f t="shared" si="818"/>
        <v>11</v>
      </c>
      <c r="J5224" s="21">
        <f t="shared" si="819"/>
        <v>39665</v>
      </c>
      <c r="K5224" s="21"/>
      <c r="L5224" s="21" t="str">
        <f t="shared" si="814"/>
        <v>Tuesday</v>
      </c>
      <c r="M5224" s="20">
        <f t="shared" si="815"/>
        <v>8</v>
      </c>
      <c r="N5224" s="19">
        <v>5496</v>
      </c>
      <c r="O5224" s="4">
        <f>MATCH(N5224-1,'Supply Data'!$K$12:$K$17)+1</f>
        <v>5</v>
      </c>
      <c r="P5224">
        <f>INDEX('Supply Data'!$L$12:$L$17,'Demand Data'!O5224)</f>
        <v>75</v>
      </c>
      <c r="R5224" t="str">
        <f t="shared" si="816"/>
        <v>05-Aug-08 Tuesday 11</v>
      </c>
    </row>
    <row r="5225" spans="4:18" x14ac:dyDescent="0.35">
      <c r="D5225" s="21">
        <f t="shared" si="817"/>
        <v>39665.458333320676</v>
      </c>
      <c r="E5225" s="21" t="b">
        <f t="shared" si="810"/>
        <v>0</v>
      </c>
      <c r="F5225" s="21" t="b">
        <f t="shared" si="811"/>
        <v>0</v>
      </c>
      <c r="G5225" s="20">
        <f t="shared" si="812"/>
        <v>1</v>
      </c>
      <c r="H5225" s="20">
        <f t="shared" si="813"/>
        <v>24</v>
      </c>
      <c r="I5225" s="20">
        <f t="shared" si="818"/>
        <v>12</v>
      </c>
      <c r="J5225" s="21">
        <f t="shared" si="819"/>
        <v>39665</v>
      </c>
      <c r="K5225" s="21"/>
      <c r="L5225" s="21" t="str">
        <f t="shared" si="814"/>
        <v>Tuesday</v>
      </c>
      <c r="M5225" s="20">
        <f t="shared" si="815"/>
        <v>8</v>
      </c>
      <c r="N5225" s="19">
        <v>3804</v>
      </c>
      <c r="O5225" s="4">
        <f>MATCH(N5225-1,'Supply Data'!$K$12:$K$17)+1</f>
        <v>4</v>
      </c>
      <c r="P5225">
        <f>INDEX('Supply Data'!$L$12:$L$17,'Demand Data'!O5225)</f>
        <v>50</v>
      </c>
      <c r="R5225" t="str">
        <f t="shared" si="816"/>
        <v>05-Aug-08 Tuesday 12</v>
      </c>
    </row>
    <row r="5226" spans="4:18" x14ac:dyDescent="0.35">
      <c r="D5226" s="21">
        <f t="shared" si="817"/>
        <v>39665.49999998734</v>
      </c>
      <c r="E5226" s="21" t="b">
        <f t="shared" si="810"/>
        <v>0</v>
      </c>
      <c r="F5226" s="21" t="b">
        <f t="shared" si="811"/>
        <v>0</v>
      </c>
      <c r="G5226" s="20">
        <f t="shared" si="812"/>
        <v>1</v>
      </c>
      <c r="H5226" s="20">
        <f t="shared" si="813"/>
        <v>24</v>
      </c>
      <c r="I5226" s="20">
        <f t="shared" si="818"/>
        <v>13</v>
      </c>
      <c r="J5226" s="21">
        <f t="shared" si="819"/>
        <v>39665</v>
      </c>
      <c r="K5226" s="21"/>
      <c r="L5226" s="21" t="str">
        <f t="shared" si="814"/>
        <v>Tuesday</v>
      </c>
      <c r="M5226" s="20">
        <f t="shared" si="815"/>
        <v>8</v>
      </c>
      <c r="N5226" s="19">
        <v>5382</v>
      </c>
      <c r="O5226" s="4">
        <f>MATCH(N5226-1,'Supply Data'!$K$12:$K$17)+1</f>
        <v>5</v>
      </c>
      <c r="P5226">
        <f>INDEX('Supply Data'!$L$12:$L$17,'Demand Data'!O5226)</f>
        <v>75</v>
      </c>
      <c r="R5226" t="str">
        <f t="shared" si="816"/>
        <v>05-Aug-08 Tuesday 13</v>
      </c>
    </row>
    <row r="5227" spans="4:18" x14ac:dyDescent="0.35">
      <c r="D5227" s="21">
        <f t="shared" si="817"/>
        <v>39665.541666654004</v>
      </c>
      <c r="E5227" s="21" t="b">
        <f t="shared" si="810"/>
        <v>0</v>
      </c>
      <c r="F5227" s="21" t="b">
        <f t="shared" si="811"/>
        <v>0</v>
      </c>
      <c r="G5227" s="20">
        <f t="shared" si="812"/>
        <v>1</v>
      </c>
      <c r="H5227" s="20">
        <f t="shared" si="813"/>
        <v>24</v>
      </c>
      <c r="I5227" s="20">
        <f t="shared" si="818"/>
        <v>14</v>
      </c>
      <c r="J5227" s="21">
        <f t="shared" si="819"/>
        <v>39665</v>
      </c>
      <c r="K5227" s="21"/>
      <c r="L5227" s="21" t="str">
        <f t="shared" si="814"/>
        <v>Tuesday</v>
      </c>
      <c r="M5227" s="20">
        <f t="shared" si="815"/>
        <v>8</v>
      </c>
      <c r="N5227" s="19">
        <v>5553</v>
      </c>
      <c r="O5227" s="4">
        <f>MATCH(N5227-1,'Supply Data'!$K$12:$K$17)+1</f>
        <v>5</v>
      </c>
      <c r="P5227">
        <f>INDEX('Supply Data'!$L$12:$L$17,'Demand Data'!O5227)</f>
        <v>75</v>
      </c>
      <c r="R5227" t="str">
        <f t="shared" si="816"/>
        <v>05-Aug-08 Tuesday 14</v>
      </c>
    </row>
    <row r="5228" spans="4:18" x14ac:dyDescent="0.35">
      <c r="D5228" s="21">
        <f t="shared" si="817"/>
        <v>39665.583333320668</v>
      </c>
      <c r="E5228" s="21" t="b">
        <f t="shared" si="810"/>
        <v>0</v>
      </c>
      <c r="F5228" s="21" t="b">
        <f t="shared" si="811"/>
        <v>0</v>
      </c>
      <c r="G5228" s="20">
        <f t="shared" si="812"/>
        <v>1</v>
      </c>
      <c r="H5228" s="20">
        <f t="shared" si="813"/>
        <v>24</v>
      </c>
      <c r="I5228" s="20">
        <f t="shared" si="818"/>
        <v>15</v>
      </c>
      <c r="J5228" s="21">
        <f t="shared" si="819"/>
        <v>39665</v>
      </c>
      <c r="K5228" s="21"/>
      <c r="L5228" s="21" t="str">
        <f t="shared" si="814"/>
        <v>Tuesday</v>
      </c>
      <c r="M5228" s="20">
        <f t="shared" si="815"/>
        <v>8</v>
      </c>
      <c r="N5228" s="19">
        <v>5497.5</v>
      </c>
      <c r="O5228" s="4">
        <f>MATCH(N5228-1,'Supply Data'!$K$12:$K$17)+1</f>
        <v>5</v>
      </c>
      <c r="P5228">
        <f>INDEX('Supply Data'!$L$12:$L$17,'Demand Data'!O5228)</f>
        <v>75</v>
      </c>
      <c r="R5228" t="str">
        <f t="shared" si="816"/>
        <v>05-Aug-08 Tuesday 15</v>
      </c>
    </row>
    <row r="5229" spans="4:18" x14ac:dyDescent="0.35">
      <c r="D5229" s="21">
        <f t="shared" si="817"/>
        <v>39665.624999987333</v>
      </c>
      <c r="E5229" s="21" t="b">
        <f t="shared" si="810"/>
        <v>0</v>
      </c>
      <c r="F5229" s="21" t="b">
        <f t="shared" si="811"/>
        <v>0</v>
      </c>
      <c r="G5229" s="20">
        <f t="shared" si="812"/>
        <v>1</v>
      </c>
      <c r="H5229" s="20">
        <f t="shared" si="813"/>
        <v>24</v>
      </c>
      <c r="I5229" s="20">
        <f t="shared" si="818"/>
        <v>16</v>
      </c>
      <c r="J5229" s="21">
        <f t="shared" si="819"/>
        <v>39665</v>
      </c>
      <c r="K5229" s="21"/>
      <c r="L5229" s="21" t="str">
        <f t="shared" si="814"/>
        <v>Tuesday</v>
      </c>
      <c r="M5229" s="20">
        <f t="shared" si="815"/>
        <v>8</v>
      </c>
      <c r="N5229" s="19">
        <v>5467.5</v>
      </c>
      <c r="O5229" s="4">
        <f>MATCH(N5229-1,'Supply Data'!$K$12:$K$17)+1</f>
        <v>5</v>
      </c>
      <c r="P5229">
        <f>INDEX('Supply Data'!$L$12:$L$17,'Demand Data'!O5229)</f>
        <v>75</v>
      </c>
      <c r="R5229" t="str">
        <f t="shared" si="816"/>
        <v>05-Aug-08 Tuesday 16</v>
      </c>
    </row>
    <row r="5230" spans="4:18" x14ac:dyDescent="0.35">
      <c r="D5230" s="21">
        <f t="shared" si="817"/>
        <v>39665.666666653997</v>
      </c>
      <c r="E5230" s="21" t="b">
        <f t="shared" si="810"/>
        <v>0</v>
      </c>
      <c r="F5230" s="21" t="b">
        <f t="shared" si="811"/>
        <v>0</v>
      </c>
      <c r="G5230" s="20">
        <f t="shared" si="812"/>
        <v>1</v>
      </c>
      <c r="H5230" s="20">
        <f t="shared" si="813"/>
        <v>24</v>
      </c>
      <c r="I5230" s="20">
        <f t="shared" si="818"/>
        <v>17</v>
      </c>
      <c r="J5230" s="21">
        <f t="shared" si="819"/>
        <v>39665</v>
      </c>
      <c r="K5230" s="21"/>
      <c r="L5230" s="21" t="str">
        <f t="shared" si="814"/>
        <v>Tuesday</v>
      </c>
      <c r="M5230" s="20">
        <f t="shared" si="815"/>
        <v>8</v>
      </c>
      <c r="N5230" s="19">
        <v>5298</v>
      </c>
      <c r="O5230" s="4">
        <f>MATCH(N5230-1,'Supply Data'!$K$12:$K$17)+1</f>
        <v>5</v>
      </c>
      <c r="P5230">
        <f>INDEX('Supply Data'!$L$12:$L$17,'Demand Data'!O5230)</f>
        <v>75</v>
      </c>
      <c r="R5230" t="str">
        <f t="shared" si="816"/>
        <v>05-Aug-08 Tuesday 17</v>
      </c>
    </row>
    <row r="5231" spans="4:18" x14ac:dyDescent="0.35">
      <c r="D5231" s="21">
        <f t="shared" si="817"/>
        <v>39665.708333320661</v>
      </c>
      <c r="E5231" s="21" t="b">
        <f t="shared" si="810"/>
        <v>0</v>
      </c>
      <c r="F5231" s="21" t="b">
        <f t="shared" si="811"/>
        <v>0</v>
      </c>
      <c r="G5231" s="20">
        <f t="shared" si="812"/>
        <v>1</v>
      </c>
      <c r="H5231" s="20">
        <f t="shared" si="813"/>
        <v>24</v>
      </c>
      <c r="I5231" s="20">
        <f t="shared" si="818"/>
        <v>18</v>
      </c>
      <c r="J5231" s="21">
        <f t="shared" si="819"/>
        <v>39665</v>
      </c>
      <c r="K5231" s="21"/>
      <c r="L5231" s="21" t="str">
        <f t="shared" si="814"/>
        <v>Tuesday</v>
      </c>
      <c r="M5231" s="20">
        <f t="shared" si="815"/>
        <v>8</v>
      </c>
      <c r="N5231" s="19">
        <v>5328</v>
      </c>
      <c r="O5231" s="4">
        <f>MATCH(N5231-1,'Supply Data'!$K$12:$K$17)+1</f>
        <v>5</v>
      </c>
      <c r="P5231">
        <f>INDEX('Supply Data'!$L$12:$L$17,'Demand Data'!O5231)</f>
        <v>75</v>
      </c>
      <c r="R5231" t="str">
        <f t="shared" si="816"/>
        <v>05-Aug-08 Tuesday 18</v>
      </c>
    </row>
    <row r="5232" spans="4:18" x14ac:dyDescent="0.35">
      <c r="D5232" s="21">
        <f t="shared" si="817"/>
        <v>39665.749999987325</v>
      </c>
      <c r="E5232" s="21" t="b">
        <f t="shared" si="810"/>
        <v>0</v>
      </c>
      <c r="F5232" s="21" t="b">
        <f t="shared" si="811"/>
        <v>0</v>
      </c>
      <c r="G5232" s="20">
        <f t="shared" si="812"/>
        <v>1</v>
      </c>
      <c r="H5232" s="20">
        <f t="shared" si="813"/>
        <v>24</v>
      </c>
      <c r="I5232" s="20">
        <f t="shared" si="818"/>
        <v>19</v>
      </c>
      <c r="J5232" s="21">
        <f t="shared" si="819"/>
        <v>39665</v>
      </c>
      <c r="K5232" s="21"/>
      <c r="L5232" s="21" t="str">
        <f t="shared" si="814"/>
        <v>Tuesday</v>
      </c>
      <c r="M5232" s="20">
        <f t="shared" si="815"/>
        <v>8</v>
      </c>
      <c r="N5232" s="19">
        <v>5865</v>
      </c>
      <c r="O5232" s="4">
        <f>MATCH(N5232-1,'Supply Data'!$K$12:$K$17)+1</f>
        <v>5</v>
      </c>
      <c r="P5232">
        <f>INDEX('Supply Data'!$L$12:$L$17,'Demand Data'!O5232)</f>
        <v>75</v>
      </c>
      <c r="R5232" t="str">
        <f t="shared" si="816"/>
        <v>05-Aug-08 Tuesday 19</v>
      </c>
    </row>
    <row r="5233" spans="4:18" x14ac:dyDescent="0.35">
      <c r="D5233" s="21">
        <f t="shared" si="817"/>
        <v>39665.79166665399</v>
      </c>
      <c r="E5233" s="21" t="b">
        <f t="shared" si="810"/>
        <v>0</v>
      </c>
      <c r="F5233" s="21" t="b">
        <f t="shared" si="811"/>
        <v>0</v>
      </c>
      <c r="G5233" s="20">
        <f t="shared" si="812"/>
        <v>1</v>
      </c>
      <c r="H5233" s="20">
        <f t="shared" si="813"/>
        <v>24</v>
      </c>
      <c r="I5233" s="20">
        <f t="shared" si="818"/>
        <v>20</v>
      </c>
      <c r="J5233" s="21">
        <f t="shared" si="819"/>
        <v>39665</v>
      </c>
      <c r="K5233" s="21"/>
      <c r="L5233" s="21" t="str">
        <f t="shared" si="814"/>
        <v>Tuesday</v>
      </c>
      <c r="M5233" s="20">
        <f t="shared" si="815"/>
        <v>8</v>
      </c>
      <c r="N5233" s="19">
        <v>5685</v>
      </c>
      <c r="O5233" s="4">
        <f>MATCH(N5233-1,'Supply Data'!$K$12:$K$17)+1</f>
        <v>5</v>
      </c>
      <c r="P5233">
        <f>INDEX('Supply Data'!$L$12:$L$17,'Demand Data'!O5233)</f>
        <v>75</v>
      </c>
      <c r="R5233" t="str">
        <f t="shared" si="816"/>
        <v>05-Aug-08 Tuesday 20</v>
      </c>
    </row>
    <row r="5234" spans="4:18" x14ac:dyDescent="0.35">
      <c r="D5234" s="21">
        <f t="shared" si="817"/>
        <v>39665.833333320654</v>
      </c>
      <c r="E5234" s="21" t="b">
        <f t="shared" si="810"/>
        <v>0</v>
      </c>
      <c r="F5234" s="21" t="b">
        <f t="shared" si="811"/>
        <v>0</v>
      </c>
      <c r="G5234" s="20">
        <f t="shared" si="812"/>
        <v>1</v>
      </c>
      <c r="H5234" s="20">
        <f t="shared" si="813"/>
        <v>24</v>
      </c>
      <c r="I5234" s="20">
        <f t="shared" si="818"/>
        <v>21</v>
      </c>
      <c r="J5234" s="21">
        <f t="shared" si="819"/>
        <v>39665</v>
      </c>
      <c r="K5234" s="21"/>
      <c r="L5234" s="21" t="str">
        <f t="shared" si="814"/>
        <v>Tuesday</v>
      </c>
      <c r="M5234" s="20">
        <f t="shared" si="815"/>
        <v>8</v>
      </c>
      <c r="N5234" s="19">
        <v>5455.5</v>
      </c>
      <c r="O5234" s="4">
        <f>MATCH(N5234-1,'Supply Data'!$K$12:$K$17)+1</f>
        <v>5</v>
      </c>
      <c r="P5234">
        <f>INDEX('Supply Data'!$L$12:$L$17,'Demand Data'!O5234)</f>
        <v>75</v>
      </c>
      <c r="R5234" t="str">
        <f t="shared" si="816"/>
        <v>05-Aug-08 Tuesday 21</v>
      </c>
    </row>
    <row r="5235" spans="4:18" x14ac:dyDescent="0.35">
      <c r="D5235" s="21">
        <f t="shared" si="817"/>
        <v>39665.874999987318</v>
      </c>
      <c r="E5235" s="21" t="b">
        <f t="shared" si="810"/>
        <v>0</v>
      </c>
      <c r="F5235" s="21" t="b">
        <f t="shared" si="811"/>
        <v>0</v>
      </c>
      <c r="G5235" s="20">
        <f t="shared" si="812"/>
        <v>1</v>
      </c>
      <c r="H5235" s="20">
        <f t="shared" si="813"/>
        <v>24</v>
      </c>
      <c r="I5235" s="20">
        <f t="shared" si="818"/>
        <v>22</v>
      </c>
      <c r="J5235" s="21">
        <f t="shared" si="819"/>
        <v>39665</v>
      </c>
      <c r="K5235" s="21"/>
      <c r="L5235" s="21" t="str">
        <f t="shared" si="814"/>
        <v>Tuesday</v>
      </c>
      <c r="M5235" s="20">
        <f t="shared" si="815"/>
        <v>8</v>
      </c>
      <c r="N5235" s="19">
        <v>4788</v>
      </c>
      <c r="O5235" s="4">
        <f>MATCH(N5235-1,'Supply Data'!$K$12:$K$17)+1</f>
        <v>4</v>
      </c>
      <c r="P5235">
        <f>INDEX('Supply Data'!$L$12:$L$17,'Demand Data'!O5235)</f>
        <v>50</v>
      </c>
      <c r="R5235" t="str">
        <f t="shared" si="816"/>
        <v>05-Aug-08 Tuesday 22</v>
      </c>
    </row>
    <row r="5236" spans="4:18" x14ac:dyDescent="0.35">
      <c r="D5236" s="21">
        <f t="shared" si="817"/>
        <v>39665.916666653982</v>
      </c>
      <c r="E5236" s="21" t="b">
        <f t="shared" si="810"/>
        <v>0</v>
      </c>
      <c r="F5236" s="21" t="b">
        <f t="shared" si="811"/>
        <v>0</v>
      </c>
      <c r="G5236" s="20">
        <f t="shared" si="812"/>
        <v>1</v>
      </c>
      <c r="H5236" s="20">
        <f t="shared" si="813"/>
        <v>24</v>
      </c>
      <c r="I5236" s="20">
        <f t="shared" si="818"/>
        <v>23</v>
      </c>
      <c r="J5236" s="21">
        <f t="shared" si="819"/>
        <v>39665</v>
      </c>
      <c r="K5236" s="21"/>
      <c r="L5236" s="21" t="str">
        <f t="shared" si="814"/>
        <v>Tuesday</v>
      </c>
      <c r="M5236" s="20">
        <f t="shared" si="815"/>
        <v>8</v>
      </c>
      <c r="N5236" s="19">
        <v>4386</v>
      </c>
      <c r="O5236" s="4">
        <f>MATCH(N5236-1,'Supply Data'!$K$12:$K$17)+1</f>
        <v>4</v>
      </c>
      <c r="P5236">
        <f>INDEX('Supply Data'!$L$12:$L$17,'Demand Data'!O5236)</f>
        <v>50</v>
      </c>
      <c r="R5236" t="str">
        <f t="shared" si="816"/>
        <v>05-Aug-08 Tuesday 23</v>
      </c>
    </row>
    <row r="5237" spans="4:18" x14ac:dyDescent="0.35">
      <c r="D5237" s="21">
        <f t="shared" si="817"/>
        <v>39665.958333320646</v>
      </c>
      <c r="E5237" s="21" t="b">
        <f t="shared" si="810"/>
        <v>0</v>
      </c>
      <c r="F5237" s="21" t="b">
        <f t="shared" si="811"/>
        <v>0</v>
      </c>
      <c r="G5237" s="20">
        <f t="shared" si="812"/>
        <v>1</v>
      </c>
      <c r="H5237" s="20">
        <f t="shared" si="813"/>
        <v>24</v>
      </c>
      <c r="I5237" s="20">
        <f t="shared" si="818"/>
        <v>24</v>
      </c>
      <c r="J5237" s="21">
        <f t="shared" si="819"/>
        <v>39665</v>
      </c>
      <c r="K5237" s="21"/>
      <c r="L5237" s="21" t="str">
        <f t="shared" si="814"/>
        <v>Tuesday</v>
      </c>
      <c r="M5237" s="20">
        <f t="shared" si="815"/>
        <v>8</v>
      </c>
      <c r="N5237" s="19">
        <v>4077</v>
      </c>
      <c r="O5237" s="4">
        <f>MATCH(N5237-1,'Supply Data'!$K$12:$K$17)+1</f>
        <v>4</v>
      </c>
      <c r="P5237">
        <f>INDEX('Supply Data'!$L$12:$L$17,'Demand Data'!O5237)</f>
        <v>50</v>
      </c>
      <c r="R5237" t="str">
        <f t="shared" si="816"/>
        <v>05-Aug-08 Tuesday 24</v>
      </c>
    </row>
    <row r="5238" spans="4:18" x14ac:dyDescent="0.35">
      <c r="D5238" s="21">
        <f t="shared" si="817"/>
        <v>39665.999999987311</v>
      </c>
      <c r="E5238" s="21" t="b">
        <f t="shared" si="810"/>
        <v>0</v>
      </c>
      <c r="F5238" s="21" t="b">
        <f t="shared" si="811"/>
        <v>0</v>
      </c>
      <c r="G5238" s="20">
        <f t="shared" si="812"/>
        <v>1</v>
      </c>
      <c r="H5238" s="20">
        <f t="shared" si="813"/>
        <v>24</v>
      </c>
      <c r="I5238" s="20">
        <f t="shared" si="818"/>
        <v>1</v>
      </c>
      <c r="J5238" s="21">
        <f t="shared" si="819"/>
        <v>39666</v>
      </c>
      <c r="K5238" s="21"/>
      <c r="L5238" s="21" t="str">
        <f t="shared" si="814"/>
        <v>Wednesday</v>
      </c>
      <c r="M5238" s="20">
        <f t="shared" si="815"/>
        <v>8</v>
      </c>
      <c r="N5238" s="19">
        <v>3924</v>
      </c>
      <c r="O5238" s="4">
        <f>MATCH(N5238-1,'Supply Data'!$K$12:$K$17)+1</f>
        <v>4</v>
      </c>
      <c r="P5238">
        <f>INDEX('Supply Data'!$L$12:$L$17,'Demand Data'!O5238)</f>
        <v>50</v>
      </c>
      <c r="R5238" t="str">
        <f t="shared" si="816"/>
        <v>06-Aug-08 Wednesday 1</v>
      </c>
    </row>
    <row r="5239" spans="4:18" x14ac:dyDescent="0.35">
      <c r="D5239" s="21">
        <f t="shared" si="817"/>
        <v>39666.041666653975</v>
      </c>
      <c r="E5239" s="21" t="b">
        <f t="shared" si="810"/>
        <v>0</v>
      </c>
      <c r="F5239" s="21" t="b">
        <f t="shared" si="811"/>
        <v>0</v>
      </c>
      <c r="G5239" s="20">
        <f t="shared" si="812"/>
        <v>1</v>
      </c>
      <c r="H5239" s="20">
        <f t="shared" si="813"/>
        <v>24</v>
      </c>
      <c r="I5239" s="20">
        <f t="shared" si="818"/>
        <v>2</v>
      </c>
      <c r="J5239" s="21">
        <f t="shared" si="819"/>
        <v>39666</v>
      </c>
      <c r="K5239" s="21"/>
      <c r="L5239" s="21" t="str">
        <f t="shared" si="814"/>
        <v>Wednesday</v>
      </c>
      <c r="M5239" s="20">
        <f t="shared" si="815"/>
        <v>8</v>
      </c>
      <c r="N5239" s="19">
        <v>3811.5</v>
      </c>
      <c r="O5239" s="4">
        <f>MATCH(N5239-1,'Supply Data'!$K$12:$K$17)+1</f>
        <v>4</v>
      </c>
      <c r="P5239">
        <f>INDEX('Supply Data'!$L$12:$L$17,'Demand Data'!O5239)</f>
        <v>50</v>
      </c>
      <c r="R5239" t="str">
        <f t="shared" si="816"/>
        <v>06-Aug-08 Wednesday 2</v>
      </c>
    </row>
    <row r="5240" spans="4:18" x14ac:dyDescent="0.35">
      <c r="D5240" s="21">
        <f t="shared" si="817"/>
        <v>39666.083333320639</v>
      </c>
      <c r="E5240" s="21" t="b">
        <f t="shared" si="810"/>
        <v>0</v>
      </c>
      <c r="F5240" s="21" t="b">
        <f t="shared" si="811"/>
        <v>0</v>
      </c>
      <c r="G5240" s="20">
        <f t="shared" si="812"/>
        <v>1</v>
      </c>
      <c r="H5240" s="20">
        <f t="shared" si="813"/>
        <v>24</v>
      </c>
      <c r="I5240" s="20">
        <f t="shared" si="818"/>
        <v>3</v>
      </c>
      <c r="J5240" s="21">
        <f t="shared" si="819"/>
        <v>39666</v>
      </c>
      <c r="K5240" s="21"/>
      <c r="L5240" s="21" t="str">
        <f t="shared" si="814"/>
        <v>Wednesday</v>
      </c>
      <c r="M5240" s="20">
        <f t="shared" si="815"/>
        <v>8</v>
      </c>
      <c r="N5240" s="19">
        <v>3679.5</v>
      </c>
      <c r="O5240" s="4">
        <f>MATCH(N5240-1,'Supply Data'!$K$12:$K$17)+1</f>
        <v>4</v>
      </c>
      <c r="P5240">
        <f>INDEX('Supply Data'!$L$12:$L$17,'Demand Data'!O5240)</f>
        <v>50</v>
      </c>
      <c r="R5240" t="str">
        <f t="shared" si="816"/>
        <v>06-Aug-08 Wednesday 3</v>
      </c>
    </row>
    <row r="5241" spans="4:18" x14ac:dyDescent="0.35">
      <c r="D5241" s="21">
        <f t="shared" si="817"/>
        <v>39666.124999987303</v>
      </c>
      <c r="E5241" s="21" t="b">
        <f t="shared" si="810"/>
        <v>0</v>
      </c>
      <c r="F5241" s="21" t="b">
        <f t="shared" si="811"/>
        <v>0</v>
      </c>
      <c r="G5241" s="20">
        <f t="shared" si="812"/>
        <v>1</v>
      </c>
      <c r="H5241" s="20">
        <f t="shared" si="813"/>
        <v>24</v>
      </c>
      <c r="I5241" s="20">
        <f t="shared" si="818"/>
        <v>4</v>
      </c>
      <c r="J5241" s="21">
        <f t="shared" si="819"/>
        <v>39666</v>
      </c>
      <c r="K5241" s="21"/>
      <c r="L5241" s="21" t="str">
        <f t="shared" si="814"/>
        <v>Wednesday</v>
      </c>
      <c r="M5241" s="20">
        <f t="shared" si="815"/>
        <v>8</v>
      </c>
      <c r="N5241" s="19">
        <v>3684</v>
      </c>
      <c r="O5241" s="4">
        <f>MATCH(N5241-1,'Supply Data'!$K$12:$K$17)+1</f>
        <v>4</v>
      </c>
      <c r="P5241">
        <f>INDEX('Supply Data'!$L$12:$L$17,'Demand Data'!O5241)</f>
        <v>50</v>
      </c>
      <c r="R5241" t="str">
        <f t="shared" si="816"/>
        <v>06-Aug-08 Wednesday 4</v>
      </c>
    </row>
    <row r="5242" spans="4:18" x14ac:dyDescent="0.35">
      <c r="D5242" s="21">
        <f t="shared" si="817"/>
        <v>39666.166666653968</v>
      </c>
      <c r="E5242" s="21" t="b">
        <f t="shared" si="810"/>
        <v>0</v>
      </c>
      <c r="F5242" s="21" t="b">
        <f t="shared" si="811"/>
        <v>0</v>
      </c>
      <c r="G5242" s="20">
        <f t="shared" si="812"/>
        <v>1</v>
      </c>
      <c r="H5242" s="20">
        <f t="shared" si="813"/>
        <v>24</v>
      </c>
      <c r="I5242" s="20">
        <f t="shared" si="818"/>
        <v>5</v>
      </c>
      <c r="J5242" s="21">
        <f t="shared" si="819"/>
        <v>39666</v>
      </c>
      <c r="K5242" s="21"/>
      <c r="L5242" s="21" t="str">
        <f t="shared" si="814"/>
        <v>Wednesday</v>
      </c>
      <c r="M5242" s="20">
        <f t="shared" si="815"/>
        <v>8</v>
      </c>
      <c r="N5242" s="19">
        <v>3799.5</v>
      </c>
      <c r="O5242" s="4">
        <f>MATCH(N5242-1,'Supply Data'!$K$12:$K$17)+1</f>
        <v>4</v>
      </c>
      <c r="P5242">
        <f>INDEX('Supply Data'!$L$12:$L$17,'Demand Data'!O5242)</f>
        <v>50</v>
      </c>
      <c r="R5242" t="str">
        <f t="shared" si="816"/>
        <v>06-Aug-08 Wednesday 5</v>
      </c>
    </row>
    <row r="5243" spans="4:18" x14ac:dyDescent="0.35">
      <c r="D5243" s="21">
        <f t="shared" si="817"/>
        <v>39666.208333320632</v>
      </c>
      <c r="E5243" s="21" t="b">
        <f t="shared" si="810"/>
        <v>0</v>
      </c>
      <c r="F5243" s="21" t="b">
        <f t="shared" si="811"/>
        <v>0</v>
      </c>
      <c r="G5243" s="20">
        <f t="shared" si="812"/>
        <v>1</v>
      </c>
      <c r="H5243" s="20">
        <f t="shared" si="813"/>
        <v>24</v>
      </c>
      <c r="I5243" s="20">
        <f t="shared" si="818"/>
        <v>6</v>
      </c>
      <c r="J5243" s="21">
        <f t="shared" si="819"/>
        <v>39666</v>
      </c>
      <c r="K5243" s="21"/>
      <c r="L5243" s="21" t="str">
        <f t="shared" si="814"/>
        <v>Wednesday</v>
      </c>
      <c r="M5243" s="20">
        <f t="shared" si="815"/>
        <v>8</v>
      </c>
      <c r="N5243" s="19">
        <v>3852</v>
      </c>
      <c r="O5243" s="4">
        <f>MATCH(N5243-1,'Supply Data'!$K$12:$K$17)+1</f>
        <v>4</v>
      </c>
      <c r="P5243">
        <f>INDEX('Supply Data'!$L$12:$L$17,'Demand Data'!O5243)</f>
        <v>50</v>
      </c>
      <c r="R5243" t="str">
        <f t="shared" si="816"/>
        <v>06-Aug-08 Wednesday 6</v>
      </c>
    </row>
    <row r="5244" spans="4:18" x14ac:dyDescent="0.35">
      <c r="D5244" s="21">
        <f t="shared" si="817"/>
        <v>39666.249999987296</v>
      </c>
      <c r="E5244" s="21" t="b">
        <f t="shared" si="810"/>
        <v>0</v>
      </c>
      <c r="F5244" s="21" t="b">
        <f t="shared" si="811"/>
        <v>0</v>
      </c>
      <c r="G5244" s="20">
        <f t="shared" si="812"/>
        <v>1</v>
      </c>
      <c r="H5244" s="20">
        <f t="shared" si="813"/>
        <v>24</v>
      </c>
      <c r="I5244" s="20">
        <f t="shared" si="818"/>
        <v>7</v>
      </c>
      <c r="J5244" s="21">
        <f t="shared" si="819"/>
        <v>39666</v>
      </c>
      <c r="K5244" s="21"/>
      <c r="L5244" s="21" t="str">
        <f t="shared" si="814"/>
        <v>Wednesday</v>
      </c>
      <c r="M5244" s="20">
        <f t="shared" si="815"/>
        <v>8</v>
      </c>
      <c r="N5244" s="19">
        <v>3894</v>
      </c>
      <c r="O5244" s="4">
        <f>MATCH(N5244-1,'Supply Data'!$K$12:$K$17)+1</f>
        <v>4</v>
      </c>
      <c r="P5244">
        <f>INDEX('Supply Data'!$L$12:$L$17,'Demand Data'!O5244)</f>
        <v>50</v>
      </c>
      <c r="R5244" t="str">
        <f t="shared" si="816"/>
        <v>06-Aug-08 Wednesday 7</v>
      </c>
    </row>
    <row r="5245" spans="4:18" x14ac:dyDescent="0.35">
      <c r="D5245" s="21">
        <f t="shared" si="817"/>
        <v>39666.29166665396</v>
      </c>
      <c r="E5245" s="21" t="b">
        <f t="shared" si="810"/>
        <v>0</v>
      </c>
      <c r="F5245" s="21" t="b">
        <f t="shared" si="811"/>
        <v>0</v>
      </c>
      <c r="G5245" s="20">
        <f t="shared" si="812"/>
        <v>1</v>
      </c>
      <c r="H5245" s="20">
        <f t="shared" si="813"/>
        <v>24</v>
      </c>
      <c r="I5245" s="20">
        <f t="shared" si="818"/>
        <v>8</v>
      </c>
      <c r="J5245" s="21">
        <f t="shared" si="819"/>
        <v>39666</v>
      </c>
      <c r="K5245" s="21"/>
      <c r="L5245" s="21" t="str">
        <f t="shared" si="814"/>
        <v>Wednesday</v>
      </c>
      <c r="M5245" s="20">
        <f t="shared" si="815"/>
        <v>8</v>
      </c>
      <c r="N5245" s="19">
        <v>4728</v>
      </c>
      <c r="O5245" s="4">
        <f>MATCH(N5245-1,'Supply Data'!$K$12:$K$17)+1</f>
        <v>4</v>
      </c>
      <c r="P5245">
        <f>INDEX('Supply Data'!$L$12:$L$17,'Demand Data'!O5245)</f>
        <v>50</v>
      </c>
      <c r="R5245" t="str">
        <f t="shared" si="816"/>
        <v>06-Aug-08 Wednesday 8</v>
      </c>
    </row>
    <row r="5246" spans="4:18" x14ac:dyDescent="0.35">
      <c r="D5246" s="21">
        <f t="shared" si="817"/>
        <v>39666.333333320625</v>
      </c>
      <c r="E5246" s="21" t="b">
        <f t="shared" si="810"/>
        <v>0</v>
      </c>
      <c r="F5246" s="21" t="b">
        <f t="shared" si="811"/>
        <v>0</v>
      </c>
      <c r="G5246" s="20">
        <f t="shared" si="812"/>
        <v>1</v>
      </c>
      <c r="H5246" s="20">
        <f t="shared" si="813"/>
        <v>24</v>
      </c>
      <c r="I5246" s="20">
        <f t="shared" si="818"/>
        <v>9</v>
      </c>
      <c r="J5246" s="21">
        <f t="shared" si="819"/>
        <v>39666</v>
      </c>
      <c r="K5246" s="21"/>
      <c r="L5246" s="21" t="str">
        <f t="shared" si="814"/>
        <v>Wednesday</v>
      </c>
      <c r="M5246" s="20">
        <f t="shared" si="815"/>
        <v>8</v>
      </c>
      <c r="N5246" s="19">
        <v>5386.5</v>
      </c>
      <c r="O5246" s="4">
        <f>MATCH(N5246-1,'Supply Data'!$K$12:$K$17)+1</f>
        <v>5</v>
      </c>
      <c r="P5246">
        <f>INDEX('Supply Data'!$L$12:$L$17,'Demand Data'!O5246)</f>
        <v>75</v>
      </c>
      <c r="R5246" t="str">
        <f t="shared" si="816"/>
        <v>06-Aug-08 Wednesday 9</v>
      </c>
    </row>
    <row r="5247" spans="4:18" x14ac:dyDescent="0.35">
      <c r="D5247" s="21">
        <f t="shared" si="817"/>
        <v>39666.374999987289</v>
      </c>
      <c r="E5247" s="21" t="b">
        <f t="shared" si="810"/>
        <v>0</v>
      </c>
      <c r="F5247" s="21" t="b">
        <f t="shared" si="811"/>
        <v>0</v>
      </c>
      <c r="G5247" s="20">
        <f t="shared" si="812"/>
        <v>1</v>
      </c>
      <c r="H5247" s="20">
        <f t="shared" si="813"/>
        <v>24</v>
      </c>
      <c r="I5247" s="20">
        <f t="shared" si="818"/>
        <v>10</v>
      </c>
      <c r="J5247" s="21">
        <f t="shared" si="819"/>
        <v>39666</v>
      </c>
      <c r="K5247" s="21"/>
      <c r="L5247" s="21" t="str">
        <f t="shared" si="814"/>
        <v>Wednesday</v>
      </c>
      <c r="M5247" s="20">
        <f t="shared" si="815"/>
        <v>8</v>
      </c>
      <c r="N5247" s="19">
        <v>5640</v>
      </c>
      <c r="O5247" s="4">
        <f>MATCH(N5247-1,'Supply Data'!$K$12:$K$17)+1</f>
        <v>5</v>
      </c>
      <c r="P5247">
        <f>INDEX('Supply Data'!$L$12:$L$17,'Demand Data'!O5247)</f>
        <v>75</v>
      </c>
      <c r="R5247" t="str">
        <f t="shared" si="816"/>
        <v>06-Aug-08 Wednesday 10</v>
      </c>
    </row>
    <row r="5248" spans="4:18" x14ac:dyDescent="0.35">
      <c r="D5248" s="21">
        <f t="shared" si="817"/>
        <v>39666.416666653953</v>
      </c>
      <c r="E5248" s="21" t="b">
        <f t="shared" si="810"/>
        <v>0</v>
      </c>
      <c r="F5248" s="21" t="b">
        <f t="shared" si="811"/>
        <v>0</v>
      </c>
      <c r="G5248" s="20">
        <f t="shared" si="812"/>
        <v>1</v>
      </c>
      <c r="H5248" s="20">
        <f t="shared" si="813"/>
        <v>24</v>
      </c>
      <c r="I5248" s="20">
        <f t="shared" si="818"/>
        <v>11</v>
      </c>
      <c r="J5248" s="21">
        <f t="shared" si="819"/>
        <v>39666</v>
      </c>
      <c r="K5248" s="21"/>
      <c r="L5248" s="21" t="str">
        <f t="shared" si="814"/>
        <v>Wednesday</v>
      </c>
      <c r="M5248" s="20">
        <f t="shared" si="815"/>
        <v>8</v>
      </c>
      <c r="N5248" s="19">
        <v>5829</v>
      </c>
      <c r="O5248" s="4">
        <f>MATCH(N5248-1,'Supply Data'!$K$12:$K$17)+1</f>
        <v>5</v>
      </c>
      <c r="P5248">
        <f>INDEX('Supply Data'!$L$12:$L$17,'Demand Data'!O5248)</f>
        <v>75</v>
      </c>
      <c r="R5248" t="str">
        <f t="shared" si="816"/>
        <v>06-Aug-08 Wednesday 11</v>
      </c>
    </row>
    <row r="5249" spans="4:18" x14ac:dyDescent="0.35">
      <c r="D5249" s="21">
        <f t="shared" si="817"/>
        <v>39666.458333320617</v>
      </c>
      <c r="E5249" s="21" t="b">
        <f t="shared" si="810"/>
        <v>0</v>
      </c>
      <c r="F5249" s="21" t="b">
        <f t="shared" si="811"/>
        <v>0</v>
      </c>
      <c r="G5249" s="20">
        <f t="shared" si="812"/>
        <v>1</v>
      </c>
      <c r="H5249" s="20">
        <f t="shared" si="813"/>
        <v>24</v>
      </c>
      <c r="I5249" s="20">
        <f t="shared" si="818"/>
        <v>12</v>
      </c>
      <c r="J5249" s="21">
        <f t="shared" si="819"/>
        <v>39666</v>
      </c>
      <c r="K5249" s="21"/>
      <c r="L5249" s="21" t="str">
        <f t="shared" si="814"/>
        <v>Wednesday</v>
      </c>
      <c r="M5249" s="20">
        <f t="shared" si="815"/>
        <v>8</v>
      </c>
      <c r="N5249" s="19">
        <v>5649</v>
      </c>
      <c r="O5249" s="4">
        <f>MATCH(N5249-1,'Supply Data'!$K$12:$K$17)+1</f>
        <v>5</v>
      </c>
      <c r="P5249">
        <f>INDEX('Supply Data'!$L$12:$L$17,'Demand Data'!O5249)</f>
        <v>75</v>
      </c>
      <c r="R5249" t="str">
        <f t="shared" si="816"/>
        <v>06-Aug-08 Wednesday 12</v>
      </c>
    </row>
    <row r="5250" spans="4:18" x14ac:dyDescent="0.35">
      <c r="D5250" s="21">
        <f t="shared" si="817"/>
        <v>39666.499999987282</v>
      </c>
      <c r="E5250" s="21" t="b">
        <f t="shared" si="810"/>
        <v>0</v>
      </c>
      <c r="F5250" s="21" t="b">
        <f t="shared" si="811"/>
        <v>0</v>
      </c>
      <c r="G5250" s="20">
        <f t="shared" si="812"/>
        <v>1</v>
      </c>
      <c r="H5250" s="20">
        <f t="shared" si="813"/>
        <v>24</v>
      </c>
      <c r="I5250" s="20">
        <f t="shared" si="818"/>
        <v>13</v>
      </c>
      <c r="J5250" s="21">
        <f t="shared" si="819"/>
        <v>39666</v>
      </c>
      <c r="K5250" s="21"/>
      <c r="L5250" s="21" t="str">
        <f t="shared" si="814"/>
        <v>Wednesday</v>
      </c>
      <c r="M5250" s="20">
        <f t="shared" si="815"/>
        <v>8</v>
      </c>
      <c r="N5250" s="19">
        <v>5670</v>
      </c>
      <c r="O5250" s="4">
        <f>MATCH(N5250-1,'Supply Data'!$K$12:$K$17)+1</f>
        <v>5</v>
      </c>
      <c r="P5250">
        <f>INDEX('Supply Data'!$L$12:$L$17,'Demand Data'!O5250)</f>
        <v>75</v>
      </c>
      <c r="R5250" t="str">
        <f t="shared" si="816"/>
        <v>06-Aug-08 Wednesday 13</v>
      </c>
    </row>
    <row r="5251" spans="4:18" x14ac:dyDescent="0.35">
      <c r="D5251" s="21">
        <f t="shared" si="817"/>
        <v>39666.541666653946</v>
      </c>
      <c r="E5251" s="21" t="b">
        <f t="shared" si="810"/>
        <v>0</v>
      </c>
      <c r="F5251" s="21" t="b">
        <f t="shared" si="811"/>
        <v>0</v>
      </c>
      <c r="G5251" s="20">
        <f t="shared" si="812"/>
        <v>1</v>
      </c>
      <c r="H5251" s="20">
        <f t="shared" si="813"/>
        <v>24</v>
      </c>
      <c r="I5251" s="20">
        <f t="shared" si="818"/>
        <v>14</v>
      </c>
      <c r="J5251" s="21">
        <f t="shared" si="819"/>
        <v>39666</v>
      </c>
      <c r="K5251" s="21"/>
      <c r="L5251" s="21" t="str">
        <f t="shared" si="814"/>
        <v>Wednesday</v>
      </c>
      <c r="M5251" s="20">
        <f t="shared" si="815"/>
        <v>8</v>
      </c>
      <c r="N5251" s="19">
        <v>5812.5</v>
      </c>
      <c r="O5251" s="4">
        <f>MATCH(N5251-1,'Supply Data'!$K$12:$K$17)+1</f>
        <v>5</v>
      </c>
      <c r="P5251">
        <f>INDEX('Supply Data'!$L$12:$L$17,'Demand Data'!O5251)</f>
        <v>75</v>
      </c>
      <c r="R5251" t="str">
        <f t="shared" si="816"/>
        <v>06-Aug-08 Wednesday 14</v>
      </c>
    </row>
    <row r="5252" spans="4:18" x14ac:dyDescent="0.35">
      <c r="D5252" s="21">
        <f t="shared" si="817"/>
        <v>39666.58333332061</v>
      </c>
      <c r="E5252" s="21" t="b">
        <f t="shared" si="810"/>
        <v>0</v>
      </c>
      <c r="F5252" s="21" t="b">
        <f t="shared" si="811"/>
        <v>0</v>
      </c>
      <c r="G5252" s="20">
        <f t="shared" si="812"/>
        <v>1</v>
      </c>
      <c r="H5252" s="20">
        <f t="shared" si="813"/>
        <v>24</v>
      </c>
      <c r="I5252" s="20">
        <f t="shared" si="818"/>
        <v>15</v>
      </c>
      <c r="J5252" s="21">
        <f t="shared" si="819"/>
        <v>39666</v>
      </c>
      <c r="K5252" s="21"/>
      <c r="L5252" s="21" t="str">
        <f t="shared" si="814"/>
        <v>Wednesday</v>
      </c>
      <c r="M5252" s="20">
        <f t="shared" si="815"/>
        <v>8</v>
      </c>
      <c r="N5252" s="19">
        <v>5625</v>
      </c>
      <c r="O5252" s="4">
        <f>MATCH(N5252-1,'Supply Data'!$K$12:$K$17)+1</f>
        <v>5</v>
      </c>
      <c r="P5252">
        <f>INDEX('Supply Data'!$L$12:$L$17,'Demand Data'!O5252)</f>
        <v>75</v>
      </c>
      <c r="R5252" t="str">
        <f t="shared" si="816"/>
        <v>06-Aug-08 Wednesday 15</v>
      </c>
    </row>
    <row r="5253" spans="4:18" x14ac:dyDescent="0.35">
      <c r="D5253" s="21">
        <f t="shared" si="817"/>
        <v>39666.624999987274</v>
      </c>
      <c r="E5253" s="21" t="b">
        <f t="shared" si="810"/>
        <v>0</v>
      </c>
      <c r="F5253" s="21" t="b">
        <f t="shared" si="811"/>
        <v>0</v>
      </c>
      <c r="G5253" s="20">
        <f t="shared" si="812"/>
        <v>1</v>
      </c>
      <c r="H5253" s="20">
        <f t="shared" si="813"/>
        <v>24</v>
      </c>
      <c r="I5253" s="20">
        <f t="shared" si="818"/>
        <v>16</v>
      </c>
      <c r="J5253" s="21">
        <f t="shared" si="819"/>
        <v>39666</v>
      </c>
      <c r="K5253" s="21"/>
      <c r="L5253" s="21" t="str">
        <f t="shared" si="814"/>
        <v>Wednesday</v>
      </c>
      <c r="M5253" s="20">
        <f t="shared" si="815"/>
        <v>8</v>
      </c>
      <c r="N5253" s="19">
        <v>5572.5</v>
      </c>
      <c r="O5253" s="4">
        <f>MATCH(N5253-1,'Supply Data'!$K$12:$K$17)+1</f>
        <v>5</v>
      </c>
      <c r="P5253">
        <f>INDEX('Supply Data'!$L$12:$L$17,'Demand Data'!O5253)</f>
        <v>75</v>
      </c>
      <c r="R5253" t="str">
        <f t="shared" si="816"/>
        <v>06-Aug-08 Wednesday 16</v>
      </c>
    </row>
    <row r="5254" spans="4:18" x14ac:dyDescent="0.35">
      <c r="D5254" s="21">
        <f t="shared" si="817"/>
        <v>39666.666666653939</v>
      </c>
      <c r="E5254" s="21" t="b">
        <f t="shared" ref="E5254:E5317" si="820">D5254=$D$2</f>
        <v>0</v>
      </c>
      <c r="F5254" s="21" t="b">
        <f t="shared" ref="F5254:F5317" si="821">D5254=$E$2</f>
        <v>0</v>
      </c>
      <c r="G5254" s="20">
        <f t="shared" si="812"/>
        <v>1</v>
      </c>
      <c r="H5254" s="20">
        <f t="shared" si="813"/>
        <v>24</v>
      </c>
      <c r="I5254" s="20">
        <f t="shared" si="818"/>
        <v>17</v>
      </c>
      <c r="J5254" s="21">
        <f t="shared" si="819"/>
        <v>39666</v>
      </c>
      <c r="K5254" s="21"/>
      <c r="L5254" s="21" t="str">
        <f t="shared" si="814"/>
        <v>Wednesday</v>
      </c>
      <c r="M5254" s="20">
        <f t="shared" si="815"/>
        <v>8</v>
      </c>
      <c r="N5254" s="19">
        <v>5344.5</v>
      </c>
      <c r="O5254" s="4">
        <f>MATCH(N5254-1,'Supply Data'!$K$12:$K$17)+1</f>
        <v>5</v>
      </c>
      <c r="P5254">
        <f>INDEX('Supply Data'!$L$12:$L$17,'Demand Data'!O5254)</f>
        <v>75</v>
      </c>
      <c r="R5254" t="str">
        <f t="shared" si="816"/>
        <v>06-Aug-08 Wednesday 17</v>
      </c>
    </row>
    <row r="5255" spans="4:18" x14ac:dyDescent="0.35">
      <c r="D5255" s="21">
        <f t="shared" si="817"/>
        <v>39666.708333320603</v>
      </c>
      <c r="E5255" s="21" t="b">
        <f t="shared" si="820"/>
        <v>0</v>
      </c>
      <c r="F5255" s="21" t="b">
        <f t="shared" si="821"/>
        <v>0</v>
      </c>
      <c r="G5255" s="20">
        <f t="shared" ref="G5255:G5318" si="822">IF(E5255,2,IF(F5255,3,1))</f>
        <v>1</v>
      </c>
      <c r="H5255" s="20">
        <f t="shared" ref="H5255:H5318" si="823">CHOOSE(G5255,24,23,25)</f>
        <v>24</v>
      </c>
      <c r="I5255" s="20">
        <f t="shared" si="818"/>
        <v>18</v>
      </c>
      <c r="J5255" s="21">
        <f t="shared" si="819"/>
        <v>39666</v>
      </c>
      <c r="K5255" s="21"/>
      <c r="L5255" s="21" t="str">
        <f t="shared" ref="L5255:L5318" si="824">TEXT(J5255,"ddddd")</f>
        <v>Wednesday</v>
      </c>
      <c r="M5255" s="20">
        <f t="shared" ref="M5255:M5318" si="825">MONTH(D5255)</f>
        <v>8</v>
      </c>
      <c r="N5255" s="19">
        <v>5320.5</v>
      </c>
      <c r="O5255" s="4">
        <f>MATCH(N5255-1,'Supply Data'!$K$12:$K$17)+1</f>
        <v>5</v>
      </c>
      <c r="P5255">
        <f>INDEX('Supply Data'!$L$12:$L$17,'Demand Data'!O5255)</f>
        <v>75</v>
      </c>
      <c r="R5255" t="str">
        <f t="shared" ref="R5255:R5318" si="826">TEXT(D5255,"dd-mmm-yy ddddd")&amp;" "&amp;I5255</f>
        <v>06-Aug-08 Wednesday 18</v>
      </c>
    </row>
    <row r="5256" spans="4:18" x14ac:dyDescent="0.35">
      <c r="D5256" s="21">
        <f t="shared" ref="D5256:D5319" si="827">D5255+1/24</f>
        <v>39666.749999987267</v>
      </c>
      <c r="E5256" s="21" t="b">
        <f t="shared" si="820"/>
        <v>0</v>
      </c>
      <c r="F5256" s="21" t="b">
        <f t="shared" si="821"/>
        <v>0</v>
      </c>
      <c r="G5256" s="20">
        <f t="shared" si="822"/>
        <v>1</v>
      </c>
      <c r="H5256" s="20">
        <f t="shared" si="823"/>
        <v>24</v>
      </c>
      <c r="I5256" s="20">
        <f t="shared" ref="I5256:I5319" si="828">IF(I5255&gt;=H5256,1,I5255+1)</f>
        <v>19</v>
      </c>
      <c r="J5256" s="21">
        <f t="shared" ref="J5256:J5319" si="829">IF(I5256=1,J5255+1,J5255)</f>
        <v>39666</v>
      </c>
      <c r="K5256" s="21"/>
      <c r="L5256" s="21" t="str">
        <f t="shared" si="824"/>
        <v>Wednesday</v>
      </c>
      <c r="M5256" s="20">
        <f t="shared" si="825"/>
        <v>8</v>
      </c>
      <c r="N5256" s="19">
        <v>5997</v>
      </c>
      <c r="O5256" s="4">
        <f>MATCH(N5256-1,'Supply Data'!$K$12:$K$17)+1</f>
        <v>5</v>
      </c>
      <c r="P5256">
        <f>INDEX('Supply Data'!$L$12:$L$17,'Demand Data'!O5256)</f>
        <v>75</v>
      </c>
      <c r="R5256" t="str">
        <f t="shared" si="826"/>
        <v>06-Aug-08 Wednesday 19</v>
      </c>
    </row>
    <row r="5257" spans="4:18" x14ac:dyDescent="0.35">
      <c r="D5257" s="21">
        <f t="shared" si="827"/>
        <v>39666.791666653931</v>
      </c>
      <c r="E5257" s="21" t="b">
        <f t="shared" si="820"/>
        <v>0</v>
      </c>
      <c r="F5257" s="21" t="b">
        <f t="shared" si="821"/>
        <v>0</v>
      </c>
      <c r="G5257" s="20">
        <f t="shared" si="822"/>
        <v>1</v>
      </c>
      <c r="H5257" s="20">
        <f t="shared" si="823"/>
        <v>24</v>
      </c>
      <c r="I5257" s="20">
        <f t="shared" si="828"/>
        <v>20</v>
      </c>
      <c r="J5257" s="21">
        <f t="shared" si="829"/>
        <v>39666</v>
      </c>
      <c r="K5257" s="21"/>
      <c r="L5257" s="21" t="str">
        <f t="shared" si="824"/>
        <v>Wednesday</v>
      </c>
      <c r="M5257" s="20">
        <f t="shared" si="825"/>
        <v>8</v>
      </c>
      <c r="N5257" s="19">
        <v>5829</v>
      </c>
      <c r="O5257" s="4">
        <f>MATCH(N5257-1,'Supply Data'!$K$12:$K$17)+1</f>
        <v>5</v>
      </c>
      <c r="P5257">
        <f>INDEX('Supply Data'!$L$12:$L$17,'Demand Data'!O5257)</f>
        <v>75</v>
      </c>
      <c r="R5257" t="str">
        <f t="shared" si="826"/>
        <v>06-Aug-08 Wednesday 20</v>
      </c>
    </row>
    <row r="5258" spans="4:18" x14ac:dyDescent="0.35">
      <c r="D5258" s="21">
        <f t="shared" si="827"/>
        <v>39666.833333320596</v>
      </c>
      <c r="E5258" s="21" t="b">
        <f t="shared" si="820"/>
        <v>0</v>
      </c>
      <c r="F5258" s="21" t="b">
        <f t="shared" si="821"/>
        <v>0</v>
      </c>
      <c r="G5258" s="20">
        <f t="shared" si="822"/>
        <v>1</v>
      </c>
      <c r="H5258" s="20">
        <f t="shared" si="823"/>
        <v>24</v>
      </c>
      <c r="I5258" s="20">
        <f t="shared" si="828"/>
        <v>21</v>
      </c>
      <c r="J5258" s="21">
        <f t="shared" si="829"/>
        <v>39666</v>
      </c>
      <c r="K5258" s="21"/>
      <c r="L5258" s="21" t="str">
        <f t="shared" si="824"/>
        <v>Wednesday</v>
      </c>
      <c r="M5258" s="20">
        <f t="shared" si="825"/>
        <v>8</v>
      </c>
      <c r="N5258" s="19">
        <v>5617.5</v>
      </c>
      <c r="O5258" s="4">
        <f>MATCH(N5258-1,'Supply Data'!$K$12:$K$17)+1</f>
        <v>5</v>
      </c>
      <c r="P5258">
        <f>INDEX('Supply Data'!$L$12:$L$17,'Demand Data'!O5258)</f>
        <v>75</v>
      </c>
      <c r="R5258" t="str">
        <f t="shared" si="826"/>
        <v>06-Aug-08 Wednesday 21</v>
      </c>
    </row>
    <row r="5259" spans="4:18" x14ac:dyDescent="0.35">
      <c r="D5259" s="21">
        <f t="shared" si="827"/>
        <v>39666.87499998726</v>
      </c>
      <c r="E5259" s="21" t="b">
        <f t="shared" si="820"/>
        <v>0</v>
      </c>
      <c r="F5259" s="21" t="b">
        <f t="shared" si="821"/>
        <v>0</v>
      </c>
      <c r="G5259" s="20">
        <f t="shared" si="822"/>
        <v>1</v>
      </c>
      <c r="H5259" s="20">
        <f t="shared" si="823"/>
        <v>24</v>
      </c>
      <c r="I5259" s="20">
        <f t="shared" si="828"/>
        <v>22</v>
      </c>
      <c r="J5259" s="21">
        <f t="shared" si="829"/>
        <v>39666</v>
      </c>
      <c r="K5259" s="21"/>
      <c r="L5259" s="21" t="str">
        <f t="shared" si="824"/>
        <v>Wednesday</v>
      </c>
      <c r="M5259" s="20">
        <f t="shared" si="825"/>
        <v>8</v>
      </c>
      <c r="N5259" s="19">
        <v>5206.5</v>
      </c>
      <c r="O5259" s="4">
        <f>MATCH(N5259-1,'Supply Data'!$K$12:$K$17)+1</f>
        <v>5</v>
      </c>
      <c r="P5259">
        <f>INDEX('Supply Data'!$L$12:$L$17,'Demand Data'!O5259)</f>
        <v>75</v>
      </c>
      <c r="R5259" t="str">
        <f t="shared" si="826"/>
        <v>06-Aug-08 Wednesday 22</v>
      </c>
    </row>
    <row r="5260" spans="4:18" x14ac:dyDescent="0.35">
      <c r="D5260" s="21">
        <f t="shared" si="827"/>
        <v>39666.916666653924</v>
      </c>
      <c r="E5260" s="21" t="b">
        <f t="shared" si="820"/>
        <v>0</v>
      </c>
      <c r="F5260" s="21" t="b">
        <f t="shared" si="821"/>
        <v>0</v>
      </c>
      <c r="G5260" s="20">
        <f t="shared" si="822"/>
        <v>1</v>
      </c>
      <c r="H5260" s="20">
        <f t="shared" si="823"/>
        <v>24</v>
      </c>
      <c r="I5260" s="20">
        <f t="shared" si="828"/>
        <v>23</v>
      </c>
      <c r="J5260" s="21">
        <f t="shared" si="829"/>
        <v>39666</v>
      </c>
      <c r="K5260" s="21"/>
      <c r="L5260" s="21" t="str">
        <f t="shared" si="824"/>
        <v>Wednesday</v>
      </c>
      <c r="M5260" s="20">
        <f t="shared" si="825"/>
        <v>8</v>
      </c>
      <c r="N5260" s="19">
        <v>4647</v>
      </c>
      <c r="O5260" s="4">
        <f>MATCH(N5260-1,'Supply Data'!$K$12:$K$17)+1</f>
        <v>4</v>
      </c>
      <c r="P5260">
        <f>INDEX('Supply Data'!$L$12:$L$17,'Demand Data'!O5260)</f>
        <v>50</v>
      </c>
      <c r="R5260" t="str">
        <f t="shared" si="826"/>
        <v>06-Aug-08 Wednesday 23</v>
      </c>
    </row>
    <row r="5261" spans="4:18" x14ac:dyDescent="0.35">
      <c r="D5261" s="21">
        <f t="shared" si="827"/>
        <v>39666.958333320588</v>
      </c>
      <c r="E5261" s="21" t="b">
        <f t="shared" si="820"/>
        <v>0</v>
      </c>
      <c r="F5261" s="21" t="b">
        <f t="shared" si="821"/>
        <v>0</v>
      </c>
      <c r="G5261" s="20">
        <f t="shared" si="822"/>
        <v>1</v>
      </c>
      <c r="H5261" s="20">
        <f t="shared" si="823"/>
        <v>24</v>
      </c>
      <c r="I5261" s="20">
        <f t="shared" si="828"/>
        <v>24</v>
      </c>
      <c r="J5261" s="21">
        <f t="shared" si="829"/>
        <v>39666</v>
      </c>
      <c r="K5261" s="21"/>
      <c r="L5261" s="21" t="str">
        <f t="shared" si="824"/>
        <v>Wednesday</v>
      </c>
      <c r="M5261" s="20">
        <f t="shared" si="825"/>
        <v>8</v>
      </c>
      <c r="N5261" s="19">
        <v>4293</v>
      </c>
      <c r="O5261" s="4">
        <f>MATCH(N5261-1,'Supply Data'!$K$12:$K$17)+1</f>
        <v>4</v>
      </c>
      <c r="P5261">
        <f>INDEX('Supply Data'!$L$12:$L$17,'Demand Data'!O5261)</f>
        <v>50</v>
      </c>
      <c r="R5261" t="str">
        <f t="shared" si="826"/>
        <v>06-Aug-08 Wednesday 24</v>
      </c>
    </row>
    <row r="5262" spans="4:18" x14ac:dyDescent="0.35">
      <c r="D5262" s="21">
        <f t="shared" si="827"/>
        <v>39666.999999987253</v>
      </c>
      <c r="E5262" s="21" t="b">
        <f t="shared" si="820"/>
        <v>0</v>
      </c>
      <c r="F5262" s="21" t="b">
        <f t="shared" si="821"/>
        <v>0</v>
      </c>
      <c r="G5262" s="20">
        <f t="shared" si="822"/>
        <v>1</v>
      </c>
      <c r="H5262" s="20">
        <f t="shared" si="823"/>
        <v>24</v>
      </c>
      <c r="I5262" s="20">
        <f t="shared" si="828"/>
        <v>1</v>
      </c>
      <c r="J5262" s="21">
        <f t="shared" si="829"/>
        <v>39667</v>
      </c>
      <c r="K5262" s="21"/>
      <c r="L5262" s="21" t="str">
        <f t="shared" si="824"/>
        <v>Thursday</v>
      </c>
      <c r="M5262" s="20">
        <f t="shared" si="825"/>
        <v>8</v>
      </c>
      <c r="N5262" s="19">
        <v>4111.5</v>
      </c>
      <c r="O5262" s="4">
        <f>MATCH(N5262-1,'Supply Data'!$K$12:$K$17)+1</f>
        <v>4</v>
      </c>
      <c r="P5262">
        <f>INDEX('Supply Data'!$L$12:$L$17,'Demand Data'!O5262)</f>
        <v>50</v>
      </c>
      <c r="R5262" t="str">
        <f t="shared" si="826"/>
        <v>07-Aug-08 Thursday 1</v>
      </c>
    </row>
    <row r="5263" spans="4:18" x14ac:dyDescent="0.35">
      <c r="D5263" s="21">
        <f t="shared" si="827"/>
        <v>39667.041666653917</v>
      </c>
      <c r="E5263" s="21" t="b">
        <f t="shared" si="820"/>
        <v>0</v>
      </c>
      <c r="F5263" s="21" t="b">
        <f t="shared" si="821"/>
        <v>0</v>
      </c>
      <c r="G5263" s="20">
        <f t="shared" si="822"/>
        <v>1</v>
      </c>
      <c r="H5263" s="20">
        <f t="shared" si="823"/>
        <v>24</v>
      </c>
      <c r="I5263" s="20">
        <f t="shared" si="828"/>
        <v>2</v>
      </c>
      <c r="J5263" s="21">
        <f t="shared" si="829"/>
        <v>39667</v>
      </c>
      <c r="K5263" s="21"/>
      <c r="L5263" s="21" t="str">
        <f t="shared" si="824"/>
        <v>Thursday</v>
      </c>
      <c r="M5263" s="20">
        <f t="shared" si="825"/>
        <v>8</v>
      </c>
      <c r="N5263" s="19">
        <v>3961.5</v>
      </c>
      <c r="O5263" s="4">
        <f>MATCH(N5263-1,'Supply Data'!$K$12:$K$17)+1</f>
        <v>4</v>
      </c>
      <c r="P5263">
        <f>INDEX('Supply Data'!$L$12:$L$17,'Demand Data'!O5263)</f>
        <v>50</v>
      </c>
      <c r="R5263" t="str">
        <f t="shared" si="826"/>
        <v>07-Aug-08 Thursday 2</v>
      </c>
    </row>
    <row r="5264" spans="4:18" x14ac:dyDescent="0.35">
      <c r="D5264" s="21">
        <f t="shared" si="827"/>
        <v>39667.083333320581</v>
      </c>
      <c r="E5264" s="21" t="b">
        <f t="shared" si="820"/>
        <v>0</v>
      </c>
      <c r="F5264" s="21" t="b">
        <f t="shared" si="821"/>
        <v>0</v>
      </c>
      <c r="G5264" s="20">
        <f t="shared" si="822"/>
        <v>1</v>
      </c>
      <c r="H5264" s="20">
        <f t="shared" si="823"/>
        <v>24</v>
      </c>
      <c r="I5264" s="20">
        <f t="shared" si="828"/>
        <v>3</v>
      </c>
      <c r="J5264" s="21">
        <f t="shared" si="829"/>
        <v>39667</v>
      </c>
      <c r="K5264" s="21"/>
      <c r="L5264" s="21" t="str">
        <f t="shared" si="824"/>
        <v>Thursday</v>
      </c>
      <c r="M5264" s="20">
        <f t="shared" si="825"/>
        <v>8</v>
      </c>
      <c r="N5264" s="19">
        <v>3916.5</v>
      </c>
      <c r="O5264" s="4">
        <f>MATCH(N5264-1,'Supply Data'!$K$12:$K$17)+1</f>
        <v>4</v>
      </c>
      <c r="P5264">
        <f>INDEX('Supply Data'!$L$12:$L$17,'Demand Data'!O5264)</f>
        <v>50</v>
      </c>
      <c r="R5264" t="str">
        <f t="shared" si="826"/>
        <v>07-Aug-08 Thursday 3</v>
      </c>
    </row>
    <row r="5265" spans="4:18" x14ac:dyDescent="0.35">
      <c r="D5265" s="21">
        <f t="shared" si="827"/>
        <v>39667.124999987245</v>
      </c>
      <c r="E5265" s="21" t="b">
        <f t="shared" si="820"/>
        <v>0</v>
      </c>
      <c r="F5265" s="21" t="b">
        <f t="shared" si="821"/>
        <v>0</v>
      </c>
      <c r="G5265" s="20">
        <f t="shared" si="822"/>
        <v>1</v>
      </c>
      <c r="H5265" s="20">
        <f t="shared" si="823"/>
        <v>24</v>
      </c>
      <c r="I5265" s="20">
        <f t="shared" si="828"/>
        <v>4</v>
      </c>
      <c r="J5265" s="21">
        <f t="shared" si="829"/>
        <v>39667</v>
      </c>
      <c r="K5265" s="21"/>
      <c r="L5265" s="21" t="str">
        <f t="shared" si="824"/>
        <v>Thursday</v>
      </c>
      <c r="M5265" s="20">
        <f t="shared" si="825"/>
        <v>8</v>
      </c>
      <c r="N5265" s="19">
        <v>3889.5</v>
      </c>
      <c r="O5265" s="4">
        <f>MATCH(N5265-1,'Supply Data'!$K$12:$K$17)+1</f>
        <v>4</v>
      </c>
      <c r="P5265">
        <f>INDEX('Supply Data'!$L$12:$L$17,'Demand Data'!O5265)</f>
        <v>50</v>
      </c>
      <c r="R5265" t="str">
        <f t="shared" si="826"/>
        <v>07-Aug-08 Thursday 4</v>
      </c>
    </row>
    <row r="5266" spans="4:18" x14ac:dyDescent="0.35">
      <c r="D5266" s="21">
        <f t="shared" si="827"/>
        <v>39667.166666653909</v>
      </c>
      <c r="E5266" s="21" t="b">
        <f t="shared" si="820"/>
        <v>0</v>
      </c>
      <c r="F5266" s="21" t="b">
        <f t="shared" si="821"/>
        <v>0</v>
      </c>
      <c r="G5266" s="20">
        <f t="shared" si="822"/>
        <v>1</v>
      </c>
      <c r="H5266" s="20">
        <f t="shared" si="823"/>
        <v>24</v>
      </c>
      <c r="I5266" s="20">
        <f t="shared" si="828"/>
        <v>5</v>
      </c>
      <c r="J5266" s="21">
        <f t="shared" si="829"/>
        <v>39667</v>
      </c>
      <c r="K5266" s="21"/>
      <c r="L5266" s="21" t="str">
        <f t="shared" si="824"/>
        <v>Thursday</v>
      </c>
      <c r="M5266" s="20">
        <f t="shared" si="825"/>
        <v>8</v>
      </c>
      <c r="N5266" s="19">
        <v>4005</v>
      </c>
      <c r="O5266" s="4">
        <f>MATCH(N5266-1,'Supply Data'!$K$12:$K$17)+1</f>
        <v>4</v>
      </c>
      <c r="P5266">
        <f>INDEX('Supply Data'!$L$12:$L$17,'Demand Data'!O5266)</f>
        <v>50</v>
      </c>
      <c r="R5266" t="str">
        <f t="shared" si="826"/>
        <v>07-Aug-08 Thursday 5</v>
      </c>
    </row>
    <row r="5267" spans="4:18" x14ac:dyDescent="0.35">
      <c r="D5267" s="21">
        <f t="shared" si="827"/>
        <v>39667.208333320574</v>
      </c>
      <c r="E5267" s="21" t="b">
        <f t="shared" si="820"/>
        <v>0</v>
      </c>
      <c r="F5267" s="21" t="b">
        <f t="shared" si="821"/>
        <v>0</v>
      </c>
      <c r="G5267" s="20">
        <f t="shared" si="822"/>
        <v>1</v>
      </c>
      <c r="H5267" s="20">
        <f t="shared" si="823"/>
        <v>24</v>
      </c>
      <c r="I5267" s="20">
        <f t="shared" si="828"/>
        <v>6</v>
      </c>
      <c r="J5267" s="21">
        <f t="shared" si="829"/>
        <v>39667</v>
      </c>
      <c r="K5267" s="21"/>
      <c r="L5267" s="21" t="str">
        <f t="shared" si="824"/>
        <v>Thursday</v>
      </c>
      <c r="M5267" s="20">
        <f t="shared" si="825"/>
        <v>8</v>
      </c>
      <c r="N5267" s="19">
        <v>4044</v>
      </c>
      <c r="O5267" s="4">
        <f>MATCH(N5267-1,'Supply Data'!$K$12:$K$17)+1</f>
        <v>4</v>
      </c>
      <c r="P5267">
        <f>INDEX('Supply Data'!$L$12:$L$17,'Demand Data'!O5267)</f>
        <v>50</v>
      </c>
      <c r="R5267" t="str">
        <f t="shared" si="826"/>
        <v>07-Aug-08 Thursday 6</v>
      </c>
    </row>
    <row r="5268" spans="4:18" x14ac:dyDescent="0.35">
      <c r="D5268" s="21">
        <f t="shared" si="827"/>
        <v>39667.249999987238</v>
      </c>
      <c r="E5268" s="21" t="b">
        <f t="shared" si="820"/>
        <v>0</v>
      </c>
      <c r="F5268" s="21" t="b">
        <f t="shared" si="821"/>
        <v>0</v>
      </c>
      <c r="G5268" s="20">
        <f t="shared" si="822"/>
        <v>1</v>
      </c>
      <c r="H5268" s="20">
        <f t="shared" si="823"/>
        <v>24</v>
      </c>
      <c r="I5268" s="20">
        <f t="shared" si="828"/>
        <v>7</v>
      </c>
      <c r="J5268" s="21">
        <f t="shared" si="829"/>
        <v>39667</v>
      </c>
      <c r="K5268" s="21"/>
      <c r="L5268" s="21" t="str">
        <f t="shared" si="824"/>
        <v>Thursday</v>
      </c>
      <c r="M5268" s="20">
        <f t="shared" si="825"/>
        <v>8</v>
      </c>
      <c r="N5268" s="19">
        <v>3670.5</v>
      </c>
      <c r="O5268" s="4">
        <f>MATCH(N5268-1,'Supply Data'!$K$12:$K$17)+1</f>
        <v>4</v>
      </c>
      <c r="P5268">
        <f>INDEX('Supply Data'!$L$12:$L$17,'Demand Data'!O5268)</f>
        <v>50</v>
      </c>
      <c r="R5268" t="str">
        <f t="shared" si="826"/>
        <v>07-Aug-08 Thursday 7</v>
      </c>
    </row>
    <row r="5269" spans="4:18" x14ac:dyDescent="0.35">
      <c r="D5269" s="21">
        <f t="shared" si="827"/>
        <v>39667.291666653902</v>
      </c>
      <c r="E5269" s="21" t="b">
        <f t="shared" si="820"/>
        <v>0</v>
      </c>
      <c r="F5269" s="21" t="b">
        <f t="shared" si="821"/>
        <v>0</v>
      </c>
      <c r="G5269" s="20">
        <f t="shared" si="822"/>
        <v>1</v>
      </c>
      <c r="H5269" s="20">
        <f t="shared" si="823"/>
        <v>24</v>
      </c>
      <c r="I5269" s="20">
        <f t="shared" si="828"/>
        <v>8</v>
      </c>
      <c r="J5269" s="21">
        <f t="shared" si="829"/>
        <v>39667</v>
      </c>
      <c r="K5269" s="21"/>
      <c r="L5269" s="21" t="str">
        <f t="shared" si="824"/>
        <v>Thursday</v>
      </c>
      <c r="M5269" s="20">
        <f t="shared" si="825"/>
        <v>8</v>
      </c>
      <c r="N5269" s="19">
        <v>4753.5</v>
      </c>
      <c r="O5269" s="4">
        <f>MATCH(N5269-1,'Supply Data'!$K$12:$K$17)+1</f>
        <v>4</v>
      </c>
      <c r="P5269">
        <f>INDEX('Supply Data'!$L$12:$L$17,'Demand Data'!O5269)</f>
        <v>50</v>
      </c>
      <c r="R5269" t="str">
        <f t="shared" si="826"/>
        <v>07-Aug-08 Thursday 8</v>
      </c>
    </row>
    <row r="5270" spans="4:18" x14ac:dyDescent="0.35">
      <c r="D5270" s="21">
        <f t="shared" si="827"/>
        <v>39667.333333320566</v>
      </c>
      <c r="E5270" s="21" t="b">
        <f t="shared" si="820"/>
        <v>0</v>
      </c>
      <c r="F5270" s="21" t="b">
        <f t="shared" si="821"/>
        <v>0</v>
      </c>
      <c r="G5270" s="20">
        <f t="shared" si="822"/>
        <v>1</v>
      </c>
      <c r="H5270" s="20">
        <f t="shared" si="823"/>
        <v>24</v>
      </c>
      <c r="I5270" s="20">
        <f t="shared" si="828"/>
        <v>9</v>
      </c>
      <c r="J5270" s="21">
        <f t="shared" si="829"/>
        <v>39667</v>
      </c>
      <c r="K5270" s="21"/>
      <c r="L5270" s="21" t="str">
        <f t="shared" si="824"/>
        <v>Thursday</v>
      </c>
      <c r="M5270" s="20">
        <f t="shared" si="825"/>
        <v>8</v>
      </c>
      <c r="N5270" s="19">
        <v>5334</v>
      </c>
      <c r="O5270" s="4">
        <f>MATCH(N5270-1,'Supply Data'!$K$12:$K$17)+1</f>
        <v>5</v>
      </c>
      <c r="P5270">
        <f>INDEX('Supply Data'!$L$12:$L$17,'Demand Data'!O5270)</f>
        <v>75</v>
      </c>
      <c r="R5270" t="str">
        <f t="shared" si="826"/>
        <v>07-Aug-08 Thursday 9</v>
      </c>
    </row>
    <row r="5271" spans="4:18" x14ac:dyDescent="0.35">
      <c r="D5271" s="21">
        <f t="shared" si="827"/>
        <v>39667.374999987231</v>
      </c>
      <c r="E5271" s="21" t="b">
        <f t="shared" si="820"/>
        <v>0</v>
      </c>
      <c r="F5271" s="21" t="b">
        <f t="shared" si="821"/>
        <v>0</v>
      </c>
      <c r="G5271" s="20">
        <f t="shared" si="822"/>
        <v>1</v>
      </c>
      <c r="H5271" s="20">
        <f t="shared" si="823"/>
        <v>24</v>
      </c>
      <c r="I5271" s="20">
        <f t="shared" si="828"/>
        <v>10</v>
      </c>
      <c r="J5271" s="21">
        <f t="shared" si="829"/>
        <v>39667</v>
      </c>
      <c r="K5271" s="21"/>
      <c r="L5271" s="21" t="str">
        <f t="shared" si="824"/>
        <v>Thursday</v>
      </c>
      <c r="M5271" s="20">
        <f t="shared" si="825"/>
        <v>8</v>
      </c>
      <c r="N5271" s="19">
        <v>5764.5</v>
      </c>
      <c r="O5271" s="4">
        <f>MATCH(N5271-1,'Supply Data'!$K$12:$K$17)+1</f>
        <v>5</v>
      </c>
      <c r="P5271">
        <f>INDEX('Supply Data'!$L$12:$L$17,'Demand Data'!O5271)</f>
        <v>75</v>
      </c>
      <c r="R5271" t="str">
        <f t="shared" si="826"/>
        <v>07-Aug-08 Thursday 10</v>
      </c>
    </row>
    <row r="5272" spans="4:18" x14ac:dyDescent="0.35">
      <c r="D5272" s="21">
        <f t="shared" si="827"/>
        <v>39667.416666653895</v>
      </c>
      <c r="E5272" s="21" t="b">
        <f t="shared" si="820"/>
        <v>0</v>
      </c>
      <c r="F5272" s="21" t="b">
        <f t="shared" si="821"/>
        <v>0</v>
      </c>
      <c r="G5272" s="20">
        <f t="shared" si="822"/>
        <v>1</v>
      </c>
      <c r="H5272" s="20">
        <f t="shared" si="823"/>
        <v>24</v>
      </c>
      <c r="I5272" s="20">
        <f t="shared" si="828"/>
        <v>11</v>
      </c>
      <c r="J5272" s="21">
        <f t="shared" si="829"/>
        <v>39667</v>
      </c>
      <c r="K5272" s="21"/>
      <c r="L5272" s="21" t="str">
        <f t="shared" si="824"/>
        <v>Thursday</v>
      </c>
      <c r="M5272" s="20">
        <f t="shared" si="825"/>
        <v>8</v>
      </c>
      <c r="N5272" s="19">
        <v>5955</v>
      </c>
      <c r="O5272" s="4">
        <f>MATCH(N5272-1,'Supply Data'!$K$12:$K$17)+1</f>
        <v>5</v>
      </c>
      <c r="P5272">
        <f>INDEX('Supply Data'!$L$12:$L$17,'Demand Data'!O5272)</f>
        <v>75</v>
      </c>
      <c r="R5272" t="str">
        <f t="shared" si="826"/>
        <v>07-Aug-08 Thursday 11</v>
      </c>
    </row>
    <row r="5273" spans="4:18" x14ac:dyDescent="0.35">
      <c r="D5273" s="21">
        <f t="shared" si="827"/>
        <v>39667.458333320559</v>
      </c>
      <c r="E5273" s="21" t="b">
        <f t="shared" si="820"/>
        <v>0</v>
      </c>
      <c r="F5273" s="21" t="b">
        <f t="shared" si="821"/>
        <v>0</v>
      </c>
      <c r="G5273" s="20">
        <f t="shared" si="822"/>
        <v>1</v>
      </c>
      <c r="H5273" s="20">
        <f t="shared" si="823"/>
        <v>24</v>
      </c>
      <c r="I5273" s="20">
        <f t="shared" si="828"/>
        <v>12</v>
      </c>
      <c r="J5273" s="21">
        <f t="shared" si="829"/>
        <v>39667</v>
      </c>
      <c r="K5273" s="21"/>
      <c r="L5273" s="21" t="str">
        <f t="shared" si="824"/>
        <v>Thursday</v>
      </c>
      <c r="M5273" s="20">
        <f t="shared" si="825"/>
        <v>8</v>
      </c>
      <c r="N5273" s="19">
        <v>5737.5</v>
      </c>
      <c r="O5273" s="4">
        <f>MATCH(N5273-1,'Supply Data'!$K$12:$K$17)+1</f>
        <v>5</v>
      </c>
      <c r="P5273">
        <f>INDEX('Supply Data'!$L$12:$L$17,'Demand Data'!O5273)</f>
        <v>75</v>
      </c>
      <c r="R5273" t="str">
        <f t="shared" si="826"/>
        <v>07-Aug-08 Thursday 12</v>
      </c>
    </row>
    <row r="5274" spans="4:18" x14ac:dyDescent="0.35">
      <c r="D5274" s="21">
        <f t="shared" si="827"/>
        <v>39667.499999987223</v>
      </c>
      <c r="E5274" s="21" t="b">
        <f t="shared" si="820"/>
        <v>0</v>
      </c>
      <c r="F5274" s="21" t="b">
        <f t="shared" si="821"/>
        <v>0</v>
      </c>
      <c r="G5274" s="20">
        <f t="shared" si="822"/>
        <v>1</v>
      </c>
      <c r="H5274" s="20">
        <f t="shared" si="823"/>
        <v>24</v>
      </c>
      <c r="I5274" s="20">
        <f t="shared" si="828"/>
        <v>13</v>
      </c>
      <c r="J5274" s="21">
        <f t="shared" si="829"/>
        <v>39667</v>
      </c>
      <c r="K5274" s="21"/>
      <c r="L5274" s="21" t="str">
        <f t="shared" si="824"/>
        <v>Thursday</v>
      </c>
      <c r="M5274" s="20">
        <f t="shared" si="825"/>
        <v>8</v>
      </c>
      <c r="N5274" s="19">
        <v>5806.5</v>
      </c>
      <c r="O5274" s="4">
        <f>MATCH(N5274-1,'Supply Data'!$K$12:$K$17)+1</f>
        <v>5</v>
      </c>
      <c r="P5274">
        <f>INDEX('Supply Data'!$L$12:$L$17,'Demand Data'!O5274)</f>
        <v>75</v>
      </c>
      <c r="R5274" t="str">
        <f t="shared" si="826"/>
        <v>07-Aug-08 Thursday 13</v>
      </c>
    </row>
    <row r="5275" spans="4:18" x14ac:dyDescent="0.35">
      <c r="D5275" s="21">
        <f t="shared" si="827"/>
        <v>39667.541666653888</v>
      </c>
      <c r="E5275" s="21" t="b">
        <f t="shared" si="820"/>
        <v>0</v>
      </c>
      <c r="F5275" s="21" t="b">
        <f t="shared" si="821"/>
        <v>0</v>
      </c>
      <c r="G5275" s="20">
        <f t="shared" si="822"/>
        <v>1</v>
      </c>
      <c r="H5275" s="20">
        <f t="shared" si="823"/>
        <v>24</v>
      </c>
      <c r="I5275" s="20">
        <f t="shared" si="828"/>
        <v>14</v>
      </c>
      <c r="J5275" s="21">
        <f t="shared" si="829"/>
        <v>39667</v>
      </c>
      <c r="K5275" s="21"/>
      <c r="L5275" s="21" t="str">
        <f t="shared" si="824"/>
        <v>Thursday</v>
      </c>
      <c r="M5275" s="20">
        <f t="shared" si="825"/>
        <v>8</v>
      </c>
      <c r="N5275" s="19">
        <v>5884.5</v>
      </c>
      <c r="O5275" s="4">
        <f>MATCH(N5275-1,'Supply Data'!$K$12:$K$17)+1</f>
        <v>5</v>
      </c>
      <c r="P5275">
        <f>INDEX('Supply Data'!$L$12:$L$17,'Demand Data'!O5275)</f>
        <v>75</v>
      </c>
      <c r="R5275" t="str">
        <f t="shared" si="826"/>
        <v>07-Aug-08 Thursday 14</v>
      </c>
    </row>
    <row r="5276" spans="4:18" x14ac:dyDescent="0.35">
      <c r="D5276" s="21">
        <f t="shared" si="827"/>
        <v>39667.583333320552</v>
      </c>
      <c r="E5276" s="21" t="b">
        <f t="shared" si="820"/>
        <v>0</v>
      </c>
      <c r="F5276" s="21" t="b">
        <f t="shared" si="821"/>
        <v>0</v>
      </c>
      <c r="G5276" s="20">
        <f t="shared" si="822"/>
        <v>1</v>
      </c>
      <c r="H5276" s="20">
        <f t="shared" si="823"/>
        <v>24</v>
      </c>
      <c r="I5276" s="20">
        <f t="shared" si="828"/>
        <v>15</v>
      </c>
      <c r="J5276" s="21">
        <f t="shared" si="829"/>
        <v>39667</v>
      </c>
      <c r="K5276" s="21"/>
      <c r="L5276" s="21" t="str">
        <f t="shared" si="824"/>
        <v>Thursday</v>
      </c>
      <c r="M5276" s="20">
        <f t="shared" si="825"/>
        <v>8</v>
      </c>
      <c r="N5276" s="19">
        <v>5793</v>
      </c>
      <c r="O5276" s="4">
        <f>MATCH(N5276-1,'Supply Data'!$K$12:$K$17)+1</f>
        <v>5</v>
      </c>
      <c r="P5276">
        <f>INDEX('Supply Data'!$L$12:$L$17,'Demand Data'!O5276)</f>
        <v>75</v>
      </c>
      <c r="R5276" t="str">
        <f t="shared" si="826"/>
        <v>07-Aug-08 Thursday 15</v>
      </c>
    </row>
    <row r="5277" spans="4:18" x14ac:dyDescent="0.35">
      <c r="D5277" s="21">
        <f t="shared" si="827"/>
        <v>39667.624999987216</v>
      </c>
      <c r="E5277" s="21" t="b">
        <f t="shared" si="820"/>
        <v>0</v>
      </c>
      <c r="F5277" s="21" t="b">
        <f t="shared" si="821"/>
        <v>0</v>
      </c>
      <c r="G5277" s="20">
        <f t="shared" si="822"/>
        <v>1</v>
      </c>
      <c r="H5277" s="20">
        <f t="shared" si="823"/>
        <v>24</v>
      </c>
      <c r="I5277" s="20">
        <f t="shared" si="828"/>
        <v>16</v>
      </c>
      <c r="J5277" s="21">
        <f t="shared" si="829"/>
        <v>39667</v>
      </c>
      <c r="K5277" s="21"/>
      <c r="L5277" s="21" t="str">
        <f t="shared" si="824"/>
        <v>Thursday</v>
      </c>
      <c r="M5277" s="20">
        <f t="shared" si="825"/>
        <v>8</v>
      </c>
      <c r="N5277" s="19">
        <v>5752.5</v>
      </c>
      <c r="O5277" s="4">
        <f>MATCH(N5277-1,'Supply Data'!$K$12:$K$17)+1</f>
        <v>5</v>
      </c>
      <c r="P5277">
        <f>INDEX('Supply Data'!$L$12:$L$17,'Demand Data'!O5277)</f>
        <v>75</v>
      </c>
      <c r="R5277" t="str">
        <f t="shared" si="826"/>
        <v>07-Aug-08 Thursday 16</v>
      </c>
    </row>
    <row r="5278" spans="4:18" x14ac:dyDescent="0.35">
      <c r="D5278" s="21">
        <f t="shared" si="827"/>
        <v>39667.66666665388</v>
      </c>
      <c r="E5278" s="21" t="b">
        <f t="shared" si="820"/>
        <v>0</v>
      </c>
      <c r="F5278" s="21" t="b">
        <f t="shared" si="821"/>
        <v>0</v>
      </c>
      <c r="G5278" s="20">
        <f t="shared" si="822"/>
        <v>1</v>
      </c>
      <c r="H5278" s="20">
        <f t="shared" si="823"/>
        <v>24</v>
      </c>
      <c r="I5278" s="20">
        <f t="shared" si="828"/>
        <v>17</v>
      </c>
      <c r="J5278" s="21">
        <f t="shared" si="829"/>
        <v>39667</v>
      </c>
      <c r="K5278" s="21"/>
      <c r="L5278" s="21" t="str">
        <f t="shared" si="824"/>
        <v>Thursday</v>
      </c>
      <c r="M5278" s="20">
        <f t="shared" si="825"/>
        <v>8</v>
      </c>
      <c r="N5278" s="19">
        <v>5533.5</v>
      </c>
      <c r="O5278" s="4">
        <f>MATCH(N5278-1,'Supply Data'!$K$12:$K$17)+1</f>
        <v>5</v>
      </c>
      <c r="P5278">
        <f>INDEX('Supply Data'!$L$12:$L$17,'Demand Data'!O5278)</f>
        <v>75</v>
      </c>
      <c r="R5278" t="str">
        <f t="shared" si="826"/>
        <v>07-Aug-08 Thursday 17</v>
      </c>
    </row>
    <row r="5279" spans="4:18" x14ac:dyDescent="0.35">
      <c r="D5279" s="21">
        <f t="shared" si="827"/>
        <v>39667.708333320545</v>
      </c>
      <c r="E5279" s="21" t="b">
        <f t="shared" si="820"/>
        <v>0</v>
      </c>
      <c r="F5279" s="21" t="b">
        <f t="shared" si="821"/>
        <v>0</v>
      </c>
      <c r="G5279" s="20">
        <f t="shared" si="822"/>
        <v>1</v>
      </c>
      <c r="H5279" s="20">
        <f t="shared" si="823"/>
        <v>24</v>
      </c>
      <c r="I5279" s="20">
        <f t="shared" si="828"/>
        <v>18</v>
      </c>
      <c r="J5279" s="21">
        <f t="shared" si="829"/>
        <v>39667</v>
      </c>
      <c r="K5279" s="21"/>
      <c r="L5279" s="21" t="str">
        <f t="shared" si="824"/>
        <v>Thursday</v>
      </c>
      <c r="M5279" s="20">
        <f t="shared" si="825"/>
        <v>8</v>
      </c>
      <c r="N5279" s="19">
        <v>5458.5</v>
      </c>
      <c r="O5279" s="4">
        <f>MATCH(N5279-1,'Supply Data'!$K$12:$K$17)+1</f>
        <v>5</v>
      </c>
      <c r="P5279">
        <f>INDEX('Supply Data'!$L$12:$L$17,'Demand Data'!O5279)</f>
        <v>75</v>
      </c>
      <c r="R5279" t="str">
        <f t="shared" si="826"/>
        <v>07-Aug-08 Thursday 18</v>
      </c>
    </row>
    <row r="5280" spans="4:18" x14ac:dyDescent="0.35">
      <c r="D5280" s="21">
        <f t="shared" si="827"/>
        <v>39667.749999987209</v>
      </c>
      <c r="E5280" s="21" t="b">
        <f t="shared" si="820"/>
        <v>0</v>
      </c>
      <c r="F5280" s="21" t="b">
        <f t="shared" si="821"/>
        <v>0</v>
      </c>
      <c r="G5280" s="20">
        <f t="shared" si="822"/>
        <v>1</v>
      </c>
      <c r="H5280" s="20">
        <f t="shared" si="823"/>
        <v>24</v>
      </c>
      <c r="I5280" s="20">
        <f t="shared" si="828"/>
        <v>19</v>
      </c>
      <c r="J5280" s="21">
        <f t="shared" si="829"/>
        <v>39667</v>
      </c>
      <c r="K5280" s="21"/>
      <c r="L5280" s="21" t="str">
        <f t="shared" si="824"/>
        <v>Thursday</v>
      </c>
      <c r="M5280" s="20">
        <f t="shared" si="825"/>
        <v>8</v>
      </c>
      <c r="N5280" s="19">
        <v>6049.5</v>
      </c>
      <c r="O5280" s="4">
        <f>MATCH(N5280-1,'Supply Data'!$K$12:$K$17)+1</f>
        <v>5</v>
      </c>
      <c r="P5280">
        <f>INDEX('Supply Data'!$L$12:$L$17,'Demand Data'!O5280)</f>
        <v>75</v>
      </c>
      <c r="R5280" t="str">
        <f t="shared" si="826"/>
        <v>07-Aug-08 Thursday 19</v>
      </c>
    </row>
    <row r="5281" spans="4:18" x14ac:dyDescent="0.35">
      <c r="D5281" s="21">
        <f t="shared" si="827"/>
        <v>39667.791666653873</v>
      </c>
      <c r="E5281" s="21" t="b">
        <f t="shared" si="820"/>
        <v>0</v>
      </c>
      <c r="F5281" s="21" t="b">
        <f t="shared" si="821"/>
        <v>0</v>
      </c>
      <c r="G5281" s="20">
        <f t="shared" si="822"/>
        <v>1</v>
      </c>
      <c r="H5281" s="20">
        <f t="shared" si="823"/>
        <v>24</v>
      </c>
      <c r="I5281" s="20">
        <f t="shared" si="828"/>
        <v>20</v>
      </c>
      <c r="J5281" s="21">
        <f t="shared" si="829"/>
        <v>39667</v>
      </c>
      <c r="K5281" s="21"/>
      <c r="L5281" s="21" t="str">
        <f t="shared" si="824"/>
        <v>Thursday</v>
      </c>
      <c r="M5281" s="20">
        <f t="shared" si="825"/>
        <v>8</v>
      </c>
      <c r="N5281" s="19">
        <v>5925</v>
      </c>
      <c r="O5281" s="4">
        <f>MATCH(N5281-1,'Supply Data'!$K$12:$K$17)+1</f>
        <v>5</v>
      </c>
      <c r="P5281">
        <f>INDEX('Supply Data'!$L$12:$L$17,'Demand Data'!O5281)</f>
        <v>75</v>
      </c>
      <c r="R5281" t="str">
        <f t="shared" si="826"/>
        <v>07-Aug-08 Thursday 20</v>
      </c>
    </row>
    <row r="5282" spans="4:18" x14ac:dyDescent="0.35">
      <c r="D5282" s="21">
        <f t="shared" si="827"/>
        <v>39667.833333320537</v>
      </c>
      <c r="E5282" s="21" t="b">
        <f t="shared" si="820"/>
        <v>0</v>
      </c>
      <c r="F5282" s="21" t="b">
        <f t="shared" si="821"/>
        <v>0</v>
      </c>
      <c r="G5282" s="20">
        <f t="shared" si="822"/>
        <v>1</v>
      </c>
      <c r="H5282" s="20">
        <f t="shared" si="823"/>
        <v>24</v>
      </c>
      <c r="I5282" s="20">
        <f t="shared" si="828"/>
        <v>21</v>
      </c>
      <c r="J5282" s="21">
        <f t="shared" si="829"/>
        <v>39667</v>
      </c>
      <c r="K5282" s="21"/>
      <c r="L5282" s="21" t="str">
        <f t="shared" si="824"/>
        <v>Thursday</v>
      </c>
      <c r="M5282" s="20">
        <f t="shared" si="825"/>
        <v>8</v>
      </c>
      <c r="N5282" s="19">
        <v>5737.5</v>
      </c>
      <c r="O5282" s="4">
        <f>MATCH(N5282-1,'Supply Data'!$K$12:$K$17)+1</f>
        <v>5</v>
      </c>
      <c r="P5282">
        <f>INDEX('Supply Data'!$L$12:$L$17,'Demand Data'!O5282)</f>
        <v>75</v>
      </c>
      <c r="R5282" t="str">
        <f t="shared" si="826"/>
        <v>07-Aug-08 Thursday 21</v>
      </c>
    </row>
    <row r="5283" spans="4:18" x14ac:dyDescent="0.35">
      <c r="D5283" s="21">
        <f t="shared" si="827"/>
        <v>39667.874999987202</v>
      </c>
      <c r="E5283" s="21" t="b">
        <f t="shared" si="820"/>
        <v>0</v>
      </c>
      <c r="F5283" s="21" t="b">
        <f t="shared" si="821"/>
        <v>0</v>
      </c>
      <c r="G5283" s="20">
        <f t="shared" si="822"/>
        <v>1</v>
      </c>
      <c r="H5283" s="20">
        <f t="shared" si="823"/>
        <v>24</v>
      </c>
      <c r="I5283" s="20">
        <f t="shared" si="828"/>
        <v>22</v>
      </c>
      <c r="J5283" s="21">
        <f t="shared" si="829"/>
        <v>39667</v>
      </c>
      <c r="K5283" s="21"/>
      <c r="L5283" s="21" t="str">
        <f t="shared" si="824"/>
        <v>Thursday</v>
      </c>
      <c r="M5283" s="20">
        <f t="shared" si="825"/>
        <v>8</v>
      </c>
      <c r="N5283" s="19">
        <v>5260.5</v>
      </c>
      <c r="O5283" s="4">
        <f>MATCH(N5283-1,'Supply Data'!$K$12:$K$17)+1</f>
        <v>5</v>
      </c>
      <c r="P5283">
        <f>INDEX('Supply Data'!$L$12:$L$17,'Demand Data'!O5283)</f>
        <v>75</v>
      </c>
      <c r="R5283" t="str">
        <f t="shared" si="826"/>
        <v>07-Aug-08 Thursday 22</v>
      </c>
    </row>
    <row r="5284" spans="4:18" x14ac:dyDescent="0.35">
      <c r="D5284" s="21">
        <f t="shared" si="827"/>
        <v>39667.916666653866</v>
      </c>
      <c r="E5284" s="21" t="b">
        <f t="shared" si="820"/>
        <v>0</v>
      </c>
      <c r="F5284" s="21" t="b">
        <f t="shared" si="821"/>
        <v>0</v>
      </c>
      <c r="G5284" s="20">
        <f t="shared" si="822"/>
        <v>1</v>
      </c>
      <c r="H5284" s="20">
        <f t="shared" si="823"/>
        <v>24</v>
      </c>
      <c r="I5284" s="20">
        <f t="shared" si="828"/>
        <v>23</v>
      </c>
      <c r="J5284" s="21">
        <f t="shared" si="829"/>
        <v>39667</v>
      </c>
      <c r="K5284" s="21"/>
      <c r="L5284" s="21" t="str">
        <f t="shared" si="824"/>
        <v>Thursday</v>
      </c>
      <c r="M5284" s="20">
        <f t="shared" si="825"/>
        <v>8</v>
      </c>
      <c r="N5284" s="19">
        <v>4776</v>
      </c>
      <c r="O5284" s="4">
        <f>MATCH(N5284-1,'Supply Data'!$K$12:$K$17)+1</f>
        <v>4</v>
      </c>
      <c r="P5284">
        <f>INDEX('Supply Data'!$L$12:$L$17,'Demand Data'!O5284)</f>
        <v>50</v>
      </c>
      <c r="R5284" t="str">
        <f t="shared" si="826"/>
        <v>07-Aug-08 Thursday 23</v>
      </c>
    </row>
    <row r="5285" spans="4:18" x14ac:dyDescent="0.35">
      <c r="D5285" s="21">
        <f t="shared" si="827"/>
        <v>39667.95833332053</v>
      </c>
      <c r="E5285" s="21" t="b">
        <f t="shared" si="820"/>
        <v>0</v>
      </c>
      <c r="F5285" s="21" t="b">
        <f t="shared" si="821"/>
        <v>0</v>
      </c>
      <c r="G5285" s="20">
        <f t="shared" si="822"/>
        <v>1</v>
      </c>
      <c r="H5285" s="20">
        <f t="shared" si="823"/>
        <v>24</v>
      </c>
      <c r="I5285" s="20">
        <f t="shared" si="828"/>
        <v>24</v>
      </c>
      <c r="J5285" s="21">
        <f t="shared" si="829"/>
        <v>39667</v>
      </c>
      <c r="K5285" s="21"/>
      <c r="L5285" s="21" t="str">
        <f t="shared" si="824"/>
        <v>Thursday</v>
      </c>
      <c r="M5285" s="20">
        <f t="shared" si="825"/>
        <v>8</v>
      </c>
      <c r="N5285" s="19">
        <v>4429.5</v>
      </c>
      <c r="O5285" s="4">
        <f>MATCH(N5285-1,'Supply Data'!$K$12:$K$17)+1</f>
        <v>4</v>
      </c>
      <c r="P5285">
        <f>INDEX('Supply Data'!$L$12:$L$17,'Demand Data'!O5285)</f>
        <v>50</v>
      </c>
      <c r="R5285" t="str">
        <f t="shared" si="826"/>
        <v>07-Aug-08 Thursday 24</v>
      </c>
    </row>
    <row r="5286" spans="4:18" x14ac:dyDescent="0.35">
      <c r="D5286" s="21">
        <f t="shared" si="827"/>
        <v>39667.999999987194</v>
      </c>
      <c r="E5286" s="21" t="b">
        <f t="shared" si="820"/>
        <v>0</v>
      </c>
      <c r="F5286" s="21" t="b">
        <f t="shared" si="821"/>
        <v>0</v>
      </c>
      <c r="G5286" s="20">
        <f t="shared" si="822"/>
        <v>1</v>
      </c>
      <c r="H5286" s="20">
        <f t="shared" si="823"/>
        <v>24</v>
      </c>
      <c r="I5286" s="20">
        <f t="shared" si="828"/>
        <v>1</v>
      </c>
      <c r="J5286" s="21">
        <f t="shared" si="829"/>
        <v>39668</v>
      </c>
      <c r="K5286" s="21"/>
      <c r="L5286" s="21" t="str">
        <f t="shared" si="824"/>
        <v>Friday</v>
      </c>
      <c r="M5286" s="20">
        <f t="shared" si="825"/>
        <v>8</v>
      </c>
      <c r="N5286" s="19">
        <v>4246.5</v>
      </c>
      <c r="O5286" s="4">
        <f>MATCH(N5286-1,'Supply Data'!$K$12:$K$17)+1</f>
        <v>4</v>
      </c>
      <c r="P5286">
        <f>INDEX('Supply Data'!$L$12:$L$17,'Demand Data'!O5286)</f>
        <v>50</v>
      </c>
      <c r="R5286" t="str">
        <f t="shared" si="826"/>
        <v>08-Aug-08 Friday 1</v>
      </c>
    </row>
    <row r="5287" spans="4:18" x14ac:dyDescent="0.35">
      <c r="D5287" s="21">
        <f t="shared" si="827"/>
        <v>39668.041666653859</v>
      </c>
      <c r="E5287" s="21" t="b">
        <f t="shared" si="820"/>
        <v>0</v>
      </c>
      <c r="F5287" s="21" t="b">
        <f t="shared" si="821"/>
        <v>0</v>
      </c>
      <c r="G5287" s="20">
        <f t="shared" si="822"/>
        <v>1</v>
      </c>
      <c r="H5287" s="20">
        <f t="shared" si="823"/>
        <v>24</v>
      </c>
      <c r="I5287" s="20">
        <f t="shared" si="828"/>
        <v>2</v>
      </c>
      <c r="J5287" s="21">
        <f t="shared" si="829"/>
        <v>39668</v>
      </c>
      <c r="K5287" s="21"/>
      <c r="L5287" s="21" t="str">
        <f t="shared" si="824"/>
        <v>Friday</v>
      </c>
      <c r="M5287" s="20">
        <f t="shared" si="825"/>
        <v>8</v>
      </c>
      <c r="N5287" s="19">
        <v>4102.5</v>
      </c>
      <c r="O5287" s="4">
        <f>MATCH(N5287-1,'Supply Data'!$K$12:$K$17)+1</f>
        <v>4</v>
      </c>
      <c r="P5287">
        <f>INDEX('Supply Data'!$L$12:$L$17,'Demand Data'!O5287)</f>
        <v>50</v>
      </c>
      <c r="R5287" t="str">
        <f t="shared" si="826"/>
        <v>08-Aug-08 Friday 2</v>
      </c>
    </row>
    <row r="5288" spans="4:18" x14ac:dyDescent="0.35">
      <c r="D5288" s="21">
        <f t="shared" si="827"/>
        <v>39668.083333320523</v>
      </c>
      <c r="E5288" s="21" t="b">
        <f t="shared" si="820"/>
        <v>0</v>
      </c>
      <c r="F5288" s="21" t="b">
        <f t="shared" si="821"/>
        <v>0</v>
      </c>
      <c r="G5288" s="20">
        <f t="shared" si="822"/>
        <v>1</v>
      </c>
      <c r="H5288" s="20">
        <f t="shared" si="823"/>
        <v>24</v>
      </c>
      <c r="I5288" s="20">
        <f t="shared" si="828"/>
        <v>3</v>
      </c>
      <c r="J5288" s="21">
        <f t="shared" si="829"/>
        <v>39668</v>
      </c>
      <c r="K5288" s="21"/>
      <c r="L5288" s="21" t="str">
        <f t="shared" si="824"/>
        <v>Friday</v>
      </c>
      <c r="M5288" s="20">
        <f t="shared" si="825"/>
        <v>8</v>
      </c>
      <c r="N5288" s="19">
        <v>3999</v>
      </c>
      <c r="O5288" s="4">
        <f>MATCH(N5288-1,'Supply Data'!$K$12:$K$17)+1</f>
        <v>4</v>
      </c>
      <c r="P5288">
        <f>INDEX('Supply Data'!$L$12:$L$17,'Demand Data'!O5288)</f>
        <v>50</v>
      </c>
      <c r="R5288" t="str">
        <f t="shared" si="826"/>
        <v>08-Aug-08 Friday 3</v>
      </c>
    </row>
    <row r="5289" spans="4:18" x14ac:dyDescent="0.35">
      <c r="D5289" s="21">
        <f t="shared" si="827"/>
        <v>39668.124999987187</v>
      </c>
      <c r="E5289" s="21" t="b">
        <f t="shared" si="820"/>
        <v>0</v>
      </c>
      <c r="F5289" s="21" t="b">
        <f t="shared" si="821"/>
        <v>0</v>
      </c>
      <c r="G5289" s="20">
        <f t="shared" si="822"/>
        <v>1</v>
      </c>
      <c r="H5289" s="20">
        <f t="shared" si="823"/>
        <v>24</v>
      </c>
      <c r="I5289" s="20">
        <f t="shared" si="828"/>
        <v>4</v>
      </c>
      <c r="J5289" s="21">
        <f t="shared" si="829"/>
        <v>39668</v>
      </c>
      <c r="K5289" s="21"/>
      <c r="L5289" s="21" t="str">
        <f t="shared" si="824"/>
        <v>Friday</v>
      </c>
      <c r="M5289" s="20">
        <f t="shared" si="825"/>
        <v>8</v>
      </c>
      <c r="N5289" s="19">
        <v>4078.5</v>
      </c>
      <c r="O5289" s="4">
        <f>MATCH(N5289-1,'Supply Data'!$K$12:$K$17)+1</f>
        <v>4</v>
      </c>
      <c r="P5289">
        <f>INDEX('Supply Data'!$L$12:$L$17,'Demand Data'!O5289)</f>
        <v>50</v>
      </c>
      <c r="R5289" t="str">
        <f t="shared" si="826"/>
        <v>08-Aug-08 Friday 4</v>
      </c>
    </row>
    <row r="5290" spans="4:18" x14ac:dyDescent="0.35">
      <c r="D5290" s="21">
        <f t="shared" si="827"/>
        <v>39668.166666653851</v>
      </c>
      <c r="E5290" s="21" t="b">
        <f t="shared" si="820"/>
        <v>0</v>
      </c>
      <c r="F5290" s="21" t="b">
        <f t="shared" si="821"/>
        <v>0</v>
      </c>
      <c r="G5290" s="20">
        <f t="shared" si="822"/>
        <v>1</v>
      </c>
      <c r="H5290" s="20">
        <f t="shared" si="823"/>
        <v>24</v>
      </c>
      <c r="I5290" s="20">
        <f t="shared" si="828"/>
        <v>5</v>
      </c>
      <c r="J5290" s="21">
        <f t="shared" si="829"/>
        <v>39668</v>
      </c>
      <c r="K5290" s="21"/>
      <c r="L5290" s="21" t="str">
        <f t="shared" si="824"/>
        <v>Friday</v>
      </c>
      <c r="M5290" s="20">
        <f t="shared" si="825"/>
        <v>8</v>
      </c>
      <c r="N5290" s="19">
        <v>4056</v>
      </c>
      <c r="O5290" s="4">
        <f>MATCH(N5290-1,'Supply Data'!$K$12:$K$17)+1</f>
        <v>4</v>
      </c>
      <c r="P5290">
        <f>INDEX('Supply Data'!$L$12:$L$17,'Demand Data'!O5290)</f>
        <v>50</v>
      </c>
      <c r="R5290" t="str">
        <f t="shared" si="826"/>
        <v>08-Aug-08 Friday 5</v>
      </c>
    </row>
    <row r="5291" spans="4:18" x14ac:dyDescent="0.35">
      <c r="D5291" s="21">
        <f t="shared" si="827"/>
        <v>39668.208333320516</v>
      </c>
      <c r="E5291" s="21" t="b">
        <f t="shared" si="820"/>
        <v>0</v>
      </c>
      <c r="F5291" s="21" t="b">
        <f t="shared" si="821"/>
        <v>0</v>
      </c>
      <c r="G5291" s="20">
        <f t="shared" si="822"/>
        <v>1</v>
      </c>
      <c r="H5291" s="20">
        <f t="shared" si="823"/>
        <v>24</v>
      </c>
      <c r="I5291" s="20">
        <f t="shared" si="828"/>
        <v>6</v>
      </c>
      <c r="J5291" s="21">
        <f t="shared" si="829"/>
        <v>39668</v>
      </c>
      <c r="K5291" s="21"/>
      <c r="L5291" s="21" t="str">
        <f t="shared" si="824"/>
        <v>Friday</v>
      </c>
      <c r="M5291" s="20">
        <f t="shared" si="825"/>
        <v>8</v>
      </c>
      <c r="N5291" s="19">
        <v>4087.5</v>
      </c>
      <c r="O5291" s="4">
        <f>MATCH(N5291-1,'Supply Data'!$K$12:$K$17)+1</f>
        <v>4</v>
      </c>
      <c r="P5291">
        <f>INDEX('Supply Data'!$L$12:$L$17,'Demand Data'!O5291)</f>
        <v>50</v>
      </c>
      <c r="R5291" t="str">
        <f t="shared" si="826"/>
        <v>08-Aug-08 Friday 6</v>
      </c>
    </row>
    <row r="5292" spans="4:18" x14ac:dyDescent="0.35">
      <c r="D5292" s="21">
        <f t="shared" si="827"/>
        <v>39668.24999998718</v>
      </c>
      <c r="E5292" s="21" t="b">
        <f t="shared" si="820"/>
        <v>0</v>
      </c>
      <c r="F5292" s="21" t="b">
        <f t="shared" si="821"/>
        <v>0</v>
      </c>
      <c r="G5292" s="20">
        <f t="shared" si="822"/>
        <v>1</v>
      </c>
      <c r="H5292" s="20">
        <f t="shared" si="823"/>
        <v>24</v>
      </c>
      <c r="I5292" s="20">
        <f t="shared" si="828"/>
        <v>7</v>
      </c>
      <c r="J5292" s="21">
        <f t="shared" si="829"/>
        <v>39668</v>
      </c>
      <c r="K5292" s="21"/>
      <c r="L5292" s="21" t="str">
        <f t="shared" si="824"/>
        <v>Friday</v>
      </c>
      <c r="M5292" s="20">
        <f t="shared" si="825"/>
        <v>8</v>
      </c>
      <c r="N5292" s="19">
        <v>4198.5</v>
      </c>
      <c r="O5292" s="4">
        <f>MATCH(N5292-1,'Supply Data'!$K$12:$K$17)+1</f>
        <v>4</v>
      </c>
      <c r="P5292">
        <f>INDEX('Supply Data'!$L$12:$L$17,'Demand Data'!O5292)</f>
        <v>50</v>
      </c>
      <c r="R5292" t="str">
        <f t="shared" si="826"/>
        <v>08-Aug-08 Friday 7</v>
      </c>
    </row>
    <row r="5293" spans="4:18" x14ac:dyDescent="0.35">
      <c r="D5293" s="21">
        <f t="shared" si="827"/>
        <v>39668.291666653844</v>
      </c>
      <c r="E5293" s="21" t="b">
        <f t="shared" si="820"/>
        <v>0</v>
      </c>
      <c r="F5293" s="21" t="b">
        <f t="shared" si="821"/>
        <v>0</v>
      </c>
      <c r="G5293" s="20">
        <f t="shared" si="822"/>
        <v>1</v>
      </c>
      <c r="H5293" s="20">
        <f t="shared" si="823"/>
        <v>24</v>
      </c>
      <c r="I5293" s="20">
        <f t="shared" si="828"/>
        <v>8</v>
      </c>
      <c r="J5293" s="21">
        <f t="shared" si="829"/>
        <v>39668</v>
      </c>
      <c r="K5293" s="21"/>
      <c r="L5293" s="21" t="str">
        <f t="shared" si="824"/>
        <v>Friday</v>
      </c>
      <c r="M5293" s="20">
        <f t="shared" si="825"/>
        <v>8</v>
      </c>
      <c r="N5293" s="19">
        <v>4866</v>
      </c>
      <c r="O5293" s="4">
        <f>MATCH(N5293-1,'Supply Data'!$K$12:$K$17)+1</f>
        <v>5</v>
      </c>
      <c r="P5293">
        <f>INDEX('Supply Data'!$L$12:$L$17,'Demand Data'!O5293)</f>
        <v>75</v>
      </c>
      <c r="R5293" t="str">
        <f t="shared" si="826"/>
        <v>08-Aug-08 Friday 8</v>
      </c>
    </row>
    <row r="5294" spans="4:18" x14ac:dyDescent="0.35">
      <c r="D5294" s="21">
        <f t="shared" si="827"/>
        <v>39668.333333320508</v>
      </c>
      <c r="E5294" s="21" t="b">
        <f t="shared" si="820"/>
        <v>0</v>
      </c>
      <c r="F5294" s="21" t="b">
        <f t="shared" si="821"/>
        <v>0</v>
      </c>
      <c r="G5294" s="20">
        <f t="shared" si="822"/>
        <v>1</v>
      </c>
      <c r="H5294" s="20">
        <f t="shared" si="823"/>
        <v>24</v>
      </c>
      <c r="I5294" s="20">
        <f t="shared" si="828"/>
        <v>9</v>
      </c>
      <c r="J5294" s="21">
        <f t="shared" si="829"/>
        <v>39668</v>
      </c>
      <c r="K5294" s="21"/>
      <c r="L5294" s="21" t="str">
        <f t="shared" si="824"/>
        <v>Friday</v>
      </c>
      <c r="M5294" s="20">
        <f t="shared" si="825"/>
        <v>8</v>
      </c>
      <c r="N5294" s="19">
        <v>5485.5</v>
      </c>
      <c r="O5294" s="4">
        <f>MATCH(N5294-1,'Supply Data'!$K$12:$K$17)+1</f>
        <v>5</v>
      </c>
      <c r="P5294">
        <f>INDEX('Supply Data'!$L$12:$L$17,'Demand Data'!O5294)</f>
        <v>75</v>
      </c>
      <c r="R5294" t="str">
        <f t="shared" si="826"/>
        <v>08-Aug-08 Friday 9</v>
      </c>
    </row>
    <row r="5295" spans="4:18" x14ac:dyDescent="0.35">
      <c r="D5295" s="21">
        <f t="shared" si="827"/>
        <v>39668.374999987172</v>
      </c>
      <c r="E5295" s="21" t="b">
        <f t="shared" si="820"/>
        <v>0</v>
      </c>
      <c r="F5295" s="21" t="b">
        <f t="shared" si="821"/>
        <v>0</v>
      </c>
      <c r="G5295" s="20">
        <f t="shared" si="822"/>
        <v>1</v>
      </c>
      <c r="H5295" s="20">
        <f t="shared" si="823"/>
        <v>24</v>
      </c>
      <c r="I5295" s="20">
        <f t="shared" si="828"/>
        <v>10</v>
      </c>
      <c r="J5295" s="21">
        <f t="shared" si="829"/>
        <v>39668</v>
      </c>
      <c r="K5295" s="21"/>
      <c r="L5295" s="21" t="str">
        <f t="shared" si="824"/>
        <v>Friday</v>
      </c>
      <c r="M5295" s="20">
        <f t="shared" si="825"/>
        <v>8</v>
      </c>
      <c r="N5295" s="19">
        <v>5757</v>
      </c>
      <c r="O5295" s="4">
        <f>MATCH(N5295-1,'Supply Data'!$K$12:$K$17)+1</f>
        <v>5</v>
      </c>
      <c r="P5295">
        <f>INDEX('Supply Data'!$L$12:$L$17,'Demand Data'!O5295)</f>
        <v>75</v>
      </c>
      <c r="R5295" t="str">
        <f t="shared" si="826"/>
        <v>08-Aug-08 Friday 10</v>
      </c>
    </row>
    <row r="5296" spans="4:18" x14ac:dyDescent="0.35">
      <c r="D5296" s="21">
        <f t="shared" si="827"/>
        <v>39668.416666653837</v>
      </c>
      <c r="E5296" s="21" t="b">
        <f t="shared" si="820"/>
        <v>0</v>
      </c>
      <c r="F5296" s="21" t="b">
        <f t="shared" si="821"/>
        <v>0</v>
      </c>
      <c r="G5296" s="20">
        <f t="shared" si="822"/>
        <v>1</v>
      </c>
      <c r="H5296" s="20">
        <f t="shared" si="823"/>
        <v>24</v>
      </c>
      <c r="I5296" s="20">
        <f t="shared" si="828"/>
        <v>11</v>
      </c>
      <c r="J5296" s="21">
        <f t="shared" si="829"/>
        <v>39668</v>
      </c>
      <c r="K5296" s="21"/>
      <c r="L5296" s="21" t="str">
        <f t="shared" si="824"/>
        <v>Friday</v>
      </c>
      <c r="M5296" s="20">
        <f t="shared" si="825"/>
        <v>8</v>
      </c>
      <c r="N5296" s="19">
        <v>5986.5</v>
      </c>
      <c r="O5296" s="4">
        <f>MATCH(N5296-1,'Supply Data'!$K$12:$K$17)+1</f>
        <v>5</v>
      </c>
      <c r="P5296">
        <f>INDEX('Supply Data'!$L$12:$L$17,'Demand Data'!O5296)</f>
        <v>75</v>
      </c>
      <c r="R5296" t="str">
        <f t="shared" si="826"/>
        <v>08-Aug-08 Friday 11</v>
      </c>
    </row>
    <row r="5297" spans="4:18" x14ac:dyDescent="0.35">
      <c r="D5297" s="21">
        <f t="shared" si="827"/>
        <v>39668.458333320501</v>
      </c>
      <c r="E5297" s="21" t="b">
        <f t="shared" si="820"/>
        <v>0</v>
      </c>
      <c r="F5297" s="21" t="b">
        <f t="shared" si="821"/>
        <v>0</v>
      </c>
      <c r="G5297" s="20">
        <f t="shared" si="822"/>
        <v>1</v>
      </c>
      <c r="H5297" s="20">
        <f t="shared" si="823"/>
        <v>24</v>
      </c>
      <c r="I5297" s="20">
        <f t="shared" si="828"/>
        <v>12</v>
      </c>
      <c r="J5297" s="21">
        <f t="shared" si="829"/>
        <v>39668</v>
      </c>
      <c r="K5297" s="21"/>
      <c r="L5297" s="21" t="str">
        <f t="shared" si="824"/>
        <v>Friday</v>
      </c>
      <c r="M5297" s="20">
        <f t="shared" si="825"/>
        <v>8</v>
      </c>
      <c r="N5297" s="19">
        <v>5803.5</v>
      </c>
      <c r="O5297" s="4">
        <f>MATCH(N5297-1,'Supply Data'!$K$12:$K$17)+1</f>
        <v>5</v>
      </c>
      <c r="P5297">
        <f>INDEX('Supply Data'!$L$12:$L$17,'Demand Data'!O5297)</f>
        <v>75</v>
      </c>
      <c r="R5297" t="str">
        <f t="shared" si="826"/>
        <v>08-Aug-08 Friday 12</v>
      </c>
    </row>
    <row r="5298" spans="4:18" x14ac:dyDescent="0.35">
      <c r="D5298" s="21">
        <f t="shared" si="827"/>
        <v>39668.499999987165</v>
      </c>
      <c r="E5298" s="21" t="b">
        <f t="shared" si="820"/>
        <v>0</v>
      </c>
      <c r="F5298" s="21" t="b">
        <f t="shared" si="821"/>
        <v>0</v>
      </c>
      <c r="G5298" s="20">
        <f t="shared" si="822"/>
        <v>1</v>
      </c>
      <c r="H5298" s="20">
        <f t="shared" si="823"/>
        <v>24</v>
      </c>
      <c r="I5298" s="20">
        <f t="shared" si="828"/>
        <v>13</v>
      </c>
      <c r="J5298" s="21">
        <f t="shared" si="829"/>
        <v>39668</v>
      </c>
      <c r="K5298" s="21"/>
      <c r="L5298" s="21" t="str">
        <f t="shared" si="824"/>
        <v>Friday</v>
      </c>
      <c r="M5298" s="20">
        <f t="shared" si="825"/>
        <v>8</v>
      </c>
      <c r="N5298" s="19">
        <v>5893.5</v>
      </c>
      <c r="O5298" s="4">
        <f>MATCH(N5298-1,'Supply Data'!$K$12:$K$17)+1</f>
        <v>5</v>
      </c>
      <c r="P5298">
        <f>INDEX('Supply Data'!$L$12:$L$17,'Demand Data'!O5298)</f>
        <v>75</v>
      </c>
      <c r="R5298" t="str">
        <f t="shared" si="826"/>
        <v>08-Aug-08 Friday 13</v>
      </c>
    </row>
    <row r="5299" spans="4:18" x14ac:dyDescent="0.35">
      <c r="D5299" s="21">
        <f t="shared" si="827"/>
        <v>39668.541666653829</v>
      </c>
      <c r="E5299" s="21" t="b">
        <f t="shared" si="820"/>
        <v>0</v>
      </c>
      <c r="F5299" s="21" t="b">
        <f t="shared" si="821"/>
        <v>0</v>
      </c>
      <c r="G5299" s="20">
        <f t="shared" si="822"/>
        <v>1</v>
      </c>
      <c r="H5299" s="20">
        <f t="shared" si="823"/>
        <v>24</v>
      </c>
      <c r="I5299" s="20">
        <f t="shared" si="828"/>
        <v>14</v>
      </c>
      <c r="J5299" s="21">
        <f t="shared" si="829"/>
        <v>39668</v>
      </c>
      <c r="K5299" s="21"/>
      <c r="L5299" s="21" t="str">
        <f t="shared" si="824"/>
        <v>Friday</v>
      </c>
      <c r="M5299" s="20">
        <f t="shared" si="825"/>
        <v>8</v>
      </c>
      <c r="N5299" s="19">
        <v>6034.5</v>
      </c>
      <c r="O5299" s="4">
        <f>MATCH(N5299-1,'Supply Data'!$K$12:$K$17)+1</f>
        <v>5</v>
      </c>
      <c r="P5299">
        <f>INDEX('Supply Data'!$L$12:$L$17,'Demand Data'!O5299)</f>
        <v>75</v>
      </c>
      <c r="R5299" t="str">
        <f t="shared" si="826"/>
        <v>08-Aug-08 Friday 14</v>
      </c>
    </row>
    <row r="5300" spans="4:18" x14ac:dyDescent="0.35">
      <c r="D5300" s="21">
        <f t="shared" si="827"/>
        <v>39668.583333320494</v>
      </c>
      <c r="E5300" s="21" t="b">
        <f t="shared" si="820"/>
        <v>0</v>
      </c>
      <c r="F5300" s="21" t="b">
        <f t="shared" si="821"/>
        <v>0</v>
      </c>
      <c r="G5300" s="20">
        <f t="shared" si="822"/>
        <v>1</v>
      </c>
      <c r="H5300" s="20">
        <f t="shared" si="823"/>
        <v>24</v>
      </c>
      <c r="I5300" s="20">
        <f t="shared" si="828"/>
        <v>15</v>
      </c>
      <c r="J5300" s="21">
        <f t="shared" si="829"/>
        <v>39668</v>
      </c>
      <c r="K5300" s="21"/>
      <c r="L5300" s="21" t="str">
        <f t="shared" si="824"/>
        <v>Friday</v>
      </c>
      <c r="M5300" s="20">
        <f t="shared" si="825"/>
        <v>8</v>
      </c>
      <c r="N5300" s="19">
        <v>5925</v>
      </c>
      <c r="O5300" s="4">
        <f>MATCH(N5300-1,'Supply Data'!$K$12:$K$17)+1</f>
        <v>5</v>
      </c>
      <c r="P5300">
        <f>INDEX('Supply Data'!$L$12:$L$17,'Demand Data'!O5300)</f>
        <v>75</v>
      </c>
      <c r="R5300" t="str">
        <f t="shared" si="826"/>
        <v>08-Aug-08 Friday 15</v>
      </c>
    </row>
    <row r="5301" spans="4:18" x14ac:dyDescent="0.35">
      <c r="D5301" s="21">
        <f t="shared" si="827"/>
        <v>39668.624999987158</v>
      </c>
      <c r="E5301" s="21" t="b">
        <f t="shared" si="820"/>
        <v>0</v>
      </c>
      <c r="F5301" s="21" t="b">
        <f t="shared" si="821"/>
        <v>0</v>
      </c>
      <c r="G5301" s="20">
        <f t="shared" si="822"/>
        <v>1</v>
      </c>
      <c r="H5301" s="20">
        <f t="shared" si="823"/>
        <v>24</v>
      </c>
      <c r="I5301" s="20">
        <f t="shared" si="828"/>
        <v>16</v>
      </c>
      <c r="J5301" s="21">
        <f t="shared" si="829"/>
        <v>39668</v>
      </c>
      <c r="K5301" s="21"/>
      <c r="L5301" s="21" t="str">
        <f t="shared" si="824"/>
        <v>Friday</v>
      </c>
      <c r="M5301" s="20">
        <f t="shared" si="825"/>
        <v>8</v>
      </c>
      <c r="N5301" s="19">
        <v>5847</v>
      </c>
      <c r="O5301" s="4">
        <f>MATCH(N5301-1,'Supply Data'!$K$12:$K$17)+1</f>
        <v>5</v>
      </c>
      <c r="P5301">
        <f>INDEX('Supply Data'!$L$12:$L$17,'Demand Data'!O5301)</f>
        <v>75</v>
      </c>
      <c r="R5301" t="str">
        <f t="shared" si="826"/>
        <v>08-Aug-08 Friday 16</v>
      </c>
    </row>
    <row r="5302" spans="4:18" x14ac:dyDescent="0.35">
      <c r="D5302" s="21">
        <f t="shared" si="827"/>
        <v>39668.666666653822</v>
      </c>
      <c r="E5302" s="21" t="b">
        <f t="shared" si="820"/>
        <v>0</v>
      </c>
      <c r="F5302" s="21" t="b">
        <f t="shared" si="821"/>
        <v>0</v>
      </c>
      <c r="G5302" s="20">
        <f t="shared" si="822"/>
        <v>1</v>
      </c>
      <c r="H5302" s="20">
        <f t="shared" si="823"/>
        <v>24</v>
      </c>
      <c r="I5302" s="20">
        <f t="shared" si="828"/>
        <v>17</v>
      </c>
      <c r="J5302" s="21">
        <f t="shared" si="829"/>
        <v>39668</v>
      </c>
      <c r="K5302" s="21"/>
      <c r="L5302" s="21" t="str">
        <f t="shared" si="824"/>
        <v>Friday</v>
      </c>
      <c r="M5302" s="20">
        <f t="shared" si="825"/>
        <v>8</v>
      </c>
      <c r="N5302" s="19">
        <v>5592</v>
      </c>
      <c r="O5302" s="4">
        <f>MATCH(N5302-1,'Supply Data'!$K$12:$K$17)+1</f>
        <v>5</v>
      </c>
      <c r="P5302">
        <f>INDEX('Supply Data'!$L$12:$L$17,'Demand Data'!O5302)</f>
        <v>75</v>
      </c>
      <c r="R5302" t="str">
        <f t="shared" si="826"/>
        <v>08-Aug-08 Friday 17</v>
      </c>
    </row>
    <row r="5303" spans="4:18" x14ac:dyDescent="0.35">
      <c r="D5303" s="21">
        <f t="shared" si="827"/>
        <v>39668.708333320486</v>
      </c>
      <c r="E5303" s="21" t="b">
        <f t="shared" si="820"/>
        <v>0</v>
      </c>
      <c r="F5303" s="21" t="b">
        <f t="shared" si="821"/>
        <v>0</v>
      </c>
      <c r="G5303" s="20">
        <f t="shared" si="822"/>
        <v>1</v>
      </c>
      <c r="H5303" s="20">
        <f t="shared" si="823"/>
        <v>24</v>
      </c>
      <c r="I5303" s="20">
        <f t="shared" si="828"/>
        <v>18</v>
      </c>
      <c r="J5303" s="21">
        <f t="shared" si="829"/>
        <v>39668</v>
      </c>
      <c r="K5303" s="21"/>
      <c r="L5303" s="21" t="str">
        <f t="shared" si="824"/>
        <v>Friday</v>
      </c>
      <c r="M5303" s="20">
        <f t="shared" si="825"/>
        <v>8</v>
      </c>
      <c r="N5303" s="19">
        <v>5521.5</v>
      </c>
      <c r="O5303" s="4">
        <f>MATCH(N5303-1,'Supply Data'!$K$12:$K$17)+1</f>
        <v>5</v>
      </c>
      <c r="P5303">
        <f>INDEX('Supply Data'!$L$12:$L$17,'Demand Data'!O5303)</f>
        <v>75</v>
      </c>
      <c r="R5303" t="str">
        <f t="shared" si="826"/>
        <v>08-Aug-08 Friday 18</v>
      </c>
    </row>
    <row r="5304" spans="4:18" x14ac:dyDescent="0.35">
      <c r="D5304" s="21">
        <f t="shared" si="827"/>
        <v>39668.749999987151</v>
      </c>
      <c r="E5304" s="21" t="b">
        <f t="shared" si="820"/>
        <v>0</v>
      </c>
      <c r="F5304" s="21" t="b">
        <f t="shared" si="821"/>
        <v>0</v>
      </c>
      <c r="G5304" s="20">
        <f t="shared" si="822"/>
        <v>1</v>
      </c>
      <c r="H5304" s="20">
        <f t="shared" si="823"/>
        <v>24</v>
      </c>
      <c r="I5304" s="20">
        <f t="shared" si="828"/>
        <v>19</v>
      </c>
      <c r="J5304" s="21">
        <f t="shared" si="829"/>
        <v>39668</v>
      </c>
      <c r="K5304" s="21"/>
      <c r="L5304" s="21" t="str">
        <f t="shared" si="824"/>
        <v>Friday</v>
      </c>
      <c r="M5304" s="20">
        <f t="shared" si="825"/>
        <v>8</v>
      </c>
      <c r="N5304" s="19">
        <v>6024</v>
      </c>
      <c r="O5304" s="4">
        <f>MATCH(N5304-1,'Supply Data'!$K$12:$K$17)+1</f>
        <v>5</v>
      </c>
      <c r="P5304">
        <f>INDEX('Supply Data'!$L$12:$L$17,'Demand Data'!O5304)</f>
        <v>75</v>
      </c>
      <c r="R5304" t="str">
        <f t="shared" si="826"/>
        <v>08-Aug-08 Friday 19</v>
      </c>
    </row>
    <row r="5305" spans="4:18" x14ac:dyDescent="0.35">
      <c r="D5305" s="21">
        <f t="shared" si="827"/>
        <v>39668.791666653815</v>
      </c>
      <c r="E5305" s="21" t="b">
        <f t="shared" si="820"/>
        <v>0</v>
      </c>
      <c r="F5305" s="21" t="b">
        <f t="shared" si="821"/>
        <v>0</v>
      </c>
      <c r="G5305" s="20">
        <f t="shared" si="822"/>
        <v>1</v>
      </c>
      <c r="H5305" s="20">
        <f t="shared" si="823"/>
        <v>24</v>
      </c>
      <c r="I5305" s="20">
        <f t="shared" si="828"/>
        <v>20</v>
      </c>
      <c r="J5305" s="21">
        <f t="shared" si="829"/>
        <v>39668</v>
      </c>
      <c r="K5305" s="21"/>
      <c r="L5305" s="21" t="str">
        <f t="shared" si="824"/>
        <v>Friday</v>
      </c>
      <c r="M5305" s="20">
        <f t="shared" si="825"/>
        <v>8</v>
      </c>
      <c r="N5305" s="19">
        <v>5949</v>
      </c>
      <c r="O5305" s="4">
        <f>MATCH(N5305-1,'Supply Data'!$K$12:$K$17)+1</f>
        <v>5</v>
      </c>
      <c r="P5305">
        <f>INDEX('Supply Data'!$L$12:$L$17,'Demand Data'!O5305)</f>
        <v>75</v>
      </c>
      <c r="R5305" t="str">
        <f t="shared" si="826"/>
        <v>08-Aug-08 Friday 20</v>
      </c>
    </row>
    <row r="5306" spans="4:18" x14ac:dyDescent="0.35">
      <c r="D5306" s="21">
        <f t="shared" si="827"/>
        <v>39668.833333320479</v>
      </c>
      <c r="E5306" s="21" t="b">
        <f t="shared" si="820"/>
        <v>0</v>
      </c>
      <c r="F5306" s="21" t="b">
        <f t="shared" si="821"/>
        <v>0</v>
      </c>
      <c r="G5306" s="20">
        <f t="shared" si="822"/>
        <v>1</v>
      </c>
      <c r="H5306" s="20">
        <f t="shared" si="823"/>
        <v>24</v>
      </c>
      <c r="I5306" s="20">
        <f t="shared" si="828"/>
        <v>21</v>
      </c>
      <c r="J5306" s="21">
        <f t="shared" si="829"/>
        <v>39668</v>
      </c>
      <c r="K5306" s="21"/>
      <c r="L5306" s="21" t="str">
        <f t="shared" si="824"/>
        <v>Friday</v>
      </c>
      <c r="M5306" s="20">
        <f t="shared" si="825"/>
        <v>8</v>
      </c>
      <c r="N5306" s="19">
        <v>5709</v>
      </c>
      <c r="O5306" s="4">
        <f>MATCH(N5306-1,'Supply Data'!$K$12:$K$17)+1</f>
        <v>5</v>
      </c>
      <c r="P5306">
        <f>INDEX('Supply Data'!$L$12:$L$17,'Demand Data'!O5306)</f>
        <v>75</v>
      </c>
      <c r="R5306" t="str">
        <f t="shared" si="826"/>
        <v>08-Aug-08 Friday 21</v>
      </c>
    </row>
    <row r="5307" spans="4:18" x14ac:dyDescent="0.35">
      <c r="D5307" s="21">
        <f t="shared" si="827"/>
        <v>39668.874999987143</v>
      </c>
      <c r="E5307" s="21" t="b">
        <f t="shared" si="820"/>
        <v>0</v>
      </c>
      <c r="F5307" s="21" t="b">
        <f t="shared" si="821"/>
        <v>0</v>
      </c>
      <c r="G5307" s="20">
        <f t="shared" si="822"/>
        <v>1</v>
      </c>
      <c r="H5307" s="20">
        <f t="shared" si="823"/>
        <v>24</v>
      </c>
      <c r="I5307" s="20">
        <f t="shared" si="828"/>
        <v>22</v>
      </c>
      <c r="J5307" s="21">
        <f t="shared" si="829"/>
        <v>39668</v>
      </c>
      <c r="K5307" s="21"/>
      <c r="L5307" s="21" t="str">
        <f t="shared" si="824"/>
        <v>Friday</v>
      </c>
      <c r="M5307" s="20">
        <f t="shared" si="825"/>
        <v>8</v>
      </c>
      <c r="N5307" s="19">
        <v>5173.5</v>
      </c>
      <c r="O5307" s="4">
        <f>MATCH(N5307-1,'Supply Data'!$K$12:$K$17)+1</f>
        <v>5</v>
      </c>
      <c r="P5307">
        <f>INDEX('Supply Data'!$L$12:$L$17,'Demand Data'!O5307)</f>
        <v>75</v>
      </c>
      <c r="R5307" t="str">
        <f t="shared" si="826"/>
        <v>08-Aug-08 Friday 22</v>
      </c>
    </row>
    <row r="5308" spans="4:18" x14ac:dyDescent="0.35">
      <c r="D5308" s="21">
        <f t="shared" si="827"/>
        <v>39668.916666653808</v>
      </c>
      <c r="E5308" s="21" t="b">
        <f t="shared" si="820"/>
        <v>0</v>
      </c>
      <c r="F5308" s="21" t="b">
        <f t="shared" si="821"/>
        <v>0</v>
      </c>
      <c r="G5308" s="20">
        <f t="shared" si="822"/>
        <v>1</v>
      </c>
      <c r="H5308" s="20">
        <f t="shared" si="823"/>
        <v>24</v>
      </c>
      <c r="I5308" s="20">
        <f t="shared" si="828"/>
        <v>23</v>
      </c>
      <c r="J5308" s="21">
        <f t="shared" si="829"/>
        <v>39668</v>
      </c>
      <c r="K5308" s="21"/>
      <c r="L5308" s="21" t="str">
        <f t="shared" si="824"/>
        <v>Friday</v>
      </c>
      <c r="M5308" s="20">
        <f t="shared" si="825"/>
        <v>8</v>
      </c>
      <c r="N5308" s="19">
        <v>4717.5</v>
      </c>
      <c r="O5308" s="4">
        <f>MATCH(N5308-1,'Supply Data'!$K$12:$K$17)+1</f>
        <v>4</v>
      </c>
      <c r="P5308">
        <f>INDEX('Supply Data'!$L$12:$L$17,'Demand Data'!O5308)</f>
        <v>50</v>
      </c>
      <c r="R5308" t="str">
        <f t="shared" si="826"/>
        <v>08-Aug-08 Friday 23</v>
      </c>
    </row>
    <row r="5309" spans="4:18" x14ac:dyDescent="0.35">
      <c r="D5309" s="21">
        <f t="shared" si="827"/>
        <v>39668.958333320472</v>
      </c>
      <c r="E5309" s="21" t="b">
        <f t="shared" si="820"/>
        <v>0</v>
      </c>
      <c r="F5309" s="21" t="b">
        <f t="shared" si="821"/>
        <v>0</v>
      </c>
      <c r="G5309" s="20">
        <f t="shared" si="822"/>
        <v>1</v>
      </c>
      <c r="H5309" s="20">
        <f t="shared" si="823"/>
        <v>24</v>
      </c>
      <c r="I5309" s="20">
        <f t="shared" si="828"/>
        <v>24</v>
      </c>
      <c r="J5309" s="21">
        <f t="shared" si="829"/>
        <v>39668</v>
      </c>
      <c r="K5309" s="21"/>
      <c r="L5309" s="21" t="str">
        <f t="shared" si="824"/>
        <v>Friday</v>
      </c>
      <c r="M5309" s="20">
        <f t="shared" si="825"/>
        <v>8</v>
      </c>
      <c r="N5309" s="19">
        <v>4386</v>
      </c>
      <c r="O5309" s="4">
        <f>MATCH(N5309-1,'Supply Data'!$K$12:$K$17)+1</f>
        <v>4</v>
      </c>
      <c r="P5309">
        <f>INDEX('Supply Data'!$L$12:$L$17,'Demand Data'!O5309)</f>
        <v>50</v>
      </c>
      <c r="R5309" t="str">
        <f t="shared" si="826"/>
        <v>08-Aug-08 Friday 24</v>
      </c>
    </row>
    <row r="5310" spans="4:18" x14ac:dyDescent="0.35">
      <c r="D5310" s="21">
        <f t="shared" si="827"/>
        <v>39668.999999987136</v>
      </c>
      <c r="E5310" s="21" t="b">
        <f t="shared" si="820"/>
        <v>0</v>
      </c>
      <c r="F5310" s="21" t="b">
        <f t="shared" si="821"/>
        <v>0</v>
      </c>
      <c r="G5310" s="20">
        <f t="shared" si="822"/>
        <v>1</v>
      </c>
      <c r="H5310" s="20">
        <f t="shared" si="823"/>
        <v>24</v>
      </c>
      <c r="I5310" s="20">
        <f t="shared" si="828"/>
        <v>1</v>
      </c>
      <c r="J5310" s="21">
        <f t="shared" si="829"/>
        <v>39669</v>
      </c>
      <c r="K5310" s="21"/>
      <c r="L5310" s="21" t="str">
        <f t="shared" si="824"/>
        <v>Saturday</v>
      </c>
      <c r="M5310" s="20">
        <f t="shared" si="825"/>
        <v>8</v>
      </c>
      <c r="N5310" s="19">
        <v>4194</v>
      </c>
      <c r="O5310" s="4">
        <f>MATCH(N5310-1,'Supply Data'!$K$12:$K$17)+1</f>
        <v>4</v>
      </c>
      <c r="P5310">
        <f>INDEX('Supply Data'!$L$12:$L$17,'Demand Data'!O5310)</f>
        <v>50</v>
      </c>
      <c r="R5310" t="str">
        <f t="shared" si="826"/>
        <v>09-Aug-08 Saturday 1</v>
      </c>
    </row>
    <row r="5311" spans="4:18" x14ac:dyDescent="0.35">
      <c r="D5311" s="21">
        <f t="shared" si="827"/>
        <v>39669.0416666538</v>
      </c>
      <c r="E5311" s="21" t="b">
        <f t="shared" si="820"/>
        <v>0</v>
      </c>
      <c r="F5311" s="21" t="b">
        <f t="shared" si="821"/>
        <v>0</v>
      </c>
      <c r="G5311" s="20">
        <f t="shared" si="822"/>
        <v>1</v>
      </c>
      <c r="H5311" s="20">
        <f t="shared" si="823"/>
        <v>24</v>
      </c>
      <c r="I5311" s="20">
        <f t="shared" si="828"/>
        <v>2</v>
      </c>
      <c r="J5311" s="21">
        <f t="shared" si="829"/>
        <v>39669</v>
      </c>
      <c r="K5311" s="21"/>
      <c r="L5311" s="21" t="str">
        <f t="shared" si="824"/>
        <v>Saturday</v>
      </c>
      <c r="M5311" s="20">
        <f t="shared" si="825"/>
        <v>8</v>
      </c>
      <c r="N5311" s="19">
        <v>4071</v>
      </c>
      <c r="O5311" s="4">
        <f>MATCH(N5311-1,'Supply Data'!$K$12:$K$17)+1</f>
        <v>4</v>
      </c>
      <c r="P5311">
        <f>INDEX('Supply Data'!$L$12:$L$17,'Demand Data'!O5311)</f>
        <v>50</v>
      </c>
      <c r="R5311" t="str">
        <f t="shared" si="826"/>
        <v>09-Aug-08 Saturday 2</v>
      </c>
    </row>
    <row r="5312" spans="4:18" x14ac:dyDescent="0.35">
      <c r="D5312" s="21">
        <f t="shared" si="827"/>
        <v>39669.083333320465</v>
      </c>
      <c r="E5312" s="21" t="b">
        <f t="shared" si="820"/>
        <v>0</v>
      </c>
      <c r="F5312" s="21" t="b">
        <f t="shared" si="821"/>
        <v>0</v>
      </c>
      <c r="G5312" s="20">
        <f t="shared" si="822"/>
        <v>1</v>
      </c>
      <c r="H5312" s="20">
        <f t="shared" si="823"/>
        <v>24</v>
      </c>
      <c r="I5312" s="20">
        <f t="shared" si="828"/>
        <v>3</v>
      </c>
      <c r="J5312" s="21">
        <f t="shared" si="829"/>
        <v>39669</v>
      </c>
      <c r="K5312" s="21"/>
      <c r="L5312" s="21" t="str">
        <f t="shared" si="824"/>
        <v>Saturday</v>
      </c>
      <c r="M5312" s="20">
        <f t="shared" si="825"/>
        <v>8</v>
      </c>
      <c r="N5312" s="19">
        <v>4002</v>
      </c>
      <c r="O5312" s="4">
        <f>MATCH(N5312-1,'Supply Data'!$K$12:$K$17)+1</f>
        <v>4</v>
      </c>
      <c r="P5312">
        <f>INDEX('Supply Data'!$L$12:$L$17,'Demand Data'!O5312)</f>
        <v>50</v>
      </c>
      <c r="R5312" t="str">
        <f t="shared" si="826"/>
        <v>09-Aug-08 Saturday 3</v>
      </c>
    </row>
    <row r="5313" spans="4:18" x14ac:dyDescent="0.35">
      <c r="D5313" s="21">
        <f t="shared" si="827"/>
        <v>39669.124999987129</v>
      </c>
      <c r="E5313" s="21" t="b">
        <f t="shared" si="820"/>
        <v>0</v>
      </c>
      <c r="F5313" s="21" t="b">
        <f t="shared" si="821"/>
        <v>0</v>
      </c>
      <c r="G5313" s="20">
        <f t="shared" si="822"/>
        <v>1</v>
      </c>
      <c r="H5313" s="20">
        <f t="shared" si="823"/>
        <v>24</v>
      </c>
      <c r="I5313" s="20">
        <f t="shared" si="828"/>
        <v>4</v>
      </c>
      <c r="J5313" s="21">
        <f t="shared" si="829"/>
        <v>39669</v>
      </c>
      <c r="K5313" s="21"/>
      <c r="L5313" s="21" t="str">
        <f t="shared" si="824"/>
        <v>Saturday</v>
      </c>
      <c r="M5313" s="20">
        <f t="shared" si="825"/>
        <v>8</v>
      </c>
      <c r="N5313" s="19">
        <v>3991.5</v>
      </c>
      <c r="O5313" s="4">
        <f>MATCH(N5313-1,'Supply Data'!$K$12:$K$17)+1</f>
        <v>4</v>
      </c>
      <c r="P5313">
        <f>INDEX('Supply Data'!$L$12:$L$17,'Demand Data'!O5313)</f>
        <v>50</v>
      </c>
      <c r="R5313" t="str">
        <f t="shared" si="826"/>
        <v>09-Aug-08 Saturday 4</v>
      </c>
    </row>
    <row r="5314" spans="4:18" x14ac:dyDescent="0.35">
      <c r="D5314" s="21">
        <f t="shared" si="827"/>
        <v>39669.166666653793</v>
      </c>
      <c r="E5314" s="21" t="b">
        <f t="shared" si="820"/>
        <v>0</v>
      </c>
      <c r="F5314" s="21" t="b">
        <f t="shared" si="821"/>
        <v>0</v>
      </c>
      <c r="G5314" s="20">
        <f t="shared" si="822"/>
        <v>1</v>
      </c>
      <c r="H5314" s="20">
        <f t="shared" si="823"/>
        <v>24</v>
      </c>
      <c r="I5314" s="20">
        <f t="shared" si="828"/>
        <v>5</v>
      </c>
      <c r="J5314" s="21">
        <f t="shared" si="829"/>
        <v>39669</v>
      </c>
      <c r="K5314" s="21"/>
      <c r="L5314" s="21" t="str">
        <f t="shared" si="824"/>
        <v>Saturday</v>
      </c>
      <c r="M5314" s="20">
        <f t="shared" si="825"/>
        <v>8</v>
      </c>
      <c r="N5314" s="19">
        <v>4072.5</v>
      </c>
      <c r="O5314" s="4">
        <f>MATCH(N5314-1,'Supply Data'!$K$12:$K$17)+1</f>
        <v>4</v>
      </c>
      <c r="P5314">
        <f>INDEX('Supply Data'!$L$12:$L$17,'Demand Data'!O5314)</f>
        <v>50</v>
      </c>
      <c r="R5314" t="str">
        <f t="shared" si="826"/>
        <v>09-Aug-08 Saturday 5</v>
      </c>
    </row>
    <row r="5315" spans="4:18" x14ac:dyDescent="0.35">
      <c r="D5315" s="21">
        <f t="shared" si="827"/>
        <v>39669.208333320457</v>
      </c>
      <c r="E5315" s="21" t="b">
        <f t="shared" si="820"/>
        <v>0</v>
      </c>
      <c r="F5315" s="21" t="b">
        <f t="shared" si="821"/>
        <v>0</v>
      </c>
      <c r="G5315" s="20">
        <f t="shared" si="822"/>
        <v>1</v>
      </c>
      <c r="H5315" s="20">
        <f t="shared" si="823"/>
        <v>24</v>
      </c>
      <c r="I5315" s="20">
        <f t="shared" si="828"/>
        <v>6</v>
      </c>
      <c r="J5315" s="21">
        <f t="shared" si="829"/>
        <v>39669</v>
      </c>
      <c r="K5315" s="21"/>
      <c r="L5315" s="21" t="str">
        <f t="shared" si="824"/>
        <v>Saturday</v>
      </c>
      <c r="M5315" s="20">
        <f t="shared" si="825"/>
        <v>8</v>
      </c>
      <c r="N5315" s="19">
        <v>4143</v>
      </c>
      <c r="O5315" s="4">
        <f>MATCH(N5315-1,'Supply Data'!$K$12:$K$17)+1</f>
        <v>4</v>
      </c>
      <c r="P5315">
        <f>INDEX('Supply Data'!$L$12:$L$17,'Demand Data'!O5315)</f>
        <v>50</v>
      </c>
      <c r="R5315" t="str">
        <f t="shared" si="826"/>
        <v>09-Aug-08 Saturday 6</v>
      </c>
    </row>
    <row r="5316" spans="4:18" x14ac:dyDescent="0.35">
      <c r="D5316" s="21">
        <f t="shared" si="827"/>
        <v>39669.249999987122</v>
      </c>
      <c r="E5316" s="21" t="b">
        <f t="shared" si="820"/>
        <v>0</v>
      </c>
      <c r="F5316" s="21" t="b">
        <f t="shared" si="821"/>
        <v>0</v>
      </c>
      <c r="G5316" s="20">
        <f t="shared" si="822"/>
        <v>1</v>
      </c>
      <c r="H5316" s="20">
        <f t="shared" si="823"/>
        <v>24</v>
      </c>
      <c r="I5316" s="20">
        <f t="shared" si="828"/>
        <v>7</v>
      </c>
      <c r="J5316" s="21">
        <f t="shared" si="829"/>
        <v>39669</v>
      </c>
      <c r="K5316" s="21"/>
      <c r="L5316" s="21" t="str">
        <f t="shared" si="824"/>
        <v>Saturday</v>
      </c>
      <c r="M5316" s="20">
        <f t="shared" si="825"/>
        <v>8</v>
      </c>
      <c r="N5316" s="19">
        <v>4236</v>
      </c>
      <c r="O5316" s="4">
        <f>MATCH(N5316-1,'Supply Data'!$K$12:$K$17)+1</f>
        <v>4</v>
      </c>
      <c r="P5316">
        <f>INDEX('Supply Data'!$L$12:$L$17,'Demand Data'!O5316)</f>
        <v>50</v>
      </c>
      <c r="R5316" t="str">
        <f t="shared" si="826"/>
        <v>09-Aug-08 Saturday 7</v>
      </c>
    </row>
    <row r="5317" spans="4:18" x14ac:dyDescent="0.35">
      <c r="D5317" s="21">
        <f t="shared" si="827"/>
        <v>39669.291666653786</v>
      </c>
      <c r="E5317" s="21" t="b">
        <f t="shared" si="820"/>
        <v>0</v>
      </c>
      <c r="F5317" s="21" t="b">
        <f t="shared" si="821"/>
        <v>0</v>
      </c>
      <c r="G5317" s="20">
        <f t="shared" si="822"/>
        <v>1</v>
      </c>
      <c r="H5317" s="20">
        <f t="shared" si="823"/>
        <v>24</v>
      </c>
      <c r="I5317" s="20">
        <f t="shared" si="828"/>
        <v>8</v>
      </c>
      <c r="J5317" s="21">
        <f t="shared" si="829"/>
        <v>39669</v>
      </c>
      <c r="K5317" s="21"/>
      <c r="L5317" s="21" t="str">
        <f t="shared" si="824"/>
        <v>Saturday</v>
      </c>
      <c r="M5317" s="20">
        <f t="shared" si="825"/>
        <v>8</v>
      </c>
      <c r="N5317" s="19">
        <v>4926</v>
      </c>
      <c r="O5317" s="4">
        <f>MATCH(N5317-1,'Supply Data'!$K$12:$K$17)+1</f>
        <v>5</v>
      </c>
      <c r="P5317">
        <f>INDEX('Supply Data'!$L$12:$L$17,'Demand Data'!O5317)</f>
        <v>75</v>
      </c>
      <c r="R5317" t="str">
        <f t="shared" si="826"/>
        <v>09-Aug-08 Saturday 8</v>
      </c>
    </row>
    <row r="5318" spans="4:18" x14ac:dyDescent="0.35">
      <c r="D5318" s="21">
        <f t="shared" si="827"/>
        <v>39669.33333332045</v>
      </c>
      <c r="E5318" s="21" t="b">
        <f t="shared" ref="E5318:E5381" si="830">D5318=$D$2</f>
        <v>0</v>
      </c>
      <c r="F5318" s="21" t="b">
        <f t="shared" ref="F5318:F5381" si="831">D5318=$E$2</f>
        <v>0</v>
      </c>
      <c r="G5318" s="20">
        <f t="shared" si="822"/>
        <v>1</v>
      </c>
      <c r="H5318" s="20">
        <f t="shared" si="823"/>
        <v>24</v>
      </c>
      <c r="I5318" s="20">
        <f t="shared" si="828"/>
        <v>9</v>
      </c>
      <c r="J5318" s="21">
        <f t="shared" si="829"/>
        <v>39669</v>
      </c>
      <c r="K5318" s="21"/>
      <c r="L5318" s="21" t="str">
        <f t="shared" si="824"/>
        <v>Saturday</v>
      </c>
      <c r="M5318" s="20">
        <f t="shared" si="825"/>
        <v>8</v>
      </c>
      <c r="N5318" s="19">
        <v>5538</v>
      </c>
      <c r="O5318" s="4">
        <f>MATCH(N5318-1,'Supply Data'!$K$12:$K$17)+1</f>
        <v>5</v>
      </c>
      <c r="P5318">
        <f>INDEX('Supply Data'!$L$12:$L$17,'Demand Data'!O5318)</f>
        <v>75</v>
      </c>
      <c r="R5318" t="str">
        <f t="shared" si="826"/>
        <v>09-Aug-08 Saturday 9</v>
      </c>
    </row>
    <row r="5319" spans="4:18" x14ac:dyDescent="0.35">
      <c r="D5319" s="21">
        <f t="shared" si="827"/>
        <v>39669.374999987114</v>
      </c>
      <c r="E5319" s="21" t="b">
        <f t="shared" si="830"/>
        <v>0</v>
      </c>
      <c r="F5319" s="21" t="b">
        <f t="shared" si="831"/>
        <v>0</v>
      </c>
      <c r="G5319" s="20">
        <f t="shared" ref="G5319:G5382" si="832">IF(E5319,2,IF(F5319,3,1))</f>
        <v>1</v>
      </c>
      <c r="H5319" s="20">
        <f t="shared" ref="H5319:H5382" si="833">CHOOSE(G5319,24,23,25)</f>
        <v>24</v>
      </c>
      <c r="I5319" s="20">
        <f t="shared" si="828"/>
        <v>10</v>
      </c>
      <c r="J5319" s="21">
        <f t="shared" si="829"/>
        <v>39669</v>
      </c>
      <c r="K5319" s="21"/>
      <c r="L5319" s="21" t="str">
        <f t="shared" ref="L5319:L5382" si="834">TEXT(J5319,"ddddd")</f>
        <v>Saturday</v>
      </c>
      <c r="M5319" s="20">
        <f t="shared" ref="M5319:M5382" si="835">MONTH(D5319)</f>
        <v>8</v>
      </c>
      <c r="N5319" s="19">
        <v>5788.5</v>
      </c>
      <c r="O5319" s="4">
        <f>MATCH(N5319-1,'Supply Data'!$K$12:$K$17)+1</f>
        <v>5</v>
      </c>
      <c r="P5319">
        <f>INDEX('Supply Data'!$L$12:$L$17,'Demand Data'!O5319)</f>
        <v>75</v>
      </c>
      <c r="R5319" t="str">
        <f t="shared" ref="R5319:R5382" si="836">TEXT(D5319,"dd-mmm-yy ddddd")&amp;" "&amp;I5319</f>
        <v>09-Aug-08 Saturday 10</v>
      </c>
    </row>
    <row r="5320" spans="4:18" x14ac:dyDescent="0.35">
      <c r="D5320" s="21">
        <f t="shared" ref="D5320:D5383" si="837">D5319+1/24</f>
        <v>39669.416666653779</v>
      </c>
      <c r="E5320" s="21" t="b">
        <f t="shared" si="830"/>
        <v>0</v>
      </c>
      <c r="F5320" s="21" t="b">
        <f t="shared" si="831"/>
        <v>0</v>
      </c>
      <c r="G5320" s="20">
        <f t="shared" si="832"/>
        <v>1</v>
      </c>
      <c r="H5320" s="20">
        <f t="shared" si="833"/>
        <v>24</v>
      </c>
      <c r="I5320" s="20">
        <f t="shared" ref="I5320:I5383" si="838">IF(I5319&gt;=H5320,1,I5319+1)</f>
        <v>11</v>
      </c>
      <c r="J5320" s="21">
        <f t="shared" ref="J5320:J5383" si="839">IF(I5320=1,J5319+1,J5319)</f>
        <v>39669</v>
      </c>
      <c r="K5320" s="21"/>
      <c r="L5320" s="21" t="str">
        <f t="shared" si="834"/>
        <v>Saturday</v>
      </c>
      <c r="M5320" s="20">
        <f t="shared" si="835"/>
        <v>8</v>
      </c>
      <c r="N5320" s="19">
        <v>5914.5</v>
      </c>
      <c r="O5320" s="4">
        <f>MATCH(N5320-1,'Supply Data'!$K$12:$K$17)+1</f>
        <v>5</v>
      </c>
      <c r="P5320">
        <f>INDEX('Supply Data'!$L$12:$L$17,'Demand Data'!O5320)</f>
        <v>75</v>
      </c>
      <c r="R5320" t="str">
        <f t="shared" si="836"/>
        <v>09-Aug-08 Saturday 11</v>
      </c>
    </row>
    <row r="5321" spans="4:18" x14ac:dyDescent="0.35">
      <c r="D5321" s="21">
        <f t="shared" si="837"/>
        <v>39669.458333320443</v>
      </c>
      <c r="E5321" s="21" t="b">
        <f t="shared" si="830"/>
        <v>0</v>
      </c>
      <c r="F5321" s="21" t="b">
        <f t="shared" si="831"/>
        <v>0</v>
      </c>
      <c r="G5321" s="20">
        <f t="shared" si="832"/>
        <v>1</v>
      </c>
      <c r="H5321" s="20">
        <f t="shared" si="833"/>
        <v>24</v>
      </c>
      <c r="I5321" s="20">
        <f t="shared" si="838"/>
        <v>12</v>
      </c>
      <c r="J5321" s="21">
        <f t="shared" si="839"/>
        <v>39669</v>
      </c>
      <c r="K5321" s="21"/>
      <c r="L5321" s="21" t="str">
        <f t="shared" si="834"/>
        <v>Saturday</v>
      </c>
      <c r="M5321" s="20">
        <f t="shared" si="835"/>
        <v>8</v>
      </c>
      <c r="N5321" s="19">
        <v>5671.5</v>
      </c>
      <c r="O5321" s="4">
        <f>MATCH(N5321-1,'Supply Data'!$K$12:$K$17)+1</f>
        <v>5</v>
      </c>
      <c r="P5321">
        <f>INDEX('Supply Data'!$L$12:$L$17,'Demand Data'!O5321)</f>
        <v>75</v>
      </c>
      <c r="R5321" t="str">
        <f t="shared" si="836"/>
        <v>09-Aug-08 Saturday 12</v>
      </c>
    </row>
    <row r="5322" spans="4:18" x14ac:dyDescent="0.35">
      <c r="D5322" s="21">
        <f t="shared" si="837"/>
        <v>39669.499999987107</v>
      </c>
      <c r="E5322" s="21" t="b">
        <f t="shared" si="830"/>
        <v>0</v>
      </c>
      <c r="F5322" s="21" t="b">
        <f t="shared" si="831"/>
        <v>0</v>
      </c>
      <c r="G5322" s="20">
        <f t="shared" si="832"/>
        <v>1</v>
      </c>
      <c r="H5322" s="20">
        <f t="shared" si="833"/>
        <v>24</v>
      </c>
      <c r="I5322" s="20">
        <f t="shared" si="838"/>
        <v>13</v>
      </c>
      <c r="J5322" s="21">
        <f t="shared" si="839"/>
        <v>39669</v>
      </c>
      <c r="K5322" s="21"/>
      <c r="L5322" s="21" t="str">
        <f t="shared" si="834"/>
        <v>Saturday</v>
      </c>
      <c r="M5322" s="20">
        <f t="shared" si="835"/>
        <v>8</v>
      </c>
      <c r="N5322" s="19">
        <v>5781</v>
      </c>
      <c r="O5322" s="4">
        <f>MATCH(N5322-1,'Supply Data'!$K$12:$K$17)+1</f>
        <v>5</v>
      </c>
      <c r="P5322">
        <f>INDEX('Supply Data'!$L$12:$L$17,'Demand Data'!O5322)</f>
        <v>75</v>
      </c>
      <c r="R5322" t="str">
        <f t="shared" si="836"/>
        <v>09-Aug-08 Saturday 13</v>
      </c>
    </row>
    <row r="5323" spans="4:18" x14ac:dyDescent="0.35">
      <c r="D5323" s="21">
        <f t="shared" si="837"/>
        <v>39669.541666653771</v>
      </c>
      <c r="E5323" s="21" t="b">
        <f t="shared" si="830"/>
        <v>0</v>
      </c>
      <c r="F5323" s="21" t="b">
        <f t="shared" si="831"/>
        <v>0</v>
      </c>
      <c r="G5323" s="20">
        <f t="shared" si="832"/>
        <v>1</v>
      </c>
      <c r="H5323" s="20">
        <f t="shared" si="833"/>
        <v>24</v>
      </c>
      <c r="I5323" s="20">
        <f t="shared" si="838"/>
        <v>14</v>
      </c>
      <c r="J5323" s="21">
        <f t="shared" si="839"/>
        <v>39669</v>
      </c>
      <c r="K5323" s="21"/>
      <c r="L5323" s="21" t="str">
        <f t="shared" si="834"/>
        <v>Saturday</v>
      </c>
      <c r="M5323" s="20">
        <f t="shared" si="835"/>
        <v>8</v>
      </c>
      <c r="N5323" s="19">
        <v>5901</v>
      </c>
      <c r="O5323" s="4">
        <f>MATCH(N5323-1,'Supply Data'!$K$12:$K$17)+1</f>
        <v>5</v>
      </c>
      <c r="P5323">
        <f>INDEX('Supply Data'!$L$12:$L$17,'Demand Data'!O5323)</f>
        <v>75</v>
      </c>
      <c r="R5323" t="str">
        <f t="shared" si="836"/>
        <v>09-Aug-08 Saturday 14</v>
      </c>
    </row>
    <row r="5324" spans="4:18" x14ac:dyDescent="0.35">
      <c r="D5324" s="21">
        <f t="shared" si="837"/>
        <v>39669.583333320435</v>
      </c>
      <c r="E5324" s="21" t="b">
        <f t="shared" si="830"/>
        <v>0</v>
      </c>
      <c r="F5324" s="21" t="b">
        <f t="shared" si="831"/>
        <v>0</v>
      </c>
      <c r="G5324" s="20">
        <f t="shared" si="832"/>
        <v>1</v>
      </c>
      <c r="H5324" s="20">
        <f t="shared" si="833"/>
        <v>24</v>
      </c>
      <c r="I5324" s="20">
        <f t="shared" si="838"/>
        <v>15</v>
      </c>
      <c r="J5324" s="21">
        <f t="shared" si="839"/>
        <v>39669</v>
      </c>
      <c r="K5324" s="21"/>
      <c r="L5324" s="21" t="str">
        <f t="shared" si="834"/>
        <v>Saturday</v>
      </c>
      <c r="M5324" s="20">
        <f t="shared" si="835"/>
        <v>8</v>
      </c>
      <c r="N5324" s="19">
        <v>5788.5</v>
      </c>
      <c r="O5324" s="4">
        <f>MATCH(N5324-1,'Supply Data'!$K$12:$K$17)+1</f>
        <v>5</v>
      </c>
      <c r="P5324">
        <f>INDEX('Supply Data'!$L$12:$L$17,'Demand Data'!O5324)</f>
        <v>75</v>
      </c>
      <c r="R5324" t="str">
        <f t="shared" si="836"/>
        <v>09-Aug-08 Saturday 15</v>
      </c>
    </row>
    <row r="5325" spans="4:18" x14ac:dyDescent="0.35">
      <c r="D5325" s="21">
        <f t="shared" si="837"/>
        <v>39669.6249999871</v>
      </c>
      <c r="E5325" s="21" t="b">
        <f t="shared" si="830"/>
        <v>0</v>
      </c>
      <c r="F5325" s="21" t="b">
        <f t="shared" si="831"/>
        <v>0</v>
      </c>
      <c r="G5325" s="20">
        <f t="shared" si="832"/>
        <v>1</v>
      </c>
      <c r="H5325" s="20">
        <f t="shared" si="833"/>
        <v>24</v>
      </c>
      <c r="I5325" s="20">
        <f t="shared" si="838"/>
        <v>16</v>
      </c>
      <c r="J5325" s="21">
        <f t="shared" si="839"/>
        <v>39669</v>
      </c>
      <c r="K5325" s="21"/>
      <c r="L5325" s="21" t="str">
        <f t="shared" si="834"/>
        <v>Saturday</v>
      </c>
      <c r="M5325" s="20">
        <f t="shared" si="835"/>
        <v>8</v>
      </c>
      <c r="N5325" s="19">
        <v>5665.5</v>
      </c>
      <c r="O5325" s="4">
        <f>MATCH(N5325-1,'Supply Data'!$K$12:$K$17)+1</f>
        <v>5</v>
      </c>
      <c r="P5325">
        <f>INDEX('Supply Data'!$L$12:$L$17,'Demand Data'!O5325)</f>
        <v>75</v>
      </c>
      <c r="R5325" t="str">
        <f t="shared" si="836"/>
        <v>09-Aug-08 Saturday 16</v>
      </c>
    </row>
    <row r="5326" spans="4:18" x14ac:dyDescent="0.35">
      <c r="D5326" s="21">
        <f t="shared" si="837"/>
        <v>39669.666666653764</v>
      </c>
      <c r="E5326" s="21" t="b">
        <f t="shared" si="830"/>
        <v>0</v>
      </c>
      <c r="F5326" s="21" t="b">
        <f t="shared" si="831"/>
        <v>0</v>
      </c>
      <c r="G5326" s="20">
        <f t="shared" si="832"/>
        <v>1</v>
      </c>
      <c r="H5326" s="20">
        <f t="shared" si="833"/>
        <v>24</v>
      </c>
      <c r="I5326" s="20">
        <f t="shared" si="838"/>
        <v>17</v>
      </c>
      <c r="J5326" s="21">
        <f t="shared" si="839"/>
        <v>39669</v>
      </c>
      <c r="K5326" s="21"/>
      <c r="L5326" s="21" t="str">
        <f t="shared" si="834"/>
        <v>Saturday</v>
      </c>
      <c r="M5326" s="20">
        <f t="shared" si="835"/>
        <v>8</v>
      </c>
      <c r="N5326" s="19">
        <v>5518.5</v>
      </c>
      <c r="O5326" s="4">
        <f>MATCH(N5326-1,'Supply Data'!$K$12:$K$17)+1</f>
        <v>5</v>
      </c>
      <c r="P5326">
        <f>INDEX('Supply Data'!$L$12:$L$17,'Demand Data'!O5326)</f>
        <v>75</v>
      </c>
      <c r="R5326" t="str">
        <f t="shared" si="836"/>
        <v>09-Aug-08 Saturday 17</v>
      </c>
    </row>
    <row r="5327" spans="4:18" x14ac:dyDescent="0.35">
      <c r="D5327" s="21">
        <f t="shared" si="837"/>
        <v>39669.708333320428</v>
      </c>
      <c r="E5327" s="21" t="b">
        <f t="shared" si="830"/>
        <v>0</v>
      </c>
      <c r="F5327" s="21" t="b">
        <f t="shared" si="831"/>
        <v>0</v>
      </c>
      <c r="G5327" s="20">
        <f t="shared" si="832"/>
        <v>1</v>
      </c>
      <c r="H5327" s="20">
        <f t="shared" si="833"/>
        <v>24</v>
      </c>
      <c r="I5327" s="20">
        <f t="shared" si="838"/>
        <v>18</v>
      </c>
      <c r="J5327" s="21">
        <f t="shared" si="839"/>
        <v>39669</v>
      </c>
      <c r="K5327" s="21"/>
      <c r="L5327" s="21" t="str">
        <f t="shared" si="834"/>
        <v>Saturday</v>
      </c>
      <c r="M5327" s="20">
        <f t="shared" si="835"/>
        <v>8</v>
      </c>
      <c r="N5327" s="19">
        <v>5452.5</v>
      </c>
      <c r="O5327" s="4">
        <f>MATCH(N5327-1,'Supply Data'!$K$12:$K$17)+1</f>
        <v>5</v>
      </c>
      <c r="P5327">
        <f>INDEX('Supply Data'!$L$12:$L$17,'Demand Data'!O5327)</f>
        <v>75</v>
      </c>
      <c r="R5327" t="str">
        <f t="shared" si="836"/>
        <v>09-Aug-08 Saturday 18</v>
      </c>
    </row>
    <row r="5328" spans="4:18" x14ac:dyDescent="0.35">
      <c r="D5328" s="21">
        <f t="shared" si="837"/>
        <v>39669.749999987092</v>
      </c>
      <c r="E5328" s="21" t="b">
        <f t="shared" si="830"/>
        <v>0</v>
      </c>
      <c r="F5328" s="21" t="b">
        <f t="shared" si="831"/>
        <v>0</v>
      </c>
      <c r="G5328" s="20">
        <f t="shared" si="832"/>
        <v>1</v>
      </c>
      <c r="H5328" s="20">
        <f t="shared" si="833"/>
        <v>24</v>
      </c>
      <c r="I5328" s="20">
        <f t="shared" si="838"/>
        <v>19</v>
      </c>
      <c r="J5328" s="21">
        <f t="shared" si="839"/>
        <v>39669</v>
      </c>
      <c r="K5328" s="21"/>
      <c r="L5328" s="21" t="str">
        <f t="shared" si="834"/>
        <v>Saturday</v>
      </c>
      <c r="M5328" s="20">
        <f t="shared" si="835"/>
        <v>8</v>
      </c>
      <c r="N5328" s="19">
        <v>5955</v>
      </c>
      <c r="O5328" s="4">
        <f>MATCH(N5328-1,'Supply Data'!$K$12:$K$17)+1</f>
        <v>5</v>
      </c>
      <c r="P5328">
        <f>INDEX('Supply Data'!$L$12:$L$17,'Demand Data'!O5328)</f>
        <v>75</v>
      </c>
      <c r="R5328" t="str">
        <f t="shared" si="836"/>
        <v>09-Aug-08 Saturday 19</v>
      </c>
    </row>
    <row r="5329" spans="4:18" x14ac:dyDescent="0.35">
      <c r="D5329" s="21">
        <f t="shared" si="837"/>
        <v>39669.791666653757</v>
      </c>
      <c r="E5329" s="21" t="b">
        <f t="shared" si="830"/>
        <v>0</v>
      </c>
      <c r="F5329" s="21" t="b">
        <f t="shared" si="831"/>
        <v>0</v>
      </c>
      <c r="G5329" s="20">
        <f t="shared" si="832"/>
        <v>1</v>
      </c>
      <c r="H5329" s="20">
        <f t="shared" si="833"/>
        <v>24</v>
      </c>
      <c r="I5329" s="20">
        <f t="shared" si="838"/>
        <v>20</v>
      </c>
      <c r="J5329" s="21">
        <f t="shared" si="839"/>
        <v>39669</v>
      </c>
      <c r="K5329" s="21"/>
      <c r="L5329" s="21" t="str">
        <f t="shared" si="834"/>
        <v>Saturday</v>
      </c>
      <c r="M5329" s="20">
        <f t="shared" si="835"/>
        <v>8</v>
      </c>
      <c r="N5329" s="19">
        <v>5871</v>
      </c>
      <c r="O5329" s="4">
        <f>MATCH(N5329-1,'Supply Data'!$K$12:$K$17)+1</f>
        <v>5</v>
      </c>
      <c r="P5329">
        <f>INDEX('Supply Data'!$L$12:$L$17,'Demand Data'!O5329)</f>
        <v>75</v>
      </c>
      <c r="R5329" t="str">
        <f t="shared" si="836"/>
        <v>09-Aug-08 Saturday 20</v>
      </c>
    </row>
    <row r="5330" spans="4:18" x14ac:dyDescent="0.35">
      <c r="D5330" s="21">
        <f t="shared" si="837"/>
        <v>39669.833333320421</v>
      </c>
      <c r="E5330" s="21" t="b">
        <f t="shared" si="830"/>
        <v>0</v>
      </c>
      <c r="F5330" s="21" t="b">
        <f t="shared" si="831"/>
        <v>0</v>
      </c>
      <c r="G5330" s="20">
        <f t="shared" si="832"/>
        <v>1</v>
      </c>
      <c r="H5330" s="20">
        <f t="shared" si="833"/>
        <v>24</v>
      </c>
      <c r="I5330" s="20">
        <f t="shared" si="838"/>
        <v>21</v>
      </c>
      <c r="J5330" s="21">
        <f t="shared" si="839"/>
        <v>39669</v>
      </c>
      <c r="K5330" s="21"/>
      <c r="L5330" s="21" t="str">
        <f t="shared" si="834"/>
        <v>Saturday</v>
      </c>
      <c r="M5330" s="20">
        <f t="shared" si="835"/>
        <v>8</v>
      </c>
      <c r="N5330" s="19">
        <v>5649</v>
      </c>
      <c r="O5330" s="4">
        <f>MATCH(N5330-1,'Supply Data'!$K$12:$K$17)+1</f>
        <v>5</v>
      </c>
      <c r="P5330">
        <f>INDEX('Supply Data'!$L$12:$L$17,'Demand Data'!O5330)</f>
        <v>75</v>
      </c>
      <c r="R5330" t="str">
        <f t="shared" si="836"/>
        <v>09-Aug-08 Saturday 21</v>
      </c>
    </row>
    <row r="5331" spans="4:18" x14ac:dyDescent="0.35">
      <c r="D5331" s="21">
        <f t="shared" si="837"/>
        <v>39669.874999987085</v>
      </c>
      <c r="E5331" s="21" t="b">
        <f t="shared" si="830"/>
        <v>0</v>
      </c>
      <c r="F5331" s="21" t="b">
        <f t="shared" si="831"/>
        <v>0</v>
      </c>
      <c r="G5331" s="20">
        <f t="shared" si="832"/>
        <v>1</v>
      </c>
      <c r="H5331" s="20">
        <f t="shared" si="833"/>
        <v>24</v>
      </c>
      <c r="I5331" s="20">
        <f t="shared" si="838"/>
        <v>22</v>
      </c>
      <c r="J5331" s="21">
        <f t="shared" si="839"/>
        <v>39669</v>
      </c>
      <c r="K5331" s="21"/>
      <c r="L5331" s="21" t="str">
        <f t="shared" si="834"/>
        <v>Saturday</v>
      </c>
      <c r="M5331" s="20">
        <f t="shared" si="835"/>
        <v>8</v>
      </c>
      <c r="N5331" s="19">
        <v>5232</v>
      </c>
      <c r="O5331" s="4">
        <f>MATCH(N5331-1,'Supply Data'!$K$12:$K$17)+1</f>
        <v>5</v>
      </c>
      <c r="P5331">
        <f>INDEX('Supply Data'!$L$12:$L$17,'Demand Data'!O5331)</f>
        <v>75</v>
      </c>
      <c r="R5331" t="str">
        <f t="shared" si="836"/>
        <v>09-Aug-08 Saturday 22</v>
      </c>
    </row>
    <row r="5332" spans="4:18" x14ac:dyDescent="0.35">
      <c r="D5332" s="21">
        <f t="shared" si="837"/>
        <v>39669.916666653749</v>
      </c>
      <c r="E5332" s="21" t="b">
        <f t="shared" si="830"/>
        <v>0</v>
      </c>
      <c r="F5332" s="21" t="b">
        <f t="shared" si="831"/>
        <v>0</v>
      </c>
      <c r="G5332" s="20">
        <f t="shared" si="832"/>
        <v>1</v>
      </c>
      <c r="H5332" s="20">
        <f t="shared" si="833"/>
        <v>24</v>
      </c>
      <c r="I5332" s="20">
        <f t="shared" si="838"/>
        <v>23</v>
      </c>
      <c r="J5332" s="21">
        <f t="shared" si="839"/>
        <v>39669</v>
      </c>
      <c r="K5332" s="21"/>
      <c r="L5332" s="21" t="str">
        <f t="shared" si="834"/>
        <v>Saturday</v>
      </c>
      <c r="M5332" s="20">
        <f t="shared" si="835"/>
        <v>8</v>
      </c>
      <c r="N5332" s="19">
        <v>4906.5</v>
      </c>
      <c r="O5332" s="4">
        <f>MATCH(N5332-1,'Supply Data'!$K$12:$K$17)+1</f>
        <v>5</v>
      </c>
      <c r="P5332">
        <f>INDEX('Supply Data'!$L$12:$L$17,'Demand Data'!O5332)</f>
        <v>75</v>
      </c>
      <c r="R5332" t="str">
        <f t="shared" si="836"/>
        <v>09-Aug-08 Saturday 23</v>
      </c>
    </row>
    <row r="5333" spans="4:18" x14ac:dyDescent="0.35">
      <c r="D5333" s="21">
        <f t="shared" si="837"/>
        <v>39669.958333320414</v>
      </c>
      <c r="E5333" s="21" t="b">
        <f t="shared" si="830"/>
        <v>0</v>
      </c>
      <c r="F5333" s="21" t="b">
        <f t="shared" si="831"/>
        <v>0</v>
      </c>
      <c r="G5333" s="20">
        <f t="shared" si="832"/>
        <v>1</v>
      </c>
      <c r="H5333" s="20">
        <f t="shared" si="833"/>
        <v>24</v>
      </c>
      <c r="I5333" s="20">
        <f t="shared" si="838"/>
        <v>24</v>
      </c>
      <c r="J5333" s="21">
        <f t="shared" si="839"/>
        <v>39669</v>
      </c>
      <c r="K5333" s="21"/>
      <c r="L5333" s="21" t="str">
        <f t="shared" si="834"/>
        <v>Saturday</v>
      </c>
      <c r="M5333" s="20">
        <f t="shared" si="835"/>
        <v>8</v>
      </c>
      <c r="N5333" s="19">
        <v>4449</v>
      </c>
      <c r="O5333" s="4">
        <f>MATCH(N5333-1,'Supply Data'!$K$12:$K$17)+1</f>
        <v>4</v>
      </c>
      <c r="P5333">
        <f>INDEX('Supply Data'!$L$12:$L$17,'Demand Data'!O5333)</f>
        <v>50</v>
      </c>
      <c r="R5333" t="str">
        <f t="shared" si="836"/>
        <v>09-Aug-08 Saturday 24</v>
      </c>
    </row>
    <row r="5334" spans="4:18" x14ac:dyDescent="0.35">
      <c r="D5334" s="21">
        <f t="shared" si="837"/>
        <v>39669.999999987078</v>
      </c>
      <c r="E5334" s="21" t="b">
        <f t="shared" si="830"/>
        <v>0</v>
      </c>
      <c r="F5334" s="21" t="b">
        <f t="shared" si="831"/>
        <v>0</v>
      </c>
      <c r="G5334" s="20">
        <f t="shared" si="832"/>
        <v>1</v>
      </c>
      <c r="H5334" s="20">
        <f t="shared" si="833"/>
        <v>24</v>
      </c>
      <c r="I5334" s="20">
        <f t="shared" si="838"/>
        <v>1</v>
      </c>
      <c r="J5334" s="21">
        <f t="shared" si="839"/>
        <v>39670</v>
      </c>
      <c r="K5334" s="21"/>
      <c r="L5334" s="21" t="str">
        <f t="shared" si="834"/>
        <v>Sunday</v>
      </c>
      <c r="M5334" s="20">
        <f t="shared" si="835"/>
        <v>8</v>
      </c>
      <c r="N5334" s="19">
        <v>4320</v>
      </c>
      <c r="O5334" s="4">
        <f>MATCH(N5334-1,'Supply Data'!$K$12:$K$17)+1</f>
        <v>4</v>
      </c>
      <c r="P5334">
        <f>INDEX('Supply Data'!$L$12:$L$17,'Demand Data'!O5334)</f>
        <v>50</v>
      </c>
      <c r="R5334" t="str">
        <f t="shared" si="836"/>
        <v>10-Aug-08 Sunday 1</v>
      </c>
    </row>
    <row r="5335" spans="4:18" x14ac:dyDescent="0.35">
      <c r="D5335" s="21">
        <f t="shared" si="837"/>
        <v>39670.041666653742</v>
      </c>
      <c r="E5335" s="21" t="b">
        <f t="shared" si="830"/>
        <v>0</v>
      </c>
      <c r="F5335" s="21" t="b">
        <f t="shared" si="831"/>
        <v>0</v>
      </c>
      <c r="G5335" s="20">
        <f t="shared" si="832"/>
        <v>1</v>
      </c>
      <c r="H5335" s="20">
        <f t="shared" si="833"/>
        <v>24</v>
      </c>
      <c r="I5335" s="20">
        <f t="shared" si="838"/>
        <v>2</v>
      </c>
      <c r="J5335" s="21">
        <f t="shared" si="839"/>
        <v>39670</v>
      </c>
      <c r="K5335" s="21"/>
      <c r="L5335" s="21" t="str">
        <f t="shared" si="834"/>
        <v>Sunday</v>
      </c>
      <c r="M5335" s="20">
        <f t="shared" si="835"/>
        <v>8</v>
      </c>
      <c r="N5335" s="19">
        <v>4233</v>
      </c>
      <c r="O5335" s="4">
        <f>MATCH(N5335-1,'Supply Data'!$K$12:$K$17)+1</f>
        <v>4</v>
      </c>
      <c r="P5335">
        <f>INDEX('Supply Data'!$L$12:$L$17,'Demand Data'!O5335)</f>
        <v>50</v>
      </c>
      <c r="R5335" t="str">
        <f t="shared" si="836"/>
        <v>10-Aug-08 Sunday 2</v>
      </c>
    </row>
    <row r="5336" spans="4:18" x14ac:dyDescent="0.35">
      <c r="D5336" s="21">
        <f t="shared" si="837"/>
        <v>39670.083333320406</v>
      </c>
      <c r="E5336" s="21" t="b">
        <f t="shared" si="830"/>
        <v>0</v>
      </c>
      <c r="F5336" s="21" t="b">
        <f t="shared" si="831"/>
        <v>0</v>
      </c>
      <c r="G5336" s="20">
        <f t="shared" si="832"/>
        <v>1</v>
      </c>
      <c r="H5336" s="20">
        <f t="shared" si="833"/>
        <v>24</v>
      </c>
      <c r="I5336" s="20">
        <f t="shared" si="838"/>
        <v>3</v>
      </c>
      <c r="J5336" s="21">
        <f t="shared" si="839"/>
        <v>39670</v>
      </c>
      <c r="K5336" s="21"/>
      <c r="L5336" s="21" t="str">
        <f t="shared" si="834"/>
        <v>Sunday</v>
      </c>
      <c r="M5336" s="20">
        <f t="shared" si="835"/>
        <v>8</v>
      </c>
      <c r="N5336" s="19">
        <v>4077</v>
      </c>
      <c r="O5336" s="4">
        <f>MATCH(N5336-1,'Supply Data'!$K$12:$K$17)+1</f>
        <v>4</v>
      </c>
      <c r="P5336">
        <f>INDEX('Supply Data'!$L$12:$L$17,'Demand Data'!O5336)</f>
        <v>50</v>
      </c>
      <c r="R5336" t="str">
        <f t="shared" si="836"/>
        <v>10-Aug-08 Sunday 3</v>
      </c>
    </row>
    <row r="5337" spans="4:18" x14ac:dyDescent="0.35">
      <c r="D5337" s="21">
        <f t="shared" si="837"/>
        <v>39670.124999987071</v>
      </c>
      <c r="E5337" s="21" t="b">
        <f t="shared" si="830"/>
        <v>0</v>
      </c>
      <c r="F5337" s="21" t="b">
        <f t="shared" si="831"/>
        <v>0</v>
      </c>
      <c r="G5337" s="20">
        <f t="shared" si="832"/>
        <v>1</v>
      </c>
      <c r="H5337" s="20">
        <f t="shared" si="833"/>
        <v>24</v>
      </c>
      <c r="I5337" s="20">
        <f t="shared" si="838"/>
        <v>4</v>
      </c>
      <c r="J5337" s="21">
        <f t="shared" si="839"/>
        <v>39670</v>
      </c>
      <c r="K5337" s="21"/>
      <c r="L5337" s="21" t="str">
        <f t="shared" si="834"/>
        <v>Sunday</v>
      </c>
      <c r="M5337" s="20">
        <f t="shared" si="835"/>
        <v>8</v>
      </c>
      <c r="N5337" s="19">
        <v>3990</v>
      </c>
      <c r="O5337" s="4">
        <f>MATCH(N5337-1,'Supply Data'!$K$12:$K$17)+1</f>
        <v>4</v>
      </c>
      <c r="P5337">
        <f>INDEX('Supply Data'!$L$12:$L$17,'Demand Data'!O5337)</f>
        <v>50</v>
      </c>
      <c r="R5337" t="str">
        <f t="shared" si="836"/>
        <v>10-Aug-08 Sunday 4</v>
      </c>
    </row>
    <row r="5338" spans="4:18" x14ac:dyDescent="0.35">
      <c r="D5338" s="21">
        <f t="shared" si="837"/>
        <v>39670.166666653735</v>
      </c>
      <c r="E5338" s="21" t="b">
        <f t="shared" si="830"/>
        <v>0</v>
      </c>
      <c r="F5338" s="21" t="b">
        <f t="shared" si="831"/>
        <v>0</v>
      </c>
      <c r="G5338" s="20">
        <f t="shared" si="832"/>
        <v>1</v>
      </c>
      <c r="H5338" s="20">
        <f t="shared" si="833"/>
        <v>24</v>
      </c>
      <c r="I5338" s="20">
        <f t="shared" si="838"/>
        <v>5</v>
      </c>
      <c r="J5338" s="21">
        <f t="shared" si="839"/>
        <v>39670</v>
      </c>
      <c r="K5338" s="21"/>
      <c r="L5338" s="21" t="str">
        <f t="shared" si="834"/>
        <v>Sunday</v>
      </c>
      <c r="M5338" s="20">
        <f t="shared" si="835"/>
        <v>8</v>
      </c>
      <c r="N5338" s="19">
        <v>4027.5</v>
      </c>
      <c r="O5338" s="4">
        <f>MATCH(N5338-1,'Supply Data'!$K$12:$K$17)+1</f>
        <v>4</v>
      </c>
      <c r="P5338">
        <f>INDEX('Supply Data'!$L$12:$L$17,'Demand Data'!O5338)</f>
        <v>50</v>
      </c>
      <c r="R5338" t="str">
        <f t="shared" si="836"/>
        <v>10-Aug-08 Sunday 5</v>
      </c>
    </row>
    <row r="5339" spans="4:18" x14ac:dyDescent="0.35">
      <c r="D5339" s="21">
        <f t="shared" si="837"/>
        <v>39670.208333320399</v>
      </c>
      <c r="E5339" s="21" t="b">
        <f t="shared" si="830"/>
        <v>0</v>
      </c>
      <c r="F5339" s="21" t="b">
        <f t="shared" si="831"/>
        <v>0</v>
      </c>
      <c r="G5339" s="20">
        <f t="shared" si="832"/>
        <v>1</v>
      </c>
      <c r="H5339" s="20">
        <f t="shared" si="833"/>
        <v>24</v>
      </c>
      <c r="I5339" s="20">
        <f t="shared" si="838"/>
        <v>6</v>
      </c>
      <c r="J5339" s="21">
        <f t="shared" si="839"/>
        <v>39670</v>
      </c>
      <c r="K5339" s="21"/>
      <c r="L5339" s="21" t="str">
        <f t="shared" si="834"/>
        <v>Sunday</v>
      </c>
      <c r="M5339" s="20">
        <f t="shared" si="835"/>
        <v>8</v>
      </c>
      <c r="N5339" s="19">
        <v>4015.5</v>
      </c>
      <c r="O5339" s="4">
        <f>MATCH(N5339-1,'Supply Data'!$K$12:$K$17)+1</f>
        <v>4</v>
      </c>
      <c r="P5339">
        <f>INDEX('Supply Data'!$L$12:$L$17,'Demand Data'!O5339)</f>
        <v>50</v>
      </c>
      <c r="R5339" t="str">
        <f t="shared" si="836"/>
        <v>10-Aug-08 Sunday 6</v>
      </c>
    </row>
    <row r="5340" spans="4:18" x14ac:dyDescent="0.35">
      <c r="D5340" s="21">
        <f t="shared" si="837"/>
        <v>39670.249999987063</v>
      </c>
      <c r="E5340" s="21" t="b">
        <f t="shared" si="830"/>
        <v>0</v>
      </c>
      <c r="F5340" s="21" t="b">
        <f t="shared" si="831"/>
        <v>0</v>
      </c>
      <c r="G5340" s="20">
        <f t="shared" si="832"/>
        <v>1</v>
      </c>
      <c r="H5340" s="20">
        <f t="shared" si="833"/>
        <v>24</v>
      </c>
      <c r="I5340" s="20">
        <f t="shared" si="838"/>
        <v>7</v>
      </c>
      <c r="J5340" s="21">
        <f t="shared" si="839"/>
        <v>39670</v>
      </c>
      <c r="K5340" s="21"/>
      <c r="L5340" s="21" t="str">
        <f t="shared" si="834"/>
        <v>Sunday</v>
      </c>
      <c r="M5340" s="20">
        <f t="shared" si="835"/>
        <v>8</v>
      </c>
      <c r="N5340" s="19">
        <v>4287</v>
      </c>
      <c r="O5340" s="4">
        <f>MATCH(N5340-1,'Supply Data'!$K$12:$K$17)+1</f>
        <v>4</v>
      </c>
      <c r="P5340">
        <f>INDEX('Supply Data'!$L$12:$L$17,'Demand Data'!O5340)</f>
        <v>50</v>
      </c>
      <c r="R5340" t="str">
        <f t="shared" si="836"/>
        <v>10-Aug-08 Sunday 7</v>
      </c>
    </row>
    <row r="5341" spans="4:18" x14ac:dyDescent="0.35">
      <c r="D5341" s="21">
        <f t="shared" si="837"/>
        <v>39670.291666653728</v>
      </c>
      <c r="E5341" s="21" t="b">
        <f t="shared" si="830"/>
        <v>0</v>
      </c>
      <c r="F5341" s="21" t="b">
        <f t="shared" si="831"/>
        <v>0</v>
      </c>
      <c r="G5341" s="20">
        <f t="shared" si="832"/>
        <v>1</v>
      </c>
      <c r="H5341" s="20">
        <f t="shared" si="833"/>
        <v>24</v>
      </c>
      <c r="I5341" s="20">
        <f t="shared" si="838"/>
        <v>8</v>
      </c>
      <c r="J5341" s="21">
        <f t="shared" si="839"/>
        <v>39670</v>
      </c>
      <c r="K5341" s="21"/>
      <c r="L5341" s="21" t="str">
        <f t="shared" si="834"/>
        <v>Sunday</v>
      </c>
      <c r="M5341" s="20">
        <f t="shared" si="835"/>
        <v>8</v>
      </c>
      <c r="N5341" s="19">
        <v>4471.5</v>
      </c>
      <c r="O5341" s="4">
        <f>MATCH(N5341-1,'Supply Data'!$K$12:$K$17)+1</f>
        <v>4</v>
      </c>
      <c r="P5341">
        <f>INDEX('Supply Data'!$L$12:$L$17,'Demand Data'!O5341)</f>
        <v>50</v>
      </c>
      <c r="R5341" t="str">
        <f t="shared" si="836"/>
        <v>10-Aug-08 Sunday 8</v>
      </c>
    </row>
    <row r="5342" spans="4:18" x14ac:dyDescent="0.35">
      <c r="D5342" s="21">
        <f t="shared" si="837"/>
        <v>39670.333333320392</v>
      </c>
      <c r="E5342" s="21" t="b">
        <f t="shared" si="830"/>
        <v>0</v>
      </c>
      <c r="F5342" s="21" t="b">
        <f t="shared" si="831"/>
        <v>0</v>
      </c>
      <c r="G5342" s="20">
        <f t="shared" si="832"/>
        <v>1</v>
      </c>
      <c r="H5342" s="20">
        <f t="shared" si="833"/>
        <v>24</v>
      </c>
      <c r="I5342" s="20">
        <f t="shared" si="838"/>
        <v>9</v>
      </c>
      <c r="J5342" s="21">
        <f t="shared" si="839"/>
        <v>39670</v>
      </c>
      <c r="K5342" s="21"/>
      <c r="L5342" s="21" t="str">
        <f t="shared" si="834"/>
        <v>Sunday</v>
      </c>
      <c r="M5342" s="20">
        <f t="shared" si="835"/>
        <v>8</v>
      </c>
      <c r="N5342" s="19">
        <v>5032.5</v>
      </c>
      <c r="O5342" s="4">
        <f>MATCH(N5342-1,'Supply Data'!$K$12:$K$17)+1</f>
        <v>5</v>
      </c>
      <c r="P5342">
        <f>INDEX('Supply Data'!$L$12:$L$17,'Demand Data'!O5342)</f>
        <v>75</v>
      </c>
      <c r="R5342" t="str">
        <f t="shared" si="836"/>
        <v>10-Aug-08 Sunday 9</v>
      </c>
    </row>
    <row r="5343" spans="4:18" x14ac:dyDescent="0.35">
      <c r="D5343" s="21">
        <f t="shared" si="837"/>
        <v>39670.374999987056</v>
      </c>
      <c r="E5343" s="21" t="b">
        <f t="shared" si="830"/>
        <v>0</v>
      </c>
      <c r="F5343" s="21" t="b">
        <f t="shared" si="831"/>
        <v>0</v>
      </c>
      <c r="G5343" s="20">
        <f t="shared" si="832"/>
        <v>1</v>
      </c>
      <c r="H5343" s="20">
        <f t="shared" si="833"/>
        <v>24</v>
      </c>
      <c r="I5343" s="20">
        <f t="shared" si="838"/>
        <v>10</v>
      </c>
      <c r="J5343" s="21">
        <f t="shared" si="839"/>
        <v>39670</v>
      </c>
      <c r="K5343" s="21"/>
      <c r="L5343" s="21" t="str">
        <f t="shared" si="834"/>
        <v>Sunday</v>
      </c>
      <c r="M5343" s="20">
        <f t="shared" si="835"/>
        <v>8</v>
      </c>
      <c r="N5343" s="19">
        <v>5274</v>
      </c>
      <c r="O5343" s="4">
        <f>MATCH(N5343-1,'Supply Data'!$K$12:$K$17)+1</f>
        <v>5</v>
      </c>
      <c r="P5343">
        <f>INDEX('Supply Data'!$L$12:$L$17,'Demand Data'!O5343)</f>
        <v>75</v>
      </c>
      <c r="R5343" t="str">
        <f t="shared" si="836"/>
        <v>10-Aug-08 Sunday 10</v>
      </c>
    </row>
    <row r="5344" spans="4:18" x14ac:dyDescent="0.35">
      <c r="D5344" s="21">
        <f t="shared" si="837"/>
        <v>39670.41666665372</v>
      </c>
      <c r="E5344" s="21" t="b">
        <f t="shared" si="830"/>
        <v>0</v>
      </c>
      <c r="F5344" s="21" t="b">
        <f t="shared" si="831"/>
        <v>0</v>
      </c>
      <c r="G5344" s="20">
        <f t="shared" si="832"/>
        <v>1</v>
      </c>
      <c r="H5344" s="20">
        <f t="shared" si="833"/>
        <v>24</v>
      </c>
      <c r="I5344" s="20">
        <f t="shared" si="838"/>
        <v>11</v>
      </c>
      <c r="J5344" s="21">
        <f t="shared" si="839"/>
        <v>39670</v>
      </c>
      <c r="K5344" s="21"/>
      <c r="L5344" s="21" t="str">
        <f t="shared" si="834"/>
        <v>Sunday</v>
      </c>
      <c r="M5344" s="20">
        <f t="shared" si="835"/>
        <v>8</v>
      </c>
      <c r="N5344" s="19">
        <v>5505</v>
      </c>
      <c r="O5344" s="4">
        <f>MATCH(N5344-1,'Supply Data'!$K$12:$K$17)+1</f>
        <v>5</v>
      </c>
      <c r="P5344">
        <f>INDEX('Supply Data'!$L$12:$L$17,'Demand Data'!O5344)</f>
        <v>75</v>
      </c>
      <c r="R5344" t="str">
        <f t="shared" si="836"/>
        <v>10-Aug-08 Sunday 11</v>
      </c>
    </row>
    <row r="5345" spans="4:18" x14ac:dyDescent="0.35">
      <c r="D5345" s="21">
        <f t="shared" si="837"/>
        <v>39670.458333320385</v>
      </c>
      <c r="E5345" s="21" t="b">
        <f t="shared" si="830"/>
        <v>0</v>
      </c>
      <c r="F5345" s="21" t="b">
        <f t="shared" si="831"/>
        <v>0</v>
      </c>
      <c r="G5345" s="20">
        <f t="shared" si="832"/>
        <v>1</v>
      </c>
      <c r="H5345" s="20">
        <f t="shared" si="833"/>
        <v>24</v>
      </c>
      <c r="I5345" s="20">
        <f t="shared" si="838"/>
        <v>12</v>
      </c>
      <c r="J5345" s="21">
        <f t="shared" si="839"/>
        <v>39670</v>
      </c>
      <c r="K5345" s="21"/>
      <c r="L5345" s="21" t="str">
        <f t="shared" si="834"/>
        <v>Sunday</v>
      </c>
      <c r="M5345" s="20">
        <f t="shared" si="835"/>
        <v>8</v>
      </c>
      <c r="N5345" s="19">
        <v>5277</v>
      </c>
      <c r="O5345" s="4">
        <f>MATCH(N5345-1,'Supply Data'!$K$12:$K$17)+1</f>
        <v>5</v>
      </c>
      <c r="P5345">
        <f>INDEX('Supply Data'!$L$12:$L$17,'Demand Data'!O5345)</f>
        <v>75</v>
      </c>
      <c r="R5345" t="str">
        <f t="shared" si="836"/>
        <v>10-Aug-08 Sunday 12</v>
      </c>
    </row>
    <row r="5346" spans="4:18" x14ac:dyDescent="0.35">
      <c r="D5346" s="21">
        <f t="shared" si="837"/>
        <v>39670.499999987049</v>
      </c>
      <c r="E5346" s="21" t="b">
        <f t="shared" si="830"/>
        <v>0</v>
      </c>
      <c r="F5346" s="21" t="b">
        <f t="shared" si="831"/>
        <v>0</v>
      </c>
      <c r="G5346" s="20">
        <f t="shared" si="832"/>
        <v>1</v>
      </c>
      <c r="H5346" s="20">
        <f t="shared" si="833"/>
        <v>24</v>
      </c>
      <c r="I5346" s="20">
        <f t="shared" si="838"/>
        <v>13</v>
      </c>
      <c r="J5346" s="21">
        <f t="shared" si="839"/>
        <v>39670</v>
      </c>
      <c r="K5346" s="21"/>
      <c r="L5346" s="21" t="str">
        <f t="shared" si="834"/>
        <v>Sunday</v>
      </c>
      <c r="M5346" s="20">
        <f t="shared" si="835"/>
        <v>8</v>
      </c>
      <c r="N5346" s="19">
        <v>5236.5</v>
      </c>
      <c r="O5346" s="4">
        <f>MATCH(N5346-1,'Supply Data'!$K$12:$K$17)+1</f>
        <v>5</v>
      </c>
      <c r="P5346">
        <f>INDEX('Supply Data'!$L$12:$L$17,'Demand Data'!O5346)</f>
        <v>75</v>
      </c>
      <c r="R5346" t="str">
        <f t="shared" si="836"/>
        <v>10-Aug-08 Sunday 13</v>
      </c>
    </row>
    <row r="5347" spans="4:18" x14ac:dyDescent="0.35">
      <c r="D5347" s="21">
        <f t="shared" si="837"/>
        <v>39670.541666653713</v>
      </c>
      <c r="E5347" s="21" t="b">
        <f t="shared" si="830"/>
        <v>0</v>
      </c>
      <c r="F5347" s="21" t="b">
        <f t="shared" si="831"/>
        <v>0</v>
      </c>
      <c r="G5347" s="20">
        <f t="shared" si="832"/>
        <v>1</v>
      </c>
      <c r="H5347" s="20">
        <f t="shared" si="833"/>
        <v>24</v>
      </c>
      <c r="I5347" s="20">
        <f t="shared" si="838"/>
        <v>14</v>
      </c>
      <c r="J5347" s="21">
        <f t="shared" si="839"/>
        <v>39670</v>
      </c>
      <c r="K5347" s="21"/>
      <c r="L5347" s="21" t="str">
        <f t="shared" si="834"/>
        <v>Sunday</v>
      </c>
      <c r="M5347" s="20">
        <f t="shared" si="835"/>
        <v>8</v>
      </c>
      <c r="N5347" s="19">
        <v>5326.5</v>
      </c>
      <c r="O5347" s="4">
        <f>MATCH(N5347-1,'Supply Data'!$K$12:$K$17)+1</f>
        <v>5</v>
      </c>
      <c r="P5347">
        <f>INDEX('Supply Data'!$L$12:$L$17,'Demand Data'!O5347)</f>
        <v>75</v>
      </c>
      <c r="R5347" t="str">
        <f t="shared" si="836"/>
        <v>10-Aug-08 Sunday 14</v>
      </c>
    </row>
    <row r="5348" spans="4:18" x14ac:dyDescent="0.35">
      <c r="D5348" s="21">
        <f t="shared" si="837"/>
        <v>39670.583333320377</v>
      </c>
      <c r="E5348" s="21" t="b">
        <f t="shared" si="830"/>
        <v>0</v>
      </c>
      <c r="F5348" s="21" t="b">
        <f t="shared" si="831"/>
        <v>0</v>
      </c>
      <c r="G5348" s="20">
        <f t="shared" si="832"/>
        <v>1</v>
      </c>
      <c r="H5348" s="20">
        <f t="shared" si="833"/>
        <v>24</v>
      </c>
      <c r="I5348" s="20">
        <f t="shared" si="838"/>
        <v>15</v>
      </c>
      <c r="J5348" s="21">
        <f t="shared" si="839"/>
        <v>39670</v>
      </c>
      <c r="K5348" s="21"/>
      <c r="L5348" s="21" t="str">
        <f t="shared" si="834"/>
        <v>Sunday</v>
      </c>
      <c r="M5348" s="20">
        <f t="shared" si="835"/>
        <v>8</v>
      </c>
      <c r="N5348" s="19">
        <v>5166</v>
      </c>
      <c r="O5348" s="4">
        <f>MATCH(N5348-1,'Supply Data'!$K$12:$K$17)+1</f>
        <v>5</v>
      </c>
      <c r="P5348">
        <f>INDEX('Supply Data'!$L$12:$L$17,'Demand Data'!O5348)</f>
        <v>75</v>
      </c>
      <c r="R5348" t="str">
        <f t="shared" si="836"/>
        <v>10-Aug-08 Sunday 15</v>
      </c>
    </row>
    <row r="5349" spans="4:18" x14ac:dyDescent="0.35">
      <c r="D5349" s="21">
        <f t="shared" si="837"/>
        <v>39670.624999987042</v>
      </c>
      <c r="E5349" s="21" t="b">
        <f t="shared" si="830"/>
        <v>0</v>
      </c>
      <c r="F5349" s="21" t="b">
        <f t="shared" si="831"/>
        <v>0</v>
      </c>
      <c r="G5349" s="20">
        <f t="shared" si="832"/>
        <v>1</v>
      </c>
      <c r="H5349" s="20">
        <f t="shared" si="833"/>
        <v>24</v>
      </c>
      <c r="I5349" s="20">
        <f t="shared" si="838"/>
        <v>16</v>
      </c>
      <c r="J5349" s="21">
        <f t="shared" si="839"/>
        <v>39670</v>
      </c>
      <c r="K5349" s="21"/>
      <c r="L5349" s="21" t="str">
        <f t="shared" si="834"/>
        <v>Sunday</v>
      </c>
      <c r="M5349" s="20">
        <f t="shared" si="835"/>
        <v>8</v>
      </c>
      <c r="N5349" s="19">
        <v>5034</v>
      </c>
      <c r="O5349" s="4">
        <f>MATCH(N5349-1,'Supply Data'!$K$12:$K$17)+1</f>
        <v>5</v>
      </c>
      <c r="P5349">
        <f>INDEX('Supply Data'!$L$12:$L$17,'Demand Data'!O5349)</f>
        <v>75</v>
      </c>
      <c r="R5349" t="str">
        <f t="shared" si="836"/>
        <v>10-Aug-08 Sunday 16</v>
      </c>
    </row>
    <row r="5350" spans="4:18" x14ac:dyDescent="0.35">
      <c r="D5350" s="21">
        <f t="shared" si="837"/>
        <v>39670.666666653706</v>
      </c>
      <c r="E5350" s="21" t="b">
        <f t="shared" si="830"/>
        <v>0</v>
      </c>
      <c r="F5350" s="21" t="b">
        <f t="shared" si="831"/>
        <v>0</v>
      </c>
      <c r="G5350" s="20">
        <f t="shared" si="832"/>
        <v>1</v>
      </c>
      <c r="H5350" s="20">
        <f t="shared" si="833"/>
        <v>24</v>
      </c>
      <c r="I5350" s="20">
        <f t="shared" si="838"/>
        <v>17</v>
      </c>
      <c r="J5350" s="21">
        <f t="shared" si="839"/>
        <v>39670</v>
      </c>
      <c r="K5350" s="21"/>
      <c r="L5350" s="21" t="str">
        <f t="shared" si="834"/>
        <v>Sunday</v>
      </c>
      <c r="M5350" s="20">
        <f t="shared" si="835"/>
        <v>8</v>
      </c>
      <c r="N5350" s="19">
        <v>4851</v>
      </c>
      <c r="O5350" s="4">
        <f>MATCH(N5350-1,'Supply Data'!$K$12:$K$17)+1</f>
        <v>5</v>
      </c>
      <c r="P5350">
        <f>INDEX('Supply Data'!$L$12:$L$17,'Demand Data'!O5350)</f>
        <v>75</v>
      </c>
      <c r="R5350" t="str">
        <f t="shared" si="836"/>
        <v>10-Aug-08 Sunday 17</v>
      </c>
    </row>
    <row r="5351" spans="4:18" x14ac:dyDescent="0.35">
      <c r="D5351" s="21">
        <f t="shared" si="837"/>
        <v>39670.70833332037</v>
      </c>
      <c r="E5351" s="21" t="b">
        <f t="shared" si="830"/>
        <v>0</v>
      </c>
      <c r="F5351" s="21" t="b">
        <f t="shared" si="831"/>
        <v>0</v>
      </c>
      <c r="G5351" s="20">
        <f t="shared" si="832"/>
        <v>1</v>
      </c>
      <c r="H5351" s="20">
        <f t="shared" si="833"/>
        <v>24</v>
      </c>
      <c r="I5351" s="20">
        <f t="shared" si="838"/>
        <v>18</v>
      </c>
      <c r="J5351" s="21">
        <f t="shared" si="839"/>
        <v>39670</v>
      </c>
      <c r="K5351" s="21"/>
      <c r="L5351" s="21" t="str">
        <f t="shared" si="834"/>
        <v>Sunday</v>
      </c>
      <c r="M5351" s="20">
        <f t="shared" si="835"/>
        <v>8</v>
      </c>
      <c r="N5351" s="19">
        <v>4915.5</v>
      </c>
      <c r="O5351" s="4">
        <f>MATCH(N5351-1,'Supply Data'!$K$12:$K$17)+1</f>
        <v>5</v>
      </c>
      <c r="P5351">
        <f>INDEX('Supply Data'!$L$12:$L$17,'Demand Data'!O5351)</f>
        <v>75</v>
      </c>
      <c r="R5351" t="str">
        <f t="shared" si="836"/>
        <v>10-Aug-08 Sunday 18</v>
      </c>
    </row>
    <row r="5352" spans="4:18" x14ac:dyDescent="0.35">
      <c r="D5352" s="21">
        <f t="shared" si="837"/>
        <v>39670.749999987034</v>
      </c>
      <c r="E5352" s="21" t="b">
        <f t="shared" si="830"/>
        <v>0</v>
      </c>
      <c r="F5352" s="21" t="b">
        <f t="shared" si="831"/>
        <v>0</v>
      </c>
      <c r="G5352" s="20">
        <f t="shared" si="832"/>
        <v>1</v>
      </c>
      <c r="H5352" s="20">
        <f t="shared" si="833"/>
        <v>24</v>
      </c>
      <c r="I5352" s="20">
        <f t="shared" si="838"/>
        <v>19</v>
      </c>
      <c r="J5352" s="21">
        <f t="shared" si="839"/>
        <v>39670</v>
      </c>
      <c r="K5352" s="21"/>
      <c r="L5352" s="21" t="str">
        <f t="shared" si="834"/>
        <v>Sunday</v>
      </c>
      <c r="M5352" s="20">
        <f t="shared" si="835"/>
        <v>8</v>
      </c>
      <c r="N5352" s="19">
        <v>5496</v>
      </c>
      <c r="O5352" s="4">
        <f>MATCH(N5352-1,'Supply Data'!$K$12:$K$17)+1</f>
        <v>5</v>
      </c>
      <c r="P5352">
        <f>INDEX('Supply Data'!$L$12:$L$17,'Demand Data'!O5352)</f>
        <v>75</v>
      </c>
      <c r="R5352" t="str">
        <f t="shared" si="836"/>
        <v>10-Aug-08 Sunday 19</v>
      </c>
    </row>
    <row r="5353" spans="4:18" x14ac:dyDescent="0.35">
      <c r="D5353" s="21">
        <f t="shared" si="837"/>
        <v>39670.791666653698</v>
      </c>
      <c r="E5353" s="21" t="b">
        <f t="shared" si="830"/>
        <v>0</v>
      </c>
      <c r="F5353" s="21" t="b">
        <f t="shared" si="831"/>
        <v>0</v>
      </c>
      <c r="G5353" s="20">
        <f t="shared" si="832"/>
        <v>1</v>
      </c>
      <c r="H5353" s="20">
        <f t="shared" si="833"/>
        <v>24</v>
      </c>
      <c r="I5353" s="20">
        <f t="shared" si="838"/>
        <v>20</v>
      </c>
      <c r="J5353" s="21">
        <f t="shared" si="839"/>
        <v>39670</v>
      </c>
      <c r="K5353" s="21"/>
      <c r="L5353" s="21" t="str">
        <f t="shared" si="834"/>
        <v>Sunday</v>
      </c>
      <c r="M5353" s="20">
        <f t="shared" si="835"/>
        <v>8</v>
      </c>
      <c r="N5353" s="19">
        <v>5515.5</v>
      </c>
      <c r="O5353" s="4">
        <f>MATCH(N5353-1,'Supply Data'!$K$12:$K$17)+1</f>
        <v>5</v>
      </c>
      <c r="P5353">
        <f>INDEX('Supply Data'!$L$12:$L$17,'Demand Data'!O5353)</f>
        <v>75</v>
      </c>
      <c r="R5353" t="str">
        <f t="shared" si="836"/>
        <v>10-Aug-08 Sunday 20</v>
      </c>
    </row>
    <row r="5354" spans="4:18" x14ac:dyDescent="0.35">
      <c r="D5354" s="21">
        <f t="shared" si="837"/>
        <v>39670.833333320363</v>
      </c>
      <c r="E5354" s="21" t="b">
        <f t="shared" si="830"/>
        <v>0</v>
      </c>
      <c r="F5354" s="21" t="b">
        <f t="shared" si="831"/>
        <v>0</v>
      </c>
      <c r="G5354" s="20">
        <f t="shared" si="832"/>
        <v>1</v>
      </c>
      <c r="H5354" s="20">
        <f t="shared" si="833"/>
        <v>24</v>
      </c>
      <c r="I5354" s="20">
        <f t="shared" si="838"/>
        <v>21</v>
      </c>
      <c r="J5354" s="21">
        <f t="shared" si="839"/>
        <v>39670</v>
      </c>
      <c r="K5354" s="21"/>
      <c r="L5354" s="21" t="str">
        <f t="shared" si="834"/>
        <v>Sunday</v>
      </c>
      <c r="M5354" s="20">
        <f t="shared" si="835"/>
        <v>8</v>
      </c>
      <c r="N5354" s="19">
        <v>5359.5</v>
      </c>
      <c r="O5354" s="4">
        <f>MATCH(N5354-1,'Supply Data'!$K$12:$K$17)+1</f>
        <v>5</v>
      </c>
      <c r="P5354">
        <f>INDEX('Supply Data'!$L$12:$L$17,'Demand Data'!O5354)</f>
        <v>75</v>
      </c>
      <c r="R5354" t="str">
        <f t="shared" si="836"/>
        <v>10-Aug-08 Sunday 21</v>
      </c>
    </row>
    <row r="5355" spans="4:18" x14ac:dyDescent="0.35">
      <c r="D5355" s="21">
        <f t="shared" si="837"/>
        <v>39670.874999987027</v>
      </c>
      <c r="E5355" s="21" t="b">
        <f t="shared" si="830"/>
        <v>0</v>
      </c>
      <c r="F5355" s="21" t="b">
        <f t="shared" si="831"/>
        <v>0</v>
      </c>
      <c r="G5355" s="20">
        <f t="shared" si="832"/>
        <v>1</v>
      </c>
      <c r="H5355" s="20">
        <f t="shared" si="833"/>
        <v>24</v>
      </c>
      <c r="I5355" s="20">
        <f t="shared" si="838"/>
        <v>22</v>
      </c>
      <c r="J5355" s="21">
        <f t="shared" si="839"/>
        <v>39670</v>
      </c>
      <c r="K5355" s="21"/>
      <c r="L5355" s="21" t="str">
        <f t="shared" si="834"/>
        <v>Sunday</v>
      </c>
      <c r="M5355" s="20">
        <f t="shared" si="835"/>
        <v>8</v>
      </c>
      <c r="N5355" s="19">
        <v>4947</v>
      </c>
      <c r="O5355" s="4">
        <f>MATCH(N5355-1,'Supply Data'!$K$12:$K$17)+1</f>
        <v>5</v>
      </c>
      <c r="P5355">
        <f>INDEX('Supply Data'!$L$12:$L$17,'Demand Data'!O5355)</f>
        <v>75</v>
      </c>
      <c r="R5355" t="str">
        <f t="shared" si="836"/>
        <v>10-Aug-08 Sunday 22</v>
      </c>
    </row>
    <row r="5356" spans="4:18" x14ac:dyDescent="0.35">
      <c r="D5356" s="21">
        <f t="shared" si="837"/>
        <v>39670.916666653691</v>
      </c>
      <c r="E5356" s="21" t="b">
        <f t="shared" si="830"/>
        <v>0</v>
      </c>
      <c r="F5356" s="21" t="b">
        <f t="shared" si="831"/>
        <v>0</v>
      </c>
      <c r="G5356" s="20">
        <f t="shared" si="832"/>
        <v>1</v>
      </c>
      <c r="H5356" s="20">
        <f t="shared" si="833"/>
        <v>24</v>
      </c>
      <c r="I5356" s="20">
        <f t="shared" si="838"/>
        <v>23</v>
      </c>
      <c r="J5356" s="21">
        <f t="shared" si="839"/>
        <v>39670</v>
      </c>
      <c r="K5356" s="21"/>
      <c r="L5356" s="21" t="str">
        <f t="shared" si="834"/>
        <v>Sunday</v>
      </c>
      <c r="M5356" s="20">
        <f t="shared" si="835"/>
        <v>8</v>
      </c>
      <c r="N5356" s="19">
        <v>4546.5</v>
      </c>
      <c r="O5356" s="4">
        <f>MATCH(N5356-1,'Supply Data'!$K$12:$K$17)+1</f>
        <v>4</v>
      </c>
      <c r="P5356">
        <f>INDEX('Supply Data'!$L$12:$L$17,'Demand Data'!O5356)</f>
        <v>50</v>
      </c>
      <c r="R5356" t="str">
        <f t="shared" si="836"/>
        <v>10-Aug-08 Sunday 23</v>
      </c>
    </row>
    <row r="5357" spans="4:18" x14ac:dyDescent="0.35">
      <c r="D5357" s="21">
        <f t="shared" si="837"/>
        <v>39670.958333320355</v>
      </c>
      <c r="E5357" s="21" t="b">
        <f t="shared" si="830"/>
        <v>0</v>
      </c>
      <c r="F5357" s="21" t="b">
        <f t="shared" si="831"/>
        <v>0</v>
      </c>
      <c r="G5357" s="20">
        <f t="shared" si="832"/>
        <v>1</v>
      </c>
      <c r="H5357" s="20">
        <f t="shared" si="833"/>
        <v>24</v>
      </c>
      <c r="I5357" s="20">
        <f t="shared" si="838"/>
        <v>24</v>
      </c>
      <c r="J5357" s="21">
        <f t="shared" si="839"/>
        <v>39670</v>
      </c>
      <c r="K5357" s="21"/>
      <c r="L5357" s="21" t="str">
        <f t="shared" si="834"/>
        <v>Sunday</v>
      </c>
      <c r="M5357" s="20">
        <f t="shared" si="835"/>
        <v>8</v>
      </c>
      <c r="N5357" s="19">
        <v>4237.5</v>
      </c>
      <c r="O5357" s="4">
        <f>MATCH(N5357-1,'Supply Data'!$K$12:$K$17)+1</f>
        <v>4</v>
      </c>
      <c r="P5357">
        <f>INDEX('Supply Data'!$L$12:$L$17,'Demand Data'!O5357)</f>
        <v>50</v>
      </c>
      <c r="R5357" t="str">
        <f t="shared" si="836"/>
        <v>10-Aug-08 Sunday 24</v>
      </c>
    </row>
    <row r="5358" spans="4:18" x14ac:dyDescent="0.35">
      <c r="D5358" s="21">
        <f t="shared" si="837"/>
        <v>39670.99999998702</v>
      </c>
      <c r="E5358" s="21" t="b">
        <f t="shared" si="830"/>
        <v>0</v>
      </c>
      <c r="F5358" s="21" t="b">
        <f t="shared" si="831"/>
        <v>0</v>
      </c>
      <c r="G5358" s="20">
        <f t="shared" si="832"/>
        <v>1</v>
      </c>
      <c r="H5358" s="20">
        <f t="shared" si="833"/>
        <v>24</v>
      </c>
      <c r="I5358" s="20">
        <f t="shared" si="838"/>
        <v>1</v>
      </c>
      <c r="J5358" s="21">
        <f t="shared" si="839"/>
        <v>39671</v>
      </c>
      <c r="K5358" s="21"/>
      <c r="L5358" s="21" t="str">
        <f t="shared" si="834"/>
        <v>Monday</v>
      </c>
      <c r="M5358" s="20">
        <f t="shared" si="835"/>
        <v>8</v>
      </c>
      <c r="N5358" s="19">
        <v>4126.5</v>
      </c>
      <c r="O5358" s="4">
        <f>MATCH(N5358-1,'Supply Data'!$K$12:$K$17)+1</f>
        <v>4</v>
      </c>
      <c r="P5358">
        <f>INDEX('Supply Data'!$L$12:$L$17,'Demand Data'!O5358)</f>
        <v>50</v>
      </c>
      <c r="R5358" t="str">
        <f t="shared" si="836"/>
        <v>11-Aug-08 Monday 1</v>
      </c>
    </row>
    <row r="5359" spans="4:18" x14ac:dyDescent="0.35">
      <c r="D5359" s="21">
        <f t="shared" si="837"/>
        <v>39671.041666653684</v>
      </c>
      <c r="E5359" s="21" t="b">
        <f t="shared" si="830"/>
        <v>0</v>
      </c>
      <c r="F5359" s="21" t="b">
        <f t="shared" si="831"/>
        <v>0</v>
      </c>
      <c r="G5359" s="20">
        <f t="shared" si="832"/>
        <v>1</v>
      </c>
      <c r="H5359" s="20">
        <f t="shared" si="833"/>
        <v>24</v>
      </c>
      <c r="I5359" s="20">
        <f t="shared" si="838"/>
        <v>2</v>
      </c>
      <c r="J5359" s="21">
        <f t="shared" si="839"/>
        <v>39671</v>
      </c>
      <c r="K5359" s="21"/>
      <c r="L5359" s="21" t="str">
        <f t="shared" si="834"/>
        <v>Monday</v>
      </c>
      <c r="M5359" s="20">
        <f t="shared" si="835"/>
        <v>8</v>
      </c>
      <c r="N5359" s="19">
        <v>3997.5</v>
      </c>
      <c r="O5359" s="4">
        <f>MATCH(N5359-1,'Supply Data'!$K$12:$K$17)+1</f>
        <v>4</v>
      </c>
      <c r="P5359">
        <f>INDEX('Supply Data'!$L$12:$L$17,'Demand Data'!O5359)</f>
        <v>50</v>
      </c>
      <c r="R5359" t="str">
        <f t="shared" si="836"/>
        <v>11-Aug-08 Monday 2</v>
      </c>
    </row>
    <row r="5360" spans="4:18" x14ac:dyDescent="0.35">
      <c r="D5360" s="21">
        <f t="shared" si="837"/>
        <v>39671.083333320348</v>
      </c>
      <c r="E5360" s="21" t="b">
        <f t="shared" si="830"/>
        <v>0</v>
      </c>
      <c r="F5360" s="21" t="b">
        <f t="shared" si="831"/>
        <v>0</v>
      </c>
      <c r="G5360" s="20">
        <f t="shared" si="832"/>
        <v>1</v>
      </c>
      <c r="H5360" s="20">
        <f t="shared" si="833"/>
        <v>24</v>
      </c>
      <c r="I5360" s="20">
        <f t="shared" si="838"/>
        <v>3</v>
      </c>
      <c r="J5360" s="21">
        <f t="shared" si="839"/>
        <v>39671</v>
      </c>
      <c r="K5360" s="21"/>
      <c r="L5360" s="21" t="str">
        <f t="shared" si="834"/>
        <v>Monday</v>
      </c>
      <c r="M5360" s="20">
        <f t="shared" si="835"/>
        <v>8</v>
      </c>
      <c r="N5360" s="19">
        <v>3909</v>
      </c>
      <c r="O5360" s="4">
        <f>MATCH(N5360-1,'Supply Data'!$K$12:$K$17)+1</f>
        <v>4</v>
      </c>
      <c r="P5360">
        <f>INDEX('Supply Data'!$L$12:$L$17,'Demand Data'!O5360)</f>
        <v>50</v>
      </c>
      <c r="R5360" t="str">
        <f t="shared" si="836"/>
        <v>11-Aug-08 Monday 3</v>
      </c>
    </row>
    <row r="5361" spans="4:18" x14ac:dyDescent="0.35">
      <c r="D5361" s="21">
        <f t="shared" si="837"/>
        <v>39671.124999987012</v>
      </c>
      <c r="E5361" s="21" t="b">
        <f t="shared" si="830"/>
        <v>0</v>
      </c>
      <c r="F5361" s="21" t="b">
        <f t="shared" si="831"/>
        <v>0</v>
      </c>
      <c r="G5361" s="20">
        <f t="shared" si="832"/>
        <v>1</v>
      </c>
      <c r="H5361" s="20">
        <f t="shared" si="833"/>
        <v>24</v>
      </c>
      <c r="I5361" s="20">
        <f t="shared" si="838"/>
        <v>4</v>
      </c>
      <c r="J5361" s="21">
        <f t="shared" si="839"/>
        <v>39671</v>
      </c>
      <c r="K5361" s="21"/>
      <c r="L5361" s="21" t="str">
        <f t="shared" si="834"/>
        <v>Monday</v>
      </c>
      <c r="M5361" s="20">
        <f t="shared" si="835"/>
        <v>8</v>
      </c>
      <c r="N5361" s="19">
        <v>3760.5</v>
      </c>
      <c r="O5361" s="4">
        <f>MATCH(N5361-1,'Supply Data'!$K$12:$K$17)+1</f>
        <v>4</v>
      </c>
      <c r="P5361">
        <f>INDEX('Supply Data'!$L$12:$L$17,'Demand Data'!O5361)</f>
        <v>50</v>
      </c>
      <c r="R5361" t="str">
        <f t="shared" si="836"/>
        <v>11-Aug-08 Monday 4</v>
      </c>
    </row>
    <row r="5362" spans="4:18" x14ac:dyDescent="0.35">
      <c r="D5362" s="21">
        <f t="shared" si="837"/>
        <v>39671.166666653677</v>
      </c>
      <c r="E5362" s="21" t="b">
        <f t="shared" si="830"/>
        <v>0</v>
      </c>
      <c r="F5362" s="21" t="b">
        <f t="shared" si="831"/>
        <v>0</v>
      </c>
      <c r="G5362" s="20">
        <f t="shared" si="832"/>
        <v>1</v>
      </c>
      <c r="H5362" s="20">
        <f t="shared" si="833"/>
        <v>24</v>
      </c>
      <c r="I5362" s="20">
        <f t="shared" si="838"/>
        <v>5</v>
      </c>
      <c r="J5362" s="21">
        <f t="shared" si="839"/>
        <v>39671</v>
      </c>
      <c r="K5362" s="21"/>
      <c r="L5362" s="21" t="str">
        <f t="shared" si="834"/>
        <v>Monday</v>
      </c>
      <c r="M5362" s="20">
        <f t="shared" si="835"/>
        <v>8</v>
      </c>
      <c r="N5362" s="19">
        <v>3787.5</v>
      </c>
      <c r="O5362" s="4">
        <f>MATCH(N5362-1,'Supply Data'!$K$12:$K$17)+1</f>
        <v>4</v>
      </c>
      <c r="P5362">
        <f>INDEX('Supply Data'!$L$12:$L$17,'Demand Data'!O5362)</f>
        <v>50</v>
      </c>
      <c r="R5362" t="str">
        <f t="shared" si="836"/>
        <v>11-Aug-08 Monday 5</v>
      </c>
    </row>
    <row r="5363" spans="4:18" x14ac:dyDescent="0.35">
      <c r="D5363" s="21">
        <f t="shared" si="837"/>
        <v>39671.208333320341</v>
      </c>
      <c r="E5363" s="21" t="b">
        <f t="shared" si="830"/>
        <v>0</v>
      </c>
      <c r="F5363" s="21" t="b">
        <f t="shared" si="831"/>
        <v>0</v>
      </c>
      <c r="G5363" s="20">
        <f t="shared" si="832"/>
        <v>1</v>
      </c>
      <c r="H5363" s="20">
        <f t="shared" si="833"/>
        <v>24</v>
      </c>
      <c r="I5363" s="20">
        <f t="shared" si="838"/>
        <v>6</v>
      </c>
      <c r="J5363" s="21">
        <f t="shared" si="839"/>
        <v>39671</v>
      </c>
      <c r="K5363" s="21"/>
      <c r="L5363" s="21" t="str">
        <f t="shared" si="834"/>
        <v>Monday</v>
      </c>
      <c r="M5363" s="20">
        <f t="shared" si="835"/>
        <v>8</v>
      </c>
      <c r="N5363" s="19">
        <v>3639</v>
      </c>
      <c r="O5363" s="4">
        <f>MATCH(N5363-1,'Supply Data'!$K$12:$K$17)+1</f>
        <v>4</v>
      </c>
      <c r="P5363">
        <f>INDEX('Supply Data'!$L$12:$L$17,'Demand Data'!O5363)</f>
        <v>50</v>
      </c>
      <c r="R5363" t="str">
        <f t="shared" si="836"/>
        <v>11-Aug-08 Monday 6</v>
      </c>
    </row>
    <row r="5364" spans="4:18" x14ac:dyDescent="0.35">
      <c r="D5364" s="21">
        <f t="shared" si="837"/>
        <v>39671.249999987005</v>
      </c>
      <c r="E5364" s="21" t="b">
        <f t="shared" si="830"/>
        <v>0</v>
      </c>
      <c r="F5364" s="21" t="b">
        <f t="shared" si="831"/>
        <v>0</v>
      </c>
      <c r="G5364" s="20">
        <f t="shared" si="832"/>
        <v>1</v>
      </c>
      <c r="H5364" s="20">
        <f t="shared" si="833"/>
        <v>24</v>
      </c>
      <c r="I5364" s="20">
        <f t="shared" si="838"/>
        <v>7</v>
      </c>
      <c r="J5364" s="21">
        <f t="shared" si="839"/>
        <v>39671</v>
      </c>
      <c r="K5364" s="21"/>
      <c r="L5364" s="21" t="str">
        <f t="shared" si="834"/>
        <v>Monday</v>
      </c>
      <c r="M5364" s="20">
        <f t="shared" si="835"/>
        <v>8</v>
      </c>
      <c r="N5364" s="19">
        <v>3502.5</v>
      </c>
      <c r="O5364" s="4">
        <f>MATCH(N5364-1,'Supply Data'!$K$12:$K$17)+1</f>
        <v>3</v>
      </c>
      <c r="P5364">
        <f>INDEX('Supply Data'!$L$12:$L$17,'Demand Data'!O5364)</f>
        <v>23</v>
      </c>
      <c r="R5364" t="str">
        <f t="shared" si="836"/>
        <v>11-Aug-08 Monday 7</v>
      </c>
    </row>
    <row r="5365" spans="4:18" x14ac:dyDescent="0.35">
      <c r="D5365" s="21">
        <f t="shared" si="837"/>
        <v>39671.291666653669</v>
      </c>
      <c r="E5365" s="21" t="b">
        <f t="shared" si="830"/>
        <v>0</v>
      </c>
      <c r="F5365" s="21" t="b">
        <f t="shared" si="831"/>
        <v>0</v>
      </c>
      <c r="G5365" s="20">
        <f t="shared" si="832"/>
        <v>1</v>
      </c>
      <c r="H5365" s="20">
        <f t="shared" si="833"/>
        <v>24</v>
      </c>
      <c r="I5365" s="20">
        <f t="shared" si="838"/>
        <v>8</v>
      </c>
      <c r="J5365" s="21">
        <f t="shared" si="839"/>
        <v>39671</v>
      </c>
      <c r="K5365" s="21"/>
      <c r="L5365" s="21" t="str">
        <f t="shared" si="834"/>
        <v>Monday</v>
      </c>
      <c r="M5365" s="20">
        <f t="shared" si="835"/>
        <v>8</v>
      </c>
      <c r="N5365" s="19">
        <v>3558</v>
      </c>
      <c r="O5365" s="4">
        <f>MATCH(N5365-1,'Supply Data'!$K$12:$K$17)+1</f>
        <v>3</v>
      </c>
      <c r="P5365">
        <f>INDEX('Supply Data'!$L$12:$L$17,'Demand Data'!O5365)</f>
        <v>23</v>
      </c>
      <c r="R5365" t="str">
        <f t="shared" si="836"/>
        <v>11-Aug-08 Monday 8</v>
      </c>
    </row>
    <row r="5366" spans="4:18" x14ac:dyDescent="0.35">
      <c r="D5366" s="21">
        <f t="shared" si="837"/>
        <v>39671.333333320334</v>
      </c>
      <c r="E5366" s="21" t="b">
        <f t="shared" si="830"/>
        <v>0</v>
      </c>
      <c r="F5366" s="21" t="b">
        <f t="shared" si="831"/>
        <v>0</v>
      </c>
      <c r="G5366" s="20">
        <f t="shared" si="832"/>
        <v>1</v>
      </c>
      <c r="H5366" s="20">
        <f t="shared" si="833"/>
        <v>24</v>
      </c>
      <c r="I5366" s="20">
        <f t="shared" si="838"/>
        <v>9</v>
      </c>
      <c r="J5366" s="21">
        <f t="shared" si="839"/>
        <v>39671</v>
      </c>
      <c r="K5366" s="21"/>
      <c r="L5366" s="21" t="str">
        <f t="shared" si="834"/>
        <v>Monday</v>
      </c>
      <c r="M5366" s="20">
        <f t="shared" si="835"/>
        <v>8</v>
      </c>
      <c r="N5366" s="19">
        <v>3712.5</v>
      </c>
      <c r="O5366" s="4">
        <f>MATCH(N5366-1,'Supply Data'!$K$12:$K$17)+1</f>
        <v>4</v>
      </c>
      <c r="P5366">
        <f>INDEX('Supply Data'!$L$12:$L$17,'Demand Data'!O5366)</f>
        <v>50</v>
      </c>
      <c r="R5366" t="str">
        <f t="shared" si="836"/>
        <v>11-Aug-08 Monday 9</v>
      </c>
    </row>
    <row r="5367" spans="4:18" x14ac:dyDescent="0.35">
      <c r="D5367" s="21">
        <f t="shared" si="837"/>
        <v>39671.374999986998</v>
      </c>
      <c r="E5367" s="21" t="b">
        <f t="shared" si="830"/>
        <v>0</v>
      </c>
      <c r="F5367" s="21" t="b">
        <f t="shared" si="831"/>
        <v>0</v>
      </c>
      <c r="G5367" s="20">
        <f t="shared" si="832"/>
        <v>1</v>
      </c>
      <c r="H5367" s="20">
        <f t="shared" si="833"/>
        <v>24</v>
      </c>
      <c r="I5367" s="20">
        <f t="shared" si="838"/>
        <v>10</v>
      </c>
      <c r="J5367" s="21">
        <f t="shared" si="839"/>
        <v>39671</v>
      </c>
      <c r="K5367" s="21"/>
      <c r="L5367" s="21" t="str">
        <f t="shared" si="834"/>
        <v>Monday</v>
      </c>
      <c r="M5367" s="20">
        <f t="shared" si="835"/>
        <v>8</v>
      </c>
      <c r="N5367" s="19">
        <v>3901.5</v>
      </c>
      <c r="O5367" s="4">
        <f>MATCH(N5367-1,'Supply Data'!$K$12:$K$17)+1</f>
        <v>4</v>
      </c>
      <c r="P5367">
        <f>INDEX('Supply Data'!$L$12:$L$17,'Demand Data'!O5367)</f>
        <v>50</v>
      </c>
      <c r="R5367" t="str">
        <f t="shared" si="836"/>
        <v>11-Aug-08 Monday 10</v>
      </c>
    </row>
    <row r="5368" spans="4:18" x14ac:dyDescent="0.35">
      <c r="D5368" s="21">
        <f t="shared" si="837"/>
        <v>39671.416666653662</v>
      </c>
      <c r="E5368" s="21" t="b">
        <f t="shared" si="830"/>
        <v>0</v>
      </c>
      <c r="F5368" s="21" t="b">
        <f t="shared" si="831"/>
        <v>0</v>
      </c>
      <c r="G5368" s="20">
        <f t="shared" si="832"/>
        <v>1</v>
      </c>
      <c r="H5368" s="20">
        <f t="shared" si="833"/>
        <v>24</v>
      </c>
      <c r="I5368" s="20">
        <f t="shared" si="838"/>
        <v>11</v>
      </c>
      <c r="J5368" s="21">
        <f t="shared" si="839"/>
        <v>39671</v>
      </c>
      <c r="K5368" s="21"/>
      <c r="L5368" s="21" t="str">
        <f t="shared" si="834"/>
        <v>Monday</v>
      </c>
      <c r="M5368" s="20">
        <f t="shared" si="835"/>
        <v>8</v>
      </c>
      <c r="N5368" s="19">
        <v>4092</v>
      </c>
      <c r="O5368" s="4">
        <f>MATCH(N5368-1,'Supply Data'!$K$12:$K$17)+1</f>
        <v>4</v>
      </c>
      <c r="P5368">
        <f>INDEX('Supply Data'!$L$12:$L$17,'Demand Data'!O5368)</f>
        <v>50</v>
      </c>
      <c r="R5368" t="str">
        <f t="shared" si="836"/>
        <v>11-Aug-08 Monday 11</v>
      </c>
    </row>
    <row r="5369" spans="4:18" x14ac:dyDescent="0.35">
      <c r="D5369" s="21">
        <f t="shared" si="837"/>
        <v>39671.458333320326</v>
      </c>
      <c r="E5369" s="21" t="b">
        <f t="shared" si="830"/>
        <v>0</v>
      </c>
      <c r="F5369" s="21" t="b">
        <f t="shared" si="831"/>
        <v>0</v>
      </c>
      <c r="G5369" s="20">
        <f t="shared" si="832"/>
        <v>1</v>
      </c>
      <c r="H5369" s="20">
        <f t="shared" si="833"/>
        <v>24</v>
      </c>
      <c r="I5369" s="20">
        <f t="shared" si="838"/>
        <v>12</v>
      </c>
      <c r="J5369" s="21">
        <f t="shared" si="839"/>
        <v>39671</v>
      </c>
      <c r="K5369" s="21"/>
      <c r="L5369" s="21" t="str">
        <f t="shared" si="834"/>
        <v>Monday</v>
      </c>
      <c r="M5369" s="20">
        <f t="shared" si="835"/>
        <v>8</v>
      </c>
      <c r="N5369" s="19">
        <v>4024.5</v>
      </c>
      <c r="O5369" s="4">
        <f>MATCH(N5369-1,'Supply Data'!$K$12:$K$17)+1</f>
        <v>4</v>
      </c>
      <c r="P5369">
        <f>INDEX('Supply Data'!$L$12:$L$17,'Demand Data'!O5369)</f>
        <v>50</v>
      </c>
      <c r="R5369" t="str">
        <f t="shared" si="836"/>
        <v>11-Aug-08 Monday 12</v>
      </c>
    </row>
    <row r="5370" spans="4:18" x14ac:dyDescent="0.35">
      <c r="D5370" s="21">
        <f t="shared" si="837"/>
        <v>39671.499999986991</v>
      </c>
      <c r="E5370" s="21" t="b">
        <f t="shared" si="830"/>
        <v>0</v>
      </c>
      <c r="F5370" s="21" t="b">
        <f t="shared" si="831"/>
        <v>0</v>
      </c>
      <c r="G5370" s="20">
        <f t="shared" si="832"/>
        <v>1</v>
      </c>
      <c r="H5370" s="20">
        <f t="shared" si="833"/>
        <v>24</v>
      </c>
      <c r="I5370" s="20">
        <f t="shared" si="838"/>
        <v>13</v>
      </c>
      <c r="J5370" s="21">
        <f t="shared" si="839"/>
        <v>39671</v>
      </c>
      <c r="K5370" s="21"/>
      <c r="L5370" s="21" t="str">
        <f t="shared" si="834"/>
        <v>Monday</v>
      </c>
      <c r="M5370" s="20">
        <f t="shared" si="835"/>
        <v>8</v>
      </c>
      <c r="N5370" s="19">
        <v>3973.5</v>
      </c>
      <c r="O5370" s="4">
        <f>MATCH(N5370-1,'Supply Data'!$K$12:$K$17)+1</f>
        <v>4</v>
      </c>
      <c r="P5370">
        <f>INDEX('Supply Data'!$L$12:$L$17,'Demand Data'!O5370)</f>
        <v>50</v>
      </c>
      <c r="R5370" t="str">
        <f t="shared" si="836"/>
        <v>11-Aug-08 Monday 13</v>
      </c>
    </row>
    <row r="5371" spans="4:18" x14ac:dyDescent="0.35">
      <c r="D5371" s="21">
        <f t="shared" si="837"/>
        <v>39671.541666653655</v>
      </c>
      <c r="E5371" s="21" t="b">
        <f t="shared" si="830"/>
        <v>0</v>
      </c>
      <c r="F5371" s="21" t="b">
        <f t="shared" si="831"/>
        <v>0</v>
      </c>
      <c r="G5371" s="20">
        <f t="shared" si="832"/>
        <v>1</v>
      </c>
      <c r="H5371" s="20">
        <f t="shared" si="833"/>
        <v>24</v>
      </c>
      <c r="I5371" s="20">
        <f t="shared" si="838"/>
        <v>14</v>
      </c>
      <c r="J5371" s="21">
        <f t="shared" si="839"/>
        <v>39671</v>
      </c>
      <c r="K5371" s="21"/>
      <c r="L5371" s="21" t="str">
        <f t="shared" si="834"/>
        <v>Monday</v>
      </c>
      <c r="M5371" s="20">
        <f t="shared" si="835"/>
        <v>8</v>
      </c>
      <c r="N5371" s="19">
        <v>3969</v>
      </c>
      <c r="O5371" s="4">
        <f>MATCH(N5371-1,'Supply Data'!$K$12:$K$17)+1</f>
        <v>4</v>
      </c>
      <c r="P5371">
        <f>INDEX('Supply Data'!$L$12:$L$17,'Demand Data'!O5371)</f>
        <v>50</v>
      </c>
      <c r="R5371" t="str">
        <f t="shared" si="836"/>
        <v>11-Aug-08 Monday 14</v>
      </c>
    </row>
    <row r="5372" spans="4:18" x14ac:dyDescent="0.35">
      <c r="D5372" s="21">
        <f t="shared" si="837"/>
        <v>39671.583333320319</v>
      </c>
      <c r="E5372" s="21" t="b">
        <f t="shared" si="830"/>
        <v>0</v>
      </c>
      <c r="F5372" s="21" t="b">
        <f t="shared" si="831"/>
        <v>0</v>
      </c>
      <c r="G5372" s="20">
        <f t="shared" si="832"/>
        <v>1</v>
      </c>
      <c r="H5372" s="20">
        <f t="shared" si="833"/>
        <v>24</v>
      </c>
      <c r="I5372" s="20">
        <f t="shared" si="838"/>
        <v>15</v>
      </c>
      <c r="J5372" s="21">
        <f t="shared" si="839"/>
        <v>39671</v>
      </c>
      <c r="K5372" s="21"/>
      <c r="L5372" s="21" t="str">
        <f t="shared" si="834"/>
        <v>Monday</v>
      </c>
      <c r="M5372" s="20">
        <f t="shared" si="835"/>
        <v>8</v>
      </c>
      <c r="N5372" s="19">
        <v>3907.5</v>
      </c>
      <c r="O5372" s="4">
        <f>MATCH(N5372-1,'Supply Data'!$K$12:$K$17)+1</f>
        <v>4</v>
      </c>
      <c r="P5372">
        <f>INDEX('Supply Data'!$L$12:$L$17,'Demand Data'!O5372)</f>
        <v>50</v>
      </c>
      <c r="R5372" t="str">
        <f t="shared" si="836"/>
        <v>11-Aug-08 Monday 15</v>
      </c>
    </row>
    <row r="5373" spans="4:18" x14ac:dyDescent="0.35">
      <c r="D5373" s="21">
        <f t="shared" si="837"/>
        <v>39671.624999986983</v>
      </c>
      <c r="E5373" s="21" t="b">
        <f t="shared" si="830"/>
        <v>0</v>
      </c>
      <c r="F5373" s="21" t="b">
        <f t="shared" si="831"/>
        <v>0</v>
      </c>
      <c r="G5373" s="20">
        <f t="shared" si="832"/>
        <v>1</v>
      </c>
      <c r="H5373" s="20">
        <f t="shared" si="833"/>
        <v>24</v>
      </c>
      <c r="I5373" s="20">
        <f t="shared" si="838"/>
        <v>16</v>
      </c>
      <c r="J5373" s="21">
        <f t="shared" si="839"/>
        <v>39671</v>
      </c>
      <c r="K5373" s="21"/>
      <c r="L5373" s="21" t="str">
        <f t="shared" si="834"/>
        <v>Monday</v>
      </c>
      <c r="M5373" s="20">
        <f t="shared" si="835"/>
        <v>8</v>
      </c>
      <c r="N5373" s="19">
        <v>3798</v>
      </c>
      <c r="O5373" s="4">
        <f>MATCH(N5373-1,'Supply Data'!$K$12:$K$17)+1</f>
        <v>4</v>
      </c>
      <c r="P5373">
        <f>INDEX('Supply Data'!$L$12:$L$17,'Demand Data'!O5373)</f>
        <v>50</v>
      </c>
      <c r="R5373" t="str">
        <f t="shared" si="836"/>
        <v>11-Aug-08 Monday 16</v>
      </c>
    </row>
    <row r="5374" spans="4:18" x14ac:dyDescent="0.35">
      <c r="D5374" s="21">
        <f t="shared" si="837"/>
        <v>39671.666666653648</v>
      </c>
      <c r="E5374" s="21" t="b">
        <f t="shared" si="830"/>
        <v>0</v>
      </c>
      <c r="F5374" s="21" t="b">
        <f t="shared" si="831"/>
        <v>0</v>
      </c>
      <c r="G5374" s="20">
        <f t="shared" si="832"/>
        <v>1</v>
      </c>
      <c r="H5374" s="20">
        <f t="shared" si="833"/>
        <v>24</v>
      </c>
      <c r="I5374" s="20">
        <f t="shared" si="838"/>
        <v>17</v>
      </c>
      <c r="J5374" s="21">
        <f t="shared" si="839"/>
        <v>39671</v>
      </c>
      <c r="K5374" s="21"/>
      <c r="L5374" s="21" t="str">
        <f t="shared" si="834"/>
        <v>Monday</v>
      </c>
      <c r="M5374" s="20">
        <f t="shared" si="835"/>
        <v>8</v>
      </c>
      <c r="N5374" s="19">
        <v>3802.5</v>
      </c>
      <c r="O5374" s="4">
        <f>MATCH(N5374-1,'Supply Data'!$K$12:$K$17)+1</f>
        <v>4</v>
      </c>
      <c r="P5374">
        <f>INDEX('Supply Data'!$L$12:$L$17,'Demand Data'!O5374)</f>
        <v>50</v>
      </c>
      <c r="R5374" t="str">
        <f t="shared" si="836"/>
        <v>11-Aug-08 Monday 17</v>
      </c>
    </row>
    <row r="5375" spans="4:18" x14ac:dyDescent="0.35">
      <c r="D5375" s="21">
        <f t="shared" si="837"/>
        <v>39671.708333320312</v>
      </c>
      <c r="E5375" s="21" t="b">
        <f t="shared" si="830"/>
        <v>0</v>
      </c>
      <c r="F5375" s="21" t="b">
        <f t="shared" si="831"/>
        <v>0</v>
      </c>
      <c r="G5375" s="20">
        <f t="shared" si="832"/>
        <v>1</v>
      </c>
      <c r="H5375" s="20">
        <f t="shared" si="833"/>
        <v>24</v>
      </c>
      <c r="I5375" s="20">
        <f t="shared" si="838"/>
        <v>18</v>
      </c>
      <c r="J5375" s="21">
        <f t="shared" si="839"/>
        <v>39671</v>
      </c>
      <c r="K5375" s="21"/>
      <c r="L5375" s="21" t="str">
        <f t="shared" si="834"/>
        <v>Monday</v>
      </c>
      <c r="M5375" s="20">
        <f t="shared" si="835"/>
        <v>8</v>
      </c>
      <c r="N5375" s="19">
        <v>4338</v>
      </c>
      <c r="O5375" s="4">
        <f>MATCH(N5375-1,'Supply Data'!$K$12:$K$17)+1</f>
        <v>4</v>
      </c>
      <c r="P5375">
        <f>INDEX('Supply Data'!$L$12:$L$17,'Demand Data'!O5375)</f>
        <v>50</v>
      </c>
      <c r="R5375" t="str">
        <f t="shared" si="836"/>
        <v>11-Aug-08 Monday 18</v>
      </c>
    </row>
    <row r="5376" spans="4:18" x14ac:dyDescent="0.35">
      <c r="D5376" s="21">
        <f t="shared" si="837"/>
        <v>39671.749999986976</v>
      </c>
      <c r="E5376" s="21" t="b">
        <f t="shared" si="830"/>
        <v>0</v>
      </c>
      <c r="F5376" s="21" t="b">
        <f t="shared" si="831"/>
        <v>0</v>
      </c>
      <c r="G5376" s="20">
        <f t="shared" si="832"/>
        <v>1</v>
      </c>
      <c r="H5376" s="20">
        <f t="shared" si="833"/>
        <v>24</v>
      </c>
      <c r="I5376" s="20">
        <f t="shared" si="838"/>
        <v>19</v>
      </c>
      <c r="J5376" s="21">
        <f t="shared" si="839"/>
        <v>39671</v>
      </c>
      <c r="K5376" s="21"/>
      <c r="L5376" s="21" t="str">
        <f t="shared" si="834"/>
        <v>Monday</v>
      </c>
      <c r="M5376" s="20">
        <f t="shared" si="835"/>
        <v>8</v>
      </c>
      <c r="N5376" s="19">
        <v>4735.5</v>
      </c>
      <c r="O5376" s="4">
        <f>MATCH(N5376-1,'Supply Data'!$K$12:$K$17)+1</f>
        <v>4</v>
      </c>
      <c r="P5376">
        <f>INDEX('Supply Data'!$L$12:$L$17,'Demand Data'!O5376)</f>
        <v>50</v>
      </c>
      <c r="R5376" t="str">
        <f t="shared" si="836"/>
        <v>11-Aug-08 Monday 19</v>
      </c>
    </row>
    <row r="5377" spans="4:18" x14ac:dyDescent="0.35">
      <c r="D5377" s="21">
        <f t="shared" si="837"/>
        <v>39671.79166665364</v>
      </c>
      <c r="E5377" s="21" t="b">
        <f t="shared" si="830"/>
        <v>0</v>
      </c>
      <c r="F5377" s="21" t="b">
        <f t="shared" si="831"/>
        <v>0</v>
      </c>
      <c r="G5377" s="20">
        <f t="shared" si="832"/>
        <v>1</v>
      </c>
      <c r="H5377" s="20">
        <f t="shared" si="833"/>
        <v>24</v>
      </c>
      <c r="I5377" s="20">
        <f t="shared" si="838"/>
        <v>20</v>
      </c>
      <c r="J5377" s="21">
        <f t="shared" si="839"/>
        <v>39671</v>
      </c>
      <c r="K5377" s="21"/>
      <c r="L5377" s="21" t="str">
        <f t="shared" si="834"/>
        <v>Monday</v>
      </c>
      <c r="M5377" s="20">
        <f t="shared" si="835"/>
        <v>8</v>
      </c>
      <c r="N5377" s="19">
        <v>4666.5</v>
      </c>
      <c r="O5377" s="4">
        <f>MATCH(N5377-1,'Supply Data'!$K$12:$K$17)+1</f>
        <v>4</v>
      </c>
      <c r="P5377">
        <f>INDEX('Supply Data'!$L$12:$L$17,'Demand Data'!O5377)</f>
        <v>50</v>
      </c>
      <c r="R5377" t="str">
        <f t="shared" si="836"/>
        <v>11-Aug-08 Monday 20</v>
      </c>
    </row>
    <row r="5378" spans="4:18" x14ac:dyDescent="0.35">
      <c r="D5378" s="21">
        <f t="shared" si="837"/>
        <v>39671.833333320305</v>
      </c>
      <c r="E5378" s="21" t="b">
        <f t="shared" si="830"/>
        <v>0</v>
      </c>
      <c r="F5378" s="21" t="b">
        <f t="shared" si="831"/>
        <v>0</v>
      </c>
      <c r="G5378" s="20">
        <f t="shared" si="832"/>
        <v>1</v>
      </c>
      <c r="H5378" s="20">
        <f t="shared" si="833"/>
        <v>24</v>
      </c>
      <c r="I5378" s="20">
        <f t="shared" si="838"/>
        <v>21</v>
      </c>
      <c r="J5378" s="21">
        <f t="shared" si="839"/>
        <v>39671</v>
      </c>
      <c r="K5378" s="21"/>
      <c r="L5378" s="21" t="str">
        <f t="shared" si="834"/>
        <v>Monday</v>
      </c>
      <c r="M5378" s="20">
        <f t="shared" si="835"/>
        <v>8</v>
      </c>
      <c r="N5378" s="19">
        <v>4530</v>
      </c>
      <c r="O5378" s="4">
        <f>MATCH(N5378-1,'Supply Data'!$K$12:$K$17)+1</f>
        <v>4</v>
      </c>
      <c r="P5378">
        <f>INDEX('Supply Data'!$L$12:$L$17,'Demand Data'!O5378)</f>
        <v>50</v>
      </c>
      <c r="R5378" t="str">
        <f t="shared" si="836"/>
        <v>11-Aug-08 Monday 21</v>
      </c>
    </row>
    <row r="5379" spans="4:18" x14ac:dyDescent="0.35">
      <c r="D5379" s="21">
        <f t="shared" si="837"/>
        <v>39671.874999986969</v>
      </c>
      <c r="E5379" s="21" t="b">
        <f t="shared" si="830"/>
        <v>0</v>
      </c>
      <c r="F5379" s="21" t="b">
        <f t="shared" si="831"/>
        <v>0</v>
      </c>
      <c r="G5379" s="20">
        <f t="shared" si="832"/>
        <v>1</v>
      </c>
      <c r="H5379" s="20">
        <f t="shared" si="833"/>
        <v>24</v>
      </c>
      <c r="I5379" s="20">
        <f t="shared" si="838"/>
        <v>22</v>
      </c>
      <c r="J5379" s="21">
        <f t="shared" si="839"/>
        <v>39671</v>
      </c>
      <c r="K5379" s="21"/>
      <c r="L5379" s="21" t="str">
        <f t="shared" si="834"/>
        <v>Monday</v>
      </c>
      <c r="M5379" s="20">
        <f t="shared" si="835"/>
        <v>8</v>
      </c>
      <c r="N5379" s="19">
        <v>4248</v>
      </c>
      <c r="O5379" s="4">
        <f>MATCH(N5379-1,'Supply Data'!$K$12:$K$17)+1</f>
        <v>4</v>
      </c>
      <c r="P5379">
        <f>INDEX('Supply Data'!$L$12:$L$17,'Demand Data'!O5379)</f>
        <v>50</v>
      </c>
      <c r="R5379" t="str">
        <f t="shared" si="836"/>
        <v>11-Aug-08 Monday 22</v>
      </c>
    </row>
    <row r="5380" spans="4:18" x14ac:dyDescent="0.35">
      <c r="D5380" s="21">
        <f t="shared" si="837"/>
        <v>39671.916666653633</v>
      </c>
      <c r="E5380" s="21" t="b">
        <f t="shared" si="830"/>
        <v>0</v>
      </c>
      <c r="F5380" s="21" t="b">
        <f t="shared" si="831"/>
        <v>0</v>
      </c>
      <c r="G5380" s="20">
        <f t="shared" si="832"/>
        <v>1</v>
      </c>
      <c r="H5380" s="20">
        <f t="shared" si="833"/>
        <v>24</v>
      </c>
      <c r="I5380" s="20">
        <f t="shared" si="838"/>
        <v>23</v>
      </c>
      <c r="J5380" s="21">
        <f t="shared" si="839"/>
        <v>39671</v>
      </c>
      <c r="K5380" s="21"/>
      <c r="L5380" s="21" t="str">
        <f t="shared" si="834"/>
        <v>Monday</v>
      </c>
      <c r="M5380" s="20">
        <f t="shared" si="835"/>
        <v>8</v>
      </c>
      <c r="N5380" s="19">
        <v>3954</v>
      </c>
      <c r="O5380" s="4">
        <f>MATCH(N5380-1,'Supply Data'!$K$12:$K$17)+1</f>
        <v>4</v>
      </c>
      <c r="P5380">
        <f>INDEX('Supply Data'!$L$12:$L$17,'Demand Data'!O5380)</f>
        <v>50</v>
      </c>
      <c r="R5380" t="str">
        <f t="shared" si="836"/>
        <v>11-Aug-08 Monday 23</v>
      </c>
    </row>
    <row r="5381" spans="4:18" x14ac:dyDescent="0.35">
      <c r="D5381" s="21">
        <f t="shared" si="837"/>
        <v>39671.958333320297</v>
      </c>
      <c r="E5381" s="21" t="b">
        <f t="shared" si="830"/>
        <v>0</v>
      </c>
      <c r="F5381" s="21" t="b">
        <f t="shared" si="831"/>
        <v>0</v>
      </c>
      <c r="G5381" s="20">
        <f t="shared" si="832"/>
        <v>1</v>
      </c>
      <c r="H5381" s="20">
        <f t="shared" si="833"/>
        <v>24</v>
      </c>
      <c r="I5381" s="20">
        <f t="shared" si="838"/>
        <v>24</v>
      </c>
      <c r="J5381" s="21">
        <f t="shared" si="839"/>
        <v>39671</v>
      </c>
      <c r="K5381" s="21"/>
      <c r="L5381" s="21" t="str">
        <f t="shared" si="834"/>
        <v>Monday</v>
      </c>
      <c r="M5381" s="20">
        <f t="shared" si="835"/>
        <v>8</v>
      </c>
      <c r="N5381" s="19">
        <v>3724.5</v>
      </c>
      <c r="O5381" s="4">
        <f>MATCH(N5381-1,'Supply Data'!$K$12:$K$17)+1</f>
        <v>4</v>
      </c>
      <c r="P5381">
        <f>INDEX('Supply Data'!$L$12:$L$17,'Demand Data'!O5381)</f>
        <v>50</v>
      </c>
      <c r="R5381" t="str">
        <f t="shared" si="836"/>
        <v>11-Aug-08 Monday 24</v>
      </c>
    </row>
    <row r="5382" spans="4:18" x14ac:dyDescent="0.35">
      <c r="D5382" s="21">
        <f t="shared" si="837"/>
        <v>39671.999999986961</v>
      </c>
      <c r="E5382" s="21" t="b">
        <f t="shared" ref="E5382:E5445" si="840">D5382=$D$2</f>
        <v>0</v>
      </c>
      <c r="F5382" s="21" t="b">
        <f t="shared" ref="F5382:F5445" si="841">D5382=$E$2</f>
        <v>0</v>
      </c>
      <c r="G5382" s="20">
        <f t="shared" si="832"/>
        <v>1</v>
      </c>
      <c r="H5382" s="20">
        <f t="shared" si="833"/>
        <v>24</v>
      </c>
      <c r="I5382" s="20">
        <f t="shared" si="838"/>
        <v>1</v>
      </c>
      <c r="J5382" s="21">
        <f t="shared" si="839"/>
        <v>39672</v>
      </c>
      <c r="K5382" s="21"/>
      <c r="L5382" s="21" t="str">
        <f t="shared" si="834"/>
        <v>Tuesday</v>
      </c>
      <c r="M5382" s="20">
        <f t="shared" si="835"/>
        <v>8</v>
      </c>
      <c r="N5382" s="19">
        <v>3534</v>
      </c>
      <c r="O5382" s="4">
        <f>MATCH(N5382-1,'Supply Data'!$K$12:$K$17)+1</f>
        <v>3</v>
      </c>
      <c r="P5382">
        <f>INDEX('Supply Data'!$L$12:$L$17,'Demand Data'!O5382)</f>
        <v>23</v>
      </c>
      <c r="R5382" t="str">
        <f t="shared" si="836"/>
        <v>12-Aug-08 Tuesday 1</v>
      </c>
    </row>
    <row r="5383" spans="4:18" x14ac:dyDescent="0.35">
      <c r="D5383" s="21">
        <f t="shared" si="837"/>
        <v>39672.041666653626</v>
      </c>
      <c r="E5383" s="21" t="b">
        <f t="shared" si="840"/>
        <v>0</v>
      </c>
      <c r="F5383" s="21" t="b">
        <f t="shared" si="841"/>
        <v>0</v>
      </c>
      <c r="G5383" s="20">
        <f t="shared" ref="G5383:G5446" si="842">IF(E5383,2,IF(F5383,3,1))</f>
        <v>1</v>
      </c>
      <c r="H5383" s="20">
        <f t="shared" ref="H5383:H5446" si="843">CHOOSE(G5383,24,23,25)</f>
        <v>24</v>
      </c>
      <c r="I5383" s="20">
        <f t="shared" si="838"/>
        <v>2</v>
      </c>
      <c r="J5383" s="21">
        <f t="shared" si="839"/>
        <v>39672</v>
      </c>
      <c r="K5383" s="21"/>
      <c r="L5383" s="21" t="str">
        <f t="shared" ref="L5383:L5446" si="844">TEXT(J5383,"ddddd")</f>
        <v>Tuesday</v>
      </c>
      <c r="M5383" s="20">
        <f t="shared" ref="M5383:M5446" si="845">MONTH(D5383)</f>
        <v>8</v>
      </c>
      <c r="N5383" s="19">
        <v>3457.5</v>
      </c>
      <c r="O5383" s="4">
        <f>MATCH(N5383-1,'Supply Data'!$K$12:$K$17)+1</f>
        <v>3</v>
      </c>
      <c r="P5383">
        <f>INDEX('Supply Data'!$L$12:$L$17,'Demand Data'!O5383)</f>
        <v>23</v>
      </c>
      <c r="R5383" t="str">
        <f t="shared" ref="R5383:R5446" si="846">TEXT(D5383,"dd-mmm-yy ddddd")&amp;" "&amp;I5383</f>
        <v>12-Aug-08 Tuesday 2</v>
      </c>
    </row>
    <row r="5384" spans="4:18" x14ac:dyDescent="0.35">
      <c r="D5384" s="21">
        <f t="shared" ref="D5384:D5447" si="847">D5383+1/24</f>
        <v>39672.08333332029</v>
      </c>
      <c r="E5384" s="21" t="b">
        <f t="shared" si="840"/>
        <v>0</v>
      </c>
      <c r="F5384" s="21" t="b">
        <f t="shared" si="841"/>
        <v>0</v>
      </c>
      <c r="G5384" s="20">
        <f t="shared" si="842"/>
        <v>1</v>
      </c>
      <c r="H5384" s="20">
        <f t="shared" si="843"/>
        <v>24</v>
      </c>
      <c r="I5384" s="20">
        <f t="shared" ref="I5384:I5447" si="848">IF(I5383&gt;=H5384,1,I5383+1)</f>
        <v>3</v>
      </c>
      <c r="J5384" s="21">
        <f t="shared" ref="J5384:J5447" si="849">IF(I5384=1,J5383+1,J5383)</f>
        <v>39672</v>
      </c>
      <c r="K5384" s="21"/>
      <c r="L5384" s="21" t="str">
        <f t="shared" si="844"/>
        <v>Tuesday</v>
      </c>
      <c r="M5384" s="20">
        <f t="shared" si="845"/>
        <v>8</v>
      </c>
      <c r="N5384" s="19">
        <v>3408</v>
      </c>
      <c r="O5384" s="4">
        <f>MATCH(N5384-1,'Supply Data'!$K$12:$K$17)+1</f>
        <v>3</v>
      </c>
      <c r="P5384">
        <f>INDEX('Supply Data'!$L$12:$L$17,'Demand Data'!O5384)</f>
        <v>23</v>
      </c>
      <c r="R5384" t="str">
        <f t="shared" si="846"/>
        <v>12-Aug-08 Tuesday 3</v>
      </c>
    </row>
    <row r="5385" spans="4:18" x14ac:dyDescent="0.35">
      <c r="D5385" s="21">
        <f t="shared" si="847"/>
        <v>39672.124999986954</v>
      </c>
      <c r="E5385" s="21" t="b">
        <f t="shared" si="840"/>
        <v>0</v>
      </c>
      <c r="F5385" s="21" t="b">
        <f t="shared" si="841"/>
        <v>0</v>
      </c>
      <c r="G5385" s="20">
        <f t="shared" si="842"/>
        <v>1</v>
      </c>
      <c r="H5385" s="20">
        <f t="shared" si="843"/>
        <v>24</v>
      </c>
      <c r="I5385" s="20">
        <f t="shared" si="848"/>
        <v>4</v>
      </c>
      <c r="J5385" s="21">
        <f t="shared" si="849"/>
        <v>39672</v>
      </c>
      <c r="K5385" s="21"/>
      <c r="L5385" s="21" t="str">
        <f t="shared" si="844"/>
        <v>Tuesday</v>
      </c>
      <c r="M5385" s="20">
        <f t="shared" si="845"/>
        <v>8</v>
      </c>
      <c r="N5385" s="19">
        <v>3436.5</v>
      </c>
      <c r="O5385" s="4">
        <f>MATCH(N5385-1,'Supply Data'!$K$12:$K$17)+1</f>
        <v>3</v>
      </c>
      <c r="P5385">
        <f>INDEX('Supply Data'!$L$12:$L$17,'Demand Data'!O5385)</f>
        <v>23</v>
      </c>
      <c r="R5385" t="str">
        <f t="shared" si="846"/>
        <v>12-Aug-08 Tuesday 4</v>
      </c>
    </row>
    <row r="5386" spans="4:18" x14ac:dyDescent="0.35">
      <c r="D5386" s="21">
        <f t="shared" si="847"/>
        <v>39672.166666653618</v>
      </c>
      <c r="E5386" s="21" t="b">
        <f t="shared" si="840"/>
        <v>0</v>
      </c>
      <c r="F5386" s="21" t="b">
        <f t="shared" si="841"/>
        <v>0</v>
      </c>
      <c r="G5386" s="20">
        <f t="shared" si="842"/>
        <v>1</v>
      </c>
      <c r="H5386" s="20">
        <f t="shared" si="843"/>
        <v>24</v>
      </c>
      <c r="I5386" s="20">
        <f t="shared" si="848"/>
        <v>5</v>
      </c>
      <c r="J5386" s="21">
        <f t="shared" si="849"/>
        <v>39672</v>
      </c>
      <c r="K5386" s="21"/>
      <c r="L5386" s="21" t="str">
        <f t="shared" si="844"/>
        <v>Tuesday</v>
      </c>
      <c r="M5386" s="20">
        <f t="shared" si="845"/>
        <v>8</v>
      </c>
      <c r="N5386" s="19">
        <v>3589.5</v>
      </c>
      <c r="O5386" s="4">
        <f>MATCH(N5386-1,'Supply Data'!$K$12:$K$17)+1</f>
        <v>3</v>
      </c>
      <c r="P5386">
        <f>INDEX('Supply Data'!$L$12:$L$17,'Demand Data'!O5386)</f>
        <v>23</v>
      </c>
      <c r="R5386" t="str">
        <f t="shared" si="846"/>
        <v>12-Aug-08 Tuesday 5</v>
      </c>
    </row>
    <row r="5387" spans="4:18" x14ac:dyDescent="0.35">
      <c r="D5387" s="21">
        <f t="shared" si="847"/>
        <v>39672.208333320283</v>
      </c>
      <c r="E5387" s="21" t="b">
        <f t="shared" si="840"/>
        <v>0</v>
      </c>
      <c r="F5387" s="21" t="b">
        <f t="shared" si="841"/>
        <v>0</v>
      </c>
      <c r="G5387" s="20">
        <f t="shared" si="842"/>
        <v>1</v>
      </c>
      <c r="H5387" s="20">
        <f t="shared" si="843"/>
        <v>24</v>
      </c>
      <c r="I5387" s="20">
        <f t="shared" si="848"/>
        <v>6</v>
      </c>
      <c r="J5387" s="21">
        <f t="shared" si="849"/>
        <v>39672</v>
      </c>
      <c r="K5387" s="21"/>
      <c r="L5387" s="21" t="str">
        <f t="shared" si="844"/>
        <v>Tuesday</v>
      </c>
      <c r="M5387" s="20">
        <f t="shared" si="845"/>
        <v>8</v>
      </c>
      <c r="N5387" s="19">
        <v>3814.5</v>
      </c>
      <c r="O5387" s="4">
        <f>MATCH(N5387-1,'Supply Data'!$K$12:$K$17)+1</f>
        <v>4</v>
      </c>
      <c r="P5387">
        <f>INDEX('Supply Data'!$L$12:$L$17,'Demand Data'!O5387)</f>
        <v>50</v>
      </c>
      <c r="R5387" t="str">
        <f t="shared" si="846"/>
        <v>12-Aug-08 Tuesday 6</v>
      </c>
    </row>
    <row r="5388" spans="4:18" x14ac:dyDescent="0.35">
      <c r="D5388" s="21">
        <f t="shared" si="847"/>
        <v>39672.249999986947</v>
      </c>
      <c r="E5388" s="21" t="b">
        <f t="shared" si="840"/>
        <v>0</v>
      </c>
      <c r="F5388" s="21" t="b">
        <f t="shared" si="841"/>
        <v>0</v>
      </c>
      <c r="G5388" s="20">
        <f t="shared" si="842"/>
        <v>1</v>
      </c>
      <c r="H5388" s="20">
        <f t="shared" si="843"/>
        <v>24</v>
      </c>
      <c r="I5388" s="20">
        <f t="shared" si="848"/>
        <v>7</v>
      </c>
      <c r="J5388" s="21">
        <f t="shared" si="849"/>
        <v>39672</v>
      </c>
      <c r="K5388" s="21"/>
      <c r="L5388" s="21" t="str">
        <f t="shared" si="844"/>
        <v>Tuesday</v>
      </c>
      <c r="M5388" s="20">
        <f t="shared" si="845"/>
        <v>8</v>
      </c>
      <c r="N5388" s="19">
        <v>3981</v>
      </c>
      <c r="O5388" s="4">
        <f>MATCH(N5388-1,'Supply Data'!$K$12:$K$17)+1</f>
        <v>4</v>
      </c>
      <c r="P5388">
        <f>INDEX('Supply Data'!$L$12:$L$17,'Demand Data'!O5388)</f>
        <v>50</v>
      </c>
      <c r="R5388" t="str">
        <f t="shared" si="846"/>
        <v>12-Aug-08 Tuesday 7</v>
      </c>
    </row>
    <row r="5389" spans="4:18" x14ac:dyDescent="0.35">
      <c r="D5389" s="21">
        <f t="shared" si="847"/>
        <v>39672.291666653611</v>
      </c>
      <c r="E5389" s="21" t="b">
        <f t="shared" si="840"/>
        <v>0</v>
      </c>
      <c r="F5389" s="21" t="b">
        <f t="shared" si="841"/>
        <v>0</v>
      </c>
      <c r="G5389" s="20">
        <f t="shared" si="842"/>
        <v>1</v>
      </c>
      <c r="H5389" s="20">
        <f t="shared" si="843"/>
        <v>24</v>
      </c>
      <c r="I5389" s="20">
        <f t="shared" si="848"/>
        <v>8</v>
      </c>
      <c r="J5389" s="21">
        <f t="shared" si="849"/>
        <v>39672</v>
      </c>
      <c r="K5389" s="21"/>
      <c r="L5389" s="21" t="str">
        <f t="shared" si="844"/>
        <v>Tuesday</v>
      </c>
      <c r="M5389" s="20">
        <f t="shared" si="845"/>
        <v>8</v>
      </c>
      <c r="N5389" s="19">
        <v>4603.5</v>
      </c>
      <c r="O5389" s="4">
        <f>MATCH(N5389-1,'Supply Data'!$K$12:$K$17)+1</f>
        <v>4</v>
      </c>
      <c r="P5389">
        <f>INDEX('Supply Data'!$L$12:$L$17,'Demand Data'!O5389)</f>
        <v>50</v>
      </c>
      <c r="R5389" t="str">
        <f t="shared" si="846"/>
        <v>12-Aug-08 Tuesday 8</v>
      </c>
    </row>
    <row r="5390" spans="4:18" x14ac:dyDescent="0.35">
      <c r="D5390" s="21">
        <f t="shared" si="847"/>
        <v>39672.333333320275</v>
      </c>
      <c r="E5390" s="21" t="b">
        <f t="shared" si="840"/>
        <v>0</v>
      </c>
      <c r="F5390" s="21" t="b">
        <f t="shared" si="841"/>
        <v>0</v>
      </c>
      <c r="G5390" s="20">
        <f t="shared" si="842"/>
        <v>1</v>
      </c>
      <c r="H5390" s="20">
        <f t="shared" si="843"/>
        <v>24</v>
      </c>
      <c r="I5390" s="20">
        <f t="shared" si="848"/>
        <v>9</v>
      </c>
      <c r="J5390" s="21">
        <f t="shared" si="849"/>
        <v>39672</v>
      </c>
      <c r="K5390" s="21"/>
      <c r="L5390" s="21" t="str">
        <f t="shared" si="844"/>
        <v>Tuesday</v>
      </c>
      <c r="M5390" s="20">
        <f t="shared" si="845"/>
        <v>8</v>
      </c>
      <c r="N5390" s="19">
        <v>5197.5</v>
      </c>
      <c r="O5390" s="4">
        <f>MATCH(N5390-1,'Supply Data'!$K$12:$K$17)+1</f>
        <v>5</v>
      </c>
      <c r="P5390">
        <f>INDEX('Supply Data'!$L$12:$L$17,'Demand Data'!O5390)</f>
        <v>75</v>
      </c>
      <c r="R5390" t="str">
        <f t="shared" si="846"/>
        <v>12-Aug-08 Tuesday 9</v>
      </c>
    </row>
    <row r="5391" spans="4:18" x14ac:dyDescent="0.35">
      <c r="D5391" s="21">
        <f t="shared" si="847"/>
        <v>39672.37499998694</v>
      </c>
      <c r="E5391" s="21" t="b">
        <f t="shared" si="840"/>
        <v>0</v>
      </c>
      <c r="F5391" s="21" t="b">
        <f t="shared" si="841"/>
        <v>0</v>
      </c>
      <c r="G5391" s="20">
        <f t="shared" si="842"/>
        <v>1</v>
      </c>
      <c r="H5391" s="20">
        <f t="shared" si="843"/>
        <v>24</v>
      </c>
      <c r="I5391" s="20">
        <f t="shared" si="848"/>
        <v>10</v>
      </c>
      <c r="J5391" s="21">
        <f t="shared" si="849"/>
        <v>39672</v>
      </c>
      <c r="K5391" s="21"/>
      <c r="L5391" s="21" t="str">
        <f t="shared" si="844"/>
        <v>Tuesday</v>
      </c>
      <c r="M5391" s="20">
        <f t="shared" si="845"/>
        <v>8</v>
      </c>
      <c r="N5391" s="19">
        <v>5662.5</v>
      </c>
      <c r="O5391" s="4">
        <f>MATCH(N5391-1,'Supply Data'!$K$12:$K$17)+1</f>
        <v>5</v>
      </c>
      <c r="P5391">
        <f>INDEX('Supply Data'!$L$12:$L$17,'Demand Data'!O5391)</f>
        <v>75</v>
      </c>
      <c r="R5391" t="str">
        <f t="shared" si="846"/>
        <v>12-Aug-08 Tuesday 10</v>
      </c>
    </row>
    <row r="5392" spans="4:18" x14ac:dyDescent="0.35">
      <c r="D5392" s="21">
        <f t="shared" si="847"/>
        <v>39672.416666653604</v>
      </c>
      <c r="E5392" s="21" t="b">
        <f t="shared" si="840"/>
        <v>0</v>
      </c>
      <c r="F5392" s="21" t="b">
        <f t="shared" si="841"/>
        <v>0</v>
      </c>
      <c r="G5392" s="20">
        <f t="shared" si="842"/>
        <v>1</v>
      </c>
      <c r="H5392" s="20">
        <f t="shared" si="843"/>
        <v>24</v>
      </c>
      <c r="I5392" s="20">
        <f t="shared" si="848"/>
        <v>11</v>
      </c>
      <c r="J5392" s="21">
        <f t="shared" si="849"/>
        <v>39672</v>
      </c>
      <c r="K5392" s="21"/>
      <c r="L5392" s="21" t="str">
        <f t="shared" si="844"/>
        <v>Tuesday</v>
      </c>
      <c r="M5392" s="20">
        <f t="shared" si="845"/>
        <v>8</v>
      </c>
      <c r="N5392" s="19">
        <v>5844</v>
      </c>
      <c r="O5392" s="4">
        <f>MATCH(N5392-1,'Supply Data'!$K$12:$K$17)+1</f>
        <v>5</v>
      </c>
      <c r="P5392">
        <f>INDEX('Supply Data'!$L$12:$L$17,'Demand Data'!O5392)</f>
        <v>75</v>
      </c>
      <c r="R5392" t="str">
        <f t="shared" si="846"/>
        <v>12-Aug-08 Tuesday 11</v>
      </c>
    </row>
    <row r="5393" spans="4:18" x14ac:dyDescent="0.35">
      <c r="D5393" s="21">
        <f t="shared" si="847"/>
        <v>39672.458333320268</v>
      </c>
      <c r="E5393" s="21" t="b">
        <f t="shared" si="840"/>
        <v>0</v>
      </c>
      <c r="F5393" s="21" t="b">
        <f t="shared" si="841"/>
        <v>0</v>
      </c>
      <c r="G5393" s="20">
        <f t="shared" si="842"/>
        <v>1</v>
      </c>
      <c r="H5393" s="20">
        <f t="shared" si="843"/>
        <v>24</v>
      </c>
      <c r="I5393" s="20">
        <f t="shared" si="848"/>
        <v>12</v>
      </c>
      <c r="J5393" s="21">
        <f t="shared" si="849"/>
        <v>39672</v>
      </c>
      <c r="K5393" s="21"/>
      <c r="L5393" s="21" t="str">
        <f t="shared" si="844"/>
        <v>Tuesday</v>
      </c>
      <c r="M5393" s="20">
        <f t="shared" si="845"/>
        <v>8</v>
      </c>
      <c r="N5393" s="19">
        <v>5652</v>
      </c>
      <c r="O5393" s="4">
        <f>MATCH(N5393-1,'Supply Data'!$K$12:$K$17)+1</f>
        <v>5</v>
      </c>
      <c r="P5393">
        <f>INDEX('Supply Data'!$L$12:$L$17,'Demand Data'!O5393)</f>
        <v>75</v>
      </c>
      <c r="R5393" t="str">
        <f t="shared" si="846"/>
        <v>12-Aug-08 Tuesday 12</v>
      </c>
    </row>
    <row r="5394" spans="4:18" x14ac:dyDescent="0.35">
      <c r="D5394" s="21">
        <f t="shared" si="847"/>
        <v>39672.499999986932</v>
      </c>
      <c r="E5394" s="21" t="b">
        <f t="shared" si="840"/>
        <v>0</v>
      </c>
      <c r="F5394" s="21" t="b">
        <f t="shared" si="841"/>
        <v>0</v>
      </c>
      <c r="G5394" s="20">
        <f t="shared" si="842"/>
        <v>1</v>
      </c>
      <c r="H5394" s="20">
        <f t="shared" si="843"/>
        <v>24</v>
      </c>
      <c r="I5394" s="20">
        <f t="shared" si="848"/>
        <v>13</v>
      </c>
      <c r="J5394" s="21">
        <f t="shared" si="849"/>
        <v>39672</v>
      </c>
      <c r="K5394" s="21"/>
      <c r="L5394" s="21" t="str">
        <f t="shared" si="844"/>
        <v>Tuesday</v>
      </c>
      <c r="M5394" s="20">
        <f t="shared" si="845"/>
        <v>8</v>
      </c>
      <c r="N5394" s="19">
        <v>5691</v>
      </c>
      <c r="O5394" s="4">
        <f>MATCH(N5394-1,'Supply Data'!$K$12:$K$17)+1</f>
        <v>5</v>
      </c>
      <c r="P5394">
        <f>INDEX('Supply Data'!$L$12:$L$17,'Demand Data'!O5394)</f>
        <v>75</v>
      </c>
      <c r="R5394" t="str">
        <f t="shared" si="846"/>
        <v>12-Aug-08 Tuesday 13</v>
      </c>
    </row>
    <row r="5395" spans="4:18" x14ac:dyDescent="0.35">
      <c r="D5395" s="21">
        <f t="shared" si="847"/>
        <v>39672.541666653597</v>
      </c>
      <c r="E5395" s="21" t="b">
        <f t="shared" si="840"/>
        <v>0</v>
      </c>
      <c r="F5395" s="21" t="b">
        <f t="shared" si="841"/>
        <v>0</v>
      </c>
      <c r="G5395" s="20">
        <f t="shared" si="842"/>
        <v>1</v>
      </c>
      <c r="H5395" s="20">
        <f t="shared" si="843"/>
        <v>24</v>
      </c>
      <c r="I5395" s="20">
        <f t="shared" si="848"/>
        <v>14</v>
      </c>
      <c r="J5395" s="21">
        <f t="shared" si="849"/>
        <v>39672</v>
      </c>
      <c r="K5395" s="21"/>
      <c r="L5395" s="21" t="str">
        <f t="shared" si="844"/>
        <v>Tuesday</v>
      </c>
      <c r="M5395" s="20">
        <f t="shared" si="845"/>
        <v>8</v>
      </c>
      <c r="N5395" s="19">
        <v>5809.5</v>
      </c>
      <c r="O5395" s="4">
        <f>MATCH(N5395-1,'Supply Data'!$K$12:$K$17)+1</f>
        <v>5</v>
      </c>
      <c r="P5395">
        <f>INDEX('Supply Data'!$L$12:$L$17,'Demand Data'!O5395)</f>
        <v>75</v>
      </c>
      <c r="R5395" t="str">
        <f t="shared" si="846"/>
        <v>12-Aug-08 Tuesday 14</v>
      </c>
    </row>
    <row r="5396" spans="4:18" x14ac:dyDescent="0.35">
      <c r="D5396" s="21">
        <f t="shared" si="847"/>
        <v>39672.583333320261</v>
      </c>
      <c r="E5396" s="21" t="b">
        <f t="shared" si="840"/>
        <v>0</v>
      </c>
      <c r="F5396" s="21" t="b">
        <f t="shared" si="841"/>
        <v>0</v>
      </c>
      <c r="G5396" s="20">
        <f t="shared" si="842"/>
        <v>1</v>
      </c>
      <c r="H5396" s="20">
        <f t="shared" si="843"/>
        <v>24</v>
      </c>
      <c r="I5396" s="20">
        <f t="shared" si="848"/>
        <v>15</v>
      </c>
      <c r="J5396" s="21">
        <f t="shared" si="849"/>
        <v>39672</v>
      </c>
      <c r="K5396" s="21"/>
      <c r="L5396" s="21" t="str">
        <f t="shared" si="844"/>
        <v>Tuesday</v>
      </c>
      <c r="M5396" s="20">
        <f t="shared" si="845"/>
        <v>8</v>
      </c>
      <c r="N5396" s="19">
        <v>5794.5</v>
      </c>
      <c r="O5396" s="4">
        <f>MATCH(N5396-1,'Supply Data'!$K$12:$K$17)+1</f>
        <v>5</v>
      </c>
      <c r="P5396">
        <f>INDEX('Supply Data'!$L$12:$L$17,'Demand Data'!O5396)</f>
        <v>75</v>
      </c>
      <c r="R5396" t="str">
        <f t="shared" si="846"/>
        <v>12-Aug-08 Tuesday 15</v>
      </c>
    </row>
    <row r="5397" spans="4:18" x14ac:dyDescent="0.35">
      <c r="D5397" s="21">
        <f t="shared" si="847"/>
        <v>39672.624999986925</v>
      </c>
      <c r="E5397" s="21" t="b">
        <f t="shared" si="840"/>
        <v>0</v>
      </c>
      <c r="F5397" s="21" t="b">
        <f t="shared" si="841"/>
        <v>0</v>
      </c>
      <c r="G5397" s="20">
        <f t="shared" si="842"/>
        <v>1</v>
      </c>
      <c r="H5397" s="20">
        <f t="shared" si="843"/>
        <v>24</v>
      </c>
      <c r="I5397" s="20">
        <f t="shared" si="848"/>
        <v>16</v>
      </c>
      <c r="J5397" s="21">
        <f t="shared" si="849"/>
        <v>39672</v>
      </c>
      <c r="K5397" s="21"/>
      <c r="L5397" s="21" t="str">
        <f t="shared" si="844"/>
        <v>Tuesday</v>
      </c>
      <c r="M5397" s="20">
        <f t="shared" si="845"/>
        <v>8</v>
      </c>
      <c r="N5397" s="19">
        <v>5659.5</v>
      </c>
      <c r="O5397" s="4">
        <f>MATCH(N5397-1,'Supply Data'!$K$12:$K$17)+1</f>
        <v>5</v>
      </c>
      <c r="P5397">
        <f>INDEX('Supply Data'!$L$12:$L$17,'Demand Data'!O5397)</f>
        <v>75</v>
      </c>
      <c r="R5397" t="str">
        <f t="shared" si="846"/>
        <v>12-Aug-08 Tuesday 16</v>
      </c>
    </row>
    <row r="5398" spans="4:18" x14ac:dyDescent="0.35">
      <c r="D5398" s="21">
        <f t="shared" si="847"/>
        <v>39672.666666653589</v>
      </c>
      <c r="E5398" s="21" t="b">
        <f t="shared" si="840"/>
        <v>0</v>
      </c>
      <c r="F5398" s="21" t="b">
        <f t="shared" si="841"/>
        <v>0</v>
      </c>
      <c r="G5398" s="20">
        <f t="shared" si="842"/>
        <v>1</v>
      </c>
      <c r="H5398" s="20">
        <f t="shared" si="843"/>
        <v>24</v>
      </c>
      <c r="I5398" s="20">
        <f t="shared" si="848"/>
        <v>17</v>
      </c>
      <c r="J5398" s="21">
        <f t="shared" si="849"/>
        <v>39672</v>
      </c>
      <c r="K5398" s="21"/>
      <c r="L5398" s="21" t="str">
        <f t="shared" si="844"/>
        <v>Tuesday</v>
      </c>
      <c r="M5398" s="20">
        <f t="shared" si="845"/>
        <v>8</v>
      </c>
      <c r="N5398" s="19">
        <v>5442</v>
      </c>
      <c r="O5398" s="4">
        <f>MATCH(N5398-1,'Supply Data'!$K$12:$K$17)+1</f>
        <v>5</v>
      </c>
      <c r="P5398">
        <f>INDEX('Supply Data'!$L$12:$L$17,'Demand Data'!O5398)</f>
        <v>75</v>
      </c>
      <c r="R5398" t="str">
        <f t="shared" si="846"/>
        <v>12-Aug-08 Tuesday 17</v>
      </c>
    </row>
    <row r="5399" spans="4:18" x14ac:dyDescent="0.35">
      <c r="D5399" s="21">
        <f t="shared" si="847"/>
        <v>39672.708333320254</v>
      </c>
      <c r="E5399" s="21" t="b">
        <f t="shared" si="840"/>
        <v>0</v>
      </c>
      <c r="F5399" s="21" t="b">
        <f t="shared" si="841"/>
        <v>0</v>
      </c>
      <c r="G5399" s="20">
        <f t="shared" si="842"/>
        <v>1</v>
      </c>
      <c r="H5399" s="20">
        <f t="shared" si="843"/>
        <v>24</v>
      </c>
      <c r="I5399" s="20">
        <f t="shared" si="848"/>
        <v>18</v>
      </c>
      <c r="J5399" s="21">
        <f t="shared" si="849"/>
        <v>39672</v>
      </c>
      <c r="K5399" s="21"/>
      <c r="L5399" s="21" t="str">
        <f t="shared" si="844"/>
        <v>Tuesday</v>
      </c>
      <c r="M5399" s="20">
        <f t="shared" si="845"/>
        <v>8</v>
      </c>
      <c r="N5399" s="19">
        <v>5475</v>
      </c>
      <c r="O5399" s="4">
        <f>MATCH(N5399-1,'Supply Data'!$K$12:$K$17)+1</f>
        <v>5</v>
      </c>
      <c r="P5399">
        <f>INDEX('Supply Data'!$L$12:$L$17,'Demand Data'!O5399)</f>
        <v>75</v>
      </c>
      <c r="R5399" t="str">
        <f t="shared" si="846"/>
        <v>12-Aug-08 Tuesday 18</v>
      </c>
    </row>
    <row r="5400" spans="4:18" x14ac:dyDescent="0.35">
      <c r="D5400" s="21">
        <f t="shared" si="847"/>
        <v>39672.749999986918</v>
      </c>
      <c r="E5400" s="21" t="b">
        <f t="shared" si="840"/>
        <v>0</v>
      </c>
      <c r="F5400" s="21" t="b">
        <f t="shared" si="841"/>
        <v>0</v>
      </c>
      <c r="G5400" s="20">
        <f t="shared" si="842"/>
        <v>1</v>
      </c>
      <c r="H5400" s="20">
        <f t="shared" si="843"/>
        <v>24</v>
      </c>
      <c r="I5400" s="20">
        <f t="shared" si="848"/>
        <v>19</v>
      </c>
      <c r="J5400" s="21">
        <f t="shared" si="849"/>
        <v>39672</v>
      </c>
      <c r="K5400" s="21"/>
      <c r="L5400" s="21" t="str">
        <f t="shared" si="844"/>
        <v>Tuesday</v>
      </c>
      <c r="M5400" s="20">
        <f t="shared" si="845"/>
        <v>8</v>
      </c>
      <c r="N5400" s="19">
        <v>5908.5</v>
      </c>
      <c r="O5400" s="4">
        <f>MATCH(N5400-1,'Supply Data'!$K$12:$K$17)+1</f>
        <v>5</v>
      </c>
      <c r="P5400">
        <f>INDEX('Supply Data'!$L$12:$L$17,'Demand Data'!O5400)</f>
        <v>75</v>
      </c>
      <c r="R5400" t="str">
        <f t="shared" si="846"/>
        <v>12-Aug-08 Tuesday 19</v>
      </c>
    </row>
    <row r="5401" spans="4:18" x14ac:dyDescent="0.35">
      <c r="D5401" s="21">
        <f t="shared" si="847"/>
        <v>39672.791666653582</v>
      </c>
      <c r="E5401" s="21" t="b">
        <f t="shared" si="840"/>
        <v>0</v>
      </c>
      <c r="F5401" s="21" t="b">
        <f t="shared" si="841"/>
        <v>0</v>
      </c>
      <c r="G5401" s="20">
        <f t="shared" si="842"/>
        <v>1</v>
      </c>
      <c r="H5401" s="20">
        <f t="shared" si="843"/>
        <v>24</v>
      </c>
      <c r="I5401" s="20">
        <f t="shared" si="848"/>
        <v>20</v>
      </c>
      <c r="J5401" s="21">
        <f t="shared" si="849"/>
        <v>39672</v>
      </c>
      <c r="K5401" s="21"/>
      <c r="L5401" s="21" t="str">
        <f t="shared" si="844"/>
        <v>Tuesday</v>
      </c>
      <c r="M5401" s="20">
        <f t="shared" si="845"/>
        <v>8</v>
      </c>
      <c r="N5401" s="19">
        <v>5794.5</v>
      </c>
      <c r="O5401" s="4">
        <f>MATCH(N5401-1,'Supply Data'!$K$12:$K$17)+1</f>
        <v>5</v>
      </c>
      <c r="P5401">
        <f>INDEX('Supply Data'!$L$12:$L$17,'Demand Data'!O5401)</f>
        <v>75</v>
      </c>
      <c r="R5401" t="str">
        <f t="shared" si="846"/>
        <v>12-Aug-08 Tuesday 20</v>
      </c>
    </row>
    <row r="5402" spans="4:18" x14ac:dyDescent="0.35">
      <c r="D5402" s="21">
        <f t="shared" si="847"/>
        <v>39672.833333320246</v>
      </c>
      <c r="E5402" s="21" t="b">
        <f t="shared" si="840"/>
        <v>0</v>
      </c>
      <c r="F5402" s="21" t="b">
        <f t="shared" si="841"/>
        <v>0</v>
      </c>
      <c r="G5402" s="20">
        <f t="shared" si="842"/>
        <v>1</v>
      </c>
      <c r="H5402" s="20">
        <f t="shared" si="843"/>
        <v>24</v>
      </c>
      <c r="I5402" s="20">
        <f t="shared" si="848"/>
        <v>21</v>
      </c>
      <c r="J5402" s="21">
        <f t="shared" si="849"/>
        <v>39672</v>
      </c>
      <c r="K5402" s="21"/>
      <c r="L5402" s="21" t="str">
        <f t="shared" si="844"/>
        <v>Tuesday</v>
      </c>
      <c r="M5402" s="20">
        <f t="shared" si="845"/>
        <v>8</v>
      </c>
      <c r="N5402" s="19">
        <v>5544</v>
      </c>
      <c r="O5402" s="4">
        <f>MATCH(N5402-1,'Supply Data'!$K$12:$K$17)+1</f>
        <v>5</v>
      </c>
      <c r="P5402">
        <f>INDEX('Supply Data'!$L$12:$L$17,'Demand Data'!O5402)</f>
        <v>75</v>
      </c>
      <c r="R5402" t="str">
        <f t="shared" si="846"/>
        <v>12-Aug-08 Tuesday 21</v>
      </c>
    </row>
    <row r="5403" spans="4:18" x14ac:dyDescent="0.35">
      <c r="D5403" s="21">
        <f t="shared" si="847"/>
        <v>39672.874999986911</v>
      </c>
      <c r="E5403" s="21" t="b">
        <f t="shared" si="840"/>
        <v>0</v>
      </c>
      <c r="F5403" s="21" t="b">
        <f t="shared" si="841"/>
        <v>0</v>
      </c>
      <c r="G5403" s="20">
        <f t="shared" si="842"/>
        <v>1</v>
      </c>
      <c r="H5403" s="20">
        <f t="shared" si="843"/>
        <v>24</v>
      </c>
      <c r="I5403" s="20">
        <f t="shared" si="848"/>
        <v>22</v>
      </c>
      <c r="J5403" s="21">
        <f t="shared" si="849"/>
        <v>39672</v>
      </c>
      <c r="K5403" s="21"/>
      <c r="L5403" s="21" t="str">
        <f t="shared" si="844"/>
        <v>Tuesday</v>
      </c>
      <c r="M5403" s="20">
        <f t="shared" si="845"/>
        <v>8</v>
      </c>
      <c r="N5403" s="19">
        <v>4863</v>
      </c>
      <c r="O5403" s="4">
        <f>MATCH(N5403-1,'Supply Data'!$K$12:$K$17)+1</f>
        <v>5</v>
      </c>
      <c r="P5403">
        <f>INDEX('Supply Data'!$L$12:$L$17,'Demand Data'!O5403)</f>
        <v>75</v>
      </c>
      <c r="R5403" t="str">
        <f t="shared" si="846"/>
        <v>12-Aug-08 Tuesday 22</v>
      </c>
    </row>
    <row r="5404" spans="4:18" x14ac:dyDescent="0.35">
      <c r="D5404" s="21">
        <f t="shared" si="847"/>
        <v>39672.916666653575</v>
      </c>
      <c r="E5404" s="21" t="b">
        <f t="shared" si="840"/>
        <v>0</v>
      </c>
      <c r="F5404" s="21" t="b">
        <f t="shared" si="841"/>
        <v>0</v>
      </c>
      <c r="G5404" s="20">
        <f t="shared" si="842"/>
        <v>1</v>
      </c>
      <c r="H5404" s="20">
        <f t="shared" si="843"/>
        <v>24</v>
      </c>
      <c r="I5404" s="20">
        <f t="shared" si="848"/>
        <v>23</v>
      </c>
      <c r="J5404" s="21">
        <f t="shared" si="849"/>
        <v>39672</v>
      </c>
      <c r="K5404" s="21"/>
      <c r="L5404" s="21" t="str">
        <f t="shared" si="844"/>
        <v>Tuesday</v>
      </c>
      <c r="M5404" s="20">
        <f t="shared" si="845"/>
        <v>8</v>
      </c>
      <c r="N5404" s="19">
        <v>4389</v>
      </c>
      <c r="O5404" s="4">
        <f>MATCH(N5404-1,'Supply Data'!$K$12:$K$17)+1</f>
        <v>4</v>
      </c>
      <c r="P5404">
        <f>INDEX('Supply Data'!$L$12:$L$17,'Demand Data'!O5404)</f>
        <v>50</v>
      </c>
      <c r="R5404" t="str">
        <f t="shared" si="846"/>
        <v>12-Aug-08 Tuesday 23</v>
      </c>
    </row>
    <row r="5405" spans="4:18" x14ac:dyDescent="0.35">
      <c r="D5405" s="21">
        <f t="shared" si="847"/>
        <v>39672.958333320239</v>
      </c>
      <c r="E5405" s="21" t="b">
        <f t="shared" si="840"/>
        <v>0</v>
      </c>
      <c r="F5405" s="21" t="b">
        <f t="shared" si="841"/>
        <v>0</v>
      </c>
      <c r="G5405" s="20">
        <f t="shared" si="842"/>
        <v>1</v>
      </c>
      <c r="H5405" s="20">
        <f t="shared" si="843"/>
        <v>24</v>
      </c>
      <c r="I5405" s="20">
        <f t="shared" si="848"/>
        <v>24</v>
      </c>
      <c r="J5405" s="21">
        <f t="shared" si="849"/>
        <v>39672</v>
      </c>
      <c r="K5405" s="21"/>
      <c r="L5405" s="21" t="str">
        <f t="shared" si="844"/>
        <v>Tuesday</v>
      </c>
      <c r="M5405" s="20">
        <f t="shared" si="845"/>
        <v>8</v>
      </c>
      <c r="N5405" s="19">
        <v>4093.5</v>
      </c>
      <c r="O5405" s="4">
        <f>MATCH(N5405-1,'Supply Data'!$K$12:$K$17)+1</f>
        <v>4</v>
      </c>
      <c r="P5405">
        <f>INDEX('Supply Data'!$L$12:$L$17,'Demand Data'!O5405)</f>
        <v>50</v>
      </c>
      <c r="R5405" t="str">
        <f t="shared" si="846"/>
        <v>12-Aug-08 Tuesday 24</v>
      </c>
    </row>
    <row r="5406" spans="4:18" x14ac:dyDescent="0.35">
      <c r="D5406" s="21">
        <f t="shared" si="847"/>
        <v>39672.999999986903</v>
      </c>
      <c r="E5406" s="21" t="b">
        <f t="shared" si="840"/>
        <v>0</v>
      </c>
      <c r="F5406" s="21" t="b">
        <f t="shared" si="841"/>
        <v>0</v>
      </c>
      <c r="G5406" s="20">
        <f t="shared" si="842"/>
        <v>1</v>
      </c>
      <c r="H5406" s="20">
        <f t="shared" si="843"/>
        <v>24</v>
      </c>
      <c r="I5406" s="20">
        <f t="shared" si="848"/>
        <v>1</v>
      </c>
      <c r="J5406" s="21">
        <f t="shared" si="849"/>
        <v>39673</v>
      </c>
      <c r="K5406" s="21"/>
      <c r="L5406" s="21" t="str">
        <f t="shared" si="844"/>
        <v>Wednesday</v>
      </c>
      <c r="M5406" s="20">
        <f t="shared" si="845"/>
        <v>8</v>
      </c>
      <c r="N5406" s="19">
        <v>3928.5</v>
      </c>
      <c r="O5406" s="4">
        <f>MATCH(N5406-1,'Supply Data'!$K$12:$K$17)+1</f>
        <v>4</v>
      </c>
      <c r="P5406">
        <f>INDEX('Supply Data'!$L$12:$L$17,'Demand Data'!O5406)</f>
        <v>50</v>
      </c>
      <c r="R5406" t="str">
        <f t="shared" si="846"/>
        <v>13-Aug-08 Wednesday 1</v>
      </c>
    </row>
    <row r="5407" spans="4:18" x14ac:dyDescent="0.35">
      <c r="D5407" s="21">
        <f t="shared" si="847"/>
        <v>39673.041666653568</v>
      </c>
      <c r="E5407" s="21" t="b">
        <f t="shared" si="840"/>
        <v>0</v>
      </c>
      <c r="F5407" s="21" t="b">
        <f t="shared" si="841"/>
        <v>0</v>
      </c>
      <c r="G5407" s="20">
        <f t="shared" si="842"/>
        <v>1</v>
      </c>
      <c r="H5407" s="20">
        <f t="shared" si="843"/>
        <v>24</v>
      </c>
      <c r="I5407" s="20">
        <f t="shared" si="848"/>
        <v>2</v>
      </c>
      <c r="J5407" s="21">
        <f t="shared" si="849"/>
        <v>39673</v>
      </c>
      <c r="K5407" s="21"/>
      <c r="L5407" s="21" t="str">
        <f t="shared" si="844"/>
        <v>Wednesday</v>
      </c>
      <c r="M5407" s="20">
        <f t="shared" si="845"/>
        <v>8</v>
      </c>
      <c r="N5407" s="19">
        <v>3840</v>
      </c>
      <c r="O5407" s="4">
        <f>MATCH(N5407-1,'Supply Data'!$K$12:$K$17)+1</f>
        <v>4</v>
      </c>
      <c r="P5407">
        <f>INDEX('Supply Data'!$L$12:$L$17,'Demand Data'!O5407)</f>
        <v>50</v>
      </c>
      <c r="R5407" t="str">
        <f t="shared" si="846"/>
        <v>13-Aug-08 Wednesday 2</v>
      </c>
    </row>
    <row r="5408" spans="4:18" x14ac:dyDescent="0.35">
      <c r="D5408" s="21">
        <f t="shared" si="847"/>
        <v>39673.083333320232</v>
      </c>
      <c r="E5408" s="21" t="b">
        <f t="shared" si="840"/>
        <v>0</v>
      </c>
      <c r="F5408" s="21" t="b">
        <f t="shared" si="841"/>
        <v>0</v>
      </c>
      <c r="G5408" s="20">
        <f t="shared" si="842"/>
        <v>1</v>
      </c>
      <c r="H5408" s="20">
        <f t="shared" si="843"/>
        <v>24</v>
      </c>
      <c r="I5408" s="20">
        <f t="shared" si="848"/>
        <v>3</v>
      </c>
      <c r="J5408" s="21">
        <f t="shared" si="849"/>
        <v>39673</v>
      </c>
      <c r="K5408" s="21"/>
      <c r="L5408" s="21" t="str">
        <f t="shared" si="844"/>
        <v>Wednesday</v>
      </c>
      <c r="M5408" s="20">
        <f t="shared" si="845"/>
        <v>8</v>
      </c>
      <c r="N5408" s="19">
        <v>3775.5</v>
      </c>
      <c r="O5408" s="4">
        <f>MATCH(N5408-1,'Supply Data'!$K$12:$K$17)+1</f>
        <v>4</v>
      </c>
      <c r="P5408">
        <f>INDEX('Supply Data'!$L$12:$L$17,'Demand Data'!O5408)</f>
        <v>50</v>
      </c>
      <c r="R5408" t="str">
        <f t="shared" si="846"/>
        <v>13-Aug-08 Wednesday 3</v>
      </c>
    </row>
    <row r="5409" spans="4:18" x14ac:dyDescent="0.35">
      <c r="D5409" s="21">
        <f t="shared" si="847"/>
        <v>39673.124999986896</v>
      </c>
      <c r="E5409" s="21" t="b">
        <f t="shared" si="840"/>
        <v>0</v>
      </c>
      <c r="F5409" s="21" t="b">
        <f t="shared" si="841"/>
        <v>0</v>
      </c>
      <c r="G5409" s="20">
        <f t="shared" si="842"/>
        <v>1</v>
      </c>
      <c r="H5409" s="20">
        <f t="shared" si="843"/>
        <v>24</v>
      </c>
      <c r="I5409" s="20">
        <f t="shared" si="848"/>
        <v>4</v>
      </c>
      <c r="J5409" s="21">
        <f t="shared" si="849"/>
        <v>39673</v>
      </c>
      <c r="K5409" s="21"/>
      <c r="L5409" s="21" t="str">
        <f t="shared" si="844"/>
        <v>Wednesday</v>
      </c>
      <c r="M5409" s="20">
        <f t="shared" si="845"/>
        <v>8</v>
      </c>
      <c r="N5409" s="19">
        <v>3768</v>
      </c>
      <c r="O5409" s="4">
        <f>MATCH(N5409-1,'Supply Data'!$K$12:$K$17)+1</f>
        <v>4</v>
      </c>
      <c r="P5409">
        <f>INDEX('Supply Data'!$L$12:$L$17,'Demand Data'!O5409)</f>
        <v>50</v>
      </c>
      <c r="R5409" t="str">
        <f t="shared" si="846"/>
        <v>13-Aug-08 Wednesday 4</v>
      </c>
    </row>
    <row r="5410" spans="4:18" x14ac:dyDescent="0.35">
      <c r="D5410" s="21">
        <f t="shared" si="847"/>
        <v>39673.16666665356</v>
      </c>
      <c r="E5410" s="21" t="b">
        <f t="shared" si="840"/>
        <v>0</v>
      </c>
      <c r="F5410" s="21" t="b">
        <f t="shared" si="841"/>
        <v>0</v>
      </c>
      <c r="G5410" s="20">
        <f t="shared" si="842"/>
        <v>1</v>
      </c>
      <c r="H5410" s="20">
        <f t="shared" si="843"/>
        <v>24</v>
      </c>
      <c r="I5410" s="20">
        <f t="shared" si="848"/>
        <v>5</v>
      </c>
      <c r="J5410" s="21">
        <f t="shared" si="849"/>
        <v>39673</v>
      </c>
      <c r="K5410" s="21"/>
      <c r="L5410" s="21" t="str">
        <f t="shared" si="844"/>
        <v>Wednesday</v>
      </c>
      <c r="M5410" s="20">
        <f t="shared" si="845"/>
        <v>8</v>
      </c>
      <c r="N5410" s="19">
        <v>3882</v>
      </c>
      <c r="O5410" s="4">
        <f>MATCH(N5410-1,'Supply Data'!$K$12:$K$17)+1</f>
        <v>4</v>
      </c>
      <c r="P5410">
        <f>INDEX('Supply Data'!$L$12:$L$17,'Demand Data'!O5410)</f>
        <v>50</v>
      </c>
      <c r="R5410" t="str">
        <f t="shared" si="846"/>
        <v>13-Aug-08 Wednesday 5</v>
      </c>
    </row>
    <row r="5411" spans="4:18" x14ac:dyDescent="0.35">
      <c r="D5411" s="21">
        <f t="shared" si="847"/>
        <v>39673.208333320224</v>
      </c>
      <c r="E5411" s="21" t="b">
        <f t="shared" si="840"/>
        <v>0</v>
      </c>
      <c r="F5411" s="21" t="b">
        <f t="shared" si="841"/>
        <v>0</v>
      </c>
      <c r="G5411" s="20">
        <f t="shared" si="842"/>
        <v>1</v>
      </c>
      <c r="H5411" s="20">
        <f t="shared" si="843"/>
        <v>24</v>
      </c>
      <c r="I5411" s="20">
        <f t="shared" si="848"/>
        <v>6</v>
      </c>
      <c r="J5411" s="21">
        <f t="shared" si="849"/>
        <v>39673</v>
      </c>
      <c r="K5411" s="21"/>
      <c r="L5411" s="21" t="str">
        <f t="shared" si="844"/>
        <v>Wednesday</v>
      </c>
      <c r="M5411" s="20">
        <f t="shared" si="845"/>
        <v>8</v>
      </c>
      <c r="N5411" s="19">
        <v>3943.5</v>
      </c>
      <c r="O5411" s="4">
        <f>MATCH(N5411-1,'Supply Data'!$K$12:$K$17)+1</f>
        <v>4</v>
      </c>
      <c r="P5411">
        <f>INDEX('Supply Data'!$L$12:$L$17,'Demand Data'!O5411)</f>
        <v>50</v>
      </c>
      <c r="R5411" t="str">
        <f t="shared" si="846"/>
        <v>13-Aug-08 Wednesday 6</v>
      </c>
    </row>
    <row r="5412" spans="4:18" x14ac:dyDescent="0.35">
      <c r="D5412" s="21">
        <f t="shared" si="847"/>
        <v>39673.249999986889</v>
      </c>
      <c r="E5412" s="21" t="b">
        <f t="shared" si="840"/>
        <v>0</v>
      </c>
      <c r="F5412" s="21" t="b">
        <f t="shared" si="841"/>
        <v>0</v>
      </c>
      <c r="G5412" s="20">
        <f t="shared" si="842"/>
        <v>1</v>
      </c>
      <c r="H5412" s="20">
        <f t="shared" si="843"/>
        <v>24</v>
      </c>
      <c r="I5412" s="20">
        <f t="shared" si="848"/>
        <v>7</v>
      </c>
      <c r="J5412" s="21">
        <f t="shared" si="849"/>
        <v>39673</v>
      </c>
      <c r="K5412" s="21"/>
      <c r="L5412" s="21" t="str">
        <f t="shared" si="844"/>
        <v>Wednesday</v>
      </c>
      <c r="M5412" s="20">
        <f t="shared" si="845"/>
        <v>8</v>
      </c>
      <c r="N5412" s="19">
        <v>4062</v>
      </c>
      <c r="O5412" s="4">
        <f>MATCH(N5412-1,'Supply Data'!$K$12:$K$17)+1</f>
        <v>4</v>
      </c>
      <c r="P5412">
        <f>INDEX('Supply Data'!$L$12:$L$17,'Demand Data'!O5412)</f>
        <v>50</v>
      </c>
      <c r="R5412" t="str">
        <f t="shared" si="846"/>
        <v>13-Aug-08 Wednesday 7</v>
      </c>
    </row>
    <row r="5413" spans="4:18" x14ac:dyDescent="0.35">
      <c r="D5413" s="21">
        <f t="shared" si="847"/>
        <v>39673.291666653553</v>
      </c>
      <c r="E5413" s="21" t="b">
        <f t="shared" si="840"/>
        <v>0</v>
      </c>
      <c r="F5413" s="21" t="b">
        <f t="shared" si="841"/>
        <v>0</v>
      </c>
      <c r="G5413" s="20">
        <f t="shared" si="842"/>
        <v>1</v>
      </c>
      <c r="H5413" s="20">
        <f t="shared" si="843"/>
        <v>24</v>
      </c>
      <c r="I5413" s="20">
        <f t="shared" si="848"/>
        <v>8</v>
      </c>
      <c r="J5413" s="21">
        <f t="shared" si="849"/>
        <v>39673</v>
      </c>
      <c r="K5413" s="21"/>
      <c r="L5413" s="21" t="str">
        <f t="shared" si="844"/>
        <v>Wednesday</v>
      </c>
      <c r="M5413" s="20">
        <f t="shared" si="845"/>
        <v>8</v>
      </c>
      <c r="N5413" s="19">
        <v>4633.5</v>
      </c>
      <c r="O5413" s="4">
        <f>MATCH(N5413-1,'Supply Data'!$K$12:$K$17)+1</f>
        <v>4</v>
      </c>
      <c r="P5413">
        <f>INDEX('Supply Data'!$L$12:$L$17,'Demand Data'!O5413)</f>
        <v>50</v>
      </c>
      <c r="R5413" t="str">
        <f t="shared" si="846"/>
        <v>13-Aug-08 Wednesday 8</v>
      </c>
    </row>
    <row r="5414" spans="4:18" x14ac:dyDescent="0.35">
      <c r="D5414" s="21">
        <f t="shared" si="847"/>
        <v>39673.333333320217</v>
      </c>
      <c r="E5414" s="21" t="b">
        <f t="shared" si="840"/>
        <v>0</v>
      </c>
      <c r="F5414" s="21" t="b">
        <f t="shared" si="841"/>
        <v>0</v>
      </c>
      <c r="G5414" s="20">
        <f t="shared" si="842"/>
        <v>1</v>
      </c>
      <c r="H5414" s="20">
        <f t="shared" si="843"/>
        <v>24</v>
      </c>
      <c r="I5414" s="20">
        <f t="shared" si="848"/>
        <v>9</v>
      </c>
      <c r="J5414" s="21">
        <f t="shared" si="849"/>
        <v>39673</v>
      </c>
      <c r="K5414" s="21"/>
      <c r="L5414" s="21" t="str">
        <f t="shared" si="844"/>
        <v>Wednesday</v>
      </c>
      <c r="M5414" s="20">
        <f t="shared" si="845"/>
        <v>8</v>
      </c>
      <c r="N5414" s="19">
        <v>5172</v>
      </c>
      <c r="O5414" s="4">
        <f>MATCH(N5414-1,'Supply Data'!$K$12:$K$17)+1</f>
        <v>5</v>
      </c>
      <c r="P5414">
        <f>INDEX('Supply Data'!$L$12:$L$17,'Demand Data'!O5414)</f>
        <v>75</v>
      </c>
      <c r="R5414" t="str">
        <f t="shared" si="846"/>
        <v>13-Aug-08 Wednesday 9</v>
      </c>
    </row>
    <row r="5415" spans="4:18" x14ac:dyDescent="0.35">
      <c r="D5415" s="21">
        <f t="shared" si="847"/>
        <v>39673.374999986881</v>
      </c>
      <c r="E5415" s="21" t="b">
        <f t="shared" si="840"/>
        <v>0</v>
      </c>
      <c r="F5415" s="21" t="b">
        <f t="shared" si="841"/>
        <v>0</v>
      </c>
      <c r="G5415" s="20">
        <f t="shared" si="842"/>
        <v>1</v>
      </c>
      <c r="H5415" s="20">
        <f t="shared" si="843"/>
        <v>24</v>
      </c>
      <c r="I5415" s="20">
        <f t="shared" si="848"/>
        <v>10</v>
      </c>
      <c r="J5415" s="21">
        <f t="shared" si="849"/>
        <v>39673</v>
      </c>
      <c r="K5415" s="21"/>
      <c r="L5415" s="21" t="str">
        <f t="shared" si="844"/>
        <v>Wednesday</v>
      </c>
      <c r="M5415" s="20">
        <f t="shared" si="845"/>
        <v>8</v>
      </c>
      <c r="N5415" s="19">
        <v>5563.5</v>
      </c>
      <c r="O5415" s="4">
        <f>MATCH(N5415-1,'Supply Data'!$K$12:$K$17)+1</f>
        <v>5</v>
      </c>
      <c r="P5415">
        <f>INDEX('Supply Data'!$L$12:$L$17,'Demand Data'!O5415)</f>
        <v>75</v>
      </c>
      <c r="R5415" t="str">
        <f t="shared" si="846"/>
        <v>13-Aug-08 Wednesday 10</v>
      </c>
    </row>
    <row r="5416" spans="4:18" x14ac:dyDescent="0.35">
      <c r="D5416" s="21">
        <f t="shared" si="847"/>
        <v>39673.416666653546</v>
      </c>
      <c r="E5416" s="21" t="b">
        <f t="shared" si="840"/>
        <v>0</v>
      </c>
      <c r="F5416" s="21" t="b">
        <f t="shared" si="841"/>
        <v>0</v>
      </c>
      <c r="G5416" s="20">
        <f t="shared" si="842"/>
        <v>1</v>
      </c>
      <c r="H5416" s="20">
        <f t="shared" si="843"/>
        <v>24</v>
      </c>
      <c r="I5416" s="20">
        <f t="shared" si="848"/>
        <v>11</v>
      </c>
      <c r="J5416" s="21">
        <f t="shared" si="849"/>
        <v>39673</v>
      </c>
      <c r="K5416" s="21"/>
      <c r="L5416" s="21" t="str">
        <f t="shared" si="844"/>
        <v>Wednesday</v>
      </c>
      <c r="M5416" s="20">
        <f t="shared" si="845"/>
        <v>8</v>
      </c>
      <c r="N5416" s="19">
        <v>5802</v>
      </c>
      <c r="O5416" s="4">
        <f>MATCH(N5416-1,'Supply Data'!$K$12:$K$17)+1</f>
        <v>5</v>
      </c>
      <c r="P5416">
        <f>INDEX('Supply Data'!$L$12:$L$17,'Demand Data'!O5416)</f>
        <v>75</v>
      </c>
      <c r="R5416" t="str">
        <f t="shared" si="846"/>
        <v>13-Aug-08 Wednesday 11</v>
      </c>
    </row>
    <row r="5417" spans="4:18" x14ac:dyDescent="0.35">
      <c r="D5417" s="21">
        <f t="shared" si="847"/>
        <v>39673.45833332021</v>
      </c>
      <c r="E5417" s="21" t="b">
        <f t="shared" si="840"/>
        <v>0</v>
      </c>
      <c r="F5417" s="21" t="b">
        <f t="shared" si="841"/>
        <v>0</v>
      </c>
      <c r="G5417" s="20">
        <f t="shared" si="842"/>
        <v>1</v>
      </c>
      <c r="H5417" s="20">
        <f t="shared" si="843"/>
        <v>24</v>
      </c>
      <c r="I5417" s="20">
        <f t="shared" si="848"/>
        <v>12</v>
      </c>
      <c r="J5417" s="21">
        <f t="shared" si="849"/>
        <v>39673</v>
      </c>
      <c r="K5417" s="21"/>
      <c r="L5417" s="21" t="str">
        <f t="shared" si="844"/>
        <v>Wednesday</v>
      </c>
      <c r="M5417" s="20">
        <f t="shared" si="845"/>
        <v>8</v>
      </c>
      <c r="N5417" s="19">
        <v>5578.5</v>
      </c>
      <c r="O5417" s="4">
        <f>MATCH(N5417-1,'Supply Data'!$K$12:$K$17)+1</f>
        <v>5</v>
      </c>
      <c r="P5417">
        <f>INDEX('Supply Data'!$L$12:$L$17,'Demand Data'!O5417)</f>
        <v>75</v>
      </c>
      <c r="R5417" t="str">
        <f t="shared" si="846"/>
        <v>13-Aug-08 Wednesday 12</v>
      </c>
    </row>
    <row r="5418" spans="4:18" x14ac:dyDescent="0.35">
      <c r="D5418" s="21">
        <f t="shared" si="847"/>
        <v>39673.499999986874</v>
      </c>
      <c r="E5418" s="21" t="b">
        <f t="shared" si="840"/>
        <v>0</v>
      </c>
      <c r="F5418" s="21" t="b">
        <f t="shared" si="841"/>
        <v>0</v>
      </c>
      <c r="G5418" s="20">
        <f t="shared" si="842"/>
        <v>1</v>
      </c>
      <c r="H5418" s="20">
        <f t="shared" si="843"/>
        <v>24</v>
      </c>
      <c r="I5418" s="20">
        <f t="shared" si="848"/>
        <v>13</v>
      </c>
      <c r="J5418" s="21">
        <f t="shared" si="849"/>
        <v>39673</v>
      </c>
      <c r="K5418" s="21"/>
      <c r="L5418" s="21" t="str">
        <f t="shared" si="844"/>
        <v>Wednesday</v>
      </c>
      <c r="M5418" s="20">
        <f t="shared" si="845"/>
        <v>8</v>
      </c>
      <c r="N5418" s="19">
        <v>5670</v>
      </c>
      <c r="O5418" s="4">
        <f>MATCH(N5418-1,'Supply Data'!$K$12:$K$17)+1</f>
        <v>5</v>
      </c>
      <c r="P5418">
        <f>INDEX('Supply Data'!$L$12:$L$17,'Demand Data'!O5418)</f>
        <v>75</v>
      </c>
      <c r="R5418" t="str">
        <f t="shared" si="846"/>
        <v>13-Aug-08 Wednesday 13</v>
      </c>
    </row>
    <row r="5419" spans="4:18" x14ac:dyDescent="0.35">
      <c r="D5419" s="21">
        <f t="shared" si="847"/>
        <v>39673.541666653538</v>
      </c>
      <c r="E5419" s="21" t="b">
        <f t="shared" si="840"/>
        <v>0</v>
      </c>
      <c r="F5419" s="21" t="b">
        <f t="shared" si="841"/>
        <v>0</v>
      </c>
      <c r="G5419" s="20">
        <f t="shared" si="842"/>
        <v>1</v>
      </c>
      <c r="H5419" s="20">
        <f t="shared" si="843"/>
        <v>24</v>
      </c>
      <c r="I5419" s="20">
        <f t="shared" si="848"/>
        <v>14</v>
      </c>
      <c r="J5419" s="21">
        <f t="shared" si="849"/>
        <v>39673</v>
      </c>
      <c r="K5419" s="21"/>
      <c r="L5419" s="21" t="str">
        <f t="shared" si="844"/>
        <v>Wednesday</v>
      </c>
      <c r="M5419" s="20">
        <f t="shared" si="845"/>
        <v>8</v>
      </c>
      <c r="N5419" s="19">
        <v>5821.5</v>
      </c>
      <c r="O5419" s="4">
        <f>MATCH(N5419-1,'Supply Data'!$K$12:$K$17)+1</f>
        <v>5</v>
      </c>
      <c r="P5419">
        <f>INDEX('Supply Data'!$L$12:$L$17,'Demand Data'!O5419)</f>
        <v>75</v>
      </c>
      <c r="R5419" t="str">
        <f t="shared" si="846"/>
        <v>13-Aug-08 Wednesday 14</v>
      </c>
    </row>
    <row r="5420" spans="4:18" x14ac:dyDescent="0.35">
      <c r="D5420" s="21">
        <f t="shared" si="847"/>
        <v>39673.583333320203</v>
      </c>
      <c r="E5420" s="21" t="b">
        <f t="shared" si="840"/>
        <v>0</v>
      </c>
      <c r="F5420" s="21" t="b">
        <f t="shared" si="841"/>
        <v>0</v>
      </c>
      <c r="G5420" s="20">
        <f t="shared" si="842"/>
        <v>1</v>
      </c>
      <c r="H5420" s="20">
        <f t="shared" si="843"/>
        <v>24</v>
      </c>
      <c r="I5420" s="20">
        <f t="shared" si="848"/>
        <v>15</v>
      </c>
      <c r="J5420" s="21">
        <f t="shared" si="849"/>
        <v>39673</v>
      </c>
      <c r="K5420" s="21"/>
      <c r="L5420" s="21" t="str">
        <f t="shared" si="844"/>
        <v>Wednesday</v>
      </c>
      <c r="M5420" s="20">
        <f t="shared" si="845"/>
        <v>8</v>
      </c>
      <c r="N5420" s="19">
        <v>5706</v>
      </c>
      <c r="O5420" s="4">
        <f>MATCH(N5420-1,'Supply Data'!$K$12:$K$17)+1</f>
        <v>5</v>
      </c>
      <c r="P5420">
        <f>INDEX('Supply Data'!$L$12:$L$17,'Demand Data'!O5420)</f>
        <v>75</v>
      </c>
      <c r="R5420" t="str">
        <f t="shared" si="846"/>
        <v>13-Aug-08 Wednesday 15</v>
      </c>
    </row>
    <row r="5421" spans="4:18" x14ac:dyDescent="0.35">
      <c r="D5421" s="21">
        <f t="shared" si="847"/>
        <v>39673.624999986867</v>
      </c>
      <c r="E5421" s="21" t="b">
        <f t="shared" si="840"/>
        <v>0</v>
      </c>
      <c r="F5421" s="21" t="b">
        <f t="shared" si="841"/>
        <v>0</v>
      </c>
      <c r="G5421" s="20">
        <f t="shared" si="842"/>
        <v>1</v>
      </c>
      <c r="H5421" s="20">
        <f t="shared" si="843"/>
        <v>24</v>
      </c>
      <c r="I5421" s="20">
        <f t="shared" si="848"/>
        <v>16</v>
      </c>
      <c r="J5421" s="21">
        <f t="shared" si="849"/>
        <v>39673</v>
      </c>
      <c r="K5421" s="21"/>
      <c r="L5421" s="21" t="str">
        <f t="shared" si="844"/>
        <v>Wednesday</v>
      </c>
      <c r="M5421" s="20">
        <f t="shared" si="845"/>
        <v>8</v>
      </c>
      <c r="N5421" s="19">
        <v>5446.5</v>
      </c>
      <c r="O5421" s="4">
        <f>MATCH(N5421-1,'Supply Data'!$K$12:$K$17)+1</f>
        <v>5</v>
      </c>
      <c r="P5421">
        <f>INDEX('Supply Data'!$L$12:$L$17,'Demand Data'!O5421)</f>
        <v>75</v>
      </c>
      <c r="R5421" t="str">
        <f t="shared" si="846"/>
        <v>13-Aug-08 Wednesday 16</v>
      </c>
    </row>
    <row r="5422" spans="4:18" x14ac:dyDescent="0.35">
      <c r="D5422" s="21">
        <f t="shared" si="847"/>
        <v>39673.666666653531</v>
      </c>
      <c r="E5422" s="21" t="b">
        <f t="shared" si="840"/>
        <v>0</v>
      </c>
      <c r="F5422" s="21" t="b">
        <f t="shared" si="841"/>
        <v>0</v>
      </c>
      <c r="G5422" s="20">
        <f t="shared" si="842"/>
        <v>1</v>
      </c>
      <c r="H5422" s="20">
        <f t="shared" si="843"/>
        <v>24</v>
      </c>
      <c r="I5422" s="20">
        <f t="shared" si="848"/>
        <v>17</v>
      </c>
      <c r="J5422" s="21">
        <f t="shared" si="849"/>
        <v>39673</v>
      </c>
      <c r="K5422" s="21"/>
      <c r="L5422" s="21" t="str">
        <f t="shared" si="844"/>
        <v>Wednesday</v>
      </c>
      <c r="M5422" s="20">
        <f t="shared" si="845"/>
        <v>8</v>
      </c>
      <c r="N5422" s="19">
        <v>5502</v>
      </c>
      <c r="O5422" s="4">
        <f>MATCH(N5422-1,'Supply Data'!$K$12:$K$17)+1</f>
        <v>5</v>
      </c>
      <c r="P5422">
        <f>INDEX('Supply Data'!$L$12:$L$17,'Demand Data'!O5422)</f>
        <v>75</v>
      </c>
      <c r="R5422" t="str">
        <f t="shared" si="846"/>
        <v>13-Aug-08 Wednesday 17</v>
      </c>
    </row>
    <row r="5423" spans="4:18" x14ac:dyDescent="0.35">
      <c r="D5423" s="21">
        <f t="shared" si="847"/>
        <v>39673.708333320195</v>
      </c>
      <c r="E5423" s="21" t="b">
        <f t="shared" si="840"/>
        <v>0</v>
      </c>
      <c r="F5423" s="21" t="b">
        <f t="shared" si="841"/>
        <v>0</v>
      </c>
      <c r="G5423" s="20">
        <f t="shared" si="842"/>
        <v>1</v>
      </c>
      <c r="H5423" s="20">
        <f t="shared" si="843"/>
        <v>24</v>
      </c>
      <c r="I5423" s="20">
        <f t="shared" si="848"/>
        <v>18</v>
      </c>
      <c r="J5423" s="21">
        <f t="shared" si="849"/>
        <v>39673</v>
      </c>
      <c r="K5423" s="21"/>
      <c r="L5423" s="21" t="str">
        <f t="shared" si="844"/>
        <v>Wednesday</v>
      </c>
      <c r="M5423" s="20">
        <f t="shared" si="845"/>
        <v>8</v>
      </c>
      <c r="N5423" s="19">
        <v>5518.5</v>
      </c>
      <c r="O5423" s="4">
        <f>MATCH(N5423-1,'Supply Data'!$K$12:$K$17)+1</f>
        <v>5</v>
      </c>
      <c r="P5423">
        <f>INDEX('Supply Data'!$L$12:$L$17,'Demand Data'!O5423)</f>
        <v>75</v>
      </c>
      <c r="R5423" t="str">
        <f t="shared" si="846"/>
        <v>13-Aug-08 Wednesday 18</v>
      </c>
    </row>
    <row r="5424" spans="4:18" x14ac:dyDescent="0.35">
      <c r="D5424" s="21">
        <f t="shared" si="847"/>
        <v>39673.74999998686</v>
      </c>
      <c r="E5424" s="21" t="b">
        <f t="shared" si="840"/>
        <v>0</v>
      </c>
      <c r="F5424" s="21" t="b">
        <f t="shared" si="841"/>
        <v>0</v>
      </c>
      <c r="G5424" s="20">
        <f t="shared" si="842"/>
        <v>1</v>
      </c>
      <c r="H5424" s="20">
        <f t="shared" si="843"/>
        <v>24</v>
      </c>
      <c r="I5424" s="20">
        <f t="shared" si="848"/>
        <v>19</v>
      </c>
      <c r="J5424" s="21">
        <f t="shared" si="849"/>
        <v>39673</v>
      </c>
      <c r="K5424" s="21"/>
      <c r="L5424" s="21" t="str">
        <f t="shared" si="844"/>
        <v>Wednesday</v>
      </c>
      <c r="M5424" s="20">
        <f t="shared" si="845"/>
        <v>8</v>
      </c>
      <c r="N5424" s="19">
        <v>5995.5</v>
      </c>
      <c r="O5424" s="4">
        <f>MATCH(N5424-1,'Supply Data'!$K$12:$K$17)+1</f>
        <v>5</v>
      </c>
      <c r="P5424">
        <f>INDEX('Supply Data'!$L$12:$L$17,'Demand Data'!O5424)</f>
        <v>75</v>
      </c>
      <c r="R5424" t="str">
        <f t="shared" si="846"/>
        <v>13-Aug-08 Wednesday 19</v>
      </c>
    </row>
    <row r="5425" spans="4:18" x14ac:dyDescent="0.35">
      <c r="D5425" s="21">
        <f t="shared" si="847"/>
        <v>39673.791666653524</v>
      </c>
      <c r="E5425" s="21" t="b">
        <f t="shared" si="840"/>
        <v>0</v>
      </c>
      <c r="F5425" s="21" t="b">
        <f t="shared" si="841"/>
        <v>0</v>
      </c>
      <c r="G5425" s="20">
        <f t="shared" si="842"/>
        <v>1</v>
      </c>
      <c r="H5425" s="20">
        <f t="shared" si="843"/>
        <v>24</v>
      </c>
      <c r="I5425" s="20">
        <f t="shared" si="848"/>
        <v>20</v>
      </c>
      <c r="J5425" s="21">
        <f t="shared" si="849"/>
        <v>39673</v>
      </c>
      <c r="K5425" s="21"/>
      <c r="L5425" s="21" t="str">
        <f t="shared" si="844"/>
        <v>Wednesday</v>
      </c>
      <c r="M5425" s="20">
        <f t="shared" si="845"/>
        <v>8</v>
      </c>
      <c r="N5425" s="19">
        <v>5794.5</v>
      </c>
      <c r="O5425" s="4">
        <f>MATCH(N5425-1,'Supply Data'!$K$12:$K$17)+1</f>
        <v>5</v>
      </c>
      <c r="P5425">
        <f>INDEX('Supply Data'!$L$12:$L$17,'Demand Data'!O5425)</f>
        <v>75</v>
      </c>
      <c r="R5425" t="str">
        <f t="shared" si="846"/>
        <v>13-Aug-08 Wednesday 20</v>
      </c>
    </row>
    <row r="5426" spans="4:18" x14ac:dyDescent="0.35">
      <c r="D5426" s="21">
        <f t="shared" si="847"/>
        <v>39673.833333320188</v>
      </c>
      <c r="E5426" s="21" t="b">
        <f t="shared" si="840"/>
        <v>0</v>
      </c>
      <c r="F5426" s="21" t="b">
        <f t="shared" si="841"/>
        <v>0</v>
      </c>
      <c r="G5426" s="20">
        <f t="shared" si="842"/>
        <v>1</v>
      </c>
      <c r="H5426" s="20">
        <f t="shared" si="843"/>
        <v>24</v>
      </c>
      <c r="I5426" s="20">
        <f t="shared" si="848"/>
        <v>21</v>
      </c>
      <c r="J5426" s="21">
        <f t="shared" si="849"/>
        <v>39673</v>
      </c>
      <c r="K5426" s="21"/>
      <c r="L5426" s="21" t="str">
        <f t="shared" si="844"/>
        <v>Wednesday</v>
      </c>
      <c r="M5426" s="20">
        <f t="shared" si="845"/>
        <v>8</v>
      </c>
      <c r="N5426" s="19">
        <v>5592</v>
      </c>
      <c r="O5426" s="4">
        <f>MATCH(N5426-1,'Supply Data'!$K$12:$K$17)+1</f>
        <v>5</v>
      </c>
      <c r="P5426">
        <f>INDEX('Supply Data'!$L$12:$L$17,'Demand Data'!O5426)</f>
        <v>75</v>
      </c>
      <c r="R5426" t="str">
        <f t="shared" si="846"/>
        <v>13-Aug-08 Wednesday 21</v>
      </c>
    </row>
    <row r="5427" spans="4:18" x14ac:dyDescent="0.35">
      <c r="D5427" s="21">
        <f t="shared" si="847"/>
        <v>39673.874999986852</v>
      </c>
      <c r="E5427" s="21" t="b">
        <f t="shared" si="840"/>
        <v>0</v>
      </c>
      <c r="F5427" s="21" t="b">
        <f t="shared" si="841"/>
        <v>0</v>
      </c>
      <c r="G5427" s="20">
        <f t="shared" si="842"/>
        <v>1</v>
      </c>
      <c r="H5427" s="20">
        <f t="shared" si="843"/>
        <v>24</v>
      </c>
      <c r="I5427" s="20">
        <f t="shared" si="848"/>
        <v>22</v>
      </c>
      <c r="J5427" s="21">
        <f t="shared" si="849"/>
        <v>39673</v>
      </c>
      <c r="K5427" s="21"/>
      <c r="L5427" s="21" t="str">
        <f t="shared" si="844"/>
        <v>Wednesday</v>
      </c>
      <c r="M5427" s="20">
        <f t="shared" si="845"/>
        <v>8</v>
      </c>
      <c r="N5427" s="19">
        <v>5109</v>
      </c>
      <c r="O5427" s="4">
        <f>MATCH(N5427-1,'Supply Data'!$K$12:$K$17)+1</f>
        <v>5</v>
      </c>
      <c r="P5427">
        <f>INDEX('Supply Data'!$L$12:$L$17,'Demand Data'!O5427)</f>
        <v>75</v>
      </c>
      <c r="R5427" t="str">
        <f t="shared" si="846"/>
        <v>13-Aug-08 Wednesday 22</v>
      </c>
    </row>
    <row r="5428" spans="4:18" x14ac:dyDescent="0.35">
      <c r="D5428" s="21">
        <f t="shared" si="847"/>
        <v>39673.916666653517</v>
      </c>
      <c r="E5428" s="21" t="b">
        <f t="shared" si="840"/>
        <v>0</v>
      </c>
      <c r="F5428" s="21" t="b">
        <f t="shared" si="841"/>
        <v>0</v>
      </c>
      <c r="G5428" s="20">
        <f t="shared" si="842"/>
        <v>1</v>
      </c>
      <c r="H5428" s="20">
        <f t="shared" si="843"/>
        <v>24</v>
      </c>
      <c r="I5428" s="20">
        <f t="shared" si="848"/>
        <v>23</v>
      </c>
      <c r="J5428" s="21">
        <f t="shared" si="849"/>
        <v>39673</v>
      </c>
      <c r="K5428" s="21"/>
      <c r="L5428" s="21" t="str">
        <f t="shared" si="844"/>
        <v>Wednesday</v>
      </c>
      <c r="M5428" s="20">
        <f t="shared" si="845"/>
        <v>8</v>
      </c>
      <c r="N5428" s="19">
        <v>4528.5</v>
      </c>
      <c r="O5428" s="4">
        <f>MATCH(N5428-1,'Supply Data'!$K$12:$K$17)+1</f>
        <v>4</v>
      </c>
      <c r="P5428">
        <f>INDEX('Supply Data'!$L$12:$L$17,'Demand Data'!O5428)</f>
        <v>50</v>
      </c>
      <c r="R5428" t="str">
        <f t="shared" si="846"/>
        <v>13-Aug-08 Wednesday 23</v>
      </c>
    </row>
    <row r="5429" spans="4:18" x14ac:dyDescent="0.35">
      <c r="D5429" s="21">
        <f t="shared" si="847"/>
        <v>39673.958333320181</v>
      </c>
      <c r="E5429" s="21" t="b">
        <f t="shared" si="840"/>
        <v>0</v>
      </c>
      <c r="F5429" s="21" t="b">
        <f t="shared" si="841"/>
        <v>0</v>
      </c>
      <c r="G5429" s="20">
        <f t="shared" si="842"/>
        <v>1</v>
      </c>
      <c r="H5429" s="20">
        <f t="shared" si="843"/>
        <v>24</v>
      </c>
      <c r="I5429" s="20">
        <f t="shared" si="848"/>
        <v>24</v>
      </c>
      <c r="J5429" s="21">
        <f t="shared" si="849"/>
        <v>39673</v>
      </c>
      <c r="K5429" s="21"/>
      <c r="L5429" s="21" t="str">
        <f t="shared" si="844"/>
        <v>Wednesday</v>
      </c>
      <c r="M5429" s="20">
        <f t="shared" si="845"/>
        <v>8</v>
      </c>
      <c r="N5429" s="19">
        <v>4213.5</v>
      </c>
      <c r="O5429" s="4">
        <f>MATCH(N5429-1,'Supply Data'!$K$12:$K$17)+1</f>
        <v>4</v>
      </c>
      <c r="P5429">
        <f>INDEX('Supply Data'!$L$12:$L$17,'Demand Data'!O5429)</f>
        <v>50</v>
      </c>
      <c r="R5429" t="str">
        <f t="shared" si="846"/>
        <v>13-Aug-08 Wednesday 24</v>
      </c>
    </row>
    <row r="5430" spans="4:18" x14ac:dyDescent="0.35">
      <c r="D5430" s="21">
        <f t="shared" si="847"/>
        <v>39673.999999986845</v>
      </c>
      <c r="E5430" s="21" t="b">
        <f t="shared" si="840"/>
        <v>0</v>
      </c>
      <c r="F5430" s="21" t="b">
        <f t="shared" si="841"/>
        <v>0</v>
      </c>
      <c r="G5430" s="20">
        <f t="shared" si="842"/>
        <v>1</v>
      </c>
      <c r="H5430" s="20">
        <f t="shared" si="843"/>
        <v>24</v>
      </c>
      <c r="I5430" s="20">
        <f t="shared" si="848"/>
        <v>1</v>
      </c>
      <c r="J5430" s="21">
        <f t="shared" si="849"/>
        <v>39674</v>
      </c>
      <c r="K5430" s="21"/>
      <c r="L5430" s="21" t="str">
        <f t="shared" si="844"/>
        <v>Thursday</v>
      </c>
      <c r="M5430" s="20">
        <f t="shared" si="845"/>
        <v>8</v>
      </c>
      <c r="N5430" s="19">
        <v>3984</v>
      </c>
      <c r="O5430" s="4">
        <f>MATCH(N5430-1,'Supply Data'!$K$12:$K$17)+1</f>
        <v>4</v>
      </c>
      <c r="P5430">
        <f>INDEX('Supply Data'!$L$12:$L$17,'Demand Data'!O5430)</f>
        <v>50</v>
      </c>
      <c r="R5430" t="str">
        <f t="shared" si="846"/>
        <v>14-Aug-08 Thursday 1</v>
      </c>
    </row>
    <row r="5431" spans="4:18" x14ac:dyDescent="0.35">
      <c r="D5431" s="21">
        <f t="shared" si="847"/>
        <v>39674.041666653509</v>
      </c>
      <c r="E5431" s="21" t="b">
        <f t="shared" si="840"/>
        <v>0</v>
      </c>
      <c r="F5431" s="21" t="b">
        <f t="shared" si="841"/>
        <v>0</v>
      </c>
      <c r="G5431" s="20">
        <f t="shared" si="842"/>
        <v>1</v>
      </c>
      <c r="H5431" s="20">
        <f t="shared" si="843"/>
        <v>24</v>
      </c>
      <c r="I5431" s="20">
        <f t="shared" si="848"/>
        <v>2</v>
      </c>
      <c r="J5431" s="21">
        <f t="shared" si="849"/>
        <v>39674</v>
      </c>
      <c r="K5431" s="21"/>
      <c r="L5431" s="21" t="str">
        <f t="shared" si="844"/>
        <v>Thursday</v>
      </c>
      <c r="M5431" s="20">
        <f t="shared" si="845"/>
        <v>8</v>
      </c>
      <c r="N5431" s="19">
        <v>3844.5</v>
      </c>
      <c r="O5431" s="4">
        <f>MATCH(N5431-1,'Supply Data'!$K$12:$K$17)+1</f>
        <v>4</v>
      </c>
      <c r="P5431">
        <f>INDEX('Supply Data'!$L$12:$L$17,'Demand Data'!O5431)</f>
        <v>50</v>
      </c>
      <c r="R5431" t="str">
        <f t="shared" si="846"/>
        <v>14-Aug-08 Thursday 2</v>
      </c>
    </row>
    <row r="5432" spans="4:18" x14ac:dyDescent="0.35">
      <c r="D5432" s="21">
        <f t="shared" si="847"/>
        <v>39674.083333320174</v>
      </c>
      <c r="E5432" s="21" t="b">
        <f t="shared" si="840"/>
        <v>0</v>
      </c>
      <c r="F5432" s="21" t="b">
        <f t="shared" si="841"/>
        <v>0</v>
      </c>
      <c r="G5432" s="20">
        <f t="shared" si="842"/>
        <v>1</v>
      </c>
      <c r="H5432" s="20">
        <f t="shared" si="843"/>
        <v>24</v>
      </c>
      <c r="I5432" s="20">
        <f t="shared" si="848"/>
        <v>3</v>
      </c>
      <c r="J5432" s="21">
        <f t="shared" si="849"/>
        <v>39674</v>
      </c>
      <c r="K5432" s="21"/>
      <c r="L5432" s="21" t="str">
        <f t="shared" si="844"/>
        <v>Thursday</v>
      </c>
      <c r="M5432" s="20">
        <f t="shared" si="845"/>
        <v>8</v>
      </c>
      <c r="N5432" s="19">
        <v>3730.5</v>
      </c>
      <c r="O5432" s="4">
        <f>MATCH(N5432-1,'Supply Data'!$K$12:$K$17)+1</f>
        <v>4</v>
      </c>
      <c r="P5432">
        <f>INDEX('Supply Data'!$L$12:$L$17,'Demand Data'!O5432)</f>
        <v>50</v>
      </c>
      <c r="R5432" t="str">
        <f t="shared" si="846"/>
        <v>14-Aug-08 Thursday 3</v>
      </c>
    </row>
    <row r="5433" spans="4:18" x14ac:dyDescent="0.35">
      <c r="D5433" s="21">
        <f t="shared" si="847"/>
        <v>39674.124999986838</v>
      </c>
      <c r="E5433" s="21" t="b">
        <f t="shared" si="840"/>
        <v>0</v>
      </c>
      <c r="F5433" s="21" t="b">
        <f t="shared" si="841"/>
        <v>0</v>
      </c>
      <c r="G5433" s="20">
        <f t="shared" si="842"/>
        <v>1</v>
      </c>
      <c r="H5433" s="20">
        <f t="shared" si="843"/>
        <v>24</v>
      </c>
      <c r="I5433" s="20">
        <f t="shared" si="848"/>
        <v>4</v>
      </c>
      <c r="J5433" s="21">
        <f t="shared" si="849"/>
        <v>39674</v>
      </c>
      <c r="K5433" s="21"/>
      <c r="L5433" s="21" t="str">
        <f t="shared" si="844"/>
        <v>Thursday</v>
      </c>
      <c r="M5433" s="20">
        <f t="shared" si="845"/>
        <v>8</v>
      </c>
      <c r="N5433" s="19">
        <v>3736.5</v>
      </c>
      <c r="O5433" s="4">
        <f>MATCH(N5433-1,'Supply Data'!$K$12:$K$17)+1</f>
        <v>4</v>
      </c>
      <c r="P5433">
        <f>INDEX('Supply Data'!$L$12:$L$17,'Demand Data'!O5433)</f>
        <v>50</v>
      </c>
      <c r="R5433" t="str">
        <f t="shared" si="846"/>
        <v>14-Aug-08 Thursday 4</v>
      </c>
    </row>
    <row r="5434" spans="4:18" x14ac:dyDescent="0.35">
      <c r="D5434" s="21">
        <f t="shared" si="847"/>
        <v>39674.166666653502</v>
      </c>
      <c r="E5434" s="21" t="b">
        <f t="shared" si="840"/>
        <v>0</v>
      </c>
      <c r="F5434" s="21" t="b">
        <f t="shared" si="841"/>
        <v>0</v>
      </c>
      <c r="G5434" s="20">
        <f t="shared" si="842"/>
        <v>1</v>
      </c>
      <c r="H5434" s="20">
        <f t="shared" si="843"/>
        <v>24</v>
      </c>
      <c r="I5434" s="20">
        <f t="shared" si="848"/>
        <v>5</v>
      </c>
      <c r="J5434" s="21">
        <f t="shared" si="849"/>
        <v>39674</v>
      </c>
      <c r="K5434" s="21"/>
      <c r="L5434" s="21" t="str">
        <f t="shared" si="844"/>
        <v>Thursday</v>
      </c>
      <c r="M5434" s="20">
        <f t="shared" si="845"/>
        <v>8</v>
      </c>
      <c r="N5434" s="19">
        <v>3850.5</v>
      </c>
      <c r="O5434" s="4">
        <f>MATCH(N5434-1,'Supply Data'!$K$12:$K$17)+1</f>
        <v>4</v>
      </c>
      <c r="P5434">
        <f>INDEX('Supply Data'!$L$12:$L$17,'Demand Data'!O5434)</f>
        <v>50</v>
      </c>
      <c r="R5434" t="str">
        <f t="shared" si="846"/>
        <v>14-Aug-08 Thursday 5</v>
      </c>
    </row>
    <row r="5435" spans="4:18" x14ac:dyDescent="0.35">
      <c r="D5435" s="21">
        <f t="shared" si="847"/>
        <v>39674.208333320166</v>
      </c>
      <c r="E5435" s="21" t="b">
        <f t="shared" si="840"/>
        <v>0</v>
      </c>
      <c r="F5435" s="21" t="b">
        <f t="shared" si="841"/>
        <v>0</v>
      </c>
      <c r="G5435" s="20">
        <f t="shared" si="842"/>
        <v>1</v>
      </c>
      <c r="H5435" s="20">
        <f t="shared" si="843"/>
        <v>24</v>
      </c>
      <c r="I5435" s="20">
        <f t="shared" si="848"/>
        <v>6</v>
      </c>
      <c r="J5435" s="21">
        <f t="shared" si="849"/>
        <v>39674</v>
      </c>
      <c r="K5435" s="21"/>
      <c r="L5435" s="21" t="str">
        <f t="shared" si="844"/>
        <v>Thursday</v>
      </c>
      <c r="M5435" s="20">
        <f t="shared" si="845"/>
        <v>8</v>
      </c>
      <c r="N5435" s="19">
        <v>3972</v>
      </c>
      <c r="O5435" s="4">
        <f>MATCH(N5435-1,'Supply Data'!$K$12:$K$17)+1</f>
        <v>4</v>
      </c>
      <c r="P5435">
        <f>INDEX('Supply Data'!$L$12:$L$17,'Demand Data'!O5435)</f>
        <v>50</v>
      </c>
      <c r="R5435" t="str">
        <f t="shared" si="846"/>
        <v>14-Aug-08 Thursday 6</v>
      </c>
    </row>
    <row r="5436" spans="4:18" x14ac:dyDescent="0.35">
      <c r="D5436" s="21">
        <f t="shared" si="847"/>
        <v>39674.249999986831</v>
      </c>
      <c r="E5436" s="21" t="b">
        <f t="shared" si="840"/>
        <v>0</v>
      </c>
      <c r="F5436" s="21" t="b">
        <f t="shared" si="841"/>
        <v>0</v>
      </c>
      <c r="G5436" s="20">
        <f t="shared" si="842"/>
        <v>1</v>
      </c>
      <c r="H5436" s="20">
        <f t="shared" si="843"/>
        <v>24</v>
      </c>
      <c r="I5436" s="20">
        <f t="shared" si="848"/>
        <v>7</v>
      </c>
      <c r="J5436" s="21">
        <f t="shared" si="849"/>
        <v>39674</v>
      </c>
      <c r="K5436" s="21"/>
      <c r="L5436" s="21" t="str">
        <f t="shared" si="844"/>
        <v>Thursday</v>
      </c>
      <c r="M5436" s="20">
        <f t="shared" si="845"/>
        <v>8</v>
      </c>
      <c r="N5436" s="19">
        <v>4104</v>
      </c>
      <c r="O5436" s="4">
        <f>MATCH(N5436-1,'Supply Data'!$K$12:$K$17)+1</f>
        <v>4</v>
      </c>
      <c r="P5436">
        <f>INDEX('Supply Data'!$L$12:$L$17,'Demand Data'!O5436)</f>
        <v>50</v>
      </c>
      <c r="R5436" t="str">
        <f t="shared" si="846"/>
        <v>14-Aug-08 Thursday 7</v>
      </c>
    </row>
    <row r="5437" spans="4:18" x14ac:dyDescent="0.35">
      <c r="D5437" s="21">
        <f t="shared" si="847"/>
        <v>39674.291666653495</v>
      </c>
      <c r="E5437" s="21" t="b">
        <f t="shared" si="840"/>
        <v>0</v>
      </c>
      <c r="F5437" s="21" t="b">
        <f t="shared" si="841"/>
        <v>0</v>
      </c>
      <c r="G5437" s="20">
        <f t="shared" si="842"/>
        <v>1</v>
      </c>
      <c r="H5437" s="20">
        <f t="shared" si="843"/>
        <v>24</v>
      </c>
      <c r="I5437" s="20">
        <f t="shared" si="848"/>
        <v>8</v>
      </c>
      <c r="J5437" s="21">
        <f t="shared" si="849"/>
        <v>39674</v>
      </c>
      <c r="K5437" s="21"/>
      <c r="L5437" s="21" t="str">
        <f t="shared" si="844"/>
        <v>Thursday</v>
      </c>
      <c r="M5437" s="20">
        <f t="shared" si="845"/>
        <v>8</v>
      </c>
      <c r="N5437" s="19">
        <v>4765.5</v>
      </c>
      <c r="O5437" s="4">
        <f>MATCH(N5437-1,'Supply Data'!$K$12:$K$17)+1</f>
        <v>4</v>
      </c>
      <c r="P5437">
        <f>INDEX('Supply Data'!$L$12:$L$17,'Demand Data'!O5437)</f>
        <v>50</v>
      </c>
      <c r="R5437" t="str">
        <f t="shared" si="846"/>
        <v>14-Aug-08 Thursday 8</v>
      </c>
    </row>
    <row r="5438" spans="4:18" x14ac:dyDescent="0.35">
      <c r="D5438" s="21">
        <f t="shared" si="847"/>
        <v>39674.333333320159</v>
      </c>
      <c r="E5438" s="21" t="b">
        <f t="shared" si="840"/>
        <v>0</v>
      </c>
      <c r="F5438" s="21" t="b">
        <f t="shared" si="841"/>
        <v>0</v>
      </c>
      <c r="G5438" s="20">
        <f t="shared" si="842"/>
        <v>1</v>
      </c>
      <c r="H5438" s="20">
        <f t="shared" si="843"/>
        <v>24</v>
      </c>
      <c r="I5438" s="20">
        <f t="shared" si="848"/>
        <v>9</v>
      </c>
      <c r="J5438" s="21">
        <f t="shared" si="849"/>
        <v>39674</v>
      </c>
      <c r="K5438" s="21"/>
      <c r="L5438" s="21" t="str">
        <f t="shared" si="844"/>
        <v>Thursday</v>
      </c>
      <c r="M5438" s="20">
        <f t="shared" si="845"/>
        <v>8</v>
      </c>
      <c r="N5438" s="19">
        <v>5427</v>
      </c>
      <c r="O5438" s="4">
        <f>MATCH(N5438-1,'Supply Data'!$K$12:$K$17)+1</f>
        <v>5</v>
      </c>
      <c r="P5438">
        <f>INDEX('Supply Data'!$L$12:$L$17,'Demand Data'!O5438)</f>
        <v>75</v>
      </c>
      <c r="R5438" t="str">
        <f t="shared" si="846"/>
        <v>14-Aug-08 Thursday 9</v>
      </c>
    </row>
    <row r="5439" spans="4:18" x14ac:dyDescent="0.35">
      <c r="D5439" s="21">
        <f t="shared" si="847"/>
        <v>39674.374999986823</v>
      </c>
      <c r="E5439" s="21" t="b">
        <f t="shared" si="840"/>
        <v>0</v>
      </c>
      <c r="F5439" s="21" t="b">
        <f t="shared" si="841"/>
        <v>0</v>
      </c>
      <c r="G5439" s="20">
        <f t="shared" si="842"/>
        <v>1</v>
      </c>
      <c r="H5439" s="20">
        <f t="shared" si="843"/>
        <v>24</v>
      </c>
      <c r="I5439" s="20">
        <f t="shared" si="848"/>
        <v>10</v>
      </c>
      <c r="J5439" s="21">
        <f t="shared" si="849"/>
        <v>39674</v>
      </c>
      <c r="K5439" s="21"/>
      <c r="L5439" s="21" t="str">
        <f t="shared" si="844"/>
        <v>Thursday</v>
      </c>
      <c r="M5439" s="20">
        <f t="shared" si="845"/>
        <v>8</v>
      </c>
      <c r="N5439" s="19">
        <v>5626.5</v>
      </c>
      <c r="O5439" s="4">
        <f>MATCH(N5439-1,'Supply Data'!$K$12:$K$17)+1</f>
        <v>5</v>
      </c>
      <c r="P5439">
        <f>INDEX('Supply Data'!$L$12:$L$17,'Demand Data'!O5439)</f>
        <v>75</v>
      </c>
      <c r="R5439" t="str">
        <f t="shared" si="846"/>
        <v>14-Aug-08 Thursday 10</v>
      </c>
    </row>
    <row r="5440" spans="4:18" x14ac:dyDescent="0.35">
      <c r="D5440" s="21">
        <f t="shared" si="847"/>
        <v>39674.416666653487</v>
      </c>
      <c r="E5440" s="21" t="b">
        <f t="shared" si="840"/>
        <v>0</v>
      </c>
      <c r="F5440" s="21" t="b">
        <f t="shared" si="841"/>
        <v>0</v>
      </c>
      <c r="G5440" s="20">
        <f t="shared" si="842"/>
        <v>1</v>
      </c>
      <c r="H5440" s="20">
        <f t="shared" si="843"/>
        <v>24</v>
      </c>
      <c r="I5440" s="20">
        <f t="shared" si="848"/>
        <v>11</v>
      </c>
      <c r="J5440" s="21">
        <f t="shared" si="849"/>
        <v>39674</v>
      </c>
      <c r="K5440" s="21"/>
      <c r="L5440" s="21" t="str">
        <f t="shared" si="844"/>
        <v>Thursday</v>
      </c>
      <c r="M5440" s="20">
        <f t="shared" si="845"/>
        <v>8</v>
      </c>
      <c r="N5440" s="19">
        <v>5907</v>
      </c>
      <c r="O5440" s="4">
        <f>MATCH(N5440-1,'Supply Data'!$K$12:$K$17)+1</f>
        <v>5</v>
      </c>
      <c r="P5440">
        <f>INDEX('Supply Data'!$L$12:$L$17,'Demand Data'!O5440)</f>
        <v>75</v>
      </c>
      <c r="R5440" t="str">
        <f t="shared" si="846"/>
        <v>14-Aug-08 Thursday 11</v>
      </c>
    </row>
    <row r="5441" spans="4:18" x14ac:dyDescent="0.35">
      <c r="D5441" s="21">
        <f t="shared" si="847"/>
        <v>39674.458333320152</v>
      </c>
      <c r="E5441" s="21" t="b">
        <f t="shared" si="840"/>
        <v>0</v>
      </c>
      <c r="F5441" s="21" t="b">
        <f t="shared" si="841"/>
        <v>0</v>
      </c>
      <c r="G5441" s="20">
        <f t="shared" si="842"/>
        <v>1</v>
      </c>
      <c r="H5441" s="20">
        <f t="shared" si="843"/>
        <v>24</v>
      </c>
      <c r="I5441" s="20">
        <f t="shared" si="848"/>
        <v>12</v>
      </c>
      <c r="J5441" s="21">
        <f t="shared" si="849"/>
        <v>39674</v>
      </c>
      <c r="K5441" s="21"/>
      <c r="L5441" s="21" t="str">
        <f t="shared" si="844"/>
        <v>Thursday</v>
      </c>
      <c r="M5441" s="20">
        <f t="shared" si="845"/>
        <v>8</v>
      </c>
      <c r="N5441" s="19">
        <v>5650.5</v>
      </c>
      <c r="O5441" s="4">
        <f>MATCH(N5441-1,'Supply Data'!$K$12:$K$17)+1</f>
        <v>5</v>
      </c>
      <c r="P5441">
        <f>INDEX('Supply Data'!$L$12:$L$17,'Demand Data'!O5441)</f>
        <v>75</v>
      </c>
      <c r="R5441" t="str">
        <f t="shared" si="846"/>
        <v>14-Aug-08 Thursday 12</v>
      </c>
    </row>
    <row r="5442" spans="4:18" x14ac:dyDescent="0.35">
      <c r="D5442" s="21">
        <f t="shared" si="847"/>
        <v>39674.499999986816</v>
      </c>
      <c r="E5442" s="21" t="b">
        <f t="shared" si="840"/>
        <v>0</v>
      </c>
      <c r="F5442" s="21" t="b">
        <f t="shared" si="841"/>
        <v>0</v>
      </c>
      <c r="G5442" s="20">
        <f t="shared" si="842"/>
        <v>1</v>
      </c>
      <c r="H5442" s="20">
        <f t="shared" si="843"/>
        <v>24</v>
      </c>
      <c r="I5442" s="20">
        <f t="shared" si="848"/>
        <v>13</v>
      </c>
      <c r="J5442" s="21">
        <f t="shared" si="849"/>
        <v>39674</v>
      </c>
      <c r="K5442" s="21"/>
      <c r="L5442" s="21" t="str">
        <f t="shared" si="844"/>
        <v>Thursday</v>
      </c>
      <c r="M5442" s="20">
        <f t="shared" si="845"/>
        <v>8</v>
      </c>
      <c r="N5442" s="19">
        <v>5754</v>
      </c>
      <c r="O5442" s="4">
        <f>MATCH(N5442-1,'Supply Data'!$K$12:$K$17)+1</f>
        <v>5</v>
      </c>
      <c r="P5442">
        <f>INDEX('Supply Data'!$L$12:$L$17,'Demand Data'!O5442)</f>
        <v>75</v>
      </c>
      <c r="R5442" t="str">
        <f t="shared" si="846"/>
        <v>14-Aug-08 Thursday 13</v>
      </c>
    </row>
    <row r="5443" spans="4:18" x14ac:dyDescent="0.35">
      <c r="D5443" s="21">
        <f t="shared" si="847"/>
        <v>39674.54166665348</v>
      </c>
      <c r="E5443" s="21" t="b">
        <f t="shared" si="840"/>
        <v>0</v>
      </c>
      <c r="F5443" s="21" t="b">
        <f t="shared" si="841"/>
        <v>0</v>
      </c>
      <c r="G5443" s="20">
        <f t="shared" si="842"/>
        <v>1</v>
      </c>
      <c r="H5443" s="20">
        <f t="shared" si="843"/>
        <v>24</v>
      </c>
      <c r="I5443" s="20">
        <f t="shared" si="848"/>
        <v>14</v>
      </c>
      <c r="J5443" s="21">
        <f t="shared" si="849"/>
        <v>39674</v>
      </c>
      <c r="K5443" s="21"/>
      <c r="L5443" s="21" t="str">
        <f t="shared" si="844"/>
        <v>Thursday</v>
      </c>
      <c r="M5443" s="20">
        <f t="shared" si="845"/>
        <v>8</v>
      </c>
      <c r="N5443" s="19">
        <v>5961</v>
      </c>
      <c r="O5443" s="4">
        <f>MATCH(N5443-1,'Supply Data'!$K$12:$K$17)+1</f>
        <v>5</v>
      </c>
      <c r="P5443">
        <f>INDEX('Supply Data'!$L$12:$L$17,'Demand Data'!O5443)</f>
        <v>75</v>
      </c>
      <c r="R5443" t="str">
        <f t="shared" si="846"/>
        <v>14-Aug-08 Thursday 14</v>
      </c>
    </row>
    <row r="5444" spans="4:18" x14ac:dyDescent="0.35">
      <c r="D5444" s="21">
        <f t="shared" si="847"/>
        <v>39674.583333320144</v>
      </c>
      <c r="E5444" s="21" t="b">
        <f t="shared" si="840"/>
        <v>0</v>
      </c>
      <c r="F5444" s="21" t="b">
        <f t="shared" si="841"/>
        <v>0</v>
      </c>
      <c r="G5444" s="20">
        <f t="shared" si="842"/>
        <v>1</v>
      </c>
      <c r="H5444" s="20">
        <f t="shared" si="843"/>
        <v>24</v>
      </c>
      <c r="I5444" s="20">
        <f t="shared" si="848"/>
        <v>15</v>
      </c>
      <c r="J5444" s="21">
        <f t="shared" si="849"/>
        <v>39674</v>
      </c>
      <c r="K5444" s="21"/>
      <c r="L5444" s="21" t="str">
        <f t="shared" si="844"/>
        <v>Thursday</v>
      </c>
      <c r="M5444" s="20">
        <f t="shared" si="845"/>
        <v>8</v>
      </c>
      <c r="N5444" s="19">
        <v>5841</v>
      </c>
      <c r="O5444" s="4">
        <f>MATCH(N5444-1,'Supply Data'!$K$12:$K$17)+1</f>
        <v>5</v>
      </c>
      <c r="P5444">
        <f>INDEX('Supply Data'!$L$12:$L$17,'Demand Data'!O5444)</f>
        <v>75</v>
      </c>
      <c r="R5444" t="str">
        <f t="shared" si="846"/>
        <v>14-Aug-08 Thursday 15</v>
      </c>
    </row>
    <row r="5445" spans="4:18" x14ac:dyDescent="0.35">
      <c r="D5445" s="21">
        <f t="shared" si="847"/>
        <v>39674.624999986809</v>
      </c>
      <c r="E5445" s="21" t="b">
        <f t="shared" si="840"/>
        <v>0</v>
      </c>
      <c r="F5445" s="21" t="b">
        <f t="shared" si="841"/>
        <v>0</v>
      </c>
      <c r="G5445" s="20">
        <f t="shared" si="842"/>
        <v>1</v>
      </c>
      <c r="H5445" s="20">
        <f t="shared" si="843"/>
        <v>24</v>
      </c>
      <c r="I5445" s="20">
        <f t="shared" si="848"/>
        <v>16</v>
      </c>
      <c r="J5445" s="21">
        <f t="shared" si="849"/>
        <v>39674</v>
      </c>
      <c r="K5445" s="21"/>
      <c r="L5445" s="21" t="str">
        <f t="shared" si="844"/>
        <v>Thursday</v>
      </c>
      <c r="M5445" s="20">
        <f t="shared" si="845"/>
        <v>8</v>
      </c>
      <c r="N5445" s="19">
        <v>5743.5</v>
      </c>
      <c r="O5445" s="4">
        <f>MATCH(N5445-1,'Supply Data'!$K$12:$K$17)+1</f>
        <v>5</v>
      </c>
      <c r="P5445">
        <f>INDEX('Supply Data'!$L$12:$L$17,'Demand Data'!O5445)</f>
        <v>75</v>
      </c>
      <c r="R5445" t="str">
        <f t="shared" si="846"/>
        <v>14-Aug-08 Thursday 16</v>
      </c>
    </row>
    <row r="5446" spans="4:18" x14ac:dyDescent="0.35">
      <c r="D5446" s="21">
        <f t="shared" si="847"/>
        <v>39674.666666653473</v>
      </c>
      <c r="E5446" s="21" t="b">
        <f t="shared" ref="E5446:E5509" si="850">D5446=$D$2</f>
        <v>0</v>
      </c>
      <c r="F5446" s="21" t="b">
        <f t="shared" ref="F5446:F5509" si="851">D5446=$E$2</f>
        <v>0</v>
      </c>
      <c r="G5446" s="20">
        <f t="shared" si="842"/>
        <v>1</v>
      </c>
      <c r="H5446" s="20">
        <f t="shared" si="843"/>
        <v>24</v>
      </c>
      <c r="I5446" s="20">
        <f t="shared" si="848"/>
        <v>17</v>
      </c>
      <c r="J5446" s="21">
        <f t="shared" si="849"/>
        <v>39674</v>
      </c>
      <c r="K5446" s="21"/>
      <c r="L5446" s="21" t="str">
        <f t="shared" si="844"/>
        <v>Thursday</v>
      </c>
      <c r="M5446" s="20">
        <f t="shared" si="845"/>
        <v>8</v>
      </c>
      <c r="N5446" s="19">
        <v>5502</v>
      </c>
      <c r="O5446" s="4">
        <f>MATCH(N5446-1,'Supply Data'!$K$12:$K$17)+1</f>
        <v>5</v>
      </c>
      <c r="P5446">
        <f>INDEX('Supply Data'!$L$12:$L$17,'Demand Data'!O5446)</f>
        <v>75</v>
      </c>
      <c r="R5446" t="str">
        <f t="shared" si="846"/>
        <v>14-Aug-08 Thursday 17</v>
      </c>
    </row>
    <row r="5447" spans="4:18" x14ac:dyDescent="0.35">
      <c r="D5447" s="21">
        <f t="shared" si="847"/>
        <v>39674.708333320137</v>
      </c>
      <c r="E5447" s="21" t="b">
        <f t="shared" si="850"/>
        <v>0</v>
      </c>
      <c r="F5447" s="21" t="b">
        <f t="shared" si="851"/>
        <v>0</v>
      </c>
      <c r="G5447" s="20">
        <f t="shared" ref="G5447:G5510" si="852">IF(E5447,2,IF(F5447,3,1))</f>
        <v>1</v>
      </c>
      <c r="H5447" s="20">
        <f t="shared" ref="H5447:H5510" si="853">CHOOSE(G5447,24,23,25)</f>
        <v>24</v>
      </c>
      <c r="I5447" s="20">
        <f t="shared" si="848"/>
        <v>18</v>
      </c>
      <c r="J5447" s="21">
        <f t="shared" si="849"/>
        <v>39674</v>
      </c>
      <c r="K5447" s="21"/>
      <c r="L5447" s="21" t="str">
        <f t="shared" ref="L5447:L5510" si="854">TEXT(J5447,"ddddd")</f>
        <v>Thursday</v>
      </c>
      <c r="M5447" s="20">
        <f t="shared" ref="M5447:M5510" si="855">MONTH(D5447)</f>
        <v>8</v>
      </c>
      <c r="N5447" s="19">
        <v>5482.5</v>
      </c>
      <c r="O5447" s="4">
        <f>MATCH(N5447-1,'Supply Data'!$K$12:$K$17)+1</f>
        <v>5</v>
      </c>
      <c r="P5447">
        <f>INDEX('Supply Data'!$L$12:$L$17,'Demand Data'!O5447)</f>
        <v>75</v>
      </c>
      <c r="R5447" t="str">
        <f t="shared" ref="R5447:R5510" si="856">TEXT(D5447,"dd-mmm-yy ddddd")&amp;" "&amp;I5447</f>
        <v>14-Aug-08 Thursday 18</v>
      </c>
    </row>
    <row r="5448" spans="4:18" x14ac:dyDescent="0.35">
      <c r="D5448" s="21">
        <f t="shared" ref="D5448:D5511" si="857">D5447+1/24</f>
        <v>39674.749999986801</v>
      </c>
      <c r="E5448" s="21" t="b">
        <f t="shared" si="850"/>
        <v>0</v>
      </c>
      <c r="F5448" s="21" t="b">
        <f t="shared" si="851"/>
        <v>0</v>
      </c>
      <c r="G5448" s="20">
        <f t="shared" si="852"/>
        <v>1</v>
      </c>
      <c r="H5448" s="20">
        <f t="shared" si="853"/>
        <v>24</v>
      </c>
      <c r="I5448" s="20">
        <f t="shared" ref="I5448:I5511" si="858">IF(I5447&gt;=H5448,1,I5447+1)</f>
        <v>19</v>
      </c>
      <c r="J5448" s="21">
        <f t="shared" ref="J5448:J5511" si="859">IF(I5448=1,J5447+1,J5447)</f>
        <v>39674</v>
      </c>
      <c r="K5448" s="21"/>
      <c r="L5448" s="21" t="str">
        <f t="shared" si="854"/>
        <v>Thursday</v>
      </c>
      <c r="M5448" s="20">
        <f t="shared" si="855"/>
        <v>8</v>
      </c>
      <c r="N5448" s="19">
        <v>5976</v>
      </c>
      <c r="O5448" s="4">
        <f>MATCH(N5448-1,'Supply Data'!$K$12:$K$17)+1</f>
        <v>5</v>
      </c>
      <c r="P5448">
        <f>INDEX('Supply Data'!$L$12:$L$17,'Demand Data'!O5448)</f>
        <v>75</v>
      </c>
      <c r="R5448" t="str">
        <f t="shared" si="856"/>
        <v>14-Aug-08 Thursday 19</v>
      </c>
    </row>
    <row r="5449" spans="4:18" x14ac:dyDescent="0.35">
      <c r="D5449" s="21">
        <f t="shared" si="857"/>
        <v>39674.791666653466</v>
      </c>
      <c r="E5449" s="21" t="b">
        <f t="shared" si="850"/>
        <v>0</v>
      </c>
      <c r="F5449" s="21" t="b">
        <f t="shared" si="851"/>
        <v>0</v>
      </c>
      <c r="G5449" s="20">
        <f t="shared" si="852"/>
        <v>1</v>
      </c>
      <c r="H5449" s="20">
        <f t="shared" si="853"/>
        <v>24</v>
      </c>
      <c r="I5449" s="20">
        <f t="shared" si="858"/>
        <v>20</v>
      </c>
      <c r="J5449" s="21">
        <f t="shared" si="859"/>
        <v>39674</v>
      </c>
      <c r="K5449" s="21"/>
      <c r="L5449" s="21" t="str">
        <f t="shared" si="854"/>
        <v>Thursday</v>
      </c>
      <c r="M5449" s="20">
        <f t="shared" si="855"/>
        <v>8</v>
      </c>
      <c r="N5449" s="19">
        <v>5748</v>
      </c>
      <c r="O5449" s="4">
        <f>MATCH(N5449-1,'Supply Data'!$K$12:$K$17)+1</f>
        <v>5</v>
      </c>
      <c r="P5449">
        <f>INDEX('Supply Data'!$L$12:$L$17,'Demand Data'!O5449)</f>
        <v>75</v>
      </c>
      <c r="R5449" t="str">
        <f t="shared" si="856"/>
        <v>14-Aug-08 Thursday 20</v>
      </c>
    </row>
    <row r="5450" spans="4:18" x14ac:dyDescent="0.35">
      <c r="D5450" s="21">
        <f t="shared" si="857"/>
        <v>39674.83333332013</v>
      </c>
      <c r="E5450" s="21" t="b">
        <f t="shared" si="850"/>
        <v>0</v>
      </c>
      <c r="F5450" s="21" t="b">
        <f t="shared" si="851"/>
        <v>0</v>
      </c>
      <c r="G5450" s="20">
        <f t="shared" si="852"/>
        <v>1</v>
      </c>
      <c r="H5450" s="20">
        <f t="shared" si="853"/>
        <v>24</v>
      </c>
      <c r="I5450" s="20">
        <f t="shared" si="858"/>
        <v>21</v>
      </c>
      <c r="J5450" s="21">
        <f t="shared" si="859"/>
        <v>39674</v>
      </c>
      <c r="K5450" s="21"/>
      <c r="L5450" s="21" t="str">
        <f t="shared" si="854"/>
        <v>Thursday</v>
      </c>
      <c r="M5450" s="20">
        <f t="shared" si="855"/>
        <v>8</v>
      </c>
      <c r="N5450" s="19">
        <v>5373</v>
      </c>
      <c r="O5450" s="4">
        <f>MATCH(N5450-1,'Supply Data'!$K$12:$K$17)+1</f>
        <v>5</v>
      </c>
      <c r="P5450">
        <f>INDEX('Supply Data'!$L$12:$L$17,'Demand Data'!O5450)</f>
        <v>75</v>
      </c>
      <c r="R5450" t="str">
        <f t="shared" si="856"/>
        <v>14-Aug-08 Thursday 21</v>
      </c>
    </row>
    <row r="5451" spans="4:18" x14ac:dyDescent="0.35">
      <c r="D5451" s="21">
        <f t="shared" si="857"/>
        <v>39674.874999986794</v>
      </c>
      <c r="E5451" s="21" t="b">
        <f t="shared" si="850"/>
        <v>0</v>
      </c>
      <c r="F5451" s="21" t="b">
        <f t="shared" si="851"/>
        <v>0</v>
      </c>
      <c r="G5451" s="20">
        <f t="shared" si="852"/>
        <v>1</v>
      </c>
      <c r="H5451" s="20">
        <f t="shared" si="853"/>
        <v>24</v>
      </c>
      <c r="I5451" s="20">
        <f t="shared" si="858"/>
        <v>22</v>
      </c>
      <c r="J5451" s="21">
        <f t="shared" si="859"/>
        <v>39674</v>
      </c>
      <c r="K5451" s="21"/>
      <c r="L5451" s="21" t="str">
        <f t="shared" si="854"/>
        <v>Thursday</v>
      </c>
      <c r="M5451" s="20">
        <f t="shared" si="855"/>
        <v>8</v>
      </c>
      <c r="N5451" s="19">
        <v>4909.5</v>
      </c>
      <c r="O5451" s="4">
        <f>MATCH(N5451-1,'Supply Data'!$K$12:$K$17)+1</f>
        <v>5</v>
      </c>
      <c r="P5451">
        <f>INDEX('Supply Data'!$L$12:$L$17,'Demand Data'!O5451)</f>
        <v>75</v>
      </c>
      <c r="R5451" t="str">
        <f t="shared" si="856"/>
        <v>14-Aug-08 Thursday 22</v>
      </c>
    </row>
    <row r="5452" spans="4:18" x14ac:dyDescent="0.35">
      <c r="D5452" s="21">
        <f t="shared" si="857"/>
        <v>39674.916666653458</v>
      </c>
      <c r="E5452" s="21" t="b">
        <f t="shared" si="850"/>
        <v>0</v>
      </c>
      <c r="F5452" s="21" t="b">
        <f t="shared" si="851"/>
        <v>0</v>
      </c>
      <c r="G5452" s="20">
        <f t="shared" si="852"/>
        <v>1</v>
      </c>
      <c r="H5452" s="20">
        <f t="shared" si="853"/>
        <v>24</v>
      </c>
      <c r="I5452" s="20">
        <f t="shared" si="858"/>
        <v>23</v>
      </c>
      <c r="J5452" s="21">
        <f t="shared" si="859"/>
        <v>39674</v>
      </c>
      <c r="K5452" s="21"/>
      <c r="L5452" s="21" t="str">
        <f t="shared" si="854"/>
        <v>Thursday</v>
      </c>
      <c r="M5452" s="20">
        <f t="shared" si="855"/>
        <v>8</v>
      </c>
      <c r="N5452" s="19">
        <v>4495.5</v>
      </c>
      <c r="O5452" s="4">
        <f>MATCH(N5452-1,'Supply Data'!$K$12:$K$17)+1</f>
        <v>4</v>
      </c>
      <c r="P5452">
        <f>INDEX('Supply Data'!$L$12:$L$17,'Demand Data'!O5452)</f>
        <v>50</v>
      </c>
      <c r="R5452" t="str">
        <f t="shared" si="856"/>
        <v>14-Aug-08 Thursday 23</v>
      </c>
    </row>
    <row r="5453" spans="4:18" x14ac:dyDescent="0.35">
      <c r="D5453" s="21">
        <f t="shared" si="857"/>
        <v>39674.958333320123</v>
      </c>
      <c r="E5453" s="21" t="b">
        <f t="shared" si="850"/>
        <v>0</v>
      </c>
      <c r="F5453" s="21" t="b">
        <f t="shared" si="851"/>
        <v>0</v>
      </c>
      <c r="G5453" s="20">
        <f t="shared" si="852"/>
        <v>1</v>
      </c>
      <c r="H5453" s="20">
        <f t="shared" si="853"/>
        <v>24</v>
      </c>
      <c r="I5453" s="20">
        <f t="shared" si="858"/>
        <v>24</v>
      </c>
      <c r="J5453" s="21">
        <f t="shared" si="859"/>
        <v>39674</v>
      </c>
      <c r="K5453" s="21"/>
      <c r="L5453" s="21" t="str">
        <f t="shared" si="854"/>
        <v>Thursday</v>
      </c>
      <c r="M5453" s="20">
        <f t="shared" si="855"/>
        <v>8</v>
      </c>
      <c r="N5453" s="19">
        <v>4126.5</v>
      </c>
      <c r="O5453" s="4">
        <f>MATCH(N5453-1,'Supply Data'!$K$12:$K$17)+1</f>
        <v>4</v>
      </c>
      <c r="P5453">
        <f>INDEX('Supply Data'!$L$12:$L$17,'Demand Data'!O5453)</f>
        <v>50</v>
      </c>
      <c r="R5453" t="str">
        <f t="shared" si="856"/>
        <v>14-Aug-08 Thursday 24</v>
      </c>
    </row>
    <row r="5454" spans="4:18" x14ac:dyDescent="0.35">
      <c r="D5454" s="21">
        <f t="shared" si="857"/>
        <v>39674.999999986787</v>
      </c>
      <c r="E5454" s="21" t="b">
        <f t="shared" si="850"/>
        <v>0</v>
      </c>
      <c r="F5454" s="21" t="b">
        <f t="shared" si="851"/>
        <v>0</v>
      </c>
      <c r="G5454" s="20">
        <f t="shared" si="852"/>
        <v>1</v>
      </c>
      <c r="H5454" s="20">
        <f t="shared" si="853"/>
        <v>24</v>
      </c>
      <c r="I5454" s="20">
        <f t="shared" si="858"/>
        <v>1</v>
      </c>
      <c r="J5454" s="21">
        <f t="shared" si="859"/>
        <v>39675</v>
      </c>
      <c r="K5454" s="21"/>
      <c r="L5454" s="21" t="str">
        <f t="shared" si="854"/>
        <v>Friday</v>
      </c>
      <c r="M5454" s="20">
        <f t="shared" si="855"/>
        <v>8</v>
      </c>
      <c r="N5454" s="19">
        <v>3985.5</v>
      </c>
      <c r="O5454" s="4">
        <f>MATCH(N5454-1,'Supply Data'!$K$12:$K$17)+1</f>
        <v>4</v>
      </c>
      <c r="P5454">
        <f>INDEX('Supply Data'!$L$12:$L$17,'Demand Data'!O5454)</f>
        <v>50</v>
      </c>
      <c r="R5454" t="str">
        <f t="shared" si="856"/>
        <v>15-Aug-08 Friday 1</v>
      </c>
    </row>
    <row r="5455" spans="4:18" x14ac:dyDescent="0.35">
      <c r="D5455" s="21">
        <f t="shared" si="857"/>
        <v>39675.041666653451</v>
      </c>
      <c r="E5455" s="21" t="b">
        <f t="shared" si="850"/>
        <v>0</v>
      </c>
      <c r="F5455" s="21" t="b">
        <f t="shared" si="851"/>
        <v>0</v>
      </c>
      <c r="G5455" s="20">
        <f t="shared" si="852"/>
        <v>1</v>
      </c>
      <c r="H5455" s="20">
        <f t="shared" si="853"/>
        <v>24</v>
      </c>
      <c r="I5455" s="20">
        <f t="shared" si="858"/>
        <v>2</v>
      </c>
      <c r="J5455" s="21">
        <f t="shared" si="859"/>
        <v>39675</v>
      </c>
      <c r="K5455" s="21"/>
      <c r="L5455" s="21" t="str">
        <f t="shared" si="854"/>
        <v>Friday</v>
      </c>
      <c r="M5455" s="20">
        <f t="shared" si="855"/>
        <v>8</v>
      </c>
      <c r="N5455" s="19">
        <v>3885</v>
      </c>
      <c r="O5455" s="4">
        <f>MATCH(N5455-1,'Supply Data'!$K$12:$K$17)+1</f>
        <v>4</v>
      </c>
      <c r="P5455">
        <f>INDEX('Supply Data'!$L$12:$L$17,'Demand Data'!O5455)</f>
        <v>50</v>
      </c>
      <c r="R5455" t="str">
        <f t="shared" si="856"/>
        <v>15-Aug-08 Friday 2</v>
      </c>
    </row>
    <row r="5456" spans="4:18" x14ac:dyDescent="0.35">
      <c r="D5456" s="21">
        <f t="shared" si="857"/>
        <v>39675.083333320115</v>
      </c>
      <c r="E5456" s="21" t="b">
        <f t="shared" si="850"/>
        <v>0</v>
      </c>
      <c r="F5456" s="21" t="b">
        <f t="shared" si="851"/>
        <v>0</v>
      </c>
      <c r="G5456" s="20">
        <f t="shared" si="852"/>
        <v>1</v>
      </c>
      <c r="H5456" s="20">
        <f t="shared" si="853"/>
        <v>24</v>
      </c>
      <c r="I5456" s="20">
        <f t="shared" si="858"/>
        <v>3</v>
      </c>
      <c r="J5456" s="21">
        <f t="shared" si="859"/>
        <v>39675</v>
      </c>
      <c r="K5456" s="21"/>
      <c r="L5456" s="21" t="str">
        <f t="shared" si="854"/>
        <v>Friday</v>
      </c>
      <c r="M5456" s="20">
        <f t="shared" si="855"/>
        <v>8</v>
      </c>
      <c r="N5456" s="19">
        <v>3738</v>
      </c>
      <c r="O5456" s="4">
        <f>MATCH(N5456-1,'Supply Data'!$K$12:$K$17)+1</f>
        <v>4</v>
      </c>
      <c r="P5456">
        <f>INDEX('Supply Data'!$L$12:$L$17,'Demand Data'!O5456)</f>
        <v>50</v>
      </c>
      <c r="R5456" t="str">
        <f t="shared" si="856"/>
        <v>15-Aug-08 Friday 3</v>
      </c>
    </row>
    <row r="5457" spans="4:18" x14ac:dyDescent="0.35">
      <c r="D5457" s="21">
        <f t="shared" si="857"/>
        <v>39675.12499998678</v>
      </c>
      <c r="E5457" s="21" t="b">
        <f t="shared" si="850"/>
        <v>0</v>
      </c>
      <c r="F5457" s="21" t="b">
        <f t="shared" si="851"/>
        <v>0</v>
      </c>
      <c r="G5457" s="20">
        <f t="shared" si="852"/>
        <v>1</v>
      </c>
      <c r="H5457" s="20">
        <f t="shared" si="853"/>
        <v>24</v>
      </c>
      <c r="I5457" s="20">
        <f t="shared" si="858"/>
        <v>4</v>
      </c>
      <c r="J5457" s="21">
        <f t="shared" si="859"/>
        <v>39675</v>
      </c>
      <c r="K5457" s="21"/>
      <c r="L5457" s="21" t="str">
        <f t="shared" si="854"/>
        <v>Friday</v>
      </c>
      <c r="M5457" s="20">
        <f t="shared" si="855"/>
        <v>8</v>
      </c>
      <c r="N5457" s="19">
        <v>3738</v>
      </c>
      <c r="O5457" s="4">
        <f>MATCH(N5457-1,'Supply Data'!$K$12:$K$17)+1</f>
        <v>4</v>
      </c>
      <c r="P5457">
        <f>INDEX('Supply Data'!$L$12:$L$17,'Demand Data'!O5457)</f>
        <v>50</v>
      </c>
      <c r="R5457" t="str">
        <f t="shared" si="856"/>
        <v>15-Aug-08 Friday 4</v>
      </c>
    </row>
    <row r="5458" spans="4:18" x14ac:dyDescent="0.35">
      <c r="D5458" s="21">
        <f t="shared" si="857"/>
        <v>39675.166666653444</v>
      </c>
      <c r="E5458" s="21" t="b">
        <f t="shared" si="850"/>
        <v>0</v>
      </c>
      <c r="F5458" s="21" t="b">
        <f t="shared" si="851"/>
        <v>0</v>
      </c>
      <c r="G5458" s="20">
        <f t="shared" si="852"/>
        <v>1</v>
      </c>
      <c r="H5458" s="20">
        <f t="shared" si="853"/>
        <v>24</v>
      </c>
      <c r="I5458" s="20">
        <f t="shared" si="858"/>
        <v>5</v>
      </c>
      <c r="J5458" s="21">
        <f t="shared" si="859"/>
        <v>39675</v>
      </c>
      <c r="K5458" s="21"/>
      <c r="L5458" s="21" t="str">
        <f t="shared" si="854"/>
        <v>Friday</v>
      </c>
      <c r="M5458" s="20">
        <f t="shared" si="855"/>
        <v>8</v>
      </c>
      <c r="N5458" s="19">
        <v>3972</v>
      </c>
      <c r="O5458" s="4">
        <f>MATCH(N5458-1,'Supply Data'!$K$12:$K$17)+1</f>
        <v>4</v>
      </c>
      <c r="P5458">
        <f>INDEX('Supply Data'!$L$12:$L$17,'Demand Data'!O5458)</f>
        <v>50</v>
      </c>
      <c r="R5458" t="str">
        <f t="shared" si="856"/>
        <v>15-Aug-08 Friday 5</v>
      </c>
    </row>
    <row r="5459" spans="4:18" x14ac:dyDescent="0.35">
      <c r="D5459" s="21">
        <f t="shared" si="857"/>
        <v>39675.208333320108</v>
      </c>
      <c r="E5459" s="21" t="b">
        <f t="shared" si="850"/>
        <v>0</v>
      </c>
      <c r="F5459" s="21" t="b">
        <f t="shared" si="851"/>
        <v>0</v>
      </c>
      <c r="G5459" s="20">
        <f t="shared" si="852"/>
        <v>1</v>
      </c>
      <c r="H5459" s="20">
        <f t="shared" si="853"/>
        <v>24</v>
      </c>
      <c r="I5459" s="20">
        <f t="shared" si="858"/>
        <v>6</v>
      </c>
      <c r="J5459" s="21">
        <f t="shared" si="859"/>
        <v>39675</v>
      </c>
      <c r="K5459" s="21"/>
      <c r="L5459" s="21" t="str">
        <f t="shared" si="854"/>
        <v>Friday</v>
      </c>
      <c r="M5459" s="20">
        <f t="shared" si="855"/>
        <v>8</v>
      </c>
      <c r="N5459" s="19">
        <v>3981</v>
      </c>
      <c r="O5459" s="4">
        <f>MATCH(N5459-1,'Supply Data'!$K$12:$K$17)+1</f>
        <v>4</v>
      </c>
      <c r="P5459">
        <f>INDEX('Supply Data'!$L$12:$L$17,'Demand Data'!O5459)</f>
        <v>50</v>
      </c>
      <c r="R5459" t="str">
        <f t="shared" si="856"/>
        <v>15-Aug-08 Friday 6</v>
      </c>
    </row>
    <row r="5460" spans="4:18" x14ac:dyDescent="0.35">
      <c r="D5460" s="21">
        <f t="shared" si="857"/>
        <v>39675.249999986772</v>
      </c>
      <c r="E5460" s="21" t="b">
        <f t="shared" si="850"/>
        <v>0</v>
      </c>
      <c r="F5460" s="21" t="b">
        <f t="shared" si="851"/>
        <v>0</v>
      </c>
      <c r="G5460" s="20">
        <f t="shared" si="852"/>
        <v>1</v>
      </c>
      <c r="H5460" s="20">
        <f t="shared" si="853"/>
        <v>24</v>
      </c>
      <c r="I5460" s="20">
        <f t="shared" si="858"/>
        <v>7</v>
      </c>
      <c r="J5460" s="21">
        <f t="shared" si="859"/>
        <v>39675</v>
      </c>
      <c r="K5460" s="21"/>
      <c r="L5460" s="21" t="str">
        <f t="shared" si="854"/>
        <v>Friday</v>
      </c>
      <c r="M5460" s="20">
        <f t="shared" si="855"/>
        <v>8</v>
      </c>
      <c r="N5460" s="19">
        <v>4077</v>
      </c>
      <c r="O5460" s="4">
        <f>MATCH(N5460-1,'Supply Data'!$K$12:$K$17)+1</f>
        <v>4</v>
      </c>
      <c r="P5460">
        <f>INDEX('Supply Data'!$L$12:$L$17,'Demand Data'!O5460)</f>
        <v>50</v>
      </c>
      <c r="R5460" t="str">
        <f t="shared" si="856"/>
        <v>15-Aug-08 Friday 7</v>
      </c>
    </row>
    <row r="5461" spans="4:18" x14ac:dyDescent="0.35">
      <c r="D5461" s="21">
        <f t="shared" si="857"/>
        <v>39675.291666653437</v>
      </c>
      <c r="E5461" s="21" t="b">
        <f t="shared" si="850"/>
        <v>0</v>
      </c>
      <c r="F5461" s="21" t="b">
        <f t="shared" si="851"/>
        <v>0</v>
      </c>
      <c r="G5461" s="20">
        <f t="shared" si="852"/>
        <v>1</v>
      </c>
      <c r="H5461" s="20">
        <f t="shared" si="853"/>
        <v>24</v>
      </c>
      <c r="I5461" s="20">
        <f t="shared" si="858"/>
        <v>8</v>
      </c>
      <c r="J5461" s="21">
        <f t="shared" si="859"/>
        <v>39675</v>
      </c>
      <c r="K5461" s="21"/>
      <c r="L5461" s="21" t="str">
        <f t="shared" si="854"/>
        <v>Friday</v>
      </c>
      <c r="M5461" s="20">
        <f t="shared" si="855"/>
        <v>8</v>
      </c>
      <c r="N5461" s="19">
        <v>4705.5</v>
      </c>
      <c r="O5461" s="4">
        <f>MATCH(N5461-1,'Supply Data'!$K$12:$K$17)+1</f>
        <v>4</v>
      </c>
      <c r="P5461">
        <f>INDEX('Supply Data'!$L$12:$L$17,'Demand Data'!O5461)</f>
        <v>50</v>
      </c>
      <c r="R5461" t="str">
        <f t="shared" si="856"/>
        <v>15-Aug-08 Friday 8</v>
      </c>
    </row>
    <row r="5462" spans="4:18" x14ac:dyDescent="0.35">
      <c r="D5462" s="21">
        <f t="shared" si="857"/>
        <v>39675.333333320101</v>
      </c>
      <c r="E5462" s="21" t="b">
        <f t="shared" si="850"/>
        <v>0</v>
      </c>
      <c r="F5462" s="21" t="b">
        <f t="shared" si="851"/>
        <v>0</v>
      </c>
      <c r="G5462" s="20">
        <f t="shared" si="852"/>
        <v>1</v>
      </c>
      <c r="H5462" s="20">
        <f t="shared" si="853"/>
        <v>24</v>
      </c>
      <c r="I5462" s="20">
        <f t="shared" si="858"/>
        <v>9</v>
      </c>
      <c r="J5462" s="21">
        <f t="shared" si="859"/>
        <v>39675</v>
      </c>
      <c r="K5462" s="21"/>
      <c r="L5462" s="21" t="str">
        <f t="shared" si="854"/>
        <v>Friday</v>
      </c>
      <c r="M5462" s="20">
        <f t="shared" si="855"/>
        <v>8</v>
      </c>
      <c r="N5462" s="19">
        <v>5355</v>
      </c>
      <c r="O5462" s="4">
        <f>MATCH(N5462-1,'Supply Data'!$K$12:$K$17)+1</f>
        <v>5</v>
      </c>
      <c r="P5462">
        <f>INDEX('Supply Data'!$L$12:$L$17,'Demand Data'!O5462)</f>
        <v>75</v>
      </c>
      <c r="R5462" t="str">
        <f t="shared" si="856"/>
        <v>15-Aug-08 Friday 9</v>
      </c>
    </row>
    <row r="5463" spans="4:18" x14ac:dyDescent="0.35">
      <c r="D5463" s="21">
        <f t="shared" si="857"/>
        <v>39675.374999986765</v>
      </c>
      <c r="E5463" s="21" t="b">
        <f t="shared" si="850"/>
        <v>0</v>
      </c>
      <c r="F5463" s="21" t="b">
        <f t="shared" si="851"/>
        <v>0</v>
      </c>
      <c r="G5463" s="20">
        <f t="shared" si="852"/>
        <v>1</v>
      </c>
      <c r="H5463" s="20">
        <f t="shared" si="853"/>
        <v>24</v>
      </c>
      <c r="I5463" s="20">
        <f t="shared" si="858"/>
        <v>10</v>
      </c>
      <c r="J5463" s="21">
        <f t="shared" si="859"/>
        <v>39675</v>
      </c>
      <c r="K5463" s="21"/>
      <c r="L5463" s="21" t="str">
        <f t="shared" si="854"/>
        <v>Friday</v>
      </c>
      <c r="M5463" s="20">
        <f t="shared" si="855"/>
        <v>8</v>
      </c>
      <c r="N5463" s="19">
        <v>5688</v>
      </c>
      <c r="O5463" s="4">
        <f>MATCH(N5463-1,'Supply Data'!$K$12:$K$17)+1</f>
        <v>5</v>
      </c>
      <c r="P5463">
        <f>INDEX('Supply Data'!$L$12:$L$17,'Demand Data'!O5463)</f>
        <v>75</v>
      </c>
      <c r="R5463" t="str">
        <f t="shared" si="856"/>
        <v>15-Aug-08 Friday 10</v>
      </c>
    </row>
    <row r="5464" spans="4:18" x14ac:dyDescent="0.35">
      <c r="D5464" s="21">
        <f t="shared" si="857"/>
        <v>39675.416666653429</v>
      </c>
      <c r="E5464" s="21" t="b">
        <f t="shared" si="850"/>
        <v>0</v>
      </c>
      <c r="F5464" s="21" t="b">
        <f t="shared" si="851"/>
        <v>0</v>
      </c>
      <c r="G5464" s="20">
        <f t="shared" si="852"/>
        <v>1</v>
      </c>
      <c r="H5464" s="20">
        <f t="shared" si="853"/>
        <v>24</v>
      </c>
      <c r="I5464" s="20">
        <f t="shared" si="858"/>
        <v>11</v>
      </c>
      <c r="J5464" s="21">
        <f t="shared" si="859"/>
        <v>39675</v>
      </c>
      <c r="K5464" s="21"/>
      <c r="L5464" s="21" t="str">
        <f t="shared" si="854"/>
        <v>Friday</v>
      </c>
      <c r="M5464" s="20">
        <f t="shared" si="855"/>
        <v>8</v>
      </c>
      <c r="N5464" s="19">
        <v>5943</v>
      </c>
      <c r="O5464" s="4">
        <f>MATCH(N5464-1,'Supply Data'!$K$12:$K$17)+1</f>
        <v>5</v>
      </c>
      <c r="P5464">
        <f>INDEX('Supply Data'!$L$12:$L$17,'Demand Data'!O5464)</f>
        <v>75</v>
      </c>
      <c r="R5464" t="str">
        <f t="shared" si="856"/>
        <v>15-Aug-08 Friday 11</v>
      </c>
    </row>
    <row r="5465" spans="4:18" x14ac:dyDescent="0.35">
      <c r="D5465" s="21">
        <f t="shared" si="857"/>
        <v>39675.458333320094</v>
      </c>
      <c r="E5465" s="21" t="b">
        <f t="shared" si="850"/>
        <v>0</v>
      </c>
      <c r="F5465" s="21" t="b">
        <f t="shared" si="851"/>
        <v>0</v>
      </c>
      <c r="G5465" s="20">
        <f t="shared" si="852"/>
        <v>1</v>
      </c>
      <c r="H5465" s="20">
        <f t="shared" si="853"/>
        <v>24</v>
      </c>
      <c r="I5465" s="20">
        <f t="shared" si="858"/>
        <v>12</v>
      </c>
      <c r="J5465" s="21">
        <f t="shared" si="859"/>
        <v>39675</v>
      </c>
      <c r="K5465" s="21"/>
      <c r="L5465" s="21" t="str">
        <f t="shared" si="854"/>
        <v>Friday</v>
      </c>
      <c r="M5465" s="20">
        <f t="shared" si="855"/>
        <v>8</v>
      </c>
      <c r="N5465" s="19">
        <v>5667</v>
      </c>
      <c r="O5465" s="4">
        <f>MATCH(N5465-1,'Supply Data'!$K$12:$K$17)+1</f>
        <v>5</v>
      </c>
      <c r="P5465">
        <f>INDEX('Supply Data'!$L$12:$L$17,'Demand Data'!O5465)</f>
        <v>75</v>
      </c>
      <c r="R5465" t="str">
        <f t="shared" si="856"/>
        <v>15-Aug-08 Friday 12</v>
      </c>
    </row>
    <row r="5466" spans="4:18" x14ac:dyDescent="0.35">
      <c r="D5466" s="21">
        <f t="shared" si="857"/>
        <v>39675.499999986758</v>
      </c>
      <c r="E5466" s="21" t="b">
        <f t="shared" si="850"/>
        <v>0</v>
      </c>
      <c r="F5466" s="21" t="b">
        <f t="shared" si="851"/>
        <v>0</v>
      </c>
      <c r="G5466" s="20">
        <f t="shared" si="852"/>
        <v>1</v>
      </c>
      <c r="H5466" s="20">
        <f t="shared" si="853"/>
        <v>24</v>
      </c>
      <c r="I5466" s="20">
        <f t="shared" si="858"/>
        <v>13</v>
      </c>
      <c r="J5466" s="21">
        <f t="shared" si="859"/>
        <v>39675</v>
      </c>
      <c r="K5466" s="21"/>
      <c r="L5466" s="21" t="str">
        <f t="shared" si="854"/>
        <v>Friday</v>
      </c>
      <c r="M5466" s="20">
        <f t="shared" si="855"/>
        <v>8</v>
      </c>
      <c r="N5466" s="19">
        <v>5796</v>
      </c>
      <c r="O5466" s="4">
        <f>MATCH(N5466-1,'Supply Data'!$K$12:$K$17)+1</f>
        <v>5</v>
      </c>
      <c r="P5466">
        <f>INDEX('Supply Data'!$L$12:$L$17,'Demand Data'!O5466)</f>
        <v>75</v>
      </c>
      <c r="R5466" t="str">
        <f t="shared" si="856"/>
        <v>15-Aug-08 Friday 13</v>
      </c>
    </row>
    <row r="5467" spans="4:18" x14ac:dyDescent="0.35">
      <c r="D5467" s="21">
        <f t="shared" si="857"/>
        <v>39675.541666653422</v>
      </c>
      <c r="E5467" s="21" t="b">
        <f t="shared" si="850"/>
        <v>0</v>
      </c>
      <c r="F5467" s="21" t="b">
        <f t="shared" si="851"/>
        <v>0</v>
      </c>
      <c r="G5467" s="20">
        <f t="shared" si="852"/>
        <v>1</v>
      </c>
      <c r="H5467" s="20">
        <f t="shared" si="853"/>
        <v>24</v>
      </c>
      <c r="I5467" s="20">
        <f t="shared" si="858"/>
        <v>14</v>
      </c>
      <c r="J5467" s="21">
        <f t="shared" si="859"/>
        <v>39675</v>
      </c>
      <c r="K5467" s="21"/>
      <c r="L5467" s="21" t="str">
        <f t="shared" si="854"/>
        <v>Friday</v>
      </c>
      <c r="M5467" s="20">
        <f t="shared" si="855"/>
        <v>8</v>
      </c>
      <c r="N5467" s="19">
        <v>5922</v>
      </c>
      <c r="O5467" s="4">
        <f>MATCH(N5467-1,'Supply Data'!$K$12:$K$17)+1</f>
        <v>5</v>
      </c>
      <c r="P5467">
        <f>INDEX('Supply Data'!$L$12:$L$17,'Demand Data'!O5467)</f>
        <v>75</v>
      </c>
      <c r="R5467" t="str">
        <f t="shared" si="856"/>
        <v>15-Aug-08 Friday 14</v>
      </c>
    </row>
    <row r="5468" spans="4:18" x14ac:dyDescent="0.35">
      <c r="D5468" s="21">
        <f t="shared" si="857"/>
        <v>39675.583333320086</v>
      </c>
      <c r="E5468" s="21" t="b">
        <f t="shared" si="850"/>
        <v>0</v>
      </c>
      <c r="F5468" s="21" t="b">
        <f t="shared" si="851"/>
        <v>0</v>
      </c>
      <c r="G5468" s="20">
        <f t="shared" si="852"/>
        <v>1</v>
      </c>
      <c r="H5468" s="20">
        <f t="shared" si="853"/>
        <v>24</v>
      </c>
      <c r="I5468" s="20">
        <f t="shared" si="858"/>
        <v>15</v>
      </c>
      <c r="J5468" s="21">
        <f t="shared" si="859"/>
        <v>39675</v>
      </c>
      <c r="K5468" s="21"/>
      <c r="L5468" s="21" t="str">
        <f t="shared" si="854"/>
        <v>Friday</v>
      </c>
      <c r="M5468" s="20">
        <f t="shared" si="855"/>
        <v>8</v>
      </c>
      <c r="N5468" s="19">
        <v>5778</v>
      </c>
      <c r="O5468" s="4">
        <f>MATCH(N5468-1,'Supply Data'!$K$12:$K$17)+1</f>
        <v>5</v>
      </c>
      <c r="P5468">
        <f>INDEX('Supply Data'!$L$12:$L$17,'Demand Data'!O5468)</f>
        <v>75</v>
      </c>
      <c r="R5468" t="str">
        <f t="shared" si="856"/>
        <v>15-Aug-08 Friday 15</v>
      </c>
    </row>
    <row r="5469" spans="4:18" x14ac:dyDescent="0.35">
      <c r="D5469" s="21">
        <f t="shared" si="857"/>
        <v>39675.62499998675</v>
      </c>
      <c r="E5469" s="21" t="b">
        <f t="shared" si="850"/>
        <v>0</v>
      </c>
      <c r="F5469" s="21" t="b">
        <f t="shared" si="851"/>
        <v>0</v>
      </c>
      <c r="G5469" s="20">
        <f t="shared" si="852"/>
        <v>1</v>
      </c>
      <c r="H5469" s="20">
        <f t="shared" si="853"/>
        <v>24</v>
      </c>
      <c r="I5469" s="20">
        <f t="shared" si="858"/>
        <v>16</v>
      </c>
      <c r="J5469" s="21">
        <f t="shared" si="859"/>
        <v>39675</v>
      </c>
      <c r="K5469" s="21"/>
      <c r="L5469" s="21" t="str">
        <f t="shared" si="854"/>
        <v>Friday</v>
      </c>
      <c r="M5469" s="20">
        <f t="shared" si="855"/>
        <v>8</v>
      </c>
      <c r="N5469" s="19">
        <v>5433</v>
      </c>
      <c r="O5469" s="4">
        <f>MATCH(N5469-1,'Supply Data'!$K$12:$K$17)+1</f>
        <v>5</v>
      </c>
      <c r="P5469">
        <f>INDEX('Supply Data'!$L$12:$L$17,'Demand Data'!O5469)</f>
        <v>75</v>
      </c>
      <c r="R5469" t="str">
        <f t="shared" si="856"/>
        <v>15-Aug-08 Friday 16</v>
      </c>
    </row>
    <row r="5470" spans="4:18" x14ac:dyDescent="0.35">
      <c r="D5470" s="21">
        <f t="shared" si="857"/>
        <v>39675.666666653415</v>
      </c>
      <c r="E5470" s="21" t="b">
        <f t="shared" si="850"/>
        <v>0</v>
      </c>
      <c r="F5470" s="21" t="b">
        <f t="shared" si="851"/>
        <v>0</v>
      </c>
      <c r="G5470" s="20">
        <f t="shared" si="852"/>
        <v>1</v>
      </c>
      <c r="H5470" s="20">
        <f t="shared" si="853"/>
        <v>24</v>
      </c>
      <c r="I5470" s="20">
        <f t="shared" si="858"/>
        <v>17</v>
      </c>
      <c r="J5470" s="21">
        <f t="shared" si="859"/>
        <v>39675</v>
      </c>
      <c r="K5470" s="21"/>
      <c r="L5470" s="21" t="str">
        <f t="shared" si="854"/>
        <v>Friday</v>
      </c>
      <c r="M5470" s="20">
        <f t="shared" si="855"/>
        <v>8</v>
      </c>
      <c r="N5470" s="19">
        <v>5347.5</v>
      </c>
      <c r="O5470" s="4">
        <f>MATCH(N5470-1,'Supply Data'!$K$12:$K$17)+1</f>
        <v>5</v>
      </c>
      <c r="P5470">
        <f>INDEX('Supply Data'!$L$12:$L$17,'Demand Data'!O5470)</f>
        <v>75</v>
      </c>
      <c r="R5470" t="str">
        <f t="shared" si="856"/>
        <v>15-Aug-08 Friday 17</v>
      </c>
    </row>
    <row r="5471" spans="4:18" x14ac:dyDescent="0.35">
      <c r="D5471" s="21">
        <f t="shared" si="857"/>
        <v>39675.708333320079</v>
      </c>
      <c r="E5471" s="21" t="b">
        <f t="shared" si="850"/>
        <v>0</v>
      </c>
      <c r="F5471" s="21" t="b">
        <f t="shared" si="851"/>
        <v>0</v>
      </c>
      <c r="G5471" s="20">
        <f t="shared" si="852"/>
        <v>1</v>
      </c>
      <c r="H5471" s="20">
        <f t="shared" si="853"/>
        <v>24</v>
      </c>
      <c r="I5471" s="20">
        <f t="shared" si="858"/>
        <v>18</v>
      </c>
      <c r="J5471" s="21">
        <f t="shared" si="859"/>
        <v>39675</v>
      </c>
      <c r="K5471" s="21"/>
      <c r="L5471" s="21" t="str">
        <f t="shared" si="854"/>
        <v>Friday</v>
      </c>
      <c r="M5471" s="20">
        <f t="shared" si="855"/>
        <v>8</v>
      </c>
      <c r="N5471" s="19">
        <v>5434.5</v>
      </c>
      <c r="O5471" s="4">
        <f>MATCH(N5471-1,'Supply Data'!$K$12:$K$17)+1</f>
        <v>5</v>
      </c>
      <c r="P5471">
        <f>INDEX('Supply Data'!$L$12:$L$17,'Demand Data'!O5471)</f>
        <v>75</v>
      </c>
      <c r="R5471" t="str">
        <f t="shared" si="856"/>
        <v>15-Aug-08 Friday 18</v>
      </c>
    </row>
    <row r="5472" spans="4:18" x14ac:dyDescent="0.35">
      <c r="D5472" s="21">
        <f t="shared" si="857"/>
        <v>39675.749999986743</v>
      </c>
      <c r="E5472" s="21" t="b">
        <f t="shared" si="850"/>
        <v>0</v>
      </c>
      <c r="F5472" s="21" t="b">
        <f t="shared" si="851"/>
        <v>0</v>
      </c>
      <c r="G5472" s="20">
        <f t="shared" si="852"/>
        <v>1</v>
      </c>
      <c r="H5472" s="20">
        <f t="shared" si="853"/>
        <v>24</v>
      </c>
      <c r="I5472" s="20">
        <f t="shared" si="858"/>
        <v>19</v>
      </c>
      <c r="J5472" s="21">
        <f t="shared" si="859"/>
        <v>39675</v>
      </c>
      <c r="K5472" s="21"/>
      <c r="L5472" s="21" t="str">
        <f t="shared" si="854"/>
        <v>Friday</v>
      </c>
      <c r="M5472" s="20">
        <f t="shared" si="855"/>
        <v>8</v>
      </c>
      <c r="N5472" s="19">
        <v>5562</v>
      </c>
      <c r="O5472" s="4">
        <f>MATCH(N5472-1,'Supply Data'!$K$12:$K$17)+1</f>
        <v>5</v>
      </c>
      <c r="P5472">
        <f>INDEX('Supply Data'!$L$12:$L$17,'Demand Data'!O5472)</f>
        <v>75</v>
      </c>
      <c r="R5472" t="str">
        <f t="shared" si="856"/>
        <v>15-Aug-08 Friday 19</v>
      </c>
    </row>
    <row r="5473" spans="4:18" x14ac:dyDescent="0.35">
      <c r="D5473" s="21">
        <f t="shared" si="857"/>
        <v>39675.791666653407</v>
      </c>
      <c r="E5473" s="21" t="b">
        <f t="shared" si="850"/>
        <v>0</v>
      </c>
      <c r="F5473" s="21" t="b">
        <f t="shared" si="851"/>
        <v>0</v>
      </c>
      <c r="G5473" s="20">
        <f t="shared" si="852"/>
        <v>1</v>
      </c>
      <c r="H5473" s="20">
        <f t="shared" si="853"/>
        <v>24</v>
      </c>
      <c r="I5473" s="20">
        <f t="shared" si="858"/>
        <v>20</v>
      </c>
      <c r="J5473" s="21">
        <f t="shared" si="859"/>
        <v>39675</v>
      </c>
      <c r="K5473" s="21"/>
      <c r="L5473" s="21" t="str">
        <f t="shared" si="854"/>
        <v>Friday</v>
      </c>
      <c r="M5473" s="20">
        <f t="shared" si="855"/>
        <v>8</v>
      </c>
      <c r="N5473" s="19">
        <v>5368.5</v>
      </c>
      <c r="O5473" s="4">
        <f>MATCH(N5473-1,'Supply Data'!$K$12:$K$17)+1</f>
        <v>5</v>
      </c>
      <c r="P5473">
        <f>INDEX('Supply Data'!$L$12:$L$17,'Demand Data'!O5473)</f>
        <v>75</v>
      </c>
      <c r="R5473" t="str">
        <f t="shared" si="856"/>
        <v>15-Aug-08 Friday 20</v>
      </c>
    </row>
    <row r="5474" spans="4:18" x14ac:dyDescent="0.35">
      <c r="D5474" s="21">
        <f t="shared" si="857"/>
        <v>39675.833333320072</v>
      </c>
      <c r="E5474" s="21" t="b">
        <f t="shared" si="850"/>
        <v>0</v>
      </c>
      <c r="F5474" s="21" t="b">
        <f t="shared" si="851"/>
        <v>0</v>
      </c>
      <c r="G5474" s="20">
        <f t="shared" si="852"/>
        <v>1</v>
      </c>
      <c r="H5474" s="20">
        <f t="shared" si="853"/>
        <v>24</v>
      </c>
      <c r="I5474" s="20">
        <f t="shared" si="858"/>
        <v>21</v>
      </c>
      <c r="J5474" s="21">
        <f t="shared" si="859"/>
        <v>39675</v>
      </c>
      <c r="K5474" s="21"/>
      <c r="L5474" s="21" t="str">
        <f t="shared" si="854"/>
        <v>Friday</v>
      </c>
      <c r="M5474" s="20">
        <f t="shared" si="855"/>
        <v>8</v>
      </c>
      <c r="N5474" s="19">
        <v>5194.5</v>
      </c>
      <c r="O5474" s="4">
        <f>MATCH(N5474-1,'Supply Data'!$K$12:$K$17)+1</f>
        <v>5</v>
      </c>
      <c r="P5474">
        <f>INDEX('Supply Data'!$L$12:$L$17,'Demand Data'!O5474)</f>
        <v>75</v>
      </c>
      <c r="R5474" t="str">
        <f t="shared" si="856"/>
        <v>15-Aug-08 Friday 21</v>
      </c>
    </row>
    <row r="5475" spans="4:18" x14ac:dyDescent="0.35">
      <c r="D5475" s="21">
        <f t="shared" si="857"/>
        <v>39675.874999986736</v>
      </c>
      <c r="E5475" s="21" t="b">
        <f t="shared" si="850"/>
        <v>0</v>
      </c>
      <c r="F5475" s="21" t="b">
        <f t="shared" si="851"/>
        <v>0</v>
      </c>
      <c r="G5475" s="20">
        <f t="shared" si="852"/>
        <v>1</v>
      </c>
      <c r="H5475" s="20">
        <f t="shared" si="853"/>
        <v>24</v>
      </c>
      <c r="I5475" s="20">
        <f t="shared" si="858"/>
        <v>22</v>
      </c>
      <c r="J5475" s="21">
        <f t="shared" si="859"/>
        <v>39675</v>
      </c>
      <c r="K5475" s="21"/>
      <c r="L5475" s="21" t="str">
        <f t="shared" si="854"/>
        <v>Friday</v>
      </c>
      <c r="M5475" s="20">
        <f t="shared" si="855"/>
        <v>8</v>
      </c>
      <c r="N5475" s="19">
        <v>5998.5</v>
      </c>
      <c r="O5475" s="4">
        <f>MATCH(N5475-1,'Supply Data'!$K$12:$K$17)+1</f>
        <v>5</v>
      </c>
      <c r="P5475">
        <f>INDEX('Supply Data'!$L$12:$L$17,'Demand Data'!O5475)</f>
        <v>75</v>
      </c>
      <c r="R5475" t="str">
        <f t="shared" si="856"/>
        <v>15-Aug-08 Friday 22</v>
      </c>
    </row>
    <row r="5476" spans="4:18" x14ac:dyDescent="0.35">
      <c r="D5476" s="21">
        <f t="shared" si="857"/>
        <v>39675.9166666534</v>
      </c>
      <c r="E5476" s="21" t="b">
        <f t="shared" si="850"/>
        <v>0</v>
      </c>
      <c r="F5476" s="21" t="b">
        <f t="shared" si="851"/>
        <v>0</v>
      </c>
      <c r="G5476" s="20">
        <f t="shared" si="852"/>
        <v>1</v>
      </c>
      <c r="H5476" s="20">
        <f t="shared" si="853"/>
        <v>24</v>
      </c>
      <c r="I5476" s="20">
        <f t="shared" si="858"/>
        <v>23</v>
      </c>
      <c r="J5476" s="21">
        <f t="shared" si="859"/>
        <v>39675</v>
      </c>
      <c r="K5476" s="21"/>
      <c r="L5476" s="21" t="str">
        <f t="shared" si="854"/>
        <v>Friday</v>
      </c>
      <c r="M5476" s="20">
        <f t="shared" si="855"/>
        <v>8</v>
      </c>
      <c r="N5476" s="19">
        <v>4366.5</v>
      </c>
      <c r="O5476" s="4">
        <f>MATCH(N5476-1,'Supply Data'!$K$12:$K$17)+1</f>
        <v>4</v>
      </c>
      <c r="P5476">
        <f>INDEX('Supply Data'!$L$12:$L$17,'Demand Data'!O5476)</f>
        <v>50</v>
      </c>
      <c r="R5476" t="str">
        <f t="shared" si="856"/>
        <v>15-Aug-08 Friday 23</v>
      </c>
    </row>
    <row r="5477" spans="4:18" x14ac:dyDescent="0.35">
      <c r="D5477" s="21">
        <f t="shared" si="857"/>
        <v>39675.958333320064</v>
      </c>
      <c r="E5477" s="21" t="b">
        <f t="shared" si="850"/>
        <v>0</v>
      </c>
      <c r="F5477" s="21" t="b">
        <f t="shared" si="851"/>
        <v>0</v>
      </c>
      <c r="G5477" s="20">
        <f t="shared" si="852"/>
        <v>1</v>
      </c>
      <c r="H5477" s="20">
        <f t="shared" si="853"/>
        <v>24</v>
      </c>
      <c r="I5477" s="20">
        <f t="shared" si="858"/>
        <v>24</v>
      </c>
      <c r="J5477" s="21">
        <f t="shared" si="859"/>
        <v>39675</v>
      </c>
      <c r="K5477" s="21"/>
      <c r="L5477" s="21" t="str">
        <f t="shared" si="854"/>
        <v>Friday</v>
      </c>
      <c r="M5477" s="20">
        <f t="shared" si="855"/>
        <v>8</v>
      </c>
      <c r="N5477" s="19">
        <v>4014</v>
      </c>
      <c r="O5477" s="4">
        <f>MATCH(N5477-1,'Supply Data'!$K$12:$K$17)+1</f>
        <v>4</v>
      </c>
      <c r="P5477">
        <f>INDEX('Supply Data'!$L$12:$L$17,'Demand Data'!O5477)</f>
        <v>50</v>
      </c>
      <c r="R5477" t="str">
        <f t="shared" si="856"/>
        <v>15-Aug-08 Friday 24</v>
      </c>
    </row>
    <row r="5478" spans="4:18" x14ac:dyDescent="0.35">
      <c r="D5478" s="21">
        <f t="shared" si="857"/>
        <v>39675.999999986729</v>
      </c>
      <c r="E5478" s="21" t="b">
        <f t="shared" si="850"/>
        <v>0</v>
      </c>
      <c r="F5478" s="21" t="b">
        <f t="shared" si="851"/>
        <v>0</v>
      </c>
      <c r="G5478" s="20">
        <f t="shared" si="852"/>
        <v>1</v>
      </c>
      <c r="H5478" s="20">
        <f t="shared" si="853"/>
        <v>24</v>
      </c>
      <c r="I5478" s="20">
        <f t="shared" si="858"/>
        <v>1</v>
      </c>
      <c r="J5478" s="21">
        <f t="shared" si="859"/>
        <v>39676</v>
      </c>
      <c r="K5478" s="21"/>
      <c r="L5478" s="21" t="str">
        <f t="shared" si="854"/>
        <v>Saturday</v>
      </c>
      <c r="M5478" s="20">
        <f t="shared" si="855"/>
        <v>8</v>
      </c>
      <c r="N5478" s="19">
        <v>3909</v>
      </c>
      <c r="O5478" s="4">
        <f>MATCH(N5478-1,'Supply Data'!$K$12:$K$17)+1</f>
        <v>4</v>
      </c>
      <c r="P5478">
        <f>INDEX('Supply Data'!$L$12:$L$17,'Demand Data'!O5478)</f>
        <v>50</v>
      </c>
      <c r="R5478" t="str">
        <f t="shared" si="856"/>
        <v>16-Aug-08 Saturday 1</v>
      </c>
    </row>
    <row r="5479" spans="4:18" x14ac:dyDescent="0.35">
      <c r="D5479" s="21">
        <f t="shared" si="857"/>
        <v>39676.041666653393</v>
      </c>
      <c r="E5479" s="21" t="b">
        <f t="shared" si="850"/>
        <v>0</v>
      </c>
      <c r="F5479" s="21" t="b">
        <f t="shared" si="851"/>
        <v>0</v>
      </c>
      <c r="G5479" s="20">
        <f t="shared" si="852"/>
        <v>1</v>
      </c>
      <c r="H5479" s="20">
        <f t="shared" si="853"/>
        <v>24</v>
      </c>
      <c r="I5479" s="20">
        <f t="shared" si="858"/>
        <v>2</v>
      </c>
      <c r="J5479" s="21">
        <f t="shared" si="859"/>
        <v>39676</v>
      </c>
      <c r="K5479" s="21"/>
      <c r="L5479" s="21" t="str">
        <f t="shared" si="854"/>
        <v>Saturday</v>
      </c>
      <c r="M5479" s="20">
        <f t="shared" si="855"/>
        <v>8</v>
      </c>
      <c r="N5479" s="19">
        <v>3747</v>
      </c>
      <c r="O5479" s="4">
        <f>MATCH(N5479-1,'Supply Data'!$K$12:$K$17)+1</f>
        <v>4</v>
      </c>
      <c r="P5479">
        <f>INDEX('Supply Data'!$L$12:$L$17,'Demand Data'!O5479)</f>
        <v>50</v>
      </c>
      <c r="R5479" t="str">
        <f t="shared" si="856"/>
        <v>16-Aug-08 Saturday 2</v>
      </c>
    </row>
    <row r="5480" spans="4:18" x14ac:dyDescent="0.35">
      <c r="D5480" s="21">
        <f t="shared" si="857"/>
        <v>39676.083333320057</v>
      </c>
      <c r="E5480" s="21" t="b">
        <f t="shared" si="850"/>
        <v>0</v>
      </c>
      <c r="F5480" s="21" t="b">
        <f t="shared" si="851"/>
        <v>0</v>
      </c>
      <c r="G5480" s="20">
        <f t="shared" si="852"/>
        <v>1</v>
      </c>
      <c r="H5480" s="20">
        <f t="shared" si="853"/>
        <v>24</v>
      </c>
      <c r="I5480" s="20">
        <f t="shared" si="858"/>
        <v>3</v>
      </c>
      <c r="J5480" s="21">
        <f t="shared" si="859"/>
        <v>39676</v>
      </c>
      <c r="K5480" s="21"/>
      <c r="L5480" s="21" t="str">
        <f t="shared" si="854"/>
        <v>Saturday</v>
      </c>
      <c r="M5480" s="20">
        <f t="shared" si="855"/>
        <v>8</v>
      </c>
      <c r="N5480" s="19">
        <v>3670.5</v>
      </c>
      <c r="O5480" s="4">
        <f>MATCH(N5480-1,'Supply Data'!$K$12:$K$17)+1</f>
        <v>4</v>
      </c>
      <c r="P5480">
        <f>INDEX('Supply Data'!$L$12:$L$17,'Demand Data'!O5480)</f>
        <v>50</v>
      </c>
      <c r="R5480" t="str">
        <f t="shared" si="856"/>
        <v>16-Aug-08 Saturday 3</v>
      </c>
    </row>
    <row r="5481" spans="4:18" x14ac:dyDescent="0.35">
      <c r="D5481" s="21">
        <f t="shared" si="857"/>
        <v>39676.124999986721</v>
      </c>
      <c r="E5481" s="21" t="b">
        <f t="shared" si="850"/>
        <v>0</v>
      </c>
      <c r="F5481" s="21" t="b">
        <f t="shared" si="851"/>
        <v>0</v>
      </c>
      <c r="G5481" s="20">
        <f t="shared" si="852"/>
        <v>1</v>
      </c>
      <c r="H5481" s="20">
        <f t="shared" si="853"/>
        <v>24</v>
      </c>
      <c r="I5481" s="20">
        <f t="shared" si="858"/>
        <v>4</v>
      </c>
      <c r="J5481" s="21">
        <f t="shared" si="859"/>
        <v>39676</v>
      </c>
      <c r="K5481" s="21"/>
      <c r="L5481" s="21" t="str">
        <f t="shared" si="854"/>
        <v>Saturday</v>
      </c>
      <c r="M5481" s="20">
        <f t="shared" si="855"/>
        <v>8</v>
      </c>
      <c r="N5481" s="19">
        <v>3666</v>
      </c>
      <c r="O5481" s="4">
        <f>MATCH(N5481-1,'Supply Data'!$K$12:$K$17)+1</f>
        <v>4</v>
      </c>
      <c r="P5481">
        <f>INDEX('Supply Data'!$L$12:$L$17,'Demand Data'!O5481)</f>
        <v>50</v>
      </c>
      <c r="R5481" t="str">
        <f t="shared" si="856"/>
        <v>16-Aug-08 Saturday 4</v>
      </c>
    </row>
    <row r="5482" spans="4:18" x14ac:dyDescent="0.35">
      <c r="D5482" s="21">
        <f t="shared" si="857"/>
        <v>39676.166666653386</v>
      </c>
      <c r="E5482" s="21" t="b">
        <f t="shared" si="850"/>
        <v>0</v>
      </c>
      <c r="F5482" s="21" t="b">
        <f t="shared" si="851"/>
        <v>0</v>
      </c>
      <c r="G5482" s="20">
        <f t="shared" si="852"/>
        <v>1</v>
      </c>
      <c r="H5482" s="20">
        <f t="shared" si="853"/>
        <v>24</v>
      </c>
      <c r="I5482" s="20">
        <f t="shared" si="858"/>
        <v>5</v>
      </c>
      <c r="J5482" s="21">
        <f t="shared" si="859"/>
        <v>39676</v>
      </c>
      <c r="K5482" s="21"/>
      <c r="L5482" s="21" t="str">
        <f t="shared" si="854"/>
        <v>Saturday</v>
      </c>
      <c r="M5482" s="20">
        <f t="shared" si="855"/>
        <v>8</v>
      </c>
      <c r="N5482" s="19">
        <v>3777</v>
      </c>
      <c r="O5482" s="4">
        <f>MATCH(N5482-1,'Supply Data'!$K$12:$K$17)+1</f>
        <v>4</v>
      </c>
      <c r="P5482">
        <f>INDEX('Supply Data'!$L$12:$L$17,'Demand Data'!O5482)</f>
        <v>50</v>
      </c>
      <c r="R5482" t="str">
        <f t="shared" si="856"/>
        <v>16-Aug-08 Saturday 5</v>
      </c>
    </row>
    <row r="5483" spans="4:18" x14ac:dyDescent="0.35">
      <c r="D5483" s="21">
        <f t="shared" si="857"/>
        <v>39676.20833332005</v>
      </c>
      <c r="E5483" s="21" t="b">
        <f t="shared" si="850"/>
        <v>0</v>
      </c>
      <c r="F5483" s="21" t="b">
        <f t="shared" si="851"/>
        <v>0</v>
      </c>
      <c r="G5483" s="20">
        <f t="shared" si="852"/>
        <v>1</v>
      </c>
      <c r="H5483" s="20">
        <f t="shared" si="853"/>
        <v>24</v>
      </c>
      <c r="I5483" s="20">
        <f t="shared" si="858"/>
        <v>6</v>
      </c>
      <c r="J5483" s="21">
        <f t="shared" si="859"/>
        <v>39676</v>
      </c>
      <c r="K5483" s="21"/>
      <c r="L5483" s="21" t="str">
        <f t="shared" si="854"/>
        <v>Saturday</v>
      </c>
      <c r="M5483" s="20">
        <f t="shared" si="855"/>
        <v>8</v>
      </c>
      <c r="N5483" s="19">
        <v>4009.5</v>
      </c>
      <c r="O5483" s="4">
        <f>MATCH(N5483-1,'Supply Data'!$K$12:$K$17)+1</f>
        <v>4</v>
      </c>
      <c r="P5483">
        <f>INDEX('Supply Data'!$L$12:$L$17,'Demand Data'!O5483)</f>
        <v>50</v>
      </c>
      <c r="R5483" t="str">
        <f t="shared" si="856"/>
        <v>16-Aug-08 Saturday 6</v>
      </c>
    </row>
    <row r="5484" spans="4:18" x14ac:dyDescent="0.35">
      <c r="D5484" s="21">
        <f t="shared" si="857"/>
        <v>39676.249999986714</v>
      </c>
      <c r="E5484" s="21" t="b">
        <f t="shared" si="850"/>
        <v>0</v>
      </c>
      <c r="F5484" s="21" t="b">
        <f t="shared" si="851"/>
        <v>0</v>
      </c>
      <c r="G5484" s="20">
        <f t="shared" si="852"/>
        <v>1</v>
      </c>
      <c r="H5484" s="20">
        <f t="shared" si="853"/>
        <v>24</v>
      </c>
      <c r="I5484" s="20">
        <f t="shared" si="858"/>
        <v>7</v>
      </c>
      <c r="J5484" s="21">
        <f t="shared" si="859"/>
        <v>39676</v>
      </c>
      <c r="K5484" s="21"/>
      <c r="L5484" s="21" t="str">
        <f t="shared" si="854"/>
        <v>Saturday</v>
      </c>
      <c r="M5484" s="20">
        <f t="shared" si="855"/>
        <v>8</v>
      </c>
      <c r="N5484" s="19">
        <v>4023</v>
      </c>
      <c r="O5484" s="4">
        <f>MATCH(N5484-1,'Supply Data'!$K$12:$K$17)+1</f>
        <v>4</v>
      </c>
      <c r="P5484">
        <f>INDEX('Supply Data'!$L$12:$L$17,'Demand Data'!O5484)</f>
        <v>50</v>
      </c>
      <c r="R5484" t="str">
        <f t="shared" si="856"/>
        <v>16-Aug-08 Saturday 7</v>
      </c>
    </row>
    <row r="5485" spans="4:18" x14ac:dyDescent="0.35">
      <c r="D5485" s="21">
        <f t="shared" si="857"/>
        <v>39676.291666653378</v>
      </c>
      <c r="E5485" s="21" t="b">
        <f t="shared" si="850"/>
        <v>0</v>
      </c>
      <c r="F5485" s="21" t="b">
        <f t="shared" si="851"/>
        <v>0</v>
      </c>
      <c r="G5485" s="20">
        <f t="shared" si="852"/>
        <v>1</v>
      </c>
      <c r="H5485" s="20">
        <f t="shared" si="853"/>
        <v>24</v>
      </c>
      <c r="I5485" s="20">
        <f t="shared" si="858"/>
        <v>8</v>
      </c>
      <c r="J5485" s="21">
        <f t="shared" si="859"/>
        <v>39676</v>
      </c>
      <c r="K5485" s="21"/>
      <c r="L5485" s="21" t="str">
        <f t="shared" si="854"/>
        <v>Saturday</v>
      </c>
      <c r="M5485" s="20">
        <f t="shared" si="855"/>
        <v>8</v>
      </c>
      <c r="N5485" s="19">
        <v>4632</v>
      </c>
      <c r="O5485" s="4">
        <f>MATCH(N5485-1,'Supply Data'!$K$12:$K$17)+1</f>
        <v>4</v>
      </c>
      <c r="P5485">
        <f>INDEX('Supply Data'!$L$12:$L$17,'Demand Data'!O5485)</f>
        <v>50</v>
      </c>
      <c r="R5485" t="str">
        <f t="shared" si="856"/>
        <v>16-Aug-08 Saturday 8</v>
      </c>
    </row>
    <row r="5486" spans="4:18" x14ac:dyDescent="0.35">
      <c r="D5486" s="21">
        <f t="shared" si="857"/>
        <v>39676.333333320043</v>
      </c>
      <c r="E5486" s="21" t="b">
        <f t="shared" si="850"/>
        <v>0</v>
      </c>
      <c r="F5486" s="21" t="b">
        <f t="shared" si="851"/>
        <v>0</v>
      </c>
      <c r="G5486" s="20">
        <f t="shared" si="852"/>
        <v>1</v>
      </c>
      <c r="H5486" s="20">
        <f t="shared" si="853"/>
        <v>24</v>
      </c>
      <c r="I5486" s="20">
        <f t="shared" si="858"/>
        <v>9</v>
      </c>
      <c r="J5486" s="21">
        <f t="shared" si="859"/>
        <v>39676</v>
      </c>
      <c r="K5486" s="21"/>
      <c r="L5486" s="21" t="str">
        <f t="shared" si="854"/>
        <v>Saturday</v>
      </c>
      <c r="M5486" s="20">
        <f t="shared" si="855"/>
        <v>8</v>
      </c>
      <c r="N5486" s="19">
        <v>5250</v>
      </c>
      <c r="O5486" s="4">
        <f>MATCH(N5486-1,'Supply Data'!$K$12:$K$17)+1</f>
        <v>5</v>
      </c>
      <c r="P5486">
        <f>INDEX('Supply Data'!$L$12:$L$17,'Demand Data'!O5486)</f>
        <v>75</v>
      </c>
      <c r="R5486" t="str">
        <f t="shared" si="856"/>
        <v>16-Aug-08 Saturday 9</v>
      </c>
    </row>
    <row r="5487" spans="4:18" x14ac:dyDescent="0.35">
      <c r="D5487" s="21">
        <f t="shared" si="857"/>
        <v>39676.374999986707</v>
      </c>
      <c r="E5487" s="21" t="b">
        <f t="shared" si="850"/>
        <v>0</v>
      </c>
      <c r="F5487" s="21" t="b">
        <f t="shared" si="851"/>
        <v>0</v>
      </c>
      <c r="G5487" s="20">
        <f t="shared" si="852"/>
        <v>1</v>
      </c>
      <c r="H5487" s="20">
        <f t="shared" si="853"/>
        <v>24</v>
      </c>
      <c r="I5487" s="20">
        <f t="shared" si="858"/>
        <v>10</v>
      </c>
      <c r="J5487" s="21">
        <f t="shared" si="859"/>
        <v>39676</v>
      </c>
      <c r="K5487" s="21"/>
      <c r="L5487" s="21" t="str">
        <f t="shared" si="854"/>
        <v>Saturday</v>
      </c>
      <c r="M5487" s="20">
        <f t="shared" si="855"/>
        <v>8</v>
      </c>
      <c r="N5487" s="19">
        <v>5548.5</v>
      </c>
      <c r="O5487" s="4">
        <f>MATCH(N5487-1,'Supply Data'!$K$12:$K$17)+1</f>
        <v>5</v>
      </c>
      <c r="P5487">
        <f>INDEX('Supply Data'!$L$12:$L$17,'Demand Data'!O5487)</f>
        <v>75</v>
      </c>
      <c r="R5487" t="str">
        <f t="shared" si="856"/>
        <v>16-Aug-08 Saturday 10</v>
      </c>
    </row>
    <row r="5488" spans="4:18" x14ac:dyDescent="0.35">
      <c r="D5488" s="21">
        <f t="shared" si="857"/>
        <v>39676.416666653371</v>
      </c>
      <c r="E5488" s="21" t="b">
        <f t="shared" si="850"/>
        <v>0</v>
      </c>
      <c r="F5488" s="21" t="b">
        <f t="shared" si="851"/>
        <v>0</v>
      </c>
      <c r="G5488" s="20">
        <f t="shared" si="852"/>
        <v>1</v>
      </c>
      <c r="H5488" s="20">
        <f t="shared" si="853"/>
        <v>24</v>
      </c>
      <c r="I5488" s="20">
        <f t="shared" si="858"/>
        <v>11</v>
      </c>
      <c r="J5488" s="21">
        <f t="shared" si="859"/>
        <v>39676</v>
      </c>
      <c r="K5488" s="21"/>
      <c r="L5488" s="21" t="str">
        <f t="shared" si="854"/>
        <v>Saturday</v>
      </c>
      <c r="M5488" s="20">
        <f t="shared" si="855"/>
        <v>8</v>
      </c>
      <c r="N5488" s="19">
        <v>5838</v>
      </c>
      <c r="O5488" s="4">
        <f>MATCH(N5488-1,'Supply Data'!$K$12:$K$17)+1</f>
        <v>5</v>
      </c>
      <c r="P5488">
        <f>INDEX('Supply Data'!$L$12:$L$17,'Demand Data'!O5488)</f>
        <v>75</v>
      </c>
      <c r="R5488" t="str">
        <f t="shared" si="856"/>
        <v>16-Aug-08 Saturday 11</v>
      </c>
    </row>
    <row r="5489" spans="4:18" x14ac:dyDescent="0.35">
      <c r="D5489" s="21">
        <f t="shared" si="857"/>
        <v>39676.458333320035</v>
      </c>
      <c r="E5489" s="21" t="b">
        <f t="shared" si="850"/>
        <v>0</v>
      </c>
      <c r="F5489" s="21" t="b">
        <f t="shared" si="851"/>
        <v>0</v>
      </c>
      <c r="G5489" s="20">
        <f t="shared" si="852"/>
        <v>1</v>
      </c>
      <c r="H5489" s="20">
        <f t="shared" si="853"/>
        <v>24</v>
      </c>
      <c r="I5489" s="20">
        <f t="shared" si="858"/>
        <v>12</v>
      </c>
      <c r="J5489" s="21">
        <f t="shared" si="859"/>
        <v>39676</v>
      </c>
      <c r="K5489" s="21"/>
      <c r="L5489" s="21" t="str">
        <f t="shared" si="854"/>
        <v>Saturday</v>
      </c>
      <c r="M5489" s="20">
        <f t="shared" si="855"/>
        <v>8</v>
      </c>
      <c r="N5489" s="19">
        <v>5649</v>
      </c>
      <c r="O5489" s="4">
        <f>MATCH(N5489-1,'Supply Data'!$K$12:$K$17)+1</f>
        <v>5</v>
      </c>
      <c r="P5489">
        <f>INDEX('Supply Data'!$L$12:$L$17,'Demand Data'!O5489)</f>
        <v>75</v>
      </c>
      <c r="R5489" t="str">
        <f t="shared" si="856"/>
        <v>16-Aug-08 Saturday 12</v>
      </c>
    </row>
    <row r="5490" spans="4:18" x14ac:dyDescent="0.35">
      <c r="D5490" s="21">
        <f t="shared" si="857"/>
        <v>39676.4999999867</v>
      </c>
      <c r="E5490" s="21" t="b">
        <f t="shared" si="850"/>
        <v>0</v>
      </c>
      <c r="F5490" s="21" t="b">
        <f t="shared" si="851"/>
        <v>0</v>
      </c>
      <c r="G5490" s="20">
        <f t="shared" si="852"/>
        <v>1</v>
      </c>
      <c r="H5490" s="20">
        <f t="shared" si="853"/>
        <v>24</v>
      </c>
      <c r="I5490" s="20">
        <f t="shared" si="858"/>
        <v>13</v>
      </c>
      <c r="J5490" s="21">
        <f t="shared" si="859"/>
        <v>39676</v>
      </c>
      <c r="K5490" s="21"/>
      <c r="L5490" s="21" t="str">
        <f t="shared" si="854"/>
        <v>Saturday</v>
      </c>
      <c r="M5490" s="20">
        <f t="shared" si="855"/>
        <v>8</v>
      </c>
      <c r="N5490" s="19">
        <v>5721</v>
      </c>
      <c r="O5490" s="4">
        <f>MATCH(N5490-1,'Supply Data'!$K$12:$K$17)+1</f>
        <v>5</v>
      </c>
      <c r="P5490">
        <f>INDEX('Supply Data'!$L$12:$L$17,'Demand Data'!O5490)</f>
        <v>75</v>
      </c>
      <c r="R5490" t="str">
        <f t="shared" si="856"/>
        <v>16-Aug-08 Saturday 13</v>
      </c>
    </row>
    <row r="5491" spans="4:18" x14ac:dyDescent="0.35">
      <c r="D5491" s="21">
        <f t="shared" si="857"/>
        <v>39676.541666653364</v>
      </c>
      <c r="E5491" s="21" t="b">
        <f t="shared" si="850"/>
        <v>0</v>
      </c>
      <c r="F5491" s="21" t="b">
        <f t="shared" si="851"/>
        <v>0</v>
      </c>
      <c r="G5491" s="20">
        <f t="shared" si="852"/>
        <v>1</v>
      </c>
      <c r="H5491" s="20">
        <f t="shared" si="853"/>
        <v>24</v>
      </c>
      <c r="I5491" s="20">
        <f t="shared" si="858"/>
        <v>14</v>
      </c>
      <c r="J5491" s="21">
        <f t="shared" si="859"/>
        <v>39676</v>
      </c>
      <c r="K5491" s="21"/>
      <c r="L5491" s="21" t="str">
        <f t="shared" si="854"/>
        <v>Saturday</v>
      </c>
      <c r="M5491" s="20">
        <f t="shared" si="855"/>
        <v>8</v>
      </c>
      <c r="N5491" s="19">
        <v>5838</v>
      </c>
      <c r="O5491" s="4">
        <f>MATCH(N5491-1,'Supply Data'!$K$12:$K$17)+1</f>
        <v>5</v>
      </c>
      <c r="P5491">
        <f>INDEX('Supply Data'!$L$12:$L$17,'Demand Data'!O5491)</f>
        <v>75</v>
      </c>
      <c r="R5491" t="str">
        <f t="shared" si="856"/>
        <v>16-Aug-08 Saturday 14</v>
      </c>
    </row>
    <row r="5492" spans="4:18" x14ac:dyDescent="0.35">
      <c r="D5492" s="21">
        <f t="shared" si="857"/>
        <v>39676.583333320028</v>
      </c>
      <c r="E5492" s="21" t="b">
        <f t="shared" si="850"/>
        <v>0</v>
      </c>
      <c r="F5492" s="21" t="b">
        <f t="shared" si="851"/>
        <v>0</v>
      </c>
      <c r="G5492" s="20">
        <f t="shared" si="852"/>
        <v>1</v>
      </c>
      <c r="H5492" s="20">
        <f t="shared" si="853"/>
        <v>24</v>
      </c>
      <c r="I5492" s="20">
        <f t="shared" si="858"/>
        <v>15</v>
      </c>
      <c r="J5492" s="21">
        <f t="shared" si="859"/>
        <v>39676</v>
      </c>
      <c r="K5492" s="21"/>
      <c r="L5492" s="21" t="str">
        <f t="shared" si="854"/>
        <v>Saturday</v>
      </c>
      <c r="M5492" s="20">
        <f t="shared" si="855"/>
        <v>8</v>
      </c>
      <c r="N5492" s="19">
        <v>5761.5</v>
      </c>
      <c r="O5492" s="4">
        <f>MATCH(N5492-1,'Supply Data'!$K$12:$K$17)+1</f>
        <v>5</v>
      </c>
      <c r="P5492">
        <f>INDEX('Supply Data'!$L$12:$L$17,'Demand Data'!O5492)</f>
        <v>75</v>
      </c>
      <c r="R5492" t="str">
        <f t="shared" si="856"/>
        <v>16-Aug-08 Saturday 15</v>
      </c>
    </row>
    <row r="5493" spans="4:18" x14ac:dyDescent="0.35">
      <c r="D5493" s="21">
        <f t="shared" si="857"/>
        <v>39676.624999986692</v>
      </c>
      <c r="E5493" s="21" t="b">
        <f t="shared" si="850"/>
        <v>0</v>
      </c>
      <c r="F5493" s="21" t="b">
        <f t="shared" si="851"/>
        <v>0</v>
      </c>
      <c r="G5493" s="20">
        <f t="shared" si="852"/>
        <v>1</v>
      </c>
      <c r="H5493" s="20">
        <f t="shared" si="853"/>
        <v>24</v>
      </c>
      <c r="I5493" s="20">
        <f t="shared" si="858"/>
        <v>16</v>
      </c>
      <c r="J5493" s="21">
        <f t="shared" si="859"/>
        <v>39676</v>
      </c>
      <c r="K5493" s="21"/>
      <c r="L5493" s="21" t="str">
        <f t="shared" si="854"/>
        <v>Saturday</v>
      </c>
      <c r="M5493" s="20">
        <f t="shared" si="855"/>
        <v>8</v>
      </c>
      <c r="N5493" s="19">
        <v>5614.5</v>
      </c>
      <c r="O5493" s="4">
        <f>MATCH(N5493-1,'Supply Data'!$K$12:$K$17)+1</f>
        <v>5</v>
      </c>
      <c r="P5493">
        <f>INDEX('Supply Data'!$L$12:$L$17,'Demand Data'!O5493)</f>
        <v>75</v>
      </c>
      <c r="R5493" t="str">
        <f t="shared" si="856"/>
        <v>16-Aug-08 Saturday 16</v>
      </c>
    </row>
    <row r="5494" spans="4:18" x14ac:dyDescent="0.35">
      <c r="D5494" s="21">
        <f t="shared" si="857"/>
        <v>39676.666666653357</v>
      </c>
      <c r="E5494" s="21" t="b">
        <f t="shared" si="850"/>
        <v>0</v>
      </c>
      <c r="F5494" s="21" t="b">
        <f t="shared" si="851"/>
        <v>0</v>
      </c>
      <c r="G5494" s="20">
        <f t="shared" si="852"/>
        <v>1</v>
      </c>
      <c r="H5494" s="20">
        <f t="shared" si="853"/>
        <v>24</v>
      </c>
      <c r="I5494" s="20">
        <f t="shared" si="858"/>
        <v>17</v>
      </c>
      <c r="J5494" s="21">
        <f t="shared" si="859"/>
        <v>39676</v>
      </c>
      <c r="K5494" s="21"/>
      <c r="L5494" s="21" t="str">
        <f t="shared" si="854"/>
        <v>Saturday</v>
      </c>
      <c r="M5494" s="20">
        <f t="shared" si="855"/>
        <v>8</v>
      </c>
      <c r="N5494" s="19">
        <v>5398.5</v>
      </c>
      <c r="O5494" s="4">
        <f>MATCH(N5494-1,'Supply Data'!$K$12:$K$17)+1</f>
        <v>5</v>
      </c>
      <c r="P5494">
        <f>INDEX('Supply Data'!$L$12:$L$17,'Demand Data'!O5494)</f>
        <v>75</v>
      </c>
      <c r="R5494" t="str">
        <f t="shared" si="856"/>
        <v>16-Aug-08 Saturday 17</v>
      </c>
    </row>
    <row r="5495" spans="4:18" x14ac:dyDescent="0.35">
      <c r="D5495" s="21">
        <f t="shared" si="857"/>
        <v>39676.708333320021</v>
      </c>
      <c r="E5495" s="21" t="b">
        <f t="shared" si="850"/>
        <v>0</v>
      </c>
      <c r="F5495" s="21" t="b">
        <f t="shared" si="851"/>
        <v>0</v>
      </c>
      <c r="G5495" s="20">
        <f t="shared" si="852"/>
        <v>1</v>
      </c>
      <c r="H5495" s="20">
        <f t="shared" si="853"/>
        <v>24</v>
      </c>
      <c r="I5495" s="20">
        <f t="shared" si="858"/>
        <v>18</v>
      </c>
      <c r="J5495" s="21">
        <f t="shared" si="859"/>
        <v>39676</v>
      </c>
      <c r="K5495" s="21"/>
      <c r="L5495" s="21" t="str">
        <f t="shared" si="854"/>
        <v>Saturday</v>
      </c>
      <c r="M5495" s="20">
        <f t="shared" si="855"/>
        <v>8</v>
      </c>
      <c r="N5495" s="19">
        <v>5430</v>
      </c>
      <c r="O5495" s="4">
        <f>MATCH(N5495-1,'Supply Data'!$K$12:$K$17)+1</f>
        <v>5</v>
      </c>
      <c r="P5495">
        <f>INDEX('Supply Data'!$L$12:$L$17,'Demand Data'!O5495)</f>
        <v>75</v>
      </c>
      <c r="R5495" t="str">
        <f t="shared" si="856"/>
        <v>16-Aug-08 Saturday 18</v>
      </c>
    </row>
    <row r="5496" spans="4:18" x14ac:dyDescent="0.35">
      <c r="D5496" s="21">
        <f t="shared" si="857"/>
        <v>39676.749999986685</v>
      </c>
      <c r="E5496" s="21" t="b">
        <f t="shared" si="850"/>
        <v>0</v>
      </c>
      <c r="F5496" s="21" t="b">
        <f t="shared" si="851"/>
        <v>0</v>
      </c>
      <c r="G5496" s="20">
        <f t="shared" si="852"/>
        <v>1</v>
      </c>
      <c r="H5496" s="20">
        <f t="shared" si="853"/>
        <v>24</v>
      </c>
      <c r="I5496" s="20">
        <f t="shared" si="858"/>
        <v>19</v>
      </c>
      <c r="J5496" s="21">
        <f t="shared" si="859"/>
        <v>39676</v>
      </c>
      <c r="K5496" s="21"/>
      <c r="L5496" s="21" t="str">
        <f t="shared" si="854"/>
        <v>Saturday</v>
      </c>
      <c r="M5496" s="20">
        <f t="shared" si="855"/>
        <v>8</v>
      </c>
      <c r="N5496" s="19">
        <v>5917.5</v>
      </c>
      <c r="O5496" s="4">
        <f>MATCH(N5496-1,'Supply Data'!$K$12:$K$17)+1</f>
        <v>5</v>
      </c>
      <c r="P5496">
        <f>INDEX('Supply Data'!$L$12:$L$17,'Demand Data'!O5496)</f>
        <v>75</v>
      </c>
      <c r="R5496" t="str">
        <f t="shared" si="856"/>
        <v>16-Aug-08 Saturday 19</v>
      </c>
    </row>
    <row r="5497" spans="4:18" x14ac:dyDescent="0.35">
      <c r="D5497" s="21">
        <f t="shared" si="857"/>
        <v>39676.791666653349</v>
      </c>
      <c r="E5497" s="21" t="b">
        <f t="shared" si="850"/>
        <v>0</v>
      </c>
      <c r="F5497" s="21" t="b">
        <f t="shared" si="851"/>
        <v>0</v>
      </c>
      <c r="G5497" s="20">
        <f t="shared" si="852"/>
        <v>1</v>
      </c>
      <c r="H5497" s="20">
        <f t="shared" si="853"/>
        <v>24</v>
      </c>
      <c r="I5497" s="20">
        <f t="shared" si="858"/>
        <v>20</v>
      </c>
      <c r="J5497" s="21">
        <f t="shared" si="859"/>
        <v>39676</v>
      </c>
      <c r="K5497" s="21"/>
      <c r="L5497" s="21" t="str">
        <f t="shared" si="854"/>
        <v>Saturday</v>
      </c>
      <c r="M5497" s="20">
        <f t="shared" si="855"/>
        <v>8</v>
      </c>
      <c r="N5497" s="19">
        <v>5793</v>
      </c>
      <c r="O5497" s="4">
        <f>MATCH(N5497-1,'Supply Data'!$K$12:$K$17)+1</f>
        <v>5</v>
      </c>
      <c r="P5497">
        <f>INDEX('Supply Data'!$L$12:$L$17,'Demand Data'!O5497)</f>
        <v>75</v>
      </c>
      <c r="R5497" t="str">
        <f t="shared" si="856"/>
        <v>16-Aug-08 Saturday 20</v>
      </c>
    </row>
    <row r="5498" spans="4:18" x14ac:dyDescent="0.35">
      <c r="D5498" s="21">
        <f t="shared" si="857"/>
        <v>39676.833333320013</v>
      </c>
      <c r="E5498" s="21" t="b">
        <f t="shared" si="850"/>
        <v>0</v>
      </c>
      <c r="F5498" s="21" t="b">
        <f t="shared" si="851"/>
        <v>0</v>
      </c>
      <c r="G5498" s="20">
        <f t="shared" si="852"/>
        <v>1</v>
      </c>
      <c r="H5498" s="20">
        <f t="shared" si="853"/>
        <v>24</v>
      </c>
      <c r="I5498" s="20">
        <f t="shared" si="858"/>
        <v>21</v>
      </c>
      <c r="J5498" s="21">
        <f t="shared" si="859"/>
        <v>39676</v>
      </c>
      <c r="K5498" s="21"/>
      <c r="L5498" s="21" t="str">
        <f t="shared" si="854"/>
        <v>Saturday</v>
      </c>
      <c r="M5498" s="20">
        <f t="shared" si="855"/>
        <v>8</v>
      </c>
      <c r="N5498" s="19">
        <v>5464.5</v>
      </c>
      <c r="O5498" s="4">
        <f>MATCH(N5498-1,'Supply Data'!$K$12:$K$17)+1</f>
        <v>5</v>
      </c>
      <c r="P5498">
        <f>INDEX('Supply Data'!$L$12:$L$17,'Demand Data'!O5498)</f>
        <v>75</v>
      </c>
      <c r="R5498" t="str">
        <f t="shared" si="856"/>
        <v>16-Aug-08 Saturday 21</v>
      </c>
    </row>
    <row r="5499" spans="4:18" x14ac:dyDescent="0.35">
      <c r="D5499" s="21">
        <f t="shared" si="857"/>
        <v>39676.874999986678</v>
      </c>
      <c r="E5499" s="21" t="b">
        <f t="shared" si="850"/>
        <v>0</v>
      </c>
      <c r="F5499" s="21" t="b">
        <f t="shared" si="851"/>
        <v>0</v>
      </c>
      <c r="G5499" s="20">
        <f t="shared" si="852"/>
        <v>1</v>
      </c>
      <c r="H5499" s="20">
        <f t="shared" si="853"/>
        <v>24</v>
      </c>
      <c r="I5499" s="20">
        <f t="shared" si="858"/>
        <v>22</v>
      </c>
      <c r="J5499" s="21">
        <f t="shared" si="859"/>
        <v>39676</v>
      </c>
      <c r="K5499" s="21"/>
      <c r="L5499" s="21" t="str">
        <f t="shared" si="854"/>
        <v>Saturday</v>
      </c>
      <c r="M5499" s="20">
        <f t="shared" si="855"/>
        <v>8</v>
      </c>
      <c r="N5499" s="19">
        <v>5133</v>
      </c>
      <c r="O5499" s="4">
        <f>MATCH(N5499-1,'Supply Data'!$K$12:$K$17)+1</f>
        <v>5</v>
      </c>
      <c r="P5499">
        <f>INDEX('Supply Data'!$L$12:$L$17,'Demand Data'!O5499)</f>
        <v>75</v>
      </c>
      <c r="R5499" t="str">
        <f t="shared" si="856"/>
        <v>16-Aug-08 Saturday 22</v>
      </c>
    </row>
    <row r="5500" spans="4:18" x14ac:dyDescent="0.35">
      <c r="D5500" s="21">
        <f t="shared" si="857"/>
        <v>39676.916666653342</v>
      </c>
      <c r="E5500" s="21" t="b">
        <f t="shared" si="850"/>
        <v>0</v>
      </c>
      <c r="F5500" s="21" t="b">
        <f t="shared" si="851"/>
        <v>0</v>
      </c>
      <c r="G5500" s="20">
        <f t="shared" si="852"/>
        <v>1</v>
      </c>
      <c r="H5500" s="20">
        <f t="shared" si="853"/>
        <v>24</v>
      </c>
      <c r="I5500" s="20">
        <f t="shared" si="858"/>
        <v>23</v>
      </c>
      <c r="J5500" s="21">
        <f t="shared" si="859"/>
        <v>39676</v>
      </c>
      <c r="K5500" s="21"/>
      <c r="L5500" s="21" t="str">
        <f t="shared" si="854"/>
        <v>Saturday</v>
      </c>
      <c r="M5500" s="20">
        <f t="shared" si="855"/>
        <v>8</v>
      </c>
      <c r="N5500" s="19">
        <v>4651.5</v>
      </c>
      <c r="O5500" s="4">
        <f>MATCH(N5500-1,'Supply Data'!$K$12:$K$17)+1</f>
        <v>4</v>
      </c>
      <c r="P5500">
        <f>INDEX('Supply Data'!$L$12:$L$17,'Demand Data'!O5500)</f>
        <v>50</v>
      </c>
      <c r="R5500" t="str">
        <f t="shared" si="856"/>
        <v>16-Aug-08 Saturday 23</v>
      </c>
    </row>
    <row r="5501" spans="4:18" x14ac:dyDescent="0.35">
      <c r="D5501" s="21">
        <f t="shared" si="857"/>
        <v>39676.958333320006</v>
      </c>
      <c r="E5501" s="21" t="b">
        <f t="shared" si="850"/>
        <v>0</v>
      </c>
      <c r="F5501" s="21" t="b">
        <f t="shared" si="851"/>
        <v>0</v>
      </c>
      <c r="G5501" s="20">
        <f t="shared" si="852"/>
        <v>1</v>
      </c>
      <c r="H5501" s="20">
        <f t="shared" si="853"/>
        <v>24</v>
      </c>
      <c r="I5501" s="20">
        <f t="shared" si="858"/>
        <v>24</v>
      </c>
      <c r="J5501" s="21">
        <f t="shared" si="859"/>
        <v>39676</v>
      </c>
      <c r="K5501" s="21"/>
      <c r="L5501" s="21" t="str">
        <f t="shared" si="854"/>
        <v>Saturday</v>
      </c>
      <c r="M5501" s="20">
        <f t="shared" si="855"/>
        <v>8</v>
      </c>
      <c r="N5501" s="19">
        <v>4263</v>
      </c>
      <c r="O5501" s="4">
        <f>MATCH(N5501-1,'Supply Data'!$K$12:$K$17)+1</f>
        <v>4</v>
      </c>
      <c r="P5501">
        <f>INDEX('Supply Data'!$L$12:$L$17,'Demand Data'!O5501)</f>
        <v>50</v>
      </c>
      <c r="R5501" t="str">
        <f t="shared" si="856"/>
        <v>16-Aug-08 Saturday 24</v>
      </c>
    </row>
    <row r="5502" spans="4:18" x14ac:dyDescent="0.35">
      <c r="D5502" s="21">
        <f t="shared" si="857"/>
        <v>39676.99999998667</v>
      </c>
      <c r="E5502" s="21" t="b">
        <f t="shared" si="850"/>
        <v>0</v>
      </c>
      <c r="F5502" s="21" t="b">
        <f t="shared" si="851"/>
        <v>0</v>
      </c>
      <c r="G5502" s="20">
        <f t="shared" si="852"/>
        <v>1</v>
      </c>
      <c r="H5502" s="20">
        <f t="shared" si="853"/>
        <v>24</v>
      </c>
      <c r="I5502" s="20">
        <f t="shared" si="858"/>
        <v>1</v>
      </c>
      <c r="J5502" s="21">
        <f t="shared" si="859"/>
        <v>39677</v>
      </c>
      <c r="K5502" s="21"/>
      <c r="L5502" s="21" t="str">
        <f t="shared" si="854"/>
        <v>Sunday</v>
      </c>
      <c r="M5502" s="20">
        <f t="shared" si="855"/>
        <v>8</v>
      </c>
      <c r="N5502" s="19">
        <v>4159.5</v>
      </c>
      <c r="O5502" s="4">
        <f>MATCH(N5502-1,'Supply Data'!$K$12:$K$17)+1</f>
        <v>4</v>
      </c>
      <c r="P5502">
        <f>INDEX('Supply Data'!$L$12:$L$17,'Demand Data'!O5502)</f>
        <v>50</v>
      </c>
      <c r="R5502" t="str">
        <f t="shared" si="856"/>
        <v>17-Aug-08 Sunday 1</v>
      </c>
    </row>
    <row r="5503" spans="4:18" x14ac:dyDescent="0.35">
      <c r="D5503" s="21">
        <f t="shared" si="857"/>
        <v>39677.041666653335</v>
      </c>
      <c r="E5503" s="21" t="b">
        <f t="shared" si="850"/>
        <v>0</v>
      </c>
      <c r="F5503" s="21" t="b">
        <f t="shared" si="851"/>
        <v>0</v>
      </c>
      <c r="G5503" s="20">
        <f t="shared" si="852"/>
        <v>1</v>
      </c>
      <c r="H5503" s="20">
        <f t="shared" si="853"/>
        <v>24</v>
      </c>
      <c r="I5503" s="20">
        <f t="shared" si="858"/>
        <v>2</v>
      </c>
      <c r="J5503" s="21">
        <f t="shared" si="859"/>
        <v>39677</v>
      </c>
      <c r="K5503" s="21"/>
      <c r="L5503" s="21" t="str">
        <f t="shared" si="854"/>
        <v>Sunday</v>
      </c>
      <c r="M5503" s="20">
        <f t="shared" si="855"/>
        <v>8</v>
      </c>
      <c r="N5503" s="19">
        <v>3982.5</v>
      </c>
      <c r="O5503" s="4">
        <f>MATCH(N5503-1,'Supply Data'!$K$12:$K$17)+1</f>
        <v>4</v>
      </c>
      <c r="P5503">
        <f>INDEX('Supply Data'!$L$12:$L$17,'Demand Data'!O5503)</f>
        <v>50</v>
      </c>
      <c r="R5503" t="str">
        <f t="shared" si="856"/>
        <v>17-Aug-08 Sunday 2</v>
      </c>
    </row>
    <row r="5504" spans="4:18" x14ac:dyDescent="0.35">
      <c r="D5504" s="21">
        <f t="shared" si="857"/>
        <v>39677.083333319999</v>
      </c>
      <c r="E5504" s="21" t="b">
        <f t="shared" si="850"/>
        <v>0</v>
      </c>
      <c r="F5504" s="21" t="b">
        <f t="shared" si="851"/>
        <v>0</v>
      </c>
      <c r="G5504" s="20">
        <f t="shared" si="852"/>
        <v>1</v>
      </c>
      <c r="H5504" s="20">
        <f t="shared" si="853"/>
        <v>24</v>
      </c>
      <c r="I5504" s="20">
        <f t="shared" si="858"/>
        <v>3</v>
      </c>
      <c r="J5504" s="21">
        <f t="shared" si="859"/>
        <v>39677</v>
      </c>
      <c r="K5504" s="21"/>
      <c r="L5504" s="21" t="str">
        <f t="shared" si="854"/>
        <v>Sunday</v>
      </c>
      <c r="M5504" s="20">
        <f t="shared" si="855"/>
        <v>8</v>
      </c>
      <c r="N5504" s="19">
        <v>3889.5</v>
      </c>
      <c r="O5504" s="4">
        <f>MATCH(N5504-1,'Supply Data'!$K$12:$K$17)+1</f>
        <v>4</v>
      </c>
      <c r="P5504">
        <f>INDEX('Supply Data'!$L$12:$L$17,'Demand Data'!O5504)</f>
        <v>50</v>
      </c>
      <c r="R5504" t="str">
        <f t="shared" si="856"/>
        <v>17-Aug-08 Sunday 3</v>
      </c>
    </row>
    <row r="5505" spans="4:18" x14ac:dyDescent="0.35">
      <c r="D5505" s="21">
        <f t="shared" si="857"/>
        <v>39677.124999986663</v>
      </c>
      <c r="E5505" s="21" t="b">
        <f t="shared" si="850"/>
        <v>0</v>
      </c>
      <c r="F5505" s="21" t="b">
        <f t="shared" si="851"/>
        <v>0</v>
      </c>
      <c r="G5505" s="20">
        <f t="shared" si="852"/>
        <v>1</v>
      </c>
      <c r="H5505" s="20">
        <f t="shared" si="853"/>
        <v>24</v>
      </c>
      <c r="I5505" s="20">
        <f t="shared" si="858"/>
        <v>4</v>
      </c>
      <c r="J5505" s="21">
        <f t="shared" si="859"/>
        <v>39677</v>
      </c>
      <c r="K5505" s="21"/>
      <c r="L5505" s="21" t="str">
        <f t="shared" si="854"/>
        <v>Sunday</v>
      </c>
      <c r="M5505" s="20">
        <f t="shared" si="855"/>
        <v>8</v>
      </c>
      <c r="N5505" s="19">
        <v>3865.5</v>
      </c>
      <c r="O5505" s="4">
        <f>MATCH(N5505-1,'Supply Data'!$K$12:$K$17)+1</f>
        <v>4</v>
      </c>
      <c r="P5505">
        <f>INDEX('Supply Data'!$L$12:$L$17,'Demand Data'!O5505)</f>
        <v>50</v>
      </c>
      <c r="R5505" t="str">
        <f t="shared" si="856"/>
        <v>17-Aug-08 Sunday 4</v>
      </c>
    </row>
    <row r="5506" spans="4:18" x14ac:dyDescent="0.35">
      <c r="D5506" s="21">
        <f t="shared" si="857"/>
        <v>39677.166666653327</v>
      </c>
      <c r="E5506" s="21" t="b">
        <f t="shared" si="850"/>
        <v>0</v>
      </c>
      <c r="F5506" s="21" t="b">
        <f t="shared" si="851"/>
        <v>0</v>
      </c>
      <c r="G5506" s="20">
        <f t="shared" si="852"/>
        <v>1</v>
      </c>
      <c r="H5506" s="20">
        <f t="shared" si="853"/>
        <v>24</v>
      </c>
      <c r="I5506" s="20">
        <f t="shared" si="858"/>
        <v>5</v>
      </c>
      <c r="J5506" s="21">
        <f t="shared" si="859"/>
        <v>39677</v>
      </c>
      <c r="K5506" s="21"/>
      <c r="L5506" s="21" t="str">
        <f t="shared" si="854"/>
        <v>Sunday</v>
      </c>
      <c r="M5506" s="20">
        <f t="shared" si="855"/>
        <v>8</v>
      </c>
      <c r="N5506" s="19">
        <v>3891</v>
      </c>
      <c r="O5506" s="4">
        <f>MATCH(N5506-1,'Supply Data'!$K$12:$K$17)+1</f>
        <v>4</v>
      </c>
      <c r="P5506">
        <f>INDEX('Supply Data'!$L$12:$L$17,'Demand Data'!O5506)</f>
        <v>50</v>
      </c>
      <c r="R5506" t="str">
        <f t="shared" si="856"/>
        <v>17-Aug-08 Sunday 5</v>
      </c>
    </row>
    <row r="5507" spans="4:18" x14ac:dyDescent="0.35">
      <c r="D5507" s="21">
        <f t="shared" si="857"/>
        <v>39677.208333319992</v>
      </c>
      <c r="E5507" s="21" t="b">
        <f t="shared" si="850"/>
        <v>0</v>
      </c>
      <c r="F5507" s="21" t="b">
        <f t="shared" si="851"/>
        <v>0</v>
      </c>
      <c r="G5507" s="20">
        <f t="shared" si="852"/>
        <v>1</v>
      </c>
      <c r="H5507" s="20">
        <f t="shared" si="853"/>
        <v>24</v>
      </c>
      <c r="I5507" s="20">
        <f t="shared" si="858"/>
        <v>6</v>
      </c>
      <c r="J5507" s="21">
        <f t="shared" si="859"/>
        <v>39677</v>
      </c>
      <c r="K5507" s="21"/>
      <c r="L5507" s="21" t="str">
        <f t="shared" si="854"/>
        <v>Sunday</v>
      </c>
      <c r="M5507" s="20">
        <f t="shared" si="855"/>
        <v>8</v>
      </c>
      <c r="N5507" s="19">
        <v>3892.5</v>
      </c>
      <c r="O5507" s="4">
        <f>MATCH(N5507-1,'Supply Data'!$K$12:$K$17)+1</f>
        <v>4</v>
      </c>
      <c r="P5507">
        <f>INDEX('Supply Data'!$L$12:$L$17,'Demand Data'!O5507)</f>
        <v>50</v>
      </c>
      <c r="R5507" t="str">
        <f t="shared" si="856"/>
        <v>17-Aug-08 Sunday 6</v>
      </c>
    </row>
    <row r="5508" spans="4:18" x14ac:dyDescent="0.35">
      <c r="D5508" s="21">
        <f t="shared" si="857"/>
        <v>39677.249999986656</v>
      </c>
      <c r="E5508" s="21" t="b">
        <f t="shared" si="850"/>
        <v>0</v>
      </c>
      <c r="F5508" s="21" t="b">
        <f t="shared" si="851"/>
        <v>0</v>
      </c>
      <c r="G5508" s="20">
        <f t="shared" si="852"/>
        <v>1</v>
      </c>
      <c r="H5508" s="20">
        <f t="shared" si="853"/>
        <v>24</v>
      </c>
      <c r="I5508" s="20">
        <f t="shared" si="858"/>
        <v>7</v>
      </c>
      <c r="J5508" s="21">
        <f t="shared" si="859"/>
        <v>39677</v>
      </c>
      <c r="K5508" s="21"/>
      <c r="L5508" s="21" t="str">
        <f t="shared" si="854"/>
        <v>Sunday</v>
      </c>
      <c r="M5508" s="20">
        <f t="shared" si="855"/>
        <v>8</v>
      </c>
      <c r="N5508" s="19">
        <v>3873</v>
      </c>
      <c r="O5508" s="4">
        <f>MATCH(N5508-1,'Supply Data'!$K$12:$K$17)+1</f>
        <v>4</v>
      </c>
      <c r="P5508">
        <f>INDEX('Supply Data'!$L$12:$L$17,'Demand Data'!O5508)</f>
        <v>50</v>
      </c>
      <c r="R5508" t="str">
        <f t="shared" si="856"/>
        <v>17-Aug-08 Sunday 7</v>
      </c>
    </row>
    <row r="5509" spans="4:18" x14ac:dyDescent="0.35">
      <c r="D5509" s="21">
        <f t="shared" si="857"/>
        <v>39677.29166665332</v>
      </c>
      <c r="E5509" s="21" t="b">
        <f t="shared" si="850"/>
        <v>0</v>
      </c>
      <c r="F5509" s="21" t="b">
        <f t="shared" si="851"/>
        <v>0</v>
      </c>
      <c r="G5509" s="20">
        <f t="shared" si="852"/>
        <v>1</v>
      </c>
      <c r="H5509" s="20">
        <f t="shared" si="853"/>
        <v>24</v>
      </c>
      <c r="I5509" s="20">
        <f t="shared" si="858"/>
        <v>8</v>
      </c>
      <c r="J5509" s="21">
        <f t="shared" si="859"/>
        <v>39677</v>
      </c>
      <c r="K5509" s="21"/>
      <c r="L5509" s="21" t="str">
        <f t="shared" si="854"/>
        <v>Sunday</v>
      </c>
      <c r="M5509" s="20">
        <f t="shared" si="855"/>
        <v>8</v>
      </c>
      <c r="N5509" s="19">
        <v>4366.5</v>
      </c>
      <c r="O5509" s="4">
        <f>MATCH(N5509-1,'Supply Data'!$K$12:$K$17)+1</f>
        <v>4</v>
      </c>
      <c r="P5509">
        <f>INDEX('Supply Data'!$L$12:$L$17,'Demand Data'!O5509)</f>
        <v>50</v>
      </c>
      <c r="R5509" t="str">
        <f t="shared" si="856"/>
        <v>17-Aug-08 Sunday 8</v>
      </c>
    </row>
    <row r="5510" spans="4:18" x14ac:dyDescent="0.35">
      <c r="D5510" s="21">
        <f t="shared" si="857"/>
        <v>39677.333333319984</v>
      </c>
      <c r="E5510" s="21" t="b">
        <f t="shared" ref="E5510:E5573" si="860">D5510=$D$2</f>
        <v>0</v>
      </c>
      <c r="F5510" s="21" t="b">
        <f t="shared" ref="F5510:F5573" si="861">D5510=$E$2</f>
        <v>0</v>
      </c>
      <c r="G5510" s="20">
        <f t="shared" si="852"/>
        <v>1</v>
      </c>
      <c r="H5510" s="20">
        <f t="shared" si="853"/>
        <v>24</v>
      </c>
      <c r="I5510" s="20">
        <f t="shared" si="858"/>
        <v>9</v>
      </c>
      <c r="J5510" s="21">
        <f t="shared" si="859"/>
        <v>39677</v>
      </c>
      <c r="K5510" s="21"/>
      <c r="L5510" s="21" t="str">
        <f t="shared" si="854"/>
        <v>Sunday</v>
      </c>
      <c r="M5510" s="20">
        <f t="shared" si="855"/>
        <v>8</v>
      </c>
      <c r="N5510" s="19">
        <v>4986</v>
      </c>
      <c r="O5510" s="4">
        <f>MATCH(N5510-1,'Supply Data'!$K$12:$K$17)+1</f>
        <v>5</v>
      </c>
      <c r="P5510">
        <f>INDEX('Supply Data'!$L$12:$L$17,'Demand Data'!O5510)</f>
        <v>75</v>
      </c>
      <c r="R5510" t="str">
        <f t="shared" si="856"/>
        <v>17-Aug-08 Sunday 9</v>
      </c>
    </row>
    <row r="5511" spans="4:18" x14ac:dyDescent="0.35">
      <c r="D5511" s="21">
        <f t="shared" si="857"/>
        <v>39677.374999986649</v>
      </c>
      <c r="E5511" s="21" t="b">
        <f t="shared" si="860"/>
        <v>0</v>
      </c>
      <c r="F5511" s="21" t="b">
        <f t="shared" si="861"/>
        <v>0</v>
      </c>
      <c r="G5511" s="20">
        <f t="shared" ref="G5511:G5574" si="862">IF(E5511,2,IF(F5511,3,1))</f>
        <v>1</v>
      </c>
      <c r="H5511" s="20">
        <f t="shared" ref="H5511:H5574" si="863">CHOOSE(G5511,24,23,25)</f>
        <v>24</v>
      </c>
      <c r="I5511" s="20">
        <f t="shared" si="858"/>
        <v>10</v>
      </c>
      <c r="J5511" s="21">
        <f t="shared" si="859"/>
        <v>39677</v>
      </c>
      <c r="K5511" s="21"/>
      <c r="L5511" s="21" t="str">
        <f t="shared" ref="L5511:L5574" si="864">TEXT(J5511,"ddddd")</f>
        <v>Sunday</v>
      </c>
      <c r="M5511" s="20">
        <f t="shared" ref="M5511:M5574" si="865">MONTH(D5511)</f>
        <v>8</v>
      </c>
      <c r="N5511" s="19">
        <v>5266.5</v>
      </c>
      <c r="O5511" s="4">
        <f>MATCH(N5511-1,'Supply Data'!$K$12:$K$17)+1</f>
        <v>5</v>
      </c>
      <c r="P5511">
        <f>INDEX('Supply Data'!$L$12:$L$17,'Demand Data'!O5511)</f>
        <v>75</v>
      </c>
      <c r="R5511" t="str">
        <f t="shared" ref="R5511:R5574" si="866">TEXT(D5511,"dd-mmm-yy ddddd")&amp;" "&amp;I5511</f>
        <v>17-Aug-08 Sunday 10</v>
      </c>
    </row>
    <row r="5512" spans="4:18" x14ac:dyDescent="0.35">
      <c r="D5512" s="21">
        <f t="shared" ref="D5512:D5575" si="867">D5511+1/24</f>
        <v>39677.416666653313</v>
      </c>
      <c r="E5512" s="21" t="b">
        <f t="shared" si="860"/>
        <v>0</v>
      </c>
      <c r="F5512" s="21" t="b">
        <f t="shared" si="861"/>
        <v>0</v>
      </c>
      <c r="G5512" s="20">
        <f t="shared" si="862"/>
        <v>1</v>
      </c>
      <c r="H5512" s="20">
        <f t="shared" si="863"/>
        <v>24</v>
      </c>
      <c r="I5512" s="20">
        <f t="shared" ref="I5512:I5575" si="868">IF(I5511&gt;=H5512,1,I5511+1)</f>
        <v>11</v>
      </c>
      <c r="J5512" s="21">
        <f t="shared" ref="J5512:J5575" si="869">IF(I5512=1,J5511+1,J5511)</f>
        <v>39677</v>
      </c>
      <c r="K5512" s="21"/>
      <c r="L5512" s="21" t="str">
        <f t="shared" si="864"/>
        <v>Sunday</v>
      </c>
      <c r="M5512" s="20">
        <f t="shared" si="865"/>
        <v>8</v>
      </c>
      <c r="N5512" s="19">
        <v>5485.5</v>
      </c>
      <c r="O5512" s="4">
        <f>MATCH(N5512-1,'Supply Data'!$K$12:$K$17)+1</f>
        <v>5</v>
      </c>
      <c r="P5512">
        <f>INDEX('Supply Data'!$L$12:$L$17,'Demand Data'!O5512)</f>
        <v>75</v>
      </c>
      <c r="R5512" t="str">
        <f t="shared" si="866"/>
        <v>17-Aug-08 Sunday 11</v>
      </c>
    </row>
    <row r="5513" spans="4:18" x14ac:dyDescent="0.35">
      <c r="D5513" s="21">
        <f t="shared" si="867"/>
        <v>39677.458333319977</v>
      </c>
      <c r="E5513" s="21" t="b">
        <f t="shared" si="860"/>
        <v>0</v>
      </c>
      <c r="F5513" s="21" t="b">
        <f t="shared" si="861"/>
        <v>0</v>
      </c>
      <c r="G5513" s="20">
        <f t="shared" si="862"/>
        <v>1</v>
      </c>
      <c r="H5513" s="20">
        <f t="shared" si="863"/>
        <v>24</v>
      </c>
      <c r="I5513" s="20">
        <f t="shared" si="868"/>
        <v>12</v>
      </c>
      <c r="J5513" s="21">
        <f t="shared" si="869"/>
        <v>39677</v>
      </c>
      <c r="K5513" s="21"/>
      <c r="L5513" s="21" t="str">
        <f t="shared" si="864"/>
        <v>Sunday</v>
      </c>
      <c r="M5513" s="20">
        <f t="shared" si="865"/>
        <v>8</v>
      </c>
      <c r="N5513" s="19">
        <v>5293.5</v>
      </c>
      <c r="O5513" s="4">
        <f>MATCH(N5513-1,'Supply Data'!$K$12:$K$17)+1</f>
        <v>5</v>
      </c>
      <c r="P5513">
        <f>INDEX('Supply Data'!$L$12:$L$17,'Demand Data'!O5513)</f>
        <v>75</v>
      </c>
      <c r="R5513" t="str">
        <f t="shared" si="866"/>
        <v>17-Aug-08 Sunday 12</v>
      </c>
    </row>
    <row r="5514" spans="4:18" x14ac:dyDescent="0.35">
      <c r="D5514" s="21">
        <f t="shared" si="867"/>
        <v>39677.499999986641</v>
      </c>
      <c r="E5514" s="21" t="b">
        <f t="shared" si="860"/>
        <v>0</v>
      </c>
      <c r="F5514" s="21" t="b">
        <f t="shared" si="861"/>
        <v>0</v>
      </c>
      <c r="G5514" s="20">
        <f t="shared" si="862"/>
        <v>1</v>
      </c>
      <c r="H5514" s="20">
        <f t="shared" si="863"/>
        <v>24</v>
      </c>
      <c r="I5514" s="20">
        <f t="shared" si="868"/>
        <v>13</v>
      </c>
      <c r="J5514" s="21">
        <f t="shared" si="869"/>
        <v>39677</v>
      </c>
      <c r="K5514" s="21"/>
      <c r="L5514" s="21" t="str">
        <f t="shared" si="864"/>
        <v>Sunday</v>
      </c>
      <c r="M5514" s="20">
        <f t="shared" si="865"/>
        <v>8</v>
      </c>
      <c r="N5514" s="19">
        <v>5337</v>
      </c>
      <c r="O5514" s="4">
        <f>MATCH(N5514-1,'Supply Data'!$K$12:$K$17)+1</f>
        <v>5</v>
      </c>
      <c r="P5514">
        <f>INDEX('Supply Data'!$L$12:$L$17,'Demand Data'!O5514)</f>
        <v>75</v>
      </c>
      <c r="R5514" t="str">
        <f t="shared" si="866"/>
        <v>17-Aug-08 Sunday 13</v>
      </c>
    </row>
    <row r="5515" spans="4:18" x14ac:dyDescent="0.35">
      <c r="D5515" s="21">
        <f t="shared" si="867"/>
        <v>39677.541666653306</v>
      </c>
      <c r="E5515" s="21" t="b">
        <f t="shared" si="860"/>
        <v>0</v>
      </c>
      <c r="F5515" s="21" t="b">
        <f t="shared" si="861"/>
        <v>0</v>
      </c>
      <c r="G5515" s="20">
        <f t="shared" si="862"/>
        <v>1</v>
      </c>
      <c r="H5515" s="20">
        <f t="shared" si="863"/>
        <v>24</v>
      </c>
      <c r="I5515" s="20">
        <f t="shared" si="868"/>
        <v>14</v>
      </c>
      <c r="J5515" s="21">
        <f t="shared" si="869"/>
        <v>39677</v>
      </c>
      <c r="K5515" s="21"/>
      <c r="L5515" s="21" t="str">
        <f t="shared" si="864"/>
        <v>Sunday</v>
      </c>
      <c r="M5515" s="20">
        <f t="shared" si="865"/>
        <v>8</v>
      </c>
      <c r="N5515" s="19">
        <v>5418</v>
      </c>
      <c r="O5515" s="4">
        <f>MATCH(N5515-1,'Supply Data'!$K$12:$K$17)+1</f>
        <v>5</v>
      </c>
      <c r="P5515">
        <f>INDEX('Supply Data'!$L$12:$L$17,'Demand Data'!O5515)</f>
        <v>75</v>
      </c>
      <c r="R5515" t="str">
        <f t="shared" si="866"/>
        <v>17-Aug-08 Sunday 14</v>
      </c>
    </row>
    <row r="5516" spans="4:18" x14ac:dyDescent="0.35">
      <c r="D5516" s="21">
        <f t="shared" si="867"/>
        <v>39677.58333331997</v>
      </c>
      <c r="E5516" s="21" t="b">
        <f t="shared" si="860"/>
        <v>0</v>
      </c>
      <c r="F5516" s="21" t="b">
        <f t="shared" si="861"/>
        <v>0</v>
      </c>
      <c r="G5516" s="20">
        <f t="shared" si="862"/>
        <v>1</v>
      </c>
      <c r="H5516" s="20">
        <f t="shared" si="863"/>
        <v>24</v>
      </c>
      <c r="I5516" s="20">
        <f t="shared" si="868"/>
        <v>15</v>
      </c>
      <c r="J5516" s="21">
        <f t="shared" si="869"/>
        <v>39677</v>
      </c>
      <c r="K5516" s="21"/>
      <c r="L5516" s="21" t="str">
        <f t="shared" si="864"/>
        <v>Sunday</v>
      </c>
      <c r="M5516" s="20">
        <f t="shared" si="865"/>
        <v>8</v>
      </c>
      <c r="N5516" s="19">
        <v>5313</v>
      </c>
      <c r="O5516" s="4">
        <f>MATCH(N5516-1,'Supply Data'!$K$12:$K$17)+1</f>
        <v>5</v>
      </c>
      <c r="P5516">
        <f>INDEX('Supply Data'!$L$12:$L$17,'Demand Data'!O5516)</f>
        <v>75</v>
      </c>
      <c r="R5516" t="str">
        <f t="shared" si="866"/>
        <v>17-Aug-08 Sunday 15</v>
      </c>
    </row>
    <row r="5517" spans="4:18" x14ac:dyDescent="0.35">
      <c r="D5517" s="21">
        <f t="shared" si="867"/>
        <v>39677.624999986634</v>
      </c>
      <c r="E5517" s="21" t="b">
        <f t="shared" si="860"/>
        <v>0</v>
      </c>
      <c r="F5517" s="21" t="b">
        <f t="shared" si="861"/>
        <v>0</v>
      </c>
      <c r="G5517" s="20">
        <f t="shared" si="862"/>
        <v>1</v>
      </c>
      <c r="H5517" s="20">
        <f t="shared" si="863"/>
        <v>24</v>
      </c>
      <c r="I5517" s="20">
        <f t="shared" si="868"/>
        <v>16</v>
      </c>
      <c r="J5517" s="21">
        <f t="shared" si="869"/>
        <v>39677</v>
      </c>
      <c r="K5517" s="21"/>
      <c r="L5517" s="21" t="str">
        <f t="shared" si="864"/>
        <v>Sunday</v>
      </c>
      <c r="M5517" s="20">
        <f t="shared" si="865"/>
        <v>8</v>
      </c>
      <c r="N5517" s="19">
        <v>5095.5</v>
      </c>
      <c r="O5517" s="4">
        <f>MATCH(N5517-1,'Supply Data'!$K$12:$K$17)+1</f>
        <v>5</v>
      </c>
      <c r="P5517">
        <f>INDEX('Supply Data'!$L$12:$L$17,'Demand Data'!O5517)</f>
        <v>75</v>
      </c>
      <c r="R5517" t="str">
        <f t="shared" si="866"/>
        <v>17-Aug-08 Sunday 16</v>
      </c>
    </row>
    <row r="5518" spans="4:18" x14ac:dyDescent="0.35">
      <c r="D5518" s="21">
        <f t="shared" si="867"/>
        <v>39677.666666653298</v>
      </c>
      <c r="E5518" s="21" t="b">
        <f t="shared" si="860"/>
        <v>0</v>
      </c>
      <c r="F5518" s="21" t="b">
        <f t="shared" si="861"/>
        <v>0</v>
      </c>
      <c r="G5518" s="20">
        <f t="shared" si="862"/>
        <v>1</v>
      </c>
      <c r="H5518" s="20">
        <f t="shared" si="863"/>
        <v>24</v>
      </c>
      <c r="I5518" s="20">
        <f t="shared" si="868"/>
        <v>17</v>
      </c>
      <c r="J5518" s="21">
        <f t="shared" si="869"/>
        <v>39677</v>
      </c>
      <c r="K5518" s="21"/>
      <c r="L5518" s="21" t="str">
        <f t="shared" si="864"/>
        <v>Sunday</v>
      </c>
      <c r="M5518" s="20">
        <f t="shared" si="865"/>
        <v>8</v>
      </c>
      <c r="N5518" s="19">
        <v>4930.5</v>
      </c>
      <c r="O5518" s="4">
        <f>MATCH(N5518-1,'Supply Data'!$K$12:$K$17)+1</f>
        <v>5</v>
      </c>
      <c r="P5518">
        <f>INDEX('Supply Data'!$L$12:$L$17,'Demand Data'!O5518)</f>
        <v>75</v>
      </c>
      <c r="R5518" t="str">
        <f t="shared" si="866"/>
        <v>17-Aug-08 Sunday 17</v>
      </c>
    </row>
    <row r="5519" spans="4:18" x14ac:dyDescent="0.35">
      <c r="D5519" s="21">
        <f t="shared" si="867"/>
        <v>39677.708333319963</v>
      </c>
      <c r="E5519" s="21" t="b">
        <f t="shared" si="860"/>
        <v>0</v>
      </c>
      <c r="F5519" s="21" t="b">
        <f t="shared" si="861"/>
        <v>0</v>
      </c>
      <c r="G5519" s="20">
        <f t="shared" si="862"/>
        <v>1</v>
      </c>
      <c r="H5519" s="20">
        <f t="shared" si="863"/>
        <v>24</v>
      </c>
      <c r="I5519" s="20">
        <f t="shared" si="868"/>
        <v>18</v>
      </c>
      <c r="J5519" s="21">
        <f t="shared" si="869"/>
        <v>39677</v>
      </c>
      <c r="K5519" s="21"/>
      <c r="L5519" s="21" t="str">
        <f t="shared" si="864"/>
        <v>Sunday</v>
      </c>
      <c r="M5519" s="20">
        <f t="shared" si="865"/>
        <v>8</v>
      </c>
      <c r="N5519" s="19">
        <v>4933.5</v>
      </c>
      <c r="O5519" s="4">
        <f>MATCH(N5519-1,'Supply Data'!$K$12:$K$17)+1</f>
        <v>5</v>
      </c>
      <c r="P5519">
        <f>INDEX('Supply Data'!$L$12:$L$17,'Demand Data'!O5519)</f>
        <v>75</v>
      </c>
      <c r="R5519" t="str">
        <f t="shared" si="866"/>
        <v>17-Aug-08 Sunday 18</v>
      </c>
    </row>
    <row r="5520" spans="4:18" x14ac:dyDescent="0.35">
      <c r="D5520" s="21">
        <f t="shared" si="867"/>
        <v>39677.749999986627</v>
      </c>
      <c r="E5520" s="21" t="b">
        <f t="shared" si="860"/>
        <v>0</v>
      </c>
      <c r="F5520" s="21" t="b">
        <f t="shared" si="861"/>
        <v>0</v>
      </c>
      <c r="G5520" s="20">
        <f t="shared" si="862"/>
        <v>1</v>
      </c>
      <c r="H5520" s="20">
        <f t="shared" si="863"/>
        <v>24</v>
      </c>
      <c r="I5520" s="20">
        <f t="shared" si="868"/>
        <v>19</v>
      </c>
      <c r="J5520" s="21">
        <f t="shared" si="869"/>
        <v>39677</v>
      </c>
      <c r="K5520" s="21"/>
      <c r="L5520" s="21" t="str">
        <f t="shared" si="864"/>
        <v>Sunday</v>
      </c>
      <c r="M5520" s="20">
        <f t="shared" si="865"/>
        <v>8</v>
      </c>
      <c r="N5520" s="19">
        <v>5661</v>
      </c>
      <c r="O5520" s="4">
        <f>MATCH(N5520-1,'Supply Data'!$K$12:$K$17)+1</f>
        <v>5</v>
      </c>
      <c r="P5520">
        <f>INDEX('Supply Data'!$L$12:$L$17,'Demand Data'!O5520)</f>
        <v>75</v>
      </c>
      <c r="R5520" t="str">
        <f t="shared" si="866"/>
        <v>17-Aug-08 Sunday 19</v>
      </c>
    </row>
    <row r="5521" spans="4:18" x14ac:dyDescent="0.35">
      <c r="D5521" s="21">
        <f t="shared" si="867"/>
        <v>39677.791666653291</v>
      </c>
      <c r="E5521" s="21" t="b">
        <f t="shared" si="860"/>
        <v>0</v>
      </c>
      <c r="F5521" s="21" t="b">
        <f t="shared" si="861"/>
        <v>0</v>
      </c>
      <c r="G5521" s="20">
        <f t="shared" si="862"/>
        <v>1</v>
      </c>
      <c r="H5521" s="20">
        <f t="shared" si="863"/>
        <v>24</v>
      </c>
      <c r="I5521" s="20">
        <f t="shared" si="868"/>
        <v>20</v>
      </c>
      <c r="J5521" s="21">
        <f t="shared" si="869"/>
        <v>39677</v>
      </c>
      <c r="K5521" s="21"/>
      <c r="L5521" s="21" t="str">
        <f t="shared" si="864"/>
        <v>Sunday</v>
      </c>
      <c r="M5521" s="20">
        <f t="shared" si="865"/>
        <v>8</v>
      </c>
      <c r="N5521" s="19">
        <v>5541</v>
      </c>
      <c r="O5521" s="4">
        <f>MATCH(N5521-1,'Supply Data'!$K$12:$K$17)+1</f>
        <v>5</v>
      </c>
      <c r="P5521">
        <f>INDEX('Supply Data'!$L$12:$L$17,'Demand Data'!O5521)</f>
        <v>75</v>
      </c>
      <c r="R5521" t="str">
        <f t="shared" si="866"/>
        <v>17-Aug-08 Sunday 20</v>
      </c>
    </row>
    <row r="5522" spans="4:18" x14ac:dyDescent="0.35">
      <c r="D5522" s="21">
        <f t="shared" si="867"/>
        <v>39677.833333319955</v>
      </c>
      <c r="E5522" s="21" t="b">
        <f t="shared" si="860"/>
        <v>0</v>
      </c>
      <c r="F5522" s="21" t="b">
        <f t="shared" si="861"/>
        <v>0</v>
      </c>
      <c r="G5522" s="20">
        <f t="shared" si="862"/>
        <v>1</v>
      </c>
      <c r="H5522" s="20">
        <f t="shared" si="863"/>
        <v>24</v>
      </c>
      <c r="I5522" s="20">
        <f t="shared" si="868"/>
        <v>21</v>
      </c>
      <c r="J5522" s="21">
        <f t="shared" si="869"/>
        <v>39677</v>
      </c>
      <c r="K5522" s="21"/>
      <c r="L5522" s="21" t="str">
        <f t="shared" si="864"/>
        <v>Sunday</v>
      </c>
      <c r="M5522" s="20">
        <f t="shared" si="865"/>
        <v>8</v>
      </c>
      <c r="N5522" s="19">
        <v>5442</v>
      </c>
      <c r="O5522" s="4">
        <f>MATCH(N5522-1,'Supply Data'!$K$12:$K$17)+1</f>
        <v>5</v>
      </c>
      <c r="P5522">
        <f>INDEX('Supply Data'!$L$12:$L$17,'Demand Data'!O5522)</f>
        <v>75</v>
      </c>
      <c r="R5522" t="str">
        <f t="shared" si="866"/>
        <v>17-Aug-08 Sunday 21</v>
      </c>
    </row>
    <row r="5523" spans="4:18" x14ac:dyDescent="0.35">
      <c r="D5523" s="21">
        <f t="shared" si="867"/>
        <v>39677.87499998662</v>
      </c>
      <c r="E5523" s="21" t="b">
        <f t="shared" si="860"/>
        <v>0</v>
      </c>
      <c r="F5523" s="21" t="b">
        <f t="shared" si="861"/>
        <v>0</v>
      </c>
      <c r="G5523" s="20">
        <f t="shared" si="862"/>
        <v>1</v>
      </c>
      <c r="H5523" s="20">
        <f t="shared" si="863"/>
        <v>24</v>
      </c>
      <c r="I5523" s="20">
        <f t="shared" si="868"/>
        <v>22</v>
      </c>
      <c r="J5523" s="21">
        <f t="shared" si="869"/>
        <v>39677</v>
      </c>
      <c r="K5523" s="21"/>
      <c r="L5523" s="21" t="str">
        <f t="shared" si="864"/>
        <v>Sunday</v>
      </c>
      <c r="M5523" s="20">
        <f t="shared" si="865"/>
        <v>8</v>
      </c>
      <c r="N5523" s="19">
        <v>5188.5</v>
      </c>
      <c r="O5523" s="4">
        <f>MATCH(N5523-1,'Supply Data'!$K$12:$K$17)+1</f>
        <v>5</v>
      </c>
      <c r="P5523">
        <f>INDEX('Supply Data'!$L$12:$L$17,'Demand Data'!O5523)</f>
        <v>75</v>
      </c>
      <c r="R5523" t="str">
        <f t="shared" si="866"/>
        <v>17-Aug-08 Sunday 22</v>
      </c>
    </row>
    <row r="5524" spans="4:18" x14ac:dyDescent="0.35">
      <c r="D5524" s="21">
        <f t="shared" si="867"/>
        <v>39677.916666653284</v>
      </c>
      <c r="E5524" s="21" t="b">
        <f t="shared" si="860"/>
        <v>0</v>
      </c>
      <c r="F5524" s="21" t="b">
        <f t="shared" si="861"/>
        <v>0</v>
      </c>
      <c r="G5524" s="20">
        <f t="shared" si="862"/>
        <v>1</v>
      </c>
      <c r="H5524" s="20">
        <f t="shared" si="863"/>
        <v>24</v>
      </c>
      <c r="I5524" s="20">
        <f t="shared" si="868"/>
        <v>23</v>
      </c>
      <c r="J5524" s="21">
        <f t="shared" si="869"/>
        <v>39677</v>
      </c>
      <c r="K5524" s="21"/>
      <c r="L5524" s="21" t="str">
        <f t="shared" si="864"/>
        <v>Sunday</v>
      </c>
      <c r="M5524" s="20">
        <f t="shared" si="865"/>
        <v>8</v>
      </c>
      <c r="N5524" s="19">
        <v>4788</v>
      </c>
      <c r="O5524" s="4">
        <f>MATCH(N5524-1,'Supply Data'!$K$12:$K$17)+1</f>
        <v>4</v>
      </c>
      <c r="P5524">
        <f>INDEX('Supply Data'!$L$12:$L$17,'Demand Data'!O5524)</f>
        <v>50</v>
      </c>
      <c r="R5524" t="str">
        <f t="shared" si="866"/>
        <v>17-Aug-08 Sunday 23</v>
      </c>
    </row>
    <row r="5525" spans="4:18" x14ac:dyDescent="0.35">
      <c r="D5525" s="21">
        <f t="shared" si="867"/>
        <v>39677.958333319948</v>
      </c>
      <c r="E5525" s="21" t="b">
        <f t="shared" si="860"/>
        <v>0</v>
      </c>
      <c r="F5525" s="21" t="b">
        <f t="shared" si="861"/>
        <v>0</v>
      </c>
      <c r="G5525" s="20">
        <f t="shared" si="862"/>
        <v>1</v>
      </c>
      <c r="H5525" s="20">
        <f t="shared" si="863"/>
        <v>24</v>
      </c>
      <c r="I5525" s="20">
        <f t="shared" si="868"/>
        <v>24</v>
      </c>
      <c r="J5525" s="21">
        <f t="shared" si="869"/>
        <v>39677</v>
      </c>
      <c r="K5525" s="21"/>
      <c r="L5525" s="21" t="str">
        <f t="shared" si="864"/>
        <v>Sunday</v>
      </c>
      <c r="M5525" s="20">
        <f t="shared" si="865"/>
        <v>8</v>
      </c>
      <c r="N5525" s="19">
        <v>4464</v>
      </c>
      <c r="O5525" s="4">
        <f>MATCH(N5525-1,'Supply Data'!$K$12:$K$17)+1</f>
        <v>4</v>
      </c>
      <c r="P5525">
        <f>INDEX('Supply Data'!$L$12:$L$17,'Demand Data'!O5525)</f>
        <v>50</v>
      </c>
      <c r="R5525" t="str">
        <f t="shared" si="866"/>
        <v>17-Aug-08 Sunday 24</v>
      </c>
    </row>
    <row r="5526" spans="4:18" x14ac:dyDescent="0.35">
      <c r="D5526" s="21">
        <f t="shared" si="867"/>
        <v>39677.999999986612</v>
      </c>
      <c r="E5526" s="21" t="b">
        <f t="shared" si="860"/>
        <v>0</v>
      </c>
      <c r="F5526" s="21" t="b">
        <f t="shared" si="861"/>
        <v>0</v>
      </c>
      <c r="G5526" s="20">
        <f t="shared" si="862"/>
        <v>1</v>
      </c>
      <c r="H5526" s="20">
        <f t="shared" si="863"/>
        <v>24</v>
      </c>
      <c r="I5526" s="20">
        <f t="shared" si="868"/>
        <v>1</v>
      </c>
      <c r="J5526" s="21">
        <f t="shared" si="869"/>
        <v>39678</v>
      </c>
      <c r="K5526" s="21"/>
      <c r="L5526" s="21" t="str">
        <f t="shared" si="864"/>
        <v>Monday</v>
      </c>
      <c r="M5526" s="20">
        <f t="shared" si="865"/>
        <v>8</v>
      </c>
      <c r="N5526" s="19">
        <v>4234.5</v>
      </c>
      <c r="O5526" s="4">
        <f>MATCH(N5526-1,'Supply Data'!$K$12:$K$17)+1</f>
        <v>4</v>
      </c>
      <c r="P5526">
        <f>INDEX('Supply Data'!$L$12:$L$17,'Demand Data'!O5526)</f>
        <v>50</v>
      </c>
      <c r="R5526" t="str">
        <f t="shared" si="866"/>
        <v>18-Aug-08 Monday 1</v>
      </c>
    </row>
    <row r="5527" spans="4:18" x14ac:dyDescent="0.35">
      <c r="D5527" s="21">
        <f t="shared" si="867"/>
        <v>39678.041666653276</v>
      </c>
      <c r="E5527" s="21" t="b">
        <f t="shared" si="860"/>
        <v>0</v>
      </c>
      <c r="F5527" s="21" t="b">
        <f t="shared" si="861"/>
        <v>0</v>
      </c>
      <c r="G5527" s="20">
        <f t="shared" si="862"/>
        <v>1</v>
      </c>
      <c r="H5527" s="20">
        <f t="shared" si="863"/>
        <v>24</v>
      </c>
      <c r="I5527" s="20">
        <f t="shared" si="868"/>
        <v>2</v>
      </c>
      <c r="J5527" s="21">
        <f t="shared" si="869"/>
        <v>39678</v>
      </c>
      <c r="K5527" s="21"/>
      <c r="L5527" s="21" t="str">
        <f t="shared" si="864"/>
        <v>Monday</v>
      </c>
      <c r="M5527" s="20">
        <f t="shared" si="865"/>
        <v>8</v>
      </c>
      <c r="N5527" s="19">
        <v>4135.5</v>
      </c>
      <c r="O5527" s="4">
        <f>MATCH(N5527-1,'Supply Data'!$K$12:$K$17)+1</f>
        <v>4</v>
      </c>
      <c r="P5527">
        <f>INDEX('Supply Data'!$L$12:$L$17,'Demand Data'!O5527)</f>
        <v>50</v>
      </c>
      <c r="R5527" t="str">
        <f t="shared" si="866"/>
        <v>18-Aug-08 Monday 2</v>
      </c>
    </row>
    <row r="5528" spans="4:18" x14ac:dyDescent="0.35">
      <c r="D5528" s="21">
        <f t="shared" si="867"/>
        <v>39678.083333319941</v>
      </c>
      <c r="E5528" s="21" t="b">
        <f t="shared" si="860"/>
        <v>0</v>
      </c>
      <c r="F5528" s="21" t="b">
        <f t="shared" si="861"/>
        <v>0</v>
      </c>
      <c r="G5528" s="20">
        <f t="shared" si="862"/>
        <v>1</v>
      </c>
      <c r="H5528" s="20">
        <f t="shared" si="863"/>
        <v>24</v>
      </c>
      <c r="I5528" s="20">
        <f t="shared" si="868"/>
        <v>3</v>
      </c>
      <c r="J5528" s="21">
        <f t="shared" si="869"/>
        <v>39678</v>
      </c>
      <c r="K5528" s="21"/>
      <c r="L5528" s="21" t="str">
        <f t="shared" si="864"/>
        <v>Monday</v>
      </c>
      <c r="M5528" s="20">
        <f t="shared" si="865"/>
        <v>8</v>
      </c>
      <c r="N5528" s="19">
        <v>4018.5</v>
      </c>
      <c r="O5528" s="4">
        <f>MATCH(N5528-1,'Supply Data'!$K$12:$K$17)+1</f>
        <v>4</v>
      </c>
      <c r="P5528">
        <f>INDEX('Supply Data'!$L$12:$L$17,'Demand Data'!O5528)</f>
        <v>50</v>
      </c>
      <c r="R5528" t="str">
        <f t="shared" si="866"/>
        <v>18-Aug-08 Monday 3</v>
      </c>
    </row>
    <row r="5529" spans="4:18" x14ac:dyDescent="0.35">
      <c r="D5529" s="21">
        <f t="shared" si="867"/>
        <v>39678.124999986605</v>
      </c>
      <c r="E5529" s="21" t="b">
        <f t="shared" si="860"/>
        <v>0</v>
      </c>
      <c r="F5529" s="21" t="b">
        <f t="shared" si="861"/>
        <v>0</v>
      </c>
      <c r="G5529" s="20">
        <f t="shared" si="862"/>
        <v>1</v>
      </c>
      <c r="H5529" s="20">
        <f t="shared" si="863"/>
        <v>24</v>
      </c>
      <c r="I5529" s="20">
        <f t="shared" si="868"/>
        <v>4</v>
      </c>
      <c r="J5529" s="21">
        <f t="shared" si="869"/>
        <v>39678</v>
      </c>
      <c r="K5529" s="21"/>
      <c r="L5529" s="21" t="str">
        <f t="shared" si="864"/>
        <v>Monday</v>
      </c>
      <c r="M5529" s="20">
        <f t="shared" si="865"/>
        <v>8</v>
      </c>
      <c r="N5529" s="19">
        <v>3946.5</v>
      </c>
      <c r="O5529" s="4">
        <f>MATCH(N5529-1,'Supply Data'!$K$12:$K$17)+1</f>
        <v>4</v>
      </c>
      <c r="P5529">
        <f>INDEX('Supply Data'!$L$12:$L$17,'Demand Data'!O5529)</f>
        <v>50</v>
      </c>
      <c r="R5529" t="str">
        <f t="shared" si="866"/>
        <v>18-Aug-08 Monday 4</v>
      </c>
    </row>
    <row r="5530" spans="4:18" x14ac:dyDescent="0.35">
      <c r="D5530" s="21">
        <f t="shared" si="867"/>
        <v>39678.166666653269</v>
      </c>
      <c r="E5530" s="21" t="b">
        <f t="shared" si="860"/>
        <v>0</v>
      </c>
      <c r="F5530" s="21" t="b">
        <f t="shared" si="861"/>
        <v>0</v>
      </c>
      <c r="G5530" s="20">
        <f t="shared" si="862"/>
        <v>1</v>
      </c>
      <c r="H5530" s="20">
        <f t="shared" si="863"/>
        <v>24</v>
      </c>
      <c r="I5530" s="20">
        <f t="shared" si="868"/>
        <v>5</v>
      </c>
      <c r="J5530" s="21">
        <f t="shared" si="869"/>
        <v>39678</v>
      </c>
      <c r="K5530" s="21"/>
      <c r="L5530" s="21" t="str">
        <f t="shared" si="864"/>
        <v>Monday</v>
      </c>
      <c r="M5530" s="20">
        <f t="shared" si="865"/>
        <v>8</v>
      </c>
      <c r="N5530" s="19">
        <v>3867</v>
      </c>
      <c r="O5530" s="4">
        <f>MATCH(N5530-1,'Supply Data'!$K$12:$K$17)+1</f>
        <v>4</v>
      </c>
      <c r="P5530">
        <f>INDEX('Supply Data'!$L$12:$L$17,'Demand Data'!O5530)</f>
        <v>50</v>
      </c>
      <c r="R5530" t="str">
        <f t="shared" si="866"/>
        <v>18-Aug-08 Monday 5</v>
      </c>
    </row>
    <row r="5531" spans="4:18" x14ac:dyDescent="0.35">
      <c r="D5531" s="21">
        <f t="shared" si="867"/>
        <v>39678.208333319933</v>
      </c>
      <c r="E5531" s="21" t="b">
        <f t="shared" si="860"/>
        <v>0</v>
      </c>
      <c r="F5531" s="21" t="b">
        <f t="shared" si="861"/>
        <v>0</v>
      </c>
      <c r="G5531" s="20">
        <f t="shared" si="862"/>
        <v>1</v>
      </c>
      <c r="H5531" s="20">
        <f t="shared" si="863"/>
        <v>24</v>
      </c>
      <c r="I5531" s="20">
        <f t="shared" si="868"/>
        <v>6</v>
      </c>
      <c r="J5531" s="21">
        <f t="shared" si="869"/>
        <v>39678</v>
      </c>
      <c r="K5531" s="21"/>
      <c r="L5531" s="21" t="str">
        <f t="shared" si="864"/>
        <v>Monday</v>
      </c>
      <c r="M5531" s="20">
        <f t="shared" si="865"/>
        <v>8</v>
      </c>
      <c r="N5531" s="19">
        <v>3682.5</v>
      </c>
      <c r="O5531" s="4">
        <f>MATCH(N5531-1,'Supply Data'!$K$12:$K$17)+1</f>
        <v>4</v>
      </c>
      <c r="P5531">
        <f>INDEX('Supply Data'!$L$12:$L$17,'Demand Data'!O5531)</f>
        <v>50</v>
      </c>
      <c r="R5531" t="str">
        <f t="shared" si="866"/>
        <v>18-Aug-08 Monday 6</v>
      </c>
    </row>
    <row r="5532" spans="4:18" x14ac:dyDescent="0.35">
      <c r="D5532" s="21">
        <f t="shared" si="867"/>
        <v>39678.249999986598</v>
      </c>
      <c r="E5532" s="21" t="b">
        <f t="shared" si="860"/>
        <v>0</v>
      </c>
      <c r="F5532" s="21" t="b">
        <f t="shared" si="861"/>
        <v>0</v>
      </c>
      <c r="G5532" s="20">
        <f t="shared" si="862"/>
        <v>1</v>
      </c>
      <c r="H5532" s="20">
        <f t="shared" si="863"/>
        <v>24</v>
      </c>
      <c r="I5532" s="20">
        <f t="shared" si="868"/>
        <v>7</v>
      </c>
      <c r="J5532" s="21">
        <f t="shared" si="869"/>
        <v>39678</v>
      </c>
      <c r="K5532" s="21"/>
      <c r="L5532" s="21" t="str">
        <f t="shared" si="864"/>
        <v>Monday</v>
      </c>
      <c r="M5532" s="20">
        <f t="shared" si="865"/>
        <v>8</v>
      </c>
      <c r="N5532" s="19">
        <v>3535.5</v>
      </c>
      <c r="O5532" s="4">
        <f>MATCH(N5532-1,'Supply Data'!$K$12:$K$17)+1</f>
        <v>3</v>
      </c>
      <c r="P5532">
        <f>INDEX('Supply Data'!$L$12:$L$17,'Demand Data'!O5532)</f>
        <v>23</v>
      </c>
      <c r="R5532" t="str">
        <f t="shared" si="866"/>
        <v>18-Aug-08 Monday 7</v>
      </c>
    </row>
    <row r="5533" spans="4:18" x14ac:dyDescent="0.35">
      <c r="D5533" s="21">
        <f t="shared" si="867"/>
        <v>39678.291666653262</v>
      </c>
      <c r="E5533" s="21" t="b">
        <f t="shared" si="860"/>
        <v>0</v>
      </c>
      <c r="F5533" s="21" t="b">
        <f t="shared" si="861"/>
        <v>0</v>
      </c>
      <c r="G5533" s="20">
        <f t="shared" si="862"/>
        <v>1</v>
      </c>
      <c r="H5533" s="20">
        <f t="shared" si="863"/>
        <v>24</v>
      </c>
      <c r="I5533" s="20">
        <f t="shared" si="868"/>
        <v>8</v>
      </c>
      <c r="J5533" s="21">
        <f t="shared" si="869"/>
        <v>39678</v>
      </c>
      <c r="K5533" s="21"/>
      <c r="L5533" s="21" t="str">
        <f t="shared" si="864"/>
        <v>Monday</v>
      </c>
      <c r="M5533" s="20">
        <f t="shared" si="865"/>
        <v>8</v>
      </c>
      <c r="N5533" s="19">
        <v>3637.5</v>
      </c>
      <c r="O5533" s="4">
        <f>MATCH(N5533-1,'Supply Data'!$K$12:$K$17)+1</f>
        <v>4</v>
      </c>
      <c r="P5533">
        <f>INDEX('Supply Data'!$L$12:$L$17,'Demand Data'!O5533)</f>
        <v>50</v>
      </c>
      <c r="R5533" t="str">
        <f t="shared" si="866"/>
        <v>18-Aug-08 Monday 8</v>
      </c>
    </row>
    <row r="5534" spans="4:18" x14ac:dyDescent="0.35">
      <c r="D5534" s="21">
        <f t="shared" si="867"/>
        <v>39678.333333319926</v>
      </c>
      <c r="E5534" s="21" t="b">
        <f t="shared" si="860"/>
        <v>0</v>
      </c>
      <c r="F5534" s="21" t="b">
        <f t="shared" si="861"/>
        <v>0</v>
      </c>
      <c r="G5534" s="20">
        <f t="shared" si="862"/>
        <v>1</v>
      </c>
      <c r="H5534" s="20">
        <f t="shared" si="863"/>
        <v>24</v>
      </c>
      <c r="I5534" s="20">
        <f t="shared" si="868"/>
        <v>9</v>
      </c>
      <c r="J5534" s="21">
        <f t="shared" si="869"/>
        <v>39678</v>
      </c>
      <c r="K5534" s="21"/>
      <c r="L5534" s="21" t="str">
        <f t="shared" si="864"/>
        <v>Monday</v>
      </c>
      <c r="M5534" s="20">
        <f t="shared" si="865"/>
        <v>8</v>
      </c>
      <c r="N5534" s="19">
        <v>3658.5</v>
      </c>
      <c r="O5534" s="4">
        <f>MATCH(N5534-1,'Supply Data'!$K$12:$K$17)+1</f>
        <v>4</v>
      </c>
      <c r="P5534">
        <f>INDEX('Supply Data'!$L$12:$L$17,'Demand Data'!O5534)</f>
        <v>50</v>
      </c>
      <c r="R5534" t="str">
        <f t="shared" si="866"/>
        <v>18-Aug-08 Monday 9</v>
      </c>
    </row>
    <row r="5535" spans="4:18" x14ac:dyDescent="0.35">
      <c r="D5535" s="21">
        <f t="shared" si="867"/>
        <v>39678.37499998659</v>
      </c>
      <c r="E5535" s="21" t="b">
        <f t="shared" si="860"/>
        <v>0</v>
      </c>
      <c r="F5535" s="21" t="b">
        <f t="shared" si="861"/>
        <v>0</v>
      </c>
      <c r="G5535" s="20">
        <f t="shared" si="862"/>
        <v>1</v>
      </c>
      <c r="H5535" s="20">
        <f t="shared" si="863"/>
        <v>24</v>
      </c>
      <c r="I5535" s="20">
        <f t="shared" si="868"/>
        <v>10</v>
      </c>
      <c r="J5535" s="21">
        <f t="shared" si="869"/>
        <v>39678</v>
      </c>
      <c r="K5535" s="21"/>
      <c r="L5535" s="21" t="str">
        <f t="shared" si="864"/>
        <v>Monday</v>
      </c>
      <c r="M5535" s="20">
        <f t="shared" si="865"/>
        <v>8</v>
      </c>
      <c r="N5535" s="19">
        <v>3978</v>
      </c>
      <c r="O5535" s="4">
        <f>MATCH(N5535-1,'Supply Data'!$K$12:$K$17)+1</f>
        <v>4</v>
      </c>
      <c r="P5535">
        <f>INDEX('Supply Data'!$L$12:$L$17,'Demand Data'!O5535)</f>
        <v>50</v>
      </c>
      <c r="R5535" t="str">
        <f t="shared" si="866"/>
        <v>18-Aug-08 Monday 10</v>
      </c>
    </row>
    <row r="5536" spans="4:18" x14ac:dyDescent="0.35">
      <c r="D5536" s="21">
        <f t="shared" si="867"/>
        <v>39678.416666653255</v>
      </c>
      <c r="E5536" s="21" t="b">
        <f t="shared" si="860"/>
        <v>0</v>
      </c>
      <c r="F5536" s="21" t="b">
        <f t="shared" si="861"/>
        <v>0</v>
      </c>
      <c r="G5536" s="20">
        <f t="shared" si="862"/>
        <v>1</v>
      </c>
      <c r="H5536" s="20">
        <f t="shared" si="863"/>
        <v>24</v>
      </c>
      <c r="I5536" s="20">
        <f t="shared" si="868"/>
        <v>11</v>
      </c>
      <c r="J5536" s="21">
        <f t="shared" si="869"/>
        <v>39678</v>
      </c>
      <c r="K5536" s="21"/>
      <c r="L5536" s="21" t="str">
        <f t="shared" si="864"/>
        <v>Monday</v>
      </c>
      <c r="M5536" s="20">
        <f t="shared" si="865"/>
        <v>8</v>
      </c>
      <c r="N5536" s="19">
        <v>4173</v>
      </c>
      <c r="O5536" s="4">
        <f>MATCH(N5536-1,'Supply Data'!$K$12:$K$17)+1</f>
        <v>4</v>
      </c>
      <c r="P5536">
        <f>INDEX('Supply Data'!$L$12:$L$17,'Demand Data'!O5536)</f>
        <v>50</v>
      </c>
      <c r="R5536" t="str">
        <f t="shared" si="866"/>
        <v>18-Aug-08 Monday 11</v>
      </c>
    </row>
    <row r="5537" spans="4:18" x14ac:dyDescent="0.35">
      <c r="D5537" s="21">
        <f t="shared" si="867"/>
        <v>39678.458333319919</v>
      </c>
      <c r="E5537" s="21" t="b">
        <f t="shared" si="860"/>
        <v>0</v>
      </c>
      <c r="F5537" s="21" t="b">
        <f t="shared" si="861"/>
        <v>0</v>
      </c>
      <c r="G5537" s="20">
        <f t="shared" si="862"/>
        <v>1</v>
      </c>
      <c r="H5537" s="20">
        <f t="shared" si="863"/>
        <v>24</v>
      </c>
      <c r="I5537" s="20">
        <f t="shared" si="868"/>
        <v>12</v>
      </c>
      <c r="J5537" s="21">
        <f t="shared" si="869"/>
        <v>39678</v>
      </c>
      <c r="K5537" s="21"/>
      <c r="L5537" s="21" t="str">
        <f t="shared" si="864"/>
        <v>Monday</v>
      </c>
      <c r="M5537" s="20">
        <f t="shared" si="865"/>
        <v>8</v>
      </c>
      <c r="N5537" s="19">
        <v>4039.5</v>
      </c>
      <c r="O5537" s="4">
        <f>MATCH(N5537-1,'Supply Data'!$K$12:$K$17)+1</f>
        <v>4</v>
      </c>
      <c r="P5537">
        <f>INDEX('Supply Data'!$L$12:$L$17,'Demand Data'!O5537)</f>
        <v>50</v>
      </c>
      <c r="R5537" t="str">
        <f t="shared" si="866"/>
        <v>18-Aug-08 Monday 12</v>
      </c>
    </row>
    <row r="5538" spans="4:18" x14ac:dyDescent="0.35">
      <c r="D5538" s="21">
        <f t="shared" si="867"/>
        <v>39678.499999986583</v>
      </c>
      <c r="E5538" s="21" t="b">
        <f t="shared" si="860"/>
        <v>0</v>
      </c>
      <c r="F5538" s="21" t="b">
        <f t="shared" si="861"/>
        <v>0</v>
      </c>
      <c r="G5538" s="20">
        <f t="shared" si="862"/>
        <v>1</v>
      </c>
      <c r="H5538" s="20">
        <f t="shared" si="863"/>
        <v>24</v>
      </c>
      <c r="I5538" s="20">
        <f t="shared" si="868"/>
        <v>13</v>
      </c>
      <c r="J5538" s="21">
        <f t="shared" si="869"/>
        <v>39678</v>
      </c>
      <c r="K5538" s="21"/>
      <c r="L5538" s="21" t="str">
        <f t="shared" si="864"/>
        <v>Monday</v>
      </c>
      <c r="M5538" s="20">
        <f t="shared" si="865"/>
        <v>8</v>
      </c>
      <c r="N5538" s="19">
        <v>4041</v>
      </c>
      <c r="O5538" s="4">
        <f>MATCH(N5538-1,'Supply Data'!$K$12:$K$17)+1</f>
        <v>4</v>
      </c>
      <c r="P5538">
        <f>INDEX('Supply Data'!$L$12:$L$17,'Demand Data'!O5538)</f>
        <v>50</v>
      </c>
      <c r="R5538" t="str">
        <f t="shared" si="866"/>
        <v>18-Aug-08 Monday 13</v>
      </c>
    </row>
    <row r="5539" spans="4:18" x14ac:dyDescent="0.35">
      <c r="D5539" s="21">
        <f t="shared" si="867"/>
        <v>39678.541666653247</v>
      </c>
      <c r="E5539" s="21" t="b">
        <f t="shared" si="860"/>
        <v>0</v>
      </c>
      <c r="F5539" s="21" t="b">
        <f t="shared" si="861"/>
        <v>0</v>
      </c>
      <c r="G5539" s="20">
        <f t="shared" si="862"/>
        <v>1</v>
      </c>
      <c r="H5539" s="20">
        <f t="shared" si="863"/>
        <v>24</v>
      </c>
      <c r="I5539" s="20">
        <f t="shared" si="868"/>
        <v>14</v>
      </c>
      <c r="J5539" s="21">
        <f t="shared" si="869"/>
        <v>39678</v>
      </c>
      <c r="K5539" s="21"/>
      <c r="L5539" s="21" t="str">
        <f t="shared" si="864"/>
        <v>Monday</v>
      </c>
      <c r="M5539" s="20">
        <f t="shared" si="865"/>
        <v>8</v>
      </c>
      <c r="N5539" s="19">
        <v>4057.5</v>
      </c>
      <c r="O5539" s="4">
        <f>MATCH(N5539-1,'Supply Data'!$K$12:$K$17)+1</f>
        <v>4</v>
      </c>
      <c r="P5539">
        <f>INDEX('Supply Data'!$L$12:$L$17,'Demand Data'!O5539)</f>
        <v>50</v>
      </c>
      <c r="R5539" t="str">
        <f t="shared" si="866"/>
        <v>18-Aug-08 Monday 14</v>
      </c>
    </row>
    <row r="5540" spans="4:18" x14ac:dyDescent="0.35">
      <c r="D5540" s="21">
        <f t="shared" si="867"/>
        <v>39678.583333319912</v>
      </c>
      <c r="E5540" s="21" t="b">
        <f t="shared" si="860"/>
        <v>0</v>
      </c>
      <c r="F5540" s="21" t="b">
        <f t="shared" si="861"/>
        <v>0</v>
      </c>
      <c r="G5540" s="20">
        <f t="shared" si="862"/>
        <v>1</v>
      </c>
      <c r="H5540" s="20">
        <f t="shared" si="863"/>
        <v>24</v>
      </c>
      <c r="I5540" s="20">
        <f t="shared" si="868"/>
        <v>15</v>
      </c>
      <c r="J5540" s="21">
        <f t="shared" si="869"/>
        <v>39678</v>
      </c>
      <c r="K5540" s="21"/>
      <c r="L5540" s="21" t="str">
        <f t="shared" si="864"/>
        <v>Monday</v>
      </c>
      <c r="M5540" s="20">
        <f t="shared" si="865"/>
        <v>8</v>
      </c>
      <c r="N5540" s="19">
        <v>3957</v>
      </c>
      <c r="O5540" s="4">
        <f>MATCH(N5540-1,'Supply Data'!$K$12:$K$17)+1</f>
        <v>4</v>
      </c>
      <c r="P5540">
        <f>INDEX('Supply Data'!$L$12:$L$17,'Demand Data'!O5540)</f>
        <v>50</v>
      </c>
      <c r="R5540" t="str">
        <f t="shared" si="866"/>
        <v>18-Aug-08 Monday 15</v>
      </c>
    </row>
    <row r="5541" spans="4:18" x14ac:dyDescent="0.35">
      <c r="D5541" s="21">
        <f t="shared" si="867"/>
        <v>39678.624999986576</v>
      </c>
      <c r="E5541" s="21" t="b">
        <f t="shared" si="860"/>
        <v>0</v>
      </c>
      <c r="F5541" s="21" t="b">
        <f t="shared" si="861"/>
        <v>0</v>
      </c>
      <c r="G5541" s="20">
        <f t="shared" si="862"/>
        <v>1</v>
      </c>
      <c r="H5541" s="20">
        <f t="shared" si="863"/>
        <v>24</v>
      </c>
      <c r="I5541" s="20">
        <f t="shared" si="868"/>
        <v>16</v>
      </c>
      <c r="J5541" s="21">
        <f t="shared" si="869"/>
        <v>39678</v>
      </c>
      <c r="K5541" s="21"/>
      <c r="L5541" s="21" t="str">
        <f t="shared" si="864"/>
        <v>Monday</v>
      </c>
      <c r="M5541" s="20">
        <f t="shared" si="865"/>
        <v>8</v>
      </c>
      <c r="N5541" s="19">
        <v>3883.5</v>
      </c>
      <c r="O5541" s="4">
        <f>MATCH(N5541-1,'Supply Data'!$K$12:$K$17)+1</f>
        <v>4</v>
      </c>
      <c r="P5541">
        <f>INDEX('Supply Data'!$L$12:$L$17,'Demand Data'!O5541)</f>
        <v>50</v>
      </c>
      <c r="R5541" t="str">
        <f t="shared" si="866"/>
        <v>18-Aug-08 Monday 16</v>
      </c>
    </row>
    <row r="5542" spans="4:18" x14ac:dyDescent="0.35">
      <c r="D5542" s="21">
        <f t="shared" si="867"/>
        <v>39678.66666665324</v>
      </c>
      <c r="E5542" s="21" t="b">
        <f t="shared" si="860"/>
        <v>0</v>
      </c>
      <c r="F5542" s="21" t="b">
        <f t="shared" si="861"/>
        <v>0</v>
      </c>
      <c r="G5542" s="20">
        <f t="shared" si="862"/>
        <v>1</v>
      </c>
      <c r="H5542" s="20">
        <f t="shared" si="863"/>
        <v>24</v>
      </c>
      <c r="I5542" s="20">
        <f t="shared" si="868"/>
        <v>17</v>
      </c>
      <c r="J5542" s="21">
        <f t="shared" si="869"/>
        <v>39678</v>
      </c>
      <c r="K5542" s="21"/>
      <c r="L5542" s="21" t="str">
        <f t="shared" si="864"/>
        <v>Monday</v>
      </c>
      <c r="M5542" s="20">
        <f t="shared" si="865"/>
        <v>8</v>
      </c>
      <c r="N5542" s="19">
        <v>3916.5</v>
      </c>
      <c r="O5542" s="4">
        <f>MATCH(N5542-1,'Supply Data'!$K$12:$K$17)+1</f>
        <v>4</v>
      </c>
      <c r="P5542">
        <f>INDEX('Supply Data'!$L$12:$L$17,'Demand Data'!O5542)</f>
        <v>50</v>
      </c>
      <c r="R5542" t="str">
        <f t="shared" si="866"/>
        <v>18-Aug-08 Monday 17</v>
      </c>
    </row>
    <row r="5543" spans="4:18" x14ac:dyDescent="0.35">
      <c r="D5543" s="21">
        <f t="shared" si="867"/>
        <v>39678.708333319904</v>
      </c>
      <c r="E5543" s="21" t="b">
        <f t="shared" si="860"/>
        <v>0</v>
      </c>
      <c r="F5543" s="21" t="b">
        <f t="shared" si="861"/>
        <v>0</v>
      </c>
      <c r="G5543" s="20">
        <f t="shared" si="862"/>
        <v>1</v>
      </c>
      <c r="H5543" s="20">
        <f t="shared" si="863"/>
        <v>24</v>
      </c>
      <c r="I5543" s="20">
        <f t="shared" si="868"/>
        <v>18</v>
      </c>
      <c r="J5543" s="21">
        <f t="shared" si="869"/>
        <v>39678</v>
      </c>
      <c r="K5543" s="21"/>
      <c r="L5543" s="21" t="str">
        <f t="shared" si="864"/>
        <v>Monday</v>
      </c>
      <c r="M5543" s="20">
        <f t="shared" si="865"/>
        <v>8</v>
      </c>
      <c r="N5543" s="19">
        <v>4197</v>
      </c>
      <c r="O5543" s="4">
        <f>MATCH(N5543-1,'Supply Data'!$K$12:$K$17)+1</f>
        <v>4</v>
      </c>
      <c r="P5543">
        <f>INDEX('Supply Data'!$L$12:$L$17,'Demand Data'!O5543)</f>
        <v>50</v>
      </c>
      <c r="R5543" t="str">
        <f t="shared" si="866"/>
        <v>18-Aug-08 Monday 18</v>
      </c>
    </row>
    <row r="5544" spans="4:18" x14ac:dyDescent="0.35">
      <c r="D5544" s="21">
        <f t="shared" si="867"/>
        <v>39678.749999986569</v>
      </c>
      <c r="E5544" s="21" t="b">
        <f t="shared" si="860"/>
        <v>0</v>
      </c>
      <c r="F5544" s="21" t="b">
        <f t="shared" si="861"/>
        <v>0</v>
      </c>
      <c r="G5544" s="20">
        <f t="shared" si="862"/>
        <v>1</v>
      </c>
      <c r="H5544" s="20">
        <f t="shared" si="863"/>
        <v>24</v>
      </c>
      <c r="I5544" s="20">
        <f t="shared" si="868"/>
        <v>19</v>
      </c>
      <c r="J5544" s="21">
        <f t="shared" si="869"/>
        <v>39678</v>
      </c>
      <c r="K5544" s="21"/>
      <c r="L5544" s="21" t="str">
        <f t="shared" si="864"/>
        <v>Monday</v>
      </c>
      <c r="M5544" s="20">
        <f t="shared" si="865"/>
        <v>8</v>
      </c>
      <c r="N5544" s="19">
        <v>4882.5</v>
      </c>
      <c r="O5544" s="4">
        <f>MATCH(N5544-1,'Supply Data'!$K$12:$K$17)+1</f>
        <v>5</v>
      </c>
      <c r="P5544">
        <f>INDEX('Supply Data'!$L$12:$L$17,'Demand Data'!O5544)</f>
        <v>75</v>
      </c>
      <c r="R5544" t="str">
        <f t="shared" si="866"/>
        <v>18-Aug-08 Monday 19</v>
      </c>
    </row>
    <row r="5545" spans="4:18" x14ac:dyDescent="0.35">
      <c r="D5545" s="21">
        <f t="shared" si="867"/>
        <v>39678.791666653233</v>
      </c>
      <c r="E5545" s="21" t="b">
        <f t="shared" si="860"/>
        <v>0</v>
      </c>
      <c r="F5545" s="21" t="b">
        <f t="shared" si="861"/>
        <v>0</v>
      </c>
      <c r="G5545" s="20">
        <f t="shared" si="862"/>
        <v>1</v>
      </c>
      <c r="H5545" s="20">
        <f t="shared" si="863"/>
        <v>24</v>
      </c>
      <c r="I5545" s="20">
        <f t="shared" si="868"/>
        <v>20</v>
      </c>
      <c r="J5545" s="21">
        <f t="shared" si="869"/>
        <v>39678</v>
      </c>
      <c r="K5545" s="21"/>
      <c r="L5545" s="21" t="str">
        <f t="shared" si="864"/>
        <v>Monday</v>
      </c>
      <c r="M5545" s="20">
        <f t="shared" si="865"/>
        <v>8</v>
      </c>
      <c r="N5545" s="19">
        <v>4849.5</v>
      </c>
      <c r="O5545" s="4">
        <f>MATCH(N5545-1,'Supply Data'!$K$12:$K$17)+1</f>
        <v>5</v>
      </c>
      <c r="P5545">
        <f>INDEX('Supply Data'!$L$12:$L$17,'Demand Data'!O5545)</f>
        <v>75</v>
      </c>
      <c r="R5545" t="str">
        <f t="shared" si="866"/>
        <v>18-Aug-08 Monday 20</v>
      </c>
    </row>
    <row r="5546" spans="4:18" x14ac:dyDescent="0.35">
      <c r="D5546" s="21">
        <f t="shared" si="867"/>
        <v>39678.833333319897</v>
      </c>
      <c r="E5546" s="21" t="b">
        <f t="shared" si="860"/>
        <v>0</v>
      </c>
      <c r="F5546" s="21" t="b">
        <f t="shared" si="861"/>
        <v>0</v>
      </c>
      <c r="G5546" s="20">
        <f t="shared" si="862"/>
        <v>1</v>
      </c>
      <c r="H5546" s="20">
        <f t="shared" si="863"/>
        <v>24</v>
      </c>
      <c r="I5546" s="20">
        <f t="shared" si="868"/>
        <v>21</v>
      </c>
      <c r="J5546" s="21">
        <f t="shared" si="869"/>
        <v>39678</v>
      </c>
      <c r="K5546" s="21"/>
      <c r="L5546" s="21" t="str">
        <f t="shared" si="864"/>
        <v>Monday</v>
      </c>
      <c r="M5546" s="20">
        <f t="shared" si="865"/>
        <v>8</v>
      </c>
      <c r="N5546" s="19">
        <v>4726.5</v>
      </c>
      <c r="O5546" s="4">
        <f>MATCH(N5546-1,'Supply Data'!$K$12:$K$17)+1</f>
        <v>4</v>
      </c>
      <c r="P5546">
        <f>INDEX('Supply Data'!$L$12:$L$17,'Demand Data'!O5546)</f>
        <v>50</v>
      </c>
      <c r="R5546" t="str">
        <f t="shared" si="866"/>
        <v>18-Aug-08 Monday 21</v>
      </c>
    </row>
    <row r="5547" spans="4:18" x14ac:dyDescent="0.35">
      <c r="D5547" s="21">
        <f t="shared" si="867"/>
        <v>39678.874999986561</v>
      </c>
      <c r="E5547" s="21" t="b">
        <f t="shared" si="860"/>
        <v>0</v>
      </c>
      <c r="F5547" s="21" t="b">
        <f t="shared" si="861"/>
        <v>0</v>
      </c>
      <c r="G5547" s="20">
        <f t="shared" si="862"/>
        <v>1</v>
      </c>
      <c r="H5547" s="20">
        <f t="shared" si="863"/>
        <v>24</v>
      </c>
      <c r="I5547" s="20">
        <f t="shared" si="868"/>
        <v>22</v>
      </c>
      <c r="J5547" s="21">
        <f t="shared" si="869"/>
        <v>39678</v>
      </c>
      <c r="K5547" s="21"/>
      <c r="L5547" s="21" t="str">
        <f t="shared" si="864"/>
        <v>Monday</v>
      </c>
      <c r="M5547" s="20">
        <f t="shared" si="865"/>
        <v>8</v>
      </c>
      <c r="N5547" s="19">
        <v>4471.5</v>
      </c>
      <c r="O5547" s="4">
        <f>MATCH(N5547-1,'Supply Data'!$K$12:$K$17)+1</f>
        <v>4</v>
      </c>
      <c r="P5547">
        <f>INDEX('Supply Data'!$L$12:$L$17,'Demand Data'!O5547)</f>
        <v>50</v>
      </c>
      <c r="R5547" t="str">
        <f t="shared" si="866"/>
        <v>18-Aug-08 Monday 22</v>
      </c>
    </row>
    <row r="5548" spans="4:18" x14ac:dyDescent="0.35">
      <c r="D5548" s="21">
        <f t="shared" si="867"/>
        <v>39678.916666653226</v>
      </c>
      <c r="E5548" s="21" t="b">
        <f t="shared" si="860"/>
        <v>0</v>
      </c>
      <c r="F5548" s="21" t="b">
        <f t="shared" si="861"/>
        <v>0</v>
      </c>
      <c r="G5548" s="20">
        <f t="shared" si="862"/>
        <v>1</v>
      </c>
      <c r="H5548" s="20">
        <f t="shared" si="863"/>
        <v>24</v>
      </c>
      <c r="I5548" s="20">
        <f t="shared" si="868"/>
        <v>23</v>
      </c>
      <c r="J5548" s="21">
        <f t="shared" si="869"/>
        <v>39678</v>
      </c>
      <c r="K5548" s="21"/>
      <c r="L5548" s="21" t="str">
        <f t="shared" si="864"/>
        <v>Monday</v>
      </c>
      <c r="M5548" s="20">
        <f t="shared" si="865"/>
        <v>8</v>
      </c>
      <c r="N5548" s="19">
        <v>3913.5</v>
      </c>
      <c r="O5548" s="4">
        <f>MATCH(N5548-1,'Supply Data'!$K$12:$K$17)+1</f>
        <v>4</v>
      </c>
      <c r="P5548">
        <f>INDEX('Supply Data'!$L$12:$L$17,'Demand Data'!O5548)</f>
        <v>50</v>
      </c>
      <c r="R5548" t="str">
        <f t="shared" si="866"/>
        <v>18-Aug-08 Monday 23</v>
      </c>
    </row>
    <row r="5549" spans="4:18" x14ac:dyDescent="0.35">
      <c r="D5549" s="21">
        <f t="shared" si="867"/>
        <v>39678.95833331989</v>
      </c>
      <c r="E5549" s="21" t="b">
        <f t="shared" si="860"/>
        <v>0</v>
      </c>
      <c r="F5549" s="21" t="b">
        <f t="shared" si="861"/>
        <v>0</v>
      </c>
      <c r="G5549" s="20">
        <f t="shared" si="862"/>
        <v>1</v>
      </c>
      <c r="H5549" s="20">
        <f t="shared" si="863"/>
        <v>24</v>
      </c>
      <c r="I5549" s="20">
        <f t="shared" si="868"/>
        <v>24</v>
      </c>
      <c r="J5549" s="21">
        <f t="shared" si="869"/>
        <v>39678</v>
      </c>
      <c r="K5549" s="21"/>
      <c r="L5549" s="21" t="str">
        <f t="shared" si="864"/>
        <v>Monday</v>
      </c>
      <c r="M5549" s="20">
        <f t="shared" si="865"/>
        <v>8</v>
      </c>
      <c r="N5549" s="19">
        <v>3784.5</v>
      </c>
      <c r="O5549" s="4">
        <f>MATCH(N5549-1,'Supply Data'!$K$12:$K$17)+1</f>
        <v>4</v>
      </c>
      <c r="P5549">
        <f>INDEX('Supply Data'!$L$12:$L$17,'Demand Data'!O5549)</f>
        <v>50</v>
      </c>
      <c r="R5549" t="str">
        <f t="shared" si="866"/>
        <v>18-Aug-08 Monday 24</v>
      </c>
    </row>
    <row r="5550" spans="4:18" x14ac:dyDescent="0.35">
      <c r="D5550" s="21">
        <f t="shared" si="867"/>
        <v>39678.999999986554</v>
      </c>
      <c r="E5550" s="21" t="b">
        <f t="shared" si="860"/>
        <v>0</v>
      </c>
      <c r="F5550" s="21" t="b">
        <f t="shared" si="861"/>
        <v>0</v>
      </c>
      <c r="G5550" s="20">
        <f t="shared" si="862"/>
        <v>1</v>
      </c>
      <c r="H5550" s="20">
        <f t="shared" si="863"/>
        <v>24</v>
      </c>
      <c r="I5550" s="20">
        <f t="shared" si="868"/>
        <v>1</v>
      </c>
      <c r="J5550" s="21">
        <f t="shared" si="869"/>
        <v>39679</v>
      </c>
      <c r="K5550" s="21"/>
      <c r="L5550" s="21" t="str">
        <f t="shared" si="864"/>
        <v>Tuesday</v>
      </c>
      <c r="M5550" s="20">
        <f t="shared" si="865"/>
        <v>8</v>
      </c>
      <c r="N5550" s="19">
        <v>3670.5</v>
      </c>
      <c r="O5550" s="4">
        <f>MATCH(N5550-1,'Supply Data'!$K$12:$K$17)+1</f>
        <v>4</v>
      </c>
      <c r="P5550">
        <f>INDEX('Supply Data'!$L$12:$L$17,'Demand Data'!O5550)</f>
        <v>50</v>
      </c>
      <c r="R5550" t="str">
        <f t="shared" si="866"/>
        <v>19-Aug-08 Tuesday 1</v>
      </c>
    </row>
    <row r="5551" spans="4:18" x14ac:dyDescent="0.35">
      <c r="D5551" s="21">
        <f t="shared" si="867"/>
        <v>39679.041666653218</v>
      </c>
      <c r="E5551" s="21" t="b">
        <f t="shared" si="860"/>
        <v>0</v>
      </c>
      <c r="F5551" s="21" t="b">
        <f t="shared" si="861"/>
        <v>0</v>
      </c>
      <c r="G5551" s="20">
        <f t="shared" si="862"/>
        <v>1</v>
      </c>
      <c r="H5551" s="20">
        <f t="shared" si="863"/>
        <v>24</v>
      </c>
      <c r="I5551" s="20">
        <f t="shared" si="868"/>
        <v>2</v>
      </c>
      <c r="J5551" s="21">
        <f t="shared" si="869"/>
        <v>39679</v>
      </c>
      <c r="K5551" s="21"/>
      <c r="L5551" s="21" t="str">
        <f t="shared" si="864"/>
        <v>Tuesday</v>
      </c>
      <c r="M5551" s="20">
        <f t="shared" si="865"/>
        <v>8</v>
      </c>
      <c r="N5551" s="19">
        <v>3618</v>
      </c>
      <c r="O5551" s="4">
        <f>MATCH(N5551-1,'Supply Data'!$K$12:$K$17)+1</f>
        <v>4</v>
      </c>
      <c r="P5551">
        <f>INDEX('Supply Data'!$L$12:$L$17,'Demand Data'!O5551)</f>
        <v>50</v>
      </c>
      <c r="R5551" t="str">
        <f t="shared" si="866"/>
        <v>19-Aug-08 Tuesday 2</v>
      </c>
    </row>
    <row r="5552" spans="4:18" x14ac:dyDescent="0.35">
      <c r="D5552" s="21">
        <f t="shared" si="867"/>
        <v>39679.083333319883</v>
      </c>
      <c r="E5552" s="21" t="b">
        <f t="shared" si="860"/>
        <v>0</v>
      </c>
      <c r="F5552" s="21" t="b">
        <f t="shared" si="861"/>
        <v>0</v>
      </c>
      <c r="G5552" s="20">
        <f t="shared" si="862"/>
        <v>1</v>
      </c>
      <c r="H5552" s="20">
        <f t="shared" si="863"/>
        <v>24</v>
      </c>
      <c r="I5552" s="20">
        <f t="shared" si="868"/>
        <v>3</v>
      </c>
      <c r="J5552" s="21">
        <f t="shared" si="869"/>
        <v>39679</v>
      </c>
      <c r="K5552" s="21"/>
      <c r="L5552" s="21" t="str">
        <f t="shared" si="864"/>
        <v>Tuesday</v>
      </c>
      <c r="M5552" s="20">
        <f t="shared" si="865"/>
        <v>8</v>
      </c>
      <c r="N5552" s="19">
        <v>3558</v>
      </c>
      <c r="O5552" s="4">
        <f>MATCH(N5552-1,'Supply Data'!$K$12:$K$17)+1</f>
        <v>3</v>
      </c>
      <c r="P5552">
        <f>INDEX('Supply Data'!$L$12:$L$17,'Demand Data'!O5552)</f>
        <v>23</v>
      </c>
      <c r="R5552" t="str">
        <f t="shared" si="866"/>
        <v>19-Aug-08 Tuesday 3</v>
      </c>
    </row>
    <row r="5553" spans="4:18" x14ac:dyDescent="0.35">
      <c r="D5553" s="21">
        <f t="shared" si="867"/>
        <v>39679.124999986547</v>
      </c>
      <c r="E5553" s="21" t="b">
        <f t="shared" si="860"/>
        <v>0</v>
      </c>
      <c r="F5553" s="21" t="b">
        <f t="shared" si="861"/>
        <v>0</v>
      </c>
      <c r="G5553" s="20">
        <f t="shared" si="862"/>
        <v>1</v>
      </c>
      <c r="H5553" s="20">
        <f t="shared" si="863"/>
        <v>24</v>
      </c>
      <c r="I5553" s="20">
        <f t="shared" si="868"/>
        <v>4</v>
      </c>
      <c r="J5553" s="21">
        <f t="shared" si="869"/>
        <v>39679</v>
      </c>
      <c r="K5553" s="21"/>
      <c r="L5553" s="21" t="str">
        <f t="shared" si="864"/>
        <v>Tuesday</v>
      </c>
      <c r="M5553" s="20">
        <f t="shared" si="865"/>
        <v>8</v>
      </c>
      <c r="N5553" s="19">
        <v>3528</v>
      </c>
      <c r="O5553" s="4">
        <f>MATCH(N5553-1,'Supply Data'!$K$12:$K$17)+1</f>
        <v>3</v>
      </c>
      <c r="P5553">
        <f>INDEX('Supply Data'!$L$12:$L$17,'Demand Data'!O5553)</f>
        <v>23</v>
      </c>
      <c r="R5553" t="str">
        <f t="shared" si="866"/>
        <v>19-Aug-08 Tuesday 4</v>
      </c>
    </row>
    <row r="5554" spans="4:18" x14ac:dyDescent="0.35">
      <c r="D5554" s="21">
        <f t="shared" si="867"/>
        <v>39679.166666653211</v>
      </c>
      <c r="E5554" s="21" t="b">
        <f t="shared" si="860"/>
        <v>0</v>
      </c>
      <c r="F5554" s="21" t="b">
        <f t="shared" si="861"/>
        <v>0</v>
      </c>
      <c r="G5554" s="20">
        <f t="shared" si="862"/>
        <v>1</v>
      </c>
      <c r="H5554" s="20">
        <f t="shared" si="863"/>
        <v>24</v>
      </c>
      <c r="I5554" s="20">
        <f t="shared" si="868"/>
        <v>5</v>
      </c>
      <c r="J5554" s="21">
        <f t="shared" si="869"/>
        <v>39679</v>
      </c>
      <c r="K5554" s="21"/>
      <c r="L5554" s="21" t="str">
        <f t="shared" si="864"/>
        <v>Tuesday</v>
      </c>
      <c r="M5554" s="20">
        <f t="shared" si="865"/>
        <v>8</v>
      </c>
      <c r="N5554" s="19">
        <v>3853.5</v>
      </c>
      <c r="O5554" s="4">
        <f>MATCH(N5554-1,'Supply Data'!$K$12:$K$17)+1</f>
        <v>4</v>
      </c>
      <c r="P5554">
        <f>INDEX('Supply Data'!$L$12:$L$17,'Demand Data'!O5554)</f>
        <v>50</v>
      </c>
      <c r="R5554" t="str">
        <f t="shared" si="866"/>
        <v>19-Aug-08 Tuesday 5</v>
      </c>
    </row>
    <row r="5555" spans="4:18" x14ac:dyDescent="0.35">
      <c r="D5555" s="21">
        <f t="shared" si="867"/>
        <v>39679.208333319875</v>
      </c>
      <c r="E5555" s="21" t="b">
        <f t="shared" si="860"/>
        <v>0</v>
      </c>
      <c r="F5555" s="21" t="b">
        <f t="shared" si="861"/>
        <v>0</v>
      </c>
      <c r="G5555" s="20">
        <f t="shared" si="862"/>
        <v>1</v>
      </c>
      <c r="H5555" s="20">
        <f t="shared" si="863"/>
        <v>24</v>
      </c>
      <c r="I5555" s="20">
        <f t="shared" si="868"/>
        <v>6</v>
      </c>
      <c r="J5555" s="21">
        <f t="shared" si="869"/>
        <v>39679</v>
      </c>
      <c r="K5555" s="21"/>
      <c r="L5555" s="21" t="str">
        <f t="shared" si="864"/>
        <v>Tuesday</v>
      </c>
      <c r="M5555" s="20">
        <f t="shared" si="865"/>
        <v>8</v>
      </c>
      <c r="N5555" s="19">
        <v>3969</v>
      </c>
      <c r="O5555" s="4">
        <f>MATCH(N5555-1,'Supply Data'!$K$12:$K$17)+1</f>
        <v>4</v>
      </c>
      <c r="P5555">
        <f>INDEX('Supply Data'!$L$12:$L$17,'Demand Data'!O5555)</f>
        <v>50</v>
      </c>
      <c r="R5555" t="str">
        <f t="shared" si="866"/>
        <v>19-Aug-08 Tuesday 6</v>
      </c>
    </row>
    <row r="5556" spans="4:18" x14ac:dyDescent="0.35">
      <c r="D5556" s="21">
        <f t="shared" si="867"/>
        <v>39679.249999986539</v>
      </c>
      <c r="E5556" s="21" t="b">
        <f t="shared" si="860"/>
        <v>0</v>
      </c>
      <c r="F5556" s="21" t="b">
        <f t="shared" si="861"/>
        <v>0</v>
      </c>
      <c r="G5556" s="20">
        <f t="shared" si="862"/>
        <v>1</v>
      </c>
      <c r="H5556" s="20">
        <f t="shared" si="863"/>
        <v>24</v>
      </c>
      <c r="I5556" s="20">
        <f t="shared" si="868"/>
        <v>7</v>
      </c>
      <c r="J5556" s="21">
        <f t="shared" si="869"/>
        <v>39679</v>
      </c>
      <c r="K5556" s="21"/>
      <c r="L5556" s="21" t="str">
        <f t="shared" si="864"/>
        <v>Tuesday</v>
      </c>
      <c r="M5556" s="20">
        <f t="shared" si="865"/>
        <v>8</v>
      </c>
      <c r="N5556" s="19">
        <v>4066.5</v>
      </c>
      <c r="O5556" s="4">
        <f>MATCH(N5556-1,'Supply Data'!$K$12:$K$17)+1</f>
        <v>4</v>
      </c>
      <c r="P5556">
        <f>INDEX('Supply Data'!$L$12:$L$17,'Demand Data'!O5556)</f>
        <v>50</v>
      </c>
      <c r="R5556" t="str">
        <f t="shared" si="866"/>
        <v>19-Aug-08 Tuesday 7</v>
      </c>
    </row>
    <row r="5557" spans="4:18" x14ac:dyDescent="0.35">
      <c r="D5557" s="21">
        <f t="shared" si="867"/>
        <v>39679.291666653204</v>
      </c>
      <c r="E5557" s="21" t="b">
        <f t="shared" si="860"/>
        <v>0</v>
      </c>
      <c r="F5557" s="21" t="b">
        <f t="shared" si="861"/>
        <v>0</v>
      </c>
      <c r="G5557" s="20">
        <f t="shared" si="862"/>
        <v>1</v>
      </c>
      <c r="H5557" s="20">
        <f t="shared" si="863"/>
        <v>24</v>
      </c>
      <c r="I5557" s="20">
        <f t="shared" si="868"/>
        <v>8</v>
      </c>
      <c r="J5557" s="21">
        <f t="shared" si="869"/>
        <v>39679</v>
      </c>
      <c r="K5557" s="21"/>
      <c r="L5557" s="21" t="str">
        <f t="shared" si="864"/>
        <v>Tuesday</v>
      </c>
      <c r="M5557" s="20">
        <f t="shared" si="865"/>
        <v>8</v>
      </c>
      <c r="N5557" s="19">
        <v>4632</v>
      </c>
      <c r="O5557" s="4">
        <f>MATCH(N5557-1,'Supply Data'!$K$12:$K$17)+1</f>
        <v>4</v>
      </c>
      <c r="P5557">
        <f>INDEX('Supply Data'!$L$12:$L$17,'Demand Data'!O5557)</f>
        <v>50</v>
      </c>
      <c r="R5557" t="str">
        <f t="shared" si="866"/>
        <v>19-Aug-08 Tuesday 8</v>
      </c>
    </row>
    <row r="5558" spans="4:18" x14ac:dyDescent="0.35">
      <c r="D5558" s="21">
        <f t="shared" si="867"/>
        <v>39679.333333319868</v>
      </c>
      <c r="E5558" s="21" t="b">
        <f t="shared" si="860"/>
        <v>0</v>
      </c>
      <c r="F5558" s="21" t="b">
        <f t="shared" si="861"/>
        <v>0</v>
      </c>
      <c r="G5558" s="20">
        <f t="shared" si="862"/>
        <v>1</v>
      </c>
      <c r="H5558" s="20">
        <f t="shared" si="863"/>
        <v>24</v>
      </c>
      <c r="I5558" s="20">
        <f t="shared" si="868"/>
        <v>9</v>
      </c>
      <c r="J5558" s="21">
        <f t="shared" si="869"/>
        <v>39679</v>
      </c>
      <c r="K5558" s="21"/>
      <c r="L5558" s="21" t="str">
        <f t="shared" si="864"/>
        <v>Tuesday</v>
      </c>
      <c r="M5558" s="20">
        <f t="shared" si="865"/>
        <v>8</v>
      </c>
      <c r="N5558" s="19">
        <v>5184</v>
      </c>
      <c r="O5558" s="4">
        <f>MATCH(N5558-1,'Supply Data'!$K$12:$K$17)+1</f>
        <v>5</v>
      </c>
      <c r="P5558">
        <f>INDEX('Supply Data'!$L$12:$L$17,'Demand Data'!O5558)</f>
        <v>75</v>
      </c>
      <c r="R5558" t="str">
        <f t="shared" si="866"/>
        <v>19-Aug-08 Tuesday 9</v>
      </c>
    </row>
    <row r="5559" spans="4:18" x14ac:dyDescent="0.35">
      <c r="D5559" s="21">
        <f t="shared" si="867"/>
        <v>39679.374999986532</v>
      </c>
      <c r="E5559" s="21" t="b">
        <f t="shared" si="860"/>
        <v>0</v>
      </c>
      <c r="F5559" s="21" t="b">
        <f t="shared" si="861"/>
        <v>0</v>
      </c>
      <c r="G5559" s="20">
        <f t="shared" si="862"/>
        <v>1</v>
      </c>
      <c r="H5559" s="20">
        <f t="shared" si="863"/>
        <v>24</v>
      </c>
      <c r="I5559" s="20">
        <f t="shared" si="868"/>
        <v>10</v>
      </c>
      <c r="J5559" s="21">
        <f t="shared" si="869"/>
        <v>39679</v>
      </c>
      <c r="K5559" s="21"/>
      <c r="L5559" s="21" t="str">
        <f t="shared" si="864"/>
        <v>Tuesday</v>
      </c>
      <c r="M5559" s="20">
        <f t="shared" si="865"/>
        <v>8</v>
      </c>
      <c r="N5559" s="19">
        <v>5523</v>
      </c>
      <c r="O5559" s="4">
        <f>MATCH(N5559-1,'Supply Data'!$K$12:$K$17)+1</f>
        <v>5</v>
      </c>
      <c r="P5559">
        <f>INDEX('Supply Data'!$L$12:$L$17,'Demand Data'!O5559)</f>
        <v>75</v>
      </c>
      <c r="R5559" t="str">
        <f t="shared" si="866"/>
        <v>19-Aug-08 Tuesday 10</v>
      </c>
    </row>
    <row r="5560" spans="4:18" x14ac:dyDescent="0.35">
      <c r="D5560" s="21">
        <f t="shared" si="867"/>
        <v>39679.416666653196</v>
      </c>
      <c r="E5560" s="21" t="b">
        <f t="shared" si="860"/>
        <v>0</v>
      </c>
      <c r="F5560" s="21" t="b">
        <f t="shared" si="861"/>
        <v>0</v>
      </c>
      <c r="G5560" s="20">
        <f t="shared" si="862"/>
        <v>1</v>
      </c>
      <c r="H5560" s="20">
        <f t="shared" si="863"/>
        <v>24</v>
      </c>
      <c r="I5560" s="20">
        <f t="shared" si="868"/>
        <v>11</v>
      </c>
      <c r="J5560" s="21">
        <f t="shared" si="869"/>
        <v>39679</v>
      </c>
      <c r="K5560" s="21"/>
      <c r="L5560" s="21" t="str">
        <f t="shared" si="864"/>
        <v>Tuesday</v>
      </c>
      <c r="M5560" s="20">
        <f t="shared" si="865"/>
        <v>8</v>
      </c>
      <c r="N5560" s="19">
        <v>5733</v>
      </c>
      <c r="O5560" s="4">
        <f>MATCH(N5560-1,'Supply Data'!$K$12:$K$17)+1</f>
        <v>5</v>
      </c>
      <c r="P5560">
        <f>INDEX('Supply Data'!$L$12:$L$17,'Demand Data'!O5560)</f>
        <v>75</v>
      </c>
      <c r="R5560" t="str">
        <f t="shared" si="866"/>
        <v>19-Aug-08 Tuesday 11</v>
      </c>
    </row>
    <row r="5561" spans="4:18" x14ac:dyDescent="0.35">
      <c r="D5561" s="21">
        <f t="shared" si="867"/>
        <v>39679.458333319861</v>
      </c>
      <c r="E5561" s="21" t="b">
        <f t="shared" si="860"/>
        <v>0</v>
      </c>
      <c r="F5561" s="21" t="b">
        <f t="shared" si="861"/>
        <v>0</v>
      </c>
      <c r="G5561" s="20">
        <f t="shared" si="862"/>
        <v>1</v>
      </c>
      <c r="H5561" s="20">
        <f t="shared" si="863"/>
        <v>24</v>
      </c>
      <c r="I5561" s="20">
        <f t="shared" si="868"/>
        <v>12</v>
      </c>
      <c r="J5561" s="21">
        <f t="shared" si="869"/>
        <v>39679</v>
      </c>
      <c r="K5561" s="21"/>
      <c r="L5561" s="21" t="str">
        <f t="shared" si="864"/>
        <v>Tuesday</v>
      </c>
      <c r="M5561" s="20">
        <f t="shared" si="865"/>
        <v>8</v>
      </c>
      <c r="N5561" s="19">
        <v>5581.5</v>
      </c>
      <c r="O5561" s="4">
        <f>MATCH(N5561-1,'Supply Data'!$K$12:$K$17)+1</f>
        <v>5</v>
      </c>
      <c r="P5561">
        <f>INDEX('Supply Data'!$L$12:$L$17,'Demand Data'!O5561)</f>
        <v>75</v>
      </c>
      <c r="R5561" t="str">
        <f t="shared" si="866"/>
        <v>19-Aug-08 Tuesday 12</v>
      </c>
    </row>
    <row r="5562" spans="4:18" x14ac:dyDescent="0.35">
      <c r="D5562" s="21">
        <f t="shared" si="867"/>
        <v>39679.499999986525</v>
      </c>
      <c r="E5562" s="21" t="b">
        <f t="shared" si="860"/>
        <v>0</v>
      </c>
      <c r="F5562" s="21" t="b">
        <f t="shared" si="861"/>
        <v>0</v>
      </c>
      <c r="G5562" s="20">
        <f t="shared" si="862"/>
        <v>1</v>
      </c>
      <c r="H5562" s="20">
        <f t="shared" si="863"/>
        <v>24</v>
      </c>
      <c r="I5562" s="20">
        <f t="shared" si="868"/>
        <v>13</v>
      </c>
      <c r="J5562" s="21">
        <f t="shared" si="869"/>
        <v>39679</v>
      </c>
      <c r="K5562" s="21"/>
      <c r="L5562" s="21" t="str">
        <f t="shared" si="864"/>
        <v>Tuesday</v>
      </c>
      <c r="M5562" s="20">
        <f t="shared" si="865"/>
        <v>8</v>
      </c>
      <c r="N5562" s="19">
        <v>5643</v>
      </c>
      <c r="O5562" s="4">
        <f>MATCH(N5562-1,'Supply Data'!$K$12:$K$17)+1</f>
        <v>5</v>
      </c>
      <c r="P5562">
        <f>INDEX('Supply Data'!$L$12:$L$17,'Demand Data'!O5562)</f>
        <v>75</v>
      </c>
      <c r="R5562" t="str">
        <f t="shared" si="866"/>
        <v>19-Aug-08 Tuesday 13</v>
      </c>
    </row>
    <row r="5563" spans="4:18" x14ac:dyDescent="0.35">
      <c r="D5563" s="21">
        <f t="shared" si="867"/>
        <v>39679.541666653189</v>
      </c>
      <c r="E5563" s="21" t="b">
        <f t="shared" si="860"/>
        <v>0</v>
      </c>
      <c r="F5563" s="21" t="b">
        <f t="shared" si="861"/>
        <v>0</v>
      </c>
      <c r="G5563" s="20">
        <f t="shared" si="862"/>
        <v>1</v>
      </c>
      <c r="H5563" s="20">
        <f t="shared" si="863"/>
        <v>24</v>
      </c>
      <c r="I5563" s="20">
        <f t="shared" si="868"/>
        <v>14</v>
      </c>
      <c r="J5563" s="21">
        <f t="shared" si="869"/>
        <v>39679</v>
      </c>
      <c r="K5563" s="21"/>
      <c r="L5563" s="21" t="str">
        <f t="shared" si="864"/>
        <v>Tuesday</v>
      </c>
      <c r="M5563" s="20">
        <f t="shared" si="865"/>
        <v>8</v>
      </c>
      <c r="N5563" s="19">
        <v>5745</v>
      </c>
      <c r="O5563" s="4">
        <f>MATCH(N5563-1,'Supply Data'!$K$12:$K$17)+1</f>
        <v>5</v>
      </c>
      <c r="P5563">
        <f>INDEX('Supply Data'!$L$12:$L$17,'Demand Data'!O5563)</f>
        <v>75</v>
      </c>
      <c r="R5563" t="str">
        <f t="shared" si="866"/>
        <v>19-Aug-08 Tuesday 14</v>
      </c>
    </row>
    <row r="5564" spans="4:18" x14ac:dyDescent="0.35">
      <c r="D5564" s="21">
        <f t="shared" si="867"/>
        <v>39679.583333319853</v>
      </c>
      <c r="E5564" s="21" t="b">
        <f t="shared" si="860"/>
        <v>0</v>
      </c>
      <c r="F5564" s="21" t="b">
        <f t="shared" si="861"/>
        <v>0</v>
      </c>
      <c r="G5564" s="20">
        <f t="shared" si="862"/>
        <v>1</v>
      </c>
      <c r="H5564" s="20">
        <f t="shared" si="863"/>
        <v>24</v>
      </c>
      <c r="I5564" s="20">
        <f t="shared" si="868"/>
        <v>15</v>
      </c>
      <c r="J5564" s="21">
        <f t="shared" si="869"/>
        <v>39679</v>
      </c>
      <c r="K5564" s="21"/>
      <c r="L5564" s="21" t="str">
        <f t="shared" si="864"/>
        <v>Tuesday</v>
      </c>
      <c r="M5564" s="20">
        <f t="shared" si="865"/>
        <v>8</v>
      </c>
      <c r="N5564" s="19">
        <v>5625</v>
      </c>
      <c r="O5564" s="4">
        <f>MATCH(N5564-1,'Supply Data'!$K$12:$K$17)+1</f>
        <v>5</v>
      </c>
      <c r="P5564">
        <f>INDEX('Supply Data'!$L$12:$L$17,'Demand Data'!O5564)</f>
        <v>75</v>
      </c>
      <c r="R5564" t="str">
        <f t="shared" si="866"/>
        <v>19-Aug-08 Tuesday 15</v>
      </c>
    </row>
    <row r="5565" spans="4:18" x14ac:dyDescent="0.35">
      <c r="D5565" s="21">
        <f t="shared" si="867"/>
        <v>39679.624999986518</v>
      </c>
      <c r="E5565" s="21" t="b">
        <f t="shared" si="860"/>
        <v>0</v>
      </c>
      <c r="F5565" s="21" t="b">
        <f t="shared" si="861"/>
        <v>0</v>
      </c>
      <c r="G5565" s="20">
        <f t="shared" si="862"/>
        <v>1</v>
      </c>
      <c r="H5565" s="20">
        <f t="shared" si="863"/>
        <v>24</v>
      </c>
      <c r="I5565" s="20">
        <f t="shared" si="868"/>
        <v>16</v>
      </c>
      <c r="J5565" s="21">
        <f t="shared" si="869"/>
        <v>39679</v>
      </c>
      <c r="K5565" s="21"/>
      <c r="L5565" s="21" t="str">
        <f t="shared" si="864"/>
        <v>Tuesday</v>
      </c>
      <c r="M5565" s="20">
        <f t="shared" si="865"/>
        <v>8</v>
      </c>
      <c r="N5565" s="19">
        <v>5596.5</v>
      </c>
      <c r="O5565" s="4">
        <f>MATCH(N5565-1,'Supply Data'!$K$12:$K$17)+1</f>
        <v>5</v>
      </c>
      <c r="P5565">
        <f>INDEX('Supply Data'!$L$12:$L$17,'Demand Data'!O5565)</f>
        <v>75</v>
      </c>
      <c r="R5565" t="str">
        <f t="shared" si="866"/>
        <v>19-Aug-08 Tuesday 16</v>
      </c>
    </row>
    <row r="5566" spans="4:18" x14ac:dyDescent="0.35">
      <c r="D5566" s="21">
        <f t="shared" si="867"/>
        <v>39679.666666653182</v>
      </c>
      <c r="E5566" s="21" t="b">
        <f t="shared" si="860"/>
        <v>0</v>
      </c>
      <c r="F5566" s="21" t="b">
        <f t="shared" si="861"/>
        <v>0</v>
      </c>
      <c r="G5566" s="20">
        <f t="shared" si="862"/>
        <v>1</v>
      </c>
      <c r="H5566" s="20">
        <f t="shared" si="863"/>
        <v>24</v>
      </c>
      <c r="I5566" s="20">
        <f t="shared" si="868"/>
        <v>17</v>
      </c>
      <c r="J5566" s="21">
        <f t="shared" si="869"/>
        <v>39679</v>
      </c>
      <c r="K5566" s="21"/>
      <c r="L5566" s="21" t="str">
        <f t="shared" si="864"/>
        <v>Tuesday</v>
      </c>
      <c r="M5566" s="20">
        <f t="shared" si="865"/>
        <v>8</v>
      </c>
      <c r="N5566" s="19">
        <v>5538</v>
      </c>
      <c r="O5566" s="4">
        <f>MATCH(N5566-1,'Supply Data'!$K$12:$K$17)+1</f>
        <v>5</v>
      </c>
      <c r="P5566">
        <f>INDEX('Supply Data'!$L$12:$L$17,'Demand Data'!O5566)</f>
        <v>75</v>
      </c>
      <c r="R5566" t="str">
        <f t="shared" si="866"/>
        <v>19-Aug-08 Tuesday 17</v>
      </c>
    </row>
    <row r="5567" spans="4:18" x14ac:dyDescent="0.35">
      <c r="D5567" s="21">
        <f t="shared" si="867"/>
        <v>39679.708333319846</v>
      </c>
      <c r="E5567" s="21" t="b">
        <f t="shared" si="860"/>
        <v>0</v>
      </c>
      <c r="F5567" s="21" t="b">
        <f t="shared" si="861"/>
        <v>0</v>
      </c>
      <c r="G5567" s="20">
        <f t="shared" si="862"/>
        <v>1</v>
      </c>
      <c r="H5567" s="20">
        <f t="shared" si="863"/>
        <v>24</v>
      </c>
      <c r="I5567" s="20">
        <f t="shared" si="868"/>
        <v>18</v>
      </c>
      <c r="J5567" s="21">
        <f t="shared" si="869"/>
        <v>39679</v>
      </c>
      <c r="K5567" s="21"/>
      <c r="L5567" s="21" t="str">
        <f t="shared" si="864"/>
        <v>Tuesday</v>
      </c>
      <c r="M5567" s="20">
        <f t="shared" si="865"/>
        <v>8</v>
      </c>
      <c r="N5567" s="19">
        <v>5661</v>
      </c>
      <c r="O5567" s="4">
        <f>MATCH(N5567-1,'Supply Data'!$K$12:$K$17)+1</f>
        <v>5</v>
      </c>
      <c r="P5567">
        <f>INDEX('Supply Data'!$L$12:$L$17,'Demand Data'!O5567)</f>
        <v>75</v>
      </c>
      <c r="R5567" t="str">
        <f t="shared" si="866"/>
        <v>19-Aug-08 Tuesday 18</v>
      </c>
    </row>
    <row r="5568" spans="4:18" x14ac:dyDescent="0.35">
      <c r="D5568" s="21">
        <f t="shared" si="867"/>
        <v>39679.74999998651</v>
      </c>
      <c r="E5568" s="21" t="b">
        <f t="shared" si="860"/>
        <v>0</v>
      </c>
      <c r="F5568" s="21" t="b">
        <f t="shared" si="861"/>
        <v>0</v>
      </c>
      <c r="G5568" s="20">
        <f t="shared" si="862"/>
        <v>1</v>
      </c>
      <c r="H5568" s="20">
        <f t="shared" si="863"/>
        <v>24</v>
      </c>
      <c r="I5568" s="20">
        <f t="shared" si="868"/>
        <v>19</v>
      </c>
      <c r="J5568" s="21">
        <f t="shared" si="869"/>
        <v>39679</v>
      </c>
      <c r="K5568" s="21"/>
      <c r="L5568" s="21" t="str">
        <f t="shared" si="864"/>
        <v>Tuesday</v>
      </c>
      <c r="M5568" s="20">
        <f t="shared" si="865"/>
        <v>8</v>
      </c>
      <c r="N5568" s="19">
        <v>6030</v>
      </c>
      <c r="O5568" s="4">
        <f>MATCH(N5568-1,'Supply Data'!$K$12:$K$17)+1</f>
        <v>5</v>
      </c>
      <c r="P5568">
        <f>INDEX('Supply Data'!$L$12:$L$17,'Demand Data'!O5568)</f>
        <v>75</v>
      </c>
      <c r="R5568" t="str">
        <f t="shared" si="866"/>
        <v>19-Aug-08 Tuesday 19</v>
      </c>
    </row>
    <row r="5569" spans="4:18" x14ac:dyDescent="0.35">
      <c r="D5569" s="21">
        <f t="shared" si="867"/>
        <v>39679.791666653175</v>
      </c>
      <c r="E5569" s="21" t="b">
        <f t="shared" si="860"/>
        <v>0</v>
      </c>
      <c r="F5569" s="21" t="b">
        <f t="shared" si="861"/>
        <v>0</v>
      </c>
      <c r="G5569" s="20">
        <f t="shared" si="862"/>
        <v>1</v>
      </c>
      <c r="H5569" s="20">
        <f t="shared" si="863"/>
        <v>24</v>
      </c>
      <c r="I5569" s="20">
        <f t="shared" si="868"/>
        <v>20</v>
      </c>
      <c r="J5569" s="21">
        <f t="shared" si="869"/>
        <v>39679</v>
      </c>
      <c r="K5569" s="21"/>
      <c r="L5569" s="21" t="str">
        <f t="shared" si="864"/>
        <v>Tuesday</v>
      </c>
      <c r="M5569" s="20">
        <f t="shared" si="865"/>
        <v>8</v>
      </c>
      <c r="N5569" s="19">
        <v>5875.5</v>
      </c>
      <c r="O5569" s="4">
        <f>MATCH(N5569-1,'Supply Data'!$K$12:$K$17)+1</f>
        <v>5</v>
      </c>
      <c r="P5569">
        <f>INDEX('Supply Data'!$L$12:$L$17,'Demand Data'!O5569)</f>
        <v>75</v>
      </c>
      <c r="R5569" t="str">
        <f t="shared" si="866"/>
        <v>19-Aug-08 Tuesday 20</v>
      </c>
    </row>
    <row r="5570" spans="4:18" x14ac:dyDescent="0.35">
      <c r="D5570" s="21">
        <f t="shared" si="867"/>
        <v>39679.833333319839</v>
      </c>
      <c r="E5570" s="21" t="b">
        <f t="shared" si="860"/>
        <v>0</v>
      </c>
      <c r="F5570" s="21" t="b">
        <f t="shared" si="861"/>
        <v>0</v>
      </c>
      <c r="G5570" s="20">
        <f t="shared" si="862"/>
        <v>1</v>
      </c>
      <c r="H5570" s="20">
        <f t="shared" si="863"/>
        <v>24</v>
      </c>
      <c r="I5570" s="20">
        <f t="shared" si="868"/>
        <v>21</v>
      </c>
      <c r="J5570" s="21">
        <f t="shared" si="869"/>
        <v>39679</v>
      </c>
      <c r="K5570" s="21"/>
      <c r="L5570" s="21" t="str">
        <f t="shared" si="864"/>
        <v>Tuesday</v>
      </c>
      <c r="M5570" s="20">
        <f t="shared" si="865"/>
        <v>8</v>
      </c>
      <c r="N5570" s="19">
        <v>5611.5</v>
      </c>
      <c r="O5570" s="4">
        <f>MATCH(N5570-1,'Supply Data'!$K$12:$K$17)+1</f>
        <v>5</v>
      </c>
      <c r="P5570">
        <f>INDEX('Supply Data'!$L$12:$L$17,'Demand Data'!O5570)</f>
        <v>75</v>
      </c>
      <c r="R5570" t="str">
        <f t="shared" si="866"/>
        <v>19-Aug-08 Tuesday 21</v>
      </c>
    </row>
    <row r="5571" spans="4:18" x14ac:dyDescent="0.35">
      <c r="D5571" s="21">
        <f t="shared" si="867"/>
        <v>39679.874999986503</v>
      </c>
      <c r="E5571" s="21" t="b">
        <f t="shared" si="860"/>
        <v>0</v>
      </c>
      <c r="F5571" s="21" t="b">
        <f t="shared" si="861"/>
        <v>0</v>
      </c>
      <c r="G5571" s="20">
        <f t="shared" si="862"/>
        <v>1</v>
      </c>
      <c r="H5571" s="20">
        <f t="shared" si="863"/>
        <v>24</v>
      </c>
      <c r="I5571" s="20">
        <f t="shared" si="868"/>
        <v>22</v>
      </c>
      <c r="J5571" s="21">
        <f t="shared" si="869"/>
        <v>39679</v>
      </c>
      <c r="K5571" s="21"/>
      <c r="L5571" s="21" t="str">
        <f t="shared" si="864"/>
        <v>Tuesday</v>
      </c>
      <c r="M5571" s="20">
        <f t="shared" si="865"/>
        <v>8</v>
      </c>
      <c r="N5571" s="19">
        <v>5163</v>
      </c>
      <c r="O5571" s="4">
        <f>MATCH(N5571-1,'Supply Data'!$K$12:$K$17)+1</f>
        <v>5</v>
      </c>
      <c r="P5571">
        <f>INDEX('Supply Data'!$L$12:$L$17,'Demand Data'!O5571)</f>
        <v>75</v>
      </c>
      <c r="R5571" t="str">
        <f t="shared" si="866"/>
        <v>19-Aug-08 Tuesday 22</v>
      </c>
    </row>
    <row r="5572" spans="4:18" x14ac:dyDescent="0.35">
      <c r="D5572" s="21">
        <f t="shared" si="867"/>
        <v>39679.916666653167</v>
      </c>
      <c r="E5572" s="21" t="b">
        <f t="shared" si="860"/>
        <v>0</v>
      </c>
      <c r="F5572" s="21" t="b">
        <f t="shared" si="861"/>
        <v>0</v>
      </c>
      <c r="G5572" s="20">
        <f t="shared" si="862"/>
        <v>1</v>
      </c>
      <c r="H5572" s="20">
        <f t="shared" si="863"/>
        <v>24</v>
      </c>
      <c r="I5572" s="20">
        <f t="shared" si="868"/>
        <v>23</v>
      </c>
      <c r="J5572" s="21">
        <f t="shared" si="869"/>
        <v>39679</v>
      </c>
      <c r="K5572" s="21"/>
      <c r="L5572" s="21" t="str">
        <f t="shared" si="864"/>
        <v>Tuesday</v>
      </c>
      <c r="M5572" s="20">
        <f t="shared" si="865"/>
        <v>8</v>
      </c>
      <c r="N5572" s="19">
        <v>4659</v>
      </c>
      <c r="O5572" s="4">
        <f>MATCH(N5572-1,'Supply Data'!$K$12:$K$17)+1</f>
        <v>4</v>
      </c>
      <c r="P5572">
        <f>INDEX('Supply Data'!$L$12:$L$17,'Demand Data'!O5572)</f>
        <v>50</v>
      </c>
      <c r="R5572" t="str">
        <f t="shared" si="866"/>
        <v>19-Aug-08 Tuesday 23</v>
      </c>
    </row>
    <row r="5573" spans="4:18" x14ac:dyDescent="0.35">
      <c r="D5573" s="21">
        <f t="shared" si="867"/>
        <v>39679.958333319832</v>
      </c>
      <c r="E5573" s="21" t="b">
        <f t="shared" si="860"/>
        <v>0</v>
      </c>
      <c r="F5573" s="21" t="b">
        <f t="shared" si="861"/>
        <v>0</v>
      </c>
      <c r="G5573" s="20">
        <f t="shared" si="862"/>
        <v>1</v>
      </c>
      <c r="H5573" s="20">
        <f t="shared" si="863"/>
        <v>24</v>
      </c>
      <c r="I5573" s="20">
        <f t="shared" si="868"/>
        <v>24</v>
      </c>
      <c r="J5573" s="21">
        <f t="shared" si="869"/>
        <v>39679</v>
      </c>
      <c r="K5573" s="21"/>
      <c r="L5573" s="21" t="str">
        <f t="shared" si="864"/>
        <v>Tuesday</v>
      </c>
      <c r="M5573" s="20">
        <f t="shared" si="865"/>
        <v>8</v>
      </c>
      <c r="N5573" s="19">
        <v>4326</v>
      </c>
      <c r="O5573" s="4">
        <f>MATCH(N5573-1,'Supply Data'!$K$12:$K$17)+1</f>
        <v>4</v>
      </c>
      <c r="P5573">
        <f>INDEX('Supply Data'!$L$12:$L$17,'Demand Data'!O5573)</f>
        <v>50</v>
      </c>
      <c r="R5573" t="str">
        <f t="shared" si="866"/>
        <v>19-Aug-08 Tuesday 24</v>
      </c>
    </row>
    <row r="5574" spans="4:18" x14ac:dyDescent="0.35">
      <c r="D5574" s="21">
        <f t="shared" si="867"/>
        <v>39679.999999986496</v>
      </c>
      <c r="E5574" s="21" t="b">
        <f t="shared" ref="E5574:E5637" si="870">D5574=$D$2</f>
        <v>0</v>
      </c>
      <c r="F5574" s="21" t="b">
        <f t="shared" ref="F5574:F5637" si="871">D5574=$E$2</f>
        <v>0</v>
      </c>
      <c r="G5574" s="20">
        <f t="shared" si="862"/>
        <v>1</v>
      </c>
      <c r="H5574" s="20">
        <f t="shared" si="863"/>
        <v>24</v>
      </c>
      <c r="I5574" s="20">
        <f t="shared" si="868"/>
        <v>1</v>
      </c>
      <c r="J5574" s="21">
        <f t="shared" si="869"/>
        <v>39680</v>
      </c>
      <c r="K5574" s="21"/>
      <c r="L5574" s="21" t="str">
        <f t="shared" si="864"/>
        <v>Wednesday</v>
      </c>
      <c r="M5574" s="20">
        <f t="shared" si="865"/>
        <v>8</v>
      </c>
      <c r="N5574" s="19">
        <v>4117.5</v>
      </c>
      <c r="O5574" s="4">
        <f>MATCH(N5574-1,'Supply Data'!$K$12:$K$17)+1</f>
        <v>4</v>
      </c>
      <c r="P5574">
        <f>INDEX('Supply Data'!$L$12:$L$17,'Demand Data'!O5574)</f>
        <v>50</v>
      </c>
      <c r="R5574" t="str">
        <f t="shared" si="866"/>
        <v>20-Aug-08 Wednesday 1</v>
      </c>
    </row>
    <row r="5575" spans="4:18" x14ac:dyDescent="0.35">
      <c r="D5575" s="21">
        <f t="shared" si="867"/>
        <v>39680.04166665316</v>
      </c>
      <c r="E5575" s="21" t="b">
        <f t="shared" si="870"/>
        <v>0</v>
      </c>
      <c r="F5575" s="21" t="b">
        <f t="shared" si="871"/>
        <v>0</v>
      </c>
      <c r="G5575" s="20">
        <f t="shared" ref="G5575:G5638" si="872">IF(E5575,2,IF(F5575,3,1))</f>
        <v>1</v>
      </c>
      <c r="H5575" s="20">
        <f t="shared" ref="H5575:H5638" si="873">CHOOSE(G5575,24,23,25)</f>
        <v>24</v>
      </c>
      <c r="I5575" s="20">
        <f t="shared" si="868"/>
        <v>2</v>
      </c>
      <c r="J5575" s="21">
        <f t="shared" si="869"/>
        <v>39680</v>
      </c>
      <c r="K5575" s="21"/>
      <c r="L5575" s="21" t="str">
        <f t="shared" ref="L5575:L5638" si="874">TEXT(J5575,"ddddd")</f>
        <v>Wednesday</v>
      </c>
      <c r="M5575" s="20">
        <f t="shared" ref="M5575:M5638" si="875">MONTH(D5575)</f>
        <v>8</v>
      </c>
      <c r="N5575" s="19">
        <v>4053</v>
      </c>
      <c r="O5575" s="4">
        <f>MATCH(N5575-1,'Supply Data'!$K$12:$K$17)+1</f>
        <v>4</v>
      </c>
      <c r="P5575">
        <f>INDEX('Supply Data'!$L$12:$L$17,'Demand Data'!O5575)</f>
        <v>50</v>
      </c>
      <c r="R5575" t="str">
        <f t="shared" ref="R5575:R5638" si="876">TEXT(D5575,"dd-mmm-yy ddddd")&amp;" "&amp;I5575</f>
        <v>20-Aug-08 Wednesday 2</v>
      </c>
    </row>
    <row r="5576" spans="4:18" x14ac:dyDescent="0.35">
      <c r="D5576" s="21">
        <f t="shared" ref="D5576:D5639" si="877">D5575+1/24</f>
        <v>39680.083333319824</v>
      </c>
      <c r="E5576" s="21" t="b">
        <f t="shared" si="870"/>
        <v>0</v>
      </c>
      <c r="F5576" s="21" t="b">
        <f t="shared" si="871"/>
        <v>0</v>
      </c>
      <c r="G5576" s="20">
        <f t="shared" si="872"/>
        <v>1</v>
      </c>
      <c r="H5576" s="20">
        <f t="shared" si="873"/>
        <v>24</v>
      </c>
      <c r="I5576" s="20">
        <f t="shared" ref="I5576:I5639" si="878">IF(I5575&gt;=H5576,1,I5575+1)</f>
        <v>3</v>
      </c>
      <c r="J5576" s="21">
        <f t="shared" ref="J5576:J5639" si="879">IF(I5576=1,J5575+1,J5575)</f>
        <v>39680</v>
      </c>
      <c r="K5576" s="21"/>
      <c r="L5576" s="21" t="str">
        <f t="shared" si="874"/>
        <v>Wednesday</v>
      </c>
      <c r="M5576" s="20">
        <f t="shared" si="875"/>
        <v>8</v>
      </c>
      <c r="N5576" s="19">
        <v>3922.5</v>
      </c>
      <c r="O5576" s="4">
        <f>MATCH(N5576-1,'Supply Data'!$K$12:$K$17)+1</f>
        <v>4</v>
      </c>
      <c r="P5576">
        <f>INDEX('Supply Data'!$L$12:$L$17,'Demand Data'!O5576)</f>
        <v>50</v>
      </c>
      <c r="R5576" t="str">
        <f t="shared" si="876"/>
        <v>20-Aug-08 Wednesday 3</v>
      </c>
    </row>
    <row r="5577" spans="4:18" x14ac:dyDescent="0.35">
      <c r="D5577" s="21">
        <f t="shared" si="877"/>
        <v>39680.124999986489</v>
      </c>
      <c r="E5577" s="21" t="b">
        <f t="shared" si="870"/>
        <v>0</v>
      </c>
      <c r="F5577" s="21" t="b">
        <f t="shared" si="871"/>
        <v>0</v>
      </c>
      <c r="G5577" s="20">
        <f t="shared" si="872"/>
        <v>1</v>
      </c>
      <c r="H5577" s="20">
        <f t="shared" si="873"/>
        <v>24</v>
      </c>
      <c r="I5577" s="20">
        <f t="shared" si="878"/>
        <v>4</v>
      </c>
      <c r="J5577" s="21">
        <f t="shared" si="879"/>
        <v>39680</v>
      </c>
      <c r="K5577" s="21"/>
      <c r="L5577" s="21" t="str">
        <f t="shared" si="874"/>
        <v>Wednesday</v>
      </c>
      <c r="M5577" s="20">
        <f t="shared" si="875"/>
        <v>8</v>
      </c>
      <c r="N5577" s="19">
        <v>3922.5</v>
      </c>
      <c r="O5577" s="4">
        <f>MATCH(N5577-1,'Supply Data'!$K$12:$K$17)+1</f>
        <v>4</v>
      </c>
      <c r="P5577">
        <f>INDEX('Supply Data'!$L$12:$L$17,'Demand Data'!O5577)</f>
        <v>50</v>
      </c>
      <c r="R5577" t="str">
        <f t="shared" si="876"/>
        <v>20-Aug-08 Wednesday 4</v>
      </c>
    </row>
    <row r="5578" spans="4:18" x14ac:dyDescent="0.35">
      <c r="D5578" s="21">
        <f t="shared" si="877"/>
        <v>39680.166666653153</v>
      </c>
      <c r="E5578" s="21" t="b">
        <f t="shared" si="870"/>
        <v>0</v>
      </c>
      <c r="F5578" s="21" t="b">
        <f t="shared" si="871"/>
        <v>0</v>
      </c>
      <c r="G5578" s="20">
        <f t="shared" si="872"/>
        <v>1</v>
      </c>
      <c r="H5578" s="20">
        <f t="shared" si="873"/>
        <v>24</v>
      </c>
      <c r="I5578" s="20">
        <f t="shared" si="878"/>
        <v>5</v>
      </c>
      <c r="J5578" s="21">
        <f t="shared" si="879"/>
        <v>39680</v>
      </c>
      <c r="K5578" s="21"/>
      <c r="L5578" s="21" t="str">
        <f t="shared" si="874"/>
        <v>Wednesday</v>
      </c>
      <c r="M5578" s="20">
        <f t="shared" si="875"/>
        <v>8</v>
      </c>
      <c r="N5578" s="19">
        <v>4029</v>
      </c>
      <c r="O5578" s="4">
        <f>MATCH(N5578-1,'Supply Data'!$K$12:$K$17)+1</f>
        <v>4</v>
      </c>
      <c r="P5578">
        <f>INDEX('Supply Data'!$L$12:$L$17,'Demand Data'!O5578)</f>
        <v>50</v>
      </c>
      <c r="R5578" t="str">
        <f t="shared" si="876"/>
        <v>20-Aug-08 Wednesday 5</v>
      </c>
    </row>
    <row r="5579" spans="4:18" x14ac:dyDescent="0.35">
      <c r="D5579" s="21">
        <f t="shared" si="877"/>
        <v>39680.208333319817</v>
      </c>
      <c r="E5579" s="21" t="b">
        <f t="shared" si="870"/>
        <v>0</v>
      </c>
      <c r="F5579" s="21" t="b">
        <f t="shared" si="871"/>
        <v>0</v>
      </c>
      <c r="G5579" s="20">
        <f t="shared" si="872"/>
        <v>1</v>
      </c>
      <c r="H5579" s="20">
        <f t="shared" si="873"/>
        <v>24</v>
      </c>
      <c r="I5579" s="20">
        <f t="shared" si="878"/>
        <v>6</v>
      </c>
      <c r="J5579" s="21">
        <f t="shared" si="879"/>
        <v>39680</v>
      </c>
      <c r="K5579" s="21"/>
      <c r="L5579" s="21" t="str">
        <f t="shared" si="874"/>
        <v>Wednesday</v>
      </c>
      <c r="M5579" s="20">
        <f t="shared" si="875"/>
        <v>8</v>
      </c>
      <c r="N5579" s="19">
        <v>4102.5</v>
      </c>
      <c r="O5579" s="4">
        <f>MATCH(N5579-1,'Supply Data'!$K$12:$K$17)+1</f>
        <v>4</v>
      </c>
      <c r="P5579">
        <f>INDEX('Supply Data'!$L$12:$L$17,'Demand Data'!O5579)</f>
        <v>50</v>
      </c>
      <c r="R5579" t="str">
        <f t="shared" si="876"/>
        <v>20-Aug-08 Wednesday 6</v>
      </c>
    </row>
    <row r="5580" spans="4:18" x14ac:dyDescent="0.35">
      <c r="D5580" s="21">
        <f t="shared" si="877"/>
        <v>39680.249999986481</v>
      </c>
      <c r="E5580" s="21" t="b">
        <f t="shared" si="870"/>
        <v>0</v>
      </c>
      <c r="F5580" s="21" t="b">
        <f t="shared" si="871"/>
        <v>0</v>
      </c>
      <c r="G5580" s="20">
        <f t="shared" si="872"/>
        <v>1</v>
      </c>
      <c r="H5580" s="20">
        <f t="shared" si="873"/>
        <v>24</v>
      </c>
      <c r="I5580" s="20">
        <f t="shared" si="878"/>
        <v>7</v>
      </c>
      <c r="J5580" s="21">
        <f t="shared" si="879"/>
        <v>39680</v>
      </c>
      <c r="K5580" s="21"/>
      <c r="L5580" s="21" t="str">
        <f t="shared" si="874"/>
        <v>Wednesday</v>
      </c>
      <c r="M5580" s="20">
        <f t="shared" si="875"/>
        <v>8</v>
      </c>
      <c r="N5580" s="19">
        <v>4278</v>
      </c>
      <c r="O5580" s="4">
        <f>MATCH(N5580-1,'Supply Data'!$K$12:$K$17)+1</f>
        <v>4</v>
      </c>
      <c r="P5580">
        <f>INDEX('Supply Data'!$L$12:$L$17,'Demand Data'!O5580)</f>
        <v>50</v>
      </c>
      <c r="R5580" t="str">
        <f t="shared" si="876"/>
        <v>20-Aug-08 Wednesday 7</v>
      </c>
    </row>
    <row r="5581" spans="4:18" x14ac:dyDescent="0.35">
      <c r="D5581" s="21">
        <f t="shared" si="877"/>
        <v>39680.291666653146</v>
      </c>
      <c r="E5581" s="21" t="b">
        <f t="shared" si="870"/>
        <v>0</v>
      </c>
      <c r="F5581" s="21" t="b">
        <f t="shared" si="871"/>
        <v>0</v>
      </c>
      <c r="G5581" s="20">
        <f t="shared" si="872"/>
        <v>1</v>
      </c>
      <c r="H5581" s="20">
        <f t="shared" si="873"/>
        <v>24</v>
      </c>
      <c r="I5581" s="20">
        <f t="shared" si="878"/>
        <v>8</v>
      </c>
      <c r="J5581" s="21">
        <f t="shared" si="879"/>
        <v>39680</v>
      </c>
      <c r="K5581" s="21"/>
      <c r="L5581" s="21" t="str">
        <f t="shared" si="874"/>
        <v>Wednesday</v>
      </c>
      <c r="M5581" s="20">
        <f t="shared" si="875"/>
        <v>8</v>
      </c>
      <c r="N5581" s="19">
        <v>4887</v>
      </c>
      <c r="O5581" s="4">
        <f>MATCH(N5581-1,'Supply Data'!$K$12:$K$17)+1</f>
        <v>5</v>
      </c>
      <c r="P5581">
        <f>INDEX('Supply Data'!$L$12:$L$17,'Demand Data'!O5581)</f>
        <v>75</v>
      </c>
      <c r="R5581" t="str">
        <f t="shared" si="876"/>
        <v>20-Aug-08 Wednesday 8</v>
      </c>
    </row>
    <row r="5582" spans="4:18" x14ac:dyDescent="0.35">
      <c r="D5582" s="21">
        <f t="shared" si="877"/>
        <v>39680.33333331981</v>
      </c>
      <c r="E5582" s="21" t="b">
        <f t="shared" si="870"/>
        <v>0</v>
      </c>
      <c r="F5582" s="21" t="b">
        <f t="shared" si="871"/>
        <v>0</v>
      </c>
      <c r="G5582" s="20">
        <f t="shared" si="872"/>
        <v>1</v>
      </c>
      <c r="H5582" s="20">
        <f t="shared" si="873"/>
        <v>24</v>
      </c>
      <c r="I5582" s="20">
        <f t="shared" si="878"/>
        <v>9</v>
      </c>
      <c r="J5582" s="21">
        <f t="shared" si="879"/>
        <v>39680</v>
      </c>
      <c r="K5582" s="21"/>
      <c r="L5582" s="21" t="str">
        <f t="shared" si="874"/>
        <v>Wednesday</v>
      </c>
      <c r="M5582" s="20">
        <f t="shared" si="875"/>
        <v>8</v>
      </c>
      <c r="N5582" s="19">
        <v>5431.5</v>
      </c>
      <c r="O5582" s="4">
        <f>MATCH(N5582-1,'Supply Data'!$K$12:$K$17)+1</f>
        <v>5</v>
      </c>
      <c r="P5582">
        <f>INDEX('Supply Data'!$L$12:$L$17,'Demand Data'!O5582)</f>
        <v>75</v>
      </c>
      <c r="R5582" t="str">
        <f t="shared" si="876"/>
        <v>20-Aug-08 Wednesday 9</v>
      </c>
    </row>
    <row r="5583" spans="4:18" x14ac:dyDescent="0.35">
      <c r="D5583" s="21">
        <f t="shared" si="877"/>
        <v>39680.374999986474</v>
      </c>
      <c r="E5583" s="21" t="b">
        <f t="shared" si="870"/>
        <v>0</v>
      </c>
      <c r="F5583" s="21" t="b">
        <f t="shared" si="871"/>
        <v>0</v>
      </c>
      <c r="G5583" s="20">
        <f t="shared" si="872"/>
        <v>1</v>
      </c>
      <c r="H5583" s="20">
        <f t="shared" si="873"/>
        <v>24</v>
      </c>
      <c r="I5583" s="20">
        <f t="shared" si="878"/>
        <v>10</v>
      </c>
      <c r="J5583" s="21">
        <f t="shared" si="879"/>
        <v>39680</v>
      </c>
      <c r="K5583" s="21"/>
      <c r="L5583" s="21" t="str">
        <f t="shared" si="874"/>
        <v>Wednesday</v>
      </c>
      <c r="M5583" s="20">
        <f t="shared" si="875"/>
        <v>8</v>
      </c>
      <c r="N5583" s="19">
        <v>5629.5</v>
      </c>
      <c r="O5583" s="4">
        <f>MATCH(N5583-1,'Supply Data'!$K$12:$K$17)+1</f>
        <v>5</v>
      </c>
      <c r="P5583">
        <f>INDEX('Supply Data'!$L$12:$L$17,'Demand Data'!O5583)</f>
        <v>75</v>
      </c>
      <c r="R5583" t="str">
        <f t="shared" si="876"/>
        <v>20-Aug-08 Wednesday 10</v>
      </c>
    </row>
    <row r="5584" spans="4:18" x14ac:dyDescent="0.35">
      <c r="D5584" s="21">
        <f t="shared" si="877"/>
        <v>39680.416666653138</v>
      </c>
      <c r="E5584" s="21" t="b">
        <f t="shared" si="870"/>
        <v>0</v>
      </c>
      <c r="F5584" s="21" t="b">
        <f t="shared" si="871"/>
        <v>0</v>
      </c>
      <c r="G5584" s="20">
        <f t="shared" si="872"/>
        <v>1</v>
      </c>
      <c r="H5584" s="20">
        <f t="shared" si="873"/>
        <v>24</v>
      </c>
      <c r="I5584" s="20">
        <f t="shared" si="878"/>
        <v>11</v>
      </c>
      <c r="J5584" s="21">
        <f t="shared" si="879"/>
        <v>39680</v>
      </c>
      <c r="K5584" s="21"/>
      <c r="L5584" s="21" t="str">
        <f t="shared" si="874"/>
        <v>Wednesday</v>
      </c>
      <c r="M5584" s="20">
        <f t="shared" si="875"/>
        <v>8</v>
      </c>
      <c r="N5584" s="19">
        <v>5839.5</v>
      </c>
      <c r="O5584" s="4">
        <f>MATCH(N5584-1,'Supply Data'!$K$12:$K$17)+1</f>
        <v>5</v>
      </c>
      <c r="P5584">
        <f>INDEX('Supply Data'!$L$12:$L$17,'Demand Data'!O5584)</f>
        <v>75</v>
      </c>
      <c r="R5584" t="str">
        <f t="shared" si="876"/>
        <v>20-Aug-08 Wednesday 11</v>
      </c>
    </row>
    <row r="5585" spans="4:18" x14ac:dyDescent="0.35">
      <c r="D5585" s="21">
        <f t="shared" si="877"/>
        <v>39680.458333319802</v>
      </c>
      <c r="E5585" s="21" t="b">
        <f t="shared" si="870"/>
        <v>0</v>
      </c>
      <c r="F5585" s="21" t="b">
        <f t="shared" si="871"/>
        <v>0</v>
      </c>
      <c r="G5585" s="20">
        <f t="shared" si="872"/>
        <v>1</v>
      </c>
      <c r="H5585" s="20">
        <f t="shared" si="873"/>
        <v>24</v>
      </c>
      <c r="I5585" s="20">
        <f t="shared" si="878"/>
        <v>12</v>
      </c>
      <c r="J5585" s="21">
        <f t="shared" si="879"/>
        <v>39680</v>
      </c>
      <c r="K5585" s="21"/>
      <c r="L5585" s="21" t="str">
        <f t="shared" si="874"/>
        <v>Wednesday</v>
      </c>
      <c r="M5585" s="20">
        <f t="shared" si="875"/>
        <v>8</v>
      </c>
      <c r="N5585" s="19">
        <v>5631</v>
      </c>
      <c r="O5585" s="4">
        <f>MATCH(N5585-1,'Supply Data'!$K$12:$K$17)+1</f>
        <v>5</v>
      </c>
      <c r="P5585">
        <f>INDEX('Supply Data'!$L$12:$L$17,'Demand Data'!O5585)</f>
        <v>75</v>
      </c>
      <c r="R5585" t="str">
        <f t="shared" si="876"/>
        <v>20-Aug-08 Wednesday 12</v>
      </c>
    </row>
    <row r="5586" spans="4:18" x14ac:dyDescent="0.35">
      <c r="D5586" s="21">
        <f t="shared" si="877"/>
        <v>39680.499999986467</v>
      </c>
      <c r="E5586" s="21" t="b">
        <f t="shared" si="870"/>
        <v>0</v>
      </c>
      <c r="F5586" s="21" t="b">
        <f t="shared" si="871"/>
        <v>0</v>
      </c>
      <c r="G5586" s="20">
        <f t="shared" si="872"/>
        <v>1</v>
      </c>
      <c r="H5586" s="20">
        <f t="shared" si="873"/>
        <v>24</v>
      </c>
      <c r="I5586" s="20">
        <f t="shared" si="878"/>
        <v>13</v>
      </c>
      <c r="J5586" s="21">
        <f t="shared" si="879"/>
        <v>39680</v>
      </c>
      <c r="K5586" s="21"/>
      <c r="L5586" s="21" t="str">
        <f t="shared" si="874"/>
        <v>Wednesday</v>
      </c>
      <c r="M5586" s="20">
        <f t="shared" si="875"/>
        <v>8</v>
      </c>
      <c r="N5586" s="19">
        <v>5653.5</v>
      </c>
      <c r="O5586" s="4">
        <f>MATCH(N5586-1,'Supply Data'!$K$12:$K$17)+1</f>
        <v>5</v>
      </c>
      <c r="P5586">
        <f>INDEX('Supply Data'!$L$12:$L$17,'Demand Data'!O5586)</f>
        <v>75</v>
      </c>
      <c r="R5586" t="str">
        <f t="shared" si="876"/>
        <v>20-Aug-08 Wednesday 13</v>
      </c>
    </row>
    <row r="5587" spans="4:18" x14ac:dyDescent="0.35">
      <c r="D5587" s="21">
        <f t="shared" si="877"/>
        <v>39680.541666653131</v>
      </c>
      <c r="E5587" s="21" t="b">
        <f t="shared" si="870"/>
        <v>0</v>
      </c>
      <c r="F5587" s="21" t="b">
        <f t="shared" si="871"/>
        <v>0</v>
      </c>
      <c r="G5587" s="20">
        <f t="shared" si="872"/>
        <v>1</v>
      </c>
      <c r="H5587" s="20">
        <f t="shared" si="873"/>
        <v>24</v>
      </c>
      <c r="I5587" s="20">
        <f t="shared" si="878"/>
        <v>14</v>
      </c>
      <c r="J5587" s="21">
        <f t="shared" si="879"/>
        <v>39680</v>
      </c>
      <c r="K5587" s="21"/>
      <c r="L5587" s="21" t="str">
        <f t="shared" si="874"/>
        <v>Wednesday</v>
      </c>
      <c r="M5587" s="20">
        <f t="shared" si="875"/>
        <v>8</v>
      </c>
      <c r="N5587" s="19">
        <v>5788.5</v>
      </c>
      <c r="O5587" s="4">
        <f>MATCH(N5587-1,'Supply Data'!$K$12:$K$17)+1</f>
        <v>5</v>
      </c>
      <c r="P5587">
        <f>INDEX('Supply Data'!$L$12:$L$17,'Demand Data'!O5587)</f>
        <v>75</v>
      </c>
      <c r="R5587" t="str">
        <f t="shared" si="876"/>
        <v>20-Aug-08 Wednesday 14</v>
      </c>
    </row>
    <row r="5588" spans="4:18" x14ac:dyDescent="0.35">
      <c r="D5588" s="21">
        <f t="shared" si="877"/>
        <v>39680.583333319795</v>
      </c>
      <c r="E5588" s="21" t="b">
        <f t="shared" si="870"/>
        <v>0</v>
      </c>
      <c r="F5588" s="21" t="b">
        <f t="shared" si="871"/>
        <v>0</v>
      </c>
      <c r="G5588" s="20">
        <f t="shared" si="872"/>
        <v>1</v>
      </c>
      <c r="H5588" s="20">
        <f t="shared" si="873"/>
        <v>24</v>
      </c>
      <c r="I5588" s="20">
        <f t="shared" si="878"/>
        <v>15</v>
      </c>
      <c r="J5588" s="21">
        <f t="shared" si="879"/>
        <v>39680</v>
      </c>
      <c r="K5588" s="21"/>
      <c r="L5588" s="21" t="str">
        <f t="shared" si="874"/>
        <v>Wednesday</v>
      </c>
      <c r="M5588" s="20">
        <f t="shared" si="875"/>
        <v>8</v>
      </c>
      <c r="N5588" s="19">
        <v>5649</v>
      </c>
      <c r="O5588" s="4">
        <f>MATCH(N5588-1,'Supply Data'!$K$12:$K$17)+1</f>
        <v>5</v>
      </c>
      <c r="P5588">
        <f>INDEX('Supply Data'!$L$12:$L$17,'Demand Data'!O5588)</f>
        <v>75</v>
      </c>
      <c r="R5588" t="str">
        <f t="shared" si="876"/>
        <v>20-Aug-08 Wednesday 15</v>
      </c>
    </row>
    <row r="5589" spans="4:18" x14ac:dyDescent="0.35">
      <c r="D5589" s="21">
        <f t="shared" si="877"/>
        <v>39680.624999986459</v>
      </c>
      <c r="E5589" s="21" t="b">
        <f t="shared" si="870"/>
        <v>0</v>
      </c>
      <c r="F5589" s="21" t="b">
        <f t="shared" si="871"/>
        <v>0</v>
      </c>
      <c r="G5589" s="20">
        <f t="shared" si="872"/>
        <v>1</v>
      </c>
      <c r="H5589" s="20">
        <f t="shared" si="873"/>
        <v>24</v>
      </c>
      <c r="I5589" s="20">
        <f t="shared" si="878"/>
        <v>16</v>
      </c>
      <c r="J5589" s="21">
        <f t="shared" si="879"/>
        <v>39680</v>
      </c>
      <c r="K5589" s="21"/>
      <c r="L5589" s="21" t="str">
        <f t="shared" si="874"/>
        <v>Wednesday</v>
      </c>
      <c r="M5589" s="20">
        <f t="shared" si="875"/>
        <v>8</v>
      </c>
      <c r="N5589" s="19">
        <v>5593.5</v>
      </c>
      <c r="O5589" s="4">
        <f>MATCH(N5589-1,'Supply Data'!$K$12:$K$17)+1</f>
        <v>5</v>
      </c>
      <c r="P5589">
        <f>INDEX('Supply Data'!$L$12:$L$17,'Demand Data'!O5589)</f>
        <v>75</v>
      </c>
      <c r="R5589" t="str">
        <f t="shared" si="876"/>
        <v>20-Aug-08 Wednesday 16</v>
      </c>
    </row>
    <row r="5590" spans="4:18" x14ac:dyDescent="0.35">
      <c r="D5590" s="21">
        <f t="shared" si="877"/>
        <v>39680.666666653124</v>
      </c>
      <c r="E5590" s="21" t="b">
        <f t="shared" si="870"/>
        <v>0</v>
      </c>
      <c r="F5590" s="21" t="b">
        <f t="shared" si="871"/>
        <v>0</v>
      </c>
      <c r="G5590" s="20">
        <f t="shared" si="872"/>
        <v>1</v>
      </c>
      <c r="H5590" s="20">
        <f t="shared" si="873"/>
        <v>24</v>
      </c>
      <c r="I5590" s="20">
        <f t="shared" si="878"/>
        <v>17</v>
      </c>
      <c r="J5590" s="21">
        <f t="shared" si="879"/>
        <v>39680</v>
      </c>
      <c r="K5590" s="21"/>
      <c r="L5590" s="21" t="str">
        <f t="shared" si="874"/>
        <v>Wednesday</v>
      </c>
      <c r="M5590" s="20">
        <f t="shared" si="875"/>
        <v>8</v>
      </c>
      <c r="N5590" s="19">
        <v>5542.5</v>
      </c>
      <c r="O5590" s="4">
        <f>MATCH(N5590-1,'Supply Data'!$K$12:$K$17)+1</f>
        <v>5</v>
      </c>
      <c r="P5590">
        <f>INDEX('Supply Data'!$L$12:$L$17,'Demand Data'!O5590)</f>
        <v>75</v>
      </c>
      <c r="R5590" t="str">
        <f t="shared" si="876"/>
        <v>20-Aug-08 Wednesday 17</v>
      </c>
    </row>
    <row r="5591" spans="4:18" x14ac:dyDescent="0.35">
      <c r="D5591" s="21">
        <f t="shared" si="877"/>
        <v>39680.708333319788</v>
      </c>
      <c r="E5591" s="21" t="b">
        <f t="shared" si="870"/>
        <v>0</v>
      </c>
      <c r="F5591" s="21" t="b">
        <f t="shared" si="871"/>
        <v>0</v>
      </c>
      <c r="G5591" s="20">
        <f t="shared" si="872"/>
        <v>1</v>
      </c>
      <c r="H5591" s="20">
        <f t="shared" si="873"/>
        <v>24</v>
      </c>
      <c r="I5591" s="20">
        <f t="shared" si="878"/>
        <v>18</v>
      </c>
      <c r="J5591" s="21">
        <f t="shared" si="879"/>
        <v>39680</v>
      </c>
      <c r="K5591" s="21"/>
      <c r="L5591" s="21" t="str">
        <f t="shared" si="874"/>
        <v>Wednesday</v>
      </c>
      <c r="M5591" s="20">
        <f t="shared" si="875"/>
        <v>8</v>
      </c>
      <c r="N5591" s="19">
        <v>5677.5</v>
      </c>
      <c r="O5591" s="4">
        <f>MATCH(N5591-1,'Supply Data'!$K$12:$K$17)+1</f>
        <v>5</v>
      </c>
      <c r="P5591">
        <f>INDEX('Supply Data'!$L$12:$L$17,'Demand Data'!O5591)</f>
        <v>75</v>
      </c>
      <c r="R5591" t="str">
        <f t="shared" si="876"/>
        <v>20-Aug-08 Wednesday 18</v>
      </c>
    </row>
    <row r="5592" spans="4:18" x14ac:dyDescent="0.35">
      <c r="D5592" s="21">
        <f t="shared" si="877"/>
        <v>39680.749999986452</v>
      </c>
      <c r="E5592" s="21" t="b">
        <f t="shared" si="870"/>
        <v>0</v>
      </c>
      <c r="F5592" s="21" t="b">
        <f t="shared" si="871"/>
        <v>0</v>
      </c>
      <c r="G5592" s="20">
        <f t="shared" si="872"/>
        <v>1</v>
      </c>
      <c r="H5592" s="20">
        <f t="shared" si="873"/>
        <v>24</v>
      </c>
      <c r="I5592" s="20">
        <f t="shared" si="878"/>
        <v>19</v>
      </c>
      <c r="J5592" s="21">
        <f t="shared" si="879"/>
        <v>39680</v>
      </c>
      <c r="K5592" s="21"/>
      <c r="L5592" s="21" t="str">
        <f t="shared" si="874"/>
        <v>Wednesday</v>
      </c>
      <c r="M5592" s="20">
        <f t="shared" si="875"/>
        <v>8</v>
      </c>
      <c r="N5592" s="19">
        <v>5875.5</v>
      </c>
      <c r="O5592" s="4">
        <f>MATCH(N5592-1,'Supply Data'!$K$12:$K$17)+1</f>
        <v>5</v>
      </c>
      <c r="P5592">
        <f>INDEX('Supply Data'!$L$12:$L$17,'Demand Data'!O5592)</f>
        <v>75</v>
      </c>
      <c r="R5592" t="str">
        <f t="shared" si="876"/>
        <v>20-Aug-08 Wednesday 19</v>
      </c>
    </row>
    <row r="5593" spans="4:18" x14ac:dyDescent="0.35">
      <c r="D5593" s="21">
        <f t="shared" si="877"/>
        <v>39680.791666653116</v>
      </c>
      <c r="E5593" s="21" t="b">
        <f t="shared" si="870"/>
        <v>0</v>
      </c>
      <c r="F5593" s="21" t="b">
        <f t="shared" si="871"/>
        <v>0</v>
      </c>
      <c r="G5593" s="20">
        <f t="shared" si="872"/>
        <v>1</v>
      </c>
      <c r="H5593" s="20">
        <f t="shared" si="873"/>
        <v>24</v>
      </c>
      <c r="I5593" s="20">
        <f t="shared" si="878"/>
        <v>20</v>
      </c>
      <c r="J5593" s="21">
        <f t="shared" si="879"/>
        <v>39680</v>
      </c>
      <c r="K5593" s="21"/>
      <c r="L5593" s="21" t="str">
        <f t="shared" si="874"/>
        <v>Wednesday</v>
      </c>
      <c r="M5593" s="20">
        <f t="shared" si="875"/>
        <v>8</v>
      </c>
      <c r="N5593" s="19">
        <v>5611.5</v>
      </c>
      <c r="O5593" s="4">
        <f>MATCH(N5593-1,'Supply Data'!$K$12:$K$17)+1</f>
        <v>5</v>
      </c>
      <c r="P5593">
        <f>INDEX('Supply Data'!$L$12:$L$17,'Demand Data'!O5593)</f>
        <v>75</v>
      </c>
      <c r="R5593" t="str">
        <f t="shared" si="876"/>
        <v>20-Aug-08 Wednesday 20</v>
      </c>
    </row>
    <row r="5594" spans="4:18" x14ac:dyDescent="0.35">
      <c r="D5594" s="21">
        <f t="shared" si="877"/>
        <v>39680.833333319781</v>
      </c>
      <c r="E5594" s="21" t="b">
        <f t="shared" si="870"/>
        <v>0</v>
      </c>
      <c r="F5594" s="21" t="b">
        <f t="shared" si="871"/>
        <v>0</v>
      </c>
      <c r="G5594" s="20">
        <f t="shared" si="872"/>
        <v>1</v>
      </c>
      <c r="H5594" s="20">
        <f t="shared" si="873"/>
        <v>24</v>
      </c>
      <c r="I5594" s="20">
        <f t="shared" si="878"/>
        <v>21</v>
      </c>
      <c r="J5594" s="21">
        <f t="shared" si="879"/>
        <v>39680</v>
      </c>
      <c r="K5594" s="21"/>
      <c r="L5594" s="21" t="str">
        <f t="shared" si="874"/>
        <v>Wednesday</v>
      </c>
      <c r="M5594" s="20">
        <f t="shared" si="875"/>
        <v>8</v>
      </c>
      <c r="N5594" s="19">
        <v>5440.5</v>
      </c>
      <c r="O5594" s="4">
        <f>MATCH(N5594-1,'Supply Data'!$K$12:$K$17)+1</f>
        <v>5</v>
      </c>
      <c r="P5594">
        <f>INDEX('Supply Data'!$L$12:$L$17,'Demand Data'!O5594)</f>
        <v>75</v>
      </c>
      <c r="R5594" t="str">
        <f t="shared" si="876"/>
        <v>20-Aug-08 Wednesday 21</v>
      </c>
    </row>
    <row r="5595" spans="4:18" x14ac:dyDescent="0.35">
      <c r="D5595" s="21">
        <f t="shared" si="877"/>
        <v>39680.874999986445</v>
      </c>
      <c r="E5595" s="21" t="b">
        <f t="shared" si="870"/>
        <v>0</v>
      </c>
      <c r="F5595" s="21" t="b">
        <f t="shared" si="871"/>
        <v>0</v>
      </c>
      <c r="G5595" s="20">
        <f t="shared" si="872"/>
        <v>1</v>
      </c>
      <c r="H5595" s="20">
        <f t="shared" si="873"/>
        <v>24</v>
      </c>
      <c r="I5595" s="20">
        <f t="shared" si="878"/>
        <v>22</v>
      </c>
      <c r="J5595" s="21">
        <f t="shared" si="879"/>
        <v>39680</v>
      </c>
      <c r="K5595" s="21"/>
      <c r="L5595" s="21" t="str">
        <f t="shared" si="874"/>
        <v>Wednesday</v>
      </c>
      <c r="M5595" s="20">
        <f t="shared" si="875"/>
        <v>8</v>
      </c>
      <c r="N5595" s="19">
        <v>4837.5</v>
      </c>
      <c r="O5595" s="4">
        <f>MATCH(N5595-1,'Supply Data'!$K$12:$K$17)+1</f>
        <v>5</v>
      </c>
      <c r="P5595">
        <f>INDEX('Supply Data'!$L$12:$L$17,'Demand Data'!O5595)</f>
        <v>75</v>
      </c>
      <c r="R5595" t="str">
        <f t="shared" si="876"/>
        <v>20-Aug-08 Wednesday 22</v>
      </c>
    </row>
    <row r="5596" spans="4:18" x14ac:dyDescent="0.35">
      <c r="D5596" s="21">
        <f t="shared" si="877"/>
        <v>39680.916666653109</v>
      </c>
      <c r="E5596" s="21" t="b">
        <f t="shared" si="870"/>
        <v>0</v>
      </c>
      <c r="F5596" s="21" t="b">
        <f t="shared" si="871"/>
        <v>0</v>
      </c>
      <c r="G5596" s="20">
        <f t="shared" si="872"/>
        <v>1</v>
      </c>
      <c r="H5596" s="20">
        <f t="shared" si="873"/>
        <v>24</v>
      </c>
      <c r="I5596" s="20">
        <f t="shared" si="878"/>
        <v>23</v>
      </c>
      <c r="J5596" s="21">
        <f t="shared" si="879"/>
        <v>39680</v>
      </c>
      <c r="K5596" s="21"/>
      <c r="L5596" s="21" t="str">
        <f t="shared" si="874"/>
        <v>Wednesday</v>
      </c>
      <c r="M5596" s="20">
        <f t="shared" si="875"/>
        <v>8</v>
      </c>
      <c r="N5596" s="19">
        <v>4402.5</v>
      </c>
      <c r="O5596" s="4">
        <f>MATCH(N5596-1,'Supply Data'!$K$12:$K$17)+1</f>
        <v>4</v>
      </c>
      <c r="P5596">
        <f>INDEX('Supply Data'!$L$12:$L$17,'Demand Data'!O5596)</f>
        <v>50</v>
      </c>
      <c r="R5596" t="str">
        <f t="shared" si="876"/>
        <v>20-Aug-08 Wednesday 23</v>
      </c>
    </row>
    <row r="5597" spans="4:18" x14ac:dyDescent="0.35">
      <c r="D5597" s="21">
        <f t="shared" si="877"/>
        <v>39680.958333319773</v>
      </c>
      <c r="E5597" s="21" t="b">
        <f t="shared" si="870"/>
        <v>0</v>
      </c>
      <c r="F5597" s="21" t="b">
        <f t="shared" si="871"/>
        <v>0</v>
      </c>
      <c r="G5597" s="20">
        <f t="shared" si="872"/>
        <v>1</v>
      </c>
      <c r="H5597" s="20">
        <f t="shared" si="873"/>
        <v>24</v>
      </c>
      <c r="I5597" s="20">
        <f t="shared" si="878"/>
        <v>24</v>
      </c>
      <c r="J5597" s="21">
        <f t="shared" si="879"/>
        <v>39680</v>
      </c>
      <c r="K5597" s="21"/>
      <c r="L5597" s="21" t="str">
        <f t="shared" si="874"/>
        <v>Wednesday</v>
      </c>
      <c r="M5597" s="20">
        <f t="shared" si="875"/>
        <v>8</v>
      </c>
      <c r="N5597" s="19">
        <v>4353</v>
      </c>
      <c r="O5597" s="4">
        <f>MATCH(N5597-1,'Supply Data'!$K$12:$K$17)+1</f>
        <v>4</v>
      </c>
      <c r="P5597">
        <f>INDEX('Supply Data'!$L$12:$L$17,'Demand Data'!O5597)</f>
        <v>50</v>
      </c>
      <c r="R5597" t="str">
        <f t="shared" si="876"/>
        <v>20-Aug-08 Wednesday 24</v>
      </c>
    </row>
    <row r="5598" spans="4:18" x14ac:dyDescent="0.35">
      <c r="D5598" s="21">
        <f t="shared" si="877"/>
        <v>39680.999999986438</v>
      </c>
      <c r="E5598" s="21" t="b">
        <f t="shared" si="870"/>
        <v>0</v>
      </c>
      <c r="F5598" s="21" t="b">
        <f t="shared" si="871"/>
        <v>0</v>
      </c>
      <c r="G5598" s="20">
        <f t="shared" si="872"/>
        <v>1</v>
      </c>
      <c r="H5598" s="20">
        <f t="shared" si="873"/>
        <v>24</v>
      </c>
      <c r="I5598" s="20">
        <f t="shared" si="878"/>
        <v>1</v>
      </c>
      <c r="J5598" s="21">
        <f t="shared" si="879"/>
        <v>39681</v>
      </c>
      <c r="K5598" s="21"/>
      <c r="L5598" s="21" t="str">
        <f t="shared" si="874"/>
        <v>Thursday</v>
      </c>
      <c r="M5598" s="20">
        <f t="shared" si="875"/>
        <v>8</v>
      </c>
      <c r="N5598" s="19">
        <v>3928.5</v>
      </c>
      <c r="O5598" s="4">
        <f>MATCH(N5598-1,'Supply Data'!$K$12:$K$17)+1</f>
        <v>4</v>
      </c>
      <c r="P5598">
        <f>INDEX('Supply Data'!$L$12:$L$17,'Demand Data'!O5598)</f>
        <v>50</v>
      </c>
      <c r="R5598" t="str">
        <f t="shared" si="876"/>
        <v>21-Aug-08 Thursday 1</v>
      </c>
    </row>
    <row r="5599" spans="4:18" x14ac:dyDescent="0.35">
      <c r="D5599" s="21">
        <f t="shared" si="877"/>
        <v>39681.041666653102</v>
      </c>
      <c r="E5599" s="21" t="b">
        <f t="shared" si="870"/>
        <v>0</v>
      </c>
      <c r="F5599" s="21" t="b">
        <f t="shared" si="871"/>
        <v>0</v>
      </c>
      <c r="G5599" s="20">
        <f t="shared" si="872"/>
        <v>1</v>
      </c>
      <c r="H5599" s="20">
        <f t="shared" si="873"/>
        <v>24</v>
      </c>
      <c r="I5599" s="20">
        <f t="shared" si="878"/>
        <v>2</v>
      </c>
      <c r="J5599" s="21">
        <f t="shared" si="879"/>
        <v>39681</v>
      </c>
      <c r="K5599" s="21"/>
      <c r="L5599" s="21" t="str">
        <f t="shared" si="874"/>
        <v>Thursday</v>
      </c>
      <c r="M5599" s="20">
        <f t="shared" si="875"/>
        <v>8</v>
      </c>
      <c r="N5599" s="19">
        <v>3885</v>
      </c>
      <c r="O5599" s="4">
        <f>MATCH(N5599-1,'Supply Data'!$K$12:$K$17)+1</f>
        <v>4</v>
      </c>
      <c r="P5599">
        <f>INDEX('Supply Data'!$L$12:$L$17,'Demand Data'!O5599)</f>
        <v>50</v>
      </c>
      <c r="R5599" t="str">
        <f t="shared" si="876"/>
        <v>21-Aug-08 Thursday 2</v>
      </c>
    </row>
    <row r="5600" spans="4:18" x14ac:dyDescent="0.35">
      <c r="D5600" s="21">
        <f t="shared" si="877"/>
        <v>39681.083333319766</v>
      </c>
      <c r="E5600" s="21" t="b">
        <f t="shared" si="870"/>
        <v>0</v>
      </c>
      <c r="F5600" s="21" t="b">
        <f t="shared" si="871"/>
        <v>0</v>
      </c>
      <c r="G5600" s="20">
        <f t="shared" si="872"/>
        <v>1</v>
      </c>
      <c r="H5600" s="20">
        <f t="shared" si="873"/>
        <v>24</v>
      </c>
      <c r="I5600" s="20">
        <f t="shared" si="878"/>
        <v>3</v>
      </c>
      <c r="J5600" s="21">
        <f t="shared" si="879"/>
        <v>39681</v>
      </c>
      <c r="K5600" s="21"/>
      <c r="L5600" s="21" t="str">
        <f t="shared" si="874"/>
        <v>Thursday</v>
      </c>
      <c r="M5600" s="20">
        <f t="shared" si="875"/>
        <v>8</v>
      </c>
      <c r="N5600" s="19">
        <v>3822</v>
      </c>
      <c r="O5600" s="4">
        <f>MATCH(N5600-1,'Supply Data'!$K$12:$K$17)+1</f>
        <v>4</v>
      </c>
      <c r="P5600">
        <f>INDEX('Supply Data'!$L$12:$L$17,'Demand Data'!O5600)</f>
        <v>50</v>
      </c>
      <c r="R5600" t="str">
        <f t="shared" si="876"/>
        <v>21-Aug-08 Thursday 3</v>
      </c>
    </row>
    <row r="5601" spans="4:18" x14ac:dyDescent="0.35">
      <c r="D5601" s="21">
        <f t="shared" si="877"/>
        <v>39681.12499998643</v>
      </c>
      <c r="E5601" s="21" t="b">
        <f t="shared" si="870"/>
        <v>0</v>
      </c>
      <c r="F5601" s="21" t="b">
        <f t="shared" si="871"/>
        <v>0</v>
      </c>
      <c r="G5601" s="20">
        <f t="shared" si="872"/>
        <v>1</v>
      </c>
      <c r="H5601" s="20">
        <f t="shared" si="873"/>
        <v>24</v>
      </c>
      <c r="I5601" s="20">
        <f t="shared" si="878"/>
        <v>4</v>
      </c>
      <c r="J5601" s="21">
        <f t="shared" si="879"/>
        <v>39681</v>
      </c>
      <c r="K5601" s="21"/>
      <c r="L5601" s="21" t="str">
        <f t="shared" si="874"/>
        <v>Thursday</v>
      </c>
      <c r="M5601" s="20">
        <f t="shared" si="875"/>
        <v>8</v>
      </c>
      <c r="N5601" s="19">
        <v>3805.5</v>
      </c>
      <c r="O5601" s="4">
        <f>MATCH(N5601-1,'Supply Data'!$K$12:$K$17)+1</f>
        <v>4</v>
      </c>
      <c r="P5601">
        <f>INDEX('Supply Data'!$L$12:$L$17,'Demand Data'!O5601)</f>
        <v>50</v>
      </c>
      <c r="R5601" t="str">
        <f t="shared" si="876"/>
        <v>21-Aug-08 Thursday 4</v>
      </c>
    </row>
    <row r="5602" spans="4:18" x14ac:dyDescent="0.35">
      <c r="D5602" s="21">
        <f t="shared" si="877"/>
        <v>39681.166666653095</v>
      </c>
      <c r="E5602" s="21" t="b">
        <f t="shared" si="870"/>
        <v>0</v>
      </c>
      <c r="F5602" s="21" t="b">
        <f t="shared" si="871"/>
        <v>0</v>
      </c>
      <c r="G5602" s="20">
        <f t="shared" si="872"/>
        <v>1</v>
      </c>
      <c r="H5602" s="20">
        <f t="shared" si="873"/>
        <v>24</v>
      </c>
      <c r="I5602" s="20">
        <f t="shared" si="878"/>
        <v>5</v>
      </c>
      <c r="J5602" s="21">
        <f t="shared" si="879"/>
        <v>39681</v>
      </c>
      <c r="K5602" s="21"/>
      <c r="L5602" s="21" t="str">
        <f t="shared" si="874"/>
        <v>Thursday</v>
      </c>
      <c r="M5602" s="20">
        <f t="shared" si="875"/>
        <v>8</v>
      </c>
      <c r="N5602" s="19">
        <v>3915</v>
      </c>
      <c r="O5602" s="4">
        <f>MATCH(N5602-1,'Supply Data'!$K$12:$K$17)+1</f>
        <v>4</v>
      </c>
      <c r="P5602">
        <f>INDEX('Supply Data'!$L$12:$L$17,'Demand Data'!O5602)</f>
        <v>50</v>
      </c>
      <c r="R5602" t="str">
        <f t="shared" si="876"/>
        <v>21-Aug-08 Thursday 5</v>
      </c>
    </row>
    <row r="5603" spans="4:18" x14ac:dyDescent="0.35">
      <c r="D5603" s="21">
        <f t="shared" si="877"/>
        <v>39681.208333319759</v>
      </c>
      <c r="E5603" s="21" t="b">
        <f t="shared" si="870"/>
        <v>0</v>
      </c>
      <c r="F5603" s="21" t="b">
        <f t="shared" si="871"/>
        <v>0</v>
      </c>
      <c r="G5603" s="20">
        <f t="shared" si="872"/>
        <v>1</v>
      </c>
      <c r="H5603" s="20">
        <f t="shared" si="873"/>
        <v>24</v>
      </c>
      <c r="I5603" s="20">
        <f t="shared" si="878"/>
        <v>6</v>
      </c>
      <c r="J5603" s="21">
        <f t="shared" si="879"/>
        <v>39681</v>
      </c>
      <c r="K5603" s="21"/>
      <c r="L5603" s="21" t="str">
        <f t="shared" si="874"/>
        <v>Thursday</v>
      </c>
      <c r="M5603" s="20">
        <f t="shared" si="875"/>
        <v>8</v>
      </c>
      <c r="N5603" s="19">
        <v>4003.5</v>
      </c>
      <c r="O5603" s="4">
        <f>MATCH(N5603-1,'Supply Data'!$K$12:$K$17)+1</f>
        <v>4</v>
      </c>
      <c r="P5603">
        <f>INDEX('Supply Data'!$L$12:$L$17,'Demand Data'!O5603)</f>
        <v>50</v>
      </c>
      <c r="R5603" t="str">
        <f t="shared" si="876"/>
        <v>21-Aug-08 Thursday 6</v>
      </c>
    </row>
    <row r="5604" spans="4:18" x14ac:dyDescent="0.35">
      <c r="D5604" s="21">
        <f t="shared" si="877"/>
        <v>39681.249999986423</v>
      </c>
      <c r="E5604" s="21" t="b">
        <f t="shared" si="870"/>
        <v>0</v>
      </c>
      <c r="F5604" s="21" t="b">
        <f t="shared" si="871"/>
        <v>0</v>
      </c>
      <c r="G5604" s="20">
        <f t="shared" si="872"/>
        <v>1</v>
      </c>
      <c r="H5604" s="20">
        <f t="shared" si="873"/>
        <v>24</v>
      </c>
      <c r="I5604" s="20">
        <f t="shared" si="878"/>
        <v>7</v>
      </c>
      <c r="J5604" s="21">
        <f t="shared" si="879"/>
        <v>39681</v>
      </c>
      <c r="K5604" s="21"/>
      <c r="L5604" s="21" t="str">
        <f t="shared" si="874"/>
        <v>Thursday</v>
      </c>
      <c r="M5604" s="20">
        <f t="shared" si="875"/>
        <v>8</v>
      </c>
      <c r="N5604" s="19">
        <v>4056</v>
      </c>
      <c r="O5604" s="4">
        <f>MATCH(N5604-1,'Supply Data'!$K$12:$K$17)+1</f>
        <v>4</v>
      </c>
      <c r="P5604">
        <f>INDEX('Supply Data'!$L$12:$L$17,'Demand Data'!O5604)</f>
        <v>50</v>
      </c>
      <c r="R5604" t="str">
        <f t="shared" si="876"/>
        <v>21-Aug-08 Thursday 7</v>
      </c>
    </row>
    <row r="5605" spans="4:18" x14ac:dyDescent="0.35">
      <c r="D5605" s="21">
        <f t="shared" si="877"/>
        <v>39681.291666653087</v>
      </c>
      <c r="E5605" s="21" t="b">
        <f t="shared" si="870"/>
        <v>0</v>
      </c>
      <c r="F5605" s="21" t="b">
        <f t="shared" si="871"/>
        <v>0</v>
      </c>
      <c r="G5605" s="20">
        <f t="shared" si="872"/>
        <v>1</v>
      </c>
      <c r="H5605" s="20">
        <f t="shared" si="873"/>
        <v>24</v>
      </c>
      <c r="I5605" s="20">
        <f t="shared" si="878"/>
        <v>8</v>
      </c>
      <c r="J5605" s="21">
        <f t="shared" si="879"/>
        <v>39681</v>
      </c>
      <c r="K5605" s="21"/>
      <c r="L5605" s="21" t="str">
        <f t="shared" si="874"/>
        <v>Thursday</v>
      </c>
      <c r="M5605" s="20">
        <f t="shared" si="875"/>
        <v>8</v>
      </c>
      <c r="N5605" s="19">
        <v>4737</v>
      </c>
      <c r="O5605" s="4">
        <f>MATCH(N5605-1,'Supply Data'!$K$12:$K$17)+1</f>
        <v>4</v>
      </c>
      <c r="P5605">
        <f>INDEX('Supply Data'!$L$12:$L$17,'Demand Data'!O5605)</f>
        <v>50</v>
      </c>
      <c r="R5605" t="str">
        <f t="shared" si="876"/>
        <v>21-Aug-08 Thursday 8</v>
      </c>
    </row>
    <row r="5606" spans="4:18" x14ac:dyDescent="0.35">
      <c r="D5606" s="21">
        <f t="shared" si="877"/>
        <v>39681.333333319752</v>
      </c>
      <c r="E5606" s="21" t="b">
        <f t="shared" si="870"/>
        <v>0</v>
      </c>
      <c r="F5606" s="21" t="b">
        <f t="shared" si="871"/>
        <v>0</v>
      </c>
      <c r="G5606" s="20">
        <f t="shared" si="872"/>
        <v>1</v>
      </c>
      <c r="H5606" s="20">
        <f t="shared" si="873"/>
        <v>24</v>
      </c>
      <c r="I5606" s="20">
        <f t="shared" si="878"/>
        <v>9</v>
      </c>
      <c r="J5606" s="21">
        <f t="shared" si="879"/>
        <v>39681</v>
      </c>
      <c r="K5606" s="21"/>
      <c r="L5606" s="21" t="str">
        <f t="shared" si="874"/>
        <v>Thursday</v>
      </c>
      <c r="M5606" s="20">
        <f t="shared" si="875"/>
        <v>8</v>
      </c>
      <c r="N5606" s="19">
        <v>5271</v>
      </c>
      <c r="O5606" s="4">
        <f>MATCH(N5606-1,'Supply Data'!$K$12:$K$17)+1</f>
        <v>5</v>
      </c>
      <c r="P5606">
        <f>INDEX('Supply Data'!$L$12:$L$17,'Demand Data'!O5606)</f>
        <v>75</v>
      </c>
      <c r="R5606" t="str">
        <f t="shared" si="876"/>
        <v>21-Aug-08 Thursday 9</v>
      </c>
    </row>
    <row r="5607" spans="4:18" x14ac:dyDescent="0.35">
      <c r="D5607" s="21">
        <f t="shared" si="877"/>
        <v>39681.374999986416</v>
      </c>
      <c r="E5607" s="21" t="b">
        <f t="shared" si="870"/>
        <v>0</v>
      </c>
      <c r="F5607" s="21" t="b">
        <f t="shared" si="871"/>
        <v>0</v>
      </c>
      <c r="G5607" s="20">
        <f t="shared" si="872"/>
        <v>1</v>
      </c>
      <c r="H5607" s="20">
        <f t="shared" si="873"/>
        <v>24</v>
      </c>
      <c r="I5607" s="20">
        <f t="shared" si="878"/>
        <v>10</v>
      </c>
      <c r="J5607" s="21">
        <f t="shared" si="879"/>
        <v>39681</v>
      </c>
      <c r="K5607" s="21"/>
      <c r="L5607" s="21" t="str">
        <f t="shared" si="874"/>
        <v>Thursday</v>
      </c>
      <c r="M5607" s="20">
        <f t="shared" si="875"/>
        <v>8</v>
      </c>
      <c r="N5607" s="19">
        <v>5614.5</v>
      </c>
      <c r="O5607" s="4">
        <f>MATCH(N5607-1,'Supply Data'!$K$12:$K$17)+1</f>
        <v>5</v>
      </c>
      <c r="P5607">
        <f>INDEX('Supply Data'!$L$12:$L$17,'Demand Data'!O5607)</f>
        <v>75</v>
      </c>
      <c r="R5607" t="str">
        <f t="shared" si="876"/>
        <v>21-Aug-08 Thursday 10</v>
      </c>
    </row>
    <row r="5608" spans="4:18" x14ac:dyDescent="0.35">
      <c r="D5608" s="21">
        <f t="shared" si="877"/>
        <v>39681.41666665308</v>
      </c>
      <c r="E5608" s="21" t="b">
        <f t="shared" si="870"/>
        <v>0</v>
      </c>
      <c r="F5608" s="21" t="b">
        <f t="shared" si="871"/>
        <v>0</v>
      </c>
      <c r="G5608" s="20">
        <f t="shared" si="872"/>
        <v>1</v>
      </c>
      <c r="H5608" s="20">
        <f t="shared" si="873"/>
        <v>24</v>
      </c>
      <c r="I5608" s="20">
        <f t="shared" si="878"/>
        <v>11</v>
      </c>
      <c r="J5608" s="21">
        <f t="shared" si="879"/>
        <v>39681</v>
      </c>
      <c r="K5608" s="21"/>
      <c r="L5608" s="21" t="str">
        <f t="shared" si="874"/>
        <v>Thursday</v>
      </c>
      <c r="M5608" s="20">
        <f t="shared" si="875"/>
        <v>8</v>
      </c>
      <c r="N5608" s="19">
        <v>5967</v>
      </c>
      <c r="O5608" s="4">
        <f>MATCH(N5608-1,'Supply Data'!$K$12:$K$17)+1</f>
        <v>5</v>
      </c>
      <c r="P5608">
        <f>INDEX('Supply Data'!$L$12:$L$17,'Demand Data'!O5608)</f>
        <v>75</v>
      </c>
      <c r="R5608" t="str">
        <f t="shared" si="876"/>
        <v>21-Aug-08 Thursday 11</v>
      </c>
    </row>
    <row r="5609" spans="4:18" x14ac:dyDescent="0.35">
      <c r="D5609" s="21">
        <f t="shared" si="877"/>
        <v>39681.458333319744</v>
      </c>
      <c r="E5609" s="21" t="b">
        <f t="shared" si="870"/>
        <v>0</v>
      </c>
      <c r="F5609" s="21" t="b">
        <f t="shared" si="871"/>
        <v>0</v>
      </c>
      <c r="G5609" s="20">
        <f t="shared" si="872"/>
        <v>1</v>
      </c>
      <c r="H5609" s="20">
        <f t="shared" si="873"/>
        <v>24</v>
      </c>
      <c r="I5609" s="20">
        <f t="shared" si="878"/>
        <v>12</v>
      </c>
      <c r="J5609" s="21">
        <f t="shared" si="879"/>
        <v>39681</v>
      </c>
      <c r="K5609" s="21"/>
      <c r="L5609" s="21" t="str">
        <f t="shared" si="874"/>
        <v>Thursday</v>
      </c>
      <c r="M5609" s="20">
        <f t="shared" si="875"/>
        <v>8</v>
      </c>
      <c r="N5609" s="19">
        <v>5827.5</v>
      </c>
      <c r="O5609" s="4">
        <f>MATCH(N5609-1,'Supply Data'!$K$12:$K$17)+1</f>
        <v>5</v>
      </c>
      <c r="P5609">
        <f>INDEX('Supply Data'!$L$12:$L$17,'Demand Data'!O5609)</f>
        <v>75</v>
      </c>
      <c r="R5609" t="str">
        <f t="shared" si="876"/>
        <v>21-Aug-08 Thursday 12</v>
      </c>
    </row>
    <row r="5610" spans="4:18" x14ac:dyDescent="0.35">
      <c r="D5610" s="21">
        <f t="shared" si="877"/>
        <v>39681.499999986409</v>
      </c>
      <c r="E5610" s="21" t="b">
        <f t="shared" si="870"/>
        <v>0</v>
      </c>
      <c r="F5610" s="21" t="b">
        <f t="shared" si="871"/>
        <v>0</v>
      </c>
      <c r="G5610" s="20">
        <f t="shared" si="872"/>
        <v>1</v>
      </c>
      <c r="H5610" s="20">
        <f t="shared" si="873"/>
        <v>24</v>
      </c>
      <c r="I5610" s="20">
        <f t="shared" si="878"/>
        <v>13</v>
      </c>
      <c r="J5610" s="21">
        <f t="shared" si="879"/>
        <v>39681</v>
      </c>
      <c r="K5610" s="21"/>
      <c r="L5610" s="21" t="str">
        <f t="shared" si="874"/>
        <v>Thursday</v>
      </c>
      <c r="M5610" s="20">
        <f t="shared" si="875"/>
        <v>8</v>
      </c>
      <c r="N5610" s="19">
        <v>5856</v>
      </c>
      <c r="O5610" s="4">
        <f>MATCH(N5610-1,'Supply Data'!$K$12:$K$17)+1</f>
        <v>5</v>
      </c>
      <c r="P5610">
        <f>INDEX('Supply Data'!$L$12:$L$17,'Demand Data'!O5610)</f>
        <v>75</v>
      </c>
      <c r="R5610" t="str">
        <f t="shared" si="876"/>
        <v>21-Aug-08 Thursday 13</v>
      </c>
    </row>
    <row r="5611" spans="4:18" x14ac:dyDescent="0.35">
      <c r="D5611" s="21">
        <f t="shared" si="877"/>
        <v>39681.541666653073</v>
      </c>
      <c r="E5611" s="21" t="b">
        <f t="shared" si="870"/>
        <v>0</v>
      </c>
      <c r="F5611" s="21" t="b">
        <f t="shared" si="871"/>
        <v>0</v>
      </c>
      <c r="G5611" s="20">
        <f t="shared" si="872"/>
        <v>1</v>
      </c>
      <c r="H5611" s="20">
        <f t="shared" si="873"/>
        <v>24</v>
      </c>
      <c r="I5611" s="20">
        <f t="shared" si="878"/>
        <v>14</v>
      </c>
      <c r="J5611" s="21">
        <f t="shared" si="879"/>
        <v>39681</v>
      </c>
      <c r="K5611" s="21"/>
      <c r="L5611" s="21" t="str">
        <f t="shared" si="874"/>
        <v>Thursday</v>
      </c>
      <c r="M5611" s="20">
        <f t="shared" si="875"/>
        <v>8</v>
      </c>
      <c r="N5611" s="19">
        <v>6060</v>
      </c>
      <c r="O5611" s="4">
        <f>MATCH(N5611-1,'Supply Data'!$K$12:$K$17)+1</f>
        <v>5</v>
      </c>
      <c r="P5611">
        <f>INDEX('Supply Data'!$L$12:$L$17,'Demand Data'!O5611)</f>
        <v>75</v>
      </c>
      <c r="R5611" t="str">
        <f t="shared" si="876"/>
        <v>21-Aug-08 Thursday 14</v>
      </c>
    </row>
    <row r="5612" spans="4:18" x14ac:dyDescent="0.35">
      <c r="D5612" s="21">
        <f t="shared" si="877"/>
        <v>39681.583333319737</v>
      </c>
      <c r="E5612" s="21" t="b">
        <f t="shared" si="870"/>
        <v>0</v>
      </c>
      <c r="F5612" s="21" t="b">
        <f t="shared" si="871"/>
        <v>0</v>
      </c>
      <c r="G5612" s="20">
        <f t="shared" si="872"/>
        <v>1</v>
      </c>
      <c r="H5612" s="20">
        <f t="shared" si="873"/>
        <v>24</v>
      </c>
      <c r="I5612" s="20">
        <f t="shared" si="878"/>
        <v>15</v>
      </c>
      <c r="J5612" s="21">
        <f t="shared" si="879"/>
        <v>39681</v>
      </c>
      <c r="K5612" s="21"/>
      <c r="L5612" s="21" t="str">
        <f t="shared" si="874"/>
        <v>Thursday</v>
      </c>
      <c r="M5612" s="20">
        <f t="shared" si="875"/>
        <v>8</v>
      </c>
      <c r="N5612" s="19">
        <v>5824.5</v>
      </c>
      <c r="O5612" s="4">
        <f>MATCH(N5612-1,'Supply Data'!$K$12:$K$17)+1</f>
        <v>5</v>
      </c>
      <c r="P5612">
        <f>INDEX('Supply Data'!$L$12:$L$17,'Demand Data'!O5612)</f>
        <v>75</v>
      </c>
      <c r="R5612" t="str">
        <f t="shared" si="876"/>
        <v>21-Aug-08 Thursday 15</v>
      </c>
    </row>
    <row r="5613" spans="4:18" x14ac:dyDescent="0.35">
      <c r="D5613" s="21">
        <f t="shared" si="877"/>
        <v>39681.624999986401</v>
      </c>
      <c r="E5613" s="21" t="b">
        <f t="shared" si="870"/>
        <v>0</v>
      </c>
      <c r="F5613" s="21" t="b">
        <f t="shared" si="871"/>
        <v>0</v>
      </c>
      <c r="G5613" s="20">
        <f t="shared" si="872"/>
        <v>1</v>
      </c>
      <c r="H5613" s="20">
        <f t="shared" si="873"/>
        <v>24</v>
      </c>
      <c r="I5613" s="20">
        <f t="shared" si="878"/>
        <v>16</v>
      </c>
      <c r="J5613" s="21">
        <f t="shared" si="879"/>
        <v>39681</v>
      </c>
      <c r="K5613" s="21"/>
      <c r="L5613" s="21" t="str">
        <f t="shared" si="874"/>
        <v>Thursday</v>
      </c>
      <c r="M5613" s="20">
        <f t="shared" si="875"/>
        <v>8</v>
      </c>
      <c r="N5613" s="19">
        <v>5737.5</v>
      </c>
      <c r="O5613" s="4">
        <f>MATCH(N5613-1,'Supply Data'!$K$12:$K$17)+1</f>
        <v>5</v>
      </c>
      <c r="P5613">
        <f>INDEX('Supply Data'!$L$12:$L$17,'Demand Data'!O5613)</f>
        <v>75</v>
      </c>
      <c r="R5613" t="str">
        <f t="shared" si="876"/>
        <v>21-Aug-08 Thursday 16</v>
      </c>
    </row>
    <row r="5614" spans="4:18" x14ac:dyDescent="0.35">
      <c r="D5614" s="21">
        <f t="shared" si="877"/>
        <v>39681.666666653065</v>
      </c>
      <c r="E5614" s="21" t="b">
        <f t="shared" si="870"/>
        <v>0</v>
      </c>
      <c r="F5614" s="21" t="b">
        <f t="shared" si="871"/>
        <v>0</v>
      </c>
      <c r="G5614" s="20">
        <f t="shared" si="872"/>
        <v>1</v>
      </c>
      <c r="H5614" s="20">
        <f t="shared" si="873"/>
        <v>24</v>
      </c>
      <c r="I5614" s="20">
        <f t="shared" si="878"/>
        <v>17</v>
      </c>
      <c r="J5614" s="21">
        <f t="shared" si="879"/>
        <v>39681</v>
      </c>
      <c r="K5614" s="21"/>
      <c r="L5614" s="21" t="str">
        <f t="shared" si="874"/>
        <v>Thursday</v>
      </c>
      <c r="M5614" s="20">
        <f t="shared" si="875"/>
        <v>8</v>
      </c>
      <c r="N5614" s="19">
        <v>5635.5</v>
      </c>
      <c r="O5614" s="4">
        <f>MATCH(N5614-1,'Supply Data'!$K$12:$K$17)+1</f>
        <v>5</v>
      </c>
      <c r="P5614">
        <f>INDEX('Supply Data'!$L$12:$L$17,'Demand Data'!O5614)</f>
        <v>75</v>
      </c>
      <c r="R5614" t="str">
        <f t="shared" si="876"/>
        <v>21-Aug-08 Thursday 17</v>
      </c>
    </row>
    <row r="5615" spans="4:18" x14ac:dyDescent="0.35">
      <c r="D5615" s="21">
        <f t="shared" si="877"/>
        <v>39681.70833331973</v>
      </c>
      <c r="E5615" s="21" t="b">
        <f t="shared" si="870"/>
        <v>0</v>
      </c>
      <c r="F5615" s="21" t="b">
        <f t="shared" si="871"/>
        <v>0</v>
      </c>
      <c r="G5615" s="20">
        <f t="shared" si="872"/>
        <v>1</v>
      </c>
      <c r="H5615" s="20">
        <f t="shared" si="873"/>
        <v>24</v>
      </c>
      <c r="I5615" s="20">
        <f t="shared" si="878"/>
        <v>18</v>
      </c>
      <c r="J5615" s="21">
        <f t="shared" si="879"/>
        <v>39681</v>
      </c>
      <c r="K5615" s="21"/>
      <c r="L5615" s="21" t="str">
        <f t="shared" si="874"/>
        <v>Thursday</v>
      </c>
      <c r="M5615" s="20">
        <f t="shared" si="875"/>
        <v>8</v>
      </c>
      <c r="N5615" s="19">
        <v>5613</v>
      </c>
      <c r="O5615" s="4">
        <f>MATCH(N5615-1,'Supply Data'!$K$12:$K$17)+1</f>
        <v>5</v>
      </c>
      <c r="P5615">
        <f>INDEX('Supply Data'!$L$12:$L$17,'Demand Data'!O5615)</f>
        <v>75</v>
      </c>
      <c r="R5615" t="str">
        <f t="shared" si="876"/>
        <v>21-Aug-08 Thursday 18</v>
      </c>
    </row>
    <row r="5616" spans="4:18" x14ac:dyDescent="0.35">
      <c r="D5616" s="21">
        <f t="shared" si="877"/>
        <v>39681.749999986394</v>
      </c>
      <c r="E5616" s="21" t="b">
        <f t="shared" si="870"/>
        <v>0</v>
      </c>
      <c r="F5616" s="21" t="b">
        <f t="shared" si="871"/>
        <v>0</v>
      </c>
      <c r="G5616" s="20">
        <f t="shared" si="872"/>
        <v>1</v>
      </c>
      <c r="H5616" s="20">
        <f t="shared" si="873"/>
        <v>24</v>
      </c>
      <c r="I5616" s="20">
        <f t="shared" si="878"/>
        <v>19</v>
      </c>
      <c r="J5616" s="21">
        <f t="shared" si="879"/>
        <v>39681</v>
      </c>
      <c r="K5616" s="21"/>
      <c r="L5616" s="21" t="str">
        <f t="shared" si="874"/>
        <v>Thursday</v>
      </c>
      <c r="M5616" s="20">
        <f t="shared" si="875"/>
        <v>8</v>
      </c>
      <c r="N5616" s="19">
        <v>5887.5</v>
      </c>
      <c r="O5616" s="4">
        <f>MATCH(N5616-1,'Supply Data'!$K$12:$K$17)+1</f>
        <v>5</v>
      </c>
      <c r="P5616">
        <f>INDEX('Supply Data'!$L$12:$L$17,'Demand Data'!O5616)</f>
        <v>75</v>
      </c>
      <c r="R5616" t="str">
        <f t="shared" si="876"/>
        <v>21-Aug-08 Thursday 19</v>
      </c>
    </row>
    <row r="5617" spans="4:18" x14ac:dyDescent="0.35">
      <c r="D5617" s="21">
        <f t="shared" si="877"/>
        <v>39681.791666653058</v>
      </c>
      <c r="E5617" s="21" t="b">
        <f t="shared" si="870"/>
        <v>0</v>
      </c>
      <c r="F5617" s="21" t="b">
        <f t="shared" si="871"/>
        <v>0</v>
      </c>
      <c r="G5617" s="20">
        <f t="shared" si="872"/>
        <v>1</v>
      </c>
      <c r="H5617" s="20">
        <f t="shared" si="873"/>
        <v>24</v>
      </c>
      <c r="I5617" s="20">
        <f t="shared" si="878"/>
        <v>20</v>
      </c>
      <c r="J5617" s="21">
        <f t="shared" si="879"/>
        <v>39681</v>
      </c>
      <c r="K5617" s="21"/>
      <c r="L5617" s="21" t="str">
        <f t="shared" si="874"/>
        <v>Thursday</v>
      </c>
      <c r="M5617" s="20">
        <f t="shared" si="875"/>
        <v>8</v>
      </c>
      <c r="N5617" s="19">
        <v>5716.5</v>
      </c>
      <c r="O5617" s="4">
        <f>MATCH(N5617-1,'Supply Data'!$K$12:$K$17)+1</f>
        <v>5</v>
      </c>
      <c r="P5617">
        <f>INDEX('Supply Data'!$L$12:$L$17,'Demand Data'!O5617)</f>
        <v>75</v>
      </c>
      <c r="R5617" t="str">
        <f t="shared" si="876"/>
        <v>21-Aug-08 Thursday 20</v>
      </c>
    </row>
    <row r="5618" spans="4:18" x14ac:dyDescent="0.35">
      <c r="D5618" s="21">
        <f t="shared" si="877"/>
        <v>39681.833333319722</v>
      </c>
      <c r="E5618" s="21" t="b">
        <f t="shared" si="870"/>
        <v>0</v>
      </c>
      <c r="F5618" s="21" t="b">
        <f t="shared" si="871"/>
        <v>0</v>
      </c>
      <c r="G5618" s="20">
        <f t="shared" si="872"/>
        <v>1</v>
      </c>
      <c r="H5618" s="20">
        <f t="shared" si="873"/>
        <v>24</v>
      </c>
      <c r="I5618" s="20">
        <f t="shared" si="878"/>
        <v>21</v>
      </c>
      <c r="J5618" s="21">
        <f t="shared" si="879"/>
        <v>39681</v>
      </c>
      <c r="K5618" s="21"/>
      <c r="L5618" s="21" t="str">
        <f t="shared" si="874"/>
        <v>Thursday</v>
      </c>
      <c r="M5618" s="20">
        <f t="shared" si="875"/>
        <v>8</v>
      </c>
      <c r="N5618" s="19">
        <v>5406</v>
      </c>
      <c r="O5618" s="4">
        <f>MATCH(N5618-1,'Supply Data'!$K$12:$K$17)+1</f>
        <v>5</v>
      </c>
      <c r="P5618">
        <f>INDEX('Supply Data'!$L$12:$L$17,'Demand Data'!O5618)</f>
        <v>75</v>
      </c>
      <c r="R5618" t="str">
        <f t="shared" si="876"/>
        <v>21-Aug-08 Thursday 21</v>
      </c>
    </row>
    <row r="5619" spans="4:18" x14ac:dyDescent="0.35">
      <c r="D5619" s="21">
        <f t="shared" si="877"/>
        <v>39681.874999986387</v>
      </c>
      <c r="E5619" s="21" t="b">
        <f t="shared" si="870"/>
        <v>0</v>
      </c>
      <c r="F5619" s="21" t="b">
        <f t="shared" si="871"/>
        <v>0</v>
      </c>
      <c r="G5619" s="20">
        <f t="shared" si="872"/>
        <v>1</v>
      </c>
      <c r="H5619" s="20">
        <f t="shared" si="873"/>
        <v>24</v>
      </c>
      <c r="I5619" s="20">
        <f t="shared" si="878"/>
        <v>22</v>
      </c>
      <c r="J5619" s="21">
        <f t="shared" si="879"/>
        <v>39681</v>
      </c>
      <c r="K5619" s="21"/>
      <c r="L5619" s="21" t="str">
        <f t="shared" si="874"/>
        <v>Thursday</v>
      </c>
      <c r="M5619" s="20">
        <f t="shared" si="875"/>
        <v>8</v>
      </c>
      <c r="N5619" s="19">
        <v>5005.5</v>
      </c>
      <c r="O5619" s="4">
        <f>MATCH(N5619-1,'Supply Data'!$K$12:$K$17)+1</f>
        <v>5</v>
      </c>
      <c r="P5619">
        <f>INDEX('Supply Data'!$L$12:$L$17,'Demand Data'!O5619)</f>
        <v>75</v>
      </c>
      <c r="R5619" t="str">
        <f t="shared" si="876"/>
        <v>21-Aug-08 Thursday 22</v>
      </c>
    </row>
    <row r="5620" spans="4:18" x14ac:dyDescent="0.35">
      <c r="D5620" s="21">
        <f t="shared" si="877"/>
        <v>39681.916666653051</v>
      </c>
      <c r="E5620" s="21" t="b">
        <f t="shared" si="870"/>
        <v>0</v>
      </c>
      <c r="F5620" s="21" t="b">
        <f t="shared" si="871"/>
        <v>0</v>
      </c>
      <c r="G5620" s="20">
        <f t="shared" si="872"/>
        <v>1</v>
      </c>
      <c r="H5620" s="20">
        <f t="shared" si="873"/>
        <v>24</v>
      </c>
      <c r="I5620" s="20">
        <f t="shared" si="878"/>
        <v>23</v>
      </c>
      <c r="J5620" s="21">
        <f t="shared" si="879"/>
        <v>39681</v>
      </c>
      <c r="K5620" s="21"/>
      <c r="L5620" s="21" t="str">
        <f t="shared" si="874"/>
        <v>Thursday</v>
      </c>
      <c r="M5620" s="20">
        <f t="shared" si="875"/>
        <v>8</v>
      </c>
      <c r="N5620" s="19">
        <v>4660.5</v>
      </c>
      <c r="O5620" s="4">
        <f>MATCH(N5620-1,'Supply Data'!$K$12:$K$17)+1</f>
        <v>4</v>
      </c>
      <c r="P5620">
        <f>INDEX('Supply Data'!$L$12:$L$17,'Demand Data'!O5620)</f>
        <v>50</v>
      </c>
      <c r="R5620" t="str">
        <f t="shared" si="876"/>
        <v>21-Aug-08 Thursday 23</v>
      </c>
    </row>
    <row r="5621" spans="4:18" x14ac:dyDescent="0.35">
      <c r="D5621" s="21">
        <f t="shared" si="877"/>
        <v>39681.958333319715</v>
      </c>
      <c r="E5621" s="21" t="b">
        <f t="shared" si="870"/>
        <v>0</v>
      </c>
      <c r="F5621" s="21" t="b">
        <f t="shared" si="871"/>
        <v>0</v>
      </c>
      <c r="G5621" s="20">
        <f t="shared" si="872"/>
        <v>1</v>
      </c>
      <c r="H5621" s="20">
        <f t="shared" si="873"/>
        <v>24</v>
      </c>
      <c r="I5621" s="20">
        <f t="shared" si="878"/>
        <v>24</v>
      </c>
      <c r="J5621" s="21">
        <f t="shared" si="879"/>
        <v>39681</v>
      </c>
      <c r="K5621" s="21"/>
      <c r="L5621" s="21" t="str">
        <f t="shared" si="874"/>
        <v>Thursday</v>
      </c>
      <c r="M5621" s="20">
        <f t="shared" si="875"/>
        <v>8</v>
      </c>
      <c r="N5621" s="19">
        <v>4629</v>
      </c>
      <c r="O5621" s="4">
        <f>MATCH(N5621-1,'Supply Data'!$K$12:$K$17)+1</f>
        <v>4</v>
      </c>
      <c r="P5621">
        <f>INDEX('Supply Data'!$L$12:$L$17,'Demand Data'!O5621)</f>
        <v>50</v>
      </c>
      <c r="R5621" t="str">
        <f t="shared" si="876"/>
        <v>21-Aug-08 Thursday 24</v>
      </c>
    </row>
    <row r="5622" spans="4:18" x14ac:dyDescent="0.35">
      <c r="D5622" s="21">
        <f t="shared" si="877"/>
        <v>39681.999999986379</v>
      </c>
      <c r="E5622" s="21" t="b">
        <f t="shared" si="870"/>
        <v>0</v>
      </c>
      <c r="F5622" s="21" t="b">
        <f t="shared" si="871"/>
        <v>0</v>
      </c>
      <c r="G5622" s="20">
        <f t="shared" si="872"/>
        <v>1</v>
      </c>
      <c r="H5622" s="20">
        <f t="shared" si="873"/>
        <v>24</v>
      </c>
      <c r="I5622" s="20">
        <f t="shared" si="878"/>
        <v>1</v>
      </c>
      <c r="J5622" s="21">
        <f t="shared" si="879"/>
        <v>39682</v>
      </c>
      <c r="K5622" s="21"/>
      <c r="L5622" s="21" t="str">
        <f t="shared" si="874"/>
        <v>Friday</v>
      </c>
      <c r="M5622" s="20">
        <f t="shared" si="875"/>
        <v>8</v>
      </c>
      <c r="N5622" s="19">
        <v>4125</v>
      </c>
      <c r="O5622" s="4">
        <f>MATCH(N5622-1,'Supply Data'!$K$12:$K$17)+1</f>
        <v>4</v>
      </c>
      <c r="P5622">
        <f>INDEX('Supply Data'!$L$12:$L$17,'Demand Data'!O5622)</f>
        <v>50</v>
      </c>
      <c r="R5622" t="str">
        <f t="shared" si="876"/>
        <v>22-Aug-08 Friday 1</v>
      </c>
    </row>
    <row r="5623" spans="4:18" x14ac:dyDescent="0.35">
      <c r="D5623" s="21">
        <f t="shared" si="877"/>
        <v>39682.041666653044</v>
      </c>
      <c r="E5623" s="21" t="b">
        <f t="shared" si="870"/>
        <v>0</v>
      </c>
      <c r="F5623" s="21" t="b">
        <f t="shared" si="871"/>
        <v>0</v>
      </c>
      <c r="G5623" s="20">
        <f t="shared" si="872"/>
        <v>1</v>
      </c>
      <c r="H5623" s="20">
        <f t="shared" si="873"/>
        <v>24</v>
      </c>
      <c r="I5623" s="20">
        <f t="shared" si="878"/>
        <v>2</v>
      </c>
      <c r="J5623" s="21">
        <f t="shared" si="879"/>
        <v>39682</v>
      </c>
      <c r="K5623" s="21"/>
      <c r="L5623" s="21" t="str">
        <f t="shared" si="874"/>
        <v>Friday</v>
      </c>
      <c r="M5623" s="20">
        <f t="shared" si="875"/>
        <v>8</v>
      </c>
      <c r="N5623" s="19">
        <v>3979.5</v>
      </c>
      <c r="O5623" s="4">
        <f>MATCH(N5623-1,'Supply Data'!$K$12:$K$17)+1</f>
        <v>4</v>
      </c>
      <c r="P5623">
        <f>INDEX('Supply Data'!$L$12:$L$17,'Demand Data'!O5623)</f>
        <v>50</v>
      </c>
      <c r="R5623" t="str">
        <f t="shared" si="876"/>
        <v>22-Aug-08 Friday 2</v>
      </c>
    </row>
    <row r="5624" spans="4:18" x14ac:dyDescent="0.35">
      <c r="D5624" s="21">
        <f t="shared" si="877"/>
        <v>39682.083333319708</v>
      </c>
      <c r="E5624" s="21" t="b">
        <f t="shared" si="870"/>
        <v>0</v>
      </c>
      <c r="F5624" s="21" t="b">
        <f t="shared" si="871"/>
        <v>0</v>
      </c>
      <c r="G5624" s="20">
        <f t="shared" si="872"/>
        <v>1</v>
      </c>
      <c r="H5624" s="20">
        <f t="shared" si="873"/>
        <v>24</v>
      </c>
      <c r="I5624" s="20">
        <f t="shared" si="878"/>
        <v>3</v>
      </c>
      <c r="J5624" s="21">
        <f t="shared" si="879"/>
        <v>39682</v>
      </c>
      <c r="K5624" s="21"/>
      <c r="L5624" s="21" t="str">
        <f t="shared" si="874"/>
        <v>Friday</v>
      </c>
      <c r="M5624" s="20">
        <f t="shared" si="875"/>
        <v>8</v>
      </c>
      <c r="N5624" s="19">
        <v>3904.5</v>
      </c>
      <c r="O5624" s="4">
        <f>MATCH(N5624-1,'Supply Data'!$K$12:$K$17)+1</f>
        <v>4</v>
      </c>
      <c r="P5624">
        <f>INDEX('Supply Data'!$L$12:$L$17,'Demand Data'!O5624)</f>
        <v>50</v>
      </c>
      <c r="R5624" t="str">
        <f t="shared" si="876"/>
        <v>22-Aug-08 Friday 3</v>
      </c>
    </row>
    <row r="5625" spans="4:18" x14ac:dyDescent="0.35">
      <c r="D5625" s="21">
        <f t="shared" si="877"/>
        <v>39682.124999986372</v>
      </c>
      <c r="E5625" s="21" t="b">
        <f t="shared" si="870"/>
        <v>0</v>
      </c>
      <c r="F5625" s="21" t="b">
        <f t="shared" si="871"/>
        <v>0</v>
      </c>
      <c r="G5625" s="20">
        <f t="shared" si="872"/>
        <v>1</v>
      </c>
      <c r="H5625" s="20">
        <f t="shared" si="873"/>
        <v>24</v>
      </c>
      <c r="I5625" s="20">
        <f t="shared" si="878"/>
        <v>4</v>
      </c>
      <c r="J5625" s="21">
        <f t="shared" si="879"/>
        <v>39682</v>
      </c>
      <c r="K5625" s="21"/>
      <c r="L5625" s="21" t="str">
        <f t="shared" si="874"/>
        <v>Friday</v>
      </c>
      <c r="M5625" s="20">
        <f t="shared" si="875"/>
        <v>8</v>
      </c>
      <c r="N5625" s="19">
        <v>3844.5</v>
      </c>
      <c r="O5625" s="4">
        <f>MATCH(N5625-1,'Supply Data'!$K$12:$K$17)+1</f>
        <v>4</v>
      </c>
      <c r="P5625">
        <f>INDEX('Supply Data'!$L$12:$L$17,'Demand Data'!O5625)</f>
        <v>50</v>
      </c>
      <c r="R5625" t="str">
        <f t="shared" si="876"/>
        <v>22-Aug-08 Friday 4</v>
      </c>
    </row>
    <row r="5626" spans="4:18" x14ac:dyDescent="0.35">
      <c r="D5626" s="21">
        <f t="shared" si="877"/>
        <v>39682.166666653036</v>
      </c>
      <c r="E5626" s="21" t="b">
        <f t="shared" si="870"/>
        <v>0</v>
      </c>
      <c r="F5626" s="21" t="b">
        <f t="shared" si="871"/>
        <v>0</v>
      </c>
      <c r="G5626" s="20">
        <f t="shared" si="872"/>
        <v>1</v>
      </c>
      <c r="H5626" s="20">
        <f t="shared" si="873"/>
        <v>24</v>
      </c>
      <c r="I5626" s="20">
        <f t="shared" si="878"/>
        <v>5</v>
      </c>
      <c r="J5626" s="21">
        <f t="shared" si="879"/>
        <v>39682</v>
      </c>
      <c r="K5626" s="21"/>
      <c r="L5626" s="21" t="str">
        <f t="shared" si="874"/>
        <v>Friday</v>
      </c>
      <c r="M5626" s="20">
        <f t="shared" si="875"/>
        <v>8</v>
      </c>
      <c r="N5626" s="19">
        <v>3996</v>
      </c>
      <c r="O5626" s="4">
        <f>MATCH(N5626-1,'Supply Data'!$K$12:$K$17)+1</f>
        <v>4</v>
      </c>
      <c r="P5626">
        <f>INDEX('Supply Data'!$L$12:$L$17,'Demand Data'!O5626)</f>
        <v>50</v>
      </c>
      <c r="R5626" t="str">
        <f t="shared" si="876"/>
        <v>22-Aug-08 Friday 5</v>
      </c>
    </row>
    <row r="5627" spans="4:18" x14ac:dyDescent="0.35">
      <c r="D5627" s="21">
        <f t="shared" si="877"/>
        <v>39682.208333319701</v>
      </c>
      <c r="E5627" s="21" t="b">
        <f t="shared" si="870"/>
        <v>0</v>
      </c>
      <c r="F5627" s="21" t="b">
        <f t="shared" si="871"/>
        <v>0</v>
      </c>
      <c r="G5627" s="20">
        <f t="shared" si="872"/>
        <v>1</v>
      </c>
      <c r="H5627" s="20">
        <f t="shared" si="873"/>
        <v>24</v>
      </c>
      <c r="I5627" s="20">
        <f t="shared" si="878"/>
        <v>6</v>
      </c>
      <c r="J5627" s="21">
        <f t="shared" si="879"/>
        <v>39682</v>
      </c>
      <c r="K5627" s="21"/>
      <c r="L5627" s="21" t="str">
        <f t="shared" si="874"/>
        <v>Friday</v>
      </c>
      <c r="M5627" s="20">
        <f t="shared" si="875"/>
        <v>8</v>
      </c>
      <c r="N5627" s="19">
        <v>4095</v>
      </c>
      <c r="O5627" s="4">
        <f>MATCH(N5627-1,'Supply Data'!$K$12:$K$17)+1</f>
        <v>4</v>
      </c>
      <c r="P5627">
        <f>INDEX('Supply Data'!$L$12:$L$17,'Demand Data'!O5627)</f>
        <v>50</v>
      </c>
      <c r="R5627" t="str">
        <f t="shared" si="876"/>
        <v>22-Aug-08 Friday 6</v>
      </c>
    </row>
    <row r="5628" spans="4:18" x14ac:dyDescent="0.35">
      <c r="D5628" s="21">
        <f t="shared" si="877"/>
        <v>39682.249999986365</v>
      </c>
      <c r="E5628" s="21" t="b">
        <f t="shared" si="870"/>
        <v>0</v>
      </c>
      <c r="F5628" s="21" t="b">
        <f t="shared" si="871"/>
        <v>0</v>
      </c>
      <c r="G5628" s="20">
        <f t="shared" si="872"/>
        <v>1</v>
      </c>
      <c r="H5628" s="20">
        <f t="shared" si="873"/>
        <v>24</v>
      </c>
      <c r="I5628" s="20">
        <f t="shared" si="878"/>
        <v>7</v>
      </c>
      <c r="J5628" s="21">
        <f t="shared" si="879"/>
        <v>39682</v>
      </c>
      <c r="K5628" s="21"/>
      <c r="L5628" s="21" t="str">
        <f t="shared" si="874"/>
        <v>Friday</v>
      </c>
      <c r="M5628" s="20">
        <f t="shared" si="875"/>
        <v>8</v>
      </c>
      <c r="N5628" s="19">
        <v>4131</v>
      </c>
      <c r="O5628" s="4">
        <f>MATCH(N5628-1,'Supply Data'!$K$12:$K$17)+1</f>
        <v>4</v>
      </c>
      <c r="P5628">
        <f>INDEX('Supply Data'!$L$12:$L$17,'Demand Data'!O5628)</f>
        <v>50</v>
      </c>
      <c r="R5628" t="str">
        <f t="shared" si="876"/>
        <v>22-Aug-08 Friday 7</v>
      </c>
    </row>
    <row r="5629" spans="4:18" x14ac:dyDescent="0.35">
      <c r="D5629" s="21">
        <f t="shared" si="877"/>
        <v>39682.291666653029</v>
      </c>
      <c r="E5629" s="21" t="b">
        <f t="shared" si="870"/>
        <v>0</v>
      </c>
      <c r="F5629" s="21" t="b">
        <f t="shared" si="871"/>
        <v>0</v>
      </c>
      <c r="G5629" s="20">
        <f t="shared" si="872"/>
        <v>1</v>
      </c>
      <c r="H5629" s="20">
        <f t="shared" si="873"/>
        <v>24</v>
      </c>
      <c r="I5629" s="20">
        <f t="shared" si="878"/>
        <v>8</v>
      </c>
      <c r="J5629" s="21">
        <f t="shared" si="879"/>
        <v>39682</v>
      </c>
      <c r="K5629" s="21"/>
      <c r="L5629" s="21" t="str">
        <f t="shared" si="874"/>
        <v>Friday</v>
      </c>
      <c r="M5629" s="20">
        <f t="shared" si="875"/>
        <v>8</v>
      </c>
      <c r="N5629" s="19">
        <v>4768.5</v>
      </c>
      <c r="O5629" s="4">
        <f>MATCH(N5629-1,'Supply Data'!$K$12:$K$17)+1</f>
        <v>4</v>
      </c>
      <c r="P5629">
        <f>INDEX('Supply Data'!$L$12:$L$17,'Demand Data'!O5629)</f>
        <v>50</v>
      </c>
      <c r="R5629" t="str">
        <f t="shared" si="876"/>
        <v>22-Aug-08 Friday 8</v>
      </c>
    </row>
    <row r="5630" spans="4:18" x14ac:dyDescent="0.35">
      <c r="D5630" s="21">
        <f t="shared" si="877"/>
        <v>39682.333333319693</v>
      </c>
      <c r="E5630" s="21" t="b">
        <f t="shared" si="870"/>
        <v>0</v>
      </c>
      <c r="F5630" s="21" t="b">
        <f t="shared" si="871"/>
        <v>0</v>
      </c>
      <c r="G5630" s="20">
        <f t="shared" si="872"/>
        <v>1</v>
      </c>
      <c r="H5630" s="20">
        <f t="shared" si="873"/>
        <v>24</v>
      </c>
      <c r="I5630" s="20">
        <f t="shared" si="878"/>
        <v>9</v>
      </c>
      <c r="J5630" s="21">
        <f t="shared" si="879"/>
        <v>39682</v>
      </c>
      <c r="K5630" s="21"/>
      <c r="L5630" s="21" t="str">
        <f t="shared" si="874"/>
        <v>Friday</v>
      </c>
      <c r="M5630" s="20">
        <f t="shared" si="875"/>
        <v>8</v>
      </c>
      <c r="N5630" s="19">
        <v>5425.5</v>
      </c>
      <c r="O5630" s="4">
        <f>MATCH(N5630-1,'Supply Data'!$K$12:$K$17)+1</f>
        <v>5</v>
      </c>
      <c r="P5630">
        <f>INDEX('Supply Data'!$L$12:$L$17,'Demand Data'!O5630)</f>
        <v>75</v>
      </c>
      <c r="R5630" t="str">
        <f t="shared" si="876"/>
        <v>22-Aug-08 Friday 9</v>
      </c>
    </row>
    <row r="5631" spans="4:18" x14ac:dyDescent="0.35">
      <c r="D5631" s="21">
        <f t="shared" si="877"/>
        <v>39682.374999986358</v>
      </c>
      <c r="E5631" s="21" t="b">
        <f t="shared" si="870"/>
        <v>0</v>
      </c>
      <c r="F5631" s="21" t="b">
        <f t="shared" si="871"/>
        <v>0</v>
      </c>
      <c r="G5631" s="20">
        <f t="shared" si="872"/>
        <v>1</v>
      </c>
      <c r="H5631" s="20">
        <f t="shared" si="873"/>
        <v>24</v>
      </c>
      <c r="I5631" s="20">
        <f t="shared" si="878"/>
        <v>10</v>
      </c>
      <c r="J5631" s="21">
        <f t="shared" si="879"/>
        <v>39682</v>
      </c>
      <c r="K5631" s="21"/>
      <c r="L5631" s="21" t="str">
        <f t="shared" si="874"/>
        <v>Friday</v>
      </c>
      <c r="M5631" s="20">
        <f t="shared" si="875"/>
        <v>8</v>
      </c>
      <c r="N5631" s="19">
        <v>5623.5</v>
      </c>
      <c r="O5631" s="4">
        <f>MATCH(N5631-1,'Supply Data'!$K$12:$K$17)+1</f>
        <v>5</v>
      </c>
      <c r="P5631">
        <f>INDEX('Supply Data'!$L$12:$L$17,'Demand Data'!O5631)</f>
        <v>75</v>
      </c>
      <c r="R5631" t="str">
        <f t="shared" si="876"/>
        <v>22-Aug-08 Friday 10</v>
      </c>
    </row>
    <row r="5632" spans="4:18" x14ac:dyDescent="0.35">
      <c r="D5632" s="21">
        <f t="shared" si="877"/>
        <v>39682.416666653022</v>
      </c>
      <c r="E5632" s="21" t="b">
        <f t="shared" si="870"/>
        <v>0</v>
      </c>
      <c r="F5632" s="21" t="b">
        <f t="shared" si="871"/>
        <v>0</v>
      </c>
      <c r="G5632" s="20">
        <f t="shared" si="872"/>
        <v>1</v>
      </c>
      <c r="H5632" s="20">
        <f t="shared" si="873"/>
        <v>24</v>
      </c>
      <c r="I5632" s="20">
        <f t="shared" si="878"/>
        <v>11</v>
      </c>
      <c r="J5632" s="21">
        <f t="shared" si="879"/>
        <v>39682</v>
      </c>
      <c r="K5632" s="21"/>
      <c r="L5632" s="21" t="str">
        <f t="shared" si="874"/>
        <v>Friday</v>
      </c>
      <c r="M5632" s="20">
        <f t="shared" si="875"/>
        <v>8</v>
      </c>
      <c r="N5632" s="19">
        <v>5845.5</v>
      </c>
      <c r="O5632" s="4">
        <f>MATCH(N5632-1,'Supply Data'!$K$12:$K$17)+1</f>
        <v>5</v>
      </c>
      <c r="P5632">
        <f>INDEX('Supply Data'!$L$12:$L$17,'Demand Data'!O5632)</f>
        <v>75</v>
      </c>
      <c r="R5632" t="str">
        <f t="shared" si="876"/>
        <v>22-Aug-08 Friday 11</v>
      </c>
    </row>
    <row r="5633" spans="4:18" x14ac:dyDescent="0.35">
      <c r="D5633" s="21">
        <f t="shared" si="877"/>
        <v>39682.458333319686</v>
      </c>
      <c r="E5633" s="21" t="b">
        <f t="shared" si="870"/>
        <v>0</v>
      </c>
      <c r="F5633" s="21" t="b">
        <f t="shared" si="871"/>
        <v>0</v>
      </c>
      <c r="G5633" s="20">
        <f t="shared" si="872"/>
        <v>1</v>
      </c>
      <c r="H5633" s="20">
        <f t="shared" si="873"/>
        <v>24</v>
      </c>
      <c r="I5633" s="20">
        <f t="shared" si="878"/>
        <v>12</v>
      </c>
      <c r="J5633" s="21">
        <f t="shared" si="879"/>
        <v>39682</v>
      </c>
      <c r="K5633" s="21"/>
      <c r="L5633" s="21" t="str">
        <f t="shared" si="874"/>
        <v>Friday</v>
      </c>
      <c r="M5633" s="20">
        <f t="shared" si="875"/>
        <v>8</v>
      </c>
      <c r="N5633" s="19">
        <v>5622</v>
      </c>
      <c r="O5633" s="4">
        <f>MATCH(N5633-1,'Supply Data'!$K$12:$K$17)+1</f>
        <v>5</v>
      </c>
      <c r="P5633">
        <f>INDEX('Supply Data'!$L$12:$L$17,'Demand Data'!O5633)</f>
        <v>75</v>
      </c>
      <c r="R5633" t="str">
        <f t="shared" si="876"/>
        <v>22-Aug-08 Friday 12</v>
      </c>
    </row>
    <row r="5634" spans="4:18" x14ac:dyDescent="0.35">
      <c r="D5634" s="21">
        <f t="shared" si="877"/>
        <v>39682.49999998635</v>
      </c>
      <c r="E5634" s="21" t="b">
        <f t="shared" si="870"/>
        <v>0</v>
      </c>
      <c r="F5634" s="21" t="b">
        <f t="shared" si="871"/>
        <v>0</v>
      </c>
      <c r="G5634" s="20">
        <f t="shared" si="872"/>
        <v>1</v>
      </c>
      <c r="H5634" s="20">
        <f t="shared" si="873"/>
        <v>24</v>
      </c>
      <c r="I5634" s="20">
        <f t="shared" si="878"/>
        <v>13</v>
      </c>
      <c r="J5634" s="21">
        <f t="shared" si="879"/>
        <v>39682</v>
      </c>
      <c r="K5634" s="21"/>
      <c r="L5634" s="21" t="str">
        <f t="shared" si="874"/>
        <v>Friday</v>
      </c>
      <c r="M5634" s="20">
        <f t="shared" si="875"/>
        <v>8</v>
      </c>
      <c r="N5634" s="19">
        <v>5788.5</v>
      </c>
      <c r="O5634" s="4">
        <f>MATCH(N5634-1,'Supply Data'!$K$12:$K$17)+1</f>
        <v>5</v>
      </c>
      <c r="P5634">
        <f>INDEX('Supply Data'!$L$12:$L$17,'Demand Data'!O5634)</f>
        <v>75</v>
      </c>
      <c r="R5634" t="str">
        <f t="shared" si="876"/>
        <v>22-Aug-08 Friday 13</v>
      </c>
    </row>
    <row r="5635" spans="4:18" x14ac:dyDescent="0.35">
      <c r="D5635" s="21">
        <f t="shared" si="877"/>
        <v>39682.541666653015</v>
      </c>
      <c r="E5635" s="21" t="b">
        <f t="shared" si="870"/>
        <v>0</v>
      </c>
      <c r="F5635" s="21" t="b">
        <f t="shared" si="871"/>
        <v>0</v>
      </c>
      <c r="G5635" s="20">
        <f t="shared" si="872"/>
        <v>1</v>
      </c>
      <c r="H5635" s="20">
        <f t="shared" si="873"/>
        <v>24</v>
      </c>
      <c r="I5635" s="20">
        <f t="shared" si="878"/>
        <v>14</v>
      </c>
      <c r="J5635" s="21">
        <f t="shared" si="879"/>
        <v>39682</v>
      </c>
      <c r="K5635" s="21"/>
      <c r="L5635" s="21" t="str">
        <f t="shared" si="874"/>
        <v>Friday</v>
      </c>
      <c r="M5635" s="20">
        <f t="shared" si="875"/>
        <v>8</v>
      </c>
      <c r="N5635" s="19">
        <v>5859</v>
      </c>
      <c r="O5635" s="4">
        <f>MATCH(N5635-1,'Supply Data'!$K$12:$K$17)+1</f>
        <v>5</v>
      </c>
      <c r="P5635">
        <f>INDEX('Supply Data'!$L$12:$L$17,'Demand Data'!O5635)</f>
        <v>75</v>
      </c>
      <c r="R5635" t="str">
        <f t="shared" si="876"/>
        <v>22-Aug-08 Friday 14</v>
      </c>
    </row>
    <row r="5636" spans="4:18" x14ac:dyDescent="0.35">
      <c r="D5636" s="21">
        <f t="shared" si="877"/>
        <v>39682.583333319679</v>
      </c>
      <c r="E5636" s="21" t="b">
        <f t="shared" si="870"/>
        <v>0</v>
      </c>
      <c r="F5636" s="21" t="b">
        <f t="shared" si="871"/>
        <v>0</v>
      </c>
      <c r="G5636" s="20">
        <f t="shared" si="872"/>
        <v>1</v>
      </c>
      <c r="H5636" s="20">
        <f t="shared" si="873"/>
        <v>24</v>
      </c>
      <c r="I5636" s="20">
        <f t="shared" si="878"/>
        <v>15</v>
      </c>
      <c r="J5636" s="21">
        <f t="shared" si="879"/>
        <v>39682</v>
      </c>
      <c r="K5636" s="21"/>
      <c r="L5636" s="21" t="str">
        <f t="shared" si="874"/>
        <v>Friday</v>
      </c>
      <c r="M5636" s="20">
        <f t="shared" si="875"/>
        <v>8</v>
      </c>
      <c r="N5636" s="19">
        <v>5730</v>
      </c>
      <c r="O5636" s="4">
        <f>MATCH(N5636-1,'Supply Data'!$K$12:$K$17)+1</f>
        <v>5</v>
      </c>
      <c r="P5636">
        <f>INDEX('Supply Data'!$L$12:$L$17,'Demand Data'!O5636)</f>
        <v>75</v>
      </c>
      <c r="R5636" t="str">
        <f t="shared" si="876"/>
        <v>22-Aug-08 Friday 15</v>
      </c>
    </row>
    <row r="5637" spans="4:18" x14ac:dyDescent="0.35">
      <c r="D5637" s="21">
        <f t="shared" si="877"/>
        <v>39682.624999986343</v>
      </c>
      <c r="E5637" s="21" t="b">
        <f t="shared" si="870"/>
        <v>0</v>
      </c>
      <c r="F5637" s="21" t="b">
        <f t="shared" si="871"/>
        <v>0</v>
      </c>
      <c r="G5637" s="20">
        <f t="shared" si="872"/>
        <v>1</v>
      </c>
      <c r="H5637" s="20">
        <f t="shared" si="873"/>
        <v>24</v>
      </c>
      <c r="I5637" s="20">
        <f t="shared" si="878"/>
        <v>16</v>
      </c>
      <c r="J5637" s="21">
        <f t="shared" si="879"/>
        <v>39682</v>
      </c>
      <c r="K5637" s="21"/>
      <c r="L5637" s="21" t="str">
        <f t="shared" si="874"/>
        <v>Friday</v>
      </c>
      <c r="M5637" s="20">
        <f t="shared" si="875"/>
        <v>8</v>
      </c>
      <c r="N5637" s="19">
        <v>5625</v>
      </c>
      <c r="O5637" s="4">
        <f>MATCH(N5637-1,'Supply Data'!$K$12:$K$17)+1</f>
        <v>5</v>
      </c>
      <c r="P5637">
        <f>INDEX('Supply Data'!$L$12:$L$17,'Demand Data'!O5637)</f>
        <v>75</v>
      </c>
      <c r="R5637" t="str">
        <f t="shared" si="876"/>
        <v>22-Aug-08 Friday 16</v>
      </c>
    </row>
    <row r="5638" spans="4:18" x14ac:dyDescent="0.35">
      <c r="D5638" s="21">
        <f t="shared" si="877"/>
        <v>39682.666666653007</v>
      </c>
      <c r="E5638" s="21" t="b">
        <f t="shared" ref="E5638:E5701" si="880">D5638=$D$2</f>
        <v>0</v>
      </c>
      <c r="F5638" s="21" t="b">
        <f t="shared" ref="F5638:F5701" si="881">D5638=$E$2</f>
        <v>0</v>
      </c>
      <c r="G5638" s="20">
        <f t="shared" si="872"/>
        <v>1</v>
      </c>
      <c r="H5638" s="20">
        <f t="shared" si="873"/>
        <v>24</v>
      </c>
      <c r="I5638" s="20">
        <f t="shared" si="878"/>
        <v>17</v>
      </c>
      <c r="J5638" s="21">
        <f t="shared" si="879"/>
        <v>39682</v>
      </c>
      <c r="K5638" s="21"/>
      <c r="L5638" s="21" t="str">
        <f t="shared" si="874"/>
        <v>Friday</v>
      </c>
      <c r="M5638" s="20">
        <f t="shared" si="875"/>
        <v>8</v>
      </c>
      <c r="N5638" s="19">
        <v>5499</v>
      </c>
      <c r="O5638" s="4">
        <f>MATCH(N5638-1,'Supply Data'!$K$12:$K$17)+1</f>
        <v>5</v>
      </c>
      <c r="P5638">
        <f>INDEX('Supply Data'!$L$12:$L$17,'Demand Data'!O5638)</f>
        <v>75</v>
      </c>
      <c r="R5638" t="str">
        <f t="shared" si="876"/>
        <v>22-Aug-08 Friday 17</v>
      </c>
    </row>
    <row r="5639" spans="4:18" x14ac:dyDescent="0.35">
      <c r="D5639" s="21">
        <f t="shared" si="877"/>
        <v>39682.708333319672</v>
      </c>
      <c r="E5639" s="21" t="b">
        <f t="shared" si="880"/>
        <v>0</v>
      </c>
      <c r="F5639" s="21" t="b">
        <f t="shared" si="881"/>
        <v>0</v>
      </c>
      <c r="G5639" s="20">
        <f t="shared" ref="G5639:G5702" si="882">IF(E5639,2,IF(F5639,3,1))</f>
        <v>1</v>
      </c>
      <c r="H5639" s="20">
        <f t="shared" ref="H5639:H5702" si="883">CHOOSE(G5639,24,23,25)</f>
        <v>24</v>
      </c>
      <c r="I5639" s="20">
        <f t="shared" si="878"/>
        <v>18</v>
      </c>
      <c r="J5639" s="21">
        <f t="shared" si="879"/>
        <v>39682</v>
      </c>
      <c r="K5639" s="21"/>
      <c r="L5639" s="21" t="str">
        <f t="shared" ref="L5639:L5702" si="884">TEXT(J5639,"ddddd")</f>
        <v>Friday</v>
      </c>
      <c r="M5639" s="20">
        <f t="shared" ref="M5639:M5702" si="885">MONTH(D5639)</f>
        <v>8</v>
      </c>
      <c r="N5639" s="19">
        <v>5559</v>
      </c>
      <c r="O5639" s="4">
        <f>MATCH(N5639-1,'Supply Data'!$K$12:$K$17)+1</f>
        <v>5</v>
      </c>
      <c r="P5639">
        <f>INDEX('Supply Data'!$L$12:$L$17,'Demand Data'!O5639)</f>
        <v>75</v>
      </c>
      <c r="R5639" t="str">
        <f t="shared" ref="R5639:R5702" si="886">TEXT(D5639,"dd-mmm-yy ddddd")&amp;" "&amp;I5639</f>
        <v>22-Aug-08 Friday 18</v>
      </c>
    </row>
    <row r="5640" spans="4:18" x14ac:dyDescent="0.35">
      <c r="D5640" s="21">
        <f t="shared" ref="D5640:D5703" si="887">D5639+1/24</f>
        <v>39682.749999986336</v>
      </c>
      <c r="E5640" s="21" t="b">
        <f t="shared" si="880"/>
        <v>0</v>
      </c>
      <c r="F5640" s="21" t="b">
        <f t="shared" si="881"/>
        <v>0</v>
      </c>
      <c r="G5640" s="20">
        <f t="shared" si="882"/>
        <v>1</v>
      </c>
      <c r="H5640" s="20">
        <f t="shared" si="883"/>
        <v>24</v>
      </c>
      <c r="I5640" s="20">
        <f t="shared" ref="I5640:I5703" si="888">IF(I5639&gt;=H5640,1,I5639+1)</f>
        <v>19</v>
      </c>
      <c r="J5640" s="21">
        <f t="shared" ref="J5640:J5703" si="889">IF(I5640=1,J5639+1,J5639)</f>
        <v>39682</v>
      </c>
      <c r="K5640" s="21"/>
      <c r="L5640" s="21" t="str">
        <f t="shared" si="884"/>
        <v>Friday</v>
      </c>
      <c r="M5640" s="20">
        <f t="shared" si="885"/>
        <v>8</v>
      </c>
      <c r="N5640" s="19">
        <v>6024</v>
      </c>
      <c r="O5640" s="4">
        <f>MATCH(N5640-1,'Supply Data'!$K$12:$K$17)+1</f>
        <v>5</v>
      </c>
      <c r="P5640">
        <f>INDEX('Supply Data'!$L$12:$L$17,'Demand Data'!O5640)</f>
        <v>75</v>
      </c>
      <c r="R5640" t="str">
        <f t="shared" si="886"/>
        <v>22-Aug-08 Friday 19</v>
      </c>
    </row>
    <row r="5641" spans="4:18" x14ac:dyDescent="0.35">
      <c r="D5641" s="21">
        <f t="shared" si="887"/>
        <v>39682.791666653</v>
      </c>
      <c r="E5641" s="21" t="b">
        <f t="shared" si="880"/>
        <v>0</v>
      </c>
      <c r="F5641" s="21" t="b">
        <f t="shared" si="881"/>
        <v>0</v>
      </c>
      <c r="G5641" s="20">
        <f t="shared" si="882"/>
        <v>1</v>
      </c>
      <c r="H5641" s="20">
        <f t="shared" si="883"/>
        <v>24</v>
      </c>
      <c r="I5641" s="20">
        <f t="shared" si="888"/>
        <v>20</v>
      </c>
      <c r="J5641" s="21">
        <f t="shared" si="889"/>
        <v>39682</v>
      </c>
      <c r="K5641" s="21"/>
      <c r="L5641" s="21" t="str">
        <f t="shared" si="884"/>
        <v>Friday</v>
      </c>
      <c r="M5641" s="20">
        <f t="shared" si="885"/>
        <v>8</v>
      </c>
      <c r="N5641" s="19">
        <v>5845.5</v>
      </c>
      <c r="O5641" s="4">
        <f>MATCH(N5641-1,'Supply Data'!$K$12:$K$17)+1</f>
        <v>5</v>
      </c>
      <c r="P5641">
        <f>INDEX('Supply Data'!$L$12:$L$17,'Demand Data'!O5641)</f>
        <v>75</v>
      </c>
      <c r="R5641" t="str">
        <f t="shared" si="886"/>
        <v>22-Aug-08 Friday 20</v>
      </c>
    </row>
    <row r="5642" spans="4:18" x14ac:dyDescent="0.35">
      <c r="D5642" s="21">
        <f t="shared" si="887"/>
        <v>39682.833333319664</v>
      </c>
      <c r="E5642" s="21" t="b">
        <f t="shared" si="880"/>
        <v>0</v>
      </c>
      <c r="F5642" s="21" t="b">
        <f t="shared" si="881"/>
        <v>0</v>
      </c>
      <c r="G5642" s="20">
        <f t="shared" si="882"/>
        <v>1</v>
      </c>
      <c r="H5642" s="20">
        <f t="shared" si="883"/>
        <v>24</v>
      </c>
      <c r="I5642" s="20">
        <f t="shared" si="888"/>
        <v>21</v>
      </c>
      <c r="J5642" s="21">
        <f t="shared" si="889"/>
        <v>39682</v>
      </c>
      <c r="K5642" s="21"/>
      <c r="L5642" s="21" t="str">
        <f t="shared" si="884"/>
        <v>Friday</v>
      </c>
      <c r="M5642" s="20">
        <f t="shared" si="885"/>
        <v>8</v>
      </c>
      <c r="N5642" s="19">
        <v>5445</v>
      </c>
      <c r="O5642" s="4">
        <f>MATCH(N5642-1,'Supply Data'!$K$12:$K$17)+1</f>
        <v>5</v>
      </c>
      <c r="P5642">
        <f>INDEX('Supply Data'!$L$12:$L$17,'Demand Data'!O5642)</f>
        <v>75</v>
      </c>
      <c r="R5642" t="str">
        <f t="shared" si="886"/>
        <v>22-Aug-08 Friday 21</v>
      </c>
    </row>
    <row r="5643" spans="4:18" x14ac:dyDescent="0.35">
      <c r="D5643" s="21">
        <f t="shared" si="887"/>
        <v>39682.874999986328</v>
      </c>
      <c r="E5643" s="21" t="b">
        <f t="shared" si="880"/>
        <v>0</v>
      </c>
      <c r="F5643" s="21" t="b">
        <f t="shared" si="881"/>
        <v>0</v>
      </c>
      <c r="G5643" s="20">
        <f t="shared" si="882"/>
        <v>1</v>
      </c>
      <c r="H5643" s="20">
        <f t="shared" si="883"/>
        <v>24</v>
      </c>
      <c r="I5643" s="20">
        <f t="shared" si="888"/>
        <v>22</v>
      </c>
      <c r="J5643" s="21">
        <f t="shared" si="889"/>
        <v>39682</v>
      </c>
      <c r="K5643" s="21"/>
      <c r="L5643" s="21" t="str">
        <f t="shared" si="884"/>
        <v>Friday</v>
      </c>
      <c r="M5643" s="20">
        <f t="shared" si="885"/>
        <v>8</v>
      </c>
      <c r="N5643" s="19">
        <v>5062.5</v>
      </c>
      <c r="O5643" s="4">
        <f>MATCH(N5643-1,'Supply Data'!$K$12:$K$17)+1</f>
        <v>5</v>
      </c>
      <c r="P5643">
        <f>INDEX('Supply Data'!$L$12:$L$17,'Demand Data'!O5643)</f>
        <v>75</v>
      </c>
      <c r="R5643" t="str">
        <f t="shared" si="886"/>
        <v>22-Aug-08 Friday 22</v>
      </c>
    </row>
    <row r="5644" spans="4:18" x14ac:dyDescent="0.35">
      <c r="D5644" s="21">
        <f t="shared" si="887"/>
        <v>39682.916666652993</v>
      </c>
      <c r="E5644" s="21" t="b">
        <f t="shared" si="880"/>
        <v>0</v>
      </c>
      <c r="F5644" s="21" t="b">
        <f t="shared" si="881"/>
        <v>0</v>
      </c>
      <c r="G5644" s="20">
        <f t="shared" si="882"/>
        <v>1</v>
      </c>
      <c r="H5644" s="20">
        <f t="shared" si="883"/>
        <v>24</v>
      </c>
      <c r="I5644" s="20">
        <f t="shared" si="888"/>
        <v>23</v>
      </c>
      <c r="J5644" s="21">
        <f t="shared" si="889"/>
        <v>39682</v>
      </c>
      <c r="K5644" s="21"/>
      <c r="L5644" s="21" t="str">
        <f t="shared" si="884"/>
        <v>Friday</v>
      </c>
      <c r="M5644" s="20">
        <f t="shared" si="885"/>
        <v>8</v>
      </c>
      <c r="N5644" s="19">
        <v>4695</v>
      </c>
      <c r="O5644" s="4">
        <f>MATCH(N5644-1,'Supply Data'!$K$12:$K$17)+1</f>
        <v>4</v>
      </c>
      <c r="P5644">
        <f>INDEX('Supply Data'!$L$12:$L$17,'Demand Data'!O5644)</f>
        <v>50</v>
      </c>
      <c r="R5644" t="str">
        <f t="shared" si="886"/>
        <v>22-Aug-08 Friday 23</v>
      </c>
    </row>
    <row r="5645" spans="4:18" x14ac:dyDescent="0.35">
      <c r="D5645" s="21">
        <f t="shared" si="887"/>
        <v>39682.958333319657</v>
      </c>
      <c r="E5645" s="21" t="b">
        <f t="shared" si="880"/>
        <v>0</v>
      </c>
      <c r="F5645" s="21" t="b">
        <f t="shared" si="881"/>
        <v>0</v>
      </c>
      <c r="G5645" s="20">
        <f t="shared" si="882"/>
        <v>1</v>
      </c>
      <c r="H5645" s="20">
        <f t="shared" si="883"/>
        <v>24</v>
      </c>
      <c r="I5645" s="20">
        <f t="shared" si="888"/>
        <v>24</v>
      </c>
      <c r="J5645" s="21">
        <f t="shared" si="889"/>
        <v>39682</v>
      </c>
      <c r="K5645" s="21"/>
      <c r="L5645" s="21" t="str">
        <f t="shared" si="884"/>
        <v>Friday</v>
      </c>
      <c r="M5645" s="20">
        <f t="shared" si="885"/>
        <v>8</v>
      </c>
      <c r="N5645" s="19">
        <v>4329</v>
      </c>
      <c r="O5645" s="4">
        <f>MATCH(N5645-1,'Supply Data'!$K$12:$K$17)+1</f>
        <v>4</v>
      </c>
      <c r="P5645">
        <f>INDEX('Supply Data'!$L$12:$L$17,'Demand Data'!O5645)</f>
        <v>50</v>
      </c>
      <c r="R5645" t="str">
        <f t="shared" si="886"/>
        <v>22-Aug-08 Friday 24</v>
      </c>
    </row>
    <row r="5646" spans="4:18" x14ac:dyDescent="0.35">
      <c r="D5646" s="21">
        <f t="shared" si="887"/>
        <v>39682.999999986321</v>
      </c>
      <c r="E5646" s="21" t="b">
        <f t="shared" si="880"/>
        <v>0</v>
      </c>
      <c r="F5646" s="21" t="b">
        <f t="shared" si="881"/>
        <v>0</v>
      </c>
      <c r="G5646" s="20">
        <f t="shared" si="882"/>
        <v>1</v>
      </c>
      <c r="H5646" s="20">
        <f t="shared" si="883"/>
        <v>24</v>
      </c>
      <c r="I5646" s="20">
        <f t="shared" si="888"/>
        <v>1</v>
      </c>
      <c r="J5646" s="21">
        <f t="shared" si="889"/>
        <v>39683</v>
      </c>
      <c r="K5646" s="21"/>
      <c r="L5646" s="21" t="str">
        <f t="shared" si="884"/>
        <v>Saturday</v>
      </c>
      <c r="M5646" s="20">
        <f t="shared" si="885"/>
        <v>8</v>
      </c>
      <c r="N5646" s="19">
        <v>4195.5</v>
      </c>
      <c r="O5646" s="4">
        <f>MATCH(N5646-1,'Supply Data'!$K$12:$K$17)+1</f>
        <v>4</v>
      </c>
      <c r="P5646">
        <f>INDEX('Supply Data'!$L$12:$L$17,'Demand Data'!O5646)</f>
        <v>50</v>
      </c>
      <c r="R5646" t="str">
        <f t="shared" si="886"/>
        <v>23-Aug-08 Saturday 1</v>
      </c>
    </row>
    <row r="5647" spans="4:18" x14ac:dyDescent="0.35">
      <c r="D5647" s="21">
        <f t="shared" si="887"/>
        <v>39683.041666652985</v>
      </c>
      <c r="E5647" s="21" t="b">
        <f t="shared" si="880"/>
        <v>0</v>
      </c>
      <c r="F5647" s="21" t="b">
        <f t="shared" si="881"/>
        <v>0</v>
      </c>
      <c r="G5647" s="20">
        <f t="shared" si="882"/>
        <v>1</v>
      </c>
      <c r="H5647" s="20">
        <f t="shared" si="883"/>
        <v>24</v>
      </c>
      <c r="I5647" s="20">
        <f t="shared" si="888"/>
        <v>2</v>
      </c>
      <c r="J5647" s="21">
        <f t="shared" si="889"/>
        <v>39683</v>
      </c>
      <c r="K5647" s="21"/>
      <c r="L5647" s="21" t="str">
        <f t="shared" si="884"/>
        <v>Saturday</v>
      </c>
      <c r="M5647" s="20">
        <f t="shared" si="885"/>
        <v>8</v>
      </c>
      <c r="N5647" s="19">
        <v>4050</v>
      </c>
      <c r="O5647" s="4">
        <f>MATCH(N5647-1,'Supply Data'!$K$12:$K$17)+1</f>
        <v>4</v>
      </c>
      <c r="P5647">
        <f>INDEX('Supply Data'!$L$12:$L$17,'Demand Data'!O5647)</f>
        <v>50</v>
      </c>
      <c r="R5647" t="str">
        <f t="shared" si="886"/>
        <v>23-Aug-08 Saturday 2</v>
      </c>
    </row>
    <row r="5648" spans="4:18" x14ac:dyDescent="0.35">
      <c r="D5648" s="21">
        <f t="shared" si="887"/>
        <v>39683.08333331965</v>
      </c>
      <c r="E5648" s="21" t="b">
        <f t="shared" si="880"/>
        <v>0</v>
      </c>
      <c r="F5648" s="21" t="b">
        <f t="shared" si="881"/>
        <v>0</v>
      </c>
      <c r="G5648" s="20">
        <f t="shared" si="882"/>
        <v>1</v>
      </c>
      <c r="H5648" s="20">
        <f t="shared" si="883"/>
        <v>24</v>
      </c>
      <c r="I5648" s="20">
        <f t="shared" si="888"/>
        <v>3</v>
      </c>
      <c r="J5648" s="21">
        <f t="shared" si="889"/>
        <v>39683</v>
      </c>
      <c r="K5648" s="21"/>
      <c r="L5648" s="21" t="str">
        <f t="shared" si="884"/>
        <v>Saturday</v>
      </c>
      <c r="M5648" s="20">
        <f t="shared" si="885"/>
        <v>8</v>
      </c>
      <c r="N5648" s="19">
        <v>3936</v>
      </c>
      <c r="O5648" s="4">
        <f>MATCH(N5648-1,'Supply Data'!$K$12:$K$17)+1</f>
        <v>4</v>
      </c>
      <c r="P5648">
        <f>INDEX('Supply Data'!$L$12:$L$17,'Demand Data'!O5648)</f>
        <v>50</v>
      </c>
      <c r="R5648" t="str">
        <f t="shared" si="886"/>
        <v>23-Aug-08 Saturday 3</v>
      </c>
    </row>
    <row r="5649" spans="4:18" x14ac:dyDescent="0.35">
      <c r="D5649" s="21">
        <f t="shared" si="887"/>
        <v>39683.124999986314</v>
      </c>
      <c r="E5649" s="21" t="b">
        <f t="shared" si="880"/>
        <v>0</v>
      </c>
      <c r="F5649" s="21" t="b">
        <f t="shared" si="881"/>
        <v>0</v>
      </c>
      <c r="G5649" s="20">
        <f t="shared" si="882"/>
        <v>1</v>
      </c>
      <c r="H5649" s="20">
        <f t="shared" si="883"/>
        <v>24</v>
      </c>
      <c r="I5649" s="20">
        <f t="shared" si="888"/>
        <v>4</v>
      </c>
      <c r="J5649" s="21">
        <f t="shared" si="889"/>
        <v>39683</v>
      </c>
      <c r="K5649" s="21"/>
      <c r="L5649" s="21" t="str">
        <f t="shared" si="884"/>
        <v>Saturday</v>
      </c>
      <c r="M5649" s="20">
        <f t="shared" si="885"/>
        <v>8</v>
      </c>
      <c r="N5649" s="19">
        <v>3910.5</v>
      </c>
      <c r="O5649" s="4">
        <f>MATCH(N5649-1,'Supply Data'!$K$12:$K$17)+1</f>
        <v>4</v>
      </c>
      <c r="P5649">
        <f>INDEX('Supply Data'!$L$12:$L$17,'Demand Data'!O5649)</f>
        <v>50</v>
      </c>
      <c r="R5649" t="str">
        <f t="shared" si="886"/>
        <v>23-Aug-08 Saturday 4</v>
      </c>
    </row>
    <row r="5650" spans="4:18" x14ac:dyDescent="0.35">
      <c r="D5650" s="21">
        <f t="shared" si="887"/>
        <v>39683.166666652978</v>
      </c>
      <c r="E5650" s="21" t="b">
        <f t="shared" si="880"/>
        <v>0</v>
      </c>
      <c r="F5650" s="21" t="b">
        <f t="shared" si="881"/>
        <v>0</v>
      </c>
      <c r="G5650" s="20">
        <f t="shared" si="882"/>
        <v>1</v>
      </c>
      <c r="H5650" s="20">
        <f t="shared" si="883"/>
        <v>24</v>
      </c>
      <c r="I5650" s="20">
        <f t="shared" si="888"/>
        <v>5</v>
      </c>
      <c r="J5650" s="21">
        <f t="shared" si="889"/>
        <v>39683</v>
      </c>
      <c r="K5650" s="21"/>
      <c r="L5650" s="21" t="str">
        <f t="shared" si="884"/>
        <v>Saturday</v>
      </c>
      <c r="M5650" s="20">
        <f t="shared" si="885"/>
        <v>8</v>
      </c>
      <c r="N5650" s="19">
        <v>4024.5</v>
      </c>
      <c r="O5650" s="4">
        <f>MATCH(N5650-1,'Supply Data'!$K$12:$K$17)+1</f>
        <v>4</v>
      </c>
      <c r="P5650">
        <f>INDEX('Supply Data'!$L$12:$L$17,'Demand Data'!O5650)</f>
        <v>50</v>
      </c>
      <c r="R5650" t="str">
        <f t="shared" si="886"/>
        <v>23-Aug-08 Saturday 5</v>
      </c>
    </row>
    <row r="5651" spans="4:18" x14ac:dyDescent="0.35">
      <c r="D5651" s="21">
        <f t="shared" si="887"/>
        <v>39683.208333319642</v>
      </c>
      <c r="E5651" s="21" t="b">
        <f t="shared" si="880"/>
        <v>0</v>
      </c>
      <c r="F5651" s="21" t="b">
        <f t="shared" si="881"/>
        <v>0</v>
      </c>
      <c r="G5651" s="20">
        <f t="shared" si="882"/>
        <v>1</v>
      </c>
      <c r="H5651" s="20">
        <f t="shared" si="883"/>
        <v>24</v>
      </c>
      <c r="I5651" s="20">
        <f t="shared" si="888"/>
        <v>6</v>
      </c>
      <c r="J5651" s="21">
        <f t="shared" si="889"/>
        <v>39683</v>
      </c>
      <c r="K5651" s="21"/>
      <c r="L5651" s="21" t="str">
        <f t="shared" si="884"/>
        <v>Saturday</v>
      </c>
      <c r="M5651" s="20">
        <f t="shared" si="885"/>
        <v>8</v>
      </c>
      <c r="N5651" s="19">
        <v>4123.5</v>
      </c>
      <c r="O5651" s="4">
        <f>MATCH(N5651-1,'Supply Data'!$K$12:$K$17)+1</f>
        <v>4</v>
      </c>
      <c r="P5651">
        <f>INDEX('Supply Data'!$L$12:$L$17,'Demand Data'!O5651)</f>
        <v>50</v>
      </c>
      <c r="R5651" t="str">
        <f t="shared" si="886"/>
        <v>23-Aug-08 Saturday 6</v>
      </c>
    </row>
    <row r="5652" spans="4:18" x14ac:dyDescent="0.35">
      <c r="D5652" s="21">
        <f t="shared" si="887"/>
        <v>39683.249999986307</v>
      </c>
      <c r="E5652" s="21" t="b">
        <f t="shared" si="880"/>
        <v>0</v>
      </c>
      <c r="F5652" s="21" t="b">
        <f t="shared" si="881"/>
        <v>0</v>
      </c>
      <c r="G5652" s="20">
        <f t="shared" si="882"/>
        <v>1</v>
      </c>
      <c r="H5652" s="20">
        <f t="shared" si="883"/>
        <v>24</v>
      </c>
      <c r="I5652" s="20">
        <f t="shared" si="888"/>
        <v>7</v>
      </c>
      <c r="J5652" s="21">
        <f t="shared" si="889"/>
        <v>39683</v>
      </c>
      <c r="K5652" s="21"/>
      <c r="L5652" s="21" t="str">
        <f t="shared" si="884"/>
        <v>Saturday</v>
      </c>
      <c r="M5652" s="20">
        <f t="shared" si="885"/>
        <v>8</v>
      </c>
      <c r="N5652" s="19">
        <v>4194</v>
      </c>
      <c r="O5652" s="4">
        <f>MATCH(N5652-1,'Supply Data'!$K$12:$K$17)+1</f>
        <v>4</v>
      </c>
      <c r="P5652">
        <f>INDEX('Supply Data'!$L$12:$L$17,'Demand Data'!O5652)</f>
        <v>50</v>
      </c>
      <c r="R5652" t="str">
        <f t="shared" si="886"/>
        <v>23-Aug-08 Saturday 7</v>
      </c>
    </row>
    <row r="5653" spans="4:18" x14ac:dyDescent="0.35">
      <c r="D5653" s="21">
        <f t="shared" si="887"/>
        <v>39683.291666652971</v>
      </c>
      <c r="E5653" s="21" t="b">
        <f t="shared" si="880"/>
        <v>0</v>
      </c>
      <c r="F5653" s="21" t="b">
        <f t="shared" si="881"/>
        <v>0</v>
      </c>
      <c r="G5653" s="20">
        <f t="shared" si="882"/>
        <v>1</v>
      </c>
      <c r="H5653" s="20">
        <f t="shared" si="883"/>
        <v>24</v>
      </c>
      <c r="I5653" s="20">
        <f t="shared" si="888"/>
        <v>8</v>
      </c>
      <c r="J5653" s="21">
        <f t="shared" si="889"/>
        <v>39683</v>
      </c>
      <c r="K5653" s="21"/>
      <c r="L5653" s="21" t="str">
        <f t="shared" si="884"/>
        <v>Saturday</v>
      </c>
      <c r="M5653" s="20">
        <f t="shared" si="885"/>
        <v>8</v>
      </c>
      <c r="N5653" s="19">
        <v>4680</v>
      </c>
      <c r="O5653" s="4">
        <f>MATCH(N5653-1,'Supply Data'!$K$12:$K$17)+1</f>
        <v>4</v>
      </c>
      <c r="P5653">
        <f>INDEX('Supply Data'!$L$12:$L$17,'Demand Data'!O5653)</f>
        <v>50</v>
      </c>
      <c r="R5653" t="str">
        <f t="shared" si="886"/>
        <v>23-Aug-08 Saturday 8</v>
      </c>
    </row>
    <row r="5654" spans="4:18" x14ac:dyDescent="0.35">
      <c r="D5654" s="21">
        <f t="shared" si="887"/>
        <v>39683.333333319635</v>
      </c>
      <c r="E5654" s="21" t="b">
        <f t="shared" si="880"/>
        <v>0</v>
      </c>
      <c r="F5654" s="21" t="b">
        <f t="shared" si="881"/>
        <v>0</v>
      </c>
      <c r="G5654" s="20">
        <f t="shared" si="882"/>
        <v>1</v>
      </c>
      <c r="H5654" s="20">
        <f t="shared" si="883"/>
        <v>24</v>
      </c>
      <c r="I5654" s="20">
        <f t="shared" si="888"/>
        <v>9</v>
      </c>
      <c r="J5654" s="21">
        <f t="shared" si="889"/>
        <v>39683</v>
      </c>
      <c r="K5654" s="21"/>
      <c r="L5654" s="21" t="str">
        <f t="shared" si="884"/>
        <v>Saturday</v>
      </c>
      <c r="M5654" s="20">
        <f t="shared" si="885"/>
        <v>8</v>
      </c>
      <c r="N5654" s="19">
        <v>5452.5</v>
      </c>
      <c r="O5654" s="4">
        <f>MATCH(N5654-1,'Supply Data'!$K$12:$K$17)+1</f>
        <v>5</v>
      </c>
      <c r="P5654">
        <f>INDEX('Supply Data'!$L$12:$L$17,'Demand Data'!O5654)</f>
        <v>75</v>
      </c>
      <c r="R5654" t="str">
        <f t="shared" si="886"/>
        <v>23-Aug-08 Saturday 9</v>
      </c>
    </row>
    <row r="5655" spans="4:18" x14ac:dyDescent="0.35">
      <c r="D5655" s="21">
        <f t="shared" si="887"/>
        <v>39683.374999986299</v>
      </c>
      <c r="E5655" s="21" t="b">
        <f t="shared" si="880"/>
        <v>0</v>
      </c>
      <c r="F5655" s="21" t="b">
        <f t="shared" si="881"/>
        <v>0</v>
      </c>
      <c r="G5655" s="20">
        <f t="shared" si="882"/>
        <v>1</v>
      </c>
      <c r="H5655" s="20">
        <f t="shared" si="883"/>
        <v>24</v>
      </c>
      <c r="I5655" s="20">
        <f t="shared" si="888"/>
        <v>10</v>
      </c>
      <c r="J5655" s="21">
        <f t="shared" si="889"/>
        <v>39683</v>
      </c>
      <c r="K5655" s="21"/>
      <c r="L5655" s="21" t="str">
        <f t="shared" si="884"/>
        <v>Saturday</v>
      </c>
      <c r="M5655" s="20">
        <f t="shared" si="885"/>
        <v>8</v>
      </c>
      <c r="N5655" s="19">
        <v>5667</v>
      </c>
      <c r="O5655" s="4">
        <f>MATCH(N5655-1,'Supply Data'!$K$12:$K$17)+1</f>
        <v>5</v>
      </c>
      <c r="P5655">
        <f>INDEX('Supply Data'!$L$12:$L$17,'Demand Data'!O5655)</f>
        <v>75</v>
      </c>
      <c r="R5655" t="str">
        <f t="shared" si="886"/>
        <v>23-Aug-08 Saturday 10</v>
      </c>
    </row>
    <row r="5656" spans="4:18" x14ac:dyDescent="0.35">
      <c r="D5656" s="21">
        <f t="shared" si="887"/>
        <v>39683.416666652964</v>
      </c>
      <c r="E5656" s="21" t="b">
        <f t="shared" si="880"/>
        <v>0</v>
      </c>
      <c r="F5656" s="21" t="b">
        <f t="shared" si="881"/>
        <v>0</v>
      </c>
      <c r="G5656" s="20">
        <f t="shared" si="882"/>
        <v>1</v>
      </c>
      <c r="H5656" s="20">
        <f t="shared" si="883"/>
        <v>24</v>
      </c>
      <c r="I5656" s="20">
        <f t="shared" si="888"/>
        <v>11</v>
      </c>
      <c r="J5656" s="21">
        <f t="shared" si="889"/>
        <v>39683</v>
      </c>
      <c r="K5656" s="21"/>
      <c r="L5656" s="21" t="str">
        <f t="shared" si="884"/>
        <v>Saturday</v>
      </c>
      <c r="M5656" s="20">
        <f t="shared" si="885"/>
        <v>8</v>
      </c>
      <c r="N5656" s="19">
        <v>5976</v>
      </c>
      <c r="O5656" s="4">
        <f>MATCH(N5656-1,'Supply Data'!$K$12:$K$17)+1</f>
        <v>5</v>
      </c>
      <c r="P5656">
        <f>INDEX('Supply Data'!$L$12:$L$17,'Demand Data'!O5656)</f>
        <v>75</v>
      </c>
      <c r="R5656" t="str">
        <f t="shared" si="886"/>
        <v>23-Aug-08 Saturday 11</v>
      </c>
    </row>
    <row r="5657" spans="4:18" x14ac:dyDescent="0.35">
      <c r="D5657" s="21">
        <f t="shared" si="887"/>
        <v>39683.458333319628</v>
      </c>
      <c r="E5657" s="21" t="b">
        <f t="shared" si="880"/>
        <v>0</v>
      </c>
      <c r="F5657" s="21" t="b">
        <f t="shared" si="881"/>
        <v>0</v>
      </c>
      <c r="G5657" s="20">
        <f t="shared" si="882"/>
        <v>1</v>
      </c>
      <c r="H5657" s="20">
        <f t="shared" si="883"/>
        <v>24</v>
      </c>
      <c r="I5657" s="20">
        <f t="shared" si="888"/>
        <v>12</v>
      </c>
      <c r="J5657" s="21">
        <f t="shared" si="889"/>
        <v>39683</v>
      </c>
      <c r="K5657" s="21"/>
      <c r="L5657" s="21" t="str">
        <f t="shared" si="884"/>
        <v>Saturday</v>
      </c>
      <c r="M5657" s="20">
        <f t="shared" si="885"/>
        <v>8</v>
      </c>
      <c r="N5657" s="19">
        <v>5724</v>
      </c>
      <c r="O5657" s="4">
        <f>MATCH(N5657-1,'Supply Data'!$K$12:$K$17)+1</f>
        <v>5</v>
      </c>
      <c r="P5657">
        <f>INDEX('Supply Data'!$L$12:$L$17,'Demand Data'!O5657)</f>
        <v>75</v>
      </c>
      <c r="R5657" t="str">
        <f t="shared" si="886"/>
        <v>23-Aug-08 Saturday 12</v>
      </c>
    </row>
    <row r="5658" spans="4:18" x14ac:dyDescent="0.35">
      <c r="D5658" s="21">
        <f t="shared" si="887"/>
        <v>39683.499999986292</v>
      </c>
      <c r="E5658" s="21" t="b">
        <f t="shared" si="880"/>
        <v>0</v>
      </c>
      <c r="F5658" s="21" t="b">
        <f t="shared" si="881"/>
        <v>0</v>
      </c>
      <c r="G5658" s="20">
        <f t="shared" si="882"/>
        <v>1</v>
      </c>
      <c r="H5658" s="20">
        <f t="shared" si="883"/>
        <v>24</v>
      </c>
      <c r="I5658" s="20">
        <f t="shared" si="888"/>
        <v>13</v>
      </c>
      <c r="J5658" s="21">
        <f t="shared" si="889"/>
        <v>39683</v>
      </c>
      <c r="K5658" s="21"/>
      <c r="L5658" s="21" t="str">
        <f t="shared" si="884"/>
        <v>Saturday</v>
      </c>
      <c r="M5658" s="20">
        <f t="shared" si="885"/>
        <v>8</v>
      </c>
      <c r="N5658" s="19">
        <v>5890.5</v>
      </c>
      <c r="O5658" s="4">
        <f>MATCH(N5658-1,'Supply Data'!$K$12:$K$17)+1</f>
        <v>5</v>
      </c>
      <c r="P5658">
        <f>INDEX('Supply Data'!$L$12:$L$17,'Demand Data'!O5658)</f>
        <v>75</v>
      </c>
      <c r="R5658" t="str">
        <f t="shared" si="886"/>
        <v>23-Aug-08 Saturday 13</v>
      </c>
    </row>
    <row r="5659" spans="4:18" x14ac:dyDescent="0.35">
      <c r="D5659" s="21">
        <f t="shared" si="887"/>
        <v>39683.541666652956</v>
      </c>
      <c r="E5659" s="21" t="b">
        <f t="shared" si="880"/>
        <v>0</v>
      </c>
      <c r="F5659" s="21" t="b">
        <f t="shared" si="881"/>
        <v>0</v>
      </c>
      <c r="G5659" s="20">
        <f t="shared" si="882"/>
        <v>1</v>
      </c>
      <c r="H5659" s="20">
        <f t="shared" si="883"/>
        <v>24</v>
      </c>
      <c r="I5659" s="20">
        <f t="shared" si="888"/>
        <v>14</v>
      </c>
      <c r="J5659" s="21">
        <f t="shared" si="889"/>
        <v>39683</v>
      </c>
      <c r="K5659" s="21"/>
      <c r="L5659" s="21" t="str">
        <f t="shared" si="884"/>
        <v>Saturday</v>
      </c>
      <c r="M5659" s="20">
        <f t="shared" si="885"/>
        <v>8</v>
      </c>
      <c r="N5659" s="19">
        <v>6046.5</v>
      </c>
      <c r="O5659" s="4">
        <f>MATCH(N5659-1,'Supply Data'!$K$12:$K$17)+1</f>
        <v>5</v>
      </c>
      <c r="P5659">
        <f>INDEX('Supply Data'!$L$12:$L$17,'Demand Data'!O5659)</f>
        <v>75</v>
      </c>
      <c r="R5659" t="str">
        <f t="shared" si="886"/>
        <v>23-Aug-08 Saturday 14</v>
      </c>
    </row>
    <row r="5660" spans="4:18" x14ac:dyDescent="0.35">
      <c r="D5660" s="21">
        <f t="shared" si="887"/>
        <v>39683.583333319621</v>
      </c>
      <c r="E5660" s="21" t="b">
        <f t="shared" si="880"/>
        <v>0</v>
      </c>
      <c r="F5660" s="21" t="b">
        <f t="shared" si="881"/>
        <v>0</v>
      </c>
      <c r="G5660" s="20">
        <f t="shared" si="882"/>
        <v>1</v>
      </c>
      <c r="H5660" s="20">
        <f t="shared" si="883"/>
        <v>24</v>
      </c>
      <c r="I5660" s="20">
        <f t="shared" si="888"/>
        <v>15</v>
      </c>
      <c r="J5660" s="21">
        <f t="shared" si="889"/>
        <v>39683</v>
      </c>
      <c r="K5660" s="21"/>
      <c r="L5660" s="21" t="str">
        <f t="shared" si="884"/>
        <v>Saturday</v>
      </c>
      <c r="M5660" s="20">
        <f t="shared" si="885"/>
        <v>8</v>
      </c>
      <c r="N5660" s="19">
        <v>5799</v>
      </c>
      <c r="O5660" s="4">
        <f>MATCH(N5660-1,'Supply Data'!$K$12:$K$17)+1</f>
        <v>5</v>
      </c>
      <c r="P5660">
        <f>INDEX('Supply Data'!$L$12:$L$17,'Demand Data'!O5660)</f>
        <v>75</v>
      </c>
      <c r="R5660" t="str">
        <f t="shared" si="886"/>
        <v>23-Aug-08 Saturday 15</v>
      </c>
    </row>
    <row r="5661" spans="4:18" x14ac:dyDescent="0.35">
      <c r="D5661" s="21">
        <f t="shared" si="887"/>
        <v>39683.624999986285</v>
      </c>
      <c r="E5661" s="21" t="b">
        <f t="shared" si="880"/>
        <v>0</v>
      </c>
      <c r="F5661" s="21" t="b">
        <f t="shared" si="881"/>
        <v>0</v>
      </c>
      <c r="G5661" s="20">
        <f t="shared" si="882"/>
        <v>1</v>
      </c>
      <c r="H5661" s="20">
        <f t="shared" si="883"/>
        <v>24</v>
      </c>
      <c r="I5661" s="20">
        <f t="shared" si="888"/>
        <v>16</v>
      </c>
      <c r="J5661" s="21">
        <f t="shared" si="889"/>
        <v>39683</v>
      </c>
      <c r="K5661" s="21"/>
      <c r="L5661" s="21" t="str">
        <f t="shared" si="884"/>
        <v>Saturday</v>
      </c>
      <c r="M5661" s="20">
        <f t="shared" si="885"/>
        <v>8</v>
      </c>
      <c r="N5661" s="19">
        <v>5775</v>
      </c>
      <c r="O5661" s="4">
        <f>MATCH(N5661-1,'Supply Data'!$K$12:$K$17)+1</f>
        <v>5</v>
      </c>
      <c r="P5661">
        <f>INDEX('Supply Data'!$L$12:$L$17,'Demand Data'!O5661)</f>
        <v>75</v>
      </c>
      <c r="R5661" t="str">
        <f t="shared" si="886"/>
        <v>23-Aug-08 Saturday 16</v>
      </c>
    </row>
    <row r="5662" spans="4:18" x14ac:dyDescent="0.35">
      <c r="D5662" s="21">
        <f t="shared" si="887"/>
        <v>39683.666666652949</v>
      </c>
      <c r="E5662" s="21" t="b">
        <f t="shared" si="880"/>
        <v>0</v>
      </c>
      <c r="F5662" s="21" t="b">
        <f t="shared" si="881"/>
        <v>0</v>
      </c>
      <c r="G5662" s="20">
        <f t="shared" si="882"/>
        <v>1</v>
      </c>
      <c r="H5662" s="20">
        <f t="shared" si="883"/>
        <v>24</v>
      </c>
      <c r="I5662" s="20">
        <f t="shared" si="888"/>
        <v>17</v>
      </c>
      <c r="J5662" s="21">
        <f t="shared" si="889"/>
        <v>39683</v>
      </c>
      <c r="K5662" s="21"/>
      <c r="L5662" s="21" t="str">
        <f t="shared" si="884"/>
        <v>Saturday</v>
      </c>
      <c r="M5662" s="20">
        <f t="shared" si="885"/>
        <v>8</v>
      </c>
      <c r="N5662" s="19">
        <v>5539.5</v>
      </c>
      <c r="O5662" s="4">
        <f>MATCH(N5662-1,'Supply Data'!$K$12:$K$17)+1</f>
        <v>5</v>
      </c>
      <c r="P5662">
        <f>INDEX('Supply Data'!$L$12:$L$17,'Demand Data'!O5662)</f>
        <v>75</v>
      </c>
      <c r="R5662" t="str">
        <f t="shared" si="886"/>
        <v>23-Aug-08 Saturday 17</v>
      </c>
    </row>
    <row r="5663" spans="4:18" x14ac:dyDescent="0.35">
      <c r="D5663" s="21">
        <f t="shared" si="887"/>
        <v>39683.708333319613</v>
      </c>
      <c r="E5663" s="21" t="b">
        <f t="shared" si="880"/>
        <v>0</v>
      </c>
      <c r="F5663" s="21" t="b">
        <f t="shared" si="881"/>
        <v>0</v>
      </c>
      <c r="G5663" s="20">
        <f t="shared" si="882"/>
        <v>1</v>
      </c>
      <c r="H5663" s="20">
        <f t="shared" si="883"/>
        <v>24</v>
      </c>
      <c r="I5663" s="20">
        <f t="shared" si="888"/>
        <v>18</v>
      </c>
      <c r="J5663" s="21">
        <f t="shared" si="889"/>
        <v>39683</v>
      </c>
      <c r="K5663" s="21"/>
      <c r="L5663" s="21" t="str">
        <f t="shared" si="884"/>
        <v>Saturday</v>
      </c>
      <c r="M5663" s="20">
        <f t="shared" si="885"/>
        <v>8</v>
      </c>
      <c r="N5663" s="19">
        <v>5518.5</v>
      </c>
      <c r="O5663" s="4">
        <f>MATCH(N5663-1,'Supply Data'!$K$12:$K$17)+1</f>
        <v>5</v>
      </c>
      <c r="P5663">
        <f>INDEX('Supply Data'!$L$12:$L$17,'Demand Data'!O5663)</f>
        <v>75</v>
      </c>
      <c r="R5663" t="str">
        <f t="shared" si="886"/>
        <v>23-Aug-08 Saturday 18</v>
      </c>
    </row>
    <row r="5664" spans="4:18" x14ac:dyDescent="0.35">
      <c r="D5664" s="21">
        <f t="shared" si="887"/>
        <v>39683.749999986278</v>
      </c>
      <c r="E5664" s="21" t="b">
        <f t="shared" si="880"/>
        <v>0</v>
      </c>
      <c r="F5664" s="21" t="b">
        <f t="shared" si="881"/>
        <v>0</v>
      </c>
      <c r="G5664" s="20">
        <f t="shared" si="882"/>
        <v>1</v>
      </c>
      <c r="H5664" s="20">
        <f t="shared" si="883"/>
        <v>24</v>
      </c>
      <c r="I5664" s="20">
        <f t="shared" si="888"/>
        <v>19</v>
      </c>
      <c r="J5664" s="21">
        <f t="shared" si="889"/>
        <v>39683</v>
      </c>
      <c r="K5664" s="21"/>
      <c r="L5664" s="21" t="str">
        <f t="shared" si="884"/>
        <v>Saturday</v>
      </c>
      <c r="M5664" s="20">
        <f t="shared" si="885"/>
        <v>8</v>
      </c>
      <c r="N5664" s="19">
        <v>6022.5</v>
      </c>
      <c r="O5664" s="4">
        <f>MATCH(N5664-1,'Supply Data'!$K$12:$K$17)+1</f>
        <v>5</v>
      </c>
      <c r="P5664">
        <f>INDEX('Supply Data'!$L$12:$L$17,'Demand Data'!O5664)</f>
        <v>75</v>
      </c>
      <c r="R5664" t="str">
        <f t="shared" si="886"/>
        <v>23-Aug-08 Saturday 19</v>
      </c>
    </row>
    <row r="5665" spans="4:18" x14ac:dyDescent="0.35">
      <c r="D5665" s="21">
        <f t="shared" si="887"/>
        <v>39683.791666652942</v>
      </c>
      <c r="E5665" s="21" t="b">
        <f t="shared" si="880"/>
        <v>0</v>
      </c>
      <c r="F5665" s="21" t="b">
        <f t="shared" si="881"/>
        <v>0</v>
      </c>
      <c r="G5665" s="20">
        <f t="shared" si="882"/>
        <v>1</v>
      </c>
      <c r="H5665" s="20">
        <f t="shared" si="883"/>
        <v>24</v>
      </c>
      <c r="I5665" s="20">
        <f t="shared" si="888"/>
        <v>20</v>
      </c>
      <c r="J5665" s="21">
        <f t="shared" si="889"/>
        <v>39683</v>
      </c>
      <c r="K5665" s="21"/>
      <c r="L5665" s="21" t="str">
        <f t="shared" si="884"/>
        <v>Saturday</v>
      </c>
      <c r="M5665" s="20">
        <f t="shared" si="885"/>
        <v>8</v>
      </c>
      <c r="N5665" s="19">
        <v>5863.5</v>
      </c>
      <c r="O5665" s="4">
        <f>MATCH(N5665-1,'Supply Data'!$K$12:$K$17)+1</f>
        <v>5</v>
      </c>
      <c r="P5665">
        <f>INDEX('Supply Data'!$L$12:$L$17,'Demand Data'!O5665)</f>
        <v>75</v>
      </c>
      <c r="R5665" t="str">
        <f t="shared" si="886"/>
        <v>23-Aug-08 Saturday 20</v>
      </c>
    </row>
    <row r="5666" spans="4:18" x14ac:dyDescent="0.35">
      <c r="D5666" s="21">
        <f t="shared" si="887"/>
        <v>39683.833333319606</v>
      </c>
      <c r="E5666" s="21" t="b">
        <f t="shared" si="880"/>
        <v>0</v>
      </c>
      <c r="F5666" s="21" t="b">
        <f t="shared" si="881"/>
        <v>0</v>
      </c>
      <c r="G5666" s="20">
        <f t="shared" si="882"/>
        <v>1</v>
      </c>
      <c r="H5666" s="20">
        <f t="shared" si="883"/>
        <v>24</v>
      </c>
      <c r="I5666" s="20">
        <f t="shared" si="888"/>
        <v>21</v>
      </c>
      <c r="J5666" s="21">
        <f t="shared" si="889"/>
        <v>39683</v>
      </c>
      <c r="K5666" s="21"/>
      <c r="L5666" s="21" t="str">
        <f t="shared" si="884"/>
        <v>Saturday</v>
      </c>
      <c r="M5666" s="20">
        <f t="shared" si="885"/>
        <v>8</v>
      </c>
      <c r="N5666" s="19">
        <v>5469</v>
      </c>
      <c r="O5666" s="4">
        <f>MATCH(N5666-1,'Supply Data'!$K$12:$K$17)+1</f>
        <v>5</v>
      </c>
      <c r="P5666">
        <f>INDEX('Supply Data'!$L$12:$L$17,'Demand Data'!O5666)</f>
        <v>75</v>
      </c>
      <c r="R5666" t="str">
        <f t="shared" si="886"/>
        <v>23-Aug-08 Saturday 21</v>
      </c>
    </row>
    <row r="5667" spans="4:18" x14ac:dyDescent="0.35">
      <c r="D5667" s="21">
        <f t="shared" si="887"/>
        <v>39683.87499998627</v>
      </c>
      <c r="E5667" s="21" t="b">
        <f t="shared" si="880"/>
        <v>0</v>
      </c>
      <c r="F5667" s="21" t="b">
        <f t="shared" si="881"/>
        <v>0</v>
      </c>
      <c r="G5667" s="20">
        <f t="shared" si="882"/>
        <v>1</v>
      </c>
      <c r="H5667" s="20">
        <f t="shared" si="883"/>
        <v>24</v>
      </c>
      <c r="I5667" s="20">
        <f t="shared" si="888"/>
        <v>22</v>
      </c>
      <c r="J5667" s="21">
        <f t="shared" si="889"/>
        <v>39683</v>
      </c>
      <c r="K5667" s="21"/>
      <c r="L5667" s="21" t="str">
        <f t="shared" si="884"/>
        <v>Saturday</v>
      </c>
      <c r="M5667" s="20">
        <f t="shared" si="885"/>
        <v>8</v>
      </c>
      <c r="N5667" s="19">
        <v>5176.5</v>
      </c>
      <c r="O5667" s="4">
        <f>MATCH(N5667-1,'Supply Data'!$K$12:$K$17)+1</f>
        <v>5</v>
      </c>
      <c r="P5667">
        <f>INDEX('Supply Data'!$L$12:$L$17,'Demand Data'!O5667)</f>
        <v>75</v>
      </c>
      <c r="R5667" t="str">
        <f t="shared" si="886"/>
        <v>23-Aug-08 Saturday 22</v>
      </c>
    </row>
    <row r="5668" spans="4:18" x14ac:dyDescent="0.35">
      <c r="D5668" s="21">
        <f t="shared" si="887"/>
        <v>39683.916666652935</v>
      </c>
      <c r="E5668" s="21" t="b">
        <f t="shared" si="880"/>
        <v>0</v>
      </c>
      <c r="F5668" s="21" t="b">
        <f t="shared" si="881"/>
        <v>0</v>
      </c>
      <c r="G5668" s="20">
        <f t="shared" si="882"/>
        <v>1</v>
      </c>
      <c r="H5668" s="20">
        <f t="shared" si="883"/>
        <v>24</v>
      </c>
      <c r="I5668" s="20">
        <f t="shared" si="888"/>
        <v>23</v>
      </c>
      <c r="J5668" s="21">
        <f t="shared" si="889"/>
        <v>39683</v>
      </c>
      <c r="K5668" s="21"/>
      <c r="L5668" s="21" t="str">
        <f t="shared" si="884"/>
        <v>Saturday</v>
      </c>
      <c r="M5668" s="20">
        <f t="shared" si="885"/>
        <v>8</v>
      </c>
      <c r="N5668" s="19">
        <v>4636.5</v>
      </c>
      <c r="O5668" s="4">
        <f>MATCH(N5668-1,'Supply Data'!$K$12:$K$17)+1</f>
        <v>4</v>
      </c>
      <c r="P5668">
        <f>INDEX('Supply Data'!$L$12:$L$17,'Demand Data'!O5668)</f>
        <v>50</v>
      </c>
      <c r="R5668" t="str">
        <f t="shared" si="886"/>
        <v>23-Aug-08 Saturday 23</v>
      </c>
    </row>
    <row r="5669" spans="4:18" x14ac:dyDescent="0.35">
      <c r="D5669" s="21">
        <f t="shared" si="887"/>
        <v>39683.958333319599</v>
      </c>
      <c r="E5669" s="21" t="b">
        <f t="shared" si="880"/>
        <v>0</v>
      </c>
      <c r="F5669" s="21" t="b">
        <f t="shared" si="881"/>
        <v>0</v>
      </c>
      <c r="G5669" s="20">
        <f t="shared" si="882"/>
        <v>1</v>
      </c>
      <c r="H5669" s="20">
        <f t="shared" si="883"/>
        <v>24</v>
      </c>
      <c r="I5669" s="20">
        <f t="shared" si="888"/>
        <v>24</v>
      </c>
      <c r="J5669" s="21">
        <f t="shared" si="889"/>
        <v>39683</v>
      </c>
      <c r="K5669" s="21"/>
      <c r="L5669" s="21" t="str">
        <f t="shared" si="884"/>
        <v>Saturday</v>
      </c>
      <c r="M5669" s="20">
        <f t="shared" si="885"/>
        <v>8</v>
      </c>
      <c r="N5669" s="19">
        <v>4329</v>
      </c>
      <c r="O5669" s="4">
        <f>MATCH(N5669-1,'Supply Data'!$K$12:$K$17)+1</f>
        <v>4</v>
      </c>
      <c r="P5669">
        <f>INDEX('Supply Data'!$L$12:$L$17,'Demand Data'!O5669)</f>
        <v>50</v>
      </c>
      <c r="R5669" t="str">
        <f t="shared" si="886"/>
        <v>23-Aug-08 Saturday 24</v>
      </c>
    </row>
    <row r="5670" spans="4:18" x14ac:dyDescent="0.35">
      <c r="D5670" s="21">
        <f t="shared" si="887"/>
        <v>39683.999999986263</v>
      </c>
      <c r="E5670" s="21" t="b">
        <f t="shared" si="880"/>
        <v>0</v>
      </c>
      <c r="F5670" s="21" t="b">
        <f t="shared" si="881"/>
        <v>0</v>
      </c>
      <c r="G5670" s="20">
        <f t="shared" si="882"/>
        <v>1</v>
      </c>
      <c r="H5670" s="20">
        <f t="shared" si="883"/>
        <v>24</v>
      </c>
      <c r="I5670" s="20">
        <f t="shared" si="888"/>
        <v>1</v>
      </c>
      <c r="J5670" s="21">
        <f t="shared" si="889"/>
        <v>39684</v>
      </c>
      <c r="K5670" s="21"/>
      <c r="L5670" s="21" t="str">
        <f t="shared" si="884"/>
        <v>Sunday</v>
      </c>
      <c r="M5670" s="20">
        <f t="shared" si="885"/>
        <v>8</v>
      </c>
      <c r="N5670" s="19">
        <v>4185</v>
      </c>
      <c r="O5670" s="4">
        <f>MATCH(N5670-1,'Supply Data'!$K$12:$K$17)+1</f>
        <v>4</v>
      </c>
      <c r="P5670">
        <f>INDEX('Supply Data'!$L$12:$L$17,'Demand Data'!O5670)</f>
        <v>50</v>
      </c>
      <c r="R5670" t="str">
        <f t="shared" si="886"/>
        <v>24-Aug-08 Sunday 1</v>
      </c>
    </row>
    <row r="5671" spans="4:18" x14ac:dyDescent="0.35">
      <c r="D5671" s="21">
        <f t="shared" si="887"/>
        <v>39684.041666652927</v>
      </c>
      <c r="E5671" s="21" t="b">
        <f t="shared" si="880"/>
        <v>0</v>
      </c>
      <c r="F5671" s="21" t="b">
        <f t="shared" si="881"/>
        <v>0</v>
      </c>
      <c r="G5671" s="20">
        <f t="shared" si="882"/>
        <v>1</v>
      </c>
      <c r="H5671" s="20">
        <f t="shared" si="883"/>
        <v>24</v>
      </c>
      <c r="I5671" s="20">
        <f t="shared" si="888"/>
        <v>2</v>
      </c>
      <c r="J5671" s="21">
        <f t="shared" si="889"/>
        <v>39684</v>
      </c>
      <c r="K5671" s="21"/>
      <c r="L5671" s="21" t="str">
        <f t="shared" si="884"/>
        <v>Sunday</v>
      </c>
      <c r="M5671" s="20">
        <f t="shared" si="885"/>
        <v>8</v>
      </c>
      <c r="N5671" s="19">
        <v>3999</v>
      </c>
      <c r="O5671" s="4">
        <f>MATCH(N5671-1,'Supply Data'!$K$12:$K$17)+1</f>
        <v>4</v>
      </c>
      <c r="P5671">
        <f>INDEX('Supply Data'!$L$12:$L$17,'Demand Data'!O5671)</f>
        <v>50</v>
      </c>
      <c r="R5671" t="str">
        <f t="shared" si="886"/>
        <v>24-Aug-08 Sunday 2</v>
      </c>
    </row>
    <row r="5672" spans="4:18" x14ac:dyDescent="0.35">
      <c r="D5672" s="21">
        <f t="shared" si="887"/>
        <v>39684.083333319591</v>
      </c>
      <c r="E5672" s="21" t="b">
        <f t="shared" si="880"/>
        <v>0</v>
      </c>
      <c r="F5672" s="21" t="b">
        <f t="shared" si="881"/>
        <v>0</v>
      </c>
      <c r="G5672" s="20">
        <f t="shared" si="882"/>
        <v>1</v>
      </c>
      <c r="H5672" s="20">
        <f t="shared" si="883"/>
        <v>24</v>
      </c>
      <c r="I5672" s="20">
        <f t="shared" si="888"/>
        <v>3</v>
      </c>
      <c r="J5672" s="21">
        <f t="shared" si="889"/>
        <v>39684</v>
      </c>
      <c r="K5672" s="21"/>
      <c r="L5672" s="21" t="str">
        <f t="shared" si="884"/>
        <v>Sunday</v>
      </c>
      <c r="M5672" s="20">
        <f t="shared" si="885"/>
        <v>8</v>
      </c>
      <c r="N5672" s="19">
        <v>3948</v>
      </c>
      <c r="O5672" s="4">
        <f>MATCH(N5672-1,'Supply Data'!$K$12:$K$17)+1</f>
        <v>4</v>
      </c>
      <c r="P5672">
        <f>INDEX('Supply Data'!$L$12:$L$17,'Demand Data'!O5672)</f>
        <v>50</v>
      </c>
      <c r="R5672" t="str">
        <f t="shared" si="886"/>
        <v>24-Aug-08 Sunday 3</v>
      </c>
    </row>
    <row r="5673" spans="4:18" x14ac:dyDescent="0.35">
      <c r="D5673" s="21">
        <f t="shared" si="887"/>
        <v>39684.124999986256</v>
      </c>
      <c r="E5673" s="21" t="b">
        <f t="shared" si="880"/>
        <v>0</v>
      </c>
      <c r="F5673" s="21" t="b">
        <f t="shared" si="881"/>
        <v>0</v>
      </c>
      <c r="G5673" s="20">
        <f t="shared" si="882"/>
        <v>1</v>
      </c>
      <c r="H5673" s="20">
        <f t="shared" si="883"/>
        <v>24</v>
      </c>
      <c r="I5673" s="20">
        <f t="shared" si="888"/>
        <v>4</v>
      </c>
      <c r="J5673" s="21">
        <f t="shared" si="889"/>
        <v>39684</v>
      </c>
      <c r="K5673" s="21"/>
      <c r="L5673" s="21" t="str">
        <f t="shared" si="884"/>
        <v>Sunday</v>
      </c>
      <c r="M5673" s="20">
        <f t="shared" si="885"/>
        <v>8</v>
      </c>
      <c r="N5673" s="19">
        <v>3901.5</v>
      </c>
      <c r="O5673" s="4">
        <f>MATCH(N5673-1,'Supply Data'!$K$12:$K$17)+1</f>
        <v>4</v>
      </c>
      <c r="P5673">
        <f>INDEX('Supply Data'!$L$12:$L$17,'Demand Data'!O5673)</f>
        <v>50</v>
      </c>
      <c r="R5673" t="str">
        <f t="shared" si="886"/>
        <v>24-Aug-08 Sunday 4</v>
      </c>
    </row>
    <row r="5674" spans="4:18" x14ac:dyDescent="0.35">
      <c r="D5674" s="21">
        <f t="shared" si="887"/>
        <v>39684.16666665292</v>
      </c>
      <c r="E5674" s="21" t="b">
        <f t="shared" si="880"/>
        <v>0</v>
      </c>
      <c r="F5674" s="21" t="b">
        <f t="shared" si="881"/>
        <v>0</v>
      </c>
      <c r="G5674" s="20">
        <f t="shared" si="882"/>
        <v>1</v>
      </c>
      <c r="H5674" s="20">
        <f t="shared" si="883"/>
        <v>24</v>
      </c>
      <c r="I5674" s="20">
        <f t="shared" si="888"/>
        <v>5</v>
      </c>
      <c r="J5674" s="21">
        <f t="shared" si="889"/>
        <v>39684</v>
      </c>
      <c r="K5674" s="21"/>
      <c r="L5674" s="21" t="str">
        <f t="shared" si="884"/>
        <v>Sunday</v>
      </c>
      <c r="M5674" s="20">
        <f t="shared" si="885"/>
        <v>8</v>
      </c>
      <c r="N5674" s="19">
        <v>3937.5</v>
      </c>
      <c r="O5674" s="4">
        <f>MATCH(N5674-1,'Supply Data'!$K$12:$K$17)+1</f>
        <v>4</v>
      </c>
      <c r="P5674">
        <f>INDEX('Supply Data'!$L$12:$L$17,'Demand Data'!O5674)</f>
        <v>50</v>
      </c>
      <c r="R5674" t="str">
        <f t="shared" si="886"/>
        <v>24-Aug-08 Sunday 5</v>
      </c>
    </row>
    <row r="5675" spans="4:18" x14ac:dyDescent="0.35">
      <c r="D5675" s="21">
        <f t="shared" si="887"/>
        <v>39684.208333319584</v>
      </c>
      <c r="E5675" s="21" t="b">
        <f t="shared" si="880"/>
        <v>0</v>
      </c>
      <c r="F5675" s="21" t="b">
        <f t="shared" si="881"/>
        <v>0</v>
      </c>
      <c r="G5675" s="20">
        <f t="shared" si="882"/>
        <v>1</v>
      </c>
      <c r="H5675" s="20">
        <f t="shared" si="883"/>
        <v>24</v>
      </c>
      <c r="I5675" s="20">
        <f t="shared" si="888"/>
        <v>6</v>
      </c>
      <c r="J5675" s="21">
        <f t="shared" si="889"/>
        <v>39684</v>
      </c>
      <c r="K5675" s="21"/>
      <c r="L5675" s="21" t="str">
        <f t="shared" si="884"/>
        <v>Sunday</v>
      </c>
      <c r="M5675" s="20">
        <f t="shared" si="885"/>
        <v>8</v>
      </c>
      <c r="N5675" s="19">
        <v>3940.5</v>
      </c>
      <c r="O5675" s="4">
        <f>MATCH(N5675-1,'Supply Data'!$K$12:$K$17)+1</f>
        <v>4</v>
      </c>
      <c r="P5675">
        <f>INDEX('Supply Data'!$L$12:$L$17,'Demand Data'!O5675)</f>
        <v>50</v>
      </c>
      <c r="R5675" t="str">
        <f t="shared" si="886"/>
        <v>24-Aug-08 Sunday 6</v>
      </c>
    </row>
    <row r="5676" spans="4:18" x14ac:dyDescent="0.35">
      <c r="D5676" s="21">
        <f t="shared" si="887"/>
        <v>39684.249999986248</v>
      </c>
      <c r="E5676" s="21" t="b">
        <f t="shared" si="880"/>
        <v>0</v>
      </c>
      <c r="F5676" s="21" t="b">
        <f t="shared" si="881"/>
        <v>0</v>
      </c>
      <c r="G5676" s="20">
        <f t="shared" si="882"/>
        <v>1</v>
      </c>
      <c r="H5676" s="20">
        <f t="shared" si="883"/>
        <v>24</v>
      </c>
      <c r="I5676" s="20">
        <f t="shared" si="888"/>
        <v>7</v>
      </c>
      <c r="J5676" s="21">
        <f t="shared" si="889"/>
        <v>39684</v>
      </c>
      <c r="K5676" s="21"/>
      <c r="L5676" s="21" t="str">
        <f t="shared" si="884"/>
        <v>Sunday</v>
      </c>
      <c r="M5676" s="20">
        <f t="shared" si="885"/>
        <v>8</v>
      </c>
      <c r="N5676" s="19">
        <v>3958.5</v>
      </c>
      <c r="O5676" s="4">
        <f>MATCH(N5676-1,'Supply Data'!$K$12:$K$17)+1</f>
        <v>4</v>
      </c>
      <c r="P5676">
        <f>INDEX('Supply Data'!$L$12:$L$17,'Demand Data'!O5676)</f>
        <v>50</v>
      </c>
      <c r="R5676" t="str">
        <f t="shared" si="886"/>
        <v>24-Aug-08 Sunday 7</v>
      </c>
    </row>
    <row r="5677" spans="4:18" x14ac:dyDescent="0.35">
      <c r="D5677" s="21">
        <f t="shared" si="887"/>
        <v>39684.291666652913</v>
      </c>
      <c r="E5677" s="21" t="b">
        <f t="shared" si="880"/>
        <v>0</v>
      </c>
      <c r="F5677" s="21" t="b">
        <f t="shared" si="881"/>
        <v>0</v>
      </c>
      <c r="G5677" s="20">
        <f t="shared" si="882"/>
        <v>1</v>
      </c>
      <c r="H5677" s="20">
        <f t="shared" si="883"/>
        <v>24</v>
      </c>
      <c r="I5677" s="20">
        <f t="shared" si="888"/>
        <v>8</v>
      </c>
      <c r="J5677" s="21">
        <f t="shared" si="889"/>
        <v>39684</v>
      </c>
      <c r="K5677" s="21"/>
      <c r="L5677" s="21" t="str">
        <f t="shared" si="884"/>
        <v>Sunday</v>
      </c>
      <c r="M5677" s="20">
        <f t="shared" si="885"/>
        <v>8</v>
      </c>
      <c r="N5677" s="19">
        <v>4393.5</v>
      </c>
      <c r="O5677" s="4">
        <f>MATCH(N5677-1,'Supply Data'!$K$12:$K$17)+1</f>
        <v>4</v>
      </c>
      <c r="P5677">
        <f>INDEX('Supply Data'!$L$12:$L$17,'Demand Data'!O5677)</f>
        <v>50</v>
      </c>
      <c r="R5677" t="str">
        <f t="shared" si="886"/>
        <v>24-Aug-08 Sunday 8</v>
      </c>
    </row>
    <row r="5678" spans="4:18" x14ac:dyDescent="0.35">
      <c r="D5678" s="21">
        <f t="shared" si="887"/>
        <v>39684.333333319577</v>
      </c>
      <c r="E5678" s="21" t="b">
        <f t="shared" si="880"/>
        <v>0</v>
      </c>
      <c r="F5678" s="21" t="b">
        <f t="shared" si="881"/>
        <v>0</v>
      </c>
      <c r="G5678" s="20">
        <f t="shared" si="882"/>
        <v>1</v>
      </c>
      <c r="H5678" s="20">
        <f t="shared" si="883"/>
        <v>24</v>
      </c>
      <c r="I5678" s="20">
        <f t="shared" si="888"/>
        <v>9</v>
      </c>
      <c r="J5678" s="21">
        <f t="shared" si="889"/>
        <v>39684</v>
      </c>
      <c r="K5678" s="21"/>
      <c r="L5678" s="21" t="str">
        <f t="shared" si="884"/>
        <v>Sunday</v>
      </c>
      <c r="M5678" s="20">
        <f t="shared" si="885"/>
        <v>8</v>
      </c>
      <c r="N5678" s="19">
        <v>4909.5</v>
      </c>
      <c r="O5678" s="4">
        <f>MATCH(N5678-1,'Supply Data'!$K$12:$K$17)+1</f>
        <v>5</v>
      </c>
      <c r="P5678">
        <f>INDEX('Supply Data'!$L$12:$L$17,'Demand Data'!O5678)</f>
        <v>75</v>
      </c>
      <c r="R5678" t="str">
        <f t="shared" si="886"/>
        <v>24-Aug-08 Sunday 9</v>
      </c>
    </row>
    <row r="5679" spans="4:18" x14ac:dyDescent="0.35">
      <c r="D5679" s="21">
        <f t="shared" si="887"/>
        <v>39684.374999986241</v>
      </c>
      <c r="E5679" s="21" t="b">
        <f t="shared" si="880"/>
        <v>0</v>
      </c>
      <c r="F5679" s="21" t="b">
        <f t="shared" si="881"/>
        <v>0</v>
      </c>
      <c r="G5679" s="20">
        <f t="shared" si="882"/>
        <v>1</v>
      </c>
      <c r="H5679" s="20">
        <f t="shared" si="883"/>
        <v>24</v>
      </c>
      <c r="I5679" s="20">
        <f t="shared" si="888"/>
        <v>10</v>
      </c>
      <c r="J5679" s="21">
        <f t="shared" si="889"/>
        <v>39684</v>
      </c>
      <c r="K5679" s="21"/>
      <c r="L5679" s="21" t="str">
        <f t="shared" si="884"/>
        <v>Sunday</v>
      </c>
      <c r="M5679" s="20">
        <f t="shared" si="885"/>
        <v>8</v>
      </c>
      <c r="N5679" s="19">
        <v>5406</v>
      </c>
      <c r="O5679" s="4">
        <f>MATCH(N5679-1,'Supply Data'!$K$12:$K$17)+1</f>
        <v>5</v>
      </c>
      <c r="P5679">
        <f>INDEX('Supply Data'!$L$12:$L$17,'Demand Data'!O5679)</f>
        <v>75</v>
      </c>
      <c r="R5679" t="str">
        <f t="shared" si="886"/>
        <v>24-Aug-08 Sunday 10</v>
      </c>
    </row>
    <row r="5680" spans="4:18" x14ac:dyDescent="0.35">
      <c r="D5680" s="21">
        <f t="shared" si="887"/>
        <v>39684.416666652905</v>
      </c>
      <c r="E5680" s="21" t="b">
        <f t="shared" si="880"/>
        <v>0</v>
      </c>
      <c r="F5680" s="21" t="b">
        <f t="shared" si="881"/>
        <v>0</v>
      </c>
      <c r="G5680" s="20">
        <f t="shared" si="882"/>
        <v>1</v>
      </c>
      <c r="H5680" s="20">
        <f t="shared" si="883"/>
        <v>24</v>
      </c>
      <c r="I5680" s="20">
        <f t="shared" si="888"/>
        <v>11</v>
      </c>
      <c r="J5680" s="21">
        <f t="shared" si="889"/>
        <v>39684</v>
      </c>
      <c r="K5680" s="21"/>
      <c r="L5680" s="21" t="str">
        <f t="shared" si="884"/>
        <v>Sunday</v>
      </c>
      <c r="M5680" s="20">
        <f t="shared" si="885"/>
        <v>8</v>
      </c>
      <c r="N5680" s="19">
        <v>5583</v>
      </c>
      <c r="O5680" s="4">
        <f>MATCH(N5680-1,'Supply Data'!$K$12:$K$17)+1</f>
        <v>5</v>
      </c>
      <c r="P5680">
        <f>INDEX('Supply Data'!$L$12:$L$17,'Demand Data'!O5680)</f>
        <v>75</v>
      </c>
      <c r="R5680" t="str">
        <f t="shared" si="886"/>
        <v>24-Aug-08 Sunday 11</v>
      </c>
    </row>
    <row r="5681" spans="4:18" x14ac:dyDescent="0.35">
      <c r="D5681" s="21">
        <f t="shared" si="887"/>
        <v>39684.45833331957</v>
      </c>
      <c r="E5681" s="21" t="b">
        <f t="shared" si="880"/>
        <v>0</v>
      </c>
      <c r="F5681" s="21" t="b">
        <f t="shared" si="881"/>
        <v>0</v>
      </c>
      <c r="G5681" s="20">
        <f t="shared" si="882"/>
        <v>1</v>
      </c>
      <c r="H5681" s="20">
        <f t="shared" si="883"/>
        <v>24</v>
      </c>
      <c r="I5681" s="20">
        <f t="shared" si="888"/>
        <v>12</v>
      </c>
      <c r="J5681" s="21">
        <f t="shared" si="889"/>
        <v>39684</v>
      </c>
      <c r="K5681" s="21"/>
      <c r="L5681" s="21" t="str">
        <f t="shared" si="884"/>
        <v>Sunday</v>
      </c>
      <c r="M5681" s="20">
        <f t="shared" si="885"/>
        <v>8</v>
      </c>
      <c r="N5681" s="19">
        <v>5406</v>
      </c>
      <c r="O5681" s="4">
        <f>MATCH(N5681-1,'Supply Data'!$K$12:$K$17)+1</f>
        <v>5</v>
      </c>
      <c r="P5681">
        <f>INDEX('Supply Data'!$L$12:$L$17,'Demand Data'!O5681)</f>
        <v>75</v>
      </c>
      <c r="R5681" t="str">
        <f t="shared" si="886"/>
        <v>24-Aug-08 Sunday 12</v>
      </c>
    </row>
    <row r="5682" spans="4:18" x14ac:dyDescent="0.35">
      <c r="D5682" s="21">
        <f t="shared" si="887"/>
        <v>39684.499999986234</v>
      </c>
      <c r="E5682" s="21" t="b">
        <f t="shared" si="880"/>
        <v>0</v>
      </c>
      <c r="F5682" s="21" t="b">
        <f t="shared" si="881"/>
        <v>0</v>
      </c>
      <c r="G5682" s="20">
        <f t="shared" si="882"/>
        <v>1</v>
      </c>
      <c r="H5682" s="20">
        <f t="shared" si="883"/>
        <v>24</v>
      </c>
      <c r="I5682" s="20">
        <f t="shared" si="888"/>
        <v>13</v>
      </c>
      <c r="J5682" s="21">
        <f t="shared" si="889"/>
        <v>39684</v>
      </c>
      <c r="K5682" s="21"/>
      <c r="L5682" s="21" t="str">
        <f t="shared" si="884"/>
        <v>Sunday</v>
      </c>
      <c r="M5682" s="20">
        <f t="shared" si="885"/>
        <v>8</v>
      </c>
      <c r="N5682" s="19">
        <v>5367</v>
      </c>
      <c r="O5682" s="4">
        <f>MATCH(N5682-1,'Supply Data'!$K$12:$K$17)+1</f>
        <v>5</v>
      </c>
      <c r="P5682">
        <f>INDEX('Supply Data'!$L$12:$L$17,'Demand Data'!O5682)</f>
        <v>75</v>
      </c>
      <c r="R5682" t="str">
        <f t="shared" si="886"/>
        <v>24-Aug-08 Sunday 13</v>
      </c>
    </row>
    <row r="5683" spans="4:18" x14ac:dyDescent="0.35">
      <c r="D5683" s="21">
        <f t="shared" si="887"/>
        <v>39684.541666652898</v>
      </c>
      <c r="E5683" s="21" t="b">
        <f t="shared" si="880"/>
        <v>0</v>
      </c>
      <c r="F5683" s="21" t="b">
        <f t="shared" si="881"/>
        <v>0</v>
      </c>
      <c r="G5683" s="20">
        <f t="shared" si="882"/>
        <v>1</v>
      </c>
      <c r="H5683" s="20">
        <f t="shared" si="883"/>
        <v>24</v>
      </c>
      <c r="I5683" s="20">
        <f t="shared" si="888"/>
        <v>14</v>
      </c>
      <c r="J5683" s="21">
        <f t="shared" si="889"/>
        <v>39684</v>
      </c>
      <c r="K5683" s="21"/>
      <c r="L5683" s="21" t="str">
        <f t="shared" si="884"/>
        <v>Sunday</v>
      </c>
      <c r="M5683" s="20">
        <f t="shared" si="885"/>
        <v>8</v>
      </c>
      <c r="N5683" s="19">
        <v>5443.5</v>
      </c>
      <c r="O5683" s="4">
        <f>MATCH(N5683-1,'Supply Data'!$K$12:$K$17)+1</f>
        <v>5</v>
      </c>
      <c r="P5683">
        <f>INDEX('Supply Data'!$L$12:$L$17,'Demand Data'!O5683)</f>
        <v>75</v>
      </c>
      <c r="R5683" t="str">
        <f t="shared" si="886"/>
        <v>24-Aug-08 Sunday 14</v>
      </c>
    </row>
    <row r="5684" spans="4:18" x14ac:dyDescent="0.35">
      <c r="D5684" s="21">
        <f t="shared" si="887"/>
        <v>39684.583333319562</v>
      </c>
      <c r="E5684" s="21" t="b">
        <f t="shared" si="880"/>
        <v>0</v>
      </c>
      <c r="F5684" s="21" t="b">
        <f t="shared" si="881"/>
        <v>0</v>
      </c>
      <c r="G5684" s="20">
        <f t="shared" si="882"/>
        <v>1</v>
      </c>
      <c r="H5684" s="20">
        <f t="shared" si="883"/>
        <v>24</v>
      </c>
      <c r="I5684" s="20">
        <f t="shared" si="888"/>
        <v>15</v>
      </c>
      <c r="J5684" s="21">
        <f t="shared" si="889"/>
        <v>39684</v>
      </c>
      <c r="K5684" s="21"/>
      <c r="L5684" s="21" t="str">
        <f t="shared" si="884"/>
        <v>Sunday</v>
      </c>
      <c r="M5684" s="20">
        <f t="shared" si="885"/>
        <v>8</v>
      </c>
      <c r="N5684" s="19">
        <v>5287.5</v>
      </c>
      <c r="O5684" s="4">
        <f>MATCH(N5684-1,'Supply Data'!$K$12:$K$17)+1</f>
        <v>5</v>
      </c>
      <c r="P5684">
        <f>INDEX('Supply Data'!$L$12:$L$17,'Demand Data'!O5684)</f>
        <v>75</v>
      </c>
      <c r="R5684" t="str">
        <f t="shared" si="886"/>
        <v>24-Aug-08 Sunday 15</v>
      </c>
    </row>
    <row r="5685" spans="4:18" x14ac:dyDescent="0.35">
      <c r="D5685" s="21">
        <f t="shared" si="887"/>
        <v>39684.624999986227</v>
      </c>
      <c r="E5685" s="21" t="b">
        <f t="shared" si="880"/>
        <v>0</v>
      </c>
      <c r="F5685" s="21" t="b">
        <f t="shared" si="881"/>
        <v>0</v>
      </c>
      <c r="G5685" s="20">
        <f t="shared" si="882"/>
        <v>1</v>
      </c>
      <c r="H5685" s="20">
        <f t="shared" si="883"/>
        <v>24</v>
      </c>
      <c r="I5685" s="20">
        <f t="shared" si="888"/>
        <v>16</v>
      </c>
      <c r="J5685" s="21">
        <f t="shared" si="889"/>
        <v>39684</v>
      </c>
      <c r="K5685" s="21"/>
      <c r="L5685" s="21" t="str">
        <f t="shared" si="884"/>
        <v>Sunday</v>
      </c>
      <c r="M5685" s="20">
        <f t="shared" si="885"/>
        <v>8</v>
      </c>
      <c r="N5685" s="19">
        <v>5113.5</v>
      </c>
      <c r="O5685" s="4">
        <f>MATCH(N5685-1,'Supply Data'!$K$12:$K$17)+1</f>
        <v>5</v>
      </c>
      <c r="P5685">
        <f>INDEX('Supply Data'!$L$12:$L$17,'Demand Data'!O5685)</f>
        <v>75</v>
      </c>
      <c r="R5685" t="str">
        <f t="shared" si="886"/>
        <v>24-Aug-08 Sunday 16</v>
      </c>
    </row>
    <row r="5686" spans="4:18" x14ac:dyDescent="0.35">
      <c r="D5686" s="21">
        <f t="shared" si="887"/>
        <v>39684.666666652891</v>
      </c>
      <c r="E5686" s="21" t="b">
        <f t="shared" si="880"/>
        <v>0</v>
      </c>
      <c r="F5686" s="21" t="b">
        <f t="shared" si="881"/>
        <v>0</v>
      </c>
      <c r="G5686" s="20">
        <f t="shared" si="882"/>
        <v>1</v>
      </c>
      <c r="H5686" s="20">
        <f t="shared" si="883"/>
        <v>24</v>
      </c>
      <c r="I5686" s="20">
        <f t="shared" si="888"/>
        <v>17</v>
      </c>
      <c r="J5686" s="21">
        <f t="shared" si="889"/>
        <v>39684</v>
      </c>
      <c r="K5686" s="21"/>
      <c r="L5686" s="21" t="str">
        <f t="shared" si="884"/>
        <v>Sunday</v>
      </c>
      <c r="M5686" s="20">
        <f t="shared" si="885"/>
        <v>8</v>
      </c>
      <c r="N5686" s="19">
        <v>4930.5</v>
      </c>
      <c r="O5686" s="4">
        <f>MATCH(N5686-1,'Supply Data'!$K$12:$K$17)+1</f>
        <v>5</v>
      </c>
      <c r="P5686">
        <f>INDEX('Supply Data'!$L$12:$L$17,'Demand Data'!O5686)</f>
        <v>75</v>
      </c>
      <c r="R5686" t="str">
        <f t="shared" si="886"/>
        <v>24-Aug-08 Sunday 17</v>
      </c>
    </row>
    <row r="5687" spans="4:18" x14ac:dyDescent="0.35">
      <c r="D5687" s="21">
        <f t="shared" si="887"/>
        <v>39684.708333319555</v>
      </c>
      <c r="E5687" s="21" t="b">
        <f t="shared" si="880"/>
        <v>0</v>
      </c>
      <c r="F5687" s="21" t="b">
        <f t="shared" si="881"/>
        <v>0</v>
      </c>
      <c r="G5687" s="20">
        <f t="shared" si="882"/>
        <v>1</v>
      </c>
      <c r="H5687" s="20">
        <f t="shared" si="883"/>
        <v>24</v>
      </c>
      <c r="I5687" s="20">
        <f t="shared" si="888"/>
        <v>18</v>
      </c>
      <c r="J5687" s="21">
        <f t="shared" si="889"/>
        <v>39684</v>
      </c>
      <c r="K5687" s="21"/>
      <c r="L5687" s="21" t="str">
        <f t="shared" si="884"/>
        <v>Sunday</v>
      </c>
      <c r="M5687" s="20">
        <f t="shared" si="885"/>
        <v>8</v>
      </c>
      <c r="N5687" s="19">
        <v>4989</v>
      </c>
      <c r="O5687" s="4">
        <f>MATCH(N5687-1,'Supply Data'!$K$12:$K$17)+1</f>
        <v>5</v>
      </c>
      <c r="P5687">
        <f>INDEX('Supply Data'!$L$12:$L$17,'Demand Data'!O5687)</f>
        <v>75</v>
      </c>
      <c r="R5687" t="str">
        <f t="shared" si="886"/>
        <v>24-Aug-08 Sunday 18</v>
      </c>
    </row>
    <row r="5688" spans="4:18" x14ac:dyDescent="0.35">
      <c r="D5688" s="21">
        <f t="shared" si="887"/>
        <v>39684.749999986219</v>
      </c>
      <c r="E5688" s="21" t="b">
        <f t="shared" si="880"/>
        <v>0</v>
      </c>
      <c r="F5688" s="21" t="b">
        <f t="shared" si="881"/>
        <v>0</v>
      </c>
      <c r="G5688" s="20">
        <f t="shared" si="882"/>
        <v>1</v>
      </c>
      <c r="H5688" s="20">
        <f t="shared" si="883"/>
        <v>24</v>
      </c>
      <c r="I5688" s="20">
        <f t="shared" si="888"/>
        <v>19</v>
      </c>
      <c r="J5688" s="21">
        <f t="shared" si="889"/>
        <v>39684</v>
      </c>
      <c r="K5688" s="21"/>
      <c r="L5688" s="21" t="str">
        <f t="shared" si="884"/>
        <v>Sunday</v>
      </c>
      <c r="M5688" s="20">
        <f t="shared" si="885"/>
        <v>8</v>
      </c>
      <c r="N5688" s="19">
        <v>5658</v>
      </c>
      <c r="O5688" s="4">
        <f>MATCH(N5688-1,'Supply Data'!$K$12:$K$17)+1</f>
        <v>5</v>
      </c>
      <c r="P5688">
        <f>INDEX('Supply Data'!$L$12:$L$17,'Demand Data'!O5688)</f>
        <v>75</v>
      </c>
      <c r="R5688" t="str">
        <f t="shared" si="886"/>
        <v>24-Aug-08 Sunday 19</v>
      </c>
    </row>
    <row r="5689" spans="4:18" x14ac:dyDescent="0.35">
      <c r="D5689" s="21">
        <f t="shared" si="887"/>
        <v>39684.791666652884</v>
      </c>
      <c r="E5689" s="21" t="b">
        <f t="shared" si="880"/>
        <v>0</v>
      </c>
      <c r="F5689" s="21" t="b">
        <f t="shared" si="881"/>
        <v>0</v>
      </c>
      <c r="G5689" s="20">
        <f t="shared" si="882"/>
        <v>1</v>
      </c>
      <c r="H5689" s="20">
        <f t="shared" si="883"/>
        <v>24</v>
      </c>
      <c r="I5689" s="20">
        <f t="shared" si="888"/>
        <v>20</v>
      </c>
      <c r="J5689" s="21">
        <f t="shared" si="889"/>
        <v>39684</v>
      </c>
      <c r="K5689" s="21"/>
      <c r="L5689" s="21" t="str">
        <f t="shared" si="884"/>
        <v>Sunday</v>
      </c>
      <c r="M5689" s="20">
        <f t="shared" si="885"/>
        <v>8</v>
      </c>
      <c r="N5689" s="19">
        <v>5544</v>
      </c>
      <c r="O5689" s="4">
        <f>MATCH(N5689-1,'Supply Data'!$K$12:$K$17)+1</f>
        <v>5</v>
      </c>
      <c r="P5689">
        <f>INDEX('Supply Data'!$L$12:$L$17,'Demand Data'!O5689)</f>
        <v>75</v>
      </c>
      <c r="R5689" t="str">
        <f t="shared" si="886"/>
        <v>24-Aug-08 Sunday 20</v>
      </c>
    </row>
    <row r="5690" spans="4:18" x14ac:dyDescent="0.35">
      <c r="D5690" s="21">
        <f t="shared" si="887"/>
        <v>39684.833333319548</v>
      </c>
      <c r="E5690" s="21" t="b">
        <f t="shared" si="880"/>
        <v>0</v>
      </c>
      <c r="F5690" s="21" t="b">
        <f t="shared" si="881"/>
        <v>0</v>
      </c>
      <c r="G5690" s="20">
        <f t="shared" si="882"/>
        <v>1</v>
      </c>
      <c r="H5690" s="20">
        <f t="shared" si="883"/>
        <v>24</v>
      </c>
      <c r="I5690" s="20">
        <f t="shared" si="888"/>
        <v>21</v>
      </c>
      <c r="J5690" s="21">
        <f t="shared" si="889"/>
        <v>39684</v>
      </c>
      <c r="K5690" s="21"/>
      <c r="L5690" s="21" t="str">
        <f t="shared" si="884"/>
        <v>Sunday</v>
      </c>
      <c r="M5690" s="20">
        <f t="shared" si="885"/>
        <v>8</v>
      </c>
      <c r="N5690" s="19">
        <v>5410.5</v>
      </c>
      <c r="O5690" s="4">
        <f>MATCH(N5690-1,'Supply Data'!$K$12:$K$17)+1</f>
        <v>5</v>
      </c>
      <c r="P5690">
        <f>INDEX('Supply Data'!$L$12:$L$17,'Demand Data'!O5690)</f>
        <v>75</v>
      </c>
      <c r="R5690" t="str">
        <f t="shared" si="886"/>
        <v>24-Aug-08 Sunday 21</v>
      </c>
    </row>
    <row r="5691" spans="4:18" x14ac:dyDescent="0.35">
      <c r="D5691" s="21">
        <f t="shared" si="887"/>
        <v>39684.874999986212</v>
      </c>
      <c r="E5691" s="21" t="b">
        <f t="shared" si="880"/>
        <v>0</v>
      </c>
      <c r="F5691" s="21" t="b">
        <f t="shared" si="881"/>
        <v>0</v>
      </c>
      <c r="G5691" s="20">
        <f t="shared" si="882"/>
        <v>1</v>
      </c>
      <c r="H5691" s="20">
        <f t="shared" si="883"/>
        <v>24</v>
      </c>
      <c r="I5691" s="20">
        <f t="shared" si="888"/>
        <v>22</v>
      </c>
      <c r="J5691" s="21">
        <f t="shared" si="889"/>
        <v>39684</v>
      </c>
      <c r="K5691" s="21"/>
      <c r="L5691" s="21" t="str">
        <f t="shared" si="884"/>
        <v>Sunday</v>
      </c>
      <c r="M5691" s="20">
        <f t="shared" si="885"/>
        <v>8</v>
      </c>
      <c r="N5691" s="19">
        <v>5034</v>
      </c>
      <c r="O5691" s="4">
        <f>MATCH(N5691-1,'Supply Data'!$K$12:$K$17)+1</f>
        <v>5</v>
      </c>
      <c r="P5691">
        <f>INDEX('Supply Data'!$L$12:$L$17,'Demand Data'!O5691)</f>
        <v>75</v>
      </c>
      <c r="R5691" t="str">
        <f t="shared" si="886"/>
        <v>24-Aug-08 Sunday 22</v>
      </c>
    </row>
    <row r="5692" spans="4:18" x14ac:dyDescent="0.35">
      <c r="D5692" s="21">
        <f t="shared" si="887"/>
        <v>39684.916666652876</v>
      </c>
      <c r="E5692" s="21" t="b">
        <f t="shared" si="880"/>
        <v>0</v>
      </c>
      <c r="F5692" s="21" t="b">
        <f t="shared" si="881"/>
        <v>0</v>
      </c>
      <c r="G5692" s="20">
        <f t="shared" si="882"/>
        <v>1</v>
      </c>
      <c r="H5692" s="20">
        <f t="shared" si="883"/>
        <v>24</v>
      </c>
      <c r="I5692" s="20">
        <f t="shared" si="888"/>
        <v>23</v>
      </c>
      <c r="J5692" s="21">
        <f t="shared" si="889"/>
        <v>39684</v>
      </c>
      <c r="K5692" s="21"/>
      <c r="L5692" s="21" t="str">
        <f t="shared" si="884"/>
        <v>Sunday</v>
      </c>
      <c r="M5692" s="20">
        <f t="shared" si="885"/>
        <v>8</v>
      </c>
      <c r="N5692" s="19">
        <v>4575</v>
      </c>
      <c r="O5692" s="4">
        <f>MATCH(N5692-1,'Supply Data'!$K$12:$K$17)+1</f>
        <v>4</v>
      </c>
      <c r="P5692">
        <f>INDEX('Supply Data'!$L$12:$L$17,'Demand Data'!O5692)</f>
        <v>50</v>
      </c>
      <c r="R5692" t="str">
        <f t="shared" si="886"/>
        <v>24-Aug-08 Sunday 23</v>
      </c>
    </row>
    <row r="5693" spans="4:18" x14ac:dyDescent="0.35">
      <c r="D5693" s="21">
        <f t="shared" si="887"/>
        <v>39684.958333319541</v>
      </c>
      <c r="E5693" s="21" t="b">
        <f t="shared" si="880"/>
        <v>0</v>
      </c>
      <c r="F5693" s="21" t="b">
        <f t="shared" si="881"/>
        <v>0</v>
      </c>
      <c r="G5693" s="20">
        <f t="shared" si="882"/>
        <v>1</v>
      </c>
      <c r="H5693" s="20">
        <f t="shared" si="883"/>
        <v>24</v>
      </c>
      <c r="I5693" s="20">
        <f t="shared" si="888"/>
        <v>24</v>
      </c>
      <c r="J5693" s="21">
        <f t="shared" si="889"/>
        <v>39684</v>
      </c>
      <c r="K5693" s="21"/>
      <c r="L5693" s="21" t="str">
        <f t="shared" si="884"/>
        <v>Sunday</v>
      </c>
      <c r="M5693" s="20">
        <f t="shared" si="885"/>
        <v>8</v>
      </c>
      <c r="N5693" s="19">
        <v>4231.5</v>
      </c>
      <c r="O5693" s="4">
        <f>MATCH(N5693-1,'Supply Data'!$K$12:$K$17)+1</f>
        <v>4</v>
      </c>
      <c r="P5693">
        <f>INDEX('Supply Data'!$L$12:$L$17,'Demand Data'!O5693)</f>
        <v>50</v>
      </c>
      <c r="R5693" t="str">
        <f t="shared" si="886"/>
        <v>24-Aug-08 Sunday 24</v>
      </c>
    </row>
    <row r="5694" spans="4:18" x14ac:dyDescent="0.35">
      <c r="D5694" s="21">
        <f t="shared" si="887"/>
        <v>39684.999999986205</v>
      </c>
      <c r="E5694" s="21" t="b">
        <f t="shared" si="880"/>
        <v>0</v>
      </c>
      <c r="F5694" s="21" t="b">
        <f t="shared" si="881"/>
        <v>0</v>
      </c>
      <c r="G5694" s="20">
        <f t="shared" si="882"/>
        <v>1</v>
      </c>
      <c r="H5694" s="20">
        <f t="shared" si="883"/>
        <v>24</v>
      </c>
      <c r="I5694" s="20">
        <f t="shared" si="888"/>
        <v>1</v>
      </c>
      <c r="J5694" s="21">
        <f t="shared" si="889"/>
        <v>39685</v>
      </c>
      <c r="K5694" s="21"/>
      <c r="L5694" s="21" t="str">
        <f t="shared" si="884"/>
        <v>Monday</v>
      </c>
      <c r="M5694" s="20">
        <f t="shared" si="885"/>
        <v>8</v>
      </c>
      <c r="N5694" s="19">
        <v>4108.5</v>
      </c>
      <c r="O5694" s="4">
        <f>MATCH(N5694-1,'Supply Data'!$K$12:$K$17)+1</f>
        <v>4</v>
      </c>
      <c r="P5694">
        <f>INDEX('Supply Data'!$L$12:$L$17,'Demand Data'!O5694)</f>
        <v>50</v>
      </c>
      <c r="R5694" t="str">
        <f t="shared" si="886"/>
        <v>25-Aug-08 Monday 1</v>
      </c>
    </row>
    <row r="5695" spans="4:18" x14ac:dyDescent="0.35">
      <c r="D5695" s="21">
        <f t="shared" si="887"/>
        <v>39685.041666652869</v>
      </c>
      <c r="E5695" s="21" t="b">
        <f t="shared" si="880"/>
        <v>0</v>
      </c>
      <c r="F5695" s="21" t="b">
        <f t="shared" si="881"/>
        <v>0</v>
      </c>
      <c r="G5695" s="20">
        <f t="shared" si="882"/>
        <v>1</v>
      </c>
      <c r="H5695" s="20">
        <f t="shared" si="883"/>
        <v>24</v>
      </c>
      <c r="I5695" s="20">
        <f t="shared" si="888"/>
        <v>2</v>
      </c>
      <c r="J5695" s="21">
        <f t="shared" si="889"/>
        <v>39685</v>
      </c>
      <c r="K5695" s="21"/>
      <c r="L5695" s="21" t="str">
        <f t="shared" si="884"/>
        <v>Monday</v>
      </c>
      <c r="M5695" s="20">
        <f t="shared" si="885"/>
        <v>8</v>
      </c>
      <c r="N5695" s="19">
        <v>4050</v>
      </c>
      <c r="O5695" s="4">
        <f>MATCH(N5695-1,'Supply Data'!$K$12:$K$17)+1</f>
        <v>4</v>
      </c>
      <c r="P5695">
        <f>INDEX('Supply Data'!$L$12:$L$17,'Demand Data'!O5695)</f>
        <v>50</v>
      </c>
      <c r="R5695" t="str">
        <f t="shared" si="886"/>
        <v>25-Aug-08 Monday 2</v>
      </c>
    </row>
    <row r="5696" spans="4:18" x14ac:dyDescent="0.35">
      <c r="D5696" s="21">
        <f t="shared" si="887"/>
        <v>39685.083333319533</v>
      </c>
      <c r="E5696" s="21" t="b">
        <f t="shared" si="880"/>
        <v>0</v>
      </c>
      <c r="F5696" s="21" t="b">
        <f t="shared" si="881"/>
        <v>0</v>
      </c>
      <c r="G5696" s="20">
        <f t="shared" si="882"/>
        <v>1</v>
      </c>
      <c r="H5696" s="20">
        <f t="shared" si="883"/>
        <v>24</v>
      </c>
      <c r="I5696" s="20">
        <f t="shared" si="888"/>
        <v>3</v>
      </c>
      <c r="J5696" s="21">
        <f t="shared" si="889"/>
        <v>39685</v>
      </c>
      <c r="K5696" s="21"/>
      <c r="L5696" s="21" t="str">
        <f t="shared" si="884"/>
        <v>Monday</v>
      </c>
      <c r="M5696" s="20">
        <f t="shared" si="885"/>
        <v>8</v>
      </c>
      <c r="N5696" s="19">
        <v>3786</v>
      </c>
      <c r="O5696" s="4">
        <f>MATCH(N5696-1,'Supply Data'!$K$12:$K$17)+1</f>
        <v>4</v>
      </c>
      <c r="P5696">
        <f>INDEX('Supply Data'!$L$12:$L$17,'Demand Data'!O5696)</f>
        <v>50</v>
      </c>
      <c r="R5696" t="str">
        <f t="shared" si="886"/>
        <v>25-Aug-08 Monday 3</v>
      </c>
    </row>
    <row r="5697" spans="4:18" x14ac:dyDescent="0.35">
      <c r="D5697" s="21">
        <f t="shared" si="887"/>
        <v>39685.124999986198</v>
      </c>
      <c r="E5697" s="21" t="b">
        <f t="shared" si="880"/>
        <v>0</v>
      </c>
      <c r="F5697" s="21" t="b">
        <f t="shared" si="881"/>
        <v>0</v>
      </c>
      <c r="G5697" s="20">
        <f t="shared" si="882"/>
        <v>1</v>
      </c>
      <c r="H5697" s="20">
        <f t="shared" si="883"/>
        <v>24</v>
      </c>
      <c r="I5697" s="20">
        <f t="shared" si="888"/>
        <v>4</v>
      </c>
      <c r="J5697" s="21">
        <f t="shared" si="889"/>
        <v>39685</v>
      </c>
      <c r="K5697" s="21"/>
      <c r="L5697" s="21" t="str">
        <f t="shared" si="884"/>
        <v>Monday</v>
      </c>
      <c r="M5697" s="20">
        <f t="shared" si="885"/>
        <v>8</v>
      </c>
      <c r="N5697" s="19">
        <v>3651</v>
      </c>
      <c r="O5697" s="4">
        <f>MATCH(N5697-1,'Supply Data'!$K$12:$K$17)+1</f>
        <v>4</v>
      </c>
      <c r="P5697">
        <f>INDEX('Supply Data'!$L$12:$L$17,'Demand Data'!O5697)</f>
        <v>50</v>
      </c>
      <c r="R5697" t="str">
        <f t="shared" si="886"/>
        <v>25-Aug-08 Monday 4</v>
      </c>
    </row>
    <row r="5698" spans="4:18" x14ac:dyDescent="0.35">
      <c r="D5698" s="21">
        <f t="shared" si="887"/>
        <v>39685.166666652862</v>
      </c>
      <c r="E5698" s="21" t="b">
        <f t="shared" si="880"/>
        <v>0</v>
      </c>
      <c r="F5698" s="21" t="b">
        <f t="shared" si="881"/>
        <v>0</v>
      </c>
      <c r="G5698" s="20">
        <f t="shared" si="882"/>
        <v>1</v>
      </c>
      <c r="H5698" s="20">
        <f t="shared" si="883"/>
        <v>24</v>
      </c>
      <c r="I5698" s="20">
        <f t="shared" si="888"/>
        <v>5</v>
      </c>
      <c r="J5698" s="21">
        <f t="shared" si="889"/>
        <v>39685</v>
      </c>
      <c r="K5698" s="21"/>
      <c r="L5698" s="21" t="str">
        <f t="shared" si="884"/>
        <v>Monday</v>
      </c>
      <c r="M5698" s="20">
        <f t="shared" si="885"/>
        <v>8</v>
      </c>
      <c r="N5698" s="19">
        <v>3724.5</v>
      </c>
      <c r="O5698" s="4">
        <f>MATCH(N5698-1,'Supply Data'!$K$12:$K$17)+1</f>
        <v>4</v>
      </c>
      <c r="P5698">
        <f>INDEX('Supply Data'!$L$12:$L$17,'Demand Data'!O5698)</f>
        <v>50</v>
      </c>
      <c r="R5698" t="str">
        <f t="shared" si="886"/>
        <v>25-Aug-08 Monday 5</v>
      </c>
    </row>
    <row r="5699" spans="4:18" x14ac:dyDescent="0.35">
      <c r="D5699" s="21">
        <f t="shared" si="887"/>
        <v>39685.208333319526</v>
      </c>
      <c r="E5699" s="21" t="b">
        <f t="shared" si="880"/>
        <v>0</v>
      </c>
      <c r="F5699" s="21" t="b">
        <f t="shared" si="881"/>
        <v>0</v>
      </c>
      <c r="G5699" s="20">
        <f t="shared" si="882"/>
        <v>1</v>
      </c>
      <c r="H5699" s="20">
        <f t="shared" si="883"/>
        <v>24</v>
      </c>
      <c r="I5699" s="20">
        <f t="shared" si="888"/>
        <v>6</v>
      </c>
      <c r="J5699" s="21">
        <f t="shared" si="889"/>
        <v>39685</v>
      </c>
      <c r="K5699" s="21"/>
      <c r="L5699" s="21" t="str">
        <f t="shared" si="884"/>
        <v>Monday</v>
      </c>
      <c r="M5699" s="20">
        <f t="shared" si="885"/>
        <v>8</v>
      </c>
      <c r="N5699" s="19">
        <v>3481.5</v>
      </c>
      <c r="O5699" s="4">
        <f>MATCH(N5699-1,'Supply Data'!$K$12:$K$17)+1</f>
        <v>3</v>
      </c>
      <c r="P5699">
        <f>INDEX('Supply Data'!$L$12:$L$17,'Demand Data'!O5699)</f>
        <v>23</v>
      </c>
      <c r="R5699" t="str">
        <f t="shared" si="886"/>
        <v>25-Aug-08 Monday 6</v>
      </c>
    </row>
    <row r="5700" spans="4:18" x14ac:dyDescent="0.35">
      <c r="D5700" s="21">
        <f t="shared" si="887"/>
        <v>39685.24999998619</v>
      </c>
      <c r="E5700" s="21" t="b">
        <f t="shared" si="880"/>
        <v>0</v>
      </c>
      <c r="F5700" s="21" t="b">
        <f t="shared" si="881"/>
        <v>0</v>
      </c>
      <c r="G5700" s="20">
        <f t="shared" si="882"/>
        <v>1</v>
      </c>
      <c r="H5700" s="20">
        <f t="shared" si="883"/>
        <v>24</v>
      </c>
      <c r="I5700" s="20">
        <f t="shared" si="888"/>
        <v>7</v>
      </c>
      <c r="J5700" s="21">
        <f t="shared" si="889"/>
        <v>39685</v>
      </c>
      <c r="K5700" s="21"/>
      <c r="L5700" s="21" t="str">
        <f t="shared" si="884"/>
        <v>Monday</v>
      </c>
      <c r="M5700" s="20">
        <f t="shared" si="885"/>
        <v>8</v>
      </c>
      <c r="N5700" s="19">
        <v>3321</v>
      </c>
      <c r="O5700" s="4">
        <f>MATCH(N5700-1,'Supply Data'!$K$12:$K$17)+1</f>
        <v>3</v>
      </c>
      <c r="P5700">
        <f>INDEX('Supply Data'!$L$12:$L$17,'Demand Data'!O5700)</f>
        <v>23</v>
      </c>
      <c r="R5700" t="str">
        <f t="shared" si="886"/>
        <v>25-Aug-08 Monday 7</v>
      </c>
    </row>
    <row r="5701" spans="4:18" x14ac:dyDescent="0.35">
      <c r="D5701" s="21">
        <f t="shared" si="887"/>
        <v>39685.291666652854</v>
      </c>
      <c r="E5701" s="21" t="b">
        <f t="shared" si="880"/>
        <v>0</v>
      </c>
      <c r="F5701" s="21" t="b">
        <f t="shared" si="881"/>
        <v>0</v>
      </c>
      <c r="G5701" s="20">
        <f t="shared" si="882"/>
        <v>1</v>
      </c>
      <c r="H5701" s="20">
        <f t="shared" si="883"/>
        <v>24</v>
      </c>
      <c r="I5701" s="20">
        <f t="shared" si="888"/>
        <v>8</v>
      </c>
      <c r="J5701" s="21">
        <f t="shared" si="889"/>
        <v>39685</v>
      </c>
      <c r="K5701" s="21"/>
      <c r="L5701" s="21" t="str">
        <f t="shared" si="884"/>
        <v>Monday</v>
      </c>
      <c r="M5701" s="20">
        <f t="shared" si="885"/>
        <v>8</v>
      </c>
      <c r="N5701" s="19">
        <v>3399</v>
      </c>
      <c r="O5701" s="4">
        <f>MATCH(N5701-1,'Supply Data'!$K$12:$K$17)+1</f>
        <v>3</v>
      </c>
      <c r="P5701">
        <f>INDEX('Supply Data'!$L$12:$L$17,'Demand Data'!O5701)</f>
        <v>23</v>
      </c>
      <c r="R5701" t="str">
        <f t="shared" si="886"/>
        <v>25-Aug-08 Monday 8</v>
      </c>
    </row>
    <row r="5702" spans="4:18" x14ac:dyDescent="0.35">
      <c r="D5702" s="21">
        <f t="shared" si="887"/>
        <v>39685.333333319519</v>
      </c>
      <c r="E5702" s="21" t="b">
        <f t="shared" ref="E5702:E5765" si="890">D5702=$D$2</f>
        <v>0</v>
      </c>
      <c r="F5702" s="21" t="b">
        <f t="shared" ref="F5702:F5765" si="891">D5702=$E$2</f>
        <v>0</v>
      </c>
      <c r="G5702" s="20">
        <f t="shared" si="882"/>
        <v>1</v>
      </c>
      <c r="H5702" s="20">
        <f t="shared" si="883"/>
        <v>24</v>
      </c>
      <c r="I5702" s="20">
        <f t="shared" si="888"/>
        <v>9</v>
      </c>
      <c r="J5702" s="21">
        <f t="shared" si="889"/>
        <v>39685</v>
      </c>
      <c r="K5702" s="21"/>
      <c r="L5702" s="21" t="str">
        <f t="shared" si="884"/>
        <v>Monday</v>
      </c>
      <c r="M5702" s="20">
        <f t="shared" si="885"/>
        <v>8</v>
      </c>
      <c r="N5702" s="19">
        <v>3655.5</v>
      </c>
      <c r="O5702" s="4">
        <f>MATCH(N5702-1,'Supply Data'!$K$12:$K$17)+1</f>
        <v>4</v>
      </c>
      <c r="P5702">
        <f>INDEX('Supply Data'!$L$12:$L$17,'Demand Data'!O5702)</f>
        <v>50</v>
      </c>
      <c r="R5702" t="str">
        <f t="shared" si="886"/>
        <v>25-Aug-08 Monday 9</v>
      </c>
    </row>
    <row r="5703" spans="4:18" x14ac:dyDescent="0.35">
      <c r="D5703" s="21">
        <f t="shared" si="887"/>
        <v>39685.374999986183</v>
      </c>
      <c r="E5703" s="21" t="b">
        <f t="shared" si="890"/>
        <v>0</v>
      </c>
      <c r="F5703" s="21" t="b">
        <f t="shared" si="891"/>
        <v>0</v>
      </c>
      <c r="G5703" s="20">
        <f t="shared" ref="G5703:G5766" si="892">IF(E5703,2,IF(F5703,3,1))</f>
        <v>1</v>
      </c>
      <c r="H5703" s="20">
        <f t="shared" ref="H5703:H5766" si="893">CHOOSE(G5703,24,23,25)</f>
        <v>24</v>
      </c>
      <c r="I5703" s="20">
        <f t="shared" si="888"/>
        <v>10</v>
      </c>
      <c r="J5703" s="21">
        <f t="shared" si="889"/>
        <v>39685</v>
      </c>
      <c r="K5703" s="21"/>
      <c r="L5703" s="21" t="str">
        <f t="shared" ref="L5703:L5766" si="894">TEXT(J5703,"ddddd")</f>
        <v>Monday</v>
      </c>
      <c r="M5703" s="20">
        <f t="shared" ref="M5703:M5766" si="895">MONTH(D5703)</f>
        <v>8</v>
      </c>
      <c r="N5703" s="19">
        <v>4003.5</v>
      </c>
      <c r="O5703" s="4">
        <f>MATCH(N5703-1,'Supply Data'!$K$12:$K$17)+1</f>
        <v>4</v>
      </c>
      <c r="P5703">
        <f>INDEX('Supply Data'!$L$12:$L$17,'Demand Data'!O5703)</f>
        <v>50</v>
      </c>
      <c r="R5703" t="str">
        <f t="shared" ref="R5703:R5766" si="896">TEXT(D5703,"dd-mmm-yy ddddd")&amp;" "&amp;I5703</f>
        <v>25-Aug-08 Monday 10</v>
      </c>
    </row>
    <row r="5704" spans="4:18" x14ac:dyDescent="0.35">
      <c r="D5704" s="21">
        <f t="shared" ref="D5704:D5767" si="897">D5703+1/24</f>
        <v>39685.416666652847</v>
      </c>
      <c r="E5704" s="21" t="b">
        <f t="shared" si="890"/>
        <v>0</v>
      </c>
      <c r="F5704" s="21" t="b">
        <f t="shared" si="891"/>
        <v>0</v>
      </c>
      <c r="G5704" s="20">
        <f t="shared" si="892"/>
        <v>1</v>
      </c>
      <c r="H5704" s="20">
        <f t="shared" si="893"/>
        <v>24</v>
      </c>
      <c r="I5704" s="20">
        <f t="shared" ref="I5704:I5767" si="898">IF(I5703&gt;=H5704,1,I5703+1)</f>
        <v>11</v>
      </c>
      <c r="J5704" s="21">
        <f t="shared" ref="J5704:J5767" si="899">IF(I5704=1,J5703+1,J5703)</f>
        <v>39685</v>
      </c>
      <c r="K5704" s="21"/>
      <c r="L5704" s="21" t="str">
        <f t="shared" si="894"/>
        <v>Monday</v>
      </c>
      <c r="M5704" s="20">
        <f t="shared" si="895"/>
        <v>8</v>
      </c>
      <c r="N5704" s="19">
        <v>4219.5</v>
      </c>
      <c r="O5704" s="4">
        <f>MATCH(N5704-1,'Supply Data'!$K$12:$K$17)+1</f>
        <v>4</v>
      </c>
      <c r="P5704">
        <f>INDEX('Supply Data'!$L$12:$L$17,'Demand Data'!O5704)</f>
        <v>50</v>
      </c>
      <c r="R5704" t="str">
        <f t="shared" si="896"/>
        <v>25-Aug-08 Monday 11</v>
      </c>
    </row>
    <row r="5705" spans="4:18" x14ac:dyDescent="0.35">
      <c r="D5705" s="21">
        <f t="shared" si="897"/>
        <v>39685.458333319511</v>
      </c>
      <c r="E5705" s="21" t="b">
        <f t="shared" si="890"/>
        <v>0</v>
      </c>
      <c r="F5705" s="21" t="b">
        <f t="shared" si="891"/>
        <v>0</v>
      </c>
      <c r="G5705" s="20">
        <f t="shared" si="892"/>
        <v>1</v>
      </c>
      <c r="H5705" s="20">
        <f t="shared" si="893"/>
        <v>24</v>
      </c>
      <c r="I5705" s="20">
        <f t="shared" si="898"/>
        <v>12</v>
      </c>
      <c r="J5705" s="21">
        <f t="shared" si="899"/>
        <v>39685</v>
      </c>
      <c r="K5705" s="21"/>
      <c r="L5705" s="21" t="str">
        <f t="shared" si="894"/>
        <v>Monday</v>
      </c>
      <c r="M5705" s="20">
        <f t="shared" si="895"/>
        <v>8</v>
      </c>
      <c r="N5705" s="19">
        <v>4104</v>
      </c>
      <c r="O5705" s="4">
        <f>MATCH(N5705-1,'Supply Data'!$K$12:$K$17)+1</f>
        <v>4</v>
      </c>
      <c r="P5705">
        <f>INDEX('Supply Data'!$L$12:$L$17,'Demand Data'!O5705)</f>
        <v>50</v>
      </c>
      <c r="R5705" t="str">
        <f t="shared" si="896"/>
        <v>25-Aug-08 Monday 12</v>
      </c>
    </row>
    <row r="5706" spans="4:18" x14ac:dyDescent="0.35">
      <c r="D5706" s="21">
        <f t="shared" si="897"/>
        <v>39685.499999986176</v>
      </c>
      <c r="E5706" s="21" t="b">
        <f t="shared" si="890"/>
        <v>0</v>
      </c>
      <c r="F5706" s="21" t="b">
        <f t="shared" si="891"/>
        <v>0</v>
      </c>
      <c r="G5706" s="20">
        <f t="shared" si="892"/>
        <v>1</v>
      </c>
      <c r="H5706" s="20">
        <f t="shared" si="893"/>
        <v>24</v>
      </c>
      <c r="I5706" s="20">
        <f t="shared" si="898"/>
        <v>13</v>
      </c>
      <c r="J5706" s="21">
        <f t="shared" si="899"/>
        <v>39685</v>
      </c>
      <c r="K5706" s="21"/>
      <c r="L5706" s="21" t="str">
        <f t="shared" si="894"/>
        <v>Monday</v>
      </c>
      <c r="M5706" s="20">
        <f t="shared" si="895"/>
        <v>8</v>
      </c>
      <c r="N5706" s="19">
        <v>4149</v>
      </c>
      <c r="O5706" s="4">
        <f>MATCH(N5706-1,'Supply Data'!$K$12:$K$17)+1</f>
        <v>4</v>
      </c>
      <c r="P5706">
        <f>INDEX('Supply Data'!$L$12:$L$17,'Demand Data'!O5706)</f>
        <v>50</v>
      </c>
      <c r="R5706" t="str">
        <f t="shared" si="896"/>
        <v>25-Aug-08 Monday 13</v>
      </c>
    </row>
    <row r="5707" spans="4:18" x14ac:dyDescent="0.35">
      <c r="D5707" s="21">
        <f t="shared" si="897"/>
        <v>39685.54166665284</v>
      </c>
      <c r="E5707" s="21" t="b">
        <f t="shared" si="890"/>
        <v>0</v>
      </c>
      <c r="F5707" s="21" t="b">
        <f t="shared" si="891"/>
        <v>0</v>
      </c>
      <c r="G5707" s="20">
        <f t="shared" si="892"/>
        <v>1</v>
      </c>
      <c r="H5707" s="20">
        <f t="shared" si="893"/>
        <v>24</v>
      </c>
      <c r="I5707" s="20">
        <f t="shared" si="898"/>
        <v>14</v>
      </c>
      <c r="J5707" s="21">
        <f t="shared" si="899"/>
        <v>39685</v>
      </c>
      <c r="K5707" s="21"/>
      <c r="L5707" s="21" t="str">
        <f t="shared" si="894"/>
        <v>Monday</v>
      </c>
      <c r="M5707" s="20">
        <f t="shared" si="895"/>
        <v>8</v>
      </c>
      <c r="N5707" s="19">
        <v>4122</v>
      </c>
      <c r="O5707" s="4">
        <f>MATCH(N5707-1,'Supply Data'!$K$12:$K$17)+1</f>
        <v>4</v>
      </c>
      <c r="P5707">
        <f>INDEX('Supply Data'!$L$12:$L$17,'Demand Data'!O5707)</f>
        <v>50</v>
      </c>
      <c r="R5707" t="str">
        <f t="shared" si="896"/>
        <v>25-Aug-08 Monday 14</v>
      </c>
    </row>
    <row r="5708" spans="4:18" x14ac:dyDescent="0.35">
      <c r="D5708" s="21">
        <f t="shared" si="897"/>
        <v>39685.583333319504</v>
      </c>
      <c r="E5708" s="21" t="b">
        <f t="shared" si="890"/>
        <v>0</v>
      </c>
      <c r="F5708" s="21" t="b">
        <f t="shared" si="891"/>
        <v>0</v>
      </c>
      <c r="G5708" s="20">
        <f t="shared" si="892"/>
        <v>1</v>
      </c>
      <c r="H5708" s="20">
        <f t="shared" si="893"/>
        <v>24</v>
      </c>
      <c r="I5708" s="20">
        <f t="shared" si="898"/>
        <v>15</v>
      </c>
      <c r="J5708" s="21">
        <f t="shared" si="899"/>
        <v>39685</v>
      </c>
      <c r="K5708" s="21"/>
      <c r="L5708" s="21" t="str">
        <f t="shared" si="894"/>
        <v>Monday</v>
      </c>
      <c r="M5708" s="20">
        <f t="shared" si="895"/>
        <v>8</v>
      </c>
      <c r="N5708" s="19">
        <v>4090.5</v>
      </c>
      <c r="O5708" s="4">
        <f>MATCH(N5708-1,'Supply Data'!$K$12:$K$17)+1</f>
        <v>4</v>
      </c>
      <c r="P5708">
        <f>INDEX('Supply Data'!$L$12:$L$17,'Demand Data'!O5708)</f>
        <v>50</v>
      </c>
      <c r="R5708" t="str">
        <f t="shared" si="896"/>
        <v>25-Aug-08 Monday 15</v>
      </c>
    </row>
    <row r="5709" spans="4:18" x14ac:dyDescent="0.35">
      <c r="D5709" s="21">
        <f t="shared" si="897"/>
        <v>39685.624999986168</v>
      </c>
      <c r="E5709" s="21" t="b">
        <f t="shared" si="890"/>
        <v>0</v>
      </c>
      <c r="F5709" s="21" t="b">
        <f t="shared" si="891"/>
        <v>0</v>
      </c>
      <c r="G5709" s="20">
        <f t="shared" si="892"/>
        <v>1</v>
      </c>
      <c r="H5709" s="20">
        <f t="shared" si="893"/>
        <v>24</v>
      </c>
      <c r="I5709" s="20">
        <f t="shared" si="898"/>
        <v>16</v>
      </c>
      <c r="J5709" s="21">
        <f t="shared" si="899"/>
        <v>39685</v>
      </c>
      <c r="K5709" s="21"/>
      <c r="L5709" s="21" t="str">
        <f t="shared" si="894"/>
        <v>Monday</v>
      </c>
      <c r="M5709" s="20">
        <f t="shared" si="895"/>
        <v>8</v>
      </c>
      <c r="N5709" s="19">
        <v>3996</v>
      </c>
      <c r="O5709" s="4">
        <f>MATCH(N5709-1,'Supply Data'!$K$12:$K$17)+1</f>
        <v>4</v>
      </c>
      <c r="P5709">
        <f>INDEX('Supply Data'!$L$12:$L$17,'Demand Data'!O5709)</f>
        <v>50</v>
      </c>
      <c r="R5709" t="str">
        <f t="shared" si="896"/>
        <v>25-Aug-08 Monday 16</v>
      </c>
    </row>
    <row r="5710" spans="4:18" x14ac:dyDescent="0.35">
      <c r="D5710" s="21">
        <f t="shared" si="897"/>
        <v>39685.666666652833</v>
      </c>
      <c r="E5710" s="21" t="b">
        <f t="shared" si="890"/>
        <v>0</v>
      </c>
      <c r="F5710" s="21" t="b">
        <f t="shared" si="891"/>
        <v>0</v>
      </c>
      <c r="G5710" s="20">
        <f t="shared" si="892"/>
        <v>1</v>
      </c>
      <c r="H5710" s="20">
        <f t="shared" si="893"/>
        <v>24</v>
      </c>
      <c r="I5710" s="20">
        <f t="shared" si="898"/>
        <v>17</v>
      </c>
      <c r="J5710" s="21">
        <f t="shared" si="899"/>
        <v>39685</v>
      </c>
      <c r="K5710" s="21"/>
      <c r="L5710" s="21" t="str">
        <f t="shared" si="894"/>
        <v>Monday</v>
      </c>
      <c r="M5710" s="20">
        <f t="shared" si="895"/>
        <v>8</v>
      </c>
      <c r="N5710" s="19">
        <v>3978</v>
      </c>
      <c r="O5710" s="4">
        <f>MATCH(N5710-1,'Supply Data'!$K$12:$K$17)+1</f>
        <v>4</v>
      </c>
      <c r="P5710">
        <f>INDEX('Supply Data'!$L$12:$L$17,'Demand Data'!O5710)</f>
        <v>50</v>
      </c>
      <c r="R5710" t="str">
        <f t="shared" si="896"/>
        <v>25-Aug-08 Monday 17</v>
      </c>
    </row>
    <row r="5711" spans="4:18" x14ac:dyDescent="0.35">
      <c r="D5711" s="21">
        <f t="shared" si="897"/>
        <v>39685.708333319497</v>
      </c>
      <c r="E5711" s="21" t="b">
        <f t="shared" si="890"/>
        <v>0</v>
      </c>
      <c r="F5711" s="21" t="b">
        <f t="shared" si="891"/>
        <v>0</v>
      </c>
      <c r="G5711" s="20">
        <f t="shared" si="892"/>
        <v>1</v>
      </c>
      <c r="H5711" s="20">
        <f t="shared" si="893"/>
        <v>24</v>
      </c>
      <c r="I5711" s="20">
        <f t="shared" si="898"/>
        <v>18</v>
      </c>
      <c r="J5711" s="21">
        <f t="shared" si="899"/>
        <v>39685</v>
      </c>
      <c r="K5711" s="21"/>
      <c r="L5711" s="21" t="str">
        <f t="shared" si="894"/>
        <v>Monday</v>
      </c>
      <c r="M5711" s="20">
        <f t="shared" si="895"/>
        <v>8</v>
      </c>
      <c r="N5711" s="19">
        <v>4282.5</v>
      </c>
      <c r="O5711" s="4">
        <f>MATCH(N5711-1,'Supply Data'!$K$12:$K$17)+1</f>
        <v>4</v>
      </c>
      <c r="P5711">
        <f>INDEX('Supply Data'!$L$12:$L$17,'Demand Data'!O5711)</f>
        <v>50</v>
      </c>
      <c r="R5711" t="str">
        <f t="shared" si="896"/>
        <v>25-Aug-08 Monday 18</v>
      </c>
    </row>
    <row r="5712" spans="4:18" x14ac:dyDescent="0.35">
      <c r="D5712" s="21">
        <f t="shared" si="897"/>
        <v>39685.749999986161</v>
      </c>
      <c r="E5712" s="21" t="b">
        <f t="shared" si="890"/>
        <v>0</v>
      </c>
      <c r="F5712" s="21" t="b">
        <f t="shared" si="891"/>
        <v>0</v>
      </c>
      <c r="G5712" s="20">
        <f t="shared" si="892"/>
        <v>1</v>
      </c>
      <c r="H5712" s="20">
        <f t="shared" si="893"/>
        <v>24</v>
      </c>
      <c r="I5712" s="20">
        <f t="shared" si="898"/>
        <v>19</v>
      </c>
      <c r="J5712" s="21">
        <f t="shared" si="899"/>
        <v>39685</v>
      </c>
      <c r="K5712" s="21"/>
      <c r="L5712" s="21" t="str">
        <f t="shared" si="894"/>
        <v>Monday</v>
      </c>
      <c r="M5712" s="20">
        <f t="shared" si="895"/>
        <v>8</v>
      </c>
      <c r="N5712" s="19">
        <v>5022</v>
      </c>
      <c r="O5712" s="4">
        <f>MATCH(N5712-1,'Supply Data'!$K$12:$K$17)+1</f>
        <v>5</v>
      </c>
      <c r="P5712">
        <f>INDEX('Supply Data'!$L$12:$L$17,'Demand Data'!O5712)</f>
        <v>75</v>
      </c>
      <c r="R5712" t="str">
        <f t="shared" si="896"/>
        <v>25-Aug-08 Monday 19</v>
      </c>
    </row>
    <row r="5713" spans="4:18" x14ac:dyDescent="0.35">
      <c r="D5713" s="21">
        <f t="shared" si="897"/>
        <v>39685.791666652825</v>
      </c>
      <c r="E5713" s="21" t="b">
        <f t="shared" si="890"/>
        <v>0</v>
      </c>
      <c r="F5713" s="21" t="b">
        <f t="shared" si="891"/>
        <v>0</v>
      </c>
      <c r="G5713" s="20">
        <f t="shared" si="892"/>
        <v>1</v>
      </c>
      <c r="H5713" s="20">
        <f t="shared" si="893"/>
        <v>24</v>
      </c>
      <c r="I5713" s="20">
        <f t="shared" si="898"/>
        <v>20</v>
      </c>
      <c r="J5713" s="21">
        <f t="shared" si="899"/>
        <v>39685</v>
      </c>
      <c r="K5713" s="21"/>
      <c r="L5713" s="21" t="str">
        <f t="shared" si="894"/>
        <v>Monday</v>
      </c>
      <c r="M5713" s="20">
        <f t="shared" si="895"/>
        <v>8</v>
      </c>
      <c r="N5713" s="19">
        <v>4998</v>
      </c>
      <c r="O5713" s="4">
        <f>MATCH(N5713-1,'Supply Data'!$K$12:$K$17)+1</f>
        <v>5</v>
      </c>
      <c r="P5713">
        <f>INDEX('Supply Data'!$L$12:$L$17,'Demand Data'!O5713)</f>
        <v>75</v>
      </c>
      <c r="R5713" t="str">
        <f t="shared" si="896"/>
        <v>25-Aug-08 Monday 20</v>
      </c>
    </row>
    <row r="5714" spans="4:18" x14ac:dyDescent="0.35">
      <c r="D5714" s="21">
        <f t="shared" si="897"/>
        <v>39685.83333331949</v>
      </c>
      <c r="E5714" s="21" t="b">
        <f t="shared" si="890"/>
        <v>0</v>
      </c>
      <c r="F5714" s="21" t="b">
        <f t="shared" si="891"/>
        <v>0</v>
      </c>
      <c r="G5714" s="20">
        <f t="shared" si="892"/>
        <v>1</v>
      </c>
      <c r="H5714" s="20">
        <f t="shared" si="893"/>
        <v>24</v>
      </c>
      <c r="I5714" s="20">
        <f t="shared" si="898"/>
        <v>21</v>
      </c>
      <c r="J5714" s="21">
        <f t="shared" si="899"/>
        <v>39685</v>
      </c>
      <c r="K5714" s="21"/>
      <c r="L5714" s="21" t="str">
        <f t="shared" si="894"/>
        <v>Monday</v>
      </c>
      <c r="M5714" s="20">
        <f t="shared" si="895"/>
        <v>8</v>
      </c>
      <c r="N5714" s="19">
        <v>4879.5</v>
      </c>
      <c r="O5714" s="4">
        <f>MATCH(N5714-1,'Supply Data'!$K$12:$K$17)+1</f>
        <v>5</v>
      </c>
      <c r="P5714">
        <f>INDEX('Supply Data'!$L$12:$L$17,'Demand Data'!O5714)</f>
        <v>75</v>
      </c>
      <c r="R5714" t="str">
        <f t="shared" si="896"/>
        <v>25-Aug-08 Monday 21</v>
      </c>
    </row>
    <row r="5715" spans="4:18" x14ac:dyDescent="0.35">
      <c r="D5715" s="21">
        <f t="shared" si="897"/>
        <v>39685.874999986154</v>
      </c>
      <c r="E5715" s="21" t="b">
        <f t="shared" si="890"/>
        <v>0</v>
      </c>
      <c r="F5715" s="21" t="b">
        <f t="shared" si="891"/>
        <v>0</v>
      </c>
      <c r="G5715" s="20">
        <f t="shared" si="892"/>
        <v>1</v>
      </c>
      <c r="H5715" s="20">
        <f t="shared" si="893"/>
        <v>24</v>
      </c>
      <c r="I5715" s="20">
        <f t="shared" si="898"/>
        <v>22</v>
      </c>
      <c r="J5715" s="21">
        <f t="shared" si="899"/>
        <v>39685</v>
      </c>
      <c r="K5715" s="21"/>
      <c r="L5715" s="21" t="str">
        <f t="shared" si="894"/>
        <v>Monday</v>
      </c>
      <c r="M5715" s="20">
        <f t="shared" si="895"/>
        <v>8</v>
      </c>
      <c r="N5715" s="19">
        <v>4537.5</v>
      </c>
      <c r="O5715" s="4">
        <f>MATCH(N5715-1,'Supply Data'!$K$12:$K$17)+1</f>
        <v>4</v>
      </c>
      <c r="P5715">
        <f>INDEX('Supply Data'!$L$12:$L$17,'Demand Data'!O5715)</f>
        <v>50</v>
      </c>
      <c r="R5715" t="str">
        <f t="shared" si="896"/>
        <v>25-Aug-08 Monday 22</v>
      </c>
    </row>
    <row r="5716" spans="4:18" x14ac:dyDescent="0.35">
      <c r="D5716" s="21">
        <f t="shared" si="897"/>
        <v>39685.916666652818</v>
      </c>
      <c r="E5716" s="21" t="b">
        <f t="shared" si="890"/>
        <v>0</v>
      </c>
      <c r="F5716" s="21" t="b">
        <f t="shared" si="891"/>
        <v>0</v>
      </c>
      <c r="G5716" s="20">
        <f t="shared" si="892"/>
        <v>1</v>
      </c>
      <c r="H5716" s="20">
        <f t="shared" si="893"/>
        <v>24</v>
      </c>
      <c r="I5716" s="20">
        <f t="shared" si="898"/>
        <v>23</v>
      </c>
      <c r="J5716" s="21">
        <f t="shared" si="899"/>
        <v>39685</v>
      </c>
      <c r="K5716" s="21"/>
      <c r="L5716" s="21" t="str">
        <f t="shared" si="894"/>
        <v>Monday</v>
      </c>
      <c r="M5716" s="20">
        <f t="shared" si="895"/>
        <v>8</v>
      </c>
      <c r="N5716" s="19">
        <v>4200</v>
      </c>
      <c r="O5716" s="4">
        <f>MATCH(N5716-1,'Supply Data'!$K$12:$K$17)+1</f>
        <v>4</v>
      </c>
      <c r="P5716">
        <f>INDEX('Supply Data'!$L$12:$L$17,'Demand Data'!O5716)</f>
        <v>50</v>
      </c>
      <c r="R5716" t="str">
        <f t="shared" si="896"/>
        <v>25-Aug-08 Monday 23</v>
      </c>
    </row>
    <row r="5717" spans="4:18" x14ac:dyDescent="0.35">
      <c r="D5717" s="21">
        <f t="shared" si="897"/>
        <v>39685.958333319482</v>
      </c>
      <c r="E5717" s="21" t="b">
        <f t="shared" si="890"/>
        <v>0</v>
      </c>
      <c r="F5717" s="21" t="b">
        <f t="shared" si="891"/>
        <v>0</v>
      </c>
      <c r="G5717" s="20">
        <f t="shared" si="892"/>
        <v>1</v>
      </c>
      <c r="H5717" s="20">
        <f t="shared" si="893"/>
        <v>24</v>
      </c>
      <c r="I5717" s="20">
        <f t="shared" si="898"/>
        <v>24</v>
      </c>
      <c r="J5717" s="21">
        <f t="shared" si="899"/>
        <v>39685</v>
      </c>
      <c r="K5717" s="21"/>
      <c r="L5717" s="21" t="str">
        <f t="shared" si="894"/>
        <v>Monday</v>
      </c>
      <c r="M5717" s="20">
        <f t="shared" si="895"/>
        <v>8</v>
      </c>
      <c r="N5717" s="19">
        <v>3946.5</v>
      </c>
      <c r="O5717" s="4">
        <f>MATCH(N5717-1,'Supply Data'!$K$12:$K$17)+1</f>
        <v>4</v>
      </c>
      <c r="P5717">
        <f>INDEX('Supply Data'!$L$12:$L$17,'Demand Data'!O5717)</f>
        <v>50</v>
      </c>
      <c r="R5717" t="str">
        <f t="shared" si="896"/>
        <v>25-Aug-08 Monday 24</v>
      </c>
    </row>
    <row r="5718" spans="4:18" x14ac:dyDescent="0.35">
      <c r="D5718" s="21">
        <f t="shared" si="897"/>
        <v>39685.999999986147</v>
      </c>
      <c r="E5718" s="21" t="b">
        <f t="shared" si="890"/>
        <v>0</v>
      </c>
      <c r="F5718" s="21" t="b">
        <f t="shared" si="891"/>
        <v>0</v>
      </c>
      <c r="G5718" s="20">
        <f t="shared" si="892"/>
        <v>1</v>
      </c>
      <c r="H5718" s="20">
        <f t="shared" si="893"/>
        <v>24</v>
      </c>
      <c r="I5718" s="20">
        <f t="shared" si="898"/>
        <v>1</v>
      </c>
      <c r="J5718" s="21">
        <f t="shared" si="899"/>
        <v>39686</v>
      </c>
      <c r="K5718" s="21"/>
      <c r="L5718" s="21" t="str">
        <f t="shared" si="894"/>
        <v>Tuesday</v>
      </c>
      <c r="M5718" s="20">
        <f t="shared" si="895"/>
        <v>8</v>
      </c>
      <c r="N5718" s="19">
        <v>3771</v>
      </c>
      <c r="O5718" s="4">
        <f>MATCH(N5718-1,'Supply Data'!$K$12:$K$17)+1</f>
        <v>4</v>
      </c>
      <c r="P5718">
        <f>INDEX('Supply Data'!$L$12:$L$17,'Demand Data'!O5718)</f>
        <v>50</v>
      </c>
      <c r="R5718" t="str">
        <f t="shared" si="896"/>
        <v>26-Aug-08 Tuesday 1</v>
      </c>
    </row>
    <row r="5719" spans="4:18" x14ac:dyDescent="0.35">
      <c r="D5719" s="21">
        <f t="shared" si="897"/>
        <v>39686.041666652811</v>
      </c>
      <c r="E5719" s="21" t="b">
        <f t="shared" si="890"/>
        <v>0</v>
      </c>
      <c r="F5719" s="21" t="b">
        <f t="shared" si="891"/>
        <v>0</v>
      </c>
      <c r="G5719" s="20">
        <f t="shared" si="892"/>
        <v>1</v>
      </c>
      <c r="H5719" s="20">
        <f t="shared" si="893"/>
        <v>24</v>
      </c>
      <c r="I5719" s="20">
        <f t="shared" si="898"/>
        <v>2</v>
      </c>
      <c r="J5719" s="21">
        <f t="shared" si="899"/>
        <v>39686</v>
      </c>
      <c r="K5719" s="21"/>
      <c r="L5719" s="21" t="str">
        <f t="shared" si="894"/>
        <v>Tuesday</v>
      </c>
      <c r="M5719" s="20">
        <f t="shared" si="895"/>
        <v>8</v>
      </c>
      <c r="N5719" s="19">
        <v>3700.5</v>
      </c>
      <c r="O5719" s="4">
        <f>MATCH(N5719-1,'Supply Data'!$K$12:$K$17)+1</f>
        <v>4</v>
      </c>
      <c r="P5719">
        <f>INDEX('Supply Data'!$L$12:$L$17,'Demand Data'!O5719)</f>
        <v>50</v>
      </c>
      <c r="R5719" t="str">
        <f t="shared" si="896"/>
        <v>26-Aug-08 Tuesday 2</v>
      </c>
    </row>
    <row r="5720" spans="4:18" x14ac:dyDescent="0.35">
      <c r="D5720" s="21">
        <f t="shared" si="897"/>
        <v>39686.083333319475</v>
      </c>
      <c r="E5720" s="21" t="b">
        <f t="shared" si="890"/>
        <v>0</v>
      </c>
      <c r="F5720" s="21" t="b">
        <f t="shared" si="891"/>
        <v>0</v>
      </c>
      <c r="G5720" s="20">
        <f t="shared" si="892"/>
        <v>1</v>
      </c>
      <c r="H5720" s="20">
        <f t="shared" si="893"/>
        <v>24</v>
      </c>
      <c r="I5720" s="20">
        <f t="shared" si="898"/>
        <v>3</v>
      </c>
      <c r="J5720" s="21">
        <f t="shared" si="899"/>
        <v>39686</v>
      </c>
      <c r="K5720" s="21"/>
      <c r="L5720" s="21" t="str">
        <f t="shared" si="894"/>
        <v>Tuesday</v>
      </c>
      <c r="M5720" s="20">
        <f t="shared" si="895"/>
        <v>8</v>
      </c>
      <c r="N5720" s="19">
        <v>3642</v>
      </c>
      <c r="O5720" s="4">
        <f>MATCH(N5720-1,'Supply Data'!$K$12:$K$17)+1</f>
        <v>4</v>
      </c>
      <c r="P5720">
        <f>INDEX('Supply Data'!$L$12:$L$17,'Demand Data'!O5720)</f>
        <v>50</v>
      </c>
      <c r="R5720" t="str">
        <f t="shared" si="896"/>
        <v>26-Aug-08 Tuesday 3</v>
      </c>
    </row>
    <row r="5721" spans="4:18" x14ac:dyDescent="0.35">
      <c r="D5721" s="21">
        <f t="shared" si="897"/>
        <v>39686.124999986139</v>
      </c>
      <c r="E5721" s="21" t="b">
        <f t="shared" si="890"/>
        <v>0</v>
      </c>
      <c r="F5721" s="21" t="b">
        <f t="shared" si="891"/>
        <v>0</v>
      </c>
      <c r="G5721" s="20">
        <f t="shared" si="892"/>
        <v>1</v>
      </c>
      <c r="H5721" s="20">
        <f t="shared" si="893"/>
        <v>24</v>
      </c>
      <c r="I5721" s="20">
        <f t="shared" si="898"/>
        <v>4</v>
      </c>
      <c r="J5721" s="21">
        <f t="shared" si="899"/>
        <v>39686</v>
      </c>
      <c r="K5721" s="21"/>
      <c r="L5721" s="21" t="str">
        <f t="shared" si="894"/>
        <v>Tuesday</v>
      </c>
      <c r="M5721" s="20">
        <f t="shared" si="895"/>
        <v>8</v>
      </c>
      <c r="N5721" s="19">
        <v>3594</v>
      </c>
      <c r="O5721" s="4">
        <f>MATCH(N5721-1,'Supply Data'!$K$12:$K$17)+1</f>
        <v>3</v>
      </c>
      <c r="P5721">
        <f>INDEX('Supply Data'!$L$12:$L$17,'Demand Data'!O5721)</f>
        <v>23</v>
      </c>
      <c r="R5721" t="str">
        <f t="shared" si="896"/>
        <v>26-Aug-08 Tuesday 4</v>
      </c>
    </row>
    <row r="5722" spans="4:18" x14ac:dyDescent="0.35">
      <c r="D5722" s="21">
        <f t="shared" si="897"/>
        <v>39686.166666652804</v>
      </c>
      <c r="E5722" s="21" t="b">
        <f t="shared" si="890"/>
        <v>0</v>
      </c>
      <c r="F5722" s="21" t="b">
        <f t="shared" si="891"/>
        <v>0</v>
      </c>
      <c r="G5722" s="20">
        <f t="shared" si="892"/>
        <v>1</v>
      </c>
      <c r="H5722" s="20">
        <f t="shared" si="893"/>
        <v>24</v>
      </c>
      <c r="I5722" s="20">
        <f t="shared" si="898"/>
        <v>5</v>
      </c>
      <c r="J5722" s="21">
        <f t="shared" si="899"/>
        <v>39686</v>
      </c>
      <c r="K5722" s="21"/>
      <c r="L5722" s="21" t="str">
        <f t="shared" si="894"/>
        <v>Tuesday</v>
      </c>
      <c r="M5722" s="20">
        <f t="shared" si="895"/>
        <v>8</v>
      </c>
      <c r="N5722" s="19">
        <v>3730.5</v>
      </c>
      <c r="O5722" s="4">
        <f>MATCH(N5722-1,'Supply Data'!$K$12:$K$17)+1</f>
        <v>4</v>
      </c>
      <c r="P5722">
        <f>INDEX('Supply Data'!$L$12:$L$17,'Demand Data'!O5722)</f>
        <v>50</v>
      </c>
      <c r="R5722" t="str">
        <f t="shared" si="896"/>
        <v>26-Aug-08 Tuesday 5</v>
      </c>
    </row>
    <row r="5723" spans="4:18" x14ac:dyDescent="0.35">
      <c r="D5723" s="21">
        <f t="shared" si="897"/>
        <v>39686.208333319468</v>
      </c>
      <c r="E5723" s="21" t="b">
        <f t="shared" si="890"/>
        <v>0</v>
      </c>
      <c r="F5723" s="21" t="b">
        <f t="shared" si="891"/>
        <v>0</v>
      </c>
      <c r="G5723" s="20">
        <f t="shared" si="892"/>
        <v>1</v>
      </c>
      <c r="H5723" s="20">
        <f t="shared" si="893"/>
        <v>24</v>
      </c>
      <c r="I5723" s="20">
        <f t="shared" si="898"/>
        <v>6</v>
      </c>
      <c r="J5723" s="21">
        <f t="shared" si="899"/>
        <v>39686</v>
      </c>
      <c r="K5723" s="21"/>
      <c r="L5723" s="21" t="str">
        <f t="shared" si="894"/>
        <v>Tuesday</v>
      </c>
      <c r="M5723" s="20">
        <f t="shared" si="895"/>
        <v>8</v>
      </c>
      <c r="N5723" s="19">
        <v>3871.5</v>
      </c>
      <c r="O5723" s="4">
        <f>MATCH(N5723-1,'Supply Data'!$K$12:$K$17)+1</f>
        <v>4</v>
      </c>
      <c r="P5723">
        <f>INDEX('Supply Data'!$L$12:$L$17,'Demand Data'!O5723)</f>
        <v>50</v>
      </c>
      <c r="R5723" t="str">
        <f t="shared" si="896"/>
        <v>26-Aug-08 Tuesday 6</v>
      </c>
    </row>
    <row r="5724" spans="4:18" x14ac:dyDescent="0.35">
      <c r="D5724" s="21">
        <f t="shared" si="897"/>
        <v>39686.249999986132</v>
      </c>
      <c r="E5724" s="21" t="b">
        <f t="shared" si="890"/>
        <v>0</v>
      </c>
      <c r="F5724" s="21" t="b">
        <f t="shared" si="891"/>
        <v>0</v>
      </c>
      <c r="G5724" s="20">
        <f t="shared" si="892"/>
        <v>1</v>
      </c>
      <c r="H5724" s="20">
        <f t="shared" si="893"/>
        <v>24</v>
      </c>
      <c r="I5724" s="20">
        <f t="shared" si="898"/>
        <v>7</v>
      </c>
      <c r="J5724" s="21">
        <f t="shared" si="899"/>
        <v>39686</v>
      </c>
      <c r="K5724" s="21"/>
      <c r="L5724" s="21" t="str">
        <f t="shared" si="894"/>
        <v>Tuesday</v>
      </c>
      <c r="M5724" s="20">
        <f t="shared" si="895"/>
        <v>8</v>
      </c>
      <c r="N5724" s="19">
        <v>4024.5</v>
      </c>
      <c r="O5724" s="4">
        <f>MATCH(N5724-1,'Supply Data'!$K$12:$K$17)+1</f>
        <v>4</v>
      </c>
      <c r="P5724">
        <f>INDEX('Supply Data'!$L$12:$L$17,'Demand Data'!O5724)</f>
        <v>50</v>
      </c>
      <c r="R5724" t="str">
        <f t="shared" si="896"/>
        <v>26-Aug-08 Tuesday 7</v>
      </c>
    </row>
    <row r="5725" spans="4:18" x14ac:dyDescent="0.35">
      <c r="D5725" s="21">
        <f t="shared" si="897"/>
        <v>39686.291666652796</v>
      </c>
      <c r="E5725" s="21" t="b">
        <f t="shared" si="890"/>
        <v>0</v>
      </c>
      <c r="F5725" s="21" t="b">
        <f t="shared" si="891"/>
        <v>0</v>
      </c>
      <c r="G5725" s="20">
        <f t="shared" si="892"/>
        <v>1</v>
      </c>
      <c r="H5725" s="20">
        <f t="shared" si="893"/>
        <v>24</v>
      </c>
      <c r="I5725" s="20">
        <f t="shared" si="898"/>
        <v>8</v>
      </c>
      <c r="J5725" s="21">
        <f t="shared" si="899"/>
        <v>39686</v>
      </c>
      <c r="K5725" s="21"/>
      <c r="L5725" s="21" t="str">
        <f t="shared" si="894"/>
        <v>Tuesday</v>
      </c>
      <c r="M5725" s="20">
        <f t="shared" si="895"/>
        <v>8</v>
      </c>
      <c r="N5725" s="19">
        <v>4633.5</v>
      </c>
      <c r="O5725" s="4">
        <f>MATCH(N5725-1,'Supply Data'!$K$12:$K$17)+1</f>
        <v>4</v>
      </c>
      <c r="P5725">
        <f>INDEX('Supply Data'!$L$12:$L$17,'Demand Data'!O5725)</f>
        <v>50</v>
      </c>
      <c r="R5725" t="str">
        <f t="shared" si="896"/>
        <v>26-Aug-08 Tuesday 8</v>
      </c>
    </row>
    <row r="5726" spans="4:18" x14ac:dyDescent="0.35">
      <c r="D5726" s="21">
        <f t="shared" si="897"/>
        <v>39686.333333319461</v>
      </c>
      <c r="E5726" s="21" t="b">
        <f t="shared" si="890"/>
        <v>0</v>
      </c>
      <c r="F5726" s="21" t="b">
        <f t="shared" si="891"/>
        <v>0</v>
      </c>
      <c r="G5726" s="20">
        <f t="shared" si="892"/>
        <v>1</v>
      </c>
      <c r="H5726" s="20">
        <f t="shared" si="893"/>
        <v>24</v>
      </c>
      <c r="I5726" s="20">
        <f t="shared" si="898"/>
        <v>9</v>
      </c>
      <c r="J5726" s="21">
        <f t="shared" si="899"/>
        <v>39686</v>
      </c>
      <c r="K5726" s="21"/>
      <c r="L5726" s="21" t="str">
        <f t="shared" si="894"/>
        <v>Tuesday</v>
      </c>
      <c r="M5726" s="20">
        <f t="shared" si="895"/>
        <v>8</v>
      </c>
      <c r="N5726" s="19">
        <v>5419.5</v>
      </c>
      <c r="O5726" s="4">
        <f>MATCH(N5726-1,'Supply Data'!$K$12:$K$17)+1</f>
        <v>5</v>
      </c>
      <c r="P5726">
        <f>INDEX('Supply Data'!$L$12:$L$17,'Demand Data'!O5726)</f>
        <v>75</v>
      </c>
      <c r="R5726" t="str">
        <f t="shared" si="896"/>
        <v>26-Aug-08 Tuesday 9</v>
      </c>
    </row>
    <row r="5727" spans="4:18" x14ac:dyDescent="0.35">
      <c r="D5727" s="21">
        <f t="shared" si="897"/>
        <v>39686.374999986125</v>
      </c>
      <c r="E5727" s="21" t="b">
        <f t="shared" si="890"/>
        <v>0</v>
      </c>
      <c r="F5727" s="21" t="b">
        <f t="shared" si="891"/>
        <v>0</v>
      </c>
      <c r="G5727" s="20">
        <f t="shared" si="892"/>
        <v>1</v>
      </c>
      <c r="H5727" s="20">
        <f t="shared" si="893"/>
        <v>24</v>
      </c>
      <c r="I5727" s="20">
        <f t="shared" si="898"/>
        <v>10</v>
      </c>
      <c r="J5727" s="21">
        <f t="shared" si="899"/>
        <v>39686</v>
      </c>
      <c r="K5727" s="21"/>
      <c r="L5727" s="21" t="str">
        <f t="shared" si="894"/>
        <v>Tuesday</v>
      </c>
      <c r="M5727" s="20">
        <f t="shared" si="895"/>
        <v>8</v>
      </c>
      <c r="N5727" s="19">
        <v>5709</v>
      </c>
      <c r="O5727" s="4">
        <f>MATCH(N5727-1,'Supply Data'!$K$12:$K$17)+1</f>
        <v>5</v>
      </c>
      <c r="P5727">
        <f>INDEX('Supply Data'!$L$12:$L$17,'Demand Data'!O5727)</f>
        <v>75</v>
      </c>
      <c r="R5727" t="str">
        <f t="shared" si="896"/>
        <v>26-Aug-08 Tuesday 10</v>
      </c>
    </row>
    <row r="5728" spans="4:18" x14ac:dyDescent="0.35">
      <c r="D5728" s="21">
        <f t="shared" si="897"/>
        <v>39686.416666652789</v>
      </c>
      <c r="E5728" s="21" t="b">
        <f t="shared" si="890"/>
        <v>0</v>
      </c>
      <c r="F5728" s="21" t="b">
        <f t="shared" si="891"/>
        <v>0</v>
      </c>
      <c r="G5728" s="20">
        <f t="shared" si="892"/>
        <v>1</v>
      </c>
      <c r="H5728" s="20">
        <f t="shared" si="893"/>
        <v>24</v>
      </c>
      <c r="I5728" s="20">
        <f t="shared" si="898"/>
        <v>11</v>
      </c>
      <c r="J5728" s="21">
        <f t="shared" si="899"/>
        <v>39686</v>
      </c>
      <c r="K5728" s="21"/>
      <c r="L5728" s="21" t="str">
        <f t="shared" si="894"/>
        <v>Tuesday</v>
      </c>
      <c r="M5728" s="20">
        <f t="shared" si="895"/>
        <v>8</v>
      </c>
      <c r="N5728" s="19">
        <v>5949</v>
      </c>
      <c r="O5728" s="4">
        <f>MATCH(N5728-1,'Supply Data'!$K$12:$K$17)+1</f>
        <v>5</v>
      </c>
      <c r="P5728">
        <f>INDEX('Supply Data'!$L$12:$L$17,'Demand Data'!O5728)</f>
        <v>75</v>
      </c>
      <c r="R5728" t="str">
        <f t="shared" si="896"/>
        <v>26-Aug-08 Tuesday 11</v>
      </c>
    </row>
    <row r="5729" spans="4:18" x14ac:dyDescent="0.35">
      <c r="D5729" s="21">
        <f t="shared" si="897"/>
        <v>39686.458333319453</v>
      </c>
      <c r="E5729" s="21" t="b">
        <f t="shared" si="890"/>
        <v>0</v>
      </c>
      <c r="F5729" s="21" t="b">
        <f t="shared" si="891"/>
        <v>0</v>
      </c>
      <c r="G5729" s="20">
        <f t="shared" si="892"/>
        <v>1</v>
      </c>
      <c r="H5729" s="20">
        <f t="shared" si="893"/>
        <v>24</v>
      </c>
      <c r="I5729" s="20">
        <f t="shared" si="898"/>
        <v>12</v>
      </c>
      <c r="J5729" s="21">
        <f t="shared" si="899"/>
        <v>39686</v>
      </c>
      <c r="K5729" s="21"/>
      <c r="L5729" s="21" t="str">
        <f t="shared" si="894"/>
        <v>Tuesday</v>
      </c>
      <c r="M5729" s="20">
        <f t="shared" si="895"/>
        <v>8</v>
      </c>
      <c r="N5729" s="19">
        <v>5758.5</v>
      </c>
      <c r="O5729" s="4">
        <f>MATCH(N5729-1,'Supply Data'!$K$12:$K$17)+1</f>
        <v>5</v>
      </c>
      <c r="P5729">
        <f>INDEX('Supply Data'!$L$12:$L$17,'Demand Data'!O5729)</f>
        <v>75</v>
      </c>
      <c r="R5729" t="str">
        <f t="shared" si="896"/>
        <v>26-Aug-08 Tuesday 12</v>
      </c>
    </row>
    <row r="5730" spans="4:18" x14ac:dyDescent="0.35">
      <c r="D5730" s="21">
        <f t="shared" si="897"/>
        <v>39686.499999986117</v>
      </c>
      <c r="E5730" s="21" t="b">
        <f t="shared" si="890"/>
        <v>0</v>
      </c>
      <c r="F5730" s="21" t="b">
        <f t="shared" si="891"/>
        <v>0</v>
      </c>
      <c r="G5730" s="20">
        <f t="shared" si="892"/>
        <v>1</v>
      </c>
      <c r="H5730" s="20">
        <f t="shared" si="893"/>
        <v>24</v>
      </c>
      <c r="I5730" s="20">
        <f t="shared" si="898"/>
        <v>13</v>
      </c>
      <c r="J5730" s="21">
        <f t="shared" si="899"/>
        <v>39686</v>
      </c>
      <c r="K5730" s="21"/>
      <c r="L5730" s="21" t="str">
        <f t="shared" si="894"/>
        <v>Tuesday</v>
      </c>
      <c r="M5730" s="20">
        <f t="shared" si="895"/>
        <v>8</v>
      </c>
      <c r="N5730" s="19">
        <v>5859</v>
      </c>
      <c r="O5730" s="4">
        <f>MATCH(N5730-1,'Supply Data'!$K$12:$K$17)+1</f>
        <v>5</v>
      </c>
      <c r="P5730">
        <f>INDEX('Supply Data'!$L$12:$L$17,'Demand Data'!O5730)</f>
        <v>75</v>
      </c>
      <c r="R5730" t="str">
        <f t="shared" si="896"/>
        <v>26-Aug-08 Tuesday 13</v>
      </c>
    </row>
    <row r="5731" spans="4:18" x14ac:dyDescent="0.35">
      <c r="D5731" s="21">
        <f t="shared" si="897"/>
        <v>39686.541666652782</v>
      </c>
      <c r="E5731" s="21" t="b">
        <f t="shared" si="890"/>
        <v>0</v>
      </c>
      <c r="F5731" s="21" t="b">
        <f t="shared" si="891"/>
        <v>0</v>
      </c>
      <c r="G5731" s="20">
        <f t="shared" si="892"/>
        <v>1</v>
      </c>
      <c r="H5731" s="20">
        <f t="shared" si="893"/>
        <v>24</v>
      </c>
      <c r="I5731" s="20">
        <f t="shared" si="898"/>
        <v>14</v>
      </c>
      <c r="J5731" s="21">
        <f t="shared" si="899"/>
        <v>39686</v>
      </c>
      <c r="K5731" s="21"/>
      <c r="L5731" s="21" t="str">
        <f t="shared" si="894"/>
        <v>Tuesday</v>
      </c>
      <c r="M5731" s="20">
        <f t="shared" si="895"/>
        <v>8</v>
      </c>
      <c r="N5731" s="19">
        <v>6019.5</v>
      </c>
      <c r="O5731" s="4">
        <f>MATCH(N5731-1,'Supply Data'!$K$12:$K$17)+1</f>
        <v>5</v>
      </c>
      <c r="P5731">
        <f>INDEX('Supply Data'!$L$12:$L$17,'Demand Data'!O5731)</f>
        <v>75</v>
      </c>
      <c r="R5731" t="str">
        <f t="shared" si="896"/>
        <v>26-Aug-08 Tuesday 14</v>
      </c>
    </row>
    <row r="5732" spans="4:18" x14ac:dyDescent="0.35">
      <c r="D5732" s="21">
        <f t="shared" si="897"/>
        <v>39686.583333319446</v>
      </c>
      <c r="E5732" s="21" t="b">
        <f t="shared" si="890"/>
        <v>0</v>
      </c>
      <c r="F5732" s="21" t="b">
        <f t="shared" si="891"/>
        <v>0</v>
      </c>
      <c r="G5732" s="20">
        <f t="shared" si="892"/>
        <v>1</v>
      </c>
      <c r="H5732" s="20">
        <f t="shared" si="893"/>
        <v>24</v>
      </c>
      <c r="I5732" s="20">
        <f t="shared" si="898"/>
        <v>15</v>
      </c>
      <c r="J5732" s="21">
        <f t="shared" si="899"/>
        <v>39686</v>
      </c>
      <c r="K5732" s="21"/>
      <c r="L5732" s="21" t="str">
        <f t="shared" si="894"/>
        <v>Tuesday</v>
      </c>
      <c r="M5732" s="20">
        <f t="shared" si="895"/>
        <v>8</v>
      </c>
      <c r="N5732" s="19">
        <v>5920.5</v>
      </c>
      <c r="O5732" s="4">
        <f>MATCH(N5732-1,'Supply Data'!$K$12:$K$17)+1</f>
        <v>5</v>
      </c>
      <c r="P5732">
        <f>INDEX('Supply Data'!$L$12:$L$17,'Demand Data'!O5732)</f>
        <v>75</v>
      </c>
      <c r="R5732" t="str">
        <f t="shared" si="896"/>
        <v>26-Aug-08 Tuesday 15</v>
      </c>
    </row>
    <row r="5733" spans="4:18" x14ac:dyDescent="0.35">
      <c r="D5733" s="21">
        <f t="shared" si="897"/>
        <v>39686.62499998611</v>
      </c>
      <c r="E5733" s="21" t="b">
        <f t="shared" si="890"/>
        <v>0</v>
      </c>
      <c r="F5733" s="21" t="b">
        <f t="shared" si="891"/>
        <v>0</v>
      </c>
      <c r="G5733" s="20">
        <f t="shared" si="892"/>
        <v>1</v>
      </c>
      <c r="H5733" s="20">
        <f t="shared" si="893"/>
        <v>24</v>
      </c>
      <c r="I5733" s="20">
        <f t="shared" si="898"/>
        <v>16</v>
      </c>
      <c r="J5733" s="21">
        <f t="shared" si="899"/>
        <v>39686</v>
      </c>
      <c r="K5733" s="21"/>
      <c r="L5733" s="21" t="str">
        <f t="shared" si="894"/>
        <v>Tuesday</v>
      </c>
      <c r="M5733" s="20">
        <f t="shared" si="895"/>
        <v>8</v>
      </c>
      <c r="N5733" s="19">
        <v>5890.5</v>
      </c>
      <c r="O5733" s="4">
        <f>MATCH(N5733-1,'Supply Data'!$K$12:$K$17)+1</f>
        <v>5</v>
      </c>
      <c r="P5733">
        <f>INDEX('Supply Data'!$L$12:$L$17,'Demand Data'!O5733)</f>
        <v>75</v>
      </c>
      <c r="R5733" t="str">
        <f t="shared" si="896"/>
        <v>26-Aug-08 Tuesday 16</v>
      </c>
    </row>
    <row r="5734" spans="4:18" x14ac:dyDescent="0.35">
      <c r="D5734" s="21">
        <f t="shared" si="897"/>
        <v>39686.666666652774</v>
      </c>
      <c r="E5734" s="21" t="b">
        <f t="shared" si="890"/>
        <v>0</v>
      </c>
      <c r="F5734" s="21" t="b">
        <f t="shared" si="891"/>
        <v>0</v>
      </c>
      <c r="G5734" s="20">
        <f t="shared" si="892"/>
        <v>1</v>
      </c>
      <c r="H5734" s="20">
        <f t="shared" si="893"/>
        <v>24</v>
      </c>
      <c r="I5734" s="20">
        <f t="shared" si="898"/>
        <v>17</v>
      </c>
      <c r="J5734" s="21">
        <f t="shared" si="899"/>
        <v>39686</v>
      </c>
      <c r="K5734" s="21"/>
      <c r="L5734" s="21" t="str">
        <f t="shared" si="894"/>
        <v>Tuesday</v>
      </c>
      <c r="M5734" s="20">
        <f t="shared" si="895"/>
        <v>8</v>
      </c>
      <c r="N5734" s="19">
        <v>5637</v>
      </c>
      <c r="O5734" s="4">
        <f>MATCH(N5734-1,'Supply Data'!$K$12:$K$17)+1</f>
        <v>5</v>
      </c>
      <c r="P5734">
        <f>INDEX('Supply Data'!$L$12:$L$17,'Demand Data'!O5734)</f>
        <v>75</v>
      </c>
      <c r="R5734" t="str">
        <f t="shared" si="896"/>
        <v>26-Aug-08 Tuesday 17</v>
      </c>
    </row>
    <row r="5735" spans="4:18" x14ac:dyDescent="0.35">
      <c r="D5735" s="21">
        <f t="shared" si="897"/>
        <v>39686.708333319439</v>
      </c>
      <c r="E5735" s="21" t="b">
        <f t="shared" si="890"/>
        <v>0</v>
      </c>
      <c r="F5735" s="21" t="b">
        <f t="shared" si="891"/>
        <v>0</v>
      </c>
      <c r="G5735" s="20">
        <f t="shared" si="892"/>
        <v>1</v>
      </c>
      <c r="H5735" s="20">
        <f t="shared" si="893"/>
        <v>24</v>
      </c>
      <c r="I5735" s="20">
        <f t="shared" si="898"/>
        <v>18</v>
      </c>
      <c r="J5735" s="21">
        <f t="shared" si="899"/>
        <v>39686</v>
      </c>
      <c r="K5735" s="21"/>
      <c r="L5735" s="21" t="str">
        <f t="shared" si="894"/>
        <v>Tuesday</v>
      </c>
      <c r="M5735" s="20">
        <f t="shared" si="895"/>
        <v>8</v>
      </c>
      <c r="N5735" s="19">
        <v>5679</v>
      </c>
      <c r="O5735" s="4">
        <f>MATCH(N5735-1,'Supply Data'!$K$12:$K$17)+1</f>
        <v>5</v>
      </c>
      <c r="P5735">
        <f>INDEX('Supply Data'!$L$12:$L$17,'Demand Data'!O5735)</f>
        <v>75</v>
      </c>
      <c r="R5735" t="str">
        <f t="shared" si="896"/>
        <v>26-Aug-08 Tuesday 18</v>
      </c>
    </row>
    <row r="5736" spans="4:18" x14ac:dyDescent="0.35">
      <c r="D5736" s="21">
        <f t="shared" si="897"/>
        <v>39686.749999986103</v>
      </c>
      <c r="E5736" s="21" t="b">
        <f t="shared" si="890"/>
        <v>0</v>
      </c>
      <c r="F5736" s="21" t="b">
        <f t="shared" si="891"/>
        <v>0</v>
      </c>
      <c r="G5736" s="20">
        <f t="shared" si="892"/>
        <v>1</v>
      </c>
      <c r="H5736" s="20">
        <f t="shared" si="893"/>
        <v>24</v>
      </c>
      <c r="I5736" s="20">
        <f t="shared" si="898"/>
        <v>19</v>
      </c>
      <c r="J5736" s="21">
        <f t="shared" si="899"/>
        <v>39686</v>
      </c>
      <c r="K5736" s="21"/>
      <c r="L5736" s="21" t="str">
        <f t="shared" si="894"/>
        <v>Tuesday</v>
      </c>
      <c r="M5736" s="20">
        <f t="shared" si="895"/>
        <v>8</v>
      </c>
      <c r="N5736" s="19">
        <v>6145.5</v>
      </c>
      <c r="O5736" s="4">
        <f>MATCH(N5736-1,'Supply Data'!$K$12:$K$17)+1</f>
        <v>5</v>
      </c>
      <c r="P5736">
        <f>INDEX('Supply Data'!$L$12:$L$17,'Demand Data'!O5736)</f>
        <v>75</v>
      </c>
      <c r="R5736" t="str">
        <f t="shared" si="896"/>
        <v>26-Aug-08 Tuesday 19</v>
      </c>
    </row>
    <row r="5737" spans="4:18" x14ac:dyDescent="0.35">
      <c r="D5737" s="21">
        <f t="shared" si="897"/>
        <v>39686.791666652767</v>
      </c>
      <c r="E5737" s="21" t="b">
        <f t="shared" si="890"/>
        <v>0</v>
      </c>
      <c r="F5737" s="21" t="b">
        <f t="shared" si="891"/>
        <v>0</v>
      </c>
      <c r="G5737" s="20">
        <f t="shared" si="892"/>
        <v>1</v>
      </c>
      <c r="H5737" s="20">
        <f t="shared" si="893"/>
        <v>24</v>
      </c>
      <c r="I5737" s="20">
        <f t="shared" si="898"/>
        <v>20</v>
      </c>
      <c r="J5737" s="21">
        <f t="shared" si="899"/>
        <v>39686</v>
      </c>
      <c r="K5737" s="21"/>
      <c r="L5737" s="21" t="str">
        <f t="shared" si="894"/>
        <v>Tuesday</v>
      </c>
      <c r="M5737" s="20">
        <f t="shared" si="895"/>
        <v>8</v>
      </c>
      <c r="N5737" s="19">
        <v>5994</v>
      </c>
      <c r="O5737" s="4">
        <f>MATCH(N5737-1,'Supply Data'!$K$12:$K$17)+1</f>
        <v>5</v>
      </c>
      <c r="P5737">
        <f>INDEX('Supply Data'!$L$12:$L$17,'Demand Data'!O5737)</f>
        <v>75</v>
      </c>
      <c r="R5737" t="str">
        <f t="shared" si="896"/>
        <v>26-Aug-08 Tuesday 20</v>
      </c>
    </row>
    <row r="5738" spans="4:18" x14ac:dyDescent="0.35">
      <c r="D5738" s="21">
        <f t="shared" si="897"/>
        <v>39686.833333319431</v>
      </c>
      <c r="E5738" s="21" t="b">
        <f t="shared" si="890"/>
        <v>0</v>
      </c>
      <c r="F5738" s="21" t="b">
        <f t="shared" si="891"/>
        <v>0</v>
      </c>
      <c r="G5738" s="20">
        <f t="shared" si="892"/>
        <v>1</v>
      </c>
      <c r="H5738" s="20">
        <f t="shared" si="893"/>
        <v>24</v>
      </c>
      <c r="I5738" s="20">
        <f t="shared" si="898"/>
        <v>21</v>
      </c>
      <c r="J5738" s="21">
        <f t="shared" si="899"/>
        <v>39686</v>
      </c>
      <c r="K5738" s="21"/>
      <c r="L5738" s="21" t="str">
        <f t="shared" si="894"/>
        <v>Tuesday</v>
      </c>
      <c r="M5738" s="20">
        <f t="shared" si="895"/>
        <v>8</v>
      </c>
      <c r="N5738" s="19">
        <v>5658</v>
      </c>
      <c r="O5738" s="4">
        <f>MATCH(N5738-1,'Supply Data'!$K$12:$K$17)+1</f>
        <v>5</v>
      </c>
      <c r="P5738">
        <f>INDEX('Supply Data'!$L$12:$L$17,'Demand Data'!O5738)</f>
        <v>75</v>
      </c>
      <c r="R5738" t="str">
        <f t="shared" si="896"/>
        <v>26-Aug-08 Tuesday 21</v>
      </c>
    </row>
    <row r="5739" spans="4:18" x14ac:dyDescent="0.35">
      <c r="D5739" s="21">
        <f t="shared" si="897"/>
        <v>39686.874999986096</v>
      </c>
      <c r="E5739" s="21" t="b">
        <f t="shared" si="890"/>
        <v>0</v>
      </c>
      <c r="F5739" s="21" t="b">
        <f t="shared" si="891"/>
        <v>0</v>
      </c>
      <c r="G5739" s="20">
        <f t="shared" si="892"/>
        <v>1</v>
      </c>
      <c r="H5739" s="20">
        <f t="shared" si="893"/>
        <v>24</v>
      </c>
      <c r="I5739" s="20">
        <f t="shared" si="898"/>
        <v>22</v>
      </c>
      <c r="J5739" s="21">
        <f t="shared" si="899"/>
        <v>39686</v>
      </c>
      <c r="K5739" s="21"/>
      <c r="L5739" s="21" t="str">
        <f t="shared" si="894"/>
        <v>Tuesday</v>
      </c>
      <c r="M5739" s="20">
        <f t="shared" si="895"/>
        <v>8</v>
      </c>
      <c r="N5739" s="19">
        <v>5212.5</v>
      </c>
      <c r="O5739" s="4">
        <f>MATCH(N5739-1,'Supply Data'!$K$12:$K$17)+1</f>
        <v>5</v>
      </c>
      <c r="P5739">
        <f>INDEX('Supply Data'!$L$12:$L$17,'Demand Data'!O5739)</f>
        <v>75</v>
      </c>
      <c r="R5739" t="str">
        <f t="shared" si="896"/>
        <v>26-Aug-08 Tuesday 22</v>
      </c>
    </row>
    <row r="5740" spans="4:18" x14ac:dyDescent="0.35">
      <c r="D5740" s="21">
        <f t="shared" si="897"/>
        <v>39686.91666665276</v>
      </c>
      <c r="E5740" s="21" t="b">
        <f t="shared" si="890"/>
        <v>0</v>
      </c>
      <c r="F5740" s="21" t="b">
        <f t="shared" si="891"/>
        <v>0</v>
      </c>
      <c r="G5740" s="20">
        <f t="shared" si="892"/>
        <v>1</v>
      </c>
      <c r="H5740" s="20">
        <f t="shared" si="893"/>
        <v>24</v>
      </c>
      <c r="I5740" s="20">
        <f t="shared" si="898"/>
        <v>23</v>
      </c>
      <c r="J5740" s="21">
        <f t="shared" si="899"/>
        <v>39686</v>
      </c>
      <c r="K5740" s="21"/>
      <c r="L5740" s="21" t="str">
        <f t="shared" si="894"/>
        <v>Tuesday</v>
      </c>
      <c r="M5740" s="20">
        <f t="shared" si="895"/>
        <v>8</v>
      </c>
      <c r="N5740" s="19">
        <v>4825.5</v>
      </c>
      <c r="O5740" s="4">
        <f>MATCH(N5740-1,'Supply Data'!$K$12:$K$17)+1</f>
        <v>5</v>
      </c>
      <c r="P5740">
        <f>INDEX('Supply Data'!$L$12:$L$17,'Demand Data'!O5740)</f>
        <v>75</v>
      </c>
      <c r="R5740" t="str">
        <f t="shared" si="896"/>
        <v>26-Aug-08 Tuesday 23</v>
      </c>
    </row>
    <row r="5741" spans="4:18" x14ac:dyDescent="0.35">
      <c r="D5741" s="21">
        <f t="shared" si="897"/>
        <v>39686.958333319424</v>
      </c>
      <c r="E5741" s="21" t="b">
        <f t="shared" si="890"/>
        <v>0</v>
      </c>
      <c r="F5741" s="21" t="b">
        <f t="shared" si="891"/>
        <v>0</v>
      </c>
      <c r="G5741" s="20">
        <f t="shared" si="892"/>
        <v>1</v>
      </c>
      <c r="H5741" s="20">
        <f t="shared" si="893"/>
        <v>24</v>
      </c>
      <c r="I5741" s="20">
        <f t="shared" si="898"/>
        <v>24</v>
      </c>
      <c r="J5741" s="21">
        <f t="shared" si="899"/>
        <v>39686</v>
      </c>
      <c r="K5741" s="21"/>
      <c r="L5741" s="21" t="str">
        <f t="shared" si="894"/>
        <v>Tuesday</v>
      </c>
      <c r="M5741" s="20">
        <f t="shared" si="895"/>
        <v>8</v>
      </c>
      <c r="N5741" s="19">
        <v>4434</v>
      </c>
      <c r="O5741" s="4">
        <f>MATCH(N5741-1,'Supply Data'!$K$12:$K$17)+1</f>
        <v>4</v>
      </c>
      <c r="P5741">
        <f>INDEX('Supply Data'!$L$12:$L$17,'Demand Data'!O5741)</f>
        <v>50</v>
      </c>
      <c r="R5741" t="str">
        <f t="shared" si="896"/>
        <v>26-Aug-08 Tuesday 24</v>
      </c>
    </row>
    <row r="5742" spans="4:18" x14ac:dyDescent="0.35">
      <c r="D5742" s="21">
        <f t="shared" si="897"/>
        <v>39686.999999986088</v>
      </c>
      <c r="E5742" s="21" t="b">
        <f t="shared" si="890"/>
        <v>0</v>
      </c>
      <c r="F5742" s="21" t="b">
        <f t="shared" si="891"/>
        <v>0</v>
      </c>
      <c r="G5742" s="20">
        <f t="shared" si="892"/>
        <v>1</v>
      </c>
      <c r="H5742" s="20">
        <f t="shared" si="893"/>
        <v>24</v>
      </c>
      <c r="I5742" s="20">
        <f t="shared" si="898"/>
        <v>1</v>
      </c>
      <c r="J5742" s="21">
        <f t="shared" si="899"/>
        <v>39687</v>
      </c>
      <c r="K5742" s="21"/>
      <c r="L5742" s="21" t="str">
        <f t="shared" si="894"/>
        <v>Wednesday</v>
      </c>
      <c r="M5742" s="20">
        <f t="shared" si="895"/>
        <v>8</v>
      </c>
      <c r="N5742" s="19">
        <v>4194</v>
      </c>
      <c r="O5742" s="4">
        <f>MATCH(N5742-1,'Supply Data'!$K$12:$K$17)+1</f>
        <v>4</v>
      </c>
      <c r="P5742">
        <f>INDEX('Supply Data'!$L$12:$L$17,'Demand Data'!O5742)</f>
        <v>50</v>
      </c>
      <c r="R5742" t="str">
        <f t="shared" si="896"/>
        <v>27-Aug-08 Wednesday 1</v>
      </c>
    </row>
    <row r="5743" spans="4:18" x14ac:dyDescent="0.35">
      <c r="D5743" s="21">
        <f t="shared" si="897"/>
        <v>39687.041666652753</v>
      </c>
      <c r="E5743" s="21" t="b">
        <f t="shared" si="890"/>
        <v>0</v>
      </c>
      <c r="F5743" s="21" t="b">
        <f t="shared" si="891"/>
        <v>0</v>
      </c>
      <c r="G5743" s="20">
        <f t="shared" si="892"/>
        <v>1</v>
      </c>
      <c r="H5743" s="20">
        <f t="shared" si="893"/>
        <v>24</v>
      </c>
      <c r="I5743" s="20">
        <f t="shared" si="898"/>
        <v>2</v>
      </c>
      <c r="J5743" s="21">
        <f t="shared" si="899"/>
        <v>39687</v>
      </c>
      <c r="K5743" s="21"/>
      <c r="L5743" s="21" t="str">
        <f t="shared" si="894"/>
        <v>Wednesday</v>
      </c>
      <c r="M5743" s="20">
        <f t="shared" si="895"/>
        <v>8</v>
      </c>
      <c r="N5743" s="19">
        <v>4099.5</v>
      </c>
      <c r="O5743" s="4">
        <f>MATCH(N5743-1,'Supply Data'!$K$12:$K$17)+1</f>
        <v>4</v>
      </c>
      <c r="P5743">
        <f>INDEX('Supply Data'!$L$12:$L$17,'Demand Data'!O5743)</f>
        <v>50</v>
      </c>
      <c r="R5743" t="str">
        <f t="shared" si="896"/>
        <v>27-Aug-08 Wednesday 2</v>
      </c>
    </row>
    <row r="5744" spans="4:18" x14ac:dyDescent="0.35">
      <c r="D5744" s="21">
        <f t="shared" si="897"/>
        <v>39687.083333319417</v>
      </c>
      <c r="E5744" s="21" t="b">
        <f t="shared" si="890"/>
        <v>0</v>
      </c>
      <c r="F5744" s="21" t="b">
        <f t="shared" si="891"/>
        <v>0</v>
      </c>
      <c r="G5744" s="20">
        <f t="shared" si="892"/>
        <v>1</v>
      </c>
      <c r="H5744" s="20">
        <f t="shared" si="893"/>
        <v>24</v>
      </c>
      <c r="I5744" s="20">
        <f t="shared" si="898"/>
        <v>3</v>
      </c>
      <c r="J5744" s="21">
        <f t="shared" si="899"/>
        <v>39687</v>
      </c>
      <c r="K5744" s="21"/>
      <c r="L5744" s="21" t="str">
        <f t="shared" si="894"/>
        <v>Wednesday</v>
      </c>
      <c r="M5744" s="20">
        <f t="shared" si="895"/>
        <v>8</v>
      </c>
      <c r="N5744" s="19">
        <v>4009.5</v>
      </c>
      <c r="O5744" s="4">
        <f>MATCH(N5744-1,'Supply Data'!$K$12:$K$17)+1</f>
        <v>4</v>
      </c>
      <c r="P5744">
        <f>INDEX('Supply Data'!$L$12:$L$17,'Demand Data'!O5744)</f>
        <v>50</v>
      </c>
      <c r="R5744" t="str">
        <f t="shared" si="896"/>
        <v>27-Aug-08 Wednesday 3</v>
      </c>
    </row>
    <row r="5745" spans="4:18" x14ac:dyDescent="0.35">
      <c r="D5745" s="21">
        <f t="shared" si="897"/>
        <v>39687.124999986081</v>
      </c>
      <c r="E5745" s="21" t="b">
        <f t="shared" si="890"/>
        <v>0</v>
      </c>
      <c r="F5745" s="21" t="b">
        <f t="shared" si="891"/>
        <v>0</v>
      </c>
      <c r="G5745" s="20">
        <f t="shared" si="892"/>
        <v>1</v>
      </c>
      <c r="H5745" s="20">
        <f t="shared" si="893"/>
        <v>24</v>
      </c>
      <c r="I5745" s="20">
        <f t="shared" si="898"/>
        <v>4</v>
      </c>
      <c r="J5745" s="21">
        <f t="shared" si="899"/>
        <v>39687</v>
      </c>
      <c r="K5745" s="21"/>
      <c r="L5745" s="21" t="str">
        <f t="shared" si="894"/>
        <v>Wednesday</v>
      </c>
      <c r="M5745" s="20">
        <f t="shared" si="895"/>
        <v>8</v>
      </c>
      <c r="N5745" s="19">
        <v>4033.5</v>
      </c>
      <c r="O5745" s="4">
        <f>MATCH(N5745-1,'Supply Data'!$K$12:$K$17)+1</f>
        <v>4</v>
      </c>
      <c r="P5745">
        <f>INDEX('Supply Data'!$L$12:$L$17,'Demand Data'!O5745)</f>
        <v>50</v>
      </c>
      <c r="R5745" t="str">
        <f t="shared" si="896"/>
        <v>27-Aug-08 Wednesday 4</v>
      </c>
    </row>
    <row r="5746" spans="4:18" x14ac:dyDescent="0.35">
      <c r="D5746" s="21">
        <f t="shared" si="897"/>
        <v>39687.166666652745</v>
      </c>
      <c r="E5746" s="21" t="b">
        <f t="shared" si="890"/>
        <v>0</v>
      </c>
      <c r="F5746" s="21" t="b">
        <f t="shared" si="891"/>
        <v>0</v>
      </c>
      <c r="G5746" s="20">
        <f t="shared" si="892"/>
        <v>1</v>
      </c>
      <c r="H5746" s="20">
        <f t="shared" si="893"/>
        <v>24</v>
      </c>
      <c r="I5746" s="20">
        <f t="shared" si="898"/>
        <v>5</v>
      </c>
      <c r="J5746" s="21">
        <f t="shared" si="899"/>
        <v>39687</v>
      </c>
      <c r="K5746" s="21"/>
      <c r="L5746" s="21" t="str">
        <f t="shared" si="894"/>
        <v>Wednesday</v>
      </c>
      <c r="M5746" s="20">
        <f t="shared" si="895"/>
        <v>8</v>
      </c>
      <c r="N5746" s="19">
        <v>4098</v>
      </c>
      <c r="O5746" s="4">
        <f>MATCH(N5746-1,'Supply Data'!$K$12:$K$17)+1</f>
        <v>4</v>
      </c>
      <c r="P5746">
        <f>INDEX('Supply Data'!$L$12:$L$17,'Demand Data'!O5746)</f>
        <v>50</v>
      </c>
      <c r="R5746" t="str">
        <f t="shared" si="896"/>
        <v>27-Aug-08 Wednesday 5</v>
      </c>
    </row>
    <row r="5747" spans="4:18" x14ac:dyDescent="0.35">
      <c r="D5747" s="21">
        <f t="shared" si="897"/>
        <v>39687.20833331941</v>
      </c>
      <c r="E5747" s="21" t="b">
        <f t="shared" si="890"/>
        <v>0</v>
      </c>
      <c r="F5747" s="21" t="b">
        <f t="shared" si="891"/>
        <v>0</v>
      </c>
      <c r="G5747" s="20">
        <f t="shared" si="892"/>
        <v>1</v>
      </c>
      <c r="H5747" s="20">
        <f t="shared" si="893"/>
        <v>24</v>
      </c>
      <c r="I5747" s="20">
        <f t="shared" si="898"/>
        <v>6</v>
      </c>
      <c r="J5747" s="21">
        <f t="shared" si="899"/>
        <v>39687</v>
      </c>
      <c r="K5747" s="21"/>
      <c r="L5747" s="21" t="str">
        <f t="shared" si="894"/>
        <v>Wednesday</v>
      </c>
      <c r="M5747" s="20">
        <f t="shared" si="895"/>
        <v>8</v>
      </c>
      <c r="N5747" s="19">
        <v>4167</v>
      </c>
      <c r="O5747" s="4">
        <f>MATCH(N5747-1,'Supply Data'!$K$12:$K$17)+1</f>
        <v>4</v>
      </c>
      <c r="P5747">
        <f>INDEX('Supply Data'!$L$12:$L$17,'Demand Data'!O5747)</f>
        <v>50</v>
      </c>
      <c r="R5747" t="str">
        <f t="shared" si="896"/>
        <v>27-Aug-08 Wednesday 6</v>
      </c>
    </row>
    <row r="5748" spans="4:18" x14ac:dyDescent="0.35">
      <c r="D5748" s="21">
        <f t="shared" si="897"/>
        <v>39687.249999986074</v>
      </c>
      <c r="E5748" s="21" t="b">
        <f t="shared" si="890"/>
        <v>0</v>
      </c>
      <c r="F5748" s="21" t="b">
        <f t="shared" si="891"/>
        <v>0</v>
      </c>
      <c r="G5748" s="20">
        <f t="shared" si="892"/>
        <v>1</v>
      </c>
      <c r="H5748" s="20">
        <f t="shared" si="893"/>
        <v>24</v>
      </c>
      <c r="I5748" s="20">
        <f t="shared" si="898"/>
        <v>7</v>
      </c>
      <c r="J5748" s="21">
        <f t="shared" si="899"/>
        <v>39687</v>
      </c>
      <c r="K5748" s="21"/>
      <c r="L5748" s="21" t="str">
        <f t="shared" si="894"/>
        <v>Wednesday</v>
      </c>
      <c r="M5748" s="20">
        <f t="shared" si="895"/>
        <v>8</v>
      </c>
      <c r="N5748" s="19">
        <v>4240.5</v>
      </c>
      <c r="O5748" s="4">
        <f>MATCH(N5748-1,'Supply Data'!$K$12:$K$17)+1</f>
        <v>4</v>
      </c>
      <c r="P5748">
        <f>INDEX('Supply Data'!$L$12:$L$17,'Demand Data'!O5748)</f>
        <v>50</v>
      </c>
      <c r="R5748" t="str">
        <f t="shared" si="896"/>
        <v>27-Aug-08 Wednesday 7</v>
      </c>
    </row>
    <row r="5749" spans="4:18" x14ac:dyDescent="0.35">
      <c r="D5749" s="21">
        <f t="shared" si="897"/>
        <v>39687.291666652738</v>
      </c>
      <c r="E5749" s="21" t="b">
        <f t="shared" si="890"/>
        <v>0</v>
      </c>
      <c r="F5749" s="21" t="b">
        <f t="shared" si="891"/>
        <v>0</v>
      </c>
      <c r="G5749" s="20">
        <f t="shared" si="892"/>
        <v>1</v>
      </c>
      <c r="H5749" s="20">
        <f t="shared" si="893"/>
        <v>24</v>
      </c>
      <c r="I5749" s="20">
        <f t="shared" si="898"/>
        <v>8</v>
      </c>
      <c r="J5749" s="21">
        <f t="shared" si="899"/>
        <v>39687</v>
      </c>
      <c r="K5749" s="21"/>
      <c r="L5749" s="21" t="str">
        <f t="shared" si="894"/>
        <v>Wednesday</v>
      </c>
      <c r="M5749" s="20">
        <f t="shared" si="895"/>
        <v>8</v>
      </c>
      <c r="N5749" s="19">
        <v>4947</v>
      </c>
      <c r="O5749" s="4">
        <f>MATCH(N5749-1,'Supply Data'!$K$12:$K$17)+1</f>
        <v>5</v>
      </c>
      <c r="P5749">
        <f>INDEX('Supply Data'!$L$12:$L$17,'Demand Data'!O5749)</f>
        <v>75</v>
      </c>
      <c r="R5749" t="str">
        <f t="shared" si="896"/>
        <v>27-Aug-08 Wednesday 8</v>
      </c>
    </row>
    <row r="5750" spans="4:18" x14ac:dyDescent="0.35">
      <c r="D5750" s="21">
        <f t="shared" si="897"/>
        <v>39687.333333319402</v>
      </c>
      <c r="E5750" s="21" t="b">
        <f t="shared" si="890"/>
        <v>0</v>
      </c>
      <c r="F5750" s="21" t="b">
        <f t="shared" si="891"/>
        <v>0</v>
      </c>
      <c r="G5750" s="20">
        <f t="shared" si="892"/>
        <v>1</v>
      </c>
      <c r="H5750" s="20">
        <f t="shared" si="893"/>
        <v>24</v>
      </c>
      <c r="I5750" s="20">
        <f t="shared" si="898"/>
        <v>9</v>
      </c>
      <c r="J5750" s="21">
        <f t="shared" si="899"/>
        <v>39687</v>
      </c>
      <c r="K5750" s="21"/>
      <c r="L5750" s="21" t="str">
        <f t="shared" si="894"/>
        <v>Wednesday</v>
      </c>
      <c r="M5750" s="20">
        <f t="shared" si="895"/>
        <v>8</v>
      </c>
      <c r="N5750" s="19">
        <v>5587.5</v>
      </c>
      <c r="O5750" s="4">
        <f>MATCH(N5750-1,'Supply Data'!$K$12:$K$17)+1</f>
        <v>5</v>
      </c>
      <c r="P5750">
        <f>INDEX('Supply Data'!$L$12:$L$17,'Demand Data'!O5750)</f>
        <v>75</v>
      </c>
      <c r="R5750" t="str">
        <f t="shared" si="896"/>
        <v>27-Aug-08 Wednesday 9</v>
      </c>
    </row>
    <row r="5751" spans="4:18" x14ac:dyDescent="0.35">
      <c r="D5751" s="21">
        <f t="shared" si="897"/>
        <v>39687.374999986067</v>
      </c>
      <c r="E5751" s="21" t="b">
        <f t="shared" si="890"/>
        <v>0</v>
      </c>
      <c r="F5751" s="21" t="b">
        <f t="shared" si="891"/>
        <v>0</v>
      </c>
      <c r="G5751" s="20">
        <f t="shared" si="892"/>
        <v>1</v>
      </c>
      <c r="H5751" s="20">
        <f t="shared" si="893"/>
        <v>24</v>
      </c>
      <c r="I5751" s="20">
        <f t="shared" si="898"/>
        <v>10</v>
      </c>
      <c r="J5751" s="21">
        <f t="shared" si="899"/>
        <v>39687</v>
      </c>
      <c r="K5751" s="21"/>
      <c r="L5751" s="21" t="str">
        <f t="shared" si="894"/>
        <v>Wednesday</v>
      </c>
      <c r="M5751" s="20">
        <f t="shared" si="895"/>
        <v>8</v>
      </c>
      <c r="N5751" s="19">
        <v>5805</v>
      </c>
      <c r="O5751" s="4">
        <f>MATCH(N5751-1,'Supply Data'!$K$12:$K$17)+1</f>
        <v>5</v>
      </c>
      <c r="P5751">
        <f>INDEX('Supply Data'!$L$12:$L$17,'Demand Data'!O5751)</f>
        <v>75</v>
      </c>
      <c r="R5751" t="str">
        <f t="shared" si="896"/>
        <v>27-Aug-08 Wednesday 10</v>
      </c>
    </row>
    <row r="5752" spans="4:18" x14ac:dyDescent="0.35">
      <c r="D5752" s="21">
        <f t="shared" si="897"/>
        <v>39687.416666652731</v>
      </c>
      <c r="E5752" s="21" t="b">
        <f t="shared" si="890"/>
        <v>0</v>
      </c>
      <c r="F5752" s="21" t="b">
        <f t="shared" si="891"/>
        <v>0</v>
      </c>
      <c r="G5752" s="20">
        <f t="shared" si="892"/>
        <v>1</v>
      </c>
      <c r="H5752" s="20">
        <f t="shared" si="893"/>
        <v>24</v>
      </c>
      <c r="I5752" s="20">
        <f t="shared" si="898"/>
        <v>11</v>
      </c>
      <c r="J5752" s="21">
        <f t="shared" si="899"/>
        <v>39687</v>
      </c>
      <c r="K5752" s="21"/>
      <c r="L5752" s="21" t="str">
        <f t="shared" si="894"/>
        <v>Wednesday</v>
      </c>
      <c r="M5752" s="20">
        <f t="shared" si="895"/>
        <v>8</v>
      </c>
      <c r="N5752" s="19">
        <v>6001.5</v>
      </c>
      <c r="O5752" s="4">
        <f>MATCH(N5752-1,'Supply Data'!$K$12:$K$17)+1</f>
        <v>5</v>
      </c>
      <c r="P5752">
        <f>INDEX('Supply Data'!$L$12:$L$17,'Demand Data'!O5752)</f>
        <v>75</v>
      </c>
      <c r="R5752" t="str">
        <f t="shared" si="896"/>
        <v>27-Aug-08 Wednesday 11</v>
      </c>
    </row>
    <row r="5753" spans="4:18" x14ac:dyDescent="0.35">
      <c r="D5753" s="21">
        <f t="shared" si="897"/>
        <v>39687.458333319395</v>
      </c>
      <c r="E5753" s="21" t="b">
        <f t="shared" si="890"/>
        <v>0</v>
      </c>
      <c r="F5753" s="21" t="b">
        <f t="shared" si="891"/>
        <v>0</v>
      </c>
      <c r="G5753" s="20">
        <f t="shared" si="892"/>
        <v>1</v>
      </c>
      <c r="H5753" s="20">
        <f t="shared" si="893"/>
        <v>24</v>
      </c>
      <c r="I5753" s="20">
        <f t="shared" si="898"/>
        <v>12</v>
      </c>
      <c r="J5753" s="21">
        <f t="shared" si="899"/>
        <v>39687</v>
      </c>
      <c r="K5753" s="21"/>
      <c r="L5753" s="21" t="str">
        <f t="shared" si="894"/>
        <v>Wednesday</v>
      </c>
      <c r="M5753" s="20">
        <f t="shared" si="895"/>
        <v>8</v>
      </c>
      <c r="N5753" s="19">
        <v>5820</v>
      </c>
      <c r="O5753" s="4">
        <f>MATCH(N5753-1,'Supply Data'!$K$12:$K$17)+1</f>
        <v>5</v>
      </c>
      <c r="P5753">
        <f>INDEX('Supply Data'!$L$12:$L$17,'Demand Data'!O5753)</f>
        <v>75</v>
      </c>
      <c r="R5753" t="str">
        <f t="shared" si="896"/>
        <v>27-Aug-08 Wednesday 12</v>
      </c>
    </row>
    <row r="5754" spans="4:18" x14ac:dyDescent="0.35">
      <c r="D5754" s="21">
        <f t="shared" si="897"/>
        <v>39687.499999986059</v>
      </c>
      <c r="E5754" s="21" t="b">
        <f t="shared" si="890"/>
        <v>0</v>
      </c>
      <c r="F5754" s="21" t="b">
        <f t="shared" si="891"/>
        <v>0</v>
      </c>
      <c r="G5754" s="20">
        <f t="shared" si="892"/>
        <v>1</v>
      </c>
      <c r="H5754" s="20">
        <f t="shared" si="893"/>
        <v>24</v>
      </c>
      <c r="I5754" s="20">
        <f t="shared" si="898"/>
        <v>13</v>
      </c>
      <c r="J5754" s="21">
        <f t="shared" si="899"/>
        <v>39687</v>
      </c>
      <c r="K5754" s="21"/>
      <c r="L5754" s="21" t="str">
        <f t="shared" si="894"/>
        <v>Wednesday</v>
      </c>
      <c r="M5754" s="20">
        <f t="shared" si="895"/>
        <v>8</v>
      </c>
      <c r="N5754" s="19">
        <v>5740.5</v>
      </c>
      <c r="O5754" s="4">
        <f>MATCH(N5754-1,'Supply Data'!$K$12:$K$17)+1</f>
        <v>5</v>
      </c>
      <c r="P5754">
        <f>INDEX('Supply Data'!$L$12:$L$17,'Demand Data'!O5754)</f>
        <v>75</v>
      </c>
      <c r="R5754" t="str">
        <f t="shared" si="896"/>
        <v>27-Aug-08 Wednesday 13</v>
      </c>
    </row>
    <row r="5755" spans="4:18" x14ac:dyDescent="0.35">
      <c r="D5755" s="21">
        <f t="shared" si="897"/>
        <v>39687.541666652724</v>
      </c>
      <c r="E5755" s="21" t="b">
        <f t="shared" si="890"/>
        <v>0</v>
      </c>
      <c r="F5755" s="21" t="b">
        <f t="shared" si="891"/>
        <v>0</v>
      </c>
      <c r="G5755" s="20">
        <f t="shared" si="892"/>
        <v>1</v>
      </c>
      <c r="H5755" s="20">
        <f t="shared" si="893"/>
        <v>24</v>
      </c>
      <c r="I5755" s="20">
        <f t="shared" si="898"/>
        <v>14</v>
      </c>
      <c r="J5755" s="21">
        <f t="shared" si="899"/>
        <v>39687</v>
      </c>
      <c r="K5755" s="21"/>
      <c r="L5755" s="21" t="str">
        <f t="shared" si="894"/>
        <v>Wednesday</v>
      </c>
      <c r="M5755" s="20">
        <f t="shared" si="895"/>
        <v>8</v>
      </c>
      <c r="N5755" s="19">
        <v>6061.5</v>
      </c>
      <c r="O5755" s="4">
        <f>MATCH(N5755-1,'Supply Data'!$K$12:$K$17)+1</f>
        <v>5</v>
      </c>
      <c r="P5755">
        <f>INDEX('Supply Data'!$L$12:$L$17,'Demand Data'!O5755)</f>
        <v>75</v>
      </c>
      <c r="R5755" t="str">
        <f t="shared" si="896"/>
        <v>27-Aug-08 Wednesday 14</v>
      </c>
    </row>
    <row r="5756" spans="4:18" x14ac:dyDescent="0.35">
      <c r="D5756" s="21">
        <f t="shared" si="897"/>
        <v>39687.583333319388</v>
      </c>
      <c r="E5756" s="21" t="b">
        <f t="shared" si="890"/>
        <v>0</v>
      </c>
      <c r="F5756" s="21" t="b">
        <f t="shared" si="891"/>
        <v>0</v>
      </c>
      <c r="G5756" s="20">
        <f t="shared" si="892"/>
        <v>1</v>
      </c>
      <c r="H5756" s="20">
        <f t="shared" si="893"/>
        <v>24</v>
      </c>
      <c r="I5756" s="20">
        <f t="shared" si="898"/>
        <v>15</v>
      </c>
      <c r="J5756" s="21">
        <f t="shared" si="899"/>
        <v>39687</v>
      </c>
      <c r="K5756" s="21"/>
      <c r="L5756" s="21" t="str">
        <f t="shared" si="894"/>
        <v>Wednesday</v>
      </c>
      <c r="M5756" s="20">
        <f t="shared" si="895"/>
        <v>8</v>
      </c>
      <c r="N5756" s="19">
        <v>5908.5</v>
      </c>
      <c r="O5756" s="4">
        <f>MATCH(N5756-1,'Supply Data'!$K$12:$K$17)+1</f>
        <v>5</v>
      </c>
      <c r="P5756">
        <f>INDEX('Supply Data'!$L$12:$L$17,'Demand Data'!O5756)</f>
        <v>75</v>
      </c>
      <c r="R5756" t="str">
        <f t="shared" si="896"/>
        <v>27-Aug-08 Wednesday 15</v>
      </c>
    </row>
    <row r="5757" spans="4:18" x14ac:dyDescent="0.35">
      <c r="D5757" s="21">
        <f t="shared" si="897"/>
        <v>39687.624999986052</v>
      </c>
      <c r="E5757" s="21" t="b">
        <f t="shared" si="890"/>
        <v>0</v>
      </c>
      <c r="F5757" s="21" t="b">
        <f t="shared" si="891"/>
        <v>0</v>
      </c>
      <c r="G5757" s="20">
        <f t="shared" si="892"/>
        <v>1</v>
      </c>
      <c r="H5757" s="20">
        <f t="shared" si="893"/>
        <v>24</v>
      </c>
      <c r="I5757" s="20">
        <f t="shared" si="898"/>
        <v>16</v>
      </c>
      <c r="J5757" s="21">
        <f t="shared" si="899"/>
        <v>39687</v>
      </c>
      <c r="K5757" s="21"/>
      <c r="L5757" s="21" t="str">
        <f t="shared" si="894"/>
        <v>Wednesday</v>
      </c>
      <c r="M5757" s="20">
        <f t="shared" si="895"/>
        <v>8</v>
      </c>
      <c r="N5757" s="19">
        <v>5797.5</v>
      </c>
      <c r="O5757" s="4">
        <f>MATCH(N5757-1,'Supply Data'!$K$12:$K$17)+1</f>
        <v>5</v>
      </c>
      <c r="P5757">
        <f>INDEX('Supply Data'!$L$12:$L$17,'Demand Data'!O5757)</f>
        <v>75</v>
      </c>
      <c r="R5757" t="str">
        <f t="shared" si="896"/>
        <v>27-Aug-08 Wednesday 16</v>
      </c>
    </row>
    <row r="5758" spans="4:18" x14ac:dyDescent="0.35">
      <c r="D5758" s="21">
        <f t="shared" si="897"/>
        <v>39687.666666652716</v>
      </c>
      <c r="E5758" s="21" t="b">
        <f t="shared" si="890"/>
        <v>0</v>
      </c>
      <c r="F5758" s="21" t="b">
        <f t="shared" si="891"/>
        <v>0</v>
      </c>
      <c r="G5758" s="20">
        <f t="shared" si="892"/>
        <v>1</v>
      </c>
      <c r="H5758" s="20">
        <f t="shared" si="893"/>
        <v>24</v>
      </c>
      <c r="I5758" s="20">
        <f t="shared" si="898"/>
        <v>17</v>
      </c>
      <c r="J5758" s="21">
        <f t="shared" si="899"/>
        <v>39687</v>
      </c>
      <c r="K5758" s="21"/>
      <c r="L5758" s="21" t="str">
        <f t="shared" si="894"/>
        <v>Wednesday</v>
      </c>
      <c r="M5758" s="20">
        <f t="shared" si="895"/>
        <v>8</v>
      </c>
      <c r="N5758" s="19">
        <v>5605.5</v>
      </c>
      <c r="O5758" s="4">
        <f>MATCH(N5758-1,'Supply Data'!$K$12:$K$17)+1</f>
        <v>5</v>
      </c>
      <c r="P5758">
        <f>INDEX('Supply Data'!$L$12:$L$17,'Demand Data'!O5758)</f>
        <v>75</v>
      </c>
      <c r="R5758" t="str">
        <f t="shared" si="896"/>
        <v>27-Aug-08 Wednesday 17</v>
      </c>
    </row>
    <row r="5759" spans="4:18" x14ac:dyDescent="0.35">
      <c r="D5759" s="21">
        <f t="shared" si="897"/>
        <v>39687.70833331938</v>
      </c>
      <c r="E5759" s="21" t="b">
        <f t="shared" si="890"/>
        <v>0</v>
      </c>
      <c r="F5759" s="21" t="b">
        <f t="shared" si="891"/>
        <v>0</v>
      </c>
      <c r="G5759" s="20">
        <f t="shared" si="892"/>
        <v>1</v>
      </c>
      <c r="H5759" s="20">
        <f t="shared" si="893"/>
        <v>24</v>
      </c>
      <c r="I5759" s="20">
        <f t="shared" si="898"/>
        <v>18</v>
      </c>
      <c r="J5759" s="21">
        <f t="shared" si="899"/>
        <v>39687</v>
      </c>
      <c r="K5759" s="21"/>
      <c r="L5759" s="21" t="str">
        <f t="shared" si="894"/>
        <v>Wednesday</v>
      </c>
      <c r="M5759" s="20">
        <f t="shared" si="895"/>
        <v>8</v>
      </c>
      <c r="N5759" s="19">
        <v>5641.5</v>
      </c>
      <c r="O5759" s="4">
        <f>MATCH(N5759-1,'Supply Data'!$K$12:$K$17)+1</f>
        <v>5</v>
      </c>
      <c r="P5759">
        <f>INDEX('Supply Data'!$L$12:$L$17,'Demand Data'!O5759)</f>
        <v>75</v>
      </c>
      <c r="R5759" t="str">
        <f t="shared" si="896"/>
        <v>27-Aug-08 Wednesday 18</v>
      </c>
    </row>
    <row r="5760" spans="4:18" x14ac:dyDescent="0.35">
      <c r="D5760" s="21">
        <f t="shared" si="897"/>
        <v>39687.749999986045</v>
      </c>
      <c r="E5760" s="21" t="b">
        <f t="shared" si="890"/>
        <v>0</v>
      </c>
      <c r="F5760" s="21" t="b">
        <f t="shared" si="891"/>
        <v>0</v>
      </c>
      <c r="G5760" s="20">
        <f t="shared" si="892"/>
        <v>1</v>
      </c>
      <c r="H5760" s="20">
        <f t="shared" si="893"/>
        <v>24</v>
      </c>
      <c r="I5760" s="20">
        <f t="shared" si="898"/>
        <v>19</v>
      </c>
      <c r="J5760" s="21">
        <f t="shared" si="899"/>
        <v>39687</v>
      </c>
      <c r="K5760" s="21"/>
      <c r="L5760" s="21" t="str">
        <f t="shared" si="894"/>
        <v>Wednesday</v>
      </c>
      <c r="M5760" s="20">
        <f t="shared" si="895"/>
        <v>8</v>
      </c>
      <c r="N5760" s="19">
        <v>6064.5</v>
      </c>
      <c r="O5760" s="4">
        <f>MATCH(N5760-1,'Supply Data'!$K$12:$K$17)+1</f>
        <v>5</v>
      </c>
      <c r="P5760">
        <f>INDEX('Supply Data'!$L$12:$L$17,'Demand Data'!O5760)</f>
        <v>75</v>
      </c>
      <c r="R5760" t="str">
        <f t="shared" si="896"/>
        <v>27-Aug-08 Wednesday 19</v>
      </c>
    </row>
    <row r="5761" spans="4:18" x14ac:dyDescent="0.35">
      <c r="D5761" s="21">
        <f t="shared" si="897"/>
        <v>39687.791666652709</v>
      </c>
      <c r="E5761" s="21" t="b">
        <f t="shared" si="890"/>
        <v>0</v>
      </c>
      <c r="F5761" s="21" t="b">
        <f t="shared" si="891"/>
        <v>0</v>
      </c>
      <c r="G5761" s="20">
        <f t="shared" si="892"/>
        <v>1</v>
      </c>
      <c r="H5761" s="20">
        <f t="shared" si="893"/>
        <v>24</v>
      </c>
      <c r="I5761" s="20">
        <f t="shared" si="898"/>
        <v>20</v>
      </c>
      <c r="J5761" s="21">
        <f t="shared" si="899"/>
        <v>39687</v>
      </c>
      <c r="K5761" s="21"/>
      <c r="L5761" s="21" t="str">
        <f t="shared" si="894"/>
        <v>Wednesday</v>
      </c>
      <c r="M5761" s="20">
        <f t="shared" si="895"/>
        <v>8</v>
      </c>
      <c r="N5761" s="19">
        <v>5928</v>
      </c>
      <c r="O5761" s="4">
        <f>MATCH(N5761-1,'Supply Data'!$K$12:$K$17)+1</f>
        <v>5</v>
      </c>
      <c r="P5761">
        <f>INDEX('Supply Data'!$L$12:$L$17,'Demand Data'!O5761)</f>
        <v>75</v>
      </c>
      <c r="R5761" t="str">
        <f t="shared" si="896"/>
        <v>27-Aug-08 Wednesday 20</v>
      </c>
    </row>
    <row r="5762" spans="4:18" x14ac:dyDescent="0.35">
      <c r="D5762" s="21">
        <f t="shared" si="897"/>
        <v>39687.833333319373</v>
      </c>
      <c r="E5762" s="21" t="b">
        <f t="shared" si="890"/>
        <v>0</v>
      </c>
      <c r="F5762" s="21" t="b">
        <f t="shared" si="891"/>
        <v>0</v>
      </c>
      <c r="G5762" s="20">
        <f t="shared" si="892"/>
        <v>1</v>
      </c>
      <c r="H5762" s="20">
        <f t="shared" si="893"/>
        <v>24</v>
      </c>
      <c r="I5762" s="20">
        <f t="shared" si="898"/>
        <v>21</v>
      </c>
      <c r="J5762" s="21">
        <f t="shared" si="899"/>
        <v>39687</v>
      </c>
      <c r="K5762" s="21"/>
      <c r="L5762" s="21" t="str">
        <f t="shared" si="894"/>
        <v>Wednesday</v>
      </c>
      <c r="M5762" s="20">
        <f t="shared" si="895"/>
        <v>8</v>
      </c>
      <c r="N5762" s="19">
        <v>5674.5</v>
      </c>
      <c r="O5762" s="4">
        <f>MATCH(N5762-1,'Supply Data'!$K$12:$K$17)+1</f>
        <v>5</v>
      </c>
      <c r="P5762">
        <f>INDEX('Supply Data'!$L$12:$L$17,'Demand Data'!O5762)</f>
        <v>75</v>
      </c>
      <c r="R5762" t="str">
        <f t="shared" si="896"/>
        <v>27-Aug-08 Wednesday 21</v>
      </c>
    </row>
    <row r="5763" spans="4:18" x14ac:dyDescent="0.35">
      <c r="D5763" s="21">
        <f t="shared" si="897"/>
        <v>39687.874999986037</v>
      </c>
      <c r="E5763" s="21" t="b">
        <f t="shared" si="890"/>
        <v>0</v>
      </c>
      <c r="F5763" s="21" t="b">
        <f t="shared" si="891"/>
        <v>0</v>
      </c>
      <c r="G5763" s="20">
        <f t="shared" si="892"/>
        <v>1</v>
      </c>
      <c r="H5763" s="20">
        <f t="shared" si="893"/>
        <v>24</v>
      </c>
      <c r="I5763" s="20">
        <f t="shared" si="898"/>
        <v>22</v>
      </c>
      <c r="J5763" s="21">
        <f t="shared" si="899"/>
        <v>39687</v>
      </c>
      <c r="K5763" s="21"/>
      <c r="L5763" s="21" t="str">
        <f t="shared" si="894"/>
        <v>Wednesday</v>
      </c>
      <c r="M5763" s="20">
        <f t="shared" si="895"/>
        <v>8</v>
      </c>
      <c r="N5763" s="19">
        <v>5311.5</v>
      </c>
      <c r="O5763" s="4">
        <f>MATCH(N5763-1,'Supply Data'!$K$12:$K$17)+1</f>
        <v>5</v>
      </c>
      <c r="P5763">
        <f>INDEX('Supply Data'!$L$12:$L$17,'Demand Data'!O5763)</f>
        <v>75</v>
      </c>
      <c r="R5763" t="str">
        <f t="shared" si="896"/>
        <v>27-Aug-08 Wednesday 22</v>
      </c>
    </row>
    <row r="5764" spans="4:18" x14ac:dyDescent="0.35">
      <c r="D5764" s="21">
        <f t="shared" si="897"/>
        <v>39687.916666652702</v>
      </c>
      <c r="E5764" s="21" t="b">
        <f t="shared" si="890"/>
        <v>0</v>
      </c>
      <c r="F5764" s="21" t="b">
        <f t="shared" si="891"/>
        <v>0</v>
      </c>
      <c r="G5764" s="20">
        <f t="shared" si="892"/>
        <v>1</v>
      </c>
      <c r="H5764" s="20">
        <f t="shared" si="893"/>
        <v>24</v>
      </c>
      <c r="I5764" s="20">
        <f t="shared" si="898"/>
        <v>23</v>
      </c>
      <c r="J5764" s="21">
        <f t="shared" si="899"/>
        <v>39687</v>
      </c>
      <c r="K5764" s="21"/>
      <c r="L5764" s="21" t="str">
        <f t="shared" si="894"/>
        <v>Wednesday</v>
      </c>
      <c r="M5764" s="20">
        <f t="shared" si="895"/>
        <v>8</v>
      </c>
      <c r="N5764" s="19">
        <v>4704</v>
      </c>
      <c r="O5764" s="4">
        <f>MATCH(N5764-1,'Supply Data'!$K$12:$K$17)+1</f>
        <v>4</v>
      </c>
      <c r="P5764">
        <f>INDEX('Supply Data'!$L$12:$L$17,'Demand Data'!O5764)</f>
        <v>50</v>
      </c>
      <c r="R5764" t="str">
        <f t="shared" si="896"/>
        <v>27-Aug-08 Wednesday 23</v>
      </c>
    </row>
    <row r="5765" spans="4:18" x14ac:dyDescent="0.35">
      <c r="D5765" s="21">
        <f t="shared" si="897"/>
        <v>39687.958333319366</v>
      </c>
      <c r="E5765" s="21" t="b">
        <f t="shared" si="890"/>
        <v>0</v>
      </c>
      <c r="F5765" s="21" t="b">
        <f t="shared" si="891"/>
        <v>0</v>
      </c>
      <c r="G5765" s="20">
        <f t="shared" si="892"/>
        <v>1</v>
      </c>
      <c r="H5765" s="20">
        <f t="shared" si="893"/>
        <v>24</v>
      </c>
      <c r="I5765" s="20">
        <f t="shared" si="898"/>
        <v>24</v>
      </c>
      <c r="J5765" s="21">
        <f t="shared" si="899"/>
        <v>39687</v>
      </c>
      <c r="K5765" s="21"/>
      <c r="L5765" s="21" t="str">
        <f t="shared" si="894"/>
        <v>Wednesday</v>
      </c>
      <c r="M5765" s="20">
        <f t="shared" si="895"/>
        <v>8</v>
      </c>
      <c r="N5765" s="19">
        <v>4464</v>
      </c>
      <c r="O5765" s="4">
        <f>MATCH(N5765-1,'Supply Data'!$K$12:$K$17)+1</f>
        <v>4</v>
      </c>
      <c r="P5765">
        <f>INDEX('Supply Data'!$L$12:$L$17,'Demand Data'!O5765)</f>
        <v>50</v>
      </c>
      <c r="R5765" t="str">
        <f t="shared" si="896"/>
        <v>27-Aug-08 Wednesday 24</v>
      </c>
    </row>
    <row r="5766" spans="4:18" x14ac:dyDescent="0.35">
      <c r="D5766" s="21">
        <f t="shared" si="897"/>
        <v>39687.99999998603</v>
      </c>
      <c r="E5766" s="21" t="b">
        <f t="shared" ref="E5766:E5829" si="900">D5766=$D$2</f>
        <v>0</v>
      </c>
      <c r="F5766" s="21" t="b">
        <f t="shared" ref="F5766:F5829" si="901">D5766=$E$2</f>
        <v>0</v>
      </c>
      <c r="G5766" s="20">
        <f t="shared" si="892"/>
        <v>1</v>
      </c>
      <c r="H5766" s="20">
        <f t="shared" si="893"/>
        <v>24</v>
      </c>
      <c r="I5766" s="20">
        <f t="shared" si="898"/>
        <v>1</v>
      </c>
      <c r="J5766" s="21">
        <f t="shared" si="899"/>
        <v>39688</v>
      </c>
      <c r="K5766" s="21"/>
      <c r="L5766" s="21" t="str">
        <f t="shared" si="894"/>
        <v>Thursday</v>
      </c>
      <c r="M5766" s="20">
        <f t="shared" si="895"/>
        <v>8</v>
      </c>
      <c r="N5766" s="19">
        <v>4357.5</v>
      </c>
      <c r="O5766" s="4">
        <f>MATCH(N5766-1,'Supply Data'!$K$12:$K$17)+1</f>
        <v>4</v>
      </c>
      <c r="P5766">
        <f>INDEX('Supply Data'!$L$12:$L$17,'Demand Data'!O5766)</f>
        <v>50</v>
      </c>
      <c r="R5766" t="str">
        <f t="shared" si="896"/>
        <v>28-Aug-08 Thursday 1</v>
      </c>
    </row>
    <row r="5767" spans="4:18" x14ac:dyDescent="0.35">
      <c r="D5767" s="21">
        <f t="shared" si="897"/>
        <v>39688.041666652694</v>
      </c>
      <c r="E5767" s="21" t="b">
        <f t="shared" si="900"/>
        <v>0</v>
      </c>
      <c r="F5767" s="21" t="b">
        <f t="shared" si="901"/>
        <v>0</v>
      </c>
      <c r="G5767" s="20">
        <f t="shared" ref="G5767:G5830" si="902">IF(E5767,2,IF(F5767,3,1))</f>
        <v>1</v>
      </c>
      <c r="H5767" s="20">
        <f t="shared" ref="H5767:H5830" si="903">CHOOSE(G5767,24,23,25)</f>
        <v>24</v>
      </c>
      <c r="I5767" s="20">
        <f t="shared" si="898"/>
        <v>2</v>
      </c>
      <c r="J5767" s="21">
        <f t="shared" si="899"/>
        <v>39688</v>
      </c>
      <c r="K5767" s="21"/>
      <c r="L5767" s="21" t="str">
        <f t="shared" ref="L5767:L5830" si="904">TEXT(J5767,"ddddd")</f>
        <v>Thursday</v>
      </c>
      <c r="M5767" s="20">
        <f t="shared" ref="M5767:M5830" si="905">MONTH(D5767)</f>
        <v>8</v>
      </c>
      <c r="N5767" s="19">
        <v>4173</v>
      </c>
      <c r="O5767" s="4">
        <f>MATCH(N5767-1,'Supply Data'!$K$12:$K$17)+1</f>
        <v>4</v>
      </c>
      <c r="P5767">
        <f>INDEX('Supply Data'!$L$12:$L$17,'Demand Data'!O5767)</f>
        <v>50</v>
      </c>
      <c r="R5767" t="str">
        <f t="shared" ref="R5767:R5830" si="906">TEXT(D5767,"dd-mmm-yy ddddd")&amp;" "&amp;I5767</f>
        <v>28-Aug-08 Thursday 2</v>
      </c>
    </row>
    <row r="5768" spans="4:18" x14ac:dyDescent="0.35">
      <c r="D5768" s="21">
        <f t="shared" ref="D5768:D5831" si="907">D5767+1/24</f>
        <v>39688.083333319359</v>
      </c>
      <c r="E5768" s="21" t="b">
        <f t="shared" si="900"/>
        <v>0</v>
      </c>
      <c r="F5768" s="21" t="b">
        <f t="shared" si="901"/>
        <v>0</v>
      </c>
      <c r="G5768" s="20">
        <f t="shared" si="902"/>
        <v>1</v>
      </c>
      <c r="H5768" s="20">
        <f t="shared" si="903"/>
        <v>24</v>
      </c>
      <c r="I5768" s="20">
        <f t="shared" ref="I5768:I5831" si="908">IF(I5767&gt;=H5768,1,I5767+1)</f>
        <v>3</v>
      </c>
      <c r="J5768" s="21">
        <f t="shared" ref="J5768:J5831" si="909">IF(I5768=1,J5767+1,J5767)</f>
        <v>39688</v>
      </c>
      <c r="K5768" s="21"/>
      <c r="L5768" s="21" t="str">
        <f t="shared" si="904"/>
        <v>Thursday</v>
      </c>
      <c r="M5768" s="20">
        <f t="shared" si="905"/>
        <v>8</v>
      </c>
      <c r="N5768" s="19">
        <v>4069.5</v>
      </c>
      <c r="O5768" s="4">
        <f>MATCH(N5768-1,'Supply Data'!$K$12:$K$17)+1</f>
        <v>4</v>
      </c>
      <c r="P5768">
        <f>INDEX('Supply Data'!$L$12:$L$17,'Demand Data'!O5768)</f>
        <v>50</v>
      </c>
      <c r="R5768" t="str">
        <f t="shared" si="906"/>
        <v>28-Aug-08 Thursday 3</v>
      </c>
    </row>
    <row r="5769" spans="4:18" x14ac:dyDescent="0.35">
      <c r="D5769" s="21">
        <f t="shared" si="907"/>
        <v>39688.124999986023</v>
      </c>
      <c r="E5769" s="21" t="b">
        <f t="shared" si="900"/>
        <v>0</v>
      </c>
      <c r="F5769" s="21" t="b">
        <f t="shared" si="901"/>
        <v>0</v>
      </c>
      <c r="G5769" s="20">
        <f t="shared" si="902"/>
        <v>1</v>
      </c>
      <c r="H5769" s="20">
        <f t="shared" si="903"/>
        <v>24</v>
      </c>
      <c r="I5769" s="20">
        <f t="shared" si="908"/>
        <v>4</v>
      </c>
      <c r="J5769" s="21">
        <f t="shared" si="909"/>
        <v>39688</v>
      </c>
      <c r="K5769" s="21"/>
      <c r="L5769" s="21" t="str">
        <f t="shared" si="904"/>
        <v>Thursday</v>
      </c>
      <c r="M5769" s="20">
        <f t="shared" si="905"/>
        <v>8</v>
      </c>
      <c r="N5769" s="19">
        <v>4110</v>
      </c>
      <c r="O5769" s="4">
        <f>MATCH(N5769-1,'Supply Data'!$K$12:$K$17)+1</f>
        <v>4</v>
      </c>
      <c r="P5769">
        <f>INDEX('Supply Data'!$L$12:$L$17,'Demand Data'!O5769)</f>
        <v>50</v>
      </c>
      <c r="R5769" t="str">
        <f t="shared" si="906"/>
        <v>28-Aug-08 Thursday 4</v>
      </c>
    </row>
    <row r="5770" spans="4:18" x14ac:dyDescent="0.35">
      <c r="D5770" s="21">
        <f t="shared" si="907"/>
        <v>39688.166666652687</v>
      </c>
      <c r="E5770" s="21" t="b">
        <f t="shared" si="900"/>
        <v>0</v>
      </c>
      <c r="F5770" s="21" t="b">
        <f t="shared" si="901"/>
        <v>0</v>
      </c>
      <c r="G5770" s="20">
        <f t="shared" si="902"/>
        <v>1</v>
      </c>
      <c r="H5770" s="20">
        <f t="shared" si="903"/>
        <v>24</v>
      </c>
      <c r="I5770" s="20">
        <f t="shared" si="908"/>
        <v>5</v>
      </c>
      <c r="J5770" s="21">
        <f t="shared" si="909"/>
        <v>39688</v>
      </c>
      <c r="K5770" s="21"/>
      <c r="L5770" s="21" t="str">
        <f t="shared" si="904"/>
        <v>Thursday</v>
      </c>
      <c r="M5770" s="20">
        <f t="shared" si="905"/>
        <v>8</v>
      </c>
      <c r="N5770" s="19">
        <v>4150.5</v>
      </c>
      <c r="O5770" s="4">
        <f>MATCH(N5770-1,'Supply Data'!$K$12:$K$17)+1</f>
        <v>4</v>
      </c>
      <c r="P5770">
        <f>INDEX('Supply Data'!$L$12:$L$17,'Demand Data'!O5770)</f>
        <v>50</v>
      </c>
      <c r="R5770" t="str">
        <f t="shared" si="906"/>
        <v>28-Aug-08 Thursday 5</v>
      </c>
    </row>
    <row r="5771" spans="4:18" x14ac:dyDescent="0.35">
      <c r="D5771" s="21">
        <f t="shared" si="907"/>
        <v>39688.208333319351</v>
      </c>
      <c r="E5771" s="21" t="b">
        <f t="shared" si="900"/>
        <v>0</v>
      </c>
      <c r="F5771" s="21" t="b">
        <f t="shared" si="901"/>
        <v>0</v>
      </c>
      <c r="G5771" s="20">
        <f t="shared" si="902"/>
        <v>1</v>
      </c>
      <c r="H5771" s="20">
        <f t="shared" si="903"/>
        <v>24</v>
      </c>
      <c r="I5771" s="20">
        <f t="shared" si="908"/>
        <v>6</v>
      </c>
      <c r="J5771" s="21">
        <f t="shared" si="909"/>
        <v>39688</v>
      </c>
      <c r="K5771" s="21"/>
      <c r="L5771" s="21" t="str">
        <f t="shared" si="904"/>
        <v>Thursday</v>
      </c>
      <c r="M5771" s="20">
        <f t="shared" si="905"/>
        <v>8</v>
      </c>
      <c r="N5771" s="19">
        <v>4188</v>
      </c>
      <c r="O5771" s="4">
        <f>MATCH(N5771-1,'Supply Data'!$K$12:$K$17)+1</f>
        <v>4</v>
      </c>
      <c r="P5771">
        <f>INDEX('Supply Data'!$L$12:$L$17,'Demand Data'!O5771)</f>
        <v>50</v>
      </c>
      <c r="R5771" t="str">
        <f t="shared" si="906"/>
        <v>28-Aug-08 Thursday 6</v>
      </c>
    </row>
    <row r="5772" spans="4:18" x14ac:dyDescent="0.35">
      <c r="D5772" s="21">
        <f t="shared" si="907"/>
        <v>39688.249999986016</v>
      </c>
      <c r="E5772" s="21" t="b">
        <f t="shared" si="900"/>
        <v>0</v>
      </c>
      <c r="F5772" s="21" t="b">
        <f t="shared" si="901"/>
        <v>0</v>
      </c>
      <c r="G5772" s="20">
        <f t="shared" si="902"/>
        <v>1</v>
      </c>
      <c r="H5772" s="20">
        <f t="shared" si="903"/>
        <v>24</v>
      </c>
      <c r="I5772" s="20">
        <f t="shared" si="908"/>
        <v>7</v>
      </c>
      <c r="J5772" s="21">
        <f t="shared" si="909"/>
        <v>39688</v>
      </c>
      <c r="K5772" s="21"/>
      <c r="L5772" s="21" t="str">
        <f t="shared" si="904"/>
        <v>Thursday</v>
      </c>
      <c r="M5772" s="20">
        <f t="shared" si="905"/>
        <v>8</v>
      </c>
      <c r="N5772" s="19">
        <v>4290</v>
      </c>
      <c r="O5772" s="4">
        <f>MATCH(N5772-1,'Supply Data'!$K$12:$K$17)+1</f>
        <v>4</v>
      </c>
      <c r="P5772">
        <f>INDEX('Supply Data'!$L$12:$L$17,'Demand Data'!O5772)</f>
        <v>50</v>
      </c>
      <c r="R5772" t="str">
        <f t="shared" si="906"/>
        <v>28-Aug-08 Thursday 7</v>
      </c>
    </row>
    <row r="5773" spans="4:18" x14ac:dyDescent="0.35">
      <c r="D5773" s="21">
        <f t="shared" si="907"/>
        <v>39688.29166665268</v>
      </c>
      <c r="E5773" s="21" t="b">
        <f t="shared" si="900"/>
        <v>0</v>
      </c>
      <c r="F5773" s="21" t="b">
        <f t="shared" si="901"/>
        <v>0</v>
      </c>
      <c r="G5773" s="20">
        <f t="shared" si="902"/>
        <v>1</v>
      </c>
      <c r="H5773" s="20">
        <f t="shared" si="903"/>
        <v>24</v>
      </c>
      <c r="I5773" s="20">
        <f t="shared" si="908"/>
        <v>8</v>
      </c>
      <c r="J5773" s="21">
        <f t="shared" si="909"/>
        <v>39688</v>
      </c>
      <c r="K5773" s="21"/>
      <c r="L5773" s="21" t="str">
        <f t="shared" si="904"/>
        <v>Thursday</v>
      </c>
      <c r="M5773" s="20">
        <f t="shared" si="905"/>
        <v>8</v>
      </c>
      <c r="N5773" s="19">
        <v>5068.5</v>
      </c>
      <c r="O5773" s="4">
        <f>MATCH(N5773-1,'Supply Data'!$K$12:$K$17)+1</f>
        <v>5</v>
      </c>
      <c r="P5773">
        <f>INDEX('Supply Data'!$L$12:$L$17,'Demand Data'!O5773)</f>
        <v>75</v>
      </c>
      <c r="R5773" t="str">
        <f t="shared" si="906"/>
        <v>28-Aug-08 Thursday 8</v>
      </c>
    </row>
    <row r="5774" spans="4:18" x14ac:dyDescent="0.35">
      <c r="D5774" s="21">
        <f t="shared" si="907"/>
        <v>39688.333333319344</v>
      </c>
      <c r="E5774" s="21" t="b">
        <f t="shared" si="900"/>
        <v>0</v>
      </c>
      <c r="F5774" s="21" t="b">
        <f t="shared" si="901"/>
        <v>0</v>
      </c>
      <c r="G5774" s="20">
        <f t="shared" si="902"/>
        <v>1</v>
      </c>
      <c r="H5774" s="20">
        <f t="shared" si="903"/>
        <v>24</v>
      </c>
      <c r="I5774" s="20">
        <f t="shared" si="908"/>
        <v>9</v>
      </c>
      <c r="J5774" s="21">
        <f t="shared" si="909"/>
        <v>39688</v>
      </c>
      <c r="K5774" s="21"/>
      <c r="L5774" s="21" t="str">
        <f t="shared" si="904"/>
        <v>Thursday</v>
      </c>
      <c r="M5774" s="20">
        <f t="shared" si="905"/>
        <v>8</v>
      </c>
      <c r="N5774" s="19">
        <v>5680.5</v>
      </c>
      <c r="O5774" s="4">
        <f>MATCH(N5774-1,'Supply Data'!$K$12:$K$17)+1</f>
        <v>5</v>
      </c>
      <c r="P5774">
        <f>INDEX('Supply Data'!$L$12:$L$17,'Demand Data'!O5774)</f>
        <v>75</v>
      </c>
      <c r="R5774" t="str">
        <f t="shared" si="906"/>
        <v>28-Aug-08 Thursday 9</v>
      </c>
    </row>
    <row r="5775" spans="4:18" x14ac:dyDescent="0.35">
      <c r="D5775" s="21">
        <f t="shared" si="907"/>
        <v>39688.374999986008</v>
      </c>
      <c r="E5775" s="21" t="b">
        <f t="shared" si="900"/>
        <v>0</v>
      </c>
      <c r="F5775" s="21" t="b">
        <f t="shared" si="901"/>
        <v>0</v>
      </c>
      <c r="G5775" s="20">
        <f t="shared" si="902"/>
        <v>1</v>
      </c>
      <c r="H5775" s="20">
        <f t="shared" si="903"/>
        <v>24</v>
      </c>
      <c r="I5775" s="20">
        <f t="shared" si="908"/>
        <v>10</v>
      </c>
      <c r="J5775" s="21">
        <f t="shared" si="909"/>
        <v>39688</v>
      </c>
      <c r="K5775" s="21"/>
      <c r="L5775" s="21" t="str">
        <f t="shared" si="904"/>
        <v>Thursday</v>
      </c>
      <c r="M5775" s="20">
        <f t="shared" si="905"/>
        <v>8</v>
      </c>
      <c r="N5775" s="19">
        <v>5914.5</v>
      </c>
      <c r="O5775" s="4">
        <f>MATCH(N5775-1,'Supply Data'!$K$12:$K$17)+1</f>
        <v>5</v>
      </c>
      <c r="P5775">
        <f>INDEX('Supply Data'!$L$12:$L$17,'Demand Data'!O5775)</f>
        <v>75</v>
      </c>
      <c r="R5775" t="str">
        <f t="shared" si="906"/>
        <v>28-Aug-08 Thursday 10</v>
      </c>
    </row>
    <row r="5776" spans="4:18" x14ac:dyDescent="0.35">
      <c r="D5776" s="21">
        <f t="shared" si="907"/>
        <v>39688.416666652673</v>
      </c>
      <c r="E5776" s="21" t="b">
        <f t="shared" si="900"/>
        <v>0</v>
      </c>
      <c r="F5776" s="21" t="b">
        <f t="shared" si="901"/>
        <v>0</v>
      </c>
      <c r="G5776" s="20">
        <f t="shared" si="902"/>
        <v>1</v>
      </c>
      <c r="H5776" s="20">
        <f t="shared" si="903"/>
        <v>24</v>
      </c>
      <c r="I5776" s="20">
        <f t="shared" si="908"/>
        <v>11</v>
      </c>
      <c r="J5776" s="21">
        <f t="shared" si="909"/>
        <v>39688</v>
      </c>
      <c r="K5776" s="21"/>
      <c r="L5776" s="21" t="str">
        <f t="shared" si="904"/>
        <v>Thursday</v>
      </c>
      <c r="M5776" s="20">
        <f t="shared" si="905"/>
        <v>8</v>
      </c>
      <c r="N5776" s="19">
        <v>6054</v>
      </c>
      <c r="O5776" s="4">
        <f>MATCH(N5776-1,'Supply Data'!$K$12:$K$17)+1</f>
        <v>5</v>
      </c>
      <c r="P5776">
        <f>INDEX('Supply Data'!$L$12:$L$17,'Demand Data'!O5776)</f>
        <v>75</v>
      </c>
      <c r="R5776" t="str">
        <f t="shared" si="906"/>
        <v>28-Aug-08 Thursday 11</v>
      </c>
    </row>
    <row r="5777" spans="4:18" x14ac:dyDescent="0.35">
      <c r="D5777" s="21">
        <f t="shared" si="907"/>
        <v>39688.458333319337</v>
      </c>
      <c r="E5777" s="21" t="b">
        <f t="shared" si="900"/>
        <v>0</v>
      </c>
      <c r="F5777" s="21" t="b">
        <f t="shared" si="901"/>
        <v>0</v>
      </c>
      <c r="G5777" s="20">
        <f t="shared" si="902"/>
        <v>1</v>
      </c>
      <c r="H5777" s="20">
        <f t="shared" si="903"/>
        <v>24</v>
      </c>
      <c r="I5777" s="20">
        <f t="shared" si="908"/>
        <v>12</v>
      </c>
      <c r="J5777" s="21">
        <f t="shared" si="909"/>
        <v>39688</v>
      </c>
      <c r="K5777" s="21"/>
      <c r="L5777" s="21" t="str">
        <f t="shared" si="904"/>
        <v>Thursday</v>
      </c>
      <c r="M5777" s="20">
        <f t="shared" si="905"/>
        <v>8</v>
      </c>
      <c r="N5777" s="19">
        <v>5865</v>
      </c>
      <c r="O5777" s="4">
        <f>MATCH(N5777-1,'Supply Data'!$K$12:$K$17)+1</f>
        <v>5</v>
      </c>
      <c r="P5777">
        <f>INDEX('Supply Data'!$L$12:$L$17,'Demand Data'!O5777)</f>
        <v>75</v>
      </c>
      <c r="R5777" t="str">
        <f t="shared" si="906"/>
        <v>28-Aug-08 Thursday 12</v>
      </c>
    </row>
    <row r="5778" spans="4:18" x14ac:dyDescent="0.35">
      <c r="D5778" s="21">
        <f t="shared" si="907"/>
        <v>39688.499999986001</v>
      </c>
      <c r="E5778" s="21" t="b">
        <f t="shared" si="900"/>
        <v>0</v>
      </c>
      <c r="F5778" s="21" t="b">
        <f t="shared" si="901"/>
        <v>0</v>
      </c>
      <c r="G5778" s="20">
        <f t="shared" si="902"/>
        <v>1</v>
      </c>
      <c r="H5778" s="20">
        <f t="shared" si="903"/>
        <v>24</v>
      </c>
      <c r="I5778" s="20">
        <f t="shared" si="908"/>
        <v>13</v>
      </c>
      <c r="J5778" s="21">
        <f t="shared" si="909"/>
        <v>39688</v>
      </c>
      <c r="K5778" s="21"/>
      <c r="L5778" s="21" t="str">
        <f t="shared" si="904"/>
        <v>Thursday</v>
      </c>
      <c r="M5778" s="20">
        <f t="shared" si="905"/>
        <v>8</v>
      </c>
      <c r="N5778" s="19">
        <v>5967</v>
      </c>
      <c r="O5778" s="4">
        <f>MATCH(N5778-1,'Supply Data'!$K$12:$K$17)+1</f>
        <v>5</v>
      </c>
      <c r="P5778">
        <f>INDEX('Supply Data'!$L$12:$L$17,'Demand Data'!O5778)</f>
        <v>75</v>
      </c>
      <c r="R5778" t="str">
        <f t="shared" si="906"/>
        <v>28-Aug-08 Thursday 13</v>
      </c>
    </row>
    <row r="5779" spans="4:18" x14ac:dyDescent="0.35">
      <c r="D5779" s="21">
        <f t="shared" si="907"/>
        <v>39688.541666652665</v>
      </c>
      <c r="E5779" s="21" t="b">
        <f t="shared" si="900"/>
        <v>0</v>
      </c>
      <c r="F5779" s="21" t="b">
        <f t="shared" si="901"/>
        <v>0</v>
      </c>
      <c r="G5779" s="20">
        <f t="shared" si="902"/>
        <v>1</v>
      </c>
      <c r="H5779" s="20">
        <f t="shared" si="903"/>
        <v>24</v>
      </c>
      <c r="I5779" s="20">
        <f t="shared" si="908"/>
        <v>14</v>
      </c>
      <c r="J5779" s="21">
        <f t="shared" si="909"/>
        <v>39688</v>
      </c>
      <c r="K5779" s="21"/>
      <c r="L5779" s="21" t="str">
        <f t="shared" si="904"/>
        <v>Thursday</v>
      </c>
      <c r="M5779" s="20">
        <f t="shared" si="905"/>
        <v>8</v>
      </c>
      <c r="N5779" s="19">
        <v>6148.5</v>
      </c>
      <c r="O5779" s="4">
        <f>MATCH(N5779-1,'Supply Data'!$K$12:$K$17)+1</f>
        <v>5</v>
      </c>
      <c r="P5779">
        <f>INDEX('Supply Data'!$L$12:$L$17,'Demand Data'!O5779)</f>
        <v>75</v>
      </c>
      <c r="R5779" t="str">
        <f t="shared" si="906"/>
        <v>28-Aug-08 Thursday 14</v>
      </c>
    </row>
    <row r="5780" spans="4:18" x14ac:dyDescent="0.35">
      <c r="D5780" s="21">
        <f t="shared" si="907"/>
        <v>39688.58333331933</v>
      </c>
      <c r="E5780" s="21" t="b">
        <f t="shared" si="900"/>
        <v>0</v>
      </c>
      <c r="F5780" s="21" t="b">
        <f t="shared" si="901"/>
        <v>0</v>
      </c>
      <c r="G5780" s="20">
        <f t="shared" si="902"/>
        <v>1</v>
      </c>
      <c r="H5780" s="20">
        <f t="shared" si="903"/>
        <v>24</v>
      </c>
      <c r="I5780" s="20">
        <f t="shared" si="908"/>
        <v>15</v>
      </c>
      <c r="J5780" s="21">
        <f t="shared" si="909"/>
        <v>39688</v>
      </c>
      <c r="K5780" s="21"/>
      <c r="L5780" s="21" t="str">
        <f t="shared" si="904"/>
        <v>Thursday</v>
      </c>
      <c r="M5780" s="20">
        <f t="shared" si="905"/>
        <v>8</v>
      </c>
      <c r="N5780" s="19">
        <v>5953.5</v>
      </c>
      <c r="O5780" s="4">
        <f>MATCH(N5780-1,'Supply Data'!$K$12:$K$17)+1</f>
        <v>5</v>
      </c>
      <c r="P5780">
        <f>INDEX('Supply Data'!$L$12:$L$17,'Demand Data'!O5780)</f>
        <v>75</v>
      </c>
      <c r="R5780" t="str">
        <f t="shared" si="906"/>
        <v>28-Aug-08 Thursday 15</v>
      </c>
    </row>
    <row r="5781" spans="4:18" x14ac:dyDescent="0.35">
      <c r="D5781" s="21">
        <f t="shared" si="907"/>
        <v>39688.624999985994</v>
      </c>
      <c r="E5781" s="21" t="b">
        <f t="shared" si="900"/>
        <v>0</v>
      </c>
      <c r="F5781" s="21" t="b">
        <f t="shared" si="901"/>
        <v>0</v>
      </c>
      <c r="G5781" s="20">
        <f t="shared" si="902"/>
        <v>1</v>
      </c>
      <c r="H5781" s="20">
        <f t="shared" si="903"/>
        <v>24</v>
      </c>
      <c r="I5781" s="20">
        <f t="shared" si="908"/>
        <v>16</v>
      </c>
      <c r="J5781" s="21">
        <f t="shared" si="909"/>
        <v>39688</v>
      </c>
      <c r="K5781" s="21"/>
      <c r="L5781" s="21" t="str">
        <f t="shared" si="904"/>
        <v>Thursday</v>
      </c>
      <c r="M5781" s="20">
        <f t="shared" si="905"/>
        <v>8</v>
      </c>
      <c r="N5781" s="19">
        <v>5443.5</v>
      </c>
      <c r="O5781" s="4">
        <f>MATCH(N5781-1,'Supply Data'!$K$12:$K$17)+1</f>
        <v>5</v>
      </c>
      <c r="P5781">
        <f>INDEX('Supply Data'!$L$12:$L$17,'Demand Data'!O5781)</f>
        <v>75</v>
      </c>
      <c r="R5781" t="str">
        <f t="shared" si="906"/>
        <v>28-Aug-08 Thursday 16</v>
      </c>
    </row>
    <row r="5782" spans="4:18" x14ac:dyDescent="0.35">
      <c r="D5782" s="21">
        <f t="shared" si="907"/>
        <v>39688.666666652658</v>
      </c>
      <c r="E5782" s="21" t="b">
        <f t="shared" si="900"/>
        <v>0</v>
      </c>
      <c r="F5782" s="21" t="b">
        <f t="shared" si="901"/>
        <v>0</v>
      </c>
      <c r="G5782" s="20">
        <f t="shared" si="902"/>
        <v>1</v>
      </c>
      <c r="H5782" s="20">
        <f t="shared" si="903"/>
        <v>24</v>
      </c>
      <c r="I5782" s="20">
        <f t="shared" si="908"/>
        <v>17</v>
      </c>
      <c r="J5782" s="21">
        <f t="shared" si="909"/>
        <v>39688</v>
      </c>
      <c r="K5782" s="21"/>
      <c r="L5782" s="21" t="str">
        <f t="shared" si="904"/>
        <v>Thursday</v>
      </c>
      <c r="M5782" s="20">
        <f t="shared" si="905"/>
        <v>8</v>
      </c>
      <c r="N5782" s="19">
        <v>5521.5</v>
      </c>
      <c r="O5782" s="4">
        <f>MATCH(N5782-1,'Supply Data'!$K$12:$K$17)+1</f>
        <v>5</v>
      </c>
      <c r="P5782">
        <f>INDEX('Supply Data'!$L$12:$L$17,'Demand Data'!O5782)</f>
        <v>75</v>
      </c>
      <c r="R5782" t="str">
        <f t="shared" si="906"/>
        <v>28-Aug-08 Thursday 17</v>
      </c>
    </row>
    <row r="5783" spans="4:18" x14ac:dyDescent="0.35">
      <c r="D5783" s="21">
        <f t="shared" si="907"/>
        <v>39688.708333319322</v>
      </c>
      <c r="E5783" s="21" t="b">
        <f t="shared" si="900"/>
        <v>0</v>
      </c>
      <c r="F5783" s="21" t="b">
        <f t="shared" si="901"/>
        <v>0</v>
      </c>
      <c r="G5783" s="20">
        <f t="shared" si="902"/>
        <v>1</v>
      </c>
      <c r="H5783" s="20">
        <f t="shared" si="903"/>
        <v>24</v>
      </c>
      <c r="I5783" s="20">
        <f t="shared" si="908"/>
        <v>18</v>
      </c>
      <c r="J5783" s="21">
        <f t="shared" si="909"/>
        <v>39688</v>
      </c>
      <c r="K5783" s="21"/>
      <c r="L5783" s="21" t="str">
        <f t="shared" si="904"/>
        <v>Thursday</v>
      </c>
      <c r="M5783" s="20">
        <f t="shared" si="905"/>
        <v>8</v>
      </c>
      <c r="N5783" s="19">
        <v>5644.5</v>
      </c>
      <c r="O5783" s="4">
        <f>MATCH(N5783-1,'Supply Data'!$K$12:$K$17)+1</f>
        <v>5</v>
      </c>
      <c r="P5783">
        <f>INDEX('Supply Data'!$L$12:$L$17,'Demand Data'!O5783)</f>
        <v>75</v>
      </c>
      <c r="R5783" t="str">
        <f t="shared" si="906"/>
        <v>28-Aug-08 Thursday 18</v>
      </c>
    </row>
    <row r="5784" spans="4:18" x14ac:dyDescent="0.35">
      <c r="D5784" s="21">
        <f t="shared" si="907"/>
        <v>39688.749999985987</v>
      </c>
      <c r="E5784" s="21" t="b">
        <f t="shared" si="900"/>
        <v>0</v>
      </c>
      <c r="F5784" s="21" t="b">
        <f t="shared" si="901"/>
        <v>0</v>
      </c>
      <c r="G5784" s="20">
        <f t="shared" si="902"/>
        <v>1</v>
      </c>
      <c r="H5784" s="20">
        <f t="shared" si="903"/>
        <v>24</v>
      </c>
      <c r="I5784" s="20">
        <f t="shared" si="908"/>
        <v>19</v>
      </c>
      <c r="J5784" s="21">
        <f t="shared" si="909"/>
        <v>39688</v>
      </c>
      <c r="K5784" s="21"/>
      <c r="L5784" s="21" t="str">
        <f t="shared" si="904"/>
        <v>Thursday</v>
      </c>
      <c r="M5784" s="20">
        <f t="shared" si="905"/>
        <v>8</v>
      </c>
      <c r="N5784" s="19">
        <v>5860.5</v>
      </c>
      <c r="O5784" s="4">
        <f>MATCH(N5784-1,'Supply Data'!$K$12:$K$17)+1</f>
        <v>5</v>
      </c>
      <c r="P5784">
        <f>INDEX('Supply Data'!$L$12:$L$17,'Demand Data'!O5784)</f>
        <v>75</v>
      </c>
      <c r="R5784" t="str">
        <f t="shared" si="906"/>
        <v>28-Aug-08 Thursday 19</v>
      </c>
    </row>
    <row r="5785" spans="4:18" x14ac:dyDescent="0.35">
      <c r="D5785" s="21">
        <f t="shared" si="907"/>
        <v>39688.791666652651</v>
      </c>
      <c r="E5785" s="21" t="b">
        <f t="shared" si="900"/>
        <v>0</v>
      </c>
      <c r="F5785" s="21" t="b">
        <f t="shared" si="901"/>
        <v>0</v>
      </c>
      <c r="G5785" s="20">
        <f t="shared" si="902"/>
        <v>1</v>
      </c>
      <c r="H5785" s="20">
        <f t="shared" si="903"/>
        <v>24</v>
      </c>
      <c r="I5785" s="20">
        <f t="shared" si="908"/>
        <v>20</v>
      </c>
      <c r="J5785" s="21">
        <f t="shared" si="909"/>
        <v>39688</v>
      </c>
      <c r="K5785" s="21"/>
      <c r="L5785" s="21" t="str">
        <f t="shared" si="904"/>
        <v>Thursday</v>
      </c>
      <c r="M5785" s="20">
        <f t="shared" si="905"/>
        <v>8</v>
      </c>
      <c r="N5785" s="19">
        <v>5803.5</v>
      </c>
      <c r="O5785" s="4">
        <f>MATCH(N5785-1,'Supply Data'!$K$12:$K$17)+1</f>
        <v>5</v>
      </c>
      <c r="P5785">
        <f>INDEX('Supply Data'!$L$12:$L$17,'Demand Data'!O5785)</f>
        <v>75</v>
      </c>
      <c r="R5785" t="str">
        <f t="shared" si="906"/>
        <v>28-Aug-08 Thursday 20</v>
      </c>
    </row>
    <row r="5786" spans="4:18" x14ac:dyDescent="0.35">
      <c r="D5786" s="21">
        <f t="shared" si="907"/>
        <v>39688.833333319315</v>
      </c>
      <c r="E5786" s="21" t="b">
        <f t="shared" si="900"/>
        <v>0</v>
      </c>
      <c r="F5786" s="21" t="b">
        <f t="shared" si="901"/>
        <v>0</v>
      </c>
      <c r="G5786" s="20">
        <f t="shared" si="902"/>
        <v>1</v>
      </c>
      <c r="H5786" s="20">
        <f t="shared" si="903"/>
        <v>24</v>
      </c>
      <c r="I5786" s="20">
        <f t="shared" si="908"/>
        <v>21</v>
      </c>
      <c r="J5786" s="21">
        <f t="shared" si="909"/>
        <v>39688</v>
      </c>
      <c r="K5786" s="21"/>
      <c r="L5786" s="21" t="str">
        <f t="shared" si="904"/>
        <v>Thursday</v>
      </c>
      <c r="M5786" s="20">
        <f t="shared" si="905"/>
        <v>8</v>
      </c>
      <c r="N5786" s="19">
        <v>5631</v>
      </c>
      <c r="O5786" s="4">
        <f>MATCH(N5786-1,'Supply Data'!$K$12:$K$17)+1</f>
        <v>5</v>
      </c>
      <c r="P5786">
        <f>INDEX('Supply Data'!$L$12:$L$17,'Demand Data'!O5786)</f>
        <v>75</v>
      </c>
      <c r="R5786" t="str">
        <f t="shared" si="906"/>
        <v>28-Aug-08 Thursday 21</v>
      </c>
    </row>
    <row r="5787" spans="4:18" x14ac:dyDescent="0.35">
      <c r="D5787" s="21">
        <f t="shared" si="907"/>
        <v>39688.874999985979</v>
      </c>
      <c r="E5787" s="21" t="b">
        <f t="shared" si="900"/>
        <v>0</v>
      </c>
      <c r="F5787" s="21" t="b">
        <f t="shared" si="901"/>
        <v>0</v>
      </c>
      <c r="G5787" s="20">
        <f t="shared" si="902"/>
        <v>1</v>
      </c>
      <c r="H5787" s="20">
        <f t="shared" si="903"/>
        <v>24</v>
      </c>
      <c r="I5787" s="20">
        <f t="shared" si="908"/>
        <v>22</v>
      </c>
      <c r="J5787" s="21">
        <f t="shared" si="909"/>
        <v>39688</v>
      </c>
      <c r="K5787" s="21"/>
      <c r="L5787" s="21" t="str">
        <f t="shared" si="904"/>
        <v>Thursday</v>
      </c>
      <c r="M5787" s="20">
        <f t="shared" si="905"/>
        <v>8</v>
      </c>
      <c r="N5787" s="19">
        <v>5238</v>
      </c>
      <c r="O5787" s="4">
        <f>MATCH(N5787-1,'Supply Data'!$K$12:$K$17)+1</f>
        <v>5</v>
      </c>
      <c r="P5787">
        <f>INDEX('Supply Data'!$L$12:$L$17,'Demand Data'!O5787)</f>
        <v>75</v>
      </c>
      <c r="R5787" t="str">
        <f t="shared" si="906"/>
        <v>28-Aug-08 Thursday 22</v>
      </c>
    </row>
    <row r="5788" spans="4:18" x14ac:dyDescent="0.35">
      <c r="D5788" s="21">
        <f t="shared" si="907"/>
        <v>39688.916666652643</v>
      </c>
      <c r="E5788" s="21" t="b">
        <f t="shared" si="900"/>
        <v>0</v>
      </c>
      <c r="F5788" s="21" t="b">
        <f t="shared" si="901"/>
        <v>0</v>
      </c>
      <c r="G5788" s="20">
        <f t="shared" si="902"/>
        <v>1</v>
      </c>
      <c r="H5788" s="20">
        <f t="shared" si="903"/>
        <v>24</v>
      </c>
      <c r="I5788" s="20">
        <f t="shared" si="908"/>
        <v>23</v>
      </c>
      <c r="J5788" s="21">
        <f t="shared" si="909"/>
        <v>39688</v>
      </c>
      <c r="K5788" s="21"/>
      <c r="L5788" s="21" t="str">
        <f t="shared" si="904"/>
        <v>Thursday</v>
      </c>
      <c r="M5788" s="20">
        <f t="shared" si="905"/>
        <v>8</v>
      </c>
      <c r="N5788" s="19">
        <v>4765.5</v>
      </c>
      <c r="O5788" s="4">
        <f>MATCH(N5788-1,'Supply Data'!$K$12:$K$17)+1</f>
        <v>4</v>
      </c>
      <c r="P5788">
        <f>INDEX('Supply Data'!$L$12:$L$17,'Demand Data'!O5788)</f>
        <v>50</v>
      </c>
      <c r="R5788" t="str">
        <f t="shared" si="906"/>
        <v>28-Aug-08 Thursday 23</v>
      </c>
    </row>
    <row r="5789" spans="4:18" x14ac:dyDescent="0.35">
      <c r="D5789" s="21">
        <f t="shared" si="907"/>
        <v>39688.958333319308</v>
      </c>
      <c r="E5789" s="21" t="b">
        <f t="shared" si="900"/>
        <v>0</v>
      </c>
      <c r="F5789" s="21" t="b">
        <f t="shared" si="901"/>
        <v>0</v>
      </c>
      <c r="G5789" s="20">
        <f t="shared" si="902"/>
        <v>1</v>
      </c>
      <c r="H5789" s="20">
        <f t="shared" si="903"/>
        <v>24</v>
      </c>
      <c r="I5789" s="20">
        <f t="shared" si="908"/>
        <v>24</v>
      </c>
      <c r="J5789" s="21">
        <f t="shared" si="909"/>
        <v>39688</v>
      </c>
      <c r="K5789" s="21"/>
      <c r="L5789" s="21" t="str">
        <f t="shared" si="904"/>
        <v>Thursday</v>
      </c>
      <c r="M5789" s="20">
        <f t="shared" si="905"/>
        <v>8</v>
      </c>
      <c r="N5789" s="19">
        <v>4506</v>
      </c>
      <c r="O5789" s="4">
        <f>MATCH(N5789-1,'Supply Data'!$K$12:$K$17)+1</f>
        <v>4</v>
      </c>
      <c r="P5789">
        <f>INDEX('Supply Data'!$L$12:$L$17,'Demand Data'!O5789)</f>
        <v>50</v>
      </c>
      <c r="R5789" t="str">
        <f t="shared" si="906"/>
        <v>28-Aug-08 Thursday 24</v>
      </c>
    </row>
    <row r="5790" spans="4:18" x14ac:dyDescent="0.35">
      <c r="D5790" s="21">
        <f t="shared" si="907"/>
        <v>39688.999999985972</v>
      </c>
      <c r="E5790" s="21" t="b">
        <f t="shared" si="900"/>
        <v>0</v>
      </c>
      <c r="F5790" s="21" t="b">
        <f t="shared" si="901"/>
        <v>0</v>
      </c>
      <c r="G5790" s="20">
        <f t="shared" si="902"/>
        <v>1</v>
      </c>
      <c r="H5790" s="20">
        <f t="shared" si="903"/>
        <v>24</v>
      </c>
      <c r="I5790" s="20">
        <f t="shared" si="908"/>
        <v>1</v>
      </c>
      <c r="J5790" s="21">
        <f t="shared" si="909"/>
        <v>39689</v>
      </c>
      <c r="K5790" s="21"/>
      <c r="L5790" s="21" t="str">
        <f t="shared" si="904"/>
        <v>Friday</v>
      </c>
      <c r="M5790" s="20">
        <f t="shared" si="905"/>
        <v>8</v>
      </c>
      <c r="N5790" s="19">
        <v>4317</v>
      </c>
      <c r="O5790" s="4">
        <f>MATCH(N5790-1,'Supply Data'!$K$12:$K$17)+1</f>
        <v>4</v>
      </c>
      <c r="P5790">
        <f>INDEX('Supply Data'!$L$12:$L$17,'Demand Data'!O5790)</f>
        <v>50</v>
      </c>
      <c r="R5790" t="str">
        <f t="shared" si="906"/>
        <v>29-Aug-08 Friday 1</v>
      </c>
    </row>
    <row r="5791" spans="4:18" x14ac:dyDescent="0.35">
      <c r="D5791" s="21">
        <f t="shared" si="907"/>
        <v>39689.041666652636</v>
      </c>
      <c r="E5791" s="21" t="b">
        <f t="shared" si="900"/>
        <v>0</v>
      </c>
      <c r="F5791" s="21" t="b">
        <f t="shared" si="901"/>
        <v>0</v>
      </c>
      <c r="G5791" s="20">
        <f t="shared" si="902"/>
        <v>1</v>
      </c>
      <c r="H5791" s="20">
        <f t="shared" si="903"/>
        <v>24</v>
      </c>
      <c r="I5791" s="20">
        <f t="shared" si="908"/>
        <v>2</v>
      </c>
      <c r="J5791" s="21">
        <f t="shared" si="909"/>
        <v>39689</v>
      </c>
      <c r="K5791" s="21"/>
      <c r="L5791" s="21" t="str">
        <f t="shared" si="904"/>
        <v>Friday</v>
      </c>
      <c r="M5791" s="20">
        <f t="shared" si="905"/>
        <v>8</v>
      </c>
      <c r="N5791" s="19">
        <v>4221</v>
      </c>
      <c r="O5791" s="4">
        <f>MATCH(N5791-1,'Supply Data'!$K$12:$K$17)+1</f>
        <v>4</v>
      </c>
      <c r="P5791">
        <f>INDEX('Supply Data'!$L$12:$L$17,'Demand Data'!O5791)</f>
        <v>50</v>
      </c>
      <c r="R5791" t="str">
        <f t="shared" si="906"/>
        <v>29-Aug-08 Friday 2</v>
      </c>
    </row>
    <row r="5792" spans="4:18" x14ac:dyDescent="0.35">
      <c r="D5792" s="21">
        <f t="shared" si="907"/>
        <v>39689.0833333193</v>
      </c>
      <c r="E5792" s="21" t="b">
        <f t="shared" si="900"/>
        <v>0</v>
      </c>
      <c r="F5792" s="21" t="b">
        <f t="shared" si="901"/>
        <v>0</v>
      </c>
      <c r="G5792" s="20">
        <f t="shared" si="902"/>
        <v>1</v>
      </c>
      <c r="H5792" s="20">
        <f t="shared" si="903"/>
        <v>24</v>
      </c>
      <c r="I5792" s="20">
        <f t="shared" si="908"/>
        <v>3</v>
      </c>
      <c r="J5792" s="21">
        <f t="shared" si="909"/>
        <v>39689</v>
      </c>
      <c r="K5792" s="21"/>
      <c r="L5792" s="21" t="str">
        <f t="shared" si="904"/>
        <v>Friday</v>
      </c>
      <c r="M5792" s="20">
        <f t="shared" si="905"/>
        <v>8</v>
      </c>
      <c r="N5792" s="19">
        <v>4111.5</v>
      </c>
      <c r="O5792" s="4">
        <f>MATCH(N5792-1,'Supply Data'!$K$12:$K$17)+1</f>
        <v>4</v>
      </c>
      <c r="P5792">
        <f>INDEX('Supply Data'!$L$12:$L$17,'Demand Data'!O5792)</f>
        <v>50</v>
      </c>
      <c r="R5792" t="str">
        <f t="shared" si="906"/>
        <v>29-Aug-08 Friday 3</v>
      </c>
    </row>
    <row r="5793" spans="4:18" x14ac:dyDescent="0.35">
      <c r="D5793" s="21">
        <f t="shared" si="907"/>
        <v>39689.124999985965</v>
      </c>
      <c r="E5793" s="21" t="b">
        <f t="shared" si="900"/>
        <v>0</v>
      </c>
      <c r="F5793" s="21" t="b">
        <f t="shared" si="901"/>
        <v>0</v>
      </c>
      <c r="G5793" s="20">
        <f t="shared" si="902"/>
        <v>1</v>
      </c>
      <c r="H5793" s="20">
        <f t="shared" si="903"/>
        <v>24</v>
      </c>
      <c r="I5793" s="20">
        <f t="shared" si="908"/>
        <v>4</v>
      </c>
      <c r="J5793" s="21">
        <f t="shared" si="909"/>
        <v>39689</v>
      </c>
      <c r="K5793" s="21"/>
      <c r="L5793" s="21" t="str">
        <f t="shared" si="904"/>
        <v>Friday</v>
      </c>
      <c r="M5793" s="20">
        <f t="shared" si="905"/>
        <v>8</v>
      </c>
      <c r="N5793" s="19">
        <v>4120.5</v>
      </c>
      <c r="O5793" s="4">
        <f>MATCH(N5793-1,'Supply Data'!$K$12:$K$17)+1</f>
        <v>4</v>
      </c>
      <c r="P5793">
        <f>INDEX('Supply Data'!$L$12:$L$17,'Demand Data'!O5793)</f>
        <v>50</v>
      </c>
      <c r="R5793" t="str">
        <f t="shared" si="906"/>
        <v>29-Aug-08 Friday 4</v>
      </c>
    </row>
    <row r="5794" spans="4:18" x14ac:dyDescent="0.35">
      <c r="D5794" s="21">
        <f t="shared" si="907"/>
        <v>39689.166666652629</v>
      </c>
      <c r="E5794" s="21" t="b">
        <f t="shared" si="900"/>
        <v>0</v>
      </c>
      <c r="F5794" s="21" t="b">
        <f t="shared" si="901"/>
        <v>0</v>
      </c>
      <c r="G5794" s="20">
        <f t="shared" si="902"/>
        <v>1</v>
      </c>
      <c r="H5794" s="20">
        <f t="shared" si="903"/>
        <v>24</v>
      </c>
      <c r="I5794" s="20">
        <f t="shared" si="908"/>
        <v>5</v>
      </c>
      <c r="J5794" s="21">
        <f t="shared" si="909"/>
        <v>39689</v>
      </c>
      <c r="K5794" s="21"/>
      <c r="L5794" s="21" t="str">
        <f t="shared" si="904"/>
        <v>Friday</v>
      </c>
      <c r="M5794" s="20">
        <f t="shared" si="905"/>
        <v>8</v>
      </c>
      <c r="N5794" s="19">
        <v>4300.5</v>
      </c>
      <c r="O5794" s="4">
        <f>MATCH(N5794-1,'Supply Data'!$K$12:$K$17)+1</f>
        <v>4</v>
      </c>
      <c r="P5794">
        <f>INDEX('Supply Data'!$L$12:$L$17,'Demand Data'!O5794)</f>
        <v>50</v>
      </c>
      <c r="R5794" t="str">
        <f t="shared" si="906"/>
        <v>29-Aug-08 Friday 5</v>
      </c>
    </row>
    <row r="5795" spans="4:18" x14ac:dyDescent="0.35">
      <c r="D5795" s="21">
        <f t="shared" si="907"/>
        <v>39689.208333319293</v>
      </c>
      <c r="E5795" s="21" t="b">
        <f t="shared" si="900"/>
        <v>0</v>
      </c>
      <c r="F5795" s="21" t="b">
        <f t="shared" si="901"/>
        <v>0</v>
      </c>
      <c r="G5795" s="20">
        <f t="shared" si="902"/>
        <v>1</v>
      </c>
      <c r="H5795" s="20">
        <f t="shared" si="903"/>
        <v>24</v>
      </c>
      <c r="I5795" s="20">
        <f t="shared" si="908"/>
        <v>6</v>
      </c>
      <c r="J5795" s="21">
        <f t="shared" si="909"/>
        <v>39689</v>
      </c>
      <c r="K5795" s="21"/>
      <c r="L5795" s="21" t="str">
        <f t="shared" si="904"/>
        <v>Friday</v>
      </c>
      <c r="M5795" s="20">
        <f t="shared" si="905"/>
        <v>8</v>
      </c>
      <c r="N5795" s="19">
        <v>4287</v>
      </c>
      <c r="O5795" s="4">
        <f>MATCH(N5795-1,'Supply Data'!$K$12:$K$17)+1</f>
        <v>4</v>
      </c>
      <c r="P5795">
        <f>INDEX('Supply Data'!$L$12:$L$17,'Demand Data'!O5795)</f>
        <v>50</v>
      </c>
      <c r="R5795" t="str">
        <f t="shared" si="906"/>
        <v>29-Aug-08 Friday 6</v>
      </c>
    </row>
    <row r="5796" spans="4:18" x14ac:dyDescent="0.35">
      <c r="D5796" s="21">
        <f t="shared" si="907"/>
        <v>39689.249999985957</v>
      </c>
      <c r="E5796" s="21" t="b">
        <f t="shared" si="900"/>
        <v>0</v>
      </c>
      <c r="F5796" s="21" t="b">
        <f t="shared" si="901"/>
        <v>0</v>
      </c>
      <c r="G5796" s="20">
        <f t="shared" si="902"/>
        <v>1</v>
      </c>
      <c r="H5796" s="20">
        <f t="shared" si="903"/>
        <v>24</v>
      </c>
      <c r="I5796" s="20">
        <f t="shared" si="908"/>
        <v>7</v>
      </c>
      <c r="J5796" s="21">
        <f t="shared" si="909"/>
        <v>39689</v>
      </c>
      <c r="K5796" s="21"/>
      <c r="L5796" s="21" t="str">
        <f t="shared" si="904"/>
        <v>Friday</v>
      </c>
      <c r="M5796" s="20">
        <f t="shared" si="905"/>
        <v>8</v>
      </c>
      <c r="N5796" s="19">
        <v>4323</v>
      </c>
      <c r="O5796" s="4">
        <f>MATCH(N5796-1,'Supply Data'!$K$12:$K$17)+1</f>
        <v>4</v>
      </c>
      <c r="P5796">
        <f>INDEX('Supply Data'!$L$12:$L$17,'Demand Data'!O5796)</f>
        <v>50</v>
      </c>
      <c r="R5796" t="str">
        <f t="shared" si="906"/>
        <v>29-Aug-08 Friday 7</v>
      </c>
    </row>
    <row r="5797" spans="4:18" x14ac:dyDescent="0.35">
      <c r="D5797" s="21">
        <f t="shared" si="907"/>
        <v>39689.291666652622</v>
      </c>
      <c r="E5797" s="21" t="b">
        <f t="shared" si="900"/>
        <v>0</v>
      </c>
      <c r="F5797" s="21" t="b">
        <f t="shared" si="901"/>
        <v>0</v>
      </c>
      <c r="G5797" s="20">
        <f t="shared" si="902"/>
        <v>1</v>
      </c>
      <c r="H5797" s="20">
        <f t="shared" si="903"/>
        <v>24</v>
      </c>
      <c r="I5797" s="20">
        <f t="shared" si="908"/>
        <v>8</v>
      </c>
      <c r="J5797" s="21">
        <f t="shared" si="909"/>
        <v>39689</v>
      </c>
      <c r="K5797" s="21"/>
      <c r="L5797" s="21" t="str">
        <f t="shared" si="904"/>
        <v>Friday</v>
      </c>
      <c r="M5797" s="20">
        <f t="shared" si="905"/>
        <v>8</v>
      </c>
      <c r="N5797" s="19">
        <v>3646.5</v>
      </c>
      <c r="O5797" s="4">
        <f>MATCH(N5797-1,'Supply Data'!$K$12:$K$17)+1</f>
        <v>4</v>
      </c>
      <c r="P5797">
        <f>INDEX('Supply Data'!$L$12:$L$17,'Demand Data'!O5797)</f>
        <v>50</v>
      </c>
      <c r="R5797" t="str">
        <f t="shared" si="906"/>
        <v>29-Aug-08 Friday 8</v>
      </c>
    </row>
    <row r="5798" spans="4:18" x14ac:dyDescent="0.35">
      <c r="D5798" s="21">
        <f t="shared" si="907"/>
        <v>39689.333333319286</v>
      </c>
      <c r="E5798" s="21" t="b">
        <f t="shared" si="900"/>
        <v>0</v>
      </c>
      <c r="F5798" s="21" t="b">
        <f t="shared" si="901"/>
        <v>0</v>
      </c>
      <c r="G5798" s="20">
        <f t="shared" si="902"/>
        <v>1</v>
      </c>
      <c r="H5798" s="20">
        <f t="shared" si="903"/>
        <v>24</v>
      </c>
      <c r="I5798" s="20">
        <f t="shared" si="908"/>
        <v>9</v>
      </c>
      <c r="J5798" s="21">
        <f t="shared" si="909"/>
        <v>39689</v>
      </c>
      <c r="K5798" s="21"/>
      <c r="L5798" s="21" t="str">
        <f t="shared" si="904"/>
        <v>Friday</v>
      </c>
      <c r="M5798" s="20">
        <f t="shared" si="905"/>
        <v>8</v>
      </c>
      <c r="N5798" s="19">
        <v>5754</v>
      </c>
      <c r="O5798" s="4">
        <f>MATCH(N5798-1,'Supply Data'!$K$12:$K$17)+1</f>
        <v>5</v>
      </c>
      <c r="P5798">
        <f>INDEX('Supply Data'!$L$12:$L$17,'Demand Data'!O5798)</f>
        <v>75</v>
      </c>
      <c r="R5798" t="str">
        <f t="shared" si="906"/>
        <v>29-Aug-08 Friday 9</v>
      </c>
    </row>
    <row r="5799" spans="4:18" x14ac:dyDescent="0.35">
      <c r="D5799" s="21">
        <f t="shared" si="907"/>
        <v>39689.37499998595</v>
      </c>
      <c r="E5799" s="21" t="b">
        <f t="shared" si="900"/>
        <v>0</v>
      </c>
      <c r="F5799" s="21" t="b">
        <f t="shared" si="901"/>
        <v>0</v>
      </c>
      <c r="G5799" s="20">
        <f t="shared" si="902"/>
        <v>1</v>
      </c>
      <c r="H5799" s="20">
        <f t="shared" si="903"/>
        <v>24</v>
      </c>
      <c r="I5799" s="20">
        <f t="shared" si="908"/>
        <v>10</v>
      </c>
      <c r="J5799" s="21">
        <f t="shared" si="909"/>
        <v>39689</v>
      </c>
      <c r="K5799" s="21"/>
      <c r="L5799" s="21" t="str">
        <f t="shared" si="904"/>
        <v>Friday</v>
      </c>
      <c r="M5799" s="20">
        <f t="shared" si="905"/>
        <v>8</v>
      </c>
      <c r="N5799" s="19">
        <v>5943</v>
      </c>
      <c r="O5799" s="4">
        <f>MATCH(N5799-1,'Supply Data'!$K$12:$K$17)+1</f>
        <v>5</v>
      </c>
      <c r="P5799">
        <f>INDEX('Supply Data'!$L$12:$L$17,'Demand Data'!O5799)</f>
        <v>75</v>
      </c>
      <c r="R5799" t="str">
        <f t="shared" si="906"/>
        <v>29-Aug-08 Friday 10</v>
      </c>
    </row>
    <row r="5800" spans="4:18" x14ac:dyDescent="0.35">
      <c r="D5800" s="21">
        <f t="shared" si="907"/>
        <v>39689.416666652614</v>
      </c>
      <c r="E5800" s="21" t="b">
        <f t="shared" si="900"/>
        <v>0</v>
      </c>
      <c r="F5800" s="21" t="b">
        <f t="shared" si="901"/>
        <v>0</v>
      </c>
      <c r="G5800" s="20">
        <f t="shared" si="902"/>
        <v>1</v>
      </c>
      <c r="H5800" s="20">
        <f t="shared" si="903"/>
        <v>24</v>
      </c>
      <c r="I5800" s="20">
        <f t="shared" si="908"/>
        <v>11</v>
      </c>
      <c r="J5800" s="21">
        <f t="shared" si="909"/>
        <v>39689</v>
      </c>
      <c r="K5800" s="21"/>
      <c r="L5800" s="21" t="str">
        <f t="shared" si="904"/>
        <v>Friday</v>
      </c>
      <c r="M5800" s="20">
        <f t="shared" si="905"/>
        <v>8</v>
      </c>
      <c r="N5800" s="19">
        <v>6157.5</v>
      </c>
      <c r="O5800" s="4">
        <f>MATCH(N5800-1,'Supply Data'!$K$12:$K$17)+1</f>
        <v>5</v>
      </c>
      <c r="P5800">
        <f>INDEX('Supply Data'!$L$12:$L$17,'Demand Data'!O5800)</f>
        <v>75</v>
      </c>
      <c r="R5800" t="str">
        <f t="shared" si="906"/>
        <v>29-Aug-08 Friday 11</v>
      </c>
    </row>
    <row r="5801" spans="4:18" x14ac:dyDescent="0.35">
      <c r="D5801" s="21">
        <f t="shared" si="907"/>
        <v>39689.458333319279</v>
      </c>
      <c r="E5801" s="21" t="b">
        <f t="shared" si="900"/>
        <v>0</v>
      </c>
      <c r="F5801" s="21" t="b">
        <f t="shared" si="901"/>
        <v>0</v>
      </c>
      <c r="G5801" s="20">
        <f t="shared" si="902"/>
        <v>1</v>
      </c>
      <c r="H5801" s="20">
        <f t="shared" si="903"/>
        <v>24</v>
      </c>
      <c r="I5801" s="20">
        <f t="shared" si="908"/>
        <v>12</v>
      </c>
      <c r="J5801" s="21">
        <f t="shared" si="909"/>
        <v>39689</v>
      </c>
      <c r="K5801" s="21"/>
      <c r="L5801" s="21" t="str">
        <f t="shared" si="904"/>
        <v>Friday</v>
      </c>
      <c r="M5801" s="20">
        <f t="shared" si="905"/>
        <v>8</v>
      </c>
      <c r="N5801" s="19">
        <v>5985</v>
      </c>
      <c r="O5801" s="4">
        <f>MATCH(N5801-1,'Supply Data'!$K$12:$K$17)+1</f>
        <v>5</v>
      </c>
      <c r="P5801">
        <f>INDEX('Supply Data'!$L$12:$L$17,'Demand Data'!O5801)</f>
        <v>75</v>
      </c>
      <c r="R5801" t="str">
        <f t="shared" si="906"/>
        <v>29-Aug-08 Friday 12</v>
      </c>
    </row>
    <row r="5802" spans="4:18" x14ac:dyDescent="0.35">
      <c r="D5802" s="21">
        <f t="shared" si="907"/>
        <v>39689.499999985943</v>
      </c>
      <c r="E5802" s="21" t="b">
        <f t="shared" si="900"/>
        <v>0</v>
      </c>
      <c r="F5802" s="21" t="b">
        <f t="shared" si="901"/>
        <v>0</v>
      </c>
      <c r="G5802" s="20">
        <f t="shared" si="902"/>
        <v>1</v>
      </c>
      <c r="H5802" s="20">
        <f t="shared" si="903"/>
        <v>24</v>
      </c>
      <c r="I5802" s="20">
        <f t="shared" si="908"/>
        <v>13</v>
      </c>
      <c r="J5802" s="21">
        <f t="shared" si="909"/>
        <v>39689</v>
      </c>
      <c r="K5802" s="21"/>
      <c r="L5802" s="21" t="str">
        <f t="shared" si="904"/>
        <v>Friday</v>
      </c>
      <c r="M5802" s="20">
        <f t="shared" si="905"/>
        <v>8</v>
      </c>
      <c r="N5802" s="19">
        <v>6063</v>
      </c>
      <c r="O5802" s="4">
        <f>MATCH(N5802-1,'Supply Data'!$K$12:$K$17)+1</f>
        <v>5</v>
      </c>
      <c r="P5802">
        <f>INDEX('Supply Data'!$L$12:$L$17,'Demand Data'!O5802)</f>
        <v>75</v>
      </c>
      <c r="R5802" t="str">
        <f t="shared" si="906"/>
        <v>29-Aug-08 Friday 13</v>
      </c>
    </row>
    <row r="5803" spans="4:18" x14ac:dyDescent="0.35">
      <c r="D5803" s="21">
        <f t="shared" si="907"/>
        <v>39689.541666652607</v>
      </c>
      <c r="E5803" s="21" t="b">
        <f t="shared" si="900"/>
        <v>0</v>
      </c>
      <c r="F5803" s="21" t="b">
        <f t="shared" si="901"/>
        <v>0</v>
      </c>
      <c r="G5803" s="20">
        <f t="shared" si="902"/>
        <v>1</v>
      </c>
      <c r="H5803" s="20">
        <f t="shared" si="903"/>
        <v>24</v>
      </c>
      <c r="I5803" s="20">
        <f t="shared" si="908"/>
        <v>14</v>
      </c>
      <c r="J5803" s="21">
        <f t="shared" si="909"/>
        <v>39689</v>
      </c>
      <c r="K5803" s="21"/>
      <c r="L5803" s="21" t="str">
        <f t="shared" si="904"/>
        <v>Friday</v>
      </c>
      <c r="M5803" s="20">
        <f t="shared" si="905"/>
        <v>8</v>
      </c>
      <c r="N5803" s="19">
        <v>6243</v>
      </c>
      <c r="O5803" s="4">
        <f>MATCH(N5803-1,'Supply Data'!$K$12:$K$17)+1</f>
        <v>5</v>
      </c>
      <c r="P5803">
        <f>INDEX('Supply Data'!$L$12:$L$17,'Demand Data'!O5803)</f>
        <v>75</v>
      </c>
      <c r="R5803" t="str">
        <f t="shared" si="906"/>
        <v>29-Aug-08 Friday 14</v>
      </c>
    </row>
    <row r="5804" spans="4:18" x14ac:dyDescent="0.35">
      <c r="D5804" s="21">
        <f t="shared" si="907"/>
        <v>39689.583333319271</v>
      </c>
      <c r="E5804" s="21" t="b">
        <f t="shared" si="900"/>
        <v>0</v>
      </c>
      <c r="F5804" s="21" t="b">
        <f t="shared" si="901"/>
        <v>0</v>
      </c>
      <c r="G5804" s="20">
        <f t="shared" si="902"/>
        <v>1</v>
      </c>
      <c r="H5804" s="20">
        <f t="shared" si="903"/>
        <v>24</v>
      </c>
      <c r="I5804" s="20">
        <f t="shared" si="908"/>
        <v>15</v>
      </c>
      <c r="J5804" s="21">
        <f t="shared" si="909"/>
        <v>39689</v>
      </c>
      <c r="K5804" s="21"/>
      <c r="L5804" s="21" t="str">
        <f t="shared" si="904"/>
        <v>Friday</v>
      </c>
      <c r="M5804" s="20">
        <f t="shared" si="905"/>
        <v>8</v>
      </c>
      <c r="N5804" s="19">
        <v>6043.5</v>
      </c>
      <c r="O5804" s="4">
        <f>MATCH(N5804-1,'Supply Data'!$K$12:$K$17)+1</f>
        <v>5</v>
      </c>
      <c r="P5804">
        <f>INDEX('Supply Data'!$L$12:$L$17,'Demand Data'!O5804)</f>
        <v>75</v>
      </c>
      <c r="R5804" t="str">
        <f t="shared" si="906"/>
        <v>29-Aug-08 Friday 15</v>
      </c>
    </row>
    <row r="5805" spans="4:18" x14ac:dyDescent="0.35">
      <c r="D5805" s="21">
        <f t="shared" si="907"/>
        <v>39689.624999985936</v>
      </c>
      <c r="E5805" s="21" t="b">
        <f t="shared" si="900"/>
        <v>0</v>
      </c>
      <c r="F5805" s="21" t="b">
        <f t="shared" si="901"/>
        <v>0</v>
      </c>
      <c r="G5805" s="20">
        <f t="shared" si="902"/>
        <v>1</v>
      </c>
      <c r="H5805" s="20">
        <f t="shared" si="903"/>
        <v>24</v>
      </c>
      <c r="I5805" s="20">
        <f t="shared" si="908"/>
        <v>16</v>
      </c>
      <c r="J5805" s="21">
        <f t="shared" si="909"/>
        <v>39689</v>
      </c>
      <c r="K5805" s="21"/>
      <c r="L5805" s="21" t="str">
        <f t="shared" si="904"/>
        <v>Friday</v>
      </c>
      <c r="M5805" s="20">
        <f t="shared" si="905"/>
        <v>8</v>
      </c>
      <c r="N5805" s="19">
        <v>5967</v>
      </c>
      <c r="O5805" s="4">
        <f>MATCH(N5805-1,'Supply Data'!$K$12:$K$17)+1</f>
        <v>5</v>
      </c>
      <c r="P5805">
        <f>INDEX('Supply Data'!$L$12:$L$17,'Demand Data'!O5805)</f>
        <v>75</v>
      </c>
      <c r="R5805" t="str">
        <f t="shared" si="906"/>
        <v>29-Aug-08 Friday 16</v>
      </c>
    </row>
    <row r="5806" spans="4:18" x14ac:dyDescent="0.35">
      <c r="D5806" s="21">
        <f t="shared" si="907"/>
        <v>39689.6666666526</v>
      </c>
      <c r="E5806" s="21" t="b">
        <f t="shared" si="900"/>
        <v>0</v>
      </c>
      <c r="F5806" s="21" t="b">
        <f t="shared" si="901"/>
        <v>0</v>
      </c>
      <c r="G5806" s="20">
        <f t="shared" si="902"/>
        <v>1</v>
      </c>
      <c r="H5806" s="20">
        <f t="shared" si="903"/>
        <v>24</v>
      </c>
      <c r="I5806" s="20">
        <f t="shared" si="908"/>
        <v>17</v>
      </c>
      <c r="J5806" s="21">
        <f t="shared" si="909"/>
        <v>39689</v>
      </c>
      <c r="K5806" s="21"/>
      <c r="L5806" s="21" t="str">
        <f t="shared" si="904"/>
        <v>Friday</v>
      </c>
      <c r="M5806" s="20">
        <f t="shared" si="905"/>
        <v>8</v>
      </c>
      <c r="N5806" s="19">
        <v>5824.5</v>
      </c>
      <c r="O5806" s="4">
        <f>MATCH(N5806-1,'Supply Data'!$K$12:$K$17)+1</f>
        <v>5</v>
      </c>
      <c r="P5806">
        <f>INDEX('Supply Data'!$L$12:$L$17,'Demand Data'!O5806)</f>
        <v>75</v>
      </c>
      <c r="R5806" t="str">
        <f t="shared" si="906"/>
        <v>29-Aug-08 Friday 17</v>
      </c>
    </row>
    <row r="5807" spans="4:18" x14ac:dyDescent="0.35">
      <c r="D5807" s="21">
        <f t="shared" si="907"/>
        <v>39689.708333319264</v>
      </c>
      <c r="E5807" s="21" t="b">
        <f t="shared" si="900"/>
        <v>0</v>
      </c>
      <c r="F5807" s="21" t="b">
        <f t="shared" si="901"/>
        <v>0</v>
      </c>
      <c r="G5807" s="20">
        <f t="shared" si="902"/>
        <v>1</v>
      </c>
      <c r="H5807" s="20">
        <f t="shared" si="903"/>
        <v>24</v>
      </c>
      <c r="I5807" s="20">
        <f t="shared" si="908"/>
        <v>18</v>
      </c>
      <c r="J5807" s="21">
        <f t="shared" si="909"/>
        <v>39689</v>
      </c>
      <c r="K5807" s="21"/>
      <c r="L5807" s="21" t="str">
        <f t="shared" si="904"/>
        <v>Friday</v>
      </c>
      <c r="M5807" s="20">
        <f t="shared" si="905"/>
        <v>8</v>
      </c>
      <c r="N5807" s="19">
        <v>5844</v>
      </c>
      <c r="O5807" s="4">
        <f>MATCH(N5807-1,'Supply Data'!$K$12:$K$17)+1</f>
        <v>5</v>
      </c>
      <c r="P5807">
        <f>INDEX('Supply Data'!$L$12:$L$17,'Demand Data'!O5807)</f>
        <v>75</v>
      </c>
      <c r="R5807" t="str">
        <f t="shared" si="906"/>
        <v>29-Aug-08 Friday 18</v>
      </c>
    </row>
    <row r="5808" spans="4:18" x14ac:dyDescent="0.35">
      <c r="D5808" s="21">
        <f t="shared" si="907"/>
        <v>39689.749999985928</v>
      </c>
      <c r="E5808" s="21" t="b">
        <f t="shared" si="900"/>
        <v>0</v>
      </c>
      <c r="F5808" s="21" t="b">
        <f t="shared" si="901"/>
        <v>0</v>
      </c>
      <c r="G5808" s="20">
        <f t="shared" si="902"/>
        <v>1</v>
      </c>
      <c r="H5808" s="20">
        <f t="shared" si="903"/>
        <v>24</v>
      </c>
      <c r="I5808" s="20">
        <f t="shared" si="908"/>
        <v>19</v>
      </c>
      <c r="J5808" s="21">
        <f t="shared" si="909"/>
        <v>39689</v>
      </c>
      <c r="K5808" s="21"/>
      <c r="L5808" s="21" t="str">
        <f t="shared" si="904"/>
        <v>Friday</v>
      </c>
      <c r="M5808" s="20">
        <f t="shared" si="905"/>
        <v>8</v>
      </c>
      <c r="N5808" s="19">
        <v>6115.5</v>
      </c>
      <c r="O5808" s="4">
        <f>MATCH(N5808-1,'Supply Data'!$K$12:$K$17)+1</f>
        <v>5</v>
      </c>
      <c r="P5808">
        <f>INDEX('Supply Data'!$L$12:$L$17,'Demand Data'!O5808)</f>
        <v>75</v>
      </c>
      <c r="R5808" t="str">
        <f t="shared" si="906"/>
        <v>29-Aug-08 Friday 19</v>
      </c>
    </row>
    <row r="5809" spans="4:18" x14ac:dyDescent="0.35">
      <c r="D5809" s="21">
        <f t="shared" si="907"/>
        <v>39689.791666652593</v>
      </c>
      <c r="E5809" s="21" t="b">
        <f t="shared" si="900"/>
        <v>0</v>
      </c>
      <c r="F5809" s="21" t="b">
        <f t="shared" si="901"/>
        <v>0</v>
      </c>
      <c r="G5809" s="20">
        <f t="shared" si="902"/>
        <v>1</v>
      </c>
      <c r="H5809" s="20">
        <f t="shared" si="903"/>
        <v>24</v>
      </c>
      <c r="I5809" s="20">
        <f t="shared" si="908"/>
        <v>20</v>
      </c>
      <c r="J5809" s="21">
        <f t="shared" si="909"/>
        <v>39689</v>
      </c>
      <c r="K5809" s="21"/>
      <c r="L5809" s="21" t="str">
        <f t="shared" si="904"/>
        <v>Friday</v>
      </c>
      <c r="M5809" s="20">
        <f t="shared" si="905"/>
        <v>8</v>
      </c>
      <c r="N5809" s="19">
        <v>5896.5</v>
      </c>
      <c r="O5809" s="4">
        <f>MATCH(N5809-1,'Supply Data'!$K$12:$K$17)+1</f>
        <v>5</v>
      </c>
      <c r="P5809">
        <f>INDEX('Supply Data'!$L$12:$L$17,'Demand Data'!O5809)</f>
        <v>75</v>
      </c>
      <c r="R5809" t="str">
        <f t="shared" si="906"/>
        <v>29-Aug-08 Friday 20</v>
      </c>
    </row>
    <row r="5810" spans="4:18" x14ac:dyDescent="0.35">
      <c r="D5810" s="21">
        <f t="shared" si="907"/>
        <v>39689.833333319257</v>
      </c>
      <c r="E5810" s="21" t="b">
        <f t="shared" si="900"/>
        <v>0</v>
      </c>
      <c r="F5810" s="21" t="b">
        <f t="shared" si="901"/>
        <v>0</v>
      </c>
      <c r="G5810" s="20">
        <f t="shared" si="902"/>
        <v>1</v>
      </c>
      <c r="H5810" s="20">
        <f t="shared" si="903"/>
        <v>24</v>
      </c>
      <c r="I5810" s="20">
        <f t="shared" si="908"/>
        <v>21</v>
      </c>
      <c r="J5810" s="21">
        <f t="shared" si="909"/>
        <v>39689</v>
      </c>
      <c r="K5810" s="21"/>
      <c r="L5810" s="21" t="str">
        <f t="shared" si="904"/>
        <v>Friday</v>
      </c>
      <c r="M5810" s="20">
        <f t="shared" si="905"/>
        <v>8</v>
      </c>
      <c r="N5810" s="19">
        <v>5526</v>
      </c>
      <c r="O5810" s="4">
        <f>MATCH(N5810-1,'Supply Data'!$K$12:$K$17)+1</f>
        <v>5</v>
      </c>
      <c r="P5810">
        <f>INDEX('Supply Data'!$L$12:$L$17,'Demand Data'!O5810)</f>
        <v>75</v>
      </c>
      <c r="R5810" t="str">
        <f t="shared" si="906"/>
        <v>29-Aug-08 Friday 21</v>
      </c>
    </row>
    <row r="5811" spans="4:18" x14ac:dyDescent="0.35">
      <c r="D5811" s="21">
        <f t="shared" si="907"/>
        <v>39689.874999985921</v>
      </c>
      <c r="E5811" s="21" t="b">
        <f t="shared" si="900"/>
        <v>0</v>
      </c>
      <c r="F5811" s="21" t="b">
        <f t="shared" si="901"/>
        <v>0</v>
      </c>
      <c r="G5811" s="20">
        <f t="shared" si="902"/>
        <v>1</v>
      </c>
      <c r="H5811" s="20">
        <f t="shared" si="903"/>
        <v>24</v>
      </c>
      <c r="I5811" s="20">
        <f t="shared" si="908"/>
        <v>22</v>
      </c>
      <c r="J5811" s="21">
        <f t="shared" si="909"/>
        <v>39689</v>
      </c>
      <c r="K5811" s="21"/>
      <c r="L5811" s="21" t="str">
        <f t="shared" si="904"/>
        <v>Friday</v>
      </c>
      <c r="M5811" s="20">
        <f t="shared" si="905"/>
        <v>8</v>
      </c>
      <c r="N5811" s="19">
        <v>5160</v>
      </c>
      <c r="O5811" s="4">
        <f>MATCH(N5811-1,'Supply Data'!$K$12:$K$17)+1</f>
        <v>5</v>
      </c>
      <c r="P5811">
        <f>INDEX('Supply Data'!$L$12:$L$17,'Demand Data'!O5811)</f>
        <v>75</v>
      </c>
      <c r="R5811" t="str">
        <f t="shared" si="906"/>
        <v>29-Aug-08 Friday 22</v>
      </c>
    </row>
    <row r="5812" spans="4:18" x14ac:dyDescent="0.35">
      <c r="D5812" s="21">
        <f t="shared" si="907"/>
        <v>39689.916666652585</v>
      </c>
      <c r="E5812" s="21" t="b">
        <f t="shared" si="900"/>
        <v>0</v>
      </c>
      <c r="F5812" s="21" t="b">
        <f t="shared" si="901"/>
        <v>0</v>
      </c>
      <c r="G5812" s="20">
        <f t="shared" si="902"/>
        <v>1</v>
      </c>
      <c r="H5812" s="20">
        <f t="shared" si="903"/>
        <v>24</v>
      </c>
      <c r="I5812" s="20">
        <f t="shared" si="908"/>
        <v>23</v>
      </c>
      <c r="J5812" s="21">
        <f t="shared" si="909"/>
        <v>39689</v>
      </c>
      <c r="K5812" s="21"/>
      <c r="L5812" s="21" t="str">
        <f t="shared" si="904"/>
        <v>Friday</v>
      </c>
      <c r="M5812" s="20">
        <f t="shared" si="905"/>
        <v>8</v>
      </c>
      <c r="N5812" s="19">
        <v>4717.5</v>
      </c>
      <c r="O5812" s="4">
        <f>MATCH(N5812-1,'Supply Data'!$K$12:$K$17)+1</f>
        <v>4</v>
      </c>
      <c r="P5812">
        <f>INDEX('Supply Data'!$L$12:$L$17,'Demand Data'!O5812)</f>
        <v>50</v>
      </c>
      <c r="R5812" t="str">
        <f t="shared" si="906"/>
        <v>29-Aug-08 Friday 23</v>
      </c>
    </row>
    <row r="5813" spans="4:18" x14ac:dyDescent="0.35">
      <c r="D5813" s="21">
        <f t="shared" si="907"/>
        <v>39689.95833331925</v>
      </c>
      <c r="E5813" s="21" t="b">
        <f t="shared" si="900"/>
        <v>0</v>
      </c>
      <c r="F5813" s="21" t="b">
        <f t="shared" si="901"/>
        <v>0</v>
      </c>
      <c r="G5813" s="20">
        <f t="shared" si="902"/>
        <v>1</v>
      </c>
      <c r="H5813" s="20">
        <f t="shared" si="903"/>
        <v>24</v>
      </c>
      <c r="I5813" s="20">
        <f t="shared" si="908"/>
        <v>24</v>
      </c>
      <c r="J5813" s="21">
        <f t="shared" si="909"/>
        <v>39689</v>
      </c>
      <c r="K5813" s="21"/>
      <c r="L5813" s="21" t="str">
        <f t="shared" si="904"/>
        <v>Friday</v>
      </c>
      <c r="M5813" s="20">
        <f t="shared" si="905"/>
        <v>8</v>
      </c>
      <c r="N5813" s="19">
        <v>4524</v>
      </c>
      <c r="O5813" s="4">
        <f>MATCH(N5813-1,'Supply Data'!$K$12:$K$17)+1</f>
        <v>4</v>
      </c>
      <c r="P5813">
        <f>INDEX('Supply Data'!$L$12:$L$17,'Demand Data'!O5813)</f>
        <v>50</v>
      </c>
      <c r="R5813" t="str">
        <f t="shared" si="906"/>
        <v>29-Aug-08 Friday 24</v>
      </c>
    </row>
    <row r="5814" spans="4:18" x14ac:dyDescent="0.35">
      <c r="D5814" s="21">
        <f t="shared" si="907"/>
        <v>39689.999999985914</v>
      </c>
      <c r="E5814" s="21" t="b">
        <f t="shared" si="900"/>
        <v>0</v>
      </c>
      <c r="F5814" s="21" t="b">
        <f t="shared" si="901"/>
        <v>0</v>
      </c>
      <c r="G5814" s="20">
        <f t="shared" si="902"/>
        <v>1</v>
      </c>
      <c r="H5814" s="20">
        <f t="shared" si="903"/>
        <v>24</v>
      </c>
      <c r="I5814" s="20">
        <f t="shared" si="908"/>
        <v>1</v>
      </c>
      <c r="J5814" s="21">
        <f t="shared" si="909"/>
        <v>39690</v>
      </c>
      <c r="K5814" s="21"/>
      <c r="L5814" s="21" t="str">
        <f t="shared" si="904"/>
        <v>Saturday</v>
      </c>
      <c r="M5814" s="20">
        <f t="shared" si="905"/>
        <v>8</v>
      </c>
      <c r="N5814" s="19">
        <v>4348.5</v>
      </c>
      <c r="O5814" s="4">
        <f>MATCH(N5814-1,'Supply Data'!$K$12:$K$17)+1</f>
        <v>4</v>
      </c>
      <c r="P5814">
        <f>INDEX('Supply Data'!$L$12:$L$17,'Demand Data'!O5814)</f>
        <v>50</v>
      </c>
      <c r="R5814" t="str">
        <f t="shared" si="906"/>
        <v>30-Aug-08 Saturday 1</v>
      </c>
    </row>
    <row r="5815" spans="4:18" x14ac:dyDescent="0.35">
      <c r="D5815" s="21">
        <f t="shared" si="907"/>
        <v>39690.041666652578</v>
      </c>
      <c r="E5815" s="21" t="b">
        <f t="shared" si="900"/>
        <v>0</v>
      </c>
      <c r="F5815" s="21" t="b">
        <f t="shared" si="901"/>
        <v>0</v>
      </c>
      <c r="G5815" s="20">
        <f t="shared" si="902"/>
        <v>1</v>
      </c>
      <c r="H5815" s="20">
        <f t="shared" si="903"/>
        <v>24</v>
      </c>
      <c r="I5815" s="20">
        <f t="shared" si="908"/>
        <v>2</v>
      </c>
      <c r="J5815" s="21">
        <f t="shared" si="909"/>
        <v>39690</v>
      </c>
      <c r="K5815" s="21"/>
      <c r="L5815" s="21" t="str">
        <f t="shared" si="904"/>
        <v>Saturday</v>
      </c>
      <c r="M5815" s="20">
        <f t="shared" si="905"/>
        <v>8</v>
      </c>
      <c r="N5815" s="19">
        <v>4168.5</v>
      </c>
      <c r="O5815" s="4">
        <f>MATCH(N5815-1,'Supply Data'!$K$12:$K$17)+1</f>
        <v>4</v>
      </c>
      <c r="P5815">
        <f>INDEX('Supply Data'!$L$12:$L$17,'Demand Data'!O5815)</f>
        <v>50</v>
      </c>
      <c r="R5815" t="str">
        <f t="shared" si="906"/>
        <v>30-Aug-08 Saturday 2</v>
      </c>
    </row>
    <row r="5816" spans="4:18" x14ac:dyDescent="0.35">
      <c r="D5816" s="21">
        <f t="shared" si="907"/>
        <v>39690.083333319242</v>
      </c>
      <c r="E5816" s="21" t="b">
        <f t="shared" si="900"/>
        <v>0</v>
      </c>
      <c r="F5816" s="21" t="b">
        <f t="shared" si="901"/>
        <v>0</v>
      </c>
      <c r="G5816" s="20">
        <f t="shared" si="902"/>
        <v>1</v>
      </c>
      <c r="H5816" s="20">
        <f t="shared" si="903"/>
        <v>24</v>
      </c>
      <c r="I5816" s="20">
        <f t="shared" si="908"/>
        <v>3</v>
      </c>
      <c r="J5816" s="21">
        <f t="shared" si="909"/>
        <v>39690</v>
      </c>
      <c r="K5816" s="21"/>
      <c r="L5816" s="21" t="str">
        <f t="shared" si="904"/>
        <v>Saturday</v>
      </c>
      <c r="M5816" s="20">
        <f t="shared" si="905"/>
        <v>8</v>
      </c>
      <c r="N5816" s="19">
        <v>4066.5</v>
      </c>
      <c r="O5816" s="4">
        <f>MATCH(N5816-1,'Supply Data'!$K$12:$K$17)+1</f>
        <v>4</v>
      </c>
      <c r="P5816">
        <f>INDEX('Supply Data'!$L$12:$L$17,'Demand Data'!O5816)</f>
        <v>50</v>
      </c>
      <c r="R5816" t="str">
        <f t="shared" si="906"/>
        <v>30-Aug-08 Saturday 3</v>
      </c>
    </row>
    <row r="5817" spans="4:18" x14ac:dyDescent="0.35">
      <c r="D5817" s="21">
        <f t="shared" si="907"/>
        <v>39690.124999985906</v>
      </c>
      <c r="E5817" s="21" t="b">
        <f t="shared" si="900"/>
        <v>0</v>
      </c>
      <c r="F5817" s="21" t="b">
        <f t="shared" si="901"/>
        <v>0</v>
      </c>
      <c r="G5817" s="20">
        <f t="shared" si="902"/>
        <v>1</v>
      </c>
      <c r="H5817" s="20">
        <f t="shared" si="903"/>
        <v>24</v>
      </c>
      <c r="I5817" s="20">
        <f t="shared" si="908"/>
        <v>4</v>
      </c>
      <c r="J5817" s="21">
        <f t="shared" si="909"/>
        <v>39690</v>
      </c>
      <c r="K5817" s="21"/>
      <c r="L5817" s="21" t="str">
        <f t="shared" si="904"/>
        <v>Saturday</v>
      </c>
      <c r="M5817" s="20">
        <f t="shared" si="905"/>
        <v>8</v>
      </c>
      <c r="N5817" s="19">
        <v>4053</v>
      </c>
      <c r="O5817" s="4">
        <f>MATCH(N5817-1,'Supply Data'!$K$12:$K$17)+1</f>
        <v>4</v>
      </c>
      <c r="P5817">
        <f>INDEX('Supply Data'!$L$12:$L$17,'Demand Data'!O5817)</f>
        <v>50</v>
      </c>
      <c r="R5817" t="str">
        <f t="shared" si="906"/>
        <v>30-Aug-08 Saturday 4</v>
      </c>
    </row>
    <row r="5818" spans="4:18" x14ac:dyDescent="0.35">
      <c r="D5818" s="21">
        <f t="shared" si="907"/>
        <v>39690.166666652571</v>
      </c>
      <c r="E5818" s="21" t="b">
        <f t="shared" si="900"/>
        <v>0</v>
      </c>
      <c r="F5818" s="21" t="b">
        <f t="shared" si="901"/>
        <v>0</v>
      </c>
      <c r="G5818" s="20">
        <f t="shared" si="902"/>
        <v>1</v>
      </c>
      <c r="H5818" s="20">
        <f t="shared" si="903"/>
        <v>24</v>
      </c>
      <c r="I5818" s="20">
        <f t="shared" si="908"/>
        <v>5</v>
      </c>
      <c r="J5818" s="21">
        <f t="shared" si="909"/>
        <v>39690</v>
      </c>
      <c r="K5818" s="21"/>
      <c r="L5818" s="21" t="str">
        <f t="shared" si="904"/>
        <v>Saturday</v>
      </c>
      <c r="M5818" s="20">
        <f t="shared" si="905"/>
        <v>8</v>
      </c>
      <c r="N5818" s="19">
        <v>4158</v>
      </c>
      <c r="O5818" s="4">
        <f>MATCH(N5818-1,'Supply Data'!$K$12:$K$17)+1</f>
        <v>4</v>
      </c>
      <c r="P5818">
        <f>INDEX('Supply Data'!$L$12:$L$17,'Demand Data'!O5818)</f>
        <v>50</v>
      </c>
      <c r="R5818" t="str">
        <f t="shared" si="906"/>
        <v>30-Aug-08 Saturday 5</v>
      </c>
    </row>
    <row r="5819" spans="4:18" x14ac:dyDescent="0.35">
      <c r="D5819" s="21">
        <f t="shared" si="907"/>
        <v>39690.208333319235</v>
      </c>
      <c r="E5819" s="21" t="b">
        <f t="shared" si="900"/>
        <v>0</v>
      </c>
      <c r="F5819" s="21" t="b">
        <f t="shared" si="901"/>
        <v>0</v>
      </c>
      <c r="G5819" s="20">
        <f t="shared" si="902"/>
        <v>1</v>
      </c>
      <c r="H5819" s="20">
        <f t="shared" si="903"/>
        <v>24</v>
      </c>
      <c r="I5819" s="20">
        <f t="shared" si="908"/>
        <v>6</v>
      </c>
      <c r="J5819" s="21">
        <f t="shared" si="909"/>
        <v>39690</v>
      </c>
      <c r="K5819" s="21"/>
      <c r="L5819" s="21" t="str">
        <f t="shared" si="904"/>
        <v>Saturday</v>
      </c>
      <c r="M5819" s="20">
        <f t="shared" si="905"/>
        <v>8</v>
      </c>
      <c r="N5819" s="19">
        <v>4188</v>
      </c>
      <c r="O5819" s="4">
        <f>MATCH(N5819-1,'Supply Data'!$K$12:$K$17)+1</f>
        <v>4</v>
      </c>
      <c r="P5819">
        <f>INDEX('Supply Data'!$L$12:$L$17,'Demand Data'!O5819)</f>
        <v>50</v>
      </c>
      <c r="R5819" t="str">
        <f t="shared" si="906"/>
        <v>30-Aug-08 Saturday 6</v>
      </c>
    </row>
    <row r="5820" spans="4:18" x14ac:dyDescent="0.35">
      <c r="D5820" s="21">
        <f t="shared" si="907"/>
        <v>39690.249999985899</v>
      </c>
      <c r="E5820" s="21" t="b">
        <f t="shared" si="900"/>
        <v>0</v>
      </c>
      <c r="F5820" s="21" t="b">
        <f t="shared" si="901"/>
        <v>0</v>
      </c>
      <c r="G5820" s="20">
        <f t="shared" si="902"/>
        <v>1</v>
      </c>
      <c r="H5820" s="20">
        <f t="shared" si="903"/>
        <v>24</v>
      </c>
      <c r="I5820" s="20">
        <f t="shared" si="908"/>
        <v>7</v>
      </c>
      <c r="J5820" s="21">
        <f t="shared" si="909"/>
        <v>39690</v>
      </c>
      <c r="K5820" s="21"/>
      <c r="L5820" s="21" t="str">
        <f t="shared" si="904"/>
        <v>Saturday</v>
      </c>
      <c r="M5820" s="20">
        <f t="shared" si="905"/>
        <v>8</v>
      </c>
      <c r="N5820" s="19">
        <v>4273.5</v>
      </c>
      <c r="O5820" s="4">
        <f>MATCH(N5820-1,'Supply Data'!$K$12:$K$17)+1</f>
        <v>4</v>
      </c>
      <c r="P5820">
        <f>INDEX('Supply Data'!$L$12:$L$17,'Demand Data'!O5820)</f>
        <v>50</v>
      </c>
      <c r="R5820" t="str">
        <f t="shared" si="906"/>
        <v>30-Aug-08 Saturday 7</v>
      </c>
    </row>
    <row r="5821" spans="4:18" x14ac:dyDescent="0.35">
      <c r="D5821" s="21">
        <f t="shared" si="907"/>
        <v>39690.291666652563</v>
      </c>
      <c r="E5821" s="21" t="b">
        <f t="shared" si="900"/>
        <v>0</v>
      </c>
      <c r="F5821" s="21" t="b">
        <f t="shared" si="901"/>
        <v>0</v>
      </c>
      <c r="G5821" s="20">
        <f t="shared" si="902"/>
        <v>1</v>
      </c>
      <c r="H5821" s="20">
        <f t="shared" si="903"/>
        <v>24</v>
      </c>
      <c r="I5821" s="20">
        <f t="shared" si="908"/>
        <v>8</v>
      </c>
      <c r="J5821" s="21">
        <f t="shared" si="909"/>
        <v>39690</v>
      </c>
      <c r="K5821" s="21"/>
      <c r="L5821" s="21" t="str">
        <f t="shared" si="904"/>
        <v>Saturday</v>
      </c>
      <c r="M5821" s="20">
        <f t="shared" si="905"/>
        <v>8</v>
      </c>
      <c r="N5821" s="19">
        <v>4947</v>
      </c>
      <c r="O5821" s="4">
        <f>MATCH(N5821-1,'Supply Data'!$K$12:$K$17)+1</f>
        <v>5</v>
      </c>
      <c r="P5821">
        <f>INDEX('Supply Data'!$L$12:$L$17,'Demand Data'!O5821)</f>
        <v>75</v>
      </c>
      <c r="R5821" t="str">
        <f t="shared" si="906"/>
        <v>30-Aug-08 Saturday 8</v>
      </c>
    </row>
    <row r="5822" spans="4:18" x14ac:dyDescent="0.35">
      <c r="D5822" s="21">
        <f t="shared" si="907"/>
        <v>39690.333333319228</v>
      </c>
      <c r="E5822" s="21" t="b">
        <f t="shared" si="900"/>
        <v>0</v>
      </c>
      <c r="F5822" s="21" t="b">
        <f t="shared" si="901"/>
        <v>0</v>
      </c>
      <c r="G5822" s="20">
        <f t="shared" si="902"/>
        <v>1</v>
      </c>
      <c r="H5822" s="20">
        <f t="shared" si="903"/>
        <v>24</v>
      </c>
      <c r="I5822" s="20">
        <f t="shared" si="908"/>
        <v>9</v>
      </c>
      <c r="J5822" s="21">
        <f t="shared" si="909"/>
        <v>39690</v>
      </c>
      <c r="K5822" s="21"/>
      <c r="L5822" s="21" t="str">
        <f t="shared" si="904"/>
        <v>Saturday</v>
      </c>
      <c r="M5822" s="20">
        <f t="shared" si="905"/>
        <v>8</v>
      </c>
      <c r="N5822" s="19">
        <v>5548.5</v>
      </c>
      <c r="O5822" s="4">
        <f>MATCH(N5822-1,'Supply Data'!$K$12:$K$17)+1</f>
        <v>5</v>
      </c>
      <c r="P5822">
        <f>INDEX('Supply Data'!$L$12:$L$17,'Demand Data'!O5822)</f>
        <v>75</v>
      </c>
      <c r="R5822" t="str">
        <f t="shared" si="906"/>
        <v>30-Aug-08 Saturday 9</v>
      </c>
    </row>
    <row r="5823" spans="4:18" x14ac:dyDescent="0.35">
      <c r="D5823" s="21">
        <f t="shared" si="907"/>
        <v>39690.374999985892</v>
      </c>
      <c r="E5823" s="21" t="b">
        <f t="shared" si="900"/>
        <v>0</v>
      </c>
      <c r="F5823" s="21" t="b">
        <f t="shared" si="901"/>
        <v>0</v>
      </c>
      <c r="G5823" s="20">
        <f t="shared" si="902"/>
        <v>1</v>
      </c>
      <c r="H5823" s="20">
        <f t="shared" si="903"/>
        <v>24</v>
      </c>
      <c r="I5823" s="20">
        <f t="shared" si="908"/>
        <v>10</v>
      </c>
      <c r="J5823" s="21">
        <f t="shared" si="909"/>
        <v>39690</v>
      </c>
      <c r="K5823" s="21"/>
      <c r="L5823" s="21" t="str">
        <f t="shared" si="904"/>
        <v>Saturday</v>
      </c>
      <c r="M5823" s="20">
        <f t="shared" si="905"/>
        <v>8</v>
      </c>
      <c r="N5823" s="19">
        <v>5851.5</v>
      </c>
      <c r="O5823" s="4">
        <f>MATCH(N5823-1,'Supply Data'!$K$12:$K$17)+1</f>
        <v>5</v>
      </c>
      <c r="P5823">
        <f>INDEX('Supply Data'!$L$12:$L$17,'Demand Data'!O5823)</f>
        <v>75</v>
      </c>
      <c r="R5823" t="str">
        <f t="shared" si="906"/>
        <v>30-Aug-08 Saturday 10</v>
      </c>
    </row>
    <row r="5824" spans="4:18" x14ac:dyDescent="0.35">
      <c r="D5824" s="21">
        <f t="shared" si="907"/>
        <v>39690.416666652556</v>
      </c>
      <c r="E5824" s="21" t="b">
        <f t="shared" si="900"/>
        <v>0</v>
      </c>
      <c r="F5824" s="21" t="b">
        <f t="shared" si="901"/>
        <v>0</v>
      </c>
      <c r="G5824" s="20">
        <f t="shared" si="902"/>
        <v>1</v>
      </c>
      <c r="H5824" s="20">
        <f t="shared" si="903"/>
        <v>24</v>
      </c>
      <c r="I5824" s="20">
        <f t="shared" si="908"/>
        <v>11</v>
      </c>
      <c r="J5824" s="21">
        <f t="shared" si="909"/>
        <v>39690</v>
      </c>
      <c r="K5824" s="21"/>
      <c r="L5824" s="21" t="str">
        <f t="shared" si="904"/>
        <v>Saturday</v>
      </c>
      <c r="M5824" s="20">
        <f t="shared" si="905"/>
        <v>8</v>
      </c>
      <c r="N5824" s="19">
        <v>6043.5</v>
      </c>
      <c r="O5824" s="4">
        <f>MATCH(N5824-1,'Supply Data'!$K$12:$K$17)+1</f>
        <v>5</v>
      </c>
      <c r="P5824">
        <f>INDEX('Supply Data'!$L$12:$L$17,'Demand Data'!O5824)</f>
        <v>75</v>
      </c>
      <c r="R5824" t="str">
        <f t="shared" si="906"/>
        <v>30-Aug-08 Saturday 11</v>
      </c>
    </row>
    <row r="5825" spans="4:18" x14ac:dyDescent="0.35">
      <c r="D5825" s="21">
        <f t="shared" si="907"/>
        <v>39690.45833331922</v>
      </c>
      <c r="E5825" s="21" t="b">
        <f t="shared" si="900"/>
        <v>0</v>
      </c>
      <c r="F5825" s="21" t="b">
        <f t="shared" si="901"/>
        <v>0</v>
      </c>
      <c r="G5825" s="20">
        <f t="shared" si="902"/>
        <v>1</v>
      </c>
      <c r="H5825" s="20">
        <f t="shared" si="903"/>
        <v>24</v>
      </c>
      <c r="I5825" s="20">
        <f t="shared" si="908"/>
        <v>12</v>
      </c>
      <c r="J5825" s="21">
        <f t="shared" si="909"/>
        <v>39690</v>
      </c>
      <c r="K5825" s="21"/>
      <c r="L5825" s="21" t="str">
        <f t="shared" si="904"/>
        <v>Saturday</v>
      </c>
      <c r="M5825" s="20">
        <f t="shared" si="905"/>
        <v>8</v>
      </c>
      <c r="N5825" s="19">
        <v>5848.5</v>
      </c>
      <c r="O5825" s="4">
        <f>MATCH(N5825-1,'Supply Data'!$K$12:$K$17)+1</f>
        <v>5</v>
      </c>
      <c r="P5825">
        <f>INDEX('Supply Data'!$L$12:$L$17,'Demand Data'!O5825)</f>
        <v>75</v>
      </c>
      <c r="R5825" t="str">
        <f t="shared" si="906"/>
        <v>30-Aug-08 Saturday 12</v>
      </c>
    </row>
    <row r="5826" spans="4:18" x14ac:dyDescent="0.35">
      <c r="D5826" s="21">
        <f t="shared" si="907"/>
        <v>39690.499999985885</v>
      </c>
      <c r="E5826" s="21" t="b">
        <f t="shared" si="900"/>
        <v>0</v>
      </c>
      <c r="F5826" s="21" t="b">
        <f t="shared" si="901"/>
        <v>0</v>
      </c>
      <c r="G5826" s="20">
        <f t="shared" si="902"/>
        <v>1</v>
      </c>
      <c r="H5826" s="20">
        <f t="shared" si="903"/>
        <v>24</v>
      </c>
      <c r="I5826" s="20">
        <f t="shared" si="908"/>
        <v>13</v>
      </c>
      <c r="J5826" s="21">
        <f t="shared" si="909"/>
        <v>39690</v>
      </c>
      <c r="K5826" s="21"/>
      <c r="L5826" s="21" t="str">
        <f t="shared" si="904"/>
        <v>Saturday</v>
      </c>
      <c r="M5826" s="20">
        <f t="shared" si="905"/>
        <v>8</v>
      </c>
      <c r="N5826" s="19">
        <v>5922</v>
      </c>
      <c r="O5826" s="4">
        <f>MATCH(N5826-1,'Supply Data'!$K$12:$K$17)+1</f>
        <v>5</v>
      </c>
      <c r="P5826">
        <f>INDEX('Supply Data'!$L$12:$L$17,'Demand Data'!O5826)</f>
        <v>75</v>
      </c>
      <c r="R5826" t="str">
        <f t="shared" si="906"/>
        <v>30-Aug-08 Saturday 13</v>
      </c>
    </row>
    <row r="5827" spans="4:18" x14ac:dyDescent="0.35">
      <c r="D5827" s="21">
        <f t="shared" si="907"/>
        <v>39690.541666652549</v>
      </c>
      <c r="E5827" s="21" t="b">
        <f t="shared" si="900"/>
        <v>0</v>
      </c>
      <c r="F5827" s="21" t="b">
        <f t="shared" si="901"/>
        <v>0</v>
      </c>
      <c r="G5827" s="20">
        <f t="shared" si="902"/>
        <v>1</v>
      </c>
      <c r="H5827" s="20">
        <f t="shared" si="903"/>
        <v>24</v>
      </c>
      <c r="I5827" s="20">
        <f t="shared" si="908"/>
        <v>14</v>
      </c>
      <c r="J5827" s="21">
        <f t="shared" si="909"/>
        <v>39690</v>
      </c>
      <c r="K5827" s="21"/>
      <c r="L5827" s="21" t="str">
        <f t="shared" si="904"/>
        <v>Saturday</v>
      </c>
      <c r="M5827" s="20">
        <f t="shared" si="905"/>
        <v>8</v>
      </c>
      <c r="N5827" s="19">
        <v>6031.5</v>
      </c>
      <c r="O5827" s="4">
        <f>MATCH(N5827-1,'Supply Data'!$K$12:$K$17)+1</f>
        <v>5</v>
      </c>
      <c r="P5827">
        <f>INDEX('Supply Data'!$L$12:$L$17,'Demand Data'!O5827)</f>
        <v>75</v>
      </c>
      <c r="R5827" t="str">
        <f t="shared" si="906"/>
        <v>30-Aug-08 Saturday 14</v>
      </c>
    </row>
    <row r="5828" spans="4:18" x14ac:dyDescent="0.35">
      <c r="D5828" s="21">
        <f t="shared" si="907"/>
        <v>39690.583333319213</v>
      </c>
      <c r="E5828" s="21" t="b">
        <f t="shared" si="900"/>
        <v>0</v>
      </c>
      <c r="F5828" s="21" t="b">
        <f t="shared" si="901"/>
        <v>0</v>
      </c>
      <c r="G5828" s="20">
        <f t="shared" si="902"/>
        <v>1</v>
      </c>
      <c r="H5828" s="20">
        <f t="shared" si="903"/>
        <v>24</v>
      </c>
      <c r="I5828" s="20">
        <f t="shared" si="908"/>
        <v>15</v>
      </c>
      <c r="J5828" s="21">
        <f t="shared" si="909"/>
        <v>39690</v>
      </c>
      <c r="K5828" s="21"/>
      <c r="L5828" s="21" t="str">
        <f t="shared" si="904"/>
        <v>Saturday</v>
      </c>
      <c r="M5828" s="20">
        <f t="shared" si="905"/>
        <v>8</v>
      </c>
      <c r="N5828" s="19">
        <v>5890.5</v>
      </c>
      <c r="O5828" s="4">
        <f>MATCH(N5828-1,'Supply Data'!$K$12:$K$17)+1</f>
        <v>5</v>
      </c>
      <c r="P5828">
        <f>INDEX('Supply Data'!$L$12:$L$17,'Demand Data'!O5828)</f>
        <v>75</v>
      </c>
      <c r="R5828" t="str">
        <f t="shared" si="906"/>
        <v>30-Aug-08 Saturday 15</v>
      </c>
    </row>
    <row r="5829" spans="4:18" x14ac:dyDescent="0.35">
      <c r="D5829" s="21">
        <f t="shared" si="907"/>
        <v>39690.624999985877</v>
      </c>
      <c r="E5829" s="21" t="b">
        <f t="shared" si="900"/>
        <v>0</v>
      </c>
      <c r="F5829" s="21" t="b">
        <f t="shared" si="901"/>
        <v>0</v>
      </c>
      <c r="G5829" s="20">
        <f t="shared" si="902"/>
        <v>1</v>
      </c>
      <c r="H5829" s="20">
        <f t="shared" si="903"/>
        <v>24</v>
      </c>
      <c r="I5829" s="20">
        <f t="shared" si="908"/>
        <v>16</v>
      </c>
      <c r="J5829" s="21">
        <f t="shared" si="909"/>
        <v>39690</v>
      </c>
      <c r="K5829" s="21"/>
      <c r="L5829" s="21" t="str">
        <f t="shared" si="904"/>
        <v>Saturday</v>
      </c>
      <c r="M5829" s="20">
        <f t="shared" si="905"/>
        <v>8</v>
      </c>
      <c r="N5829" s="19">
        <v>5692.5</v>
      </c>
      <c r="O5829" s="4">
        <f>MATCH(N5829-1,'Supply Data'!$K$12:$K$17)+1</f>
        <v>5</v>
      </c>
      <c r="P5829">
        <f>INDEX('Supply Data'!$L$12:$L$17,'Demand Data'!O5829)</f>
        <v>75</v>
      </c>
      <c r="R5829" t="str">
        <f t="shared" si="906"/>
        <v>30-Aug-08 Saturday 16</v>
      </c>
    </row>
    <row r="5830" spans="4:18" x14ac:dyDescent="0.35">
      <c r="D5830" s="21">
        <f t="shared" si="907"/>
        <v>39690.666666652542</v>
      </c>
      <c r="E5830" s="21" t="b">
        <f t="shared" ref="E5830:E5893" si="910">D5830=$D$2</f>
        <v>0</v>
      </c>
      <c r="F5830" s="21" t="b">
        <f t="shared" ref="F5830:F5893" si="911">D5830=$E$2</f>
        <v>0</v>
      </c>
      <c r="G5830" s="20">
        <f t="shared" si="902"/>
        <v>1</v>
      </c>
      <c r="H5830" s="20">
        <f t="shared" si="903"/>
        <v>24</v>
      </c>
      <c r="I5830" s="20">
        <f t="shared" si="908"/>
        <v>17</v>
      </c>
      <c r="J5830" s="21">
        <f t="shared" si="909"/>
        <v>39690</v>
      </c>
      <c r="K5830" s="21"/>
      <c r="L5830" s="21" t="str">
        <f t="shared" si="904"/>
        <v>Saturday</v>
      </c>
      <c r="M5830" s="20">
        <f t="shared" si="905"/>
        <v>8</v>
      </c>
      <c r="N5830" s="19">
        <v>5592</v>
      </c>
      <c r="O5830" s="4">
        <f>MATCH(N5830-1,'Supply Data'!$K$12:$K$17)+1</f>
        <v>5</v>
      </c>
      <c r="P5830">
        <f>INDEX('Supply Data'!$L$12:$L$17,'Demand Data'!O5830)</f>
        <v>75</v>
      </c>
      <c r="R5830" t="str">
        <f t="shared" si="906"/>
        <v>30-Aug-08 Saturday 17</v>
      </c>
    </row>
    <row r="5831" spans="4:18" x14ac:dyDescent="0.35">
      <c r="D5831" s="21">
        <f t="shared" si="907"/>
        <v>39690.708333319206</v>
      </c>
      <c r="E5831" s="21" t="b">
        <f t="shared" si="910"/>
        <v>0</v>
      </c>
      <c r="F5831" s="21" t="b">
        <f t="shared" si="911"/>
        <v>0</v>
      </c>
      <c r="G5831" s="20">
        <f t="shared" ref="G5831:G5894" si="912">IF(E5831,2,IF(F5831,3,1))</f>
        <v>1</v>
      </c>
      <c r="H5831" s="20">
        <f t="shared" ref="H5831:H5894" si="913">CHOOSE(G5831,24,23,25)</f>
        <v>24</v>
      </c>
      <c r="I5831" s="20">
        <f t="shared" si="908"/>
        <v>18</v>
      </c>
      <c r="J5831" s="21">
        <f t="shared" si="909"/>
        <v>39690</v>
      </c>
      <c r="K5831" s="21"/>
      <c r="L5831" s="21" t="str">
        <f t="shared" ref="L5831:L5894" si="914">TEXT(J5831,"ddddd")</f>
        <v>Saturday</v>
      </c>
      <c r="M5831" s="20">
        <f t="shared" ref="M5831:M5894" si="915">MONTH(D5831)</f>
        <v>8</v>
      </c>
      <c r="N5831" s="19">
        <v>5758.5</v>
      </c>
      <c r="O5831" s="4">
        <f>MATCH(N5831-1,'Supply Data'!$K$12:$K$17)+1</f>
        <v>5</v>
      </c>
      <c r="P5831">
        <f>INDEX('Supply Data'!$L$12:$L$17,'Demand Data'!O5831)</f>
        <v>75</v>
      </c>
      <c r="R5831" t="str">
        <f t="shared" ref="R5831:R5894" si="916">TEXT(D5831,"dd-mmm-yy ddddd")&amp;" "&amp;I5831</f>
        <v>30-Aug-08 Saturday 18</v>
      </c>
    </row>
    <row r="5832" spans="4:18" x14ac:dyDescent="0.35">
      <c r="D5832" s="21">
        <f t="shared" ref="D5832:D5895" si="917">D5831+1/24</f>
        <v>39690.74999998587</v>
      </c>
      <c r="E5832" s="21" t="b">
        <f t="shared" si="910"/>
        <v>0</v>
      </c>
      <c r="F5832" s="21" t="b">
        <f t="shared" si="911"/>
        <v>0</v>
      </c>
      <c r="G5832" s="20">
        <f t="shared" si="912"/>
        <v>1</v>
      </c>
      <c r="H5832" s="20">
        <f t="shared" si="913"/>
        <v>24</v>
      </c>
      <c r="I5832" s="20">
        <f t="shared" ref="I5832:I5895" si="918">IF(I5831&gt;=H5832,1,I5831+1)</f>
        <v>19</v>
      </c>
      <c r="J5832" s="21">
        <f t="shared" ref="J5832:J5895" si="919">IF(I5832=1,J5831+1,J5831)</f>
        <v>39690</v>
      </c>
      <c r="K5832" s="21"/>
      <c r="L5832" s="21" t="str">
        <f t="shared" si="914"/>
        <v>Saturday</v>
      </c>
      <c r="M5832" s="20">
        <f t="shared" si="915"/>
        <v>8</v>
      </c>
      <c r="N5832" s="19">
        <v>6025.5</v>
      </c>
      <c r="O5832" s="4">
        <f>MATCH(N5832-1,'Supply Data'!$K$12:$K$17)+1</f>
        <v>5</v>
      </c>
      <c r="P5832">
        <f>INDEX('Supply Data'!$L$12:$L$17,'Demand Data'!O5832)</f>
        <v>75</v>
      </c>
      <c r="R5832" t="str">
        <f t="shared" si="916"/>
        <v>30-Aug-08 Saturday 19</v>
      </c>
    </row>
    <row r="5833" spans="4:18" x14ac:dyDescent="0.35">
      <c r="D5833" s="21">
        <f t="shared" si="917"/>
        <v>39690.791666652534</v>
      </c>
      <c r="E5833" s="21" t="b">
        <f t="shared" si="910"/>
        <v>0</v>
      </c>
      <c r="F5833" s="21" t="b">
        <f t="shared" si="911"/>
        <v>0</v>
      </c>
      <c r="G5833" s="20">
        <f t="shared" si="912"/>
        <v>1</v>
      </c>
      <c r="H5833" s="20">
        <f t="shared" si="913"/>
        <v>24</v>
      </c>
      <c r="I5833" s="20">
        <f t="shared" si="918"/>
        <v>20</v>
      </c>
      <c r="J5833" s="21">
        <f t="shared" si="919"/>
        <v>39690</v>
      </c>
      <c r="K5833" s="21"/>
      <c r="L5833" s="21" t="str">
        <f t="shared" si="914"/>
        <v>Saturday</v>
      </c>
      <c r="M5833" s="20">
        <f t="shared" si="915"/>
        <v>8</v>
      </c>
      <c r="N5833" s="19">
        <v>5788.5</v>
      </c>
      <c r="O5833" s="4">
        <f>MATCH(N5833-1,'Supply Data'!$K$12:$K$17)+1</f>
        <v>5</v>
      </c>
      <c r="P5833">
        <f>INDEX('Supply Data'!$L$12:$L$17,'Demand Data'!O5833)</f>
        <v>75</v>
      </c>
      <c r="R5833" t="str">
        <f t="shared" si="916"/>
        <v>30-Aug-08 Saturday 20</v>
      </c>
    </row>
    <row r="5834" spans="4:18" x14ac:dyDescent="0.35">
      <c r="D5834" s="21">
        <f t="shared" si="917"/>
        <v>39690.833333319199</v>
      </c>
      <c r="E5834" s="21" t="b">
        <f t="shared" si="910"/>
        <v>0</v>
      </c>
      <c r="F5834" s="21" t="b">
        <f t="shared" si="911"/>
        <v>0</v>
      </c>
      <c r="G5834" s="20">
        <f t="shared" si="912"/>
        <v>1</v>
      </c>
      <c r="H5834" s="20">
        <f t="shared" si="913"/>
        <v>24</v>
      </c>
      <c r="I5834" s="20">
        <f t="shared" si="918"/>
        <v>21</v>
      </c>
      <c r="J5834" s="21">
        <f t="shared" si="919"/>
        <v>39690</v>
      </c>
      <c r="K5834" s="21"/>
      <c r="L5834" s="21" t="str">
        <f t="shared" si="914"/>
        <v>Saturday</v>
      </c>
      <c r="M5834" s="20">
        <f t="shared" si="915"/>
        <v>8</v>
      </c>
      <c r="N5834" s="19">
        <v>5541</v>
      </c>
      <c r="O5834" s="4">
        <f>MATCH(N5834-1,'Supply Data'!$K$12:$K$17)+1</f>
        <v>5</v>
      </c>
      <c r="P5834">
        <f>INDEX('Supply Data'!$L$12:$L$17,'Demand Data'!O5834)</f>
        <v>75</v>
      </c>
      <c r="R5834" t="str">
        <f t="shared" si="916"/>
        <v>30-Aug-08 Saturday 21</v>
      </c>
    </row>
    <row r="5835" spans="4:18" x14ac:dyDescent="0.35">
      <c r="D5835" s="21">
        <f t="shared" si="917"/>
        <v>39690.874999985863</v>
      </c>
      <c r="E5835" s="21" t="b">
        <f t="shared" si="910"/>
        <v>0</v>
      </c>
      <c r="F5835" s="21" t="b">
        <f t="shared" si="911"/>
        <v>0</v>
      </c>
      <c r="G5835" s="20">
        <f t="shared" si="912"/>
        <v>1</v>
      </c>
      <c r="H5835" s="20">
        <f t="shared" si="913"/>
        <v>24</v>
      </c>
      <c r="I5835" s="20">
        <f t="shared" si="918"/>
        <v>22</v>
      </c>
      <c r="J5835" s="21">
        <f t="shared" si="919"/>
        <v>39690</v>
      </c>
      <c r="K5835" s="21"/>
      <c r="L5835" s="21" t="str">
        <f t="shared" si="914"/>
        <v>Saturday</v>
      </c>
      <c r="M5835" s="20">
        <f t="shared" si="915"/>
        <v>8</v>
      </c>
      <c r="N5835" s="19">
        <v>5139</v>
      </c>
      <c r="O5835" s="4">
        <f>MATCH(N5835-1,'Supply Data'!$K$12:$K$17)+1</f>
        <v>5</v>
      </c>
      <c r="P5835">
        <f>INDEX('Supply Data'!$L$12:$L$17,'Demand Data'!O5835)</f>
        <v>75</v>
      </c>
      <c r="R5835" t="str">
        <f t="shared" si="916"/>
        <v>30-Aug-08 Saturday 22</v>
      </c>
    </row>
    <row r="5836" spans="4:18" x14ac:dyDescent="0.35">
      <c r="D5836" s="21">
        <f t="shared" si="917"/>
        <v>39690.916666652527</v>
      </c>
      <c r="E5836" s="21" t="b">
        <f t="shared" si="910"/>
        <v>0</v>
      </c>
      <c r="F5836" s="21" t="b">
        <f t="shared" si="911"/>
        <v>0</v>
      </c>
      <c r="G5836" s="20">
        <f t="shared" si="912"/>
        <v>1</v>
      </c>
      <c r="H5836" s="20">
        <f t="shared" si="913"/>
        <v>24</v>
      </c>
      <c r="I5836" s="20">
        <f t="shared" si="918"/>
        <v>23</v>
      </c>
      <c r="J5836" s="21">
        <f t="shared" si="919"/>
        <v>39690</v>
      </c>
      <c r="K5836" s="21"/>
      <c r="L5836" s="21" t="str">
        <f t="shared" si="914"/>
        <v>Saturday</v>
      </c>
      <c r="M5836" s="20">
        <f t="shared" si="915"/>
        <v>8</v>
      </c>
      <c r="N5836" s="19">
        <v>4977</v>
      </c>
      <c r="O5836" s="4">
        <f>MATCH(N5836-1,'Supply Data'!$K$12:$K$17)+1</f>
        <v>5</v>
      </c>
      <c r="P5836">
        <f>INDEX('Supply Data'!$L$12:$L$17,'Demand Data'!O5836)</f>
        <v>75</v>
      </c>
      <c r="R5836" t="str">
        <f t="shared" si="916"/>
        <v>30-Aug-08 Saturday 23</v>
      </c>
    </row>
    <row r="5837" spans="4:18" x14ac:dyDescent="0.35">
      <c r="D5837" s="21">
        <f t="shared" si="917"/>
        <v>39690.958333319191</v>
      </c>
      <c r="E5837" s="21" t="b">
        <f t="shared" si="910"/>
        <v>0</v>
      </c>
      <c r="F5837" s="21" t="b">
        <f t="shared" si="911"/>
        <v>0</v>
      </c>
      <c r="G5837" s="20">
        <f t="shared" si="912"/>
        <v>1</v>
      </c>
      <c r="H5837" s="20">
        <f t="shared" si="913"/>
        <v>24</v>
      </c>
      <c r="I5837" s="20">
        <f t="shared" si="918"/>
        <v>24</v>
      </c>
      <c r="J5837" s="21">
        <f t="shared" si="919"/>
        <v>39690</v>
      </c>
      <c r="K5837" s="21"/>
      <c r="L5837" s="21" t="str">
        <f t="shared" si="914"/>
        <v>Saturday</v>
      </c>
      <c r="M5837" s="20">
        <f t="shared" si="915"/>
        <v>8</v>
      </c>
      <c r="N5837" s="19">
        <v>5496</v>
      </c>
      <c r="O5837" s="4">
        <f>MATCH(N5837-1,'Supply Data'!$K$12:$K$17)+1</f>
        <v>5</v>
      </c>
      <c r="P5837">
        <f>INDEX('Supply Data'!$L$12:$L$17,'Demand Data'!O5837)</f>
        <v>75</v>
      </c>
      <c r="R5837" t="str">
        <f t="shared" si="916"/>
        <v>30-Aug-08 Saturday 24</v>
      </c>
    </row>
    <row r="5838" spans="4:18" x14ac:dyDescent="0.35">
      <c r="D5838" s="21">
        <f t="shared" si="917"/>
        <v>39690.999999985856</v>
      </c>
      <c r="E5838" s="21" t="b">
        <f t="shared" si="910"/>
        <v>0</v>
      </c>
      <c r="F5838" s="21" t="b">
        <f t="shared" si="911"/>
        <v>0</v>
      </c>
      <c r="G5838" s="20">
        <f t="shared" si="912"/>
        <v>1</v>
      </c>
      <c r="H5838" s="20">
        <f t="shared" si="913"/>
        <v>24</v>
      </c>
      <c r="I5838" s="20">
        <f t="shared" si="918"/>
        <v>1</v>
      </c>
      <c r="J5838" s="21">
        <f t="shared" si="919"/>
        <v>39691</v>
      </c>
      <c r="K5838" s="21"/>
      <c r="L5838" s="21" t="str">
        <f t="shared" si="914"/>
        <v>Sunday</v>
      </c>
      <c r="M5838" s="20">
        <f t="shared" si="915"/>
        <v>8</v>
      </c>
      <c r="N5838" s="19">
        <v>4185</v>
      </c>
      <c r="O5838" s="4">
        <f>MATCH(N5838-1,'Supply Data'!$K$12:$K$17)+1</f>
        <v>4</v>
      </c>
      <c r="P5838">
        <f>INDEX('Supply Data'!$L$12:$L$17,'Demand Data'!O5838)</f>
        <v>50</v>
      </c>
      <c r="R5838" t="str">
        <f t="shared" si="916"/>
        <v>31-Aug-08 Sunday 1</v>
      </c>
    </row>
    <row r="5839" spans="4:18" x14ac:dyDescent="0.35">
      <c r="D5839" s="21">
        <f t="shared" si="917"/>
        <v>39691.04166665252</v>
      </c>
      <c r="E5839" s="21" t="b">
        <f t="shared" si="910"/>
        <v>0</v>
      </c>
      <c r="F5839" s="21" t="b">
        <f t="shared" si="911"/>
        <v>0</v>
      </c>
      <c r="G5839" s="20">
        <f t="shared" si="912"/>
        <v>1</v>
      </c>
      <c r="H5839" s="20">
        <f t="shared" si="913"/>
        <v>24</v>
      </c>
      <c r="I5839" s="20">
        <f t="shared" si="918"/>
        <v>2</v>
      </c>
      <c r="J5839" s="21">
        <f t="shared" si="919"/>
        <v>39691</v>
      </c>
      <c r="K5839" s="21"/>
      <c r="L5839" s="21" t="str">
        <f t="shared" si="914"/>
        <v>Sunday</v>
      </c>
      <c r="M5839" s="20">
        <f t="shared" si="915"/>
        <v>8</v>
      </c>
      <c r="N5839" s="19">
        <v>4090.5</v>
      </c>
      <c r="O5839" s="4">
        <f>MATCH(N5839-1,'Supply Data'!$K$12:$K$17)+1</f>
        <v>4</v>
      </c>
      <c r="P5839">
        <f>INDEX('Supply Data'!$L$12:$L$17,'Demand Data'!O5839)</f>
        <v>50</v>
      </c>
      <c r="R5839" t="str">
        <f t="shared" si="916"/>
        <v>31-Aug-08 Sunday 2</v>
      </c>
    </row>
    <row r="5840" spans="4:18" x14ac:dyDescent="0.35">
      <c r="D5840" s="21">
        <f t="shared" si="917"/>
        <v>39691.083333319184</v>
      </c>
      <c r="E5840" s="21" t="b">
        <f t="shared" si="910"/>
        <v>0</v>
      </c>
      <c r="F5840" s="21" t="b">
        <f t="shared" si="911"/>
        <v>0</v>
      </c>
      <c r="G5840" s="20">
        <f t="shared" si="912"/>
        <v>1</v>
      </c>
      <c r="H5840" s="20">
        <f t="shared" si="913"/>
        <v>24</v>
      </c>
      <c r="I5840" s="20">
        <f t="shared" si="918"/>
        <v>3</v>
      </c>
      <c r="J5840" s="21">
        <f t="shared" si="919"/>
        <v>39691</v>
      </c>
      <c r="K5840" s="21"/>
      <c r="L5840" s="21" t="str">
        <f t="shared" si="914"/>
        <v>Sunday</v>
      </c>
      <c r="M5840" s="20">
        <f t="shared" si="915"/>
        <v>8</v>
      </c>
      <c r="N5840" s="19">
        <v>3990</v>
      </c>
      <c r="O5840" s="4">
        <f>MATCH(N5840-1,'Supply Data'!$K$12:$K$17)+1</f>
        <v>4</v>
      </c>
      <c r="P5840">
        <f>INDEX('Supply Data'!$L$12:$L$17,'Demand Data'!O5840)</f>
        <v>50</v>
      </c>
      <c r="R5840" t="str">
        <f t="shared" si="916"/>
        <v>31-Aug-08 Sunday 3</v>
      </c>
    </row>
    <row r="5841" spans="4:18" x14ac:dyDescent="0.35">
      <c r="D5841" s="21">
        <f t="shared" si="917"/>
        <v>39691.124999985848</v>
      </c>
      <c r="E5841" s="21" t="b">
        <f t="shared" si="910"/>
        <v>0</v>
      </c>
      <c r="F5841" s="21" t="b">
        <f t="shared" si="911"/>
        <v>0</v>
      </c>
      <c r="G5841" s="20">
        <f t="shared" si="912"/>
        <v>1</v>
      </c>
      <c r="H5841" s="20">
        <f t="shared" si="913"/>
        <v>24</v>
      </c>
      <c r="I5841" s="20">
        <f t="shared" si="918"/>
        <v>4</v>
      </c>
      <c r="J5841" s="21">
        <f t="shared" si="919"/>
        <v>39691</v>
      </c>
      <c r="K5841" s="21"/>
      <c r="L5841" s="21" t="str">
        <f t="shared" si="914"/>
        <v>Sunday</v>
      </c>
      <c r="M5841" s="20">
        <f t="shared" si="915"/>
        <v>8</v>
      </c>
      <c r="N5841" s="19">
        <v>3939</v>
      </c>
      <c r="O5841" s="4">
        <f>MATCH(N5841-1,'Supply Data'!$K$12:$K$17)+1</f>
        <v>4</v>
      </c>
      <c r="P5841">
        <f>INDEX('Supply Data'!$L$12:$L$17,'Demand Data'!O5841)</f>
        <v>50</v>
      </c>
      <c r="R5841" t="str">
        <f t="shared" si="916"/>
        <v>31-Aug-08 Sunday 4</v>
      </c>
    </row>
    <row r="5842" spans="4:18" x14ac:dyDescent="0.35">
      <c r="D5842" s="21">
        <f t="shared" si="917"/>
        <v>39691.166666652513</v>
      </c>
      <c r="E5842" s="21" t="b">
        <f t="shared" si="910"/>
        <v>0</v>
      </c>
      <c r="F5842" s="21" t="b">
        <f t="shared" si="911"/>
        <v>0</v>
      </c>
      <c r="G5842" s="20">
        <f t="shared" si="912"/>
        <v>1</v>
      </c>
      <c r="H5842" s="20">
        <f t="shared" si="913"/>
        <v>24</v>
      </c>
      <c r="I5842" s="20">
        <f t="shared" si="918"/>
        <v>5</v>
      </c>
      <c r="J5842" s="21">
        <f t="shared" si="919"/>
        <v>39691</v>
      </c>
      <c r="K5842" s="21"/>
      <c r="L5842" s="21" t="str">
        <f t="shared" si="914"/>
        <v>Sunday</v>
      </c>
      <c r="M5842" s="20">
        <f t="shared" si="915"/>
        <v>8</v>
      </c>
      <c r="N5842" s="19">
        <v>4006.5</v>
      </c>
      <c r="O5842" s="4">
        <f>MATCH(N5842-1,'Supply Data'!$K$12:$K$17)+1</f>
        <v>4</v>
      </c>
      <c r="P5842">
        <f>INDEX('Supply Data'!$L$12:$L$17,'Demand Data'!O5842)</f>
        <v>50</v>
      </c>
      <c r="R5842" t="str">
        <f t="shared" si="916"/>
        <v>31-Aug-08 Sunday 5</v>
      </c>
    </row>
    <row r="5843" spans="4:18" x14ac:dyDescent="0.35">
      <c r="D5843" s="21">
        <f t="shared" si="917"/>
        <v>39691.208333319177</v>
      </c>
      <c r="E5843" s="21" t="b">
        <f t="shared" si="910"/>
        <v>0</v>
      </c>
      <c r="F5843" s="21" t="b">
        <f t="shared" si="911"/>
        <v>0</v>
      </c>
      <c r="G5843" s="20">
        <f t="shared" si="912"/>
        <v>1</v>
      </c>
      <c r="H5843" s="20">
        <f t="shared" si="913"/>
        <v>24</v>
      </c>
      <c r="I5843" s="20">
        <f t="shared" si="918"/>
        <v>6</v>
      </c>
      <c r="J5843" s="21">
        <f t="shared" si="919"/>
        <v>39691</v>
      </c>
      <c r="K5843" s="21"/>
      <c r="L5843" s="21" t="str">
        <f t="shared" si="914"/>
        <v>Sunday</v>
      </c>
      <c r="M5843" s="20">
        <f t="shared" si="915"/>
        <v>8</v>
      </c>
      <c r="N5843" s="19">
        <v>3936</v>
      </c>
      <c r="O5843" s="4">
        <f>MATCH(N5843-1,'Supply Data'!$K$12:$K$17)+1</f>
        <v>4</v>
      </c>
      <c r="P5843">
        <f>INDEX('Supply Data'!$L$12:$L$17,'Demand Data'!O5843)</f>
        <v>50</v>
      </c>
      <c r="R5843" t="str">
        <f t="shared" si="916"/>
        <v>31-Aug-08 Sunday 6</v>
      </c>
    </row>
    <row r="5844" spans="4:18" x14ac:dyDescent="0.35">
      <c r="D5844" s="21">
        <f t="shared" si="917"/>
        <v>39691.249999985841</v>
      </c>
      <c r="E5844" s="21" t="b">
        <f t="shared" si="910"/>
        <v>0</v>
      </c>
      <c r="F5844" s="21" t="b">
        <f t="shared" si="911"/>
        <v>0</v>
      </c>
      <c r="G5844" s="20">
        <f t="shared" si="912"/>
        <v>1</v>
      </c>
      <c r="H5844" s="20">
        <f t="shared" si="913"/>
        <v>24</v>
      </c>
      <c r="I5844" s="20">
        <f t="shared" si="918"/>
        <v>7</v>
      </c>
      <c r="J5844" s="21">
        <f t="shared" si="919"/>
        <v>39691</v>
      </c>
      <c r="K5844" s="21"/>
      <c r="L5844" s="21" t="str">
        <f t="shared" si="914"/>
        <v>Sunday</v>
      </c>
      <c r="M5844" s="20">
        <f t="shared" si="915"/>
        <v>8</v>
      </c>
      <c r="N5844" s="19">
        <v>3924</v>
      </c>
      <c r="O5844" s="4">
        <f>MATCH(N5844-1,'Supply Data'!$K$12:$K$17)+1</f>
        <v>4</v>
      </c>
      <c r="P5844">
        <f>INDEX('Supply Data'!$L$12:$L$17,'Demand Data'!O5844)</f>
        <v>50</v>
      </c>
      <c r="R5844" t="str">
        <f t="shared" si="916"/>
        <v>31-Aug-08 Sunday 7</v>
      </c>
    </row>
    <row r="5845" spans="4:18" x14ac:dyDescent="0.35">
      <c r="D5845" s="21">
        <f t="shared" si="917"/>
        <v>39691.291666652505</v>
      </c>
      <c r="E5845" s="21" t="b">
        <f t="shared" si="910"/>
        <v>0</v>
      </c>
      <c r="F5845" s="21" t="b">
        <f t="shared" si="911"/>
        <v>0</v>
      </c>
      <c r="G5845" s="20">
        <f t="shared" si="912"/>
        <v>1</v>
      </c>
      <c r="H5845" s="20">
        <f t="shared" si="913"/>
        <v>24</v>
      </c>
      <c r="I5845" s="20">
        <f t="shared" si="918"/>
        <v>8</v>
      </c>
      <c r="J5845" s="21">
        <f t="shared" si="919"/>
        <v>39691</v>
      </c>
      <c r="K5845" s="21"/>
      <c r="L5845" s="21" t="str">
        <f t="shared" si="914"/>
        <v>Sunday</v>
      </c>
      <c r="M5845" s="20">
        <f t="shared" si="915"/>
        <v>8</v>
      </c>
      <c r="N5845" s="19">
        <v>4453.5</v>
      </c>
      <c r="O5845" s="4">
        <f>MATCH(N5845-1,'Supply Data'!$K$12:$K$17)+1</f>
        <v>4</v>
      </c>
      <c r="P5845">
        <f>INDEX('Supply Data'!$L$12:$L$17,'Demand Data'!O5845)</f>
        <v>50</v>
      </c>
      <c r="R5845" t="str">
        <f t="shared" si="916"/>
        <v>31-Aug-08 Sunday 8</v>
      </c>
    </row>
    <row r="5846" spans="4:18" x14ac:dyDescent="0.35">
      <c r="D5846" s="21">
        <f t="shared" si="917"/>
        <v>39691.333333319169</v>
      </c>
      <c r="E5846" s="21" t="b">
        <f t="shared" si="910"/>
        <v>0</v>
      </c>
      <c r="F5846" s="21" t="b">
        <f t="shared" si="911"/>
        <v>0</v>
      </c>
      <c r="G5846" s="20">
        <f t="shared" si="912"/>
        <v>1</v>
      </c>
      <c r="H5846" s="20">
        <f t="shared" si="913"/>
        <v>24</v>
      </c>
      <c r="I5846" s="20">
        <f t="shared" si="918"/>
        <v>9</v>
      </c>
      <c r="J5846" s="21">
        <f t="shared" si="919"/>
        <v>39691</v>
      </c>
      <c r="K5846" s="21"/>
      <c r="L5846" s="21" t="str">
        <f t="shared" si="914"/>
        <v>Sunday</v>
      </c>
      <c r="M5846" s="20">
        <f t="shared" si="915"/>
        <v>8</v>
      </c>
      <c r="N5846" s="19">
        <v>4920</v>
      </c>
      <c r="O5846" s="4">
        <f>MATCH(N5846-1,'Supply Data'!$K$12:$K$17)+1</f>
        <v>5</v>
      </c>
      <c r="P5846">
        <f>INDEX('Supply Data'!$L$12:$L$17,'Demand Data'!O5846)</f>
        <v>75</v>
      </c>
      <c r="R5846" t="str">
        <f t="shared" si="916"/>
        <v>31-Aug-08 Sunday 9</v>
      </c>
    </row>
    <row r="5847" spans="4:18" x14ac:dyDescent="0.35">
      <c r="D5847" s="21">
        <f t="shared" si="917"/>
        <v>39691.374999985834</v>
      </c>
      <c r="E5847" s="21" t="b">
        <f t="shared" si="910"/>
        <v>0</v>
      </c>
      <c r="F5847" s="21" t="b">
        <f t="shared" si="911"/>
        <v>0</v>
      </c>
      <c r="G5847" s="20">
        <f t="shared" si="912"/>
        <v>1</v>
      </c>
      <c r="H5847" s="20">
        <f t="shared" si="913"/>
        <v>24</v>
      </c>
      <c r="I5847" s="20">
        <f t="shared" si="918"/>
        <v>10</v>
      </c>
      <c r="J5847" s="21">
        <f t="shared" si="919"/>
        <v>39691</v>
      </c>
      <c r="K5847" s="21"/>
      <c r="L5847" s="21" t="str">
        <f t="shared" si="914"/>
        <v>Sunday</v>
      </c>
      <c r="M5847" s="20">
        <f t="shared" si="915"/>
        <v>8</v>
      </c>
      <c r="N5847" s="19">
        <v>5239.5</v>
      </c>
      <c r="O5847" s="4">
        <f>MATCH(N5847-1,'Supply Data'!$K$12:$K$17)+1</f>
        <v>5</v>
      </c>
      <c r="P5847">
        <f>INDEX('Supply Data'!$L$12:$L$17,'Demand Data'!O5847)</f>
        <v>75</v>
      </c>
      <c r="R5847" t="str">
        <f t="shared" si="916"/>
        <v>31-Aug-08 Sunday 10</v>
      </c>
    </row>
    <row r="5848" spans="4:18" x14ac:dyDescent="0.35">
      <c r="D5848" s="21">
        <f t="shared" si="917"/>
        <v>39691.416666652498</v>
      </c>
      <c r="E5848" s="21" t="b">
        <f t="shared" si="910"/>
        <v>0</v>
      </c>
      <c r="F5848" s="21" t="b">
        <f t="shared" si="911"/>
        <v>0</v>
      </c>
      <c r="G5848" s="20">
        <f t="shared" si="912"/>
        <v>1</v>
      </c>
      <c r="H5848" s="20">
        <f t="shared" si="913"/>
        <v>24</v>
      </c>
      <c r="I5848" s="20">
        <f t="shared" si="918"/>
        <v>11</v>
      </c>
      <c r="J5848" s="21">
        <f t="shared" si="919"/>
        <v>39691</v>
      </c>
      <c r="K5848" s="21"/>
      <c r="L5848" s="21" t="str">
        <f t="shared" si="914"/>
        <v>Sunday</v>
      </c>
      <c r="M5848" s="20">
        <f t="shared" si="915"/>
        <v>8</v>
      </c>
      <c r="N5848" s="19">
        <v>5440.5</v>
      </c>
      <c r="O5848" s="4">
        <f>MATCH(N5848-1,'Supply Data'!$K$12:$K$17)+1</f>
        <v>5</v>
      </c>
      <c r="P5848">
        <f>INDEX('Supply Data'!$L$12:$L$17,'Demand Data'!O5848)</f>
        <v>75</v>
      </c>
      <c r="R5848" t="str">
        <f t="shared" si="916"/>
        <v>31-Aug-08 Sunday 11</v>
      </c>
    </row>
    <row r="5849" spans="4:18" x14ac:dyDescent="0.35">
      <c r="D5849" s="21">
        <f t="shared" si="917"/>
        <v>39691.458333319162</v>
      </c>
      <c r="E5849" s="21" t="b">
        <f t="shared" si="910"/>
        <v>0</v>
      </c>
      <c r="F5849" s="21" t="b">
        <f t="shared" si="911"/>
        <v>0</v>
      </c>
      <c r="G5849" s="20">
        <f t="shared" si="912"/>
        <v>1</v>
      </c>
      <c r="H5849" s="20">
        <f t="shared" si="913"/>
        <v>24</v>
      </c>
      <c r="I5849" s="20">
        <f t="shared" si="918"/>
        <v>12</v>
      </c>
      <c r="J5849" s="21">
        <f t="shared" si="919"/>
        <v>39691</v>
      </c>
      <c r="K5849" s="21"/>
      <c r="L5849" s="21" t="str">
        <f t="shared" si="914"/>
        <v>Sunday</v>
      </c>
      <c r="M5849" s="20">
        <f t="shared" si="915"/>
        <v>8</v>
      </c>
      <c r="N5849" s="19">
        <v>5256</v>
      </c>
      <c r="O5849" s="4">
        <f>MATCH(N5849-1,'Supply Data'!$K$12:$K$17)+1</f>
        <v>5</v>
      </c>
      <c r="P5849">
        <f>INDEX('Supply Data'!$L$12:$L$17,'Demand Data'!O5849)</f>
        <v>75</v>
      </c>
      <c r="R5849" t="str">
        <f t="shared" si="916"/>
        <v>31-Aug-08 Sunday 12</v>
      </c>
    </row>
    <row r="5850" spans="4:18" x14ac:dyDescent="0.35">
      <c r="D5850" s="21">
        <f t="shared" si="917"/>
        <v>39691.499999985826</v>
      </c>
      <c r="E5850" s="21" t="b">
        <f t="shared" si="910"/>
        <v>0</v>
      </c>
      <c r="F5850" s="21" t="b">
        <f t="shared" si="911"/>
        <v>0</v>
      </c>
      <c r="G5850" s="20">
        <f t="shared" si="912"/>
        <v>1</v>
      </c>
      <c r="H5850" s="20">
        <f t="shared" si="913"/>
        <v>24</v>
      </c>
      <c r="I5850" s="20">
        <f t="shared" si="918"/>
        <v>13</v>
      </c>
      <c r="J5850" s="21">
        <f t="shared" si="919"/>
        <v>39691</v>
      </c>
      <c r="K5850" s="21"/>
      <c r="L5850" s="21" t="str">
        <f t="shared" si="914"/>
        <v>Sunday</v>
      </c>
      <c r="M5850" s="20">
        <f t="shared" si="915"/>
        <v>8</v>
      </c>
      <c r="N5850" s="19">
        <v>5301</v>
      </c>
      <c r="O5850" s="4">
        <f>MATCH(N5850-1,'Supply Data'!$K$12:$K$17)+1</f>
        <v>5</v>
      </c>
      <c r="P5850">
        <f>INDEX('Supply Data'!$L$12:$L$17,'Demand Data'!O5850)</f>
        <v>75</v>
      </c>
      <c r="R5850" t="str">
        <f t="shared" si="916"/>
        <v>31-Aug-08 Sunday 13</v>
      </c>
    </row>
    <row r="5851" spans="4:18" x14ac:dyDescent="0.35">
      <c r="D5851" s="21">
        <f t="shared" si="917"/>
        <v>39691.541666652491</v>
      </c>
      <c r="E5851" s="21" t="b">
        <f t="shared" si="910"/>
        <v>0</v>
      </c>
      <c r="F5851" s="21" t="b">
        <f t="shared" si="911"/>
        <v>0</v>
      </c>
      <c r="G5851" s="20">
        <f t="shared" si="912"/>
        <v>1</v>
      </c>
      <c r="H5851" s="20">
        <f t="shared" si="913"/>
        <v>24</v>
      </c>
      <c r="I5851" s="20">
        <f t="shared" si="918"/>
        <v>14</v>
      </c>
      <c r="J5851" s="21">
        <f t="shared" si="919"/>
        <v>39691</v>
      </c>
      <c r="K5851" s="21"/>
      <c r="L5851" s="21" t="str">
        <f t="shared" si="914"/>
        <v>Sunday</v>
      </c>
      <c r="M5851" s="20">
        <f t="shared" si="915"/>
        <v>8</v>
      </c>
      <c r="N5851" s="19">
        <v>5410.5</v>
      </c>
      <c r="O5851" s="4">
        <f>MATCH(N5851-1,'Supply Data'!$K$12:$K$17)+1</f>
        <v>5</v>
      </c>
      <c r="P5851">
        <f>INDEX('Supply Data'!$L$12:$L$17,'Demand Data'!O5851)</f>
        <v>75</v>
      </c>
      <c r="R5851" t="str">
        <f t="shared" si="916"/>
        <v>31-Aug-08 Sunday 14</v>
      </c>
    </row>
    <row r="5852" spans="4:18" x14ac:dyDescent="0.35">
      <c r="D5852" s="21">
        <f t="shared" si="917"/>
        <v>39691.583333319155</v>
      </c>
      <c r="E5852" s="21" t="b">
        <f t="shared" si="910"/>
        <v>0</v>
      </c>
      <c r="F5852" s="21" t="b">
        <f t="shared" si="911"/>
        <v>0</v>
      </c>
      <c r="G5852" s="20">
        <f t="shared" si="912"/>
        <v>1</v>
      </c>
      <c r="H5852" s="20">
        <f t="shared" si="913"/>
        <v>24</v>
      </c>
      <c r="I5852" s="20">
        <f t="shared" si="918"/>
        <v>15</v>
      </c>
      <c r="J5852" s="21">
        <f t="shared" si="919"/>
        <v>39691</v>
      </c>
      <c r="K5852" s="21"/>
      <c r="L5852" s="21" t="str">
        <f t="shared" si="914"/>
        <v>Sunday</v>
      </c>
      <c r="M5852" s="20">
        <f t="shared" si="915"/>
        <v>8</v>
      </c>
      <c r="N5852" s="19">
        <v>5211</v>
      </c>
      <c r="O5852" s="4">
        <f>MATCH(N5852-1,'Supply Data'!$K$12:$K$17)+1</f>
        <v>5</v>
      </c>
      <c r="P5852">
        <f>INDEX('Supply Data'!$L$12:$L$17,'Demand Data'!O5852)</f>
        <v>75</v>
      </c>
      <c r="R5852" t="str">
        <f t="shared" si="916"/>
        <v>31-Aug-08 Sunday 15</v>
      </c>
    </row>
    <row r="5853" spans="4:18" x14ac:dyDescent="0.35">
      <c r="D5853" s="21">
        <f t="shared" si="917"/>
        <v>39691.624999985819</v>
      </c>
      <c r="E5853" s="21" t="b">
        <f t="shared" si="910"/>
        <v>0</v>
      </c>
      <c r="F5853" s="21" t="b">
        <f t="shared" si="911"/>
        <v>0</v>
      </c>
      <c r="G5853" s="20">
        <f t="shared" si="912"/>
        <v>1</v>
      </c>
      <c r="H5853" s="20">
        <f t="shared" si="913"/>
        <v>24</v>
      </c>
      <c r="I5853" s="20">
        <f t="shared" si="918"/>
        <v>16</v>
      </c>
      <c r="J5853" s="21">
        <f t="shared" si="919"/>
        <v>39691</v>
      </c>
      <c r="K5853" s="21"/>
      <c r="L5853" s="21" t="str">
        <f t="shared" si="914"/>
        <v>Sunday</v>
      </c>
      <c r="M5853" s="20">
        <f t="shared" si="915"/>
        <v>8</v>
      </c>
      <c r="N5853" s="19">
        <v>3642</v>
      </c>
      <c r="O5853" s="4">
        <f>MATCH(N5853-1,'Supply Data'!$K$12:$K$17)+1</f>
        <v>4</v>
      </c>
      <c r="P5853">
        <f>INDEX('Supply Data'!$L$12:$L$17,'Demand Data'!O5853)</f>
        <v>50</v>
      </c>
      <c r="R5853" t="str">
        <f t="shared" si="916"/>
        <v>31-Aug-08 Sunday 16</v>
      </c>
    </row>
    <row r="5854" spans="4:18" x14ac:dyDescent="0.35">
      <c r="D5854" s="21">
        <f t="shared" si="917"/>
        <v>39691.666666652483</v>
      </c>
      <c r="E5854" s="21" t="b">
        <f t="shared" si="910"/>
        <v>0</v>
      </c>
      <c r="F5854" s="21" t="b">
        <f t="shared" si="911"/>
        <v>0</v>
      </c>
      <c r="G5854" s="20">
        <f t="shared" si="912"/>
        <v>1</v>
      </c>
      <c r="H5854" s="20">
        <f t="shared" si="913"/>
        <v>24</v>
      </c>
      <c r="I5854" s="20">
        <f t="shared" si="918"/>
        <v>17</v>
      </c>
      <c r="J5854" s="21">
        <f t="shared" si="919"/>
        <v>39691</v>
      </c>
      <c r="K5854" s="21"/>
      <c r="L5854" s="21" t="str">
        <f t="shared" si="914"/>
        <v>Sunday</v>
      </c>
      <c r="M5854" s="20">
        <f t="shared" si="915"/>
        <v>8</v>
      </c>
      <c r="N5854" s="19">
        <v>4999.5</v>
      </c>
      <c r="O5854" s="4">
        <f>MATCH(N5854-1,'Supply Data'!$K$12:$K$17)+1</f>
        <v>5</v>
      </c>
      <c r="P5854">
        <f>INDEX('Supply Data'!$L$12:$L$17,'Demand Data'!O5854)</f>
        <v>75</v>
      </c>
      <c r="R5854" t="str">
        <f t="shared" si="916"/>
        <v>31-Aug-08 Sunday 17</v>
      </c>
    </row>
    <row r="5855" spans="4:18" x14ac:dyDescent="0.35">
      <c r="D5855" s="21">
        <f t="shared" si="917"/>
        <v>39691.708333319148</v>
      </c>
      <c r="E5855" s="21" t="b">
        <f t="shared" si="910"/>
        <v>0</v>
      </c>
      <c r="F5855" s="21" t="b">
        <f t="shared" si="911"/>
        <v>0</v>
      </c>
      <c r="G5855" s="20">
        <f t="shared" si="912"/>
        <v>1</v>
      </c>
      <c r="H5855" s="20">
        <f t="shared" si="913"/>
        <v>24</v>
      </c>
      <c r="I5855" s="20">
        <f t="shared" si="918"/>
        <v>18</v>
      </c>
      <c r="J5855" s="21">
        <f t="shared" si="919"/>
        <v>39691</v>
      </c>
      <c r="K5855" s="21"/>
      <c r="L5855" s="21" t="str">
        <f t="shared" si="914"/>
        <v>Sunday</v>
      </c>
      <c r="M5855" s="20">
        <f t="shared" si="915"/>
        <v>8</v>
      </c>
      <c r="N5855" s="19">
        <v>5163</v>
      </c>
      <c r="O5855" s="4">
        <f>MATCH(N5855-1,'Supply Data'!$K$12:$K$17)+1</f>
        <v>5</v>
      </c>
      <c r="P5855">
        <f>INDEX('Supply Data'!$L$12:$L$17,'Demand Data'!O5855)</f>
        <v>75</v>
      </c>
      <c r="R5855" t="str">
        <f t="shared" si="916"/>
        <v>31-Aug-08 Sunday 18</v>
      </c>
    </row>
    <row r="5856" spans="4:18" x14ac:dyDescent="0.35">
      <c r="D5856" s="21">
        <f t="shared" si="917"/>
        <v>39691.749999985812</v>
      </c>
      <c r="E5856" s="21" t="b">
        <f t="shared" si="910"/>
        <v>0</v>
      </c>
      <c r="F5856" s="21" t="b">
        <f t="shared" si="911"/>
        <v>0</v>
      </c>
      <c r="G5856" s="20">
        <f t="shared" si="912"/>
        <v>1</v>
      </c>
      <c r="H5856" s="20">
        <f t="shared" si="913"/>
        <v>24</v>
      </c>
      <c r="I5856" s="20">
        <f t="shared" si="918"/>
        <v>19</v>
      </c>
      <c r="J5856" s="21">
        <f t="shared" si="919"/>
        <v>39691</v>
      </c>
      <c r="K5856" s="21"/>
      <c r="L5856" s="21" t="str">
        <f t="shared" si="914"/>
        <v>Sunday</v>
      </c>
      <c r="M5856" s="20">
        <f t="shared" si="915"/>
        <v>8</v>
      </c>
      <c r="N5856" s="19">
        <v>5703</v>
      </c>
      <c r="O5856" s="4">
        <f>MATCH(N5856-1,'Supply Data'!$K$12:$K$17)+1</f>
        <v>5</v>
      </c>
      <c r="P5856">
        <f>INDEX('Supply Data'!$L$12:$L$17,'Demand Data'!O5856)</f>
        <v>75</v>
      </c>
      <c r="R5856" t="str">
        <f t="shared" si="916"/>
        <v>31-Aug-08 Sunday 19</v>
      </c>
    </row>
    <row r="5857" spans="4:18" x14ac:dyDescent="0.35">
      <c r="D5857" s="21">
        <f t="shared" si="917"/>
        <v>39691.791666652476</v>
      </c>
      <c r="E5857" s="21" t="b">
        <f t="shared" si="910"/>
        <v>0</v>
      </c>
      <c r="F5857" s="21" t="b">
        <f t="shared" si="911"/>
        <v>0</v>
      </c>
      <c r="G5857" s="20">
        <f t="shared" si="912"/>
        <v>1</v>
      </c>
      <c r="H5857" s="20">
        <f t="shared" si="913"/>
        <v>24</v>
      </c>
      <c r="I5857" s="20">
        <f t="shared" si="918"/>
        <v>20</v>
      </c>
      <c r="J5857" s="21">
        <f t="shared" si="919"/>
        <v>39691</v>
      </c>
      <c r="K5857" s="21"/>
      <c r="L5857" s="21" t="str">
        <f t="shared" si="914"/>
        <v>Sunday</v>
      </c>
      <c r="M5857" s="20">
        <f t="shared" si="915"/>
        <v>8</v>
      </c>
      <c r="N5857" s="19">
        <v>5650.5</v>
      </c>
      <c r="O5857" s="4">
        <f>MATCH(N5857-1,'Supply Data'!$K$12:$K$17)+1</f>
        <v>5</v>
      </c>
      <c r="P5857">
        <f>INDEX('Supply Data'!$L$12:$L$17,'Demand Data'!O5857)</f>
        <v>75</v>
      </c>
      <c r="R5857" t="str">
        <f t="shared" si="916"/>
        <v>31-Aug-08 Sunday 20</v>
      </c>
    </row>
    <row r="5858" spans="4:18" x14ac:dyDescent="0.35">
      <c r="D5858" s="21">
        <f t="shared" si="917"/>
        <v>39691.83333331914</v>
      </c>
      <c r="E5858" s="21" t="b">
        <f t="shared" si="910"/>
        <v>0</v>
      </c>
      <c r="F5858" s="21" t="b">
        <f t="shared" si="911"/>
        <v>0</v>
      </c>
      <c r="G5858" s="20">
        <f t="shared" si="912"/>
        <v>1</v>
      </c>
      <c r="H5858" s="20">
        <f t="shared" si="913"/>
        <v>24</v>
      </c>
      <c r="I5858" s="20">
        <f t="shared" si="918"/>
        <v>21</v>
      </c>
      <c r="J5858" s="21">
        <f t="shared" si="919"/>
        <v>39691</v>
      </c>
      <c r="K5858" s="21"/>
      <c r="L5858" s="21" t="str">
        <f t="shared" si="914"/>
        <v>Sunday</v>
      </c>
      <c r="M5858" s="20">
        <f t="shared" si="915"/>
        <v>8</v>
      </c>
      <c r="N5858" s="19">
        <v>5521.5</v>
      </c>
      <c r="O5858" s="4">
        <f>MATCH(N5858-1,'Supply Data'!$K$12:$K$17)+1</f>
        <v>5</v>
      </c>
      <c r="P5858">
        <f>INDEX('Supply Data'!$L$12:$L$17,'Demand Data'!O5858)</f>
        <v>75</v>
      </c>
      <c r="R5858" t="str">
        <f t="shared" si="916"/>
        <v>31-Aug-08 Sunday 21</v>
      </c>
    </row>
    <row r="5859" spans="4:18" x14ac:dyDescent="0.35">
      <c r="D5859" s="21">
        <f t="shared" si="917"/>
        <v>39691.874999985805</v>
      </c>
      <c r="E5859" s="21" t="b">
        <f t="shared" si="910"/>
        <v>0</v>
      </c>
      <c r="F5859" s="21" t="b">
        <f t="shared" si="911"/>
        <v>0</v>
      </c>
      <c r="G5859" s="20">
        <f t="shared" si="912"/>
        <v>1</v>
      </c>
      <c r="H5859" s="20">
        <f t="shared" si="913"/>
        <v>24</v>
      </c>
      <c r="I5859" s="20">
        <f t="shared" si="918"/>
        <v>22</v>
      </c>
      <c r="J5859" s="21">
        <f t="shared" si="919"/>
        <v>39691</v>
      </c>
      <c r="K5859" s="21"/>
      <c r="L5859" s="21" t="str">
        <f t="shared" si="914"/>
        <v>Sunday</v>
      </c>
      <c r="M5859" s="20">
        <f t="shared" si="915"/>
        <v>8</v>
      </c>
      <c r="N5859" s="19">
        <v>5205</v>
      </c>
      <c r="O5859" s="4">
        <f>MATCH(N5859-1,'Supply Data'!$K$12:$K$17)+1</f>
        <v>5</v>
      </c>
      <c r="P5859">
        <f>INDEX('Supply Data'!$L$12:$L$17,'Demand Data'!O5859)</f>
        <v>75</v>
      </c>
      <c r="R5859" t="str">
        <f t="shared" si="916"/>
        <v>31-Aug-08 Sunday 22</v>
      </c>
    </row>
    <row r="5860" spans="4:18" x14ac:dyDescent="0.35">
      <c r="D5860" s="21">
        <f t="shared" si="917"/>
        <v>39691.916666652469</v>
      </c>
      <c r="E5860" s="21" t="b">
        <f t="shared" si="910"/>
        <v>0</v>
      </c>
      <c r="F5860" s="21" t="b">
        <f t="shared" si="911"/>
        <v>0</v>
      </c>
      <c r="G5860" s="20">
        <f t="shared" si="912"/>
        <v>1</v>
      </c>
      <c r="H5860" s="20">
        <f t="shared" si="913"/>
        <v>24</v>
      </c>
      <c r="I5860" s="20">
        <f t="shared" si="918"/>
        <v>23</v>
      </c>
      <c r="J5860" s="21">
        <f t="shared" si="919"/>
        <v>39691</v>
      </c>
      <c r="K5860" s="21"/>
      <c r="L5860" s="21" t="str">
        <f t="shared" si="914"/>
        <v>Sunday</v>
      </c>
      <c r="M5860" s="20">
        <f t="shared" si="915"/>
        <v>8</v>
      </c>
      <c r="N5860" s="19">
        <v>4723.5</v>
      </c>
      <c r="O5860" s="4">
        <f>MATCH(N5860-1,'Supply Data'!$K$12:$K$17)+1</f>
        <v>4</v>
      </c>
      <c r="P5860">
        <f>INDEX('Supply Data'!$L$12:$L$17,'Demand Data'!O5860)</f>
        <v>50</v>
      </c>
      <c r="R5860" t="str">
        <f t="shared" si="916"/>
        <v>31-Aug-08 Sunday 23</v>
      </c>
    </row>
    <row r="5861" spans="4:18" x14ac:dyDescent="0.35">
      <c r="D5861" s="21">
        <f t="shared" si="917"/>
        <v>39691.958333319133</v>
      </c>
      <c r="E5861" s="21" t="b">
        <f t="shared" si="910"/>
        <v>0</v>
      </c>
      <c r="F5861" s="21" t="b">
        <f t="shared" si="911"/>
        <v>0</v>
      </c>
      <c r="G5861" s="20">
        <f t="shared" si="912"/>
        <v>1</v>
      </c>
      <c r="H5861" s="20">
        <f t="shared" si="913"/>
        <v>24</v>
      </c>
      <c r="I5861" s="20">
        <f t="shared" si="918"/>
        <v>24</v>
      </c>
      <c r="J5861" s="21">
        <f t="shared" si="919"/>
        <v>39691</v>
      </c>
      <c r="K5861" s="21"/>
      <c r="L5861" s="21" t="str">
        <f t="shared" si="914"/>
        <v>Sunday</v>
      </c>
      <c r="M5861" s="20">
        <f t="shared" si="915"/>
        <v>8</v>
      </c>
      <c r="N5861" s="19">
        <v>4491</v>
      </c>
      <c r="O5861" s="4">
        <f>MATCH(N5861-1,'Supply Data'!$K$12:$K$17)+1</f>
        <v>4</v>
      </c>
      <c r="P5861">
        <f>INDEX('Supply Data'!$L$12:$L$17,'Demand Data'!O5861)</f>
        <v>50</v>
      </c>
      <c r="R5861" t="str">
        <f t="shared" si="916"/>
        <v>31-Aug-08 Sunday 24</v>
      </c>
    </row>
    <row r="5862" spans="4:18" x14ac:dyDescent="0.35">
      <c r="D5862" s="21">
        <f t="shared" si="917"/>
        <v>39691.999999985797</v>
      </c>
      <c r="E5862" s="21" t="b">
        <f t="shared" si="910"/>
        <v>0</v>
      </c>
      <c r="F5862" s="21" t="b">
        <f t="shared" si="911"/>
        <v>0</v>
      </c>
      <c r="G5862" s="20">
        <f t="shared" si="912"/>
        <v>1</v>
      </c>
      <c r="H5862" s="20">
        <f t="shared" si="913"/>
        <v>24</v>
      </c>
      <c r="I5862" s="20">
        <f t="shared" si="918"/>
        <v>1</v>
      </c>
      <c r="J5862" s="21">
        <f t="shared" si="919"/>
        <v>39692</v>
      </c>
      <c r="K5862" s="21"/>
      <c r="L5862" s="21" t="str">
        <f t="shared" si="914"/>
        <v>Monday</v>
      </c>
      <c r="M5862" s="20">
        <f t="shared" si="915"/>
        <v>9</v>
      </c>
      <c r="N5862" s="19">
        <v>4221</v>
      </c>
      <c r="O5862" s="4">
        <f>MATCH(N5862-1,'Supply Data'!$K$12:$K$17)+1</f>
        <v>4</v>
      </c>
      <c r="P5862">
        <f>INDEX('Supply Data'!$L$12:$L$17,'Demand Data'!O5862)</f>
        <v>50</v>
      </c>
      <c r="R5862" t="str">
        <f t="shared" si="916"/>
        <v>01-Sep-08 Monday 1</v>
      </c>
    </row>
    <row r="5863" spans="4:18" x14ac:dyDescent="0.35">
      <c r="D5863" s="21">
        <f t="shared" si="917"/>
        <v>39692.041666652462</v>
      </c>
      <c r="E5863" s="21" t="b">
        <f t="shared" si="910"/>
        <v>0</v>
      </c>
      <c r="F5863" s="21" t="b">
        <f t="shared" si="911"/>
        <v>0</v>
      </c>
      <c r="G5863" s="20">
        <f t="shared" si="912"/>
        <v>1</v>
      </c>
      <c r="H5863" s="20">
        <f t="shared" si="913"/>
        <v>24</v>
      </c>
      <c r="I5863" s="20">
        <f t="shared" si="918"/>
        <v>2</v>
      </c>
      <c r="J5863" s="21">
        <f t="shared" si="919"/>
        <v>39692</v>
      </c>
      <c r="K5863" s="21"/>
      <c r="L5863" s="21" t="str">
        <f t="shared" si="914"/>
        <v>Monday</v>
      </c>
      <c r="M5863" s="20">
        <f t="shared" si="915"/>
        <v>9</v>
      </c>
      <c r="N5863" s="19">
        <v>4152</v>
      </c>
      <c r="O5863" s="4">
        <f>MATCH(N5863-1,'Supply Data'!$K$12:$K$17)+1</f>
        <v>4</v>
      </c>
      <c r="P5863">
        <f>INDEX('Supply Data'!$L$12:$L$17,'Demand Data'!O5863)</f>
        <v>50</v>
      </c>
      <c r="R5863" t="str">
        <f t="shared" si="916"/>
        <v>01-Sep-08 Monday 2</v>
      </c>
    </row>
    <row r="5864" spans="4:18" x14ac:dyDescent="0.35">
      <c r="D5864" s="21">
        <f t="shared" si="917"/>
        <v>39692.083333319126</v>
      </c>
      <c r="E5864" s="21" t="b">
        <f t="shared" si="910"/>
        <v>0</v>
      </c>
      <c r="F5864" s="21" t="b">
        <f t="shared" si="911"/>
        <v>0</v>
      </c>
      <c r="G5864" s="20">
        <f t="shared" si="912"/>
        <v>1</v>
      </c>
      <c r="H5864" s="20">
        <f t="shared" si="913"/>
        <v>24</v>
      </c>
      <c r="I5864" s="20">
        <f t="shared" si="918"/>
        <v>3</v>
      </c>
      <c r="J5864" s="21">
        <f t="shared" si="919"/>
        <v>39692</v>
      </c>
      <c r="K5864" s="21"/>
      <c r="L5864" s="21" t="str">
        <f t="shared" si="914"/>
        <v>Monday</v>
      </c>
      <c r="M5864" s="20">
        <f t="shared" si="915"/>
        <v>9</v>
      </c>
      <c r="N5864" s="19">
        <v>4036.5</v>
      </c>
      <c r="O5864" s="4">
        <f>MATCH(N5864-1,'Supply Data'!$K$12:$K$17)+1</f>
        <v>4</v>
      </c>
      <c r="P5864">
        <f>INDEX('Supply Data'!$L$12:$L$17,'Demand Data'!O5864)</f>
        <v>50</v>
      </c>
      <c r="R5864" t="str">
        <f t="shared" si="916"/>
        <v>01-Sep-08 Monday 3</v>
      </c>
    </row>
    <row r="5865" spans="4:18" x14ac:dyDescent="0.35">
      <c r="D5865" s="21">
        <f t="shared" si="917"/>
        <v>39692.12499998579</v>
      </c>
      <c r="E5865" s="21" t="b">
        <f t="shared" si="910"/>
        <v>0</v>
      </c>
      <c r="F5865" s="21" t="b">
        <f t="shared" si="911"/>
        <v>0</v>
      </c>
      <c r="G5865" s="20">
        <f t="shared" si="912"/>
        <v>1</v>
      </c>
      <c r="H5865" s="20">
        <f t="shared" si="913"/>
        <v>24</v>
      </c>
      <c r="I5865" s="20">
        <f t="shared" si="918"/>
        <v>4</v>
      </c>
      <c r="J5865" s="21">
        <f t="shared" si="919"/>
        <v>39692</v>
      </c>
      <c r="K5865" s="21"/>
      <c r="L5865" s="21" t="str">
        <f t="shared" si="914"/>
        <v>Monday</v>
      </c>
      <c r="M5865" s="20">
        <f t="shared" si="915"/>
        <v>9</v>
      </c>
      <c r="N5865" s="19">
        <v>3912</v>
      </c>
      <c r="O5865" s="4">
        <f>MATCH(N5865-1,'Supply Data'!$K$12:$K$17)+1</f>
        <v>4</v>
      </c>
      <c r="P5865">
        <f>INDEX('Supply Data'!$L$12:$L$17,'Demand Data'!O5865)</f>
        <v>50</v>
      </c>
      <c r="R5865" t="str">
        <f t="shared" si="916"/>
        <v>01-Sep-08 Monday 4</v>
      </c>
    </row>
    <row r="5866" spans="4:18" x14ac:dyDescent="0.35">
      <c r="D5866" s="21">
        <f t="shared" si="917"/>
        <v>39692.166666652454</v>
      </c>
      <c r="E5866" s="21" t="b">
        <f t="shared" si="910"/>
        <v>0</v>
      </c>
      <c r="F5866" s="21" t="b">
        <f t="shared" si="911"/>
        <v>0</v>
      </c>
      <c r="G5866" s="20">
        <f t="shared" si="912"/>
        <v>1</v>
      </c>
      <c r="H5866" s="20">
        <f t="shared" si="913"/>
        <v>24</v>
      </c>
      <c r="I5866" s="20">
        <f t="shared" si="918"/>
        <v>5</v>
      </c>
      <c r="J5866" s="21">
        <f t="shared" si="919"/>
        <v>39692</v>
      </c>
      <c r="K5866" s="21"/>
      <c r="L5866" s="21" t="str">
        <f t="shared" si="914"/>
        <v>Monday</v>
      </c>
      <c r="M5866" s="20">
        <f t="shared" si="915"/>
        <v>9</v>
      </c>
      <c r="N5866" s="19">
        <v>3918</v>
      </c>
      <c r="O5866" s="4">
        <f>MATCH(N5866-1,'Supply Data'!$K$12:$K$17)+1</f>
        <v>4</v>
      </c>
      <c r="P5866">
        <f>INDEX('Supply Data'!$L$12:$L$17,'Demand Data'!O5866)</f>
        <v>50</v>
      </c>
      <c r="R5866" t="str">
        <f t="shared" si="916"/>
        <v>01-Sep-08 Monday 5</v>
      </c>
    </row>
    <row r="5867" spans="4:18" x14ac:dyDescent="0.35">
      <c r="D5867" s="21">
        <f t="shared" si="917"/>
        <v>39692.208333319119</v>
      </c>
      <c r="E5867" s="21" t="b">
        <f t="shared" si="910"/>
        <v>0</v>
      </c>
      <c r="F5867" s="21" t="b">
        <f t="shared" si="911"/>
        <v>0</v>
      </c>
      <c r="G5867" s="20">
        <f t="shared" si="912"/>
        <v>1</v>
      </c>
      <c r="H5867" s="20">
        <f t="shared" si="913"/>
        <v>24</v>
      </c>
      <c r="I5867" s="20">
        <f t="shared" si="918"/>
        <v>6</v>
      </c>
      <c r="J5867" s="21">
        <f t="shared" si="919"/>
        <v>39692</v>
      </c>
      <c r="K5867" s="21"/>
      <c r="L5867" s="21" t="str">
        <f t="shared" si="914"/>
        <v>Monday</v>
      </c>
      <c r="M5867" s="20">
        <f t="shared" si="915"/>
        <v>9</v>
      </c>
      <c r="N5867" s="19">
        <v>3691.5</v>
      </c>
      <c r="O5867" s="4">
        <f>MATCH(N5867-1,'Supply Data'!$K$12:$K$17)+1</f>
        <v>4</v>
      </c>
      <c r="P5867">
        <f>INDEX('Supply Data'!$L$12:$L$17,'Demand Data'!O5867)</f>
        <v>50</v>
      </c>
      <c r="R5867" t="str">
        <f t="shared" si="916"/>
        <v>01-Sep-08 Monday 6</v>
      </c>
    </row>
    <row r="5868" spans="4:18" x14ac:dyDescent="0.35">
      <c r="D5868" s="21">
        <f t="shared" si="917"/>
        <v>39692.249999985783</v>
      </c>
      <c r="E5868" s="21" t="b">
        <f t="shared" si="910"/>
        <v>0</v>
      </c>
      <c r="F5868" s="21" t="b">
        <f t="shared" si="911"/>
        <v>0</v>
      </c>
      <c r="G5868" s="20">
        <f t="shared" si="912"/>
        <v>1</v>
      </c>
      <c r="H5868" s="20">
        <f t="shared" si="913"/>
        <v>24</v>
      </c>
      <c r="I5868" s="20">
        <f t="shared" si="918"/>
        <v>7</v>
      </c>
      <c r="J5868" s="21">
        <f t="shared" si="919"/>
        <v>39692</v>
      </c>
      <c r="K5868" s="21"/>
      <c r="L5868" s="21" t="str">
        <f t="shared" si="914"/>
        <v>Monday</v>
      </c>
      <c r="M5868" s="20">
        <f t="shared" si="915"/>
        <v>9</v>
      </c>
      <c r="N5868" s="19">
        <v>3535.5</v>
      </c>
      <c r="O5868" s="4">
        <f>MATCH(N5868-1,'Supply Data'!$K$12:$K$17)+1</f>
        <v>3</v>
      </c>
      <c r="P5868">
        <f>INDEX('Supply Data'!$L$12:$L$17,'Demand Data'!O5868)</f>
        <v>23</v>
      </c>
      <c r="R5868" t="str">
        <f t="shared" si="916"/>
        <v>01-Sep-08 Monday 7</v>
      </c>
    </row>
    <row r="5869" spans="4:18" x14ac:dyDescent="0.35">
      <c r="D5869" s="21">
        <f t="shared" si="917"/>
        <v>39692.291666652447</v>
      </c>
      <c r="E5869" s="21" t="b">
        <f t="shared" si="910"/>
        <v>0</v>
      </c>
      <c r="F5869" s="21" t="b">
        <f t="shared" si="911"/>
        <v>0</v>
      </c>
      <c r="G5869" s="20">
        <f t="shared" si="912"/>
        <v>1</v>
      </c>
      <c r="H5869" s="20">
        <f t="shared" si="913"/>
        <v>24</v>
      </c>
      <c r="I5869" s="20">
        <f t="shared" si="918"/>
        <v>8</v>
      </c>
      <c r="J5869" s="21">
        <f t="shared" si="919"/>
        <v>39692</v>
      </c>
      <c r="K5869" s="21"/>
      <c r="L5869" s="21" t="str">
        <f t="shared" si="914"/>
        <v>Monday</v>
      </c>
      <c r="M5869" s="20">
        <f t="shared" si="915"/>
        <v>9</v>
      </c>
      <c r="N5869" s="19">
        <v>3637.5</v>
      </c>
      <c r="O5869" s="4">
        <f>MATCH(N5869-1,'Supply Data'!$K$12:$K$17)+1</f>
        <v>4</v>
      </c>
      <c r="P5869">
        <f>INDEX('Supply Data'!$L$12:$L$17,'Demand Data'!O5869)</f>
        <v>50</v>
      </c>
      <c r="R5869" t="str">
        <f t="shared" si="916"/>
        <v>01-Sep-08 Monday 8</v>
      </c>
    </row>
    <row r="5870" spans="4:18" x14ac:dyDescent="0.35">
      <c r="D5870" s="21">
        <f t="shared" si="917"/>
        <v>39692.333333319111</v>
      </c>
      <c r="E5870" s="21" t="b">
        <f t="shared" si="910"/>
        <v>0</v>
      </c>
      <c r="F5870" s="21" t="b">
        <f t="shared" si="911"/>
        <v>0</v>
      </c>
      <c r="G5870" s="20">
        <f t="shared" si="912"/>
        <v>1</v>
      </c>
      <c r="H5870" s="20">
        <f t="shared" si="913"/>
        <v>24</v>
      </c>
      <c r="I5870" s="20">
        <f t="shared" si="918"/>
        <v>9</v>
      </c>
      <c r="J5870" s="21">
        <f t="shared" si="919"/>
        <v>39692</v>
      </c>
      <c r="K5870" s="21"/>
      <c r="L5870" s="21" t="str">
        <f t="shared" si="914"/>
        <v>Monday</v>
      </c>
      <c r="M5870" s="20">
        <f t="shared" si="915"/>
        <v>9</v>
      </c>
      <c r="N5870" s="19">
        <v>3774</v>
      </c>
      <c r="O5870" s="4">
        <f>MATCH(N5870-1,'Supply Data'!$K$12:$K$17)+1</f>
        <v>4</v>
      </c>
      <c r="P5870">
        <f>INDEX('Supply Data'!$L$12:$L$17,'Demand Data'!O5870)</f>
        <v>50</v>
      </c>
      <c r="R5870" t="str">
        <f t="shared" si="916"/>
        <v>01-Sep-08 Monday 9</v>
      </c>
    </row>
    <row r="5871" spans="4:18" x14ac:dyDescent="0.35">
      <c r="D5871" s="21">
        <f t="shared" si="917"/>
        <v>39692.374999985776</v>
      </c>
      <c r="E5871" s="21" t="b">
        <f t="shared" si="910"/>
        <v>0</v>
      </c>
      <c r="F5871" s="21" t="b">
        <f t="shared" si="911"/>
        <v>0</v>
      </c>
      <c r="G5871" s="20">
        <f t="shared" si="912"/>
        <v>1</v>
      </c>
      <c r="H5871" s="20">
        <f t="shared" si="913"/>
        <v>24</v>
      </c>
      <c r="I5871" s="20">
        <f t="shared" si="918"/>
        <v>10</v>
      </c>
      <c r="J5871" s="21">
        <f t="shared" si="919"/>
        <v>39692</v>
      </c>
      <c r="K5871" s="21"/>
      <c r="L5871" s="21" t="str">
        <f t="shared" si="914"/>
        <v>Monday</v>
      </c>
      <c r="M5871" s="20">
        <f t="shared" si="915"/>
        <v>9</v>
      </c>
      <c r="N5871" s="19">
        <v>4089</v>
      </c>
      <c r="O5871" s="4">
        <f>MATCH(N5871-1,'Supply Data'!$K$12:$K$17)+1</f>
        <v>4</v>
      </c>
      <c r="P5871">
        <f>INDEX('Supply Data'!$L$12:$L$17,'Demand Data'!O5871)</f>
        <v>50</v>
      </c>
      <c r="R5871" t="str">
        <f t="shared" si="916"/>
        <v>01-Sep-08 Monday 10</v>
      </c>
    </row>
    <row r="5872" spans="4:18" x14ac:dyDescent="0.35">
      <c r="D5872" s="21">
        <f t="shared" si="917"/>
        <v>39692.41666665244</v>
      </c>
      <c r="E5872" s="21" t="b">
        <f t="shared" si="910"/>
        <v>0</v>
      </c>
      <c r="F5872" s="21" t="b">
        <f t="shared" si="911"/>
        <v>0</v>
      </c>
      <c r="G5872" s="20">
        <f t="shared" si="912"/>
        <v>1</v>
      </c>
      <c r="H5872" s="20">
        <f t="shared" si="913"/>
        <v>24</v>
      </c>
      <c r="I5872" s="20">
        <f t="shared" si="918"/>
        <v>11</v>
      </c>
      <c r="J5872" s="21">
        <f t="shared" si="919"/>
        <v>39692</v>
      </c>
      <c r="K5872" s="21"/>
      <c r="L5872" s="21" t="str">
        <f t="shared" si="914"/>
        <v>Monday</v>
      </c>
      <c r="M5872" s="20">
        <f t="shared" si="915"/>
        <v>9</v>
      </c>
      <c r="N5872" s="19">
        <v>4303.5</v>
      </c>
      <c r="O5872" s="4">
        <f>MATCH(N5872-1,'Supply Data'!$K$12:$K$17)+1</f>
        <v>4</v>
      </c>
      <c r="P5872">
        <f>INDEX('Supply Data'!$L$12:$L$17,'Demand Data'!O5872)</f>
        <v>50</v>
      </c>
      <c r="R5872" t="str">
        <f t="shared" si="916"/>
        <v>01-Sep-08 Monday 11</v>
      </c>
    </row>
    <row r="5873" spans="4:18" x14ac:dyDescent="0.35">
      <c r="D5873" s="21">
        <f t="shared" si="917"/>
        <v>39692.458333319104</v>
      </c>
      <c r="E5873" s="21" t="b">
        <f t="shared" si="910"/>
        <v>0</v>
      </c>
      <c r="F5873" s="21" t="b">
        <f t="shared" si="911"/>
        <v>0</v>
      </c>
      <c r="G5873" s="20">
        <f t="shared" si="912"/>
        <v>1</v>
      </c>
      <c r="H5873" s="20">
        <f t="shared" si="913"/>
        <v>24</v>
      </c>
      <c r="I5873" s="20">
        <f t="shared" si="918"/>
        <v>12</v>
      </c>
      <c r="J5873" s="21">
        <f t="shared" si="919"/>
        <v>39692</v>
      </c>
      <c r="K5873" s="21"/>
      <c r="L5873" s="21" t="str">
        <f t="shared" si="914"/>
        <v>Monday</v>
      </c>
      <c r="M5873" s="20">
        <f t="shared" si="915"/>
        <v>9</v>
      </c>
      <c r="N5873" s="19">
        <v>4185</v>
      </c>
      <c r="O5873" s="4">
        <f>MATCH(N5873-1,'Supply Data'!$K$12:$K$17)+1</f>
        <v>4</v>
      </c>
      <c r="P5873">
        <f>INDEX('Supply Data'!$L$12:$L$17,'Demand Data'!O5873)</f>
        <v>50</v>
      </c>
      <c r="R5873" t="str">
        <f t="shared" si="916"/>
        <v>01-Sep-08 Monday 12</v>
      </c>
    </row>
    <row r="5874" spans="4:18" x14ac:dyDescent="0.35">
      <c r="D5874" s="21">
        <f t="shared" si="917"/>
        <v>39692.499999985768</v>
      </c>
      <c r="E5874" s="21" t="b">
        <f t="shared" si="910"/>
        <v>0</v>
      </c>
      <c r="F5874" s="21" t="b">
        <f t="shared" si="911"/>
        <v>0</v>
      </c>
      <c r="G5874" s="20">
        <f t="shared" si="912"/>
        <v>1</v>
      </c>
      <c r="H5874" s="20">
        <f t="shared" si="913"/>
        <v>24</v>
      </c>
      <c r="I5874" s="20">
        <f t="shared" si="918"/>
        <v>13</v>
      </c>
      <c r="J5874" s="21">
        <f t="shared" si="919"/>
        <v>39692</v>
      </c>
      <c r="K5874" s="21"/>
      <c r="L5874" s="21" t="str">
        <f t="shared" si="914"/>
        <v>Monday</v>
      </c>
      <c r="M5874" s="20">
        <f t="shared" si="915"/>
        <v>9</v>
      </c>
      <c r="N5874" s="19">
        <v>4153.5</v>
      </c>
      <c r="O5874" s="4">
        <f>MATCH(N5874-1,'Supply Data'!$K$12:$K$17)+1</f>
        <v>4</v>
      </c>
      <c r="P5874">
        <f>INDEX('Supply Data'!$L$12:$L$17,'Demand Data'!O5874)</f>
        <v>50</v>
      </c>
      <c r="R5874" t="str">
        <f t="shared" si="916"/>
        <v>01-Sep-08 Monday 13</v>
      </c>
    </row>
    <row r="5875" spans="4:18" x14ac:dyDescent="0.35">
      <c r="D5875" s="21">
        <f t="shared" si="917"/>
        <v>39692.541666652432</v>
      </c>
      <c r="E5875" s="21" t="b">
        <f t="shared" si="910"/>
        <v>0</v>
      </c>
      <c r="F5875" s="21" t="b">
        <f t="shared" si="911"/>
        <v>0</v>
      </c>
      <c r="G5875" s="20">
        <f t="shared" si="912"/>
        <v>1</v>
      </c>
      <c r="H5875" s="20">
        <f t="shared" si="913"/>
        <v>24</v>
      </c>
      <c r="I5875" s="20">
        <f t="shared" si="918"/>
        <v>14</v>
      </c>
      <c r="J5875" s="21">
        <f t="shared" si="919"/>
        <v>39692</v>
      </c>
      <c r="K5875" s="21"/>
      <c r="L5875" s="21" t="str">
        <f t="shared" si="914"/>
        <v>Monday</v>
      </c>
      <c r="M5875" s="20">
        <f t="shared" si="915"/>
        <v>9</v>
      </c>
      <c r="N5875" s="19">
        <v>4071</v>
      </c>
      <c r="O5875" s="4">
        <f>MATCH(N5875-1,'Supply Data'!$K$12:$K$17)+1</f>
        <v>4</v>
      </c>
      <c r="P5875">
        <f>INDEX('Supply Data'!$L$12:$L$17,'Demand Data'!O5875)</f>
        <v>50</v>
      </c>
      <c r="R5875" t="str">
        <f t="shared" si="916"/>
        <v>01-Sep-08 Monday 14</v>
      </c>
    </row>
    <row r="5876" spans="4:18" x14ac:dyDescent="0.35">
      <c r="D5876" s="21">
        <f t="shared" si="917"/>
        <v>39692.583333319097</v>
      </c>
      <c r="E5876" s="21" t="b">
        <f t="shared" si="910"/>
        <v>0</v>
      </c>
      <c r="F5876" s="21" t="b">
        <f t="shared" si="911"/>
        <v>0</v>
      </c>
      <c r="G5876" s="20">
        <f t="shared" si="912"/>
        <v>1</v>
      </c>
      <c r="H5876" s="20">
        <f t="shared" si="913"/>
        <v>24</v>
      </c>
      <c r="I5876" s="20">
        <f t="shared" si="918"/>
        <v>15</v>
      </c>
      <c r="J5876" s="21">
        <f t="shared" si="919"/>
        <v>39692</v>
      </c>
      <c r="K5876" s="21"/>
      <c r="L5876" s="21" t="str">
        <f t="shared" si="914"/>
        <v>Monday</v>
      </c>
      <c r="M5876" s="20">
        <f t="shared" si="915"/>
        <v>9</v>
      </c>
      <c r="N5876" s="19">
        <v>3765</v>
      </c>
      <c r="O5876" s="4">
        <f>MATCH(N5876-1,'Supply Data'!$K$12:$K$17)+1</f>
        <v>4</v>
      </c>
      <c r="P5876">
        <f>INDEX('Supply Data'!$L$12:$L$17,'Demand Data'!O5876)</f>
        <v>50</v>
      </c>
      <c r="R5876" t="str">
        <f t="shared" si="916"/>
        <v>01-Sep-08 Monday 15</v>
      </c>
    </row>
    <row r="5877" spans="4:18" x14ac:dyDescent="0.35">
      <c r="D5877" s="21">
        <f t="shared" si="917"/>
        <v>39692.624999985761</v>
      </c>
      <c r="E5877" s="21" t="b">
        <f t="shared" si="910"/>
        <v>0</v>
      </c>
      <c r="F5877" s="21" t="b">
        <f t="shared" si="911"/>
        <v>0</v>
      </c>
      <c r="G5877" s="20">
        <f t="shared" si="912"/>
        <v>1</v>
      </c>
      <c r="H5877" s="20">
        <f t="shared" si="913"/>
        <v>24</v>
      </c>
      <c r="I5877" s="20">
        <f t="shared" si="918"/>
        <v>16</v>
      </c>
      <c r="J5877" s="21">
        <f t="shared" si="919"/>
        <v>39692</v>
      </c>
      <c r="K5877" s="21"/>
      <c r="L5877" s="21" t="str">
        <f t="shared" si="914"/>
        <v>Monday</v>
      </c>
      <c r="M5877" s="20">
        <f t="shared" si="915"/>
        <v>9</v>
      </c>
      <c r="N5877" s="19">
        <v>3802.5</v>
      </c>
      <c r="O5877" s="4">
        <f>MATCH(N5877-1,'Supply Data'!$K$12:$K$17)+1</f>
        <v>4</v>
      </c>
      <c r="P5877">
        <f>INDEX('Supply Data'!$L$12:$L$17,'Demand Data'!O5877)</f>
        <v>50</v>
      </c>
      <c r="R5877" t="str">
        <f t="shared" si="916"/>
        <v>01-Sep-08 Monday 16</v>
      </c>
    </row>
    <row r="5878" spans="4:18" x14ac:dyDescent="0.35">
      <c r="D5878" s="21">
        <f t="shared" si="917"/>
        <v>39692.666666652425</v>
      </c>
      <c r="E5878" s="21" t="b">
        <f t="shared" si="910"/>
        <v>0</v>
      </c>
      <c r="F5878" s="21" t="b">
        <f t="shared" si="911"/>
        <v>0</v>
      </c>
      <c r="G5878" s="20">
        <f t="shared" si="912"/>
        <v>1</v>
      </c>
      <c r="H5878" s="20">
        <f t="shared" si="913"/>
        <v>24</v>
      </c>
      <c r="I5878" s="20">
        <f t="shared" si="918"/>
        <v>17</v>
      </c>
      <c r="J5878" s="21">
        <f t="shared" si="919"/>
        <v>39692</v>
      </c>
      <c r="K5878" s="21"/>
      <c r="L5878" s="21" t="str">
        <f t="shared" si="914"/>
        <v>Monday</v>
      </c>
      <c r="M5878" s="20">
        <f t="shared" si="915"/>
        <v>9</v>
      </c>
      <c r="N5878" s="19">
        <v>3859.5</v>
      </c>
      <c r="O5878" s="4">
        <f>MATCH(N5878-1,'Supply Data'!$K$12:$K$17)+1</f>
        <v>4</v>
      </c>
      <c r="P5878">
        <f>INDEX('Supply Data'!$L$12:$L$17,'Demand Data'!O5878)</f>
        <v>50</v>
      </c>
      <c r="R5878" t="str">
        <f t="shared" si="916"/>
        <v>01-Sep-08 Monday 17</v>
      </c>
    </row>
    <row r="5879" spans="4:18" x14ac:dyDescent="0.35">
      <c r="D5879" s="21">
        <f t="shared" si="917"/>
        <v>39692.708333319089</v>
      </c>
      <c r="E5879" s="21" t="b">
        <f t="shared" si="910"/>
        <v>0</v>
      </c>
      <c r="F5879" s="21" t="b">
        <f t="shared" si="911"/>
        <v>0</v>
      </c>
      <c r="G5879" s="20">
        <f t="shared" si="912"/>
        <v>1</v>
      </c>
      <c r="H5879" s="20">
        <f t="shared" si="913"/>
        <v>24</v>
      </c>
      <c r="I5879" s="20">
        <f t="shared" si="918"/>
        <v>18</v>
      </c>
      <c r="J5879" s="21">
        <f t="shared" si="919"/>
        <v>39692</v>
      </c>
      <c r="K5879" s="21"/>
      <c r="L5879" s="21" t="str">
        <f t="shared" si="914"/>
        <v>Monday</v>
      </c>
      <c r="M5879" s="20">
        <f t="shared" si="915"/>
        <v>9</v>
      </c>
      <c r="N5879" s="19">
        <v>4302</v>
      </c>
      <c r="O5879" s="4">
        <f>MATCH(N5879-1,'Supply Data'!$K$12:$K$17)+1</f>
        <v>4</v>
      </c>
      <c r="P5879">
        <f>INDEX('Supply Data'!$L$12:$L$17,'Demand Data'!O5879)</f>
        <v>50</v>
      </c>
      <c r="R5879" t="str">
        <f t="shared" si="916"/>
        <v>01-Sep-08 Monday 18</v>
      </c>
    </row>
    <row r="5880" spans="4:18" x14ac:dyDescent="0.35">
      <c r="D5880" s="21">
        <f t="shared" si="917"/>
        <v>39692.749999985754</v>
      </c>
      <c r="E5880" s="21" t="b">
        <f t="shared" si="910"/>
        <v>0</v>
      </c>
      <c r="F5880" s="21" t="b">
        <f t="shared" si="911"/>
        <v>0</v>
      </c>
      <c r="G5880" s="20">
        <f t="shared" si="912"/>
        <v>1</v>
      </c>
      <c r="H5880" s="20">
        <f t="shared" si="913"/>
        <v>24</v>
      </c>
      <c r="I5880" s="20">
        <f t="shared" si="918"/>
        <v>19</v>
      </c>
      <c r="J5880" s="21">
        <f t="shared" si="919"/>
        <v>39692</v>
      </c>
      <c r="K5880" s="21"/>
      <c r="L5880" s="21" t="str">
        <f t="shared" si="914"/>
        <v>Monday</v>
      </c>
      <c r="M5880" s="20">
        <f t="shared" si="915"/>
        <v>9</v>
      </c>
      <c r="N5880" s="19">
        <v>4815</v>
      </c>
      <c r="O5880" s="4">
        <f>MATCH(N5880-1,'Supply Data'!$K$12:$K$17)+1</f>
        <v>5</v>
      </c>
      <c r="P5880">
        <f>INDEX('Supply Data'!$L$12:$L$17,'Demand Data'!O5880)</f>
        <v>75</v>
      </c>
      <c r="R5880" t="str">
        <f t="shared" si="916"/>
        <v>01-Sep-08 Monday 19</v>
      </c>
    </row>
    <row r="5881" spans="4:18" x14ac:dyDescent="0.35">
      <c r="D5881" s="21">
        <f t="shared" si="917"/>
        <v>39692.791666652418</v>
      </c>
      <c r="E5881" s="21" t="b">
        <f t="shared" si="910"/>
        <v>0</v>
      </c>
      <c r="F5881" s="21" t="b">
        <f t="shared" si="911"/>
        <v>0</v>
      </c>
      <c r="G5881" s="20">
        <f t="shared" si="912"/>
        <v>1</v>
      </c>
      <c r="H5881" s="20">
        <f t="shared" si="913"/>
        <v>24</v>
      </c>
      <c r="I5881" s="20">
        <f t="shared" si="918"/>
        <v>20</v>
      </c>
      <c r="J5881" s="21">
        <f t="shared" si="919"/>
        <v>39692</v>
      </c>
      <c r="K5881" s="21"/>
      <c r="L5881" s="21" t="str">
        <f t="shared" si="914"/>
        <v>Monday</v>
      </c>
      <c r="M5881" s="20">
        <f t="shared" si="915"/>
        <v>9</v>
      </c>
      <c r="N5881" s="19">
        <v>4884</v>
      </c>
      <c r="O5881" s="4">
        <f>MATCH(N5881-1,'Supply Data'!$K$12:$K$17)+1</f>
        <v>5</v>
      </c>
      <c r="P5881">
        <f>INDEX('Supply Data'!$L$12:$L$17,'Demand Data'!O5881)</f>
        <v>75</v>
      </c>
      <c r="R5881" t="str">
        <f t="shared" si="916"/>
        <v>01-Sep-08 Monday 20</v>
      </c>
    </row>
    <row r="5882" spans="4:18" x14ac:dyDescent="0.35">
      <c r="D5882" s="21">
        <f t="shared" si="917"/>
        <v>39692.833333319082</v>
      </c>
      <c r="E5882" s="21" t="b">
        <f t="shared" si="910"/>
        <v>0</v>
      </c>
      <c r="F5882" s="21" t="b">
        <f t="shared" si="911"/>
        <v>0</v>
      </c>
      <c r="G5882" s="20">
        <f t="shared" si="912"/>
        <v>1</v>
      </c>
      <c r="H5882" s="20">
        <f t="shared" si="913"/>
        <v>24</v>
      </c>
      <c r="I5882" s="20">
        <f t="shared" si="918"/>
        <v>21</v>
      </c>
      <c r="J5882" s="21">
        <f t="shared" si="919"/>
        <v>39692</v>
      </c>
      <c r="K5882" s="21"/>
      <c r="L5882" s="21" t="str">
        <f t="shared" si="914"/>
        <v>Monday</v>
      </c>
      <c r="M5882" s="20">
        <f t="shared" si="915"/>
        <v>9</v>
      </c>
      <c r="N5882" s="19">
        <v>4762.5</v>
      </c>
      <c r="O5882" s="4">
        <f>MATCH(N5882-1,'Supply Data'!$K$12:$K$17)+1</f>
        <v>4</v>
      </c>
      <c r="P5882">
        <f>INDEX('Supply Data'!$L$12:$L$17,'Demand Data'!O5882)</f>
        <v>50</v>
      </c>
      <c r="R5882" t="str">
        <f t="shared" si="916"/>
        <v>01-Sep-08 Monday 21</v>
      </c>
    </row>
    <row r="5883" spans="4:18" x14ac:dyDescent="0.35">
      <c r="D5883" s="21">
        <f t="shared" si="917"/>
        <v>39692.874999985746</v>
      </c>
      <c r="E5883" s="21" t="b">
        <f t="shared" si="910"/>
        <v>0</v>
      </c>
      <c r="F5883" s="21" t="b">
        <f t="shared" si="911"/>
        <v>0</v>
      </c>
      <c r="G5883" s="20">
        <f t="shared" si="912"/>
        <v>1</v>
      </c>
      <c r="H5883" s="20">
        <f t="shared" si="913"/>
        <v>24</v>
      </c>
      <c r="I5883" s="20">
        <f t="shared" si="918"/>
        <v>22</v>
      </c>
      <c r="J5883" s="21">
        <f t="shared" si="919"/>
        <v>39692</v>
      </c>
      <c r="K5883" s="21"/>
      <c r="L5883" s="21" t="str">
        <f t="shared" si="914"/>
        <v>Monday</v>
      </c>
      <c r="M5883" s="20">
        <f t="shared" si="915"/>
        <v>9</v>
      </c>
      <c r="N5883" s="19">
        <v>4450.5</v>
      </c>
      <c r="O5883" s="4">
        <f>MATCH(N5883-1,'Supply Data'!$K$12:$K$17)+1</f>
        <v>4</v>
      </c>
      <c r="P5883">
        <f>INDEX('Supply Data'!$L$12:$L$17,'Demand Data'!O5883)</f>
        <v>50</v>
      </c>
      <c r="R5883" t="str">
        <f t="shared" si="916"/>
        <v>01-Sep-08 Monday 22</v>
      </c>
    </row>
    <row r="5884" spans="4:18" x14ac:dyDescent="0.35">
      <c r="D5884" s="21">
        <f t="shared" si="917"/>
        <v>39692.916666652411</v>
      </c>
      <c r="E5884" s="21" t="b">
        <f t="shared" si="910"/>
        <v>0</v>
      </c>
      <c r="F5884" s="21" t="b">
        <f t="shared" si="911"/>
        <v>0</v>
      </c>
      <c r="G5884" s="20">
        <f t="shared" si="912"/>
        <v>1</v>
      </c>
      <c r="H5884" s="20">
        <f t="shared" si="913"/>
        <v>24</v>
      </c>
      <c r="I5884" s="20">
        <f t="shared" si="918"/>
        <v>23</v>
      </c>
      <c r="J5884" s="21">
        <f t="shared" si="919"/>
        <v>39692</v>
      </c>
      <c r="K5884" s="21"/>
      <c r="L5884" s="21" t="str">
        <f t="shared" si="914"/>
        <v>Monday</v>
      </c>
      <c r="M5884" s="20">
        <f t="shared" si="915"/>
        <v>9</v>
      </c>
      <c r="N5884" s="19">
        <v>4173</v>
      </c>
      <c r="O5884" s="4">
        <f>MATCH(N5884-1,'Supply Data'!$K$12:$K$17)+1</f>
        <v>4</v>
      </c>
      <c r="P5884">
        <f>INDEX('Supply Data'!$L$12:$L$17,'Demand Data'!O5884)</f>
        <v>50</v>
      </c>
      <c r="R5884" t="str">
        <f t="shared" si="916"/>
        <v>01-Sep-08 Monday 23</v>
      </c>
    </row>
    <row r="5885" spans="4:18" x14ac:dyDescent="0.35">
      <c r="D5885" s="21">
        <f t="shared" si="917"/>
        <v>39692.958333319075</v>
      </c>
      <c r="E5885" s="21" t="b">
        <f t="shared" si="910"/>
        <v>0</v>
      </c>
      <c r="F5885" s="21" t="b">
        <f t="shared" si="911"/>
        <v>0</v>
      </c>
      <c r="G5885" s="20">
        <f t="shared" si="912"/>
        <v>1</v>
      </c>
      <c r="H5885" s="20">
        <f t="shared" si="913"/>
        <v>24</v>
      </c>
      <c r="I5885" s="20">
        <f t="shared" si="918"/>
        <v>24</v>
      </c>
      <c r="J5885" s="21">
        <f t="shared" si="919"/>
        <v>39692</v>
      </c>
      <c r="K5885" s="21"/>
      <c r="L5885" s="21" t="str">
        <f t="shared" si="914"/>
        <v>Monday</v>
      </c>
      <c r="M5885" s="20">
        <f t="shared" si="915"/>
        <v>9</v>
      </c>
      <c r="N5885" s="19">
        <v>3910.5</v>
      </c>
      <c r="O5885" s="4">
        <f>MATCH(N5885-1,'Supply Data'!$K$12:$K$17)+1</f>
        <v>4</v>
      </c>
      <c r="P5885">
        <f>INDEX('Supply Data'!$L$12:$L$17,'Demand Data'!O5885)</f>
        <v>50</v>
      </c>
      <c r="R5885" t="str">
        <f t="shared" si="916"/>
        <v>01-Sep-08 Monday 24</v>
      </c>
    </row>
    <row r="5886" spans="4:18" x14ac:dyDescent="0.35">
      <c r="D5886" s="21">
        <f t="shared" si="917"/>
        <v>39692.999999985739</v>
      </c>
      <c r="E5886" s="21" t="b">
        <f t="shared" si="910"/>
        <v>0</v>
      </c>
      <c r="F5886" s="21" t="b">
        <f t="shared" si="911"/>
        <v>0</v>
      </c>
      <c r="G5886" s="20">
        <f t="shared" si="912"/>
        <v>1</v>
      </c>
      <c r="H5886" s="20">
        <f t="shared" si="913"/>
        <v>24</v>
      </c>
      <c r="I5886" s="20">
        <f t="shared" si="918"/>
        <v>1</v>
      </c>
      <c r="J5886" s="21">
        <f t="shared" si="919"/>
        <v>39693</v>
      </c>
      <c r="K5886" s="21"/>
      <c r="L5886" s="21" t="str">
        <f t="shared" si="914"/>
        <v>Tuesday</v>
      </c>
      <c r="M5886" s="20">
        <f t="shared" si="915"/>
        <v>9</v>
      </c>
      <c r="N5886" s="19">
        <v>3619.5</v>
      </c>
      <c r="O5886" s="4">
        <f>MATCH(N5886-1,'Supply Data'!$K$12:$K$17)+1</f>
        <v>4</v>
      </c>
      <c r="P5886">
        <f>INDEX('Supply Data'!$L$12:$L$17,'Demand Data'!O5886)</f>
        <v>50</v>
      </c>
      <c r="R5886" t="str">
        <f t="shared" si="916"/>
        <v>02-Sep-08 Tuesday 1</v>
      </c>
    </row>
    <row r="5887" spans="4:18" x14ac:dyDescent="0.35">
      <c r="D5887" s="21">
        <f t="shared" si="917"/>
        <v>39693.041666652403</v>
      </c>
      <c r="E5887" s="21" t="b">
        <f t="shared" si="910"/>
        <v>0</v>
      </c>
      <c r="F5887" s="21" t="b">
        <f t="shared" si="911"/>
        <v>0</v>
      </c>
      <c r="G5887" s="20">
        <f t="shared" si="912"/>
        <v>1</v>
      </c>
      <c r="H5887" s="20">
        <f t="shared" si="913"/>
        <v>24</v>
      </c>
      <c r="I5887" s="20">
        <f t="shared" si="918"/>
        <v>2</v>
      </c>
      <c r="J5887" s="21">
        <f t="shared" si="919"/>
        <v>39693</v>
      </c>
      <c r="K5887" s="21"/>
      <c r="L5887" s="21" t="str">
        <f t="shared" si="914"/>
        <v>Tuesday</v>
      </c>
      <c r="M5887" s="20">
        <f t="shared" si="915"/>
        <v>9</v>
      </c>
      <c r="N5887" s="19">
        <v>3702</v>
      </c>
      <c r="O5887" s="4">
        <f>MATCH(N5887-1,'Supply Data'!$K$12:$K$17)+1</f>
        <v>4</v>
      </c>
      <c r="P5887">
        <f>INDEX('Supply Data'!$L$12:$L$17,'Demand Data'!O5887)</f>
        <v>50</v>
      </c>
      <c r="R5887" t="str">
        <f t="shared" si="916"/>
        <v>02-Sep-08 Tuesday 2</v>
      </c>
    </row>
    <row r="5888" spans="4:18" x14ac:dyDescent="0.35">
      <c r="D5888" s="21">
        <f t="shared" si="917"/>
        <v>39693.083333319068</v>
      </c>
      <c r="E5888" s="21" t="b">
        <f t="shared" si="910"/>
        <v>0</v>
      </c>
      <c r="F5888" s="21" t="b">
        <f t="shared" si="911"/>
        <v>0</v>
      </c>
      <c r="G5888" s="20">
        <f t="shared" si="912"/>
        <v>1</v>
      </c>
      <c r="H5888" s="20">
        <f t="shared" si="913"/>
        <v>24</v>
      </c>
      <c r="I5888" s="20">
        <f t="shared" si="918"/>
        <v>3</v>
      </c>
      <c r="J5888" s="21">
        <f t="shared" si="919"/>
        <v>39693</v>
      </c>
      <c r="K5888" s="21"/>
      <c r="L5888" s="21" t="str">
        <f t="shared" si="914"/>
        <v>Tuesday</v>
      </c>
      <c r="M5888" s="20">
        <f t="shared" si="915"/>
        <v>9</v>
      </c>
      <c r="N5888" s="19">
        <v>3555</v>
      </c>
      <c r="O5888" s="4">
        <f>MATCH(N5888-1,'Supply Data'!$K$12:$K$17)+1</f>
        <v>3</v>
      </c>
      <c r="P5888">
        <f>INDEX('Supply Data'!$L$12:$L$17,'Demand Data'!O5888)</f>
        <v>23</v>
      </c>
      <c r="R5888" t="str">
        <f t="shared" si="916"/>
        <v>02-Sep-08 Tuesday 3</v>
      </c>
    </row>
    <row r="5889" spans="4:18" x14ac:dyDescent="0.35">
      <c r="D5889" s="21">
        <f t="shared" si="917"/>
        <v>39693.124999985732</v>
      </c>
      <c r="E5889" s="21" t="b">
        <f t="shared" si="910"/>
        <v>0</v>
      </c>
      <c r="F5889" s="21" t="b">
        <f t="shared" si="911"/>
        <v>0</v>
      </c>
      <c r="G5889" s="20">
        <f t="shared" si="912"/>
        <v>1</v>
      </c>
      <c r="H5889" s="20">
        <f t="shared" si="913"/>
        <v>24</v>
      </c>
      <c r="I5889" s="20">
        <f t="shared" si="918"/>
        <v>4</v>
      </c>
      <c r="J5889" s="21">
        <f t="shared" si="919"/>
        <v>39693</v>
      </c>
      <c r="K5889" s="21"/>
      <c r="L5889" s="21" t="str">
        <f t="shared" si="914"/>
        <v>Tuesday</v>
      </c>
      <c r="M5889" s="20">
        <f t="shared" si="915"/>
        <v>9</v>
      </c>
      <c r="N5889" s="19">
        <v>3514.5</v>
      </c>
      <c r="O5889" s="4">
        <f>MATCH(N5889-1,'Supply Data'!$K$12:$K$17)+1</f>
        <v>3</v>
      </c>
      <c r="P5889">
        <f>INDEX('Supply Data'!$L$12:$L$17,'Demand Data'!O5889)</f>
        <v>23</v>
      </c>
      <c r="R5889" t="str">
        <f t="shared" si="916"/>
        <v>02-Sep-08 Tuesday 4</v>
      </c>
    </row>
    <row r="5890" spans="4:18" x14ac:dyDescent="0.35">
      <c r="D5890" s="21">
        <f t="shared" si="917"/>
        <v>39693.166666652396</v>
      </c>
      <c r="E5890" s="21" t="b">
        <f t="shared" si="910"/>
        <v>0</v>
      </c>
      <c r="F5890" s="21" t="b">
        <f t="shared" si="911"/>
        <v>0</v>
      </c>
      <c r="G5890" s="20">
        <f t="shared" si="912"/>
        <v>1</v>
      </c>
      <c r="H5890" s="20">
        <f t="shared" si="913"/>
        <v>24</v>
      </c>
      <c r="I5890" s="20">
        <f t="shared" si="918"/>
        <v>5</v>
      </c>
      <c r="J5890" s="21">
        <f t="shared" si="919"/>
        <v>39693</v>
      </c>
      <c r="K5890" s="21"/>
      <c r="L5890" s="21" t="str">
        <f t="shared" si="914"/>
        <v>Tuesday</v>
      </c>
      <c r="M5890" s="20">
        <f t="shared" si="915"/>
        <v>9</v>
      </c>
      <c r="N5890" s="19">
        <v>3621</v>
      </c>
      <c r="O5890" s="4">
        <f>MATCH(N5890-1,'Supply Data'!$K$12:$K$17)+1</f>
        <v>4</v>
      </c>
      <c r="P5890">
        <f>INDEX('Supply Data'!$L$12:$L$17,'Demand Data'!O5890)</f>
        <v>50</v>
      </c>
      <c r="R5890" t="str">
        <f t="shared" si="916"/>
        <v>02-Sep-08 Tuesday 5</v>
      </c>
    </row>
    <row r="5891" spans="4:18" x14ac:dyDescent="0.35">
      <c r="D5891" s="21">
        <f t="shared" si="917"/>
        <v>39693.20833331906</v>
      </c>
      <c r="E5891" s="21" t="b">
        <f t="shared" si="910"/>
        <v>0</v>
      </c>
      <c r="F5891" s="21" t="b">
        <f t="shared" si="911"/>
        <v>0</v>
      </c>
      <c r="G5891" s="20">
        <f t="shared" si="912"/>
        <v>1</v>
      </c>
      <c r="H5891" s="20">
        <f t="shared" si="913"/>
        <v>24</v>
      </c>
      <c r="I5891" s="20">
        <f t="shared" si="918"/>
        <v>6</v>
      </c>
      <c r="J5891" s="21">
        <f t="shared" si="919"/>
        <v>39693</v>
      </c>
      <c r="K5891" s="21"/>
      <c r="L5891" s="21" t="str">
        <f t="shared" si="914"/>
        <v>Tuesday</v>
      </c>
      <c r="M5891" s="20">
        <f t="shared" si="915"/>
        <v>9</v>
      </c>
      <c r="N5891" s="19">
        <v>3862.5</v>
      </c>
      <c r="O5891" s="4">
        <f>MATCH(N5891-1,'Supply Data'!$K$12:$K$17)+1</f>
        <v>4</v>
      </c>
      <c r="P5891">
        <f>INDEX('Supply Data'!$L$12:$L$17,'Demand Data'!O5891)</f>
        <v>50</v>
      </c>
      <c r="R5891" t="str">
        <f t="shared" si="916"/>
        <v>02-Sep-08 Tuesday 6</v>
      </c>
    </row>
    <row r="5892" spans="4:18" x14ac:dyDescent="0.35">
      <c r="D5892" s="21">
        <f t="shared" si="917"/>
        <v>39693.249999985725</v>
      </c>
      <c r="E5892" s="21" t="b">
        <f t="shared" si="910"/>
        <v>0</v>
      </c>
      <c r="F5892" s="21" t="b">
        <f t="shared" si="911"/>
        <v>0</v>
      </c>
      <c r="G5892" s="20">
        <f t="shared" si="912"/>
        <v>1</v>
      </c>
      <c r="H5892" s="20">
        <f t="shared" si="913"/>
        <v>24</v>
      </c>
      <c r="I5892" s="20">
        <f t="shared" si="918"/>
        <v>7</v>
      </c>
      <c r="J5892" s="21">
        <f t="shared" si="919"/>
        <v>39693</v>
      </c>
      <c r="K5892" s="21"/>
      <c r="L5892" s="21" t="str">
        <f t="shared" si="914"/>
        <v>Tuesday</v>
      </c>
      <c r="M5892" s="20">
        <f t="shared" si="915"/>
        <v>9</v>
      </c>
      <c r="N5892" s="19">
        <v>4099.5</v>
      </c>
      <c r="O5892" s="4">
        <f>MATCH(N5892-1,'Supply Data'!$K$12:$K$17)+1</f>
        <v>4</v>
      </c>
      <c r="P5892">
        <f>INDEX('Supply Data'!$L$12:$L$17,'Demand Data'!O5892)</f>
        <v>50</v>
      </c>
      <c r="R5892" t="str">
        <f t="shared" si="916"/>
        <v>02-Sep-08 Tuesday 7</v>
      </c>
    </row>
    <row r="5893" spans="4:18" x14ac:dyDescent="0.35">
      <c r="D5893" s="21">
        <f t="shared" si="917"/>
        <v>39693.291666652389</v>
      </c>
      <c r="E5893" s="21" t="b">
        <f t="shared" si="910"/>
        <v>0</v>
      </c>
      <c r="F5893" s="21" t="b">
        <f t="shared" si="911"/>
        <v>0</v>
      </c>
      <c r="G5893" s="20">
        <f t="shared" si="912"/>
        <v>1</v>
      </c>
      <c r="H5893" s="20">
        <f t="shared" si="913"/>
        <v>24</v>
      </c>
      <c r="I5893" s="20">
        <f t="shared" si="918"/>
        <v>8</v>
      </c>
      <c r="J5893" s="21">
        <f t="shared" si="919"/>
        <v>39693</v>
      </c>
      <c r="K5893" s="21"/>
      <c r="L5893" s="21" t="str">
        <f t="shared" si="914"/>
        <v>Tuesday</v>
      </c>
      <c r="M5893" s="20">
        <f t="shared" si="915"/>
        <v>9</v>
      </c>
      <c r="N5893" s="19">
        <v>4725</v>
      </c>
      <c r="O5893" s="4">
        <f>MATCH(N5893-1,'Supply Data'!$K$12:$K$17)+1</f>
        <v>4</v>
      </c>
      <c r="P5893">
        <f>INDEX('Supply Data'!$L$12:$L$17,'Demand Data'!O5893)</f>
        <v>50</v>
      </c>
      <c r="R5893" t="str">
        <f t="shared" si="916"/>
        <v>02-Sep-08 Tuesday 8</v>
      </c>
    </row>
    <row r="5894" spans="4:18" x14ac:dyDescent="0.35">
      <c r="D5894" s="21">
        <f t="shared" si="917"/>
        <v>39693.333333319053</v>
      </c>
      <c r="E5894" s="21" t="b">
        <f t="shared" ref="E5894:E5957" si="920">D5894=$D$2</f>
        <v>0</v>
      </c>
      <c r="F5894" s="21" t="b">
        <f t="shared" ref="F5894:F5957" si="921">D5894=$E$2</f>
        <v>0</v>
      </c>
      <c r="G5894" s="20">
        <f t="shared" si="912"/>
        <v>1</v>
      </c>
      <c r="H5894" s="20">
        <f t="shared" si="913"/>
        <v>24</v>
      </c>
      <c r="I5894" s="20">
        <f t="shared" si="918"/>
        <v>9</v>
      </c>
      <c r="J5894" s="21">
        <f t="shared" si="919"/>
        <v>39693</v>
      </c>
      <c r="K5894" s="21"/>
      <c r="L5894" s="21" t="str">
        <f t="shared" si="914"/>
        <v>Tuesday</v>
      </c>
      <c r="M5894" s="20">
        <f t="shared" si="915"/>
        <v>9</v>
      </c>
      <c r="N5894" s="19">
        <v>5430</v>
      </c>
      <c r="O5894" s="4">
        <f>MATCH(N5894-1,'Supply Data'!$K$12:$K$17)+1</f>
        <v>5</v>
      </c>
      <c r="P5894">
        <f>INDEX('Supply Data'!$L$12:$L$17,'Demand Data'!O5894)</f>
        <v>75</v>
      </c>
      <c r="R5894" t="str">
        <f t="shared" si="916"/>
        <v>02-Sep-08 Tuesday 9</v>
      </c>
    </row>
    <row r="5895" spans="4:18" x14ac:dyDescent="0.35">
      <c r="D5895" s="21">
        <f t="shared" si="917"/>
        <v>39693.374999985717</v>
      </c>
      <c r="E5895" s="21" t="b">
        <f t="shared" si="920"/>
        <v>0</v>
      </c>
      <c r="F5895" s="21" t="b">
        <f t="shared" si="921"/>
        <v>0</v>
      </c>
      <c r="G5895" s="20">
        <f t="shared" ref="G5895:G5958" si="922">IF(E5895,2,IF(F5895,3,1))</f>
        <v>1</v>
      </c>
      <c r="H5895" s="20">
        <f t="shared" ref="H5895:H5958" si="923">CHOOSE(G5895,24,23,25)</f>
        <v>24</v>
      </c>
      <c r="I5895" s="20">
        <f t="shared" si="918"/>
        <v>10</v>
      </c>
      <c r="J5895" s="21">
        <f t="shared" si="919"/>
        <v>39693</v>
      </c>
      <c r="K5895" s="21"/>
      <c r="L5895" s="21" t="str">
        <f t="shared" ref="L5895:L5958" si="924">TEXT(J5895,"ddddd")</f>
        <v>Tuesday</v>
      </c>
      <c r="M5895" s="20">
        <f t="shared" ref="M5895:M5958" si="925">MONTH(D5895)</f>
        <v>9</v>
      </c>
      <c r="N5895" s="19">
        <v>5763</v>
      </c>
      <c r="O5895" s="4">
        <f>MATCH(N5895-1,'Supply Data'!$K$12:$K$17)+1</f>
        <v>5</v>
      </c>
      <c r="P5895">
        <f>INDEX('Supply Data'!$L$12:$L$17,'Demand Data'!O5895)</f>
        <v>75</v>
      </c>
      <c r="R5895" t="str">
        <f t="shared" ref="R5895:R5958" si="926">TEXT(D5895,"dd-mmm-yy ddddd")&amp;" "&amp;I5895</f>
        <v>02-Sep-08 Tuesday 10</v>
      </c>
    </row>
    <row r="5896" spans="4:18" x14ac:dyDescent="0.35">
      <c r="D5896" s="21">
        <f t="shared" ref="D5896:D5959" si="927">D5895+1/24</f>
        <v>39693.416666652382</v>
      </c>
      <c r="E5896" s="21" t="b">
        <f t="shared" si="920"/>
        <v>0</v>
      </c>
      <c r="F5896" s="21" t="b">
        <f t="shared" si="921"/>
        <v>0</v>
      </c>
      <c r="G5896" s="20">
        <f t="shared" si="922"/>
        <v>1</v>
      </c>
      <c r="H5896" s="20">
        <f t="shared" si="923"/>
        <v>24</v>
      </c>
      <c r="I5896" s="20">
        <f t="shared" ref="I5896:I5959" si="928">IF(I5895&gt;=H5896,1,I5895+1)</f>
        <v>11</v>
      </c>
      <c r="J5896" s="21">
        <f t="shared" ref="J5896:J5959" si="929">IF(I5896=1,J5895+1,J5895)</f>
        <v>39693</v>
      </c>
      <c r="K5896" s="21"/>
      <c r="L5896" s="21" t="str">
        <f t="shared" si="924"/>
        <v>Tuesday</v>
      </c>
      <c r="M5896" s="20">
        <f t="shared" si="925"/>
        <v>9</v>
      </c>
      <c r="N5896" s="19">
        <v>6040.5</v>
      </c>
      <c r="O5896" s="4">
        <f>MATCH(N5896-1,'Supply Data'!$K$12:$K$17)+1</f>
        <v>5</v>
      </c>
      <c r="P5896">
        <f>INDEX('Supply Data'!$L$12:$L$17,'Demand Data'!O5896)</f>
        <v>75</v>
      </c>
      <c r="R5896" t="str">
        <f t="shared" si="926"/>
        <v>02-Sep-08 Tuesday 11</v>
      </c>
    </row>
    <row r="5897" spans="4:18" x14ac:dyDescent="0.35">
      <c r="D5897" s="21">
        <f t="shared" si="927"/>
        <v>39693.458333319046</v>
      </c>
      <c r="E5897" s="21" t="b">
        <f t="shared" si="920"/>
        <v>0</v>
      </c>
      <c r="F5897" s="21" t="b">
        <f t="shared" si="921"/>
        <v>0</v>
      </c>
      <c r="G5897" s="20">
        <f t="shared" si="922"/>
        <v>1</v>
      </c>
      <c r="H5897" s="20">
        <f t="shared" si="923"/>
        <v>24</v>
      </c>
      <c r="I5897" s="20">
        <f t="shared" si="928"/>
        <v>12</v>
      </c>
      <c r="J5897" s="21">
        <f t="shared" si="929"/>
        <v>39693</v>
      </c>
      <c r="K5897" s="21"/>
      <c r="L5897" s="21" t="str">
        <f t="shared" si="924"/>
        <v>Tuesday</v>
      </c>
      <c r="M5897" s="20">
        <f t="shared" si="925"/>
        <v>9</v>
      </c>
      <c r="N5897" s="19">
        <v>5892</v>
      </c>
      <c r="O5897" s="4">
        <f>MATCH(N5897-1,'Supply Data'!$K$12:$K$17)+1</f>
        <v>5</v>
      </c>
      <c r="P5897">
        <f>INDEX('Supply Data'!$L$12:$L$17,'Demand Data'!O5897)</f>
        <v>75</v>
      </c>
      <c r="R5897" t="str">
        <f t="shared" si="926"/>
        <v>02-Sep-08 Tuesday 12</v>
      </c>
    </row>
    <row r="5898" spans="4:18" x14ac:dyDescent="0.35">
      <c r="D5898" s="21">
        <f t="shared" si="927"/>
        <v>39693.49999998571</v>
      </c>
      <c r="E5898" s="21" t="b">
        <f t="shared" si="920"/>
        <v>0</v>
      </c>
      <c r="F5898" s="21" t="b">
        <f t="shared" si="921"/>
        <v>0</v>
      </c>
      <c r="G5898" s="20">
        <f t="shared" si="922"/>
        <v>1</v>
      </c>
      <c r="H5898" s="20">
        <f t="shared" si="923"/>
        <v>24</v>
      </c>
      <c r="I5898" s="20">
        <f t="shared" si="928"/>
        <v>13</v>
      </c>
      <c r="J5898" s="21">
        <f t="shared" si="929"/>
        <v>39693</v>
      </c>
      <c r="K5898" s="21"/>
      <c r="L5898" s="21" t="str">
        <f t="shared" si="924"/>
        <v>Tuesday</v>
      </c>
      <c r="M5898" s="20">
        <f t="shared" si="925"/>
        <v>9</v>
      </c>
      <c r="N5898" s="19">
        <v>5923.5</v>
      </c>
      <c r="O5898" s="4">
        <f>MATCH(N5898-1,'Supply Data'!$K$12:$K$17)+1</f>
        <v>5</v>
      </c>
      <c r="P5898">
        <f>INDEX('Supply Data'!$L$12:$L$17,'Demand Data'!O5898)</f>
        <v>75</v>
      </c>
      <c r="R5898" t="str">
        <f t="shared" si="926"/>
        <v>02-Sep-08 Tuesday 13</v>
      </c>
    </row>
    <row r="5899" spans="4:18" x14ac:dyDescent="0.35">
      <c r="D5899" s="21">
        <f t="shared" si="927"/>
        <v>39693.541666652374</v>
      </c>
      <c r="E5899" s="21" t="b">
        <f t="shared" si="920"/>
        <v>0</v>
      </c>
      <c r="F5899" s="21" t="b">
        <f t="shared" si="921"/>
        <v>0</v>
      </c>
      <c r="G5899" s="20">
        <f t="shared" si="922"/>
        <v>1</v>
      </c>
      <c r="H5899" s="20">
        <f t="shared" si="923"/>
        <v>24</v>
      </c>
      <c r="I5899" s="20">
        <f t="shared" si="928"/>
        <v>14</v>
      </c>
      <c r="J5899" s="21">
        <f t="shared" si="929"/>
        <v>39693</v>
      </c>
      <c r="K5899" s="21"/>
      <c r="L5899" s="21" t="str">
        <f t="shared" si="924"/>
        <v>Tuesday</v>
      </c>
      <c r="M5899" s="20">
        <f t="shared" si="925"/>
        <v>9</v>
      </c>
      <c r="N5899" s="19">
        <v>6070.5</v>
      </c>
      <c r="O5899" s="4">
        <f>MATCH(N5899-1,'Supply Data'!$K$12:$K$17)+1</f>
        <v>5</v>
      </c>
      <c r="P5899">
        <f>INDEX('Supply Data'!$L$12:$L$17,'Demand Data'!O5899)</f>
        <v>75</v>
      </c>
      <c r="R5899" t="str">
        <f t="shared" si="926"/>
        <v>02-Sep-08 Tuesday 14</v>
      </c>
    </row>
    <row r="5900" spans="4:18" x14ac:dyDescent="0.35">
      <c r="D5900" s="21">
        <f t="shared" si="927"/>
        <v>39693.583333319039</v>
      </c>
      <c r="E5900" s="21" t="b">
        <f t="shared" si="920"/>
        <v>0</v>
      </c>
      <c r="F5900" s="21" t="b">
        <f t="shared" si="921"/>
        <v>0</v>
      </c>
      <c r="G5900" s="20">
        <f t="shared" si="922"/>
        <v>1</v>
      </c>
      <c r="H5900" s="20">
        <f t="shared" si="923"/>
        <v>24</v>
      </c>
      <c r="I5900" s="20">
        <f t="shared" si="928"/>
        <v>15</v>
      </c>
      <c r="J5900" s="21">
        <f t="shared" si="929"/>
        <v>39693</v>
      </c>
      <c r="K5900" s="21"/>
      <c r="L5900" s="21" t="str">
        <f t="shared" si="924"/>
        <v>Tuesday</v>
      </c>
      <c r="M5900" s="20">
        <f t="shared" si="925"/>
        <v>9</v>
      </c>
      <c r="N5900" s="19">
        <v>5986.5</v>
      </c>
      <c r="O5900" s="4">
        <f>MATCH(N5900-1,'Supply Data'!$K$12:$K$17)+1</f>
        <v>5</v>
      </c>
      <c r="P5900">
        <f>INDEX('Supply Data'!$L$12:$L$17,'Demand Data'!O5900)</f>
        <v>75</v>
      </c>
      <c r="R5900" t="str">
        <f t="shared" si="926"/>
        <v>02-Sep-08 Tuesday 15</v>
      </c>
    </row>
    <row r="5901" spans="4:18" x14ac:dyDescent="0.35">
      <c r="D5901" s="21">
        <f t="shared" si="927"/>
        <v>39693.624999985703</v>
      </c>
      <c r="E5901" s="21" t="b">
        <f t="shared" si="920"/>
        <v>0</v>
      </c>
      <c r="F5901" s="21" t="b">
        <f t="shared" si="921"/>
        <v>0</v>
      </c>
      <c r="G5901" s="20">
        <f t="shared" si="922"/>
        <v>1</v>
      </c>
      <c r="H5901" s="20">
        <f t="shared" si="923"/>
        <v>24</v>
      </c>
      <c r="I5901" s="20">
        <f t="shared" si="928"/>
        <v>16</v>
      </c>
      <c r="J5901" s="21">
        <f t="shared" si="929"/>
        <v>39693</v>
      </c>
      <c r="K5901" s="21"/>
      <c r="L5901" s="21" t="str">
        <f t="shared" si="924"/>
        <v>Tuesday</v>
      </c>
      <c r="M5901" s="20">
        <f t="shared" si="925"/>
        <v>9</v>
      </c>
      <c r="N5901" s="19">
        <v>5875.5</v>
      </c>
      <c r="O5901" s="4">
        <f>MATCH(N5901-1,'Supply Data'!$K$12:$K$17)+1</f>
        <v>5</v>
      </c>
      <c r="P5901">
        <f>INDEX('Supply Data'!$L$12:$L$17,'Demand Data'!O5901)</f>
        <v>75</v>
      </c>
      <c r="R5901" t="str">
        <f t="shared" si="926"/>
        <v>02-Sep-08 Tuesday 16</v>
      </c>
    </row>
    <row r="5902" spans="4:18" x14ac:dyDescent="0.35">
      <c r="D5902" s="21">
        <f t="shared" si="927"/>
        <v>39693.666666652367</v>
      </c>
      <c r="E5902" s="21" t="b">
        <f t="shared" si="920"/>
        <v>0</v>
      </c>
      <c r="F5902" s="21" t="b">
        <f t="shared" si="921"/>
        <v>0</v>
      </c>
      <c r="G5902" s="20">
        <f t="shared" si="922"/>
        <v>1</v>
      </c>
      <c r="H5902" s="20">
        <f t="shared" si="923"/>
        <v>24</v>
      </c>
      <c r="I5902" s="20">
        <f t="shared" si="928"/>
        <v>17</v>
      </c>
      <c r="J5902" s="21">
        <f t="shared" si="929"/>
        <v>39693</v>
      </c>
      <c r="K5902" s="21"/>
      <c r="L5902" s="21" t="str">
        <f t="shared" si="924"/>
        <v>Tuesday</v>
      </c>
      <c r="M5902" s="20">
        <f t="shared" si="925"/>
        <v>9</v>
      </c>
      <c r="N5902" s="19">
        <v>5412</v>
      </c>
      <c r="O5902" s="4">
        <f>MATCH(N5902-1,'Supply Data'!$K$12:$K$17)+1</f>
        <v>5</v>
      </c>
      <c r="P5902">
        <f>INDEX('Supply Data'!$L$12:$L$17,'Demand Data'!O5902)</f>
        <v>75</v>
      </c>
      <c r="R5902" t="str">
        <f t="shared" si="926"/>
        <v>02-Sep-08 Tuesday 17</v>
      </c>
    </row>
    <row r="5903" spans="4:18" x14ac:dyDescent="0.35">
      <c r="D5903" s="21">
        <f t="shared" si="927"/>
        <v>39693.708333319031</v>
      </c>
      <c r="E5903" s="21" t="b">
        <f t="shared" si="920"/>
        <v>0</v>
      </c>
      <c r="F5903" s="21" t="b">
        <f t="shared" si="921"/>
        <v>0</v>
      </c>
      <c r="G5903" s="20">
        <f t="shared" si="922"/>
        <v>1</v>
      </c>
      <c r="H5903" s="20">
        <f t="shared" si="923"/>
        <v>24</v>
      </c>
      <c r="I5903" s="20">
        <f t="shared" si="928"/>
        <v>18</v>
      </c>
      <c r="J5903" s="21">
        <f t="shared" si="929"/>
        <v>39693</v>
      </c>
      <c r="K5903" s="21"/>
      <c r="L5903" s="21" t="str">
        <f t="shared" si="924"/>
        <v>Tuesday</v>
      </c>
      <c r="M5903" s="20">
        <f t="shared" si="925"/>
        <v>9</v>
      </c>
      <c r="N5903" s="19">
        <v>5173.5</v>
      </c>
      <c r="O5903" s="4">
        <f>MATCH(N5903-1,'Supply Data'!$K$12:$K$17)+1</f>
        <v>5</v>
      </c>
      <c r="P5903">
        <f>INDEX('Supply Data'!$L$12:$L$17,'Demand Data'!O5903)</f>
        <v>75</v>
      </c>
      <c r="R5903" t="str">
        <f t="shared" si="926"/>
        <v>02-Sep-08 Tuesday 18</v>
      </c>
    </row>
    <row r="5904" spans="4:18" x14ac:dyDescent="0.35">
      <c r="D5904" s="21">
        <f t="shared" si="927"/>
        <v>39693.749999985695</v>
      </c>
      <c r="E5904" s="21" t="b">
        <f t="shared" si="920"/>
        <v>0</v>
      </c>
      <c r="F5904" s="21" t="b">
        <f t="shared" si="921"/>
        <v>0</v>
      </c>
      <c r="G5904" s="20">
        <f t="shared" si="922"/>
        <v>1</v>
      </c>
      <c r="H5904" s="20">
        <f t="shared" si="923"/>
        <v>24</v>
      </c>
      <c r="I5904" s="20">
        <f t="shared" si="928"/>
        <v>19</v>
      </c>
      <c r="J5904" s="21">
        <f t="shared" si="929"/>
        <v>39693</v>
      </c>
      <c r="K5904" s="21"/>
      <c r="L5904" s="21" t="str">
        <f t="shared" si="924"/>
        <v>Tuesday</v>
      </c>
      <c r="M5904" s="20">
        <f t="shared" si="925"/>
        <v>9</v>
      </c>
      <c r="N5904" s="19">
        <v>5581.5</v>
      </c>
      <c r="O5904" s="4">
        <f>MATCH(N5904-1,'Supply Data'!$K$12:$K$17)+1</f>
        <v>5</v>
      </c>
      <c r="P5904">
        <f>INDEX('Supply Data'!$L$12:$L$17,'Demand Data'!O5904)</f>
        <v>75</v>
      </c>
      <c r="R5904" t="str">
        <f t="shared" si="926"/>
        <v>02-Sep-08 Tuesday 19</v>
      </c>
    </row>
    <row r="5905" spans="4:18" x14ac:dyDescent="0.35">
      <c r="D5905" s="21">
        <f t="shared" si="927"/>
        <v>39693.79166665236</v>
      </c>
      <c r="E5905" s="21" t="b">
        <f t="shared" si="920"/>
        <v>0</v>
      </c>
      <c r="F5905" s="21" t="b">
        <f t="shared" si="921"/>
        <v>0</v>
      </c>
      <c r="G5905" s="20">
        <f t="shared" si="922"/>
        <v>1</v>
      </c>
      <c r="H5905" s="20">
        <f t="shared" si="923"/>
        <v>24</v>
      </c>
      <c r="I5905" s="20">
        <f t="shared" si="928"/>
        <v>20</v>
      </c>
      <c r="J5905" s="21">
        <f t="shared" si="929"/>
        <v>39693</v>
      </c>
      <c r="K5905" s="21"/>
      <c r="L5905" s="21" t="str">
        <f t="shared" si="924"/>
        <v>Tuesday</v>
      </c>
      <c r="M5905" s="20">
        <f t="shared" si="925"/>
        <v>9</v>
      </c>
      <c r="N5905" s="19">
        <v>5536.5</v>
      </c>
      <c r="O5905" s="4">
        <f>MATCH(N5905-1,'Supply Data'!$K$12:$K$17)+1</f>
        <v>5</v>
      </c>
      <c r="P5905">
        <f>INDEX('Supply Data'!$L$12:$L$17,'Demand Data'!O5905)</f>
        <v>75</v>
      </c>
      <c r="R5905" t="str">
        <f t="shared" si="926"/>
        <v>02-Sep-08 Tuesday 20</v>
      </c>
    </row>
    <row r="5906" spans="4:18" x14ac:dyDescent="0.35">
      <c r="D5906" s="21">
        <f t="shared" si="927"/>
        <v>39693.833333319024</v>
      </c>
      <c r="E5906" s="21" t="b">
        <f t="shared" si="920"/>
        <v>0</v>
      </c>
      <c r="F5906" s="21" t="b">
        <f t="shared" si="921"/>
        <v>0</v>
      </c>
      <c r="G5906" s="20">
        <f t="shared" si="922"/>
        <v>1</v>
      </c>
      <c r="H5906" s="20">
        <f t="shared" si="923"/>
        <v>24</v>
      </c>
      <c r="I5906" s="20">
        <f t="shared" si="928"/>
        <v>21</v>
      </c>
      <c r="J5906" s="21">
        <f t="shared" si="929"/>
        <v>39693</v>
      </c>
      <c r="K5906" s="21"/>
      <c r="L5906" s="21" t="str">
        <f t="shared" si="924"/>
        <v>Tuesday</v>
      </c>
      <c r="M5906" s="20">
        <f t="shared" si="925"/>
        <v>9</v>
      </c>
      <c r="N5906" s="19">
        <v>5253</v>
      </c>
      <c r="O5906" s="4">
        <f>MATCH(N5906-1,'Supply Data'!$K$12:$K$17)+1</f>
        <v>5</v>
      </c>
      <c r="P5906">
        <f>INDEX('Supply Data'!$L$12:$L$17,'Demand Data'!O5906)</f>
        <v>75</v>
      </c>
      <c r="R5906" t="str">
        <f t="shared" si="926"/>
        <v>02-Sep-08 Tuesday 21</v>
      </c>
    </row>
    <row r="5907" spans="4:18" x14ac:dyDescent="0.35">
      <c r="D5907" s="21">
        <f t="shared" si="927"/>
        <v>39693.874999985688</v>
      </c>
      <c r="E5907" s="21" t="b">
        <f t="shared" si="920"/>
        <v>0</v>
      </c>
      <c r="F5907" s="21" t="b">
        <f t="shared" si="921"/>
        <v>0</v>
      </c>
      <c r="G5907" s="20">
        <f t="shared" si="922"/>
        <v>1</v>
      </c>
      <c r="H5907" s="20">
        <f t="shared" si="923"/>
        <v>24</v>
      </c>
      <c r="I5907" s="20">
        <f t="shared" si="928"/>
        <v>22</v>
      </c>
      <c r="J5907" s="21">
        <f t="shared" si="929"/>
        <v>39693</v>
      </c>
      <c r="K5907" s="21"/>
      <c r="L5907" s="21" t="str">
        <f t="shared" si="924"/>
        <v>Tuesday</v>
      </c>
      <c r="M5907" s="20">
        <f t="shared" si="925"/>
        <v>9</v>
      </c>
      <c r="N5907" s="19">
        <v>5076</v>
      </c>
      <c r="O5907" s="4">
        <f>MATCH(N5907-1,'Supply Data'!$K$12:$K$17)+1</f>
        <v>5</v>
      </c>
      <c r="P5907">
        <f>INDEX('Supply Data'!$L$12:$L$17,'Demand Data'!O5907)</f>
        <v>75</v>
      </c>
      <c r="R5907" t="str">
        <f t="shared" si="926"/>
        <v>02-Sep-08 Tuesday 22</v>
      </c>
    </row>
    <row r="5908" spans="4:18" x14ac:dyDescent="0.35">
      <c r="D5908" s="21">
        <f t="shared" si="927"/>
        <v>39693.916666652352</v>
      </c>
      <c r="E5908" s="21" t="b">
        <f t="shared" si="920"/>
        <v>0</v>
      </c>
      <c r="F5908" s="21" t="b">
        <f t="shared" si="921"/>
        <v>0</v>
      </c>
      <c r="G5908" s="20">
        <f t="shared" si="922"/>
        <v>1</v>
      </c>
      <c r="H5908" s="20">
        <f t="shared" si="923"/>
        <v>24</v>
      </c>
      <c r="I5908" s="20">
        <f t="shared" si="928"/>
        <v>23</v>
      </c>
      <c r="J5908" s="21">
        <f t="shared" si="929"/>
        <v>39693</v>
      </c>
      <c r="K5908" s="21"/>
      <c r="L5908" s="21" t="str">
        <f t="shared" si="924"/>
        <v>Tuesday</v>
      </c>
      <c r="M5908" s="20">
        <f t="shared" si="925"/>
        <v>9</v>
      </c>
      <c r="N5908" s="19">
        <v>4557</v>
      </c>
      <c r="O5908" s="4">
        <f>MATCH(N5908-1,'Supply Data'!$K$12:$K$17)+1</f>
        <v>4</v>
      </c>
      <c r="P5908">
        <f>INDEX('Supply Data'!$L$12:$L$17,'Demand Data'!O5908)</f>
        <v>50</v>
      </c>
      <c r="R5908" t="str">
        <f t="shared" si="926"/>
        <v>02-Sep-08 Tuesday 23</v>
      </c>
    </row>
    <row r="5909" spans="4:18" x14ac:dyDescent="0.35">
      <c r="D5909" s="21">
        <f t="shared" si="927"/>
        <v>39693.958333319017</v>
      </c>
      <c r="E5909" s="21" t="b">
        <f t="shared" si="920"/>
        <v>0</v>
      </c>
      <c r="F5909" s="21" t="b">
        <f t="shared" si="921"/>
        <v>0</v>
      </c>
      <c r="G5909" s="20">
        <f t="shared" si="922"/>
        <v>1</v>
      </c>
      <c r="H5909" s="20">
        <f t="shared" si="923"/>
        <v>24</v>
      </c>
      <c r="I5909" s="20">
        <f t="shared" si="928"/>
        <v>24</v>
      </c>
      <c r="J5909" s="21">
        <f t="shared" si="929"/>
        <v>39693</v>
      </c>
      <c r="K5909" s="21"/>
      <c r="L5909" s="21" t="str">
        <f t="shared" si="924"/>
        <v>Tuesday</v>
      </c>
      <c r="M5909" s="20">
        <f t="shared" si="925"/>
        <v>9</v>
      </c>
      <c r="N5909" s="19">
        <v>4372.5</v>
      </c>
      <c r="O5909" s="4">
        <f>MATCH(N5909-1,'Supply Data'!$K$12:$K$17)+1</f>
        <v>4</v>
      </c>
      <c r="P5909">
        <f>INDEX('Supply Data'!$L$12:$L$17,'Demand Data'!O5909)</f>
        <v>50</v>
      </c>
      <c r="R5909" t="str">
        <f t="shared" si="926"/>
        <v>02-Sep-08 Tuesday 24</v>
      </c>
    </row>
    <row r="5910" spans="4:18" x14ac:dyDescent="0.35">
      <c r="D5910" s="21">
        <f t="shared" si="927"/>
        <v>39693.999999985681</v>
      </c>
      <c r="E5910" s="21" t="b">
        <f t="shared" si="920"/>
        <v>0</v>
      </c>
      <c r="F5910" s="21" t="b">
        <f t="shared" si="921"/>
        <v>0</v>
      </c>
      <c r="G5910" s="20">
        <f t="shared" si="922"/>
        <v>1</v>
      </c>
      <c r="H5910" s="20">
        <f t="shared" si="923"/>
        <v>24</v>
      </c>
      <c r="I5910" s="20">
        <f t="shared" si="928"/>
        <v>1</v>
      </c>
      <c r="J5910" s="21">
        <f t="shared" si="929"/>
        <v>39694</v>
      </c>
      <c r="K5910" s="21"/>
      <c r="L5910" s="21" t="str">
        <f t="shared" si="924"/>
        <v>Wednesday</v>
      </c>
      <c r="M5910" s="20">
        <f t="shared" si="925"/>
        <v>9</v>
      </c>
      <c r="N5910" s="19">
        <v>4248</v>
      </c>
      <c r="O5910" s="4">
        <f>MATCH(N5910-1,'Supply Data'!$K$12:$K$17)+1</f>
        <v>4</v>
      </c>
      <c r="P5910">
        <f>INDEX('Supply Data'!$L$12:$L$17,'Demand Data'!O5910)</f>
        <v>50</v>
      </c>
      <c r="R5910" t="str">
        <f t="shared" si="926"/>
        <v>03-Sep-08 Wednesday 1</v>
      </c>
    </row>
    <row r="5911" spans="4:18" x14ac:dyDescent="0.35">
      <c r="D5911" s="21">
        <f t="shared" si="927"/>
        <v>39694.041666652345</v>
      </c>
      <c r="E5911" s="21" t="b">
        <f t="shared" si="920"/>
        <v>0</v>
      </c>
      <c r="F5911" s="21" t="b">
        <f t="shared" si="921"/>
        <v>0</v>
      </c>
      <c r="G5911" s="20">
        <f t="shared" si="922"/>
        <v>1</v>
      </c>
      <c r="H5911" s="20">
        <f t="shared" si="923"/>
        <v>24</v>
      </c>
      <c r="I5911" s="20">
        <f t="shared" si="928"/>
        <v>2</v>
      </c>
      <c r="J5911" s="21">
        <f t="shared" si="929"/>
        <v>39694</v>
      </c>
      <c r="K5911" s="21"/>
      <c r="L5911" s="21" t="str">
        <f t="shared" si="924"/>
        <v>Wednesday</v>
      </c>
      <c r="M5911" s="20">
        <f t="shared" si="925"/>
        <v>9</v>
      </c>
      <c r="N5911" s="19">
        <v>3228</v>
      </c>
      <c r="O5911" s="4">
        <f>MATCH(N5911-1,'Supply Data'!$K$12:$K$17)+1</f>
        <v>3</v>
      </c>
      <c r="P5911">
        <f>INDEX('Supply Data'!$L$12:$L$17,'Demand Data'!O5911)</f>
        <v>23</v>
      </c>
      <c r="R5911" t="str">
        <f t="shared" si="926"/>
        <v>03-Sep-08 Wednesday 2</v>
      </c>
    </row>
    <row r="5912" spans="4:18" x14ac:dyDescent="0.35">
      <c r="D5912" s="21">
        <f t="shared" si="927"/>
        <v>39694.083333319009</v>
      </c>
      <c r="E5912" s="21" t="b">
        <f t="shared" si="920"/>
        <v>0</v>
      </c>
      <c r="F5912" s="21" t="b">
        <f t="shared" si="921"/>
        <v>0</v>
      </c>
      <c r="G5912" s="20">
        <f t="shared" si="922"/>
        <v>1</v>
      </c>
      <c r="H5912" s="20">
        <f t="shared" si="923"/>
        <v>24</v>
      </c>
      <c r="I5912" s="20">
        <f t="shared" si="928"/>
        <v>3</v>
      </c>
      <c r="J5912" s="21">
        <f t="shared" si="929"/>
        <v>39694</v>
      </c>
      <c r="K5912" s="21"/>
      <c r="L5912" s="21" t="str">
        <f t="shared" si="924"/>
        <v>Wednesday</v>
      </c>
      <c r="M5912" s="20">
        <f t="shared" si="925"/>
        <v>9</v>
      </c>
      <c r="N5912" s="19">
        <v>3949.5</v>
      </c>
      <c r="O5912" s="4">
        <f>MATCH(N5912-1,'Supply Data'!$K$12:$K$17)+1</f>
        <v>4</v>
      </c>
      <c r="P5912">
        <f>INDEX('Supply Data'!$L$12:$L$17,'Demand Data'!O5912)</f>
        <v>50</v>
      </c>
      <c r="R5912" t="str">
        <f t="shared" si="926"/>
        <v>03-Sep-08 Wednesday 3</v>
      </c>
    </row>
    <row r="5913" spans="4:18" x14ac:dyDescent="0.35">
      <c r="D5913" s="21">
        <f t="shared" si="927"/>
        <v>39694.124999985674</v>
      </c>
      <c r="E5913" s="21" t="b">
        <f t="shared" si="920"/>
        <v>0</v>
      </c>
      <c r="F5913" s="21" t="b">
        <f t="shared" si="921"/>
        <v>0</v>
      </c>
      <c r="G5913" s="20">
        <f t="shared" si="922"/>
        <v>1</v>
      </c>
      <c r="H5913" s="20">
        <f t="shared" si="923"/>
        <v>24</v>
      </c>
      <c r="I5913" s="20">
        <f t="shared" si="928"/>
        <v>4</v>
      </c>
      <c r="J5913" s="21">
        <f t="shared" si="929"/>
        <v>39694</v>
      </c>
      <c r="K5913" s="21"/>
      <c r="L5913" s="21" t="str">
        <f t="shared" si="924"/>
        <v>Wednesday</v>
      </c>
      <c r="M5913" s="20">
        <f t="shared" si="925"/>
        <v>9</v>
      </c>
      <c r="N5913" s="19">
        <v>3984</v>
      </c>
      <c r="O5913" s="4">
        <f>MATCH(N5913-1,'Supply Data'!$K$12:$K$17)+1</f>
        <v>4</v>
      </c>
      <c r="P5913">
        <f>INDEX('Supply Data'!$L$12:$L$17,'Demand Data'!O5913)</f>
        <v>50</v>
      </c>
      <c r="R5913" t="str">
        <f t="shared" si="926"/>
        <v>03-Sep-08 Wednesday 4</v>
      </c>
    </row>
    <row r="5914" spans="4:18" x14ac:dyDescent="0.35">
      <c r="D5914" s="21">
        <f t="shared" si="927"/>
        <v>39694.166666652338</v>
      </c>
      <c r="E5914" s="21" t="b">
        <f t="shared" si="920"/>
        <v>0</v>
      </c>
      <c r="F5914" s="21" t="b">
        <f t="shared" si="921"/>
        <v>0</v>
      </c>
      <c r="G5914" s="20">
        <f t="shared" si="922"/>
        <v>1</v>
      </c>
      <c r="H5914" s="20">
        <f t="shared" si="923"/>
        <v>24</v>
      </c>
      <c r="I5914" s="20">
        <f t="shared" si="928"/>
        <v>5</v>
      </c>
      <c r="J5914" s="21">
        <f t="shared" si="929"/>
        <v>39694</v>
      </c>
      <c r="K5914" s="21"/>
      <c r="L5914" s="21" t="str">
        <f t="shared" si="924"/>
        <v>Wednesday</v>
      </c>
      <c r="M5914" s="20">
        <f t="shared" si="925"/>
        <v>9</v>
      </c>
      <c r="N5914" s="19">
        <v>4033.5</v>
      </c>
      <c r="O5914" s="4">
        <f>MATCH(N5914-1,'Supply Data'!$K$12:$K$17)+1</f>
        <v>4</v>
      </c>
      <c r="P5914">
        <f>INDEX('Supply Data'!$L$12:$L$17,'Demand Data'!O5914)</f>
        <v>50</v>
      </c>
      <c r="R5914" t="str">
        <f t="shared" si="926"/>
        <v>03-Sep-08 Wednesday 5</v>
      </c>
    </row>
    <row r="5915" spans="4:18" x14ac:dyDescent="0.35">
      <c r="D5915" s="21">
        <f t="shared" si="927"/>
        <v>39694.208333319002</v>
      </c>
      <c r="E5915" s="21" t="b">
        <f t="shared" si="920"/>
        <v>0</v>
      </c>
      <c r="F5915" s="21" t="b">
        <f t="shared" si="921"/>
        <v>0</v>
      </c>
      <c r="G5915" s="20">
        <f t="shared" si="922"/>
        <v>1</v>
      </c>
      <c r="H5915" s="20">
        <f t="shared" si="923"/>
        <v>24</v>
      </c>
      <c r="I5915" s="20">
        <f t="shared" si="928"/>
        <v>6</v>
      </c>
      <c r="J5915" s="21">
        <f t="shared" si="929"/>
        <v>39694</v>
      </c>
      <c r="K5915" s="21"/>
      <c r="L5915" s="21" t="str">
        <f t="shared" si="924"/>
        <v>Wednesday</v>
      </c>
      <c r="M5915" s="20">
        <f t="shared" si="925"/>
        <v>9</v>
      </c>
      <c r="N5915" s="19">
        <v>4128</v>
      </c>
      <c r="O5915" s="4">
        <f>MATCH(N5915-1,'Supply Data'!$K$12:$K$17)+1</f>
        <v>4</v>
      </c>
      <c r="P5915">
        <f>INDEX('Supply Data'!$L$12:$L$17,'Demand Data'!O5915)</f>
        <v>50</v>
      </c>
      <c r="R5915" t="str">
        <f t="shared" si="926"/>
        <v>03-Sep-08 Wednesday 6</v>
      </c>
    </row>
    <row r="5916" spans="4:18" x14ac:dyDescent="0.35">
      <c r="D5916" s="21">
        <f t="shared" si="927"/>
        <v>39694.249999985666</v>
      </c>
      <c r="E5916" s="21" t="b">
        <f t="shared" si="920"/>
        <v>0</v>
      </c>
      <c r="F5916" s="21" t="b">
        <f t="shared" si="921"/>
        <v>0</v>
      </c>
      <c r="G5916" s="20">
        <f t="shared" si="922"/>
        <v>1</v>
      </c>
      <c r="H5916" s="20">
        <f t="shared" si="923"/>
        <v>24</v>
      </c>
      <c r="I5916" s="20">
        <f t="shared" si="928"/>
        <v>7</v>
      </c>
      <c r="J5916" s="21">
        <f t="shared" si="929"/>
        <v>39694</v>
      </c>
      <c r="K5916" s="21"/>
      <c r="L5916" s="21" t="str">
        <f t="shared" si="924"/>
        <v>Wednesday</v>
      </c>
      <c r="M5916" s="20">
        <f t="shared" si="925"/>
        <v>9</v>
      </c>
      <c r="N5916" s="19">
        <v>4188</v>
      </c>
      <c r="O5916" s="4">
        <f>MATCH(N5916-1,'Supply Data'!$K$12:$K$17)+1</f>
        <v>4</v>
      </c>
      <c r="P5916">
        <f>INDEX('Supply Data'!$L$12:$L$17,'Demand Data'!O5916)</f>
        <v>50</v>
      </c>
      <c r="R5916" t="str">
        <f t="shared" si="926"/>
        <v>03-Sep-08 Wednesday 7</v>
      </c>
    </row>
    <row r="5917" spans="4:18" x14ac:dyDescent="0.35">
      <c r="D5917" s="21">
        <f t="shared" si="927"/>
        <v>39694.291666652331</v>
      </c>
      <c r="E5917" s="21" t="b">
        <f t="shared" si="920"/>
        <v>0</v>
      </c>
      <c r="F5917" s="21" t="b">
        <f t="shared" si="921"/>
        <v>0</v>
      </c>
      <c r="G5917" s="20">
        <f t="shared" si="922"/>
        <v>1</v>
      </c>
      <c r="H5917" s="20">
        <f t="shared" si="923"/>
        <v>24</v>
      </c>
      <c r="I5917" s="20">
        <f t="shared" si="928"/>
        <v>8</v>
      </c>
      <c r="J5917" s="21">
        <f t="shared" si="929"/>
        <v>39694</v>
      </c>
      <c r="K5917" s="21"/>
      <c r="L5917" s="21" t="str">
        <f t="shared" si="924"/>
        <v>Wednesday</v>
      </c>
      <c r="M5917" s="20">
        <f t="shared" si="925"/>
        <v>9</v>
      </c>
      <c r="N5917" s="19">
        <v>4903.5</v>
      </c>
      <c r="O5917" s="4">
        <f>MATCH(N5917-1,'Supply Data'!$K$12:$K$17)+1</f>
        <v>5</v>
      </c>
      <c r="P5917">
        <f>INDEX('Supply Data'!$L$12:$L$17,'Demand Data'!O5917)</f>
        <v>75</v>
      </c>
      <c r="R5917" t="str">
        <f t="shared" si="926"/>
        <v>03-Sep-08 Wednesday 8</v>
      </c>
    </row>
    <row r="5918" spans="4:18" x14ac:dyDescent="0.35">
      <c r="D5918" s="21">
        <f t="shared" si="927"/>
        <v>39694.333333318995</v>
      </c>
      <c r="E5918" s="21" t="b">
        <f t="shared" si="920"/>
        <v>0</v>
      </c>
      <c r="F5918" s="21" t="b">
        <f t="shared" si="921"/>
        <v>0</v>
      </c>
      <c r="G5918" s="20">
        <f t="shared" si="922"/>
        <v>1</v>
      </c>
      <c r="H5918" s="20">
        <f t="shared" si="923"/>
        <v>24</v>
      </c>
      <c r="I5918" s="20">
        <f t="shared" si="928"/>
        <v>9</v>
      </c>
      <c r="J5918" s="21">
        <f t="shared" si="929"/>
        <v>39694</v>
      </c>
      <c r="K5918" s="21"/>
      <c r="L5918" s="21" t="str">
        <f t="shared" si="924"/>
        <v>Wednesday</v>
      </c>
      <c r="M5918" s="20">
        <f t="shared" si="925"/>
        <v>9</v>
      </c>
      <c r="N5918" s="19">
        <v>5539.5</v>
      </c>
      <c r="O5918" s="4">
        <f>MATCH(N5918-1,'Supply Data'!$K$12:$K$17)+1</f>
        <v>5</v>
      </c>
      <c r="P5918">
        <f>INDEX('Supply Data'!$L$12:$L$17,'Demand Data'!O5918)</f>
        <v>75</v>
      </c>
      <c r="R5918" t="str">
        <f t="shared" si="926"/>
        <v>03-Sep-08 Wednesday 9</v>
      </c>
    </row>
    <row r="5919" spans="4:18" x14ac:dyDescent="0.35">
      <c r="D5919" s="21">
        <f t="shared" si="927"/>
        <v>39694.374999985659</v>
      </c>
      <c r="E5919" s="21" t="b">
        <f t="shared" si="920"/>
        <v>0</v>
      </c>
      <c r="F5919" s="21" t="b">
        <f t="shared" si="921"/>
        <v>0</v>
      </c>
      <c r="G5919" s="20">
        <f t="shared" si="922"/>
        <v>1</v>
      </c>
      <c r="H5919" s="20">
        <f t="shared" si="923"/>
        <v>24</v>
      </c>
      <c r="I5919" s="20">
        <f t="shared" si="928"/>
        <v>10</v>
      </c>
      <c r="J5919" s="21">
        <f t="shared" si="929"/>
        <v>39694</v>
      </c>
      <c r="K5919" s="21"/>
      <c r="L5919" s="21" t="str">
        <f t="shared" si="924"/>
        <v>Wednesday</v>
      </c>
      <c r="M5919" s="20">
        <f t="shared" si="925"/>
        <v>9</v>
      </c>
      <c r="N5919" s="19">
        <v>5823</v>
      </c>
      <c r="O5919" s="4">
        <f>MATCH(N5919-1,'Supply Data'!$K$12:$K$17)+1</f>
        <v>5</v>
      </c>
      <c r="P5919">
        <f>INDEX('Supply Data'!$L$12:$L$17,'Demand Data'!O5919)</f>
        <v>75</v>
      </c>
      <c r="R5919" t="str">
        <f t="shared" si="926"/>
        <v>03-Sep-08 Wednesday 10</v>
      </c>
    </row>
    <row r="5920" spans="4:18" x14ac:dyDescent="0.35">
      <c r="D5920" s="21">
        <f t="shared" si="927"/>
        <v>39694.416666652323</v>
      </c>
      <c r="E5920" s="21" t="b">
        <f t="shared" si="920"/>
        <v>0</v>
      </c>
      <c r="F5920" s="21" t="b">
        <f t="shared" si="921"/>
        <v>0</v>
      </c>
      <c r="G5920" s="20">
        <f t="shared" si="922"/>
        <v>1</v>
      </c>
      <c r="H5920" s="20">
        <f t="shared" si="923"/>
        <v>24</v>
      </c>
      <c r="I5920" s="20">
        <f t="shared" si="928"/>
        <v>11</v>
      </c>
      <c r="J5920" s="21">
        <f t="shared" si="929"/>
        <v>39694</v>
      </c>
      <c r="K5920" s="21"/>
      <c r="L5920" s="21" t="str">
        <f t="shared" si="924"/>
        <v>Wednesday</v>
      </c>
      <c r="M5920" s="20">
        <f t="shared" si="925"/>
        <v>9</v>
      </c>
      <c r="N5920" s="19">
        <v>6013.5</v>
      </c>
      <c r="O5920" s="4">
        <f>MATCH(N5920-1,'Supply Data'!$K$12:$K$17)+1</f>
        <v>5</v>
      </c>
      <c r="P5920">
        <f>INDEX('Supply Data'!$L$12:$L$17,'Demand Data'!O5920)</f>
        <v>75</v>
      </c>
      <c r="R5920" t="str">
        <f t="shared" si="926"/>
        <v>03-Sep-08 Wednesday 11</v>
      </c>
    </row>
    <row r="5921" spans="4:18" x14ac:dyDescent="0.35">
      <c r="D5921" s="21">
        <f t="shared" si="927"/>
        <v>39694.458333318988</v>
      </c>
      <c r="E5921" s="21" t="b">
        <f t="shared" si="920"/>
        <v>0</v>
      </c>
      <c r="F5921" s="21" t="b">
        <f t="shared" si="921"/>
        <v>0</v>
      </c>
      <c r="G5921" s="20">
        <f t="shared" si="922"/>
        <v>1</v>
      </c>
      <c r="H5921" s="20">
        <f t="shared" si="923"/>
        <v>24</v>
      </c>
      <c r="I5921" s="20">
        <f t="shared" si="928"/>
        <v>12</v>
      </c>
      <c r="J5921" s="21">
        <f t="shared" si="929"/>
        <v>39694</v>
      </c>
      <c r="K5921" s="21"/>
      <c r="L5921" s="21" t="str">
        <f t="shared" si="924"/>
        <v>Wednesday</v>
      </c>
      <c r="M5921" s="20">
        <f t="shared" si="925"/>
        <v>9</v>
      </c>
      <c r="N5921" s="19">
        <v>5790</v>
      </c>
      <c r="O5921" s="4">
        <f>MATCH(N5921-1,'Supply Data'!$K$12:$K$17)+1</f>
        <v>5</v>
      </c>
      <c r="P5921">
        <f>INDEX('Supply Data'!$L$12:$L$17,'Demand Data'!O5921)</f>
        <v>75</v>
      </c>
      <c r="R5921" t="str">
        <f t="shared" si="926"/>
        <v>03-Sep-08 Wednesday 12</v>
      </c>
    </row>
    <row r="5922" spans="4:18" x14ac:dyDescent="0.35">
      <c r="D5922" s="21">
        <f t="shared" si="927"/>
        <v>39694.499999985652</v>
      </c>
      <c r="E5922" s="21" t="b">
        <f t="shared" si="920"/>
        <v>0</v>
      </c>
      <c r="F5922" s="21" t="b">
        <f t="shared" si="921"/>
        <v>0</v>
      </c>
      <c r="G5922" s="20">
        <f t="shared" si="922"/>
        <v>1</v>
      </c>
      <c r="H5922" s="20">
        <f t="shared" si="923"/>
        <v>24</v>
      </c>
      <c r="I5922" s="20">
        <f t="shared" si="928"/>
        <v>13</v>
      </c>
      <c r="J5922" s="21">
        <f t="shared" si="929"/>
        <v>39694</v>
      </c>
      <c r="K5922" s="21"/>
      <c r="L5922" s="21" t="str">
        <f t="shared" si="924"/>
        <v>Wednesday</v>
      </c>
      <c r="M5922" s="20">
        <f t="shared" si="925"/>
        <v>9</v>
      </c>
      <c r="N5922" s="19">
        <v>5754</v>
      </c>
      <c r="O5922" s="4">
        <f>MATCH(N5922-1,'Supply Data'!$K$12:$K$17)+1</f>
        <v>5</v>
      </c>
      <c r="P5922">
        <f>INDEX('Supply Data'!$L$12:$L$17,'Demand Data'!O5922)</f>
        <v>75</v>
      </c>
      <c r="R5922" t="str">
        <f t="shared" si="926"/>
        <v>03-Sep-08 Wednesday 13</v>
      </c>
    </row>
    <row r="5923" spans="4:18" x14ac:dyDescent="0.35">
      <c r="D5923" s="21">
        <f t="shared" si="927"/>
        <v>39694.541666652316</v>
      </c>
      <c r="E5923" s="21" t="b">
        <f t="shared" si="920"/>
        <v>0</v>
      </c>
      <c r="F5923" s="21" t="b">
        <f t="shared" si="921"/>
        <v>0</v>
      </c>
      <c r="G5923" s="20">
        <f t="shared" si="922"/>
        <v>1</v>
      </c>
      <c r="H5923" s="20">
        <f t="shared" si="923"/>
        <v>24</v>
      </c>
      <c r="I5923" s="20">
        <f t="shared" si="928"/>
        <v>14</v>
      </c>
      <c r="J5923" s="21">
        <f t="shared" si="929"/>
        <v>39694</v>
      </c>
      <c r="K5923" s="21"/>
      <c r="L5923" s="21" t="str">
        <f t="shared" si="924"/>
        <v>Wednesday</v>
      </c>
      <c r="M5923" s="20">
        <f t="shared" si="925"/>
        <v>9</v>
      </c>
      <c r="N5923" s="19">
        <v>5847</v>
      </c>
      <c r="O5923" s="4">
        <f>MATCH(N5923-1,'Supply Data'!$K$12:$K$17)+1</f>
        <v>5</v>
      </c>
      <c r="P5923">
        <f>INDEX('Supply Data'!$L$12:$L$17,'Demand Data'!O5923)</f>
        <v>75</v>
      </c>
      <c r="R5923" t="str">
        <f t="shared" si="926"/>
        <v>03-Sep-08 Wednesday 14</v>
      </c>
    </row>
    <row r="5924" spans="4:18" x14ac:dyDescent="0.35">
      <c r="D5924" s="21">
        <f t="shared" si="927"/>
        <v>39694.58333331898</v>
      </c>
      <c r="E5924" s="21" t="b">
        <f t="shared" si="920"/>
        <v>0</v>
      </c>
      <c r="F5924" s="21" t="b">
        <f t="shared" si="921"/>
        <v>0</v>
      </c>
      <c r="G5924" s="20">
        <f t="shared" si="922"/>
        <v>1</v>
      </c>
      <c r="H5924" s="20">
        <f t="shared" si="923"/>
        <v>24</v>
      </c>
      <c r="I5924" s="20">
        <f t="shared" si="928"/>
        <v>15</v>
      </c>
      <c r="J5924" s="21">
        <f t="shared" si="929"/>
        <v>39694</v>
      </c>
      <c r="K5924" s="21"/>
      <c r="L5924" s="21" t="str">
        <f t="shared" si="924"/>
        <v>Wednesday</v>
      </c>
      <c r="M5924" s="20">
        <f t="shared" si="925"/>
        <v>9</v>
      </c>
      <c r="N5924" s="19">
        <v>5727</v>
      </c>
      <c r="O5924" s="4">
        <f>MATCH(N5924-1,'Supply Data'!$K$12:$K$17)+1</f>
        <v>5</v>
      </c>
      <c r="P5924">
        <f>INDEX('Supply Data'!$L$12:$L$17,'Demand Data'!O5924)</f>
        <v>75</v>
      </c>
      <c r="R5924" t="str">
        <f t="shared" si="926"/>
        <v>03-Sep-08 Wednesday 15</v>
      </c>
    </row>
    <row r="5925" spans="4:18" x14ac:dyDescent="0.35">
      <c r="D5925" s="21">
        <f t="shared" si="927"/>
        <v>39694.624999985645</v>
      </c>
      <c r="E5925" s="21" t="b">
        <f t="shared" si="920"/>
        <v>0</v>
      </c>
      <c r="F5925" s="21" t="b">
        <f t="shared" si="921"/>
        <v>0</v>
      </c>
      <c r="G5925" s="20">
        <f t="shared" si="922"/>
        <v>1</v>
      </c>
      <c r="H5925" s="20">
        <f t="shared" si="923"/>
        <v>24</v>
      </c>
      <c r="I5925" s="20">
        <f t="shared" si="928"/>
        <v>16</v>
      </c>
      <c r="J5925" s="21">
        <f t="shared" si="929"/>
        <v>39694</v>
      </c>
      <c r="K5925" s="21"/>
      <c r="L5925" s="21" t="str">
        <f t="shared" si="924"/>
        <v>Wednesday</v>
      </c>
      <c r="M5925" s="20">
        <f t="shared" si="925"/>
        <v>9</v>
      </c>
      <c r="N5925" s="19">
        <v>5743.5</v>
      </c>
      <c r="O5925" s="4">
        <f>MATCH(N5925-1,'Supply Data'!$K$12:$K$17)+1</f>
        <v>5</v>
      </c>
      <c r="P5925">
        <f>INDEX('Supply Data'!$L$12:$L$17,'Demand Data'!O5925)</f>
        <v>75</v>
      </c>
      <c r="R5925" t="str">
        <f t="shared" si="926"/>
        <v>03-Sep-08 Wednesday 16</v>
      </c>
    </row>
    <row r="5926" spans="4:18" x14ac:dyDescent="0.35">
      <c r="D5926" s="21">
        <f t="shared" si="927"/>
        <v>39694.666666652309</v>
      </c>
      <c r="E5926" s="21" t="b">
        <f t="shared" si="920"/>
        <v>0</v>
      </c>
      <c r="F5926" s="21" t="b">
        <f t="shared" si="921"/>
        <v>0</v>
      </c>
      <c r="G5926" s="20">
        <f t="shared" si="922"/>
        <v>1</v>
      </c>
      <c r="H5926" s="20">
        <f t="shared" si="923"/>
        <v>24</v>
      </c>
      <c r="I5926" s="20">
        <f t="shared" si="928"/>
        <v>17</v>
      </c>
      <c r="J5926" s="21">
        <f t="shared" si="929"/>
        <v>39694</v>
      </c>
      <c r="K5926" s="21"/>
      <c r="L5926" s="21" t="str">
        <f t="shared" si="924"/>
        <v>Wednesday</v>
      </c>
      <c r="M5926" s="20">
        <f t="shared" si="925"/>
        <v>9</v>
      </c>
      <c r="N5926" s="19">
        <v>5584.5</v>
      </c>
      <c r="O5926" s="4">
        <f>MATCH(N5926-1,'Supply Data'!$K$12:$K$17)+1</f>
        <v>5</v>
      </c>
      <c r="P5926">
        <f>INDEX('Supply Data'!$L$12:$L$17,'Demand Data'!O5926)</f>
        <v>75</v>
      </c>
      <c r="R5926" t="str">
        <f t="shared" si="926"/>
        <v>03-Sep-08 Wednesday 17</v>
      </c>
    </row>
    <row r="5927" spans="4:18" x14ac:dyDescent="0.35">
      <c r="D5927" s="21">
        <f t="shared" si="927"/>
        <v>39694.708333318973</v>
      </c>
      <c r="E5927" s="21" t="b">
        <f t="shared" si="920"/>
        <v>0</v>
      </c>
      <c r="F5927" s="21" t="b">
        <f t="shared" si="921"/>
        <v>0</v>
      </c>
      <c r="G5927" s="20">
        <f t="shared" si="922"/>
        <v>1</v>
      </c>
      <c r="H5927" s="20">
        <f t="shared" si="923"/>
        <v>24</v>
      </c>
      <c r="I5927" s="20">
        <f t="shared" si="928"/>
        <v>18</v>
      </c>
      <c r="J5927" s="21">
        <f t="shared" si="929"/>
        <v>39694</v>
      </c>
      <c r="K5927" s="21"/>
      <c r="L5927" s="21" t="str">
        <f t="shared" si="924"/>
        <v>Wednesday</v>
      </c>
      <c r="M5927" s="20">
        <f t="shared" si="925"/>
        <v>9</v>
      </c>
      <c r="N5927" s="19">
        <v>5721</v>
      </c>
      <c r="O5927" s="4">
        <f>MATCH(N5927-1,'Supply Data'!$K$12:$K$17)+1</f>
        <v>5</v>
      </c>
      <c r="P5927">
        <f>INDEX('Supply Data'!$L$12:$L$17,'Demand Data'!O5927)</f>
        <v>75</v>
      </c>
      <c r="R5927" t="str">
        <f t="shared" si="926"/>
        <v>03-Sep-08 Wednesday 18</v>
      </c>
    </row>
    <row r="5928" spans="4:18" x14ac:dyDescent="0.35">
      <c r="D5928" s="21">
        <f t="shared" si="927"/>
        <v>39694.749999985637</v>
      </c>
      <c r="E5928" s="21" t="b">
        <f t="shared" si="920"/>
        <v>0</v>
      </c>
      <c r="F5928" s="21" t="b">
        <f t="shared" si="921"/>
        <v>0</v>
      </c>
      <c r="G5928" s="20">
        <f t="shared" si="922"/>
        <v>1</v>
      </c>
      <c r="H5928" s="20">
        <f t="shared" si="923"/>
        <v>24</v>
      </c>
      <c r="I5928" s="20">
        <f t="shared" si="928"/>
        <v>19</v>
      </c>
      <c r="J5928" s="21">
        <f t="shared" si="929"/>
        <v>39694</v>
      </c>
      <c r="K5928" s="21"/>
      <c r="L5928" s="21" t="str">
        <f t="shared" si="924"/>
        <v>Wednesday</v>
      </c>
      <c r="M5928" s="20">
        <f t="shared" si="925"/>
        <v>9</v>
      </c>
      <c r="N5928" s="19">
        <v>6087</v>
      </c>
      <c r="O5928" s="4">
        <f>MATCH(N5928-1,'Supply Data'!$K$12:$K$17)+1</f>
        <v>5</v>
      </c>
      <c r="P5928">
        <f>INDEX('Supply Data'!$L$12:$L$17,'Demand Data'!O5928)</f>
        <v>75</v>
      </c>
      <c r="R5928" t="str">
        <f t="shared" si="926"/>
        <v>03-Sep-08 Wednesday 19</v>
      </c>
    </row>
    <row r="5929" spans="4:18" x14ac:dyDescent="0.35">
      <c r="D5929" s="21">
        <f t="shared" si="927"/>
        <v>39694.791666652302</v>
      </c>
      <c r="E5929" s="21" t="b">
        <f t="shared" si="920"/>
        <v>0</v>
      </c>
      <c r="F5929" s="21" t="b">
        <f t="shared" si="921"/>
        <v>0</v>
      </c>
      <c r="G5929" s="20">
        <f t="shared" si="922"/>
        <v>1</v>
      </c>
      <c r="H5929" s="20">
        <f t="shared" si="923"/>
        <v>24</v>
      </c>
      <c r="I5929" s="20">
        <f t="shared" si="928"/>
        <v>20</v>
      </c>
      <c r="J5929" s="21">
        <f t="shared" si="929"/>
        <v>39694</v>
      </c>
      <c r="K5929" s="21"/>
      <c r="L5929" s="21" t="str">
        <f t="shared" si="924"/>
        <v>Wednesday</v>
      </c>
      <c r="M5929" s="20">
        <f t="shared" si="925"/>
        <v>9</v>
      </c>
      <c r="N5929" s="19">
        <v>5977.5</v>
      </c>
      <c r="O5929" s="4">
        <f>MATCH(N5929-1,'Supply Data'!$K$12:$K$17)+1</f>
        <v>5</v>
      </c>
      <c r="P5929">
        <f>INDEX('Supply Data'!$L$12:$L$17,'Demand Data'!O5929)</f>
        <v>75</v>
      </c>
      <c r="R5929" t="str">
        <f t="shared" si="926"/>
        <v>03-Sep-08 Wednesday 20</v>
      </c>
    </row>
    <row r="5930" spans="4:18" x14ac:dyDescent="0.35">
      <c r="D5930" s="21">
        <f t="shared" si="927"/>
        <v>39694.833333318966</v>
      </c>
      <c r="E5930" s="21" t="b">
        <f t="shared" si="920"/>
        <v>0</v>
      </c>
      <c r="F5930" s="21" t="b">
        <f t="shared" si="921"/>
        <v>0</v>
      </c>
      <c r="G5930" s="20">
        <f t="shared" si="922"/>
        <v>1</v>
      </c>
      <c r="H5930" s="20">
        <f t="shared" si="923"/>
        <v>24</v>
      </c>
      <c r="I5930" s="20">
        <f t="shared" si="928"/>
        <v>21</v>
      </c>
      <c r="J5930" s="21">
        <f t="shared" si="929"/>
        <v>39694</v>
      </c>
      <c r="K5930" s="21"/>
      <c r="L5930" s="21" t="str">
        <f t="shared" si="924"/>
        <v>Wednesday</v>
      </c>
      <c r="M5930" s="20">
        <f t="shared" si="925"/>
        <v>9</v>
      </c>
      <c r="N5930" s="19">
        <v>5673</v>
      </c>
      <c r="O5930" s="4">
        <f>MATCH(N5930-1,'Supply Data'!$K$12:$K$17)+1</f>
        <v>5</v>
      </c>
      <c r="P5930">
        <f>INDEX('Supply Data'!$L$12:$L$17,'Demand Data'!O5930)</f>
        <v>75</v>
      </c>
      <c r="R5930" t="str">
        <f t="shared" si="926"/>
        <v>03-Sep-08 Wednesday 21</v>
      </c>
    </row>
    <row r="5931" spans="4:18" x14ac:dyDescent="0.35">
      <c r="D5931" s="21">
        <f t="shared" si="927"/>
        <v>39694.87499998563</v>
      </c>
      <c r="E5931" s="21" t="b">
        <f t="shared" si="920"/>
        <v>0</v>
      </c>
      <c r="F5931" s="21" t="b">
        <f t="shared" si="921"/>
        <v>0</v>
      </c>
      <c r="G5931" s="20">
        <f t="shared" si="922"/>
        <v>1</v>
      </c>
      <c r="H5931" s="20">
        <f t="shared" si="923"/>
        <v>24</v>
      </c>
      <c r="I5931" s="20">
        <f t="shared" si="928"/>
        <v>22</v>
      </c>
      <c r="J5931" s="21">
        <f t="shared" si="929"/>
        <v>39694</v>
      </c>
      <c r="K5931" s="21"/>
      <c r="L5931" s="21" t="str">
        <f t="shared" si="924"/>
        <v>Wednesday</v>
      </c>
      <c r="M5931" s="20">
        <f t="shared" si="925"/>
        <v>9</v>
      </c>
      <c r="N5931" s="19">
        <v>5305.5</v>
      </c>
      <c r="O5931" s="4">
        <f>MATCH(N5931-1,'Supply Data'!$K$12:$K$17)+1</f>
        <v>5</v>
      </c>
      <c r="P5931">
        <f>INDEX('Supply Data'!$L$12:$L$17,'Demand Data'!O5931)</f>
        <v>75</v>
      </c>
      <c r="R5931" t="str">
        <f t="shared" si="926"/>
        <v>03-Sep-08 Wednesday 22</v>
      </c>
    </row>
    <row r="5932" spans="4:18" x14ac:dyDescent="0.35">
      <c r="D5932" s="21">
        <f t="shared" si="927"/>
        <v>39694.916666652294</v>
      </c>
      <c r="E5932" s="21" t="b">
        <f t="shared" si="920"/>
        <v>0</v>
      </c>
      <c r="F5932" s="21" t="b">
        <f t="shared" si="921"/>
        <v>0</v>
      </c>
      <c r="G5932" s="20">
        <f t="shared" si="922"/>
        <v>1</v>
      </c>
      <c r="H5932" s="20">
        <f t="shared" si="923"/>
        <v>24</v>
      </c>
      <c r="I5932" s="20">
        <f t="shared" si="928"/>
        <v>23</v>
      </c>
      <c r="J5932" s="21">
        <f t="shared" si="929"/>
        <v>39694</v>
      </c>
      <c r="K5932" s="21"/>
      <c r="L5932" s="21" t="str">
        <f t="shared" si="924"/>
        <v>Wednesday</v>
      </c>
      <c r="M5932" s="20">
        <f t="shared" si="925"/>
        <v>9</v>
      </c>
      <c r="N5932" s="19">
        <v>4714.5</v>
      </c>
      <c r="O5932" s="4">
        <f>MATCH(N5932-1,'Supply Data'!$K$12:$K$17)+1</f>
        <v>4</v>
      </c>
      <c r="P5932">
        <f>INDEX('Supply Data'!$L$12:$L$17,'Demand Data'!O5932)</f>
        <v>50</v>
      </c>
      <c r="R5932" t="str">
        <f t="shared" si="926"/>
        <v>03-Sep-08 Wednesday 23</v>
      </c>
    </row>
    <row r="5933" spans="4:18" x14ac:dyDescent="0.35">
      <c r="D5933" s="21">
        <f t="shared" si="927"/>
        <v>39694.958333318958</v>
      </c>
      <c r="E5933" s="21" t="b">
        <f t="shared" si="920"/>
        <v>0</v>
      </c>
      <c r="F5933" s="21" t="b">
        <f t="shared" si="921"/>
        <v>0</v>
      </c>
      <c r="G5933" s="20">
        <f t="shared" si="922"/>
        <v>1</v>
      </c>
      <c r="H5933" s="20">
        <f t="shared" si="923"/>
        <v>24</v>
      </c>
      <c r="I5933" s="20">
        <f t="shared" si="928"/>
        <v>24</v>
      </c>
      <c r="J5933" s="21">
        <f t="shared" si="929"/>
        <v>39694</v>
      </c>
      <c r="K5933" s="21"/>
      <c r="L5933" s="21" t="str">
        <f t="shared" si="924"/>
        <v>Wednesday</v>
      </c>
      <c r="M5933" s="20">
        <f t="shared" si="925"/>
        <v>9</v>
      </c>
      <c r="N5933" s="19">
        <v>4489.5</v>
      </c>
      <c r="O5933" s="4">
        <f>MATCH(N5933-1,'Supply Data'!$K$12:$K$17)+1</f>
        <v>4</v>
      </c>
      <c r="P5933">
        <f>INDEX('Supply Data'!$L$12:$L$17,'Demand Data'!O5933)</f>
        <v>50</v>
      </c>
      <c r="R5933" t="str">
        <f t="shared" si="926"/>
        <v>03-Sep-08 Wednesday 24</v>
      </c>
    </row>
    <row r="5934" spans="4:18" x14ac:dyDescent="0.35">
      <c r="D5934" s="21">
        <f t="shared" si="927"/>
        <v>39694.999999985623</v>
      </c>
      <c r="E5934" s="21" t="b">
        <f t="shared" si="920"/>
        <v>0</v>
      </c>
      <c r="F5934" s="21" t="b">
        <f t="shared" si="921"/>
        <v>0</v>
      </c>
      <c r="G5934" s="20">
        <f t="shared" si="922"/>
        <v>1</v>
      </c>
      <c r="H5934" s="20">
        <f t="shared" si="923"/>
        <v>24</v>
      </c>
      <c r="I5934" s="20">
        <f t="shared" si="928"/>
        <v>1</v>
      </c>
      <c r="J5934" s="21">
        <f t="shared" si="929"/>
        <v>39695</v>
      </c>
      <c r="K5934" s="21"/>
      <c r="L5934" s="21" t="str">
        <f t="shared" si="924"/>
        <v>Thursday</v>
      </c>
      <c r="M5934" s="20">
        <f t="shared" si="925"/>
        <v>9</v>
      </c>
      <c r="N5934" s="19">
        <v>4384.5</v>
      </c>
      <c r="O5934" s="4">
        <f>MATCH(N5934-1,'Supply Data'!$K$12:$K$17)+1</f>
        <v>4</v>
      </c>
      <c r="P5934">
        <f>INDEX('Supply Data'!$L$12:$L$17,'Demand Data'!O5934)</f>
        <v>50</v>
      </c>
      <c r="R5934" t="str">
        <f t="shared" si="926"/>
        <v>04-Sep-08 Thursday 1</v>
      </c>
    </row>
    <row r="5935" spans="4:18" x14ac:dyDescent="0.35">
      <c r="D5935" s="21">
        <f t="shared" si="927"/>
        <v>39695.041666652287</v>
      </c>
      <c r="E5935" s="21" t="b">
        <f t="shared" si="920"/>
        <v>0</v>
      </c>
      <c r="F5935" s="21" t="b">
        <f t="shared" si="921"/>
        <v>0</v>
      </c>
      <c r="G5935" s="20">
        <f t="shared" si="922"/>
        <v>1</v>
      </c>
      <c r="H5935" s="20">
        <f t="shared" si="923"/>
        <v>24</v>
      </c>
      <c r="I5935" s="20">
        <f t="shared" si="928"/>
        <v>2</v>
      </c>
      <c r="J5935" s="21">
        <f t="shared" si="929"/>
        <v>39695</v>
      </c>
      <c r="K5935" s="21"/>
      <c r="L5935" s="21" t="str">
        <f t="shared" si="924"/>
        <v>Thursday</v>
      </c>
      <c r="M5935" s="20">
        <f t="shared" si="925"/>
        <v>9</v>
      </c>
      <c r="N5935" s="19">
        <v>4260</v>
      </c>
      <c r="O5935" s="4">
        <f>MATCH(N5935-1,'Supply Data'!$K$12:$K$17)+1</f>
        <v>4</v>
      </c>
      <c r="P5935">
        <f>INDEX('Supply Data'!$L$12:$L$17,'Demand Data'!O5935)</f>
        <v>50</v>
      </c>
      <c r="R5935" t="str">
        <f t="shared" si="926"/>
        <v>04-Sep-08 Thursday 2</v>
      </c>
    </row>
    <row r="5936" spans="4:18" x14ac:dyDescent="0.35">
      <c r="D5936" s="21">
        <f t="shared" si="927"/>
        <v>39695.083333318951</v>
      </c>
      <c r="E5936" s="21" t="b">
        <f t="shared" si="920"/>
        <v>0</v>
      </c>
      <c r="F5936" s="21" t="b">
        <f t="shared" si="921"/>
        <v>0</v>
      </c>
      <c r="G5936" s="20">
        <f t="shared" si="922"/>
        <v>1</v>
      </c>
      <c r="H5936" s="20">
        <f t="shared" si="923"/>
        <v>24</v>
      </c>
      <c r="I5936" s="20">
        <f t="shared" si="928"/>
        <v>3</v>
      </c>
      <c r="J5936" s="21">
        <f t="shared" si="929"/>
        <v>39695</v>
      </c>
      <c r="K5936" s="21"/>
      <c r="L5936" s="21" t="str">
        <f t="shared" si="924"/>
        <v>Thursday</v>
      </c>
      <c r="M5936" s="20">
        <f t="shared" si="925"/>
        <v>9</v>
      </c>
      <c r="N5936" s="19">
        <v>4044</v>
      </c>
      <c r="O5936" s="4">
        <f>MATCH(N5936-1,'Supply Data'!$K$12:$K$17)+1</f>
        <v>4</v>
      </c>
      <c r="P5936">
        <f>INDEX('Supply Data'!$L$12:$L$17,'Demand Data'!O5936)</f>
        <v>50</v>
      </c>
      <c r="R5936" t="str">
        <f t="shared" si="926"/>
        <v>04-Sep-08 Thursday 3</v>
      </c>
    </row>
    <row r="5937" spans="4:18" x14ac:dyDescent="0.35">
      <c r="D5937" s="21">
        <f t="shared" si="927"/>
        <v>39695.124999985615</v>
      </c>
      <c r="E5937" s="21" t="b">
        <f t="shared" si="920"/>
        <v>0</v>
      </c>
      <c r="F5937" s="21" t="b">
        <f t="shared" si="921"/>
        <v>0</v>
      </c>
      <c r="G5937" s="20">
        <f t="shared" si="922"/>
        <v>1</v>
      </c>
      <c r="H5937" s="20">
        <f t="shared" si="923"/>
        <v>24</v>
      </c>
      <c r="I5937" s="20">
        <f t="shared" si="928"/>
        <v>4</v>
      </c>
      <c r="J5937" s="21">
        <f t="shared" si="929"/>
        <v>39695</v>
      </c>
      <c r="K5937" s="21"/>
      <c r="L5937" s="21" t="str">
        <f t="shared" si="924"/>
        <v>Thursday</v>
      </c>
      <c r="M5937" s="20">
        <f t="shared" si="925"/>
        <v>9</v>
      </c>
      <c r="N5937" s="19">
        <v>4053</v>
      </c>
      <c r="O5937" s="4">
        <f>MATCH(N5937-1,'Supply Data'!$K$12:$K$17)+1</f>
        <v>4</v>
      </c>
      <c r="P5937">
        <f>INDEX('Supply Data'!$L$12:$L$17,'Demand Data'!O5937)</f>
        <v>50</v>
      </c>
      <c r="R5937" t="str">
        <f t="shared" si="926"/>
        <v>04-Sep-08 Thursday 4</v>
      </c>
    </row>
    <row r="5938" spans="4:18" x14ac:dyDescent="0.35">
      <c r="D5938" s="21">
        <f t="shared" si="927"/>
        <v>39695.16666665228</v>
      </c>
      <c r="E5938" s="21" t="b">
        <f t="shared" si="920"/>
        <v>0</v>
      </c>
      <c r="F5938" s="21" t="b">
        <f t="shared" si="921"/>
        <v>0</v>
      </c>
      <c r="G5938" s="20">
        <f t="shared" si="922"/>
        <v>1</v>
      </c>
      <c r="H5938" s="20">
        <f t="shared" si="923"/>
        <v>24</v>
      </c>
      <c r="I5938" s="20">
        <f t="shared" si="928"/>
        <v>5</v>
      </c>
      <c r="J5938" s="21">
        <f t="shared" si="929"/>
        <v>39695</v>
      </c>
      <c r="K5938" s="21"/>
      <c r="L5938" s="21" t="str">
        <f t="shared" si="924"/>
        <v>Thursday</v>
      </c>
      <c r="M5938" s="20">
        <f t="shared" si="925"/>
        <v>9</v>
      </c>
      <c r="N5938" s="19">
        <v>4125</v>
      </c>
      <c r="O5938" s="4">
        <f>MATCH(N5938-1,'Supply Data'!$K$12:$K$17)+1</f>
        <v>4</v>
      </c>
      <c r="P5938">
        <f>INDEX('Supply Data'!$L$12:$L$17,'Demand Data'!O5938)</f>
        <v>50</v>
      </c>
      <c r="R5938" t="str">
        <f t="shared" si="926"/>
        <v>04-Sep-08 Thursday 5</v>
      </c>
    </row>
    <row r="5939" spans="4:18" x14ac:dyDescent="0.35">
      <c r="D5939" s="21">
        <f t="shared" si="927"/>
        <v>39695.208333318944</v>
      </c>
      <c r="E5939" s="21" t="b">
        <f t="shared" si="920"/>
        <v>0</v>
      </c>
      <c r="F5939" s="21" t="b">
        <f t="shared" si="921"/>
        <v>0</v>
      </c>
      <c r="G5939" s="20">
        <f t="shared" si="922"/>
        <v>1</v>
      </c>
      <c r="H5939" s="20">
        <f t="shared" si="923"/>
        <v>24</v>
      </c>
      <c r="I5939" s="20">
        <f t="shared" si="928"/>
        <v>6</v>
      </c>
      <c r="J5939" s="21">
        <f t="shared" si="929"/>
        <v>39695</v>
      </c>
      <c r="K5939" s="21"/>
      <c r="L5939" s="21" t="str">
        <f t="shared" si="924"/>
        <v>Thursday</v>
      </c>
      <c r="M5939" s="20">
        <f t="shared" si="925"/>
        <v>9</v>
      </c>
      <c r="N5939" s="19">
        <v>4183.5</v>
      </c>
      <c r="O5939" s="4">
        <f>MATCH(N5939-1,'Supply Data'!$K$12:$K$17)+1</f>
        <v>4</v>
      </c>
      <c r="P5939">
        <f>INDEX('Supply Data'!$L$12:$L$17,'Demand Data'!O5939)</f>
        <v>50</v>
      </c>
      <c r="R5939" t="str">
        <f t="shared" si="926"/>
        <v>04-Sep-08 Thursday 6</v>
      </c>
    </row>
    <row r="5940" spans="4:18" x14ac:dyDescent="0.35">
      <c r="D5940" s="21">
        <f t="shared" si="927"/>
        <v>39695.249999985608</v>
      </c>
      <c r="E5940" s="21" t="b">
        <f t="shared" si="920"/>
        <v>0</v>
      </c>
      <c r="F5940" s="21" t="b">
        <f t="shared" si="921"/>
        <v>0</v>
      </c>
      <c r="G5940" s="20">
        <f t="shared" si="922"/>
        <v>1</v>
      </c>
      <c r="H5940" s="20">
        <f t="shared" si="923"/>
        <v>24</v>
      </c>
      <c r="I5940" s="20">
        <f t="shared" si="928"/>
        <v>7</v>
      </c>
      <c r="J5940" s="21">
        <f t="shared" si="929"/>
        <v>39695</v>
      </c>
      <c r="K5940" s="21"/>
      <c r="L5940" s="21" t="str">
        <f t="shared" si="924"/>
        <v>Thursday</v>
      </c>
      <c r="M5940" s="20">
        <f t="shared" si="925"/>
        <v>9</v>
      </c>
      <c r="N5940" s="19">
        <v>4240.5</v>
      </c>
      <c r="O5940" s="4">
        <f>MATCH(N5940-1,'Supply Data'!$K$12:$K$17)+1</f>
        <v>4</v>
      </c>
      <c r="P5940">
        <f>INDEX('Supply Data'!$L$12:$L$17,'Demand Data'!O5940)</f>
        <v>50</v>
      </c>
      <c r="R5940" t="str">
        <f t="shared" si="926"/>
        <v>04-Sep-08 Thursday 7</v>
      </c>
    </row>
    <row r="5941" spans="4:18" x14ac:dyDescent="0.35">
      <c r="D5941" s="21">
        <f t="shared" si="927"/>
        <v>39695.291666652272</v>
      </c>
      <c r="E5941" s="21" t="b">
        <f t="shared" si="920"/>
        <v>0</v>
      </c>
      <c r="F5941" s="21" t="b">
        <f t="shared" si="921"/>
        <v>0</v>
      </c>
      <c r="G5941" s="20">
        <f t="shared" si="922"/>
        <v>1</v>
      </c>
      <c r="H5941" s="20">
        <f t="shared" si="923"/>
        <v>24</v>
      </c>
      <c r="I5941" s="20">
        <f t="shared" si="928"/>
        <v>8</v>
      </c>
      <c r="J5941" s="21">
        <f t="shared" si="929"/>
        <v>39695</v>
      </c>
      <c r="K5941" s="21"/>
      <c r="L5941" s="21" t="str">
        <f t="shared" si="924"/>
        <v>Thursday</v>
      </c>
      <c r="M5941" s="20">
        <f t="shared" si="925"/>
        <v>9</v>
      </c>
      <c r="N5941" s="19">
        <v>4905</v>
      </c>
      <c r="O5941" s="4">
        <f>MATCH(N5941-1,'Supply Data'!$K$12:$K$17)+1</f>
        <v>5</v>
      </c>
      <c r="P5941">
        <f>INDEX('Supply Data'!$L$12:$L$17,'Demand Data'!O5941)</f>
        <v>75</v>
      </c>
      <c r="R5941" t="str">
        <f t="shared" si="926"/>
        <v>04-Sep-08 Thursday 8</v>
      </c>
    </row>
    <row r="5942" spans="4:18" x14ac:dyDescent="0.35">
      <c r="D5942" s="21">
        <f t="shared" si="927"/>
        <v>39695.333333318937</v>
      </c>
      <c r="E5942" s="21" t="b">
        <f t="shared" si="920"/>
        <v>0</v>
      </c>
      <c r="F5942" s="21" t="b">
        <f t="shared" si="921"/>
        <v>0</v>
      </c>
      <c r="G5942" s="20">
        <f t="shared" si="922"/>
        <v>1</v>
      </c>
      <c r="H5942" s="20">
        <f t="shared" si="923"/>
        <v>24</v>
      </c>
      <c r="I5942" s="20">
        <f t="shared" si="928"/>
        <v>9</v>
      </c>
      <c r="J5942" s="21">
        <f t="shared" si="929"/>
        <v>39695</v>
      </c>
      <c r="K5942" s="21"/>
      <c r="L5942" s="21" t="str">
        <f t="shared" si="924"/>
        <v>Thursday</v>
      </c>
      <c r="M5942" s="20">
        <f t="shared" si="925"/>
        <v>9</v>
      </c>
      <c r="N5942" s="19">
        <v>5493</v>
      </c>
      <c r="O5942" s="4">
        <f>MATCH(N5942-1,'Supply Data'!$K$12:$K$17)+1</f>
        <v>5</v>
      </c>
      <c r="P5942">
        <f>INDEX('Supply Data'!$L$12:$L$17,'Demand Data'!O5942)</f>
        <v>75</v>
      </c>
      <c r="R5942" t="str">
        <f t="shared" si="926"/>
        <v>04-Sep-08 Thursday 9</v>
      </c>
    </row>
    <row r="5943" spans="4:18" x14ac:dyDescent="0.35">
      <c r="D5943" s="21">
        <f t="shared" si="927"/>
        <v>39695.374999985601</v>
      </c>
      <c r="E5943" s="21" t="b">
        <f t="shared" si="920"/>
        <v>0</v>
      </c>
      <c r="F5943" s="21" t="b">
        <f t="shared" si="921"/>
        <v>0</v>
      </c>
      <c r="G5943" s="20">
        <f t="shared" si="922"/>
        <v>1</v>
      </c>
      <c r="H5943" s="20">
        <f t="shared" si="923"/>
        <v>24</v>
      </c>
      <c r="I5943" s="20">
        <f t="shared" si="928"/>
        <v>10</v>
      </c>
      <c r="J5943" s="21">
        <f t="shared" si="929"/>
        <v>39695</v>
      </c>
      <c r="K5943" s="21"/>
      <c r="L5943" s="21" t="str">
        <f t="shared" si="924"/>
        <v>Thursday</v>
      </c>
      <c r="M5943" s="20">
        <f t="shared" si="925"/>
        <v>9</v>
      </c>
      <c r="N5943" s="19">
        <v>5796</v>
      </c>
      <c r="O5943" s="4">
        <f>MATCH(N5943-1,'Supply Data'!$K$12:$K$17)+1</f>
        <v>5</v>
      </c>
      <c r="P5943">
        <f>INDEX('Supply Data'!$L$12:$L$17,'Demand Data'!O5943)</f>
        <v>75</v>
      </c>
      <c r="R5943" t="str">
        <f t="shared" si="926"/>
        <v>04-Sep-08 Thursday 10</v>
      </c>
    </row>
    <row r="5944" spans="4:18" x14ac:dyDescent="0.35">
      <c r="D5944" s="21">
        <f t="shared" si="927"/>
        <v>39695.416666652265</v>
      </c>
      <c r="E5944" s="21" t="b">
        <f t="shared" si="920"/>
        <v>0</v>
      </c>
      <c r="F5944" s="21" t="b">
        <f t="shared" si="921"/>
        <v>0</v>
      </c>
      <c r="G5944" s="20">
        <f t="shared" si="922"/>
        <v>1</v>
      </c>
      <c r="H5944" s="20">
        <f t="shared" si="923"/>
        <v>24</v>
      </c>
      <c r="I5944" s="20">
        <f t="shared" si="928"/>
        <v>11</v>
      </c>
      <c r="J5944" s="21">
        <f t="shared" si="929"/>
        <v>39695</v>
      </c>
      <c r="K5944" s="21"/>
      <c r="L5944" s="21" t="str">
        <f t="shared" si="924"/>
        <v>Thursday</v>
      </c>
      <c r="M5944" s="20">
        <f t="shared" si="925"/>
        <v>9</v>
      </c>
      <c r="N5944" s="19">
        <v>6006</v>
      </c>
      <c r="O5944" s="4">
        <f>MATCH(N5944-1,'Supply Data'!$K$12:$K$17)+1</f>
        <v>5</v>
      </c>
      <c r="P5944">
        <f>INDEX('Supply Data'!$L$12:$L$17,'Demand Data'!O5944)</f>
        <v>75</v>
      </c>
      <c r="R5944" t="str">
        <f t="shared" si="926"/>
        <v>04-Sep-08 Thursday 11</v>
      </c>
    </row>
    <row r="5945" spans="4:18" x14ac:dyDescent="0.35">
      <c r="D5945" s="21">
        <f t="shared" si="927"/>
        <v>39695.458333318929</v>
      </c>
      <c r="E5945" s="21" t="b">
        <f t="shared" si="920"/>
        <v>0</v>
      </c>
      <c r="F5945" s="21" t="b">
        <f t="shared" si="921"/>
        <v>0</v>
      </c>
      <c r="G5945" s="20">
        <f t="shared" si="922"/>
        <v>1</v>
      </c>
      <c r="H5945" s="20">
        <f t="shared" si="923"/>
        <v>24</v>
      </c>
      <c r="I5945" s="20">
        <f t="shared" si="928"/>
        <v>12</v>
      </c>
      <c r="J5945" s="21">
        <f t="shared" si="929"/>
        <v>39695</v>
      </c>
      <c r="K5945" s="21"/>
      <c r="L5945" s="21" t="str">
        <f t="shared" si="924"/>
        <v>Thursday</v>
      </c>
      <c r="M5945" s="20">
        <f t="shared" si="925"/>
        <v>9</v>
      </c>
      <c r="N5945" s="19">
        <v>5785.5</v>
      </c>
      <c r="O5945" s="4">
        <f>MATCH(N5945-1,'Supply Data'!$K$12:$K$17)+1</f>
        <v>5</v>
      </c>
      <c r="P5945">
        <f>INDEX('Supply Data'!$L$12:$L$17,'Demand Data'!O5945)</f>
        <v>75</v>
      </c>
      <c r="R5945" t="str">
        <f t="shared" si="926"/>
        <v>04-Sep-08 Thursday 12</v>
      </c>
    </row>
    <row r="5946" spans="4:18" x14ac:dyDescent="0.35">
      <c r="D5946" s="21">
        <f t="shared" si="927"/>
        <v>39695.499999985594</v>
      </c>
      <c r="E5946" s="21" t="b">
        <f t="shared" si="920"/>
        <v>0</v>
      </c>
      <c r="F5946" s="21" t="b">
        <f t="shared" si="921"/>
        <v>0</v>
      </c>
      <c r="G5946" s="20">
        <f t="shared" si="922"/>
        <v>1</v>
      </c>
      <c r="H5946" s="20">
        <f t="shared" si="923"/>
        <v>24</v>
      </c>
      <c r="I5946" s="20">
        <f t="shared" si="928"/>
        <v>13</v>
      </c>
      <c r="J5946" s="21">
        <f t="shared" si="929"/>
        <v>39695</v>
      </c>
      <c r="K5946" s="21"/>
      <c r="L5946" s="21" t="str">
        <f t="shared" si="924"/>
        <v>Thursday</v>
      </c>
      <c r="M5946" s="20">
        <f t="shared" si="925"/>
        <v>9</v>
      </c>
      <c r="N5946" s="19">
        <v>5799</v>
      </c>
      <c r="O5946" s="4">
        <f>MATCH(N5946-1,'Supply Data'!$K$12:$K$17)+1</f>
        <v>5</v>
      </c>
      <c r="P5946">
        <f>INDEX('Supply Data'!$L$12:$L$17,'Demand Data'!O5946)</f>
        <v>75</v>
      </c>
      <c r="R5946" t="str">
        <f t="shared" si="926"/>
        <v>04-Sep-08 Thursday 13</v>
      </c>
    </row>
    <row r="5947" spans="4:18" x14ac:dyDescent="0.35">
      <c r="D5947" s="21">
        <f t="shared" si="927"/>
        <v>39695.541666652258</v>
      </c>
      <c r="E5947" s="21" t="b">
        <f t="shared" si="920"/>
        <v>0</v>
      </c>
      <c r="F5947" s="21" t="b">
        <f t="shared" si="921"/>
        <v>0</v>
      </c>
      <c r="G5947" s="20">
        <f t="shared" si="922"/>
        <v>1</v>
      </c>
      <c r="H5947" s="20">
        <f t="shared" si="923"/>
        <v>24</v>
      </c>
      <c r="I5947" s="20">
        <f t="shared" si="928"/>
        <v>14</v>
      </c>
      <c r="J5947" s="21">
        <f t="shared" si="929"/>
        <v>39695</v>
      </c>
      <c r="K5947" s="21"/>
      <c r="L5947" s="21" t="str">
        <f t="shared" si="924"/>
        <v>Thursday</v>
      </c>
      <c r="M5947" s="20">
        <f t="shared" si="925"/>
        <v>9</v>
      </c>
      <c r="N5947" s="19">
        <v>5889</v>
      </c>
      <c r="O5947" s="4">
        <f>MATCH(N5947-1,'Supply Data'!$K$12:$K$17)+1</f>
        <v>5</v>
      </c>
      <c r="P5947">
        <f>INDEX('Supply Data'!$L$12:$L$17,'Demand Data'!O5947)</f>
        <v>75</v>
      </c>
      <c r="R5947" t="str">
        <f t="shared" si="926"/>
        <v>04-Sep-08 Thursday 14</v>
      </c>
    </row>
    <row r="5948" spans="4:18" x14ac:dyDescent="0.35">
      <c r="D5948" s="21">
        <f t="shared" si="927"/>
        <v>39695.583333318922</v>
      </c>
      <c r="E5948" s="21" t="b">
        <f t="shared" si="920"/>
        <v>0</v>
      </c>
      <c r="F5948" s="21" t="b">
        <f t="shared" si="921"/>
        <v>0</v>
      </c>
      <c r="G5948" s="20">
        <f t="shared" si="922"/>
        <v>1</v>
      </c>
      <c r="H5948" s="20">
        <f t="shared" si="923"/>
        <v>24</v>
      </c>
      <c r="I5948" s="20">
        <f t="shared" si="928"/>
        <v>15</v>
      </c>
      <c r="J5948" s="21">
        <f t="shared" si="929"/>
        <v>39695</v>
      </c>
      <c r="K5948" s="21"/>
      <c r="L5948" s="21" t="str">
        <f t="shared" si="924"/>
        <v>Thursday</v>
      </c>
      <c r="M5948" s="20">
        <f t="shared" si="925"/>
        <v>9</v>
      </c>
      <c r="N5948" s="19">
        <v>5641.5</v>
      </c>
      <c r="O5948" s="4">
        <f>MATCH(N5948-1,'Supply Data'!$K$12:$K$17)+1</f>
        <v>5</v>
      </c>
      <c r="P5948">
        <f>INDEX('Supply Data'!$L$12:$L$17,'Demand Data'!O5948)</f>
        <v>75</v>
      </c>
      <c r="R5948" t="str">
        <f t="shared" si="926"/>
        <v>04-Sep-08 Thursday 15</v>
      </c>
    </row>
    <row r="5949" spans="4:18" x14ac:dyDescent="0.35">
      <c r="D5949" s="21">
        <f t="shared" si="927"/>
        <v>39695.624999985586</v>
      </c>
      <c r="E5949" s="21" t="b">
        <f t="shared" si="920"/>
        <v>0</v>
      </c>
      <c r="F5949" s="21" t="b">
        <f t="shared" si="921"/>
        <v>0</v>
      </c>
      <c r="G5949" s="20">
        <f t="shared" si="922"/>
        <v>1</v>
      </c>
      <c r="H5949" s="20">
        <f t="shared" si="923"/>
        <v>24</v>
      </c>
      <c r="I5949" s="20">
        <f t="shared" si="928"/>
        <v>16</v>
      </c>
      <c r="J5949" s="21">
        <f t="shared" si="929"/>
        <v>39695</v>
      </c>
      <c r="K5949" s="21"/>
      <c r="L5949" s="21" t="str">
        <f t="shared" si="924"/>
        <v>Thursday</v>
      </c>
      <c r="M5949" s="20">
        <f t="shared" si="925"/>
        <v>9</v>
      </c>
      <c r="N5949" s="19">
        <v>5244</v>
      </c>
      <c r="O5949" s="4">
        <f>MATCH(N5949-1,'Supply Data'!$K$12:$K$17)+1</f>
        <v>5</v>
      </c>
      <c r="P5949">
        <f>INDEX('Supply Data'!$L$12:$L$17,'Demand Data'!O5949)</f>
        <v>75</v>
      </c>
      <c r="R5949" t="str">
        <f t="shared" si="926"/>
        <v>04-Sep-08 Thursday 16</v>
      </c>
    </row>
    <row r="5950" spans="4:18" x14ac:dyDescent="0.35">
      <c r="D5950" s="21">
        <f t="shared" si="927"/>
        <v>39695.666666652251</v>
      </c>
      <c r="E5950" s="21" t="b">
        <f t="shared" si="920"/>
        <v>0</v>
      </c>
      <c r="F5950" s="21" t="b">
        <f t="shared" si="921"/>
        <v>0</v>
      </c>
      <c r="G5950" s="20">
        <f t="shared" si="922"/>
        <v>1</v>
      </c>
      <c r="H5950" s="20">
        <f t="shared" si="923"/>
        <v>24</v>
      </c>
      <c r="I5950" s="20">
        <f t="shared" si="928"/>
        <v>17</v>
      </c>
      <c r="J5950" s="21">
        <f t="shared" si="929"/>
        <v>39695</v>
      </c>
      <c r="K5950" s="21"/>
      <c r="L5950" s="21" t="str">
        <f t="shared" si="924"/>
        <v>Thursday</v>
      </c>
      <c r="M5950" s="20">
        <f t="shared" si="925"/>
        <v>9</v>
      </c>
      <c r="N5950" s="19">
        <v>5280</v>
      </c>
      <c r="O5950" s="4">
        <f>MATCH(N5950-1,'Supply Data'!$K$12:$K$17)+1</f>
        <v>5</v>
      </c>
      <c r="P5950">
        <f>INDEX('Supply Data'!$L$12:$L$17,'Demand Data'!O5950)</f>
        <v>75</v>
      </c>
      <c r="R5950" t="str">
        <f t="shared" si="926"/>
        <v>04-Sep-08 Thursday 17</v>
      </c>
    </row>
    <row r="5951" spans="4:18" x14ac:dyDescent="0.35">
      <c r="D5951" s="21">
        <f t="shared" si="927"/>
        <v>39695.708333318915</v>
      </c>
      <c r="E5951" s="21" t="b">
        <f t="shared" si="920"/>
        <v>0</v>
      </c>
      <c r="F5951" s="21" t="b">
        <f t="shared" si="921"/>
        <v>0</v>
      </c>
      <c r="G5951" s="20">
        <f t="shared" si="922"/>
        <v>1</v>
      </c>
      <c r="H5951" s="20">
        <f t="shared" si="923"/>
        <v>24</v>
      </c>
      <c r="I5951" s="20">
        <f t="shared" si="928"/>
        <v>18</v>
      </c>
      <c r="J5951" s="21">
        <f t="shared" si="929"/>
        <v>39695</v>
      </c>
      <c r="K5951" s="21"/>
      <c r="L5951" s="21" t="str">
        <f t="shared" si="924"/>
        <v>Thursday</v>
      </c>
      <c r="M5951" s="20">
        <f t="shared" si="925"/>
        <v>9</v>
      </c>
      <c r="N5951" s="19">
        <v>5595</v>
      </c>
      <c r="O5951" s="4">
        <f>MATCH(N5951-1,'Supply Data'!$K$12:$K$17)+1</f>
        <v>5</v>
      </c>
      <c r="P5951">
        <f>INDEX('Supply Data'!$L$12:$L$17,'Demand Data'!O5951)</f>
        <v>75</v>
      </c>
      <c r="R5951" t="str">
        <f t="shared" si="926"/>
        <v>04-Sep-08 Thursday 18</v>
      </c>
    </row>
    <row r="5952" spans="4:18" x14ac:dyDescent="0.35">
      <c r="D5952" s="21">
        <f t="shared" si="927"/>
        <v>39695.749999985579</v>
      </c>
      <c r="E5952" s="21" t="b">
        <f t="shared" si="920"/>
        <v>0</v>
      </c>
      <c r="F5952" s="21" t="b">
        <f t="shared" si="921"/>
        <v>0</v>
      </c>
      <c r="G5952" s="20">
        <f t="shared" si="922"/>
        <v>1</v>
      </c>
      <c r="H5952" s="20">
        <f t="shared" si="923"/>
        <v>24</v>
      </c>
      <c r="I5952" s="20">
        <f t="shared" si="928"/>
        <v>19</v>
      </c>
      <c r="J5952" s="21">
        <f t="shared" si="929"/>
        <v>39695</v>
      </c>
      <c r="K5952" s="21"/>
      <c r="L5952" s="21" t="str">
        <f t="shared" si="924"/>
        <v>Thursday</v>
      </c>
      <c r="M5952" s="20">
        <f t="shared" si="925"/>
        <v>9</v>
      </c>
      <c r="N5952" s="19">
        <v>5970</v>
      </c>
      <c r="O5952" s="4">
        <f>MATCH(N5952-1,'Supply Data'!$K$12:$K$17)+1</f>
        <v>5</v>
      </c>
      <c r="P5952">
        <f>INDEX('Supply Data'!$L$12:$L$17,'Demand Data'!O5952)</f>
        <v>75</v>
      </c>
      <c r="R5952" t="str">
        <f t="shared" si="926"/>
        <v>04-Sep-08 Thursday 19</v>
      </c>
    </row>
    <row r="5953" spans="4:18" x14ac:dyDescent="0.35">
      <c r="D5953" s="21">
        <f t="shared" si="927"/>
        <v>39695.791666652243</v>
      </c>
      <c r="E5953" s="21" t="b">
        <f t="shared" si="920"/>
        <v>0</v>
      </c>
      <c r="F5953" s="21" t="b">
        <f t="shared" si="921"/>
        <v>0</v>
      </c>
      <c r="G5953" s="20">
        <f t="shared" si="922"/>
        <v>1</v>
      </c>
      <c r="H5953" s="20">
        <f t="shared" si="923"/>
        <v>24</v>
      </c>
      <c r="I5953" s="20">
        <f t="shared" si="928"/>
        <v>20</v>
      </c>
      <c r="J5953" s="21">
        <f t="shared" si="929"/>
        <v>39695</v>
      </c>
      <c r="K5953" s="21"/>
      <c r="L5953" s="21" t="str">
        <f t="shared" si="924"/>
        <v>Thursday</v>
      </c>
      <c r="M5953" s="20">
        <f t="shared" si="925"/>
        <v>9</v>
      </c>
      <c r="N5953" s="19">
        <v>5895</v>
      </c>
      <c r="O5953" s="4">
        <f>MATCH(N5953-1,'Supply Data'!$K$12:$K$17)+1</f>
        <v>5</v>
      </c>
      <c r="P5953">
        <f>INDEX('Supply Data'!$L$12:$L$17,'Demand Data'!O5953)</f>
        <v>75</v>
      </c>
      <c r="R5953" t="str">
        <f t="shared" si="926"/>
        <v>04-Sep-08 Thursday 20</v>
      </c>
    </row>
    <row r="5954" spans="4:18" x14ac:dyDescent="0.35">
      <c r="D5954" s="21">
        <f t="shared" si="927"/>
        <v>39695.833333318908</v>
      </c>
      <c r="E5954" s="21" t="b">
        <f t="shared" si="920"/>
        <v>0</v>
      </c>
      <c r="F5954" s="21" t="b">
        <f t="shared" si="921"/>
        <v>0</v>
      </c>
      <c r="G5954" s="20">
        <f t="shared" si="922"/>
        <v>1</v>
      </c>
      <c r="H5954" s="20">
        <f t="shared" si="923"/>
        <v>24</v>
      </c>
      <c r="I5954" s="20">
        <f t="shared" si="928"/>
        <v>21</v>
      </c>
      <c r="J5954" s="21">
        <f t="shared" si="929"/>
        <v>39695</v>
      </c>
      <c r="K5954" s="21"/>
      <c r="L5954" s="21" t="str">
        <f t="shared" si="924"/>
        <v>Thursday</v>
      </c>
      <c r="M5954" s="20">
        <f t="shared" si="925"/>
        <v>9</v>
      </c>
      <c r="N5954" s="19">
        <v>5614.5</v>
      </c>
      <c r="O5954" s="4">
        <f>MATCH(N5954-1,'Supply Data'!$K$12:$K$17)+1</f>
        <v>5</v>
      </c>
      <c r="P5954">
        <f>INDEX('Supply Data'!$L$12:$L$17,'Demand Data'!O5954)</f>
        <v>75</v>
      </c>
      <c r="R5954" t="str">
        <f t="shared" si="926"/>
        <v>04-Sep-08 Thursday 21</v>
      </c>
    </row>
    <row r="5955" spans="4:18" x14ac:dyDescent="0.35">
      <c r="D5955" s="21">
        <f t="shared" si="927"/>
        <v>39695.874999985572</v>
      </c>
      <c r="E5955" s="21" t="b">
        <f t="shared" si="920"/>
        <v>0</v>
      </c>
      <c r="F5955" s="21" t="b">
        <f t="shared" si="921"/>
        <v>0</v>
      </c>
      <c r="G5955" s="20">
        <f t="shared" si="922"/>
        <v>1</v>
      </c>
      <c r="H5955" s="20">
        <f t="shared" si="923"/>
        <v>24</v>
      </c>
      <c r="I5955" s="20">
        <f t="shared" si="928"/>
        <v>22</v>
      </c>
      <c r="J5955" s="21">
        <f t="shared" si="929"/>
        <v>39695</v>
      </c>
      <c r="K5955" s="21"/>
      <c r="L5955" s="21" t="str">
        <f t="shared" si="924"/>
        <v>Thursday</v>
      </c>
      <c r="M5955" s="20">
        <f t="shared" si="925"/>
        <v>9</v>
      </c>
      <c r="N5955" s="19">
        <v>5158.5</v>
      </c>
      <c r="O5955" s="4">
        <f>MATCH(N5955-1,'Supply Data'!$K$12:$K$17)+1</f>
        <v>5</v>
      </c>
      <c r="P5955">
        <f>INDEX('Supply Data'!$L$12:$L$17,'Demand Data'!O5955)</f>
        <v>75</v>
      </c>
      <c r="R5955" t="str">
        <f t="shared" si="926"/>
        <v>04-Sep-08 Thursday 22</v>
      </c>
    </row>
    <row r="5956" spans="4:18" x14ac:dyDescent="0.35">
      <c r="D5956" s="21">
        <f t="shared" si="927"/>
        <v>39695.916666652236</v>
      </c>
      <c r="E5956" s="21" t="b">
        <f t="shared" si="920"/>
        <v>0</v>
      </c>
      <c r="F5956" s="21" t="b">
        <f t="shared" si="921"/>
        <v>0</v>
      </c>
      <c r="G5956" s="20">
        <f t="shared" si="922"/>
        <v>1</v>
      </c>
      <c r="H5956" s="20">
        <f t="shared" si="923"/>
        <v>24</v>
      </c>
      <c r="I5956" s="20">
        <f t="shared" si="928"/>
        <v>23</v>
      </c>
      <c r="J5956" s="21">
        <f t="shared" si="929"/>
        <v>39695</v>
      </c>
      <c r="K5956" s="21"/>
      <c r="L5956" s="21" t="str">
        <f t="shared" si="924"/>
        <v>Thursday</v>
      </c>
      <c r="M5956" s="20">
        <f t="shared" si="925"/>
        <v>9</v>
      </c>
      <c r="N5956" s="19">
        <v>4662</v>
      </c>
      <c r="O5956" s="4">
        <f>MATCH(N5956-1,'Supply Data'!$K$12:$K$17)+1</f>
        <v>4</v>
      </c>
      <c r="P5956">
        <f>INDEX('Supply Data'!$L$12:$L$17,'Demand Data'!O5956)</f>
        <v>50</v>
      </c>
      <c r="R5956" t="str">
        <f t="shared" si="926"/>
        <v>04-Sep-08 Thursday 23</v>
      </c>
    </row>
    <row r="5957" spans="4:18" x14ac:dyDescent="0.35">
      <c r="D5957" s="21">
        <f t="shared" si="927"/>
        <v>39695.9583333189</v>
      </c>
      <c r="E5957" s="21" t="b">
        <f t="shared" si="920"/>
        <v>0</v>
      </c>
      <c r="F5957" s="21" t="b">
        <f t="shared" si="921"/>
        <v>0</v>
      </c>
      <c r="G5957" s="20">
        <f t="shared" si="922"/>
        <v>1</v>
      </c>
      <c r="H5957" s="20">
        <f t="shared" si="923"/>
        <v>24</v>
      </c>
      <c r="I5957" s="20">
        <f t="shared" si="928"/>
        <v>24</v>
      </c>
      <c r="J5957" s="21">
        <f t="shared" si="929"/>
        <v>39695</v>
      </c>
      <c r="K5957" s="21"/>
      <c r="L5957" s="21" t="str">
        <f t="shared" si="924"/>
        <v>Thursday</v>
      </c>
      <c r="M5957" s="20">
        <f t="shared" si="925"/>
        <v>9</v>
      </c>
      <c r="N5957" s="19">
        <v>4504.5</v>
      </c>
      <c r="O5957" s="4">
        <f>MATCH(N5957-1,'Supply Data'!$K$12:$K$17)+1</f>
        <v>4</v>
      </c>
      <c r="P5957">
        <f>INDEX('Supply Data'!$L$12:$L$17,'Demand Data'!O5957)</f>
        <v>50</v>
      </c>
      <c r="R5957" t="str">
        <f t="shared" si="926"/>
        <v>04-Sep-08 Thursday 24</v>
      </c>
    </row>
    <row r="5958" spans="4:18" x14ac:dyDescent="0.35">
      <c r="D5958" s="21">
        <f t="shared" si="927"/>
        <v>39695.999999985565</v>
      </c>
      <c r="E5958" s="21" t="b">
        <f t="shared" ref="E5958:E6021" si="930">D5958=$D$2</f>
        <v>0</v>
      </c>
      <c r="F5958" s="21" t="b">
        <f t="shared" ref="F5958:F6021" si="931">D5958=$E$2</f>
        <v>0</v>
      </c>
      <c r="G5958" s="20">
        <f t="shared" si="922"/>
        <v>1</v>
      </c>
      <c r="H5958" s="20">
        <f t="shared" si="923"/>
        <v>24</v>
      </c>
      <c r="I5958" s="20">
        <f t="shared" si="928"/>
        <v>1</v>
      </c>
      <c r="J5958" s="21">
        <f t="shared" si="929"/>
        <v>39696</v>
      </c>
      <c r="K5958" s="21"/>
      <c r="L5958" s="21" t="str">
        <f t="shared" si="924"/>
        <v>Friday</v>
      </c>
      <c r="M5958" s="20">
        <f t="shared" si="925"/>
        <v>9</v>
      </c>
      <c r="N5958" s="19">
        <v>4198.5</v>
      </c>
      <c r="O5958" s="4">
        <f>MATCH(N5958-1,'Supply Data'!$K$12:$K$17)+1</f>
        <v>4</v>
      </c>
      <c r="P5958">
        <f>INDEX('Supply Data'!$L$12:$L$17,'Demand Data'!O5958)</f>
        <v>50</v>
      </c>
      <c r="R5958" t="str">
        <f t="shared" si="926"/>
        <v>05-Sep-08 Friday 1</v>
      </c>
    </row>
    <row r="5959" spans="4:18" x14ac:dyDescent="0.35">
      <c r="D5959" s="21">
        <f t="shared" si="927"/>
        <v>39696.041666652229</v>
      </c>
      <c r="E5959" s="21" t="b">
        <f t="shared" si="930"/>
        <v>0</v>
      </c>
      <c r="F5959" s="21" t="b">
        <f t="shared" si="931"/>
        <v>0</v>
      </c>
      <c r="G5959" s="20">
        <f t="shared" ref="G5959:G6022" si="932">IF(E5959,2,IF(F5959,3,1))</f>
        <v>1</v>
      </c>
      <c r="H5959" s="20">
        <f t="shared" ref="H5959:H6022" si="933">CHOOSE(G5959,24,23,25)</f>
        <v>24</v>
      </c>
      <c r="I5959" s="20">
        <f t="shared" si="928"/>
        <v>2</v>
      </c>
      <c r="J5959" s="21">
        <f t="shared" si="929"/>
        <v>39696</v>
      </c>
      <c r="K5959" s="21"/>
      <c r="L5959" s="21" t="str">
        <f t="shared" ref="L5959:L6022" si="934">TEXT(J5959,"ddddd")</f>
        <v>Friday</v>
      </c>
      <c r="M5959" s="20">
        <f t="shared" ref="M5959:M6022" si="935">MONTH(D5959)</f>
        <v>9</v>
      </c>
      <c r="N5959" s="19">
        <v>4053</v>
      </c>
      <c r="O5959" s="4">
        <f>MATCH(N5959-1,'Supply Data'!$K$12:$K$17)+1</f>
        <v>4</v>
      </c>
      <c r="P5959">
        <f>INDEX('Supply Data'!$L$12:$L$17,'Demand Data'!O5959)</f>
        <v>50</v>
      </c>
      <c r="R5959" t="str">
        <f t="shared" ref="R5959:R6022" si="936">TEXT(D5959,"dd-mmm-yy ddddd")&amp;" "&amp;I5959</f>
        <v>05-Sep-08 Friday 2</v>
      </c>
    </row>
    <row r="5960" spans="4:18" x14ac:dyDescent="0.35">
      <c r="D5960" s="21">
        <f t="shared" ref="D5960:D6023" si="937">D5959+1/24</f>
        <v>39696.083333318893</v>
      </c>
      <c r="E5960" s="21" t="b">
        <f t="shared" si="930"/>
        <v>0</v>
      </c>
      <c r="F5960" s="21" t="b">
        <f t="shared" si="931"/>
        <v>0</v>
      </c>
      <c r="G5960" s="20">
        <f t="shared" si="932"/>
        <v>1</v>
      </c>
      <c r="H5960" s="20">
        <f t="shared" si="933"/>
        <v>24</v>
      </c>
      <c r="I5960" s="20">
        <f t="shared" ref="I5960:I6023" si="938">IF(I5959&gt;=H5960,1,I5959+1)</f>
        <v>3</v>
      </c>
      <c r="J5960" s="21">
        <f t="shared" ref="J5960:J6023" si="939">IF(I5960=1,J5959+1,J5959)</f>
        <v>39696</v>
      </c>
      <c r="K5960" s="21"/>
      <c r="L5960" s="21" t="str">
        <f t="shared" si="934"/>
        <v>Friday</v>
      </c>
      <c r="M5960" s="20">
        <f t="shared" si="935"/>
        <v>9</v>
      </c>
      <c r="N5960" s="19">
        <v>4014</v>
      </c>
      <c r="O5960" s="4">
        <f>MATCH(N5960-1,'Supply Data'!$K$12:$K$17)+1</f>
        <v>4</v>
      </c>
      <c r="P5960">
        <f>INDEX('Supply Data'!$L$12:$L$17,'Demand Data'!O5960)</f>
        <v>50</v>
      </c>
      <c r="R5960" t="str">
        <f t="shared" si="936"/>
        <v>05-Sep-08 Friday 3</v>
      </c>
    </row>
    <row r="5961" spans="4:18" x14ac:dyDescent="0.35">
      <c r="D5961" s="21">
        <f t="shared" si="937"/>
        <v>39696.124999985557</v>
      </c>
      <c r="E5961" s="21" t="b">
        <f t="shared" si="930"/>
        <v>0</v>
      </c>
      <c r="F5961" s="21" t="b">
        <f t="shared" si="931"/>
        <v>0</v>
      </c>
      <c r="G5961" s="20">
        <f t="shared" si="932"/>
        <v>1</v>
      </c>
      <c r="H5961" s="20">
        <f t="shared" si="933"/>
        <v>24</v>
      </c>
      <c r="I5961" s="20">
        <f t="shared" si="938"/>
        <v>4</v>
      </c>
      <c r="J5961" s="21">
        <f t="shared" si="939"/>
        <v>39696</v>
      </c>
      <c r="K5961" s="21"/>
      <c r="L5961" s="21" t="str">
        <f t="shared" si="934"/>
        <v>Friday</v>
      </c>
      <c r="M5961" s="20">
        <f t="shared" si="935"/>
        <v>9</v>
      </c>
      <c r="N5961" s="19">
        <v>3988.5</v>
      </c>
      <c r="O5961" s="4">
        <f>MATCH(N5961-1,'Supply Data'!$K$12:$K$17)+1</f>
        <v>4</v>
      </c>
      <c r="P5961">
        <f>INDEX('Supply Data'!$L$12:$L$17,'Demand Data'!O5961)</f>
        <v>50</v>
      </c>
      <c r="R5961" t="str">
        <f t="shared" si="936"/>
        <v>05-Sep-08 Friday 4</v>
      </c>
    </row>
    <row r="5962" spans="4:18" x14ac:dyDescent="0.35">
      <c r="D5962" s="21">
        <f t="shared" si="937"/>
        <v>39696.166666652221</v>
      </c>
      <c r="E5962" s="21" t="b">
        <f t="shared" si="930"/>
        <v>0</v>
      </c>
      <c r="F5962" s="21" t="b">
        <f t="shared" si="931"/>
        <v>0</v>
      </c>
      <c r="G5962" s="20">
        <f t="shared" si="932"/>
        <v>1</v>
      </c>
      <c r="H5962" s="20">
        <f t="shared" si="933"/>
        <v>24</v>
      </c>
      <c r="I5962" s="20">
        <f t="shared" si="938"/>
        <v>5</v>
      </c>
      <c r="J5962" s="21">
        <f t="shared" si="939"/>
        <v>39696</v>
      </c>
      <c r="K5962" s="21"/>
      <c r="L5962" s="21" t="str">
        <f t="shared" si="934"/>
        <v>Friday</v>
      </c>
      <c r="M5962" s="20">
        <f t="shared" si="935"/>
        <v>9</v>
      </c>
      <c r="N5962" s="19">
        <v>4149</v>
      </c>
      <c r="O5962" s="4">
        <f>MATCH(N5962-1,'Supply Data'!$K$12:$K$17)+1</f>
        <v>4</v>
      </c>
      <c r="P5962">
        <f>INDEX('Supply Data'!$L$12:$L$17,'Demand Data'!O5962)</f>
        <v>50</v>
      </c>
      <c r="R5962" t="str">
        <f t="shared" si="936"/>
        <v>05-Sep-08 Friday 5</v>
      </c>
    </row>
    <row r="5963" spans="4:18" x14ac:dyDescent="0.35">
      <c r="D5963" s="21">
        <f t="shared" si="937"/>
        <v>39696.208333318886</v>
      </c>
      <c r="E5963" s="21" t="b">
        <f t="shared" si="930"/>
        <v>0</v>
      </c>
      <c r="F5963" s="21" t="b">
        <f t="shared" si="931"/>
        <v>0</v>
      </c>
      <c r="G5963" s="20">
        <f t="shared" si="932"/>
        <v>1</v>
      </c>
      <c r="H5963" s="20">
        <f t="shared" si="933"/>
        <v>24</v>
      </c>
      <c r="I5963" s="20">
        <f t="shared" si="938"/>
        <v>6</v>
      </c>
      <c r="J5963" s="21">
        <f t="shared" si="939"/>
        <v>39696</v>
      </c>
      <c r="K5963" s="21"/>
      <c r="L5963" s="21" t="str">
        <f t="shared" si="934"/>
        <v>Friday</v>
      </c>
      <c r="M5963" s="20">
        <f t="shared" si="935"/>
        <v>9</v>
      </c>
      <c r="N5963" s="19">
        <v>4225.5</v>
      </c>
      <c r="O5963" s="4">
        <f>MATCH(N5963-1,'Supply Data'!$K$12:$K$17)+1</f>
        <v>4</v>
      </c>
      <c r="P5963">
        <f>INDEX('Supply Data'!$L$12:$L$17,'Demand Data'!O5963)</f>
        <v>50</v>
      </c>
      <c r="R5963" t="str">
        <f t="shared" si="936"/>
        <v>05-Sep-08 Friday 6</v>
      </c>
    </row>
    <row r="5964" spans="4:18" x14ac:dyDescent="0.35">
      <c r="D5964" s="21">
        <f t="shared" si="937"/>
        <v>39696.24999998555</v>
      </c>
      <c r="E5964" s="21" t="b">
        <f t="shared" si="930"/>
        <v>0</v>
      </c>
      <c r="F5964" s="21" t="b">
        <f t="shared" si="931"/>
        <v>0</v>
      </c>
      <c r="G5964" s="20">
        <f t="shared" si="932"/>
        <v>1</v>
      </c>
      <c r="H5964" s="20">
        <f t="shared" si="933"/>
        <v>24</v>
      </c>
      <c r="I5964" s="20">
        <f t="shared" si="938"/>
        <v>7</v>
      </c>
      <c r="J5964" s="21">
        <f t="shared" si="939"/>
        <v>39696</v>
      </c>
      <c r="K5964" s="21"/>
      <c r="L5964" s="21" t="str">
        <f t="shared" si="934"/>
        <v>Friday</v>
      </c>
      <c r="M5964" s="20">
        <f t="shared" si="935"/>
        <v>9</v>
      </c>
      <c r="N5964" s="19">
        <v>4260</v>
      </c>
      <c r="O5964" s="4">
        <f>MATCH(N5964-1,'Supply Data'!$K$12:$K$17)+1</f>
        <v>4</v>
      </c>
      <c r="P5964">
        <f>INDEX('Supply Data'!$L$12:$L$17,'Demand Data'!O5964)</f>
        <v>50</v>
      </c>
      <c r="R5964" t="str">
        <f t="shared" si="936"/>
        <v>05-Sep-08 Friday 7</v>
      </c>
    </row>
    <row r="5965" spans="4:18" x14ac:dyDescent="0.35">
      <c r="D5965" s="21">
        <f t="shared" si="937"/>
        <v>39696.291666652214</v>
      </c>
      <c r="E5965" s="21" t="b">
        <f t="shared" si="930"/>
        <v>0</v>
      </c>
      <c r="F5965" s="21" t="b">
        <f t="shared" si="931"/>
        <v>0</v>
      </c>
      <c r="G5965" s="20">
        <f t="shared" si="932"/>
        <v>1</v>
      </c>
      <c r="H5965" s="20">
        <f t="shared" si="933"/>
        <v>24</v>
      </c>
      <c r="I5965" s="20">
        <f t="shared" si="938"/>
        <v>8</v>
      </c>
      <c r="J5965" s="21">
        <f t="shared" si="939"/>
        <v>39696</v>
      </c>
      <c r="K5965" s="21"/>
      <c r="L5965" s="21" t="str">
        <f t="shared" si="934"/>
        <v>Friday</v>
      </c>
      <c r="M5965" s="20">
        <f t="shared" si="935"/>
        <v>9</v>
      </c>
      <c r="N5965" s="19">
        <v>4870.5</v>
      </c>
      <c r="O5965" s="4">
        <f>MATCH(N5965-1,'Supply Data'!$K$12:$K$17)+1</f>
        <v>5</v>
      </c>
      <c r="P5965">
        <f>INDEX('Supply Data'!$L$12:$L$17,'Demand Data'!O5965)</f>
        <v>75</v>
      </c>
      <c r="R5965" t="str">
        <f t="shared" si="936"/>
        <v>05-Sep-08 Friday 8</v>
      </c>
    </row>
    <row r="5966" spans="4:18" x14ac:dyDescent="0.35">
      <c r="D5966" s="21">
        <f t="shared" si="937"/>
        <v>39696.333333318878</v>
      </c>
      <c r="E5966" s="21" t="b">
        <f t="shared" si="930"/>
        <v>0</v>
      </c>
      <c r="F5966" s="21" t="b">
        <f t="shared" si="931"/>
        <v>0</v>
      </c>
      <c r="G5966" s="20">
        <f t="shared" si="932"/>
        <v>1</v>
      </c>
      <c r="H5966" s="20">
        <f t="shared" si="933"/>
        <v>24</v>
      </c>
      <c r="I5966" s="20">
        <f t="shared" si="938"/>
        <v>9</v>
      </c>
      <c r="J5966" s="21">
        <f t="shared" si="939"/>
        <v>39696</v>
      </c>
      <c r="K5966" s="21"/>
      <c r="L5966" s="21" t="str">
        <f t="shared" si="934"/>
        <v>Friday</v>
      </c>
      <c r="M5966" s="20">
        <f t="shared" si="935"/>
        <v>9</v>
      </c>
      <c r="N5966" s="19">
        <v>5535</v>
      </c>
      <c r="O5966" s="4">
        <f>MATCH(N5966-1,'Supply Data'!$K$12:$K$17)+1</f>
        <v>5</v>
      </c>
      <c r="P5966">
        <f>INDEX('Supply Data'!$L$12:$L$17,'Demand Data'!O5966)</f>
        <v>75</v>
      </c>
      <c r="R5966" t="str">
        <f t="shared" si="936"/>
        <v>05-Sep-08 Friday 9</v>
      </c>
    </row>
    <row r="5967" spans="4:18" x14ac:dyDescent="0.35">
      <c r="D5967" s="21">
        <f t="shared" si="937"/>
        <v>39696.374999985543</v>
      </c>
      <c r="E5967" s="21" t="b">
        <f t="shared" si="930"/>
        <v>0</v>
      </c>
      <c r="F5967" s="21" t="b">
        <f t="shared" si="931"/>
        <v>0</v>
      </c>
      <c r="G5967" s="20">
        <f t="shared" si="932"/>
        <v>1</v>
      </c>
      <c r="H5967" s="20">
        <f t="shared" si="933"/>
        <v>24</v>
      </c>
      <c r="I5967" s="20">
        <f t="shared" si="938"/>
        <v>10</v>
      </c>
      <c r="J5967" s="21">
        <f t="shared" si="939"/>
        <v>39696</v>
      </c>
      <c r="K5967" s="21"/>
      <c r="L5967" s="21" t="str">
        <f t="shared" si="934"/>
        <v>Friday</v>
      </c>
      <c r="M5967" s="20">
        <f t="shared" si="935"/>
        <v>9</v>
      </c>
      <c r="N5967" s="19">
        <v>5812.5</v>
      </c>
      <c r="O5967" s="4">
        <f>MATCH(N5967-1,'Supply Data'!$K$12:$K$17)+1</f>
        <v>5</v>
      </c>
      <c r="P5967">
        <f>INDEX('Supply Data'!$L$12:$L$17,'Demand Data'!O5967)</f>
        <v>75</v>
      </c>
      <c r="R5967" t="str">
        <f t="shared" si="936"/>
        <v>05-Sep-08 Friday 10</v>
      </c>
    </row>
    <row r="5968" spans="4:18" x14ac:dyDescent="0.35">
      <c r="D5968" s="21">
        <f t="shared" si="937"/>
        <v>39696.416666652207</v>
      </c>
      <c r="E5968" s="21" t="b">
        <f t="shared" si="930"/>
        <v>0</v>
      </c>
      <c r="F5968" s="21" t="b">
        <f t="shared" si="931"/>
        <v>0</v>
      </c>
      <c r="G5968" s="20">
        <f t="shared" si="932"/>
        <v>1</v>
      </c>
      <c r="H5968" s="20">
        <f t="shared" si="933"/>
        <v>24</v>
      </c>
      <c r="I5968" s="20">
        <f t="shared" si="938"/>
        <v>11</v>
      </c>
      <c r="J5968" s="21">
        <f t="shared" si="939"/>
        <v>39696</v>
      </c>
      <c r="K5968" s="21"/>
      <c r="L5968" s="21" t="str">
        <f t="shared" si="934"/>
        <v>Friday</v>
      </c>
      <c r="M5968" s="20">
        <f t="shared" si="935"/>
        <v>9</v>
      </c>
      <c r="N5968" s="19">
        <v>6060</v>
      </c>
      <c r="O5968" s="4">
        <f>MATCH(N5968-1,'Supply Data'!$K$12:$K$17)+1</f>
        <v>5</v>
      </c>
      <c r="P5968">
        <f>INDEX('Supply Data'!$L$12:$L$17,'Demand Data'!O5968)</f>
        <v>75</v>
      </c>
      <c r="R5968" t="str">
        <f t="shared" si="936"/>
        <v>05-Sep-08 Friday 11</v>
      </c>
    </row>
    <row r="5969" spans="4:18" x14ac:dyDescent="0.35">
      <c r="D5969" s="21">
        <f t="shared" si="937"/>
        <v>39696.458333318871</v>
      </c>
      <c r="E5969" s="21" t="b">
        <f t="shared" si="930"/>
        <v>0</v>
      </c>
      <c r="F5969" s="21" t="b">
        <f t="shared" si="931"/>
        <v>0</v>
      </c>
      <c r="G5969" s="20">
        <f t="shared" si="932"/>
        <v>1</v>
      </c>
      <c r="H5969" s="20">
        <f t="shared" si="933"/>
        <v>24</v>
      </c>
      <c r="I5969" s="20">
        <f t="shared" si="938"/>
        <v>12</v>
      </c>
      <c r="J5969" s="21">
        <f t="shared" si="939"/>
        <v>39696</v>
      </c>
      <c r="K5969" s="21"/>
      <c r="L5969" s="21" t="str">
        <f t="shared" si="934"/>
        <v>Friday</v>
      </c>
      <c r="M5969" s="20">
        <f t="shared" si="935"/>
        <v>9</v>
      </c>
      <c r="N5969" s="19">
        <v>5887.5</v>
      </c>
      <c r="O5969" s="4">
        <f>MATCH(N5969-1,'Supply Data'!$K$12:$K$17)+1</f>
        <v>5</v>
      </c>
      <c r="P5969">
        <f>INDEX('Supply Data'!$L$12:$L$17,'Demand Data'!O5969)</f>
        <v>75</v>
      </c>
      <c r="R5969" t="str">
        <f t="shared" si="936"/>
        <v>05-Sep-08 Friday 12</v>
      </c>
    </row>
    <row r="5970" spans="4:18" x14ac:dyDescent="0.35">
      <c r="D5970" s="21">
        <f t="shared" si="937"/>
        <v>39696.499999985535</v>
      </c>
      <c r="E5970" s="21" t="b">
        <f t="shared" si="930"/>
        <v>0</v>
      </c>
      <c r="F5970" s="21" t="b">
        <f t="shared" si="931"/>
        <v>0</v>
      </c>
      <c r="G5970" s="20">
        <f t="shared" si="932"/>
        <v>1</v>
      </c>
      <c r="H5970" s="20">
        <f t="shared" si="933"/>
        <v>24</v>
      </c>
      <c r="I5970" s="20">
        <f t="shared" si="938"/>
        <v>13</v>
      </c>
      <c r="J5970" s="21">
        <f t="shared" si="939"/>
        <v>39696</v>
      </c>
      <c r="K5970" s="21"/>
      <c r="L5970" s="21" t="str">
        <f t="shared" si="934"/>
        <v>Friday</v>
      </c>
      <c r="M5970" s="20">
        <f t="shared" si="935"/>
        <v>9</v>
      </c>
      <c r="N5970" s="19">
        <v>5968.5</v>
      </c>
      <c r="O5970" s="4">
        <f>MATCH(N5970-1,'Supply Data'!$K$12:$K$17)+1</f>
        <v>5</v>
      </c>
      <c r="P5970">
        <f>INDEX('Supply Data'!$L$12:$L$17,'Demand Data'!O5970)</f>
        <v>75</v>
      </c>
      <c r="R5970" t="str">
        <f t="shared" si="936"/>
        <v>05-Sep-08 Friday 13</v>
      </c>
    </row>
    <row r="5971" spans="4:18" x14ac:dyDescent="0.35">
      <c r="D5971" s="21">
        <f t="shared" si="937"/>
        <v>39696.5416666522</v>
      </c>
      <c r="E5971" s="21" t="b">
        <f t="shared" si="930"/>
        <v>0</v>
      </c>
      <c r="F5971" s="21" t="b">
        <f t="shared" si="931"/>
        <v>0</v>
      </c>
      <c r="G5971" s="20">
        <f t="shared" si="932"/>
        <v>1</v>
      </c>
      <c r="H5971" s="20">
        <f t="shared" si="933"/>
        <v>24</v>
      </c>
      <c r="I5971" s="20">
        <f t="shared" si="938"/>
        <v>14</v>
      </c>
      <c r="J5971" s="21">
        <f t="shared" si="939"/>
        <v>39696</v>
      </c>
      <c r="K5971" s="21"/>
      <c r="L5971" s="21" t="str">
        <f t="shared" si="934"/>
        <v>Friday</v>
      </c>
      <c r="M5971" s="20">
        <f t="shared" si="935"/>
        <v>9</v>
      </c>
      <c r="N5971" s="19">
        <v>5976</v>
      </c>
      <c r="O5971" s="4">
        <f>MATCH(N5971-1,'Supply Data'!$K$12:$K$17)+1</f>
        <v>5</v>
      </c>
      <c r="P5971">
        <f>INDEX('Supply Data'!$L$12:$L$17,'Demand Data'!O5971)</f>
        <v>75</v>
      </c>
      <c r="R5971" t="str">
        <f t="shared" si="936"/>
        <v>05-Sep-08 Friday 14</v>
      </c>
    </row>
    <row r="5972" spans="4:18" x14ac:dyDescent="0.35">
      <c r="D5972" s="21">
        <f t="shared" si="937"/>
        <v>39696.583333318864</v>
      </c>
      <c r="E5972" s="21" t="b">
        <f t="shared" si="930"/>
        <v>0</v>
      </c>
      <c r="F5972" s="21" t="b">
        <f t="shared" si="931"/>
        <v>0</v>
      </c>
      <c r="G5972" s="20">
        <f t="shared" si="932"/>
        <v>1</v>
      </c>
      <c r="H5972" s="20">
        <f t="shared" si="933"/>
        <v>24</v>
      </c>
      <c r="I5972" s="20">
        <f t="shared" si="938"/>
        <v>15</v>
      </c>
      <c r="J5972" s="21">
        <f t="shared" si="939"/>
        <v>39696</v>
      </c>
      <c r="K5972" s="21"/>
      <c r="L5972" s="21" t="str">
        <f t="shared" si="934"/>
        <v>Friday</v>
      </c>
      <c r="M5972" s="20">
        <f t="shared" si="935"/>
        <v>9</v>
      </c>
      <c r="N5972" s="19">
        <v>4801.5</v>
      </c>
      <c r="O5972" s="4">
        <f>MATCH(N5972-1,'Supply Data'!$K$12:$K$17)+1</f>
        <v>5</v>
      </c>
      <c r="P5972">
        <f>INDEX('Supply Data'!$L$12:$L$17,'Demand Data'!O5972)</f>
        <v>75</v>
      </c>
      <c r="R5972" t="str">
        <f t="shared" si="936"/>
        <v>05-Sep-08 Friday 15</v>
      </c>
    </row>
    <row r="5973" spans="4:18" x14ac:dyDescent="0.35">
      <c r="D5973" s="21">
        <f t="shared" si="937"/>
        <v>39696.624999985528</v>
      </c>
      <c r="E5973" s="21" t="b">
        <f t="shared" si="930"/>
        <v>0</v>
      </c>
      <c r="F5973" s="21" t="b">
        <f t="shared" si="931"/>
        <v>0</v>
      </c>
      <c r="G5973" s="20">
        <f t="shared" si="932"/>
        <v>1</v>
      </c>
      <c r="H5973" s="20">
        <f t="shared" si="933"/>
        <v>24</v>
      </c>
      <c r="I5973" s="20">
        <f t="shared" si="938"/>
        <v>16</v>
      </c>
      <c r="J5973" s="21">
        <f t="shared" si="939"/>
        <v>39696</v>
      </c>
      <c r="K5973" s="21"/>
      <c r="L5973" s="21" t="str">
        <f t="shared" si="934"/>
        <v>Friday</v>
      </c>
      <c r="M5973" s="20">
        <f t="shared" si="935"/>
        <v>9</v>
      </c>
      <c r="N5973" s="19">
        <v>5157</v>
      </c>
      <c r="O5973" s="4">
        <f>MATCH(N5973-1,'Supply Data'!$K$12:$K$17)+1</f>
        <v>5</v>
      </c>
      <c r="P5973">
        <f>INDEX('Supply Data'!$L$12:$L$17,'Demand Data'!O5973)</f>
        <v>75</v>
      </c>
      <c r="R5973" t="str">
        <f t="shared" si="936"/>
        <v>05-Sep-08 Friday 16</v>
      </c>
    </row>
    <row r="5974" spans="4:18" x14ac:dyDescent="0.35">
      <c r="D5974" s="21">
        <f t="shared" si="937"/>
        <v>39696.666666652192</v>
      </c>
      <c r="E5974" s="21" t="b">
        <f t="shared" si="930"/>
        <v>0</v>
      </c>
      <c r="F5974" s="21" t="b">
        <f t="shared" si="931"/>
        <v>0</v>
      </c>
      <c r="G5974" s="20">
        <f t="shared" si="932"/>
        <v>1</v>
      </c>
      <c r="H5974" s="20">
        <f t="shared" si="933"/>
        <v>24</v>
      </c>
      <c r="I5974" s="20">
        <f t="shared" si="938"/>
        <v>17</v>
      </c>
      <c r="J5974" s="21">
        <f t="shared" si="939"/>
        <v>39696</v>
      </c>
      <c r="K5974" s="21"/>
      <c r="L5974" s="21" t="str">
        <f t="shared" si="934"/>
        <v>Friday</v>
      </c>
      <c r="M5974" s="20">
        <f t="shared" si="935"/>
        <v>9</v>
      </c>
      <c r="N5974" s="19">
        <v>5380.5</v>
      </c>
      <c r="O5974" s="4">
        <f>MATCH(N5974-1,'Supply Data'!$K$12:$K$17)+1</f>
        <v>5</v>
      </c>
      <c r="P5974">
        <f>INDEX('Supply Data'!$L$12:$L$17,'Demand Data'!O5974)</f>
        <v>75</v>
      </c>
      <c r="R5974" t="str">
        <f t="shared" si="936"/>
        <v>05-Sep-08 Friday 17</v>
      </c>
    </row>
    <row r="5975" spans="4:18" x14ac:dyDescent="0.35">
      <c r="D5975" s="21">
        <f t="shared" si="937"/>
        <v>39696.708333318857</v>
      </c>
      <c r="E5975" s="21" t="b">
        <f t="shared" si="930"/>
        <v>0</v>
      </c>
      <c r="F5975" s="21" t="b">
        <f t="shared" si="931"/>
        <v>0</v>
      </c>
      <c r="G5975" s="20">
        <f t="shared" si="932"/>
        <v>1</v>
      </c>
      <c r="H5975" s="20">
        <f t="shared" si="933"/>
        <v>24</v>
      </c>
      <c r="I5975" s="20">
        <f t="shared" si="938"/>
        <v>18</v>
      </c>
      <c r="J5975" s="21">
        <f t="shared" si="939"/>
        <v>39696</v>
      </c>
      <c r="K5975" s="21"/>
      <c r="L5975" s="21" t="str">
        <f t="shared" si="934"/>
        <v>Friday</v>
      </c>
      <c r="M5975" s="20">
        <f t="shared" si="935"/>
        <v>9</v>
      </c>
      <c r="N5975" s="19">
        <v>5656.5</v>
      </c>
      <c r="O5975" s="4">
        <f>MATCH(N5975-1,'Supply Data'!$K$12:$K$17)+1</f>
        <v>5</v>
      </c>
      <c r="P5975">
        <f>INDEX('Supply Data'!$L$12:$L$17,'Demand Data'!O5975)</f>
        <v>75</v>
      </c>
      <c r="R5975" t="str">
        <f t="shared" si="936"/>
        <v>05-Sep-08 Friday 18</v>
      </c>
    </row>
    <row r="5976" spans="4:18" x14ac:dyDescent="0.35">
      <c r="D5976" s="21">
        <f t="shared" si="937"/>
        <v>39696.749999985521</v>
      </c>
      <c r="E5976" s="21" t="b">
        <f t="shared" si="930"/>
        <v>0</v>
      </c>
      <c r="F5976" s="21" t="b">
        <f t="shared" si="931"/>
        <v>0</v>
      </c>
      <c r="G5976" s="20">
        <f t="shared" si="932"/>
        <v>1</v>
      </c>
      <c r="H5976" s="20">
        <f t="shared" si="933"/>
        <v>24</v>
      </c>
      <c r="I5976" s="20">
        <f t="shared" si="938"/>
        <v>19</v>
      </c>
      <c r="J5976" s="21">
        <f t="shared" si="939"/>
        <v>39696</v>
      </c>
      <c r="K5976" s="21"/>
      <c r="L5976" s="21" t="str">
        <f t="shared" si="934"/>
        <v>Friday</v>
      </c>
      <c r="M5976" s="20">
        <f t="shared" si="935"/>
        <v>9</v>
      </c>
      <c r="N5976" s="19">
        <v>5970</v>
      </c>
      <c r="O5976" s="4">
        <f>MATCH(N5976-1,'Supply Data'!$K$12:$K$17)+1</f>
        <v>5</v>
      </c>
      <c r="P5976">
        <f>INDEX('Supply Data'!$L$12:$L$17,'Demand Data'!O5976)</f>
        <v>75</v>
      </c>
      <c r="R5976" t="str">
        <f t="shared" si="936"/>
        <v>05-Sep-08 Friday 19</v>
      </c>
    </row>
    <row r="5977" spans="4:18" x14ac:dyDescent="0.35">
      <c r="D5977" s="21">
        <f t="shared" si="937"/>
        <v>39696.791666652185</v>
      </c>
      <c r="E5977" s="21" t="b">
        <f t="shared" si="930"/>
        <v>0</v>
      </c>
      <c r="F5977" s="21" t="b">
        <f t="shared" si="931"/>
        <v>0</v>
      </c>
      <c r="G5977" s="20">
        <f t="shared" si="932"/>
        <v>1</v>
      </c>
      <c r="H5977" s="20">
        <f t="shared" si="933"/>
        <v>24</v>
      </c>
      <c r="I5977" s="20">
        <f t="shared" si="938"/>
        <v>20</v>
      </c>
      <c r="J5977" s="21">
        <f t="shared" si="939"/>
        <v>39696</v>
      </c>
      <c r="K5977" s="21"/>
      <c r="L5977" s="21" t="str">
        <f t="shared" si="934"/>
        <v>Friday</v>
      </c>
      <c r="M5977" s="20">
        <f t="shared" si="935"/>
        <v>9</v>
      </c>
      <c r="N5977" s="19">
        <v>5829</v>
      </c>
      <c r="O5977" s="4">
        <f>MATCH(N5977-1,'Supply Data'!$K$12:$K$17)+1</f>
        <v>5</v>
      </c>
      <c r="P5977">
        <f>INDEX('Supply Data'!$L$12:$L$17,'Demand Data'!O5977)</f>
        <v>75</v>
      </c>
      <c r="R5977" t="str">
        <f t="shared" si="936"/>
        <v>05-Sep-08 Friday 20</v>
      </c>
    </row>
    <row r="5978" spans="4:18" x14ac:dyDescent="0.35">
      <c r="D5978" s="21">
        <f t="shared" si="937"/>
        <v>39696.833333318849</v>
      </c>
      <c r="E5978" s="21" t="b">
        <f t="shared" si="930"/>
        <v>0</v>
      </c>
      <c r="F5978" s="21" t="b">
        <f t="shared" si="931"/>
        <v>0</v>
      </c>
      <c r="G5978" s="20">
        <f t="shared" si="932"/>
        <v>1</v>
      </c>
      <c r="H5978" s="20">
        <f t="shared" si="933"/>
        <v>24</v>
      </c>
      <c r="I5978" s="20">
        <f t="shared" si="938"/>
        <v>21</v>
      </c>
      <c r="J5978" s="21">
        <f t="shared" si="939"/>
        <v>39696</v>
      </c>
      <c r="K5978" s="21"/>
      <c r="L5978" s="21" t="str">
        <f t="shared" si="934"/>
        <v>Friday</v>
      </c>
      <c r="M5978" s="20">
        <f t="shared" si="935"/>
        <v>9</v>
      </c>
      <c r="N5978" s="19">
        <v>5556</v>
      </c>
      <c r="O5978" s="4">
        <f>MATCH(N5978-1,'Supply Data'!$K$12:$K$17)+1</f>
        <v>5</v>
      </c>
      <c r="P5978">
        <f>INDEX('Supply Data'!$L$12:$L$17,'Demand Data'!O5978)</f>
        <v>75</v>
      </c>
      <c r="R5978" t="str">
        <f t="shared" si="936"/>
        <v>05-Sep-08 Friday 21</v>
      </c>
    </row>
    <row r="5979" spans="4:18" x14ac:dyDescent="0.35">
      <c r="D5979" s="21">
        <f t="shared" si="937"/>
        <v>39696.874999985514</v>
      </c>
      <c r="E5979" s="21" t="b">
        <f t="shared" si="930"/>
        <v>0</v>
      </c>
      <c r="F5979" s="21" t="b">
        <f t="shared" si="931"/>
        <v>0</v>
      </c>
      <c r="G5979" s="20">
        <f t="shared" si="932"/>
        <v>1</v>
      </c>
      <c r="H5979" s="20">
        <f t="shared" si="933"/>
        <v>24</v>
      </c>
      <c r="I5979" s="20">
        <f t="shared" si="938"/>
        <v>22</v>
      </c>
      <c r="J5979" s="21">
        <f t="shared" si="939"/>
        <v>39696</v>
      </c>
      <c r="K5979" s="21"/>
      <c r="L5979" s="21" t="str">
        <f t="shared" si="934"/>
        <v>Friday</v>
      </c>
      <c r="M5979" s="20">
        <f t="shared" si="935"/>
        <v>9</v>
      </c>
      <c r="N5979" s="19">
        <v>5086.5</v>
      </c>
      <c r="O5979" s="4">
        <f>MATCH(N5979-1,'Supply Data'!$K$12:$K$17)+1</f>
        <v>5</v>
      </c>
      <c r="P5979">
        <f>INDEX('Supply Data'!$L$12:$L$17,'Demand Data'!O5979)</f>
        <v>75</v>
      </c>
      <c r="R5979" t="str">
        <f t="shared" si="936"/>
        <v>05-Sep-08 Friday 22</v>
      </c>
    </row>
    <row r="5980" spans="4:18" x14ac:dyDescent="0.35">
      <c r="D5980" s="21">
        <f t="shared" si="937"/>
        <v>39696.916666652178</v>
      </c>
      <c r="E5980" s="21" t="b">
        <f t="shared" si="930"/>
        <v>0</v>
      </c>
      <c r="F5980" s="21" t="b">
        <f t="shared" si="931"/>
        <v>0</v>
      </c>
      <c r="G5980" s="20">
        <f t="shared" si="932"/>
        <v>1</v>
      </c>
      <c r="H5980" s="20">
        <f t="shared" si="933"/>
        <v>24</v>
      </c>
      <c r="I5980" s="20">
        <f t="shared" si="938"/>
        <v>23</v>
      </c>
      <c r="J5980" s="21">
        <f t="shared" si="939"/>
        <v>39696</v>
      </c>
      <c r="K5980" s="21"/>
      <c r="L5980" s="21" t="str">
        <f t="shared" si="934"/>
        <v>Friday</v>
      </c>
      <c r="M5980" s="20">
        <f t="shared" si="935"/>
        <v>9</v>
      </c>
      <c r="N5980" s="19">
        <v>4726.5</v>
      </c>
      <c r="O5980" s="4">
        <f>MATCH(N5980-1,'Supply Data'!$K$12:$K$17)+1</f>
        <v>4</v>
      </c>
      <c r="P5980">
        <f>INDEX('Supply Data'!$L$12:$L$17,'Demand Data'!O5980)</f>
        <v>50</v>
      </c>
      <c r="R5980" t="str">
        <f t="shared" si="936"/>
        <v>05-Sep-08 Friday 23</v>
      </c>
    </row>
    <row r="5981" spans="4:18" x14ac:dyDescent="0.35">
      <c r="D5981" s="21">
        <f t="shared" si="937"/>
        <v>39696.958333318842</v>
      </c>
      <c r="E5981" s="21" t="b">
        <f t="shared" si="930"/>
        <v>0</v>
      </c>
      <c r="F5981" s="21" t="b">
        <f t="shared" si="931"/>
        <v>0</v>
      </c>
      <c r="G5981" s="20">
        <f t="shared" si="932"/>
        <v>1</v>
      </c>
      <c r="H5981" s="20">
        <f t="shared" si="933"/>
        <v>24</v>
      </c>
      <c r="I5981" s="20">
        <f t="shared" si="938"/>
        <v>24</v>
      </c>
      <c r="J5981" s="21">
        <f t="shared" si="939"/>
        <v>39696</v>
      </c>
      <c r="K5981" s="21"/>
      <c r="L5981" s="21" t="str">
        <f t="shared" si="934"/>
        <v>Friday</v>
      </c>
      <c r="M5981" s="20">
        <f t="shared" si="935"/>
        <v>9</v>
      </c>
      <c r="N5981" s="19">
        <v>4426.5</v>
      </c>
      <c r="O5981" s="4">
        <f>MATCH(N5981-1,'Supply Data'!$K$12:$K$17)+1</f>
        <v>4</v>
      </c>
      <c r="P5981">
        <f>INDEX('Supply Data'!$L$12:$L$17,'Demand Data'!O5981)</f>
        <v>50</v>
      </c>
      <c r="R5981" t="str">
        <f t="shared" si="936"/>
        <v>05-Sep-08 Friday 24</v>
      </c>
    </row>
    <row r="5982" spans="4:18" x14ac:dyDescent="0.35">
      <c r="D5982" s="21">
        <f t="shared" si="937"/>
        <v>39696.999999985506</v>
      </c>
      <c r="E5982" s="21" t="b">
        <f t="shared" si="930"/>
        <v>0</v>
      </c>
      <c r="F5982" s="21" t="b">
        <f t="shared" si="931"/>
        <v>0</v>
      </c>
      <c r="G5982" s="20">
        <f t="shared" si="932"/>
        <v>1</v>
      </c>
      <c r="H5982" s="20">
        <f t="shared" si="933"/>
        <v>24</v>
      </c>
      <c r="I5982" s="20">
        <f t="shared" si="938"/>
        <v>1</v>
      </c>
      <c r="J5982" s="21">
        <f t="shared" si="939"/>
        <v>39697</v>
      </c>
      <c r="K5982" s="21"/>
      <c r="L5982" s="21" t="str">
        <f t="shared" si="934"/>
        <v>Saturday</v>
      </c>
      <c r="M5982" s="20">
        <f t="shared" si="935"/>
        <v>9</v>
      </c>
      <c r="N5982" s="19">
        <v>4231.5</v>
      </c>
      <c r="O5982" s="4">
        <f>MATCH(N5982-1,'Supply Data'!$K$12:$K$17)+1</f>
        <v>4</v>
      </c>
      <c r="P5982">
        <f>INDEX('Supply Data'!$L$12:$L$17,'Demand Data'!O5982)</f>
        <v>50</v>
      </c>
      <c r="R5982" t="str">
        <f t="shared" si="936"/>
        <v>06-Sep-08 Saturday 1</v>
      </c>
    </row>
    <row r="5983" spans="4:18" x14ac:dyDescent="0.35">
      <c r="D5983" s="21">
        <f t="shared" si="937"/>
        <v>39697.041666652171</v>
      </c>
      <c r="E5983" s="21" t="b">
        <f t="shared" si="930"/>
        <v>0</v>
      </c>
      <c r="F5983" s="21" t="b">
        <f t="shared" si="931"/>
        <v>0</v>
      </c>
      <c r="G5983" s="20">
        <f t="shared" si="932"/>
        <v>1</v>
      </c>
      <c r="H5983" s="20">
        <f t="shared" si="933"/>
        <v>24</v>
      </c>
      <c r="I5983" s="20">
        <f t="shared" si="938"/>
        <v>2</v>
      </c>
      <c r="J5983" s="21">
        <f t="shared" si="939"/>
        <v>39697</v>
      </c>
      <c r="K5983" s="21"/>
      <c r="L5983" s="21" t="str">
        <f t="shared" si="934"/>
        <v>Saturday</v>
      </c>
      <c r="M5983" s="20">
        <f t="shared" si="935"/>
        <v>9</v>
      </c>
      <c r="N5983" s="19">
        <v>4111.5</v>
      </c>
      <c r="O5983" s="4">
        <f>MATCH(N5983-1,'Supply Data'!$K$12:$K$17)+1</f>
        <v>4</v>
      </c>
      <c r="P5983">
        <f>INDEX('Supply Data'!$L$12:$L$17,'Demand Data'!O5983)</f>
        <v>50</v>
      </c>
      <c r="R5983" t="str">
        <f t="shared" si="936"/>
        <v>06-Sep-08 Saturday 2</v>
      </c>
    </row>
    <row r="5984" spans="4:18" x14ac:dyDescent="0.35">
      <c r="D5984" s="21">
        <f t="shared" si="937"/>
        <v>39697.083333318835</v>
      </c>
      <c r="E5984" s="21" t="b">
        <f t="shared" si="930"/>
        <v>0</v>
      </c>
      <c r="F5984" s="21" t="b">
        <f t="shared" si="931"/>
        <v>0</v>
      </c>
      <c r="G5984" s="20">
        <f t="shared" si="932"/>
        <v>1</v>
      </c>
      <c r="H5984" s="20">
        <f t="shared" si="933"/>
        <v>24</v>
      </c>
      <c r="I5984" s="20">
        <f t="shared" si="938"/>
        <v>3</v>
      </c>
      <c r="J5984" s="21">
        <f t="shared" si="939"/>
        <v>39697</v>
      </c>
      <c r="K5984" s="21"/>
      <c r="L5984" s="21" t="str">
        <f t="shared" si="934"/>
        <v>Saturday</v>
      </c>
      <c r="M5984" s="20">
        <f t="shared" si="935"/>
        <v>9</v>
      </c>
      <c r="N5984" s="19">
        <v>3960</v>
      </c>
      <c r="O5984" s="4">
        <f>MATCH(N5984-1,'Supply Data'!$K$12:$K$17)+1</f>
        <v>4</v>
      </c>
      <c r="P5984">
        <f>INDEX('Supply Data'!$L$12:$L$17,'Demand Data'!O5984)</f>
        <v>50</v>
      </c>
      <c r="R5984" t="str">
        <f t="shared" si="936"/>
        <v>06-Sep-08 Saturday 3</v>
      </c>
    </row>
    <row r="5985" spans="4:18" x14ac:dyDescent="0.35">
      <c r="D5985" s="21">
        <f t="shared" si="937"/>
        <v>39697.124999985499</v>
      </c>
      <c r="E5985" s="21" t="b">
        <f t="shared" si="930"/>
        <v>0</v>
      </c>
      <c r="F5985" s="21" t="b">
        <f t="shared" si="931"/>
        <v>0</v>
      </c>
      <c r="G5985" s="20">
        <f t="shared" si="932"/>
        <v>1</v>
      </c>
      <c r="H5985" s="20">
        <f t="shared" si="933"/>
        <v>24</v>
      </c>
      <c r="I5985" s="20">
        <f t="shared" si="938"/>
        <v>4</v>
      </c>
      <c r="J5985" s="21">
        <f t="shared" si="939"/>
        <v>39697</v>
      </c>
      <c r="K5985" s="21"/>
      <c r="L5985" s="21" t="str">
        <f t="shared" si="934"/>
        <v>Saturday</v>
      </c>
      <c r="M5985" s="20">
        <f t="shared" si="935"/>
        <v>9</v>
      </c>
      <c r="N5985" s="19">
        <v>3952.5</v>
      </c>
      <c r="O5985" s="4">
        <f>MATCH(N5985-1,'Supply Data'!$K$12:$K$17)+1</f>
        <v>4</v>
      </c>
      <c r="P5985">
        <f>INDEX('Supply Data'!$L$12:$L$17,'Demand Data'!O5985)</f>
        <v>50</v>
      </c>
      <c r="R5985" t="str">
        <f t="shared" si="936"/>
        <v>06-Sep-08 Saturday 4</v>
      </c>
    </row>
    <row r="5986" spans="4:18" x14ac:dyDescent="0.35">
      <c r="D5986" s="21">
        <f t="shared" si="937"/>
        <v>39697.166666652163</v>
      </c>
      <c r="E5986" s="21" t="b">
        <f t="shared" si="930"/>
        <v>0</v>
      </c>
      <c r="F5986" s="21" t="b">
        <f t="shared" si="931"/>
        <v>0</v>
      </c>
      <c r="G5986" s="20">
        <f t="shared" si="932"/>
        <v>1</v>
      </c>
      <c r="H5986" s="20">
        <f t="shared" si="933"/>
        <v>24</v>
      </c>
      <c r="I5986" s="20">
        <f t="shared" si="938"/>
        <v>5</v>
      </c>
      <c r="J5986" s="21">
        <f t="shared" si="939"/>
        <v>39697</v>
      </c>
      <c r="K5986" s="21"/>
      <c r="L5986" s="21" t="str">
        <f t="shared" si="934"/>
        <v>Saturday</v>
      </c>
      <c r="M5986" s="20">
        <f t="shared" si="935"/>
        <v>9</v>
      </c>
      <c r="N5986" s="19">
        <v>4081.5</v>
      </c>
      <c r="O5986" s="4">
        <f>MATCH(N5986-1,'Supply Data'!$K$12:$K$17)+1</f>
        <v>4</v>
      </c>
      <c r="P5986">
        <f>INDEX('Supply Data'!$L$12:$L$17,'Demand Data'!O5986)</f>
        <v>50</v>
      </c>
      <c r="R5986" t="str">
        <f t="shared" si="936"/>
        <v>06-Sep-08 Saturday 5</v>
      </c>
    </row>
    <row r="5987" spans="4:18" x14ac:dyDescent="0.35">
      <c r="D5987" s="21">
        <f t="shared" si="937"/>
        <v>39697.208333318827</v>
      </c>
      <c r="E5987" s="21" t="b">
        <f t="shared" si="930"/>
        <v>0</v>
      </c>
      <c r="F5987" s="21" t="b">
        <f t="shared" si="931"/>
        <v>0</v>
      </c>
      <c r="G5987" s="20">
        <f t="shared" si="932"/>
        <v>1</v>
      </c>
      <c r="H5987" s="20">
        <f t="shared" si="933"/>
        <v>24</v>
      </c>
      <c r="I5987" s="20">
        <f t="shared" si="938"/>
        <v>6</v>
      </c>
      <c r="J5987" s="21">
        <f t="shared" si="939"/>
        <v>39697</v>
      </c>
      <c r="K5987" s="21"/>
      <c r="L5987" s="21" t="str">
        <f t="shared" si="934"/>
        <v>Saturday</v>
      </c>
      <c r="M5987" s="20">
        <f t="shared" si="935"/>
        <v>9</v>
      </c>
      <c r="N5987" s="19">
        <v>4249.5</v>
      </c>
      <c r="O5987" s="4">
        <f>MATCH(N5987-1,'Supply Data'!$K$12:$K$17)+1</f>
        <v>4</v>
      </c>
      <c r="P5987">
        <f>INDEX('Supply Data'!$L$12:$L$17,'Demand Data'!O5987)</f>
        <v>50</v>
      </c>
      <c r="R5987" t="str">
        <f t="shared" si="936"/>
        <v>06-Sep-08 Saturday 6</v>
      </c>
    </row>
    <row r="5988" spans="4:18" x14ac:dyDescent="0.35">
      <c r="D5988" s="21">
        <f t="shared" si="937"/>
        <v>39697.249999985492</v>
      </c>
      <c r="E5988" s="21" t="b">
        <f t="shared" si="930"/>
        <v>0</v>
      </c>
      <c r="F5988" s="21" t="b">
        <f t="shared" si="931"/>
        <v>0</v>
      </c>
      <c r="G5988" s="20">
        <f t="shared" si="932"/>
        <v>1</v>
      </c>
      <c r="H5988" s="20">
        <f t="shared" si="933"/>
        <v>24</v>
      </c>
      <c r="I5988" s="20">
        <f t="shared" si="938"/>
        <v>7</v>
      </c>
      <c r="J5988" s="21">
        <f t="shared" si="939"/>
        <v>39697</v>
      </c>
      <c r="K5988" s="21"/>
      <c r="L5988" s="21" t="str">
        <f t="shared" si="934"/>
        <v>Saturday</v>
      </c>
      <c r="M5988" s="20">
        <f t="shared" si="935"/>
        <v>9</v>
      </c>
      <c r="N5988" s="19">
        <v>4243.5</v>
      </c>
      <c r="O5988" s="4">
        <f>MATCH(N5988-1,'Supply Data'!$K$12:$K$17)+1</f>
        <v>4</v>
      </c>
      <c r="P5988">
        <f>INDEX('Supply Data'!$L$12:$L$17,'Demand Data'!O5988)</f>
        <v>50</v>
      </c>
      <c r="R5988" t="str">
        <f t="shared" si="936"/>
        <v>06-Sep-08 Saturday 7</v>
      </c>
    </row>
    <row r="5989" spans="4:18" x14ac:dyDescent="0.35">
      <c r="D5989" s="21">
        <f t="shared" si="937"/>
        <v>39697.291666652156</v>
      </c>
      <c r="E5989" s="21" t="b">
        <f t="shared" si="930"/>
        <v>0</v>
      </c>
      <c r="F5989" s="21" t="b">
        <f t="shared" si="931"/>
        <v>0</v>
      </c>
      <c r="G5989" s="20">
        <f t="shared" si="932"/>
        <v>1</v>
      </c>
      <c r="H5989" s="20">
        <f t="shared" si="933"/>
        <v>24</v>
      </c>
      <c r="I5989" s="20">
        <f t="shared" si="938"/>
        <v>8</v>
      </c>
      <c r="J5989" s="21">
        <f t="shared" si="939"/>
        <v>39697</v>
      </c>
      <c r="K5989" s="21"/>
      <c r="L5989" s="21" t="str">
        <f t="shared" si="934"/>
        <v>Saturday</v>
      </c>
      <c r="M5989" s="20">
        <f t="shared" si="935"/>
        <v>9</v>
      </c>
      <c r="N5989" s="19">
        <v>4842</v>
      </c>
      <c r="O5989" s="4">
        <f>MATCH(N5989-1,'Supply Data'!$K$12:$K$17)+1</f>
        <v>5</v>
      </c>
      <c r="P5989">
        <f>INDEX('Supply Data'!$L$12:$L$17,'Demand Data'!O5989)</f>
        <v>75</v>
      </c>
      <c r="R5989" t="str">
        <f t="shared" si="936"/>
        <v>06-Sep-08 Saturday 8</v>
      </c>
    </row>
    <row r="5990" spans="4:18" x14ac:dyDescent="0.35">
      <c r="D5990" s="21">
        <f t="shared" si="937"/>
        <v>39697.33333331882</v>
      </c>
      <c r="E5990" s="21" t="b">
        <f t="shared" si="930"/>
        <v>0</v>
      </c>
      <c r="F5990" s="21" t="b">
        <f t="shared" si="931"/>
        <v>0</v>
      </c>
      <c r="G5990" s="20">
        <f t="shared" si="932"/>
        <v>1</v>
      </c>
      <c r="H5990" s="20">
        <f t="shared" si="933"/>
        <v>24</v>
      </c>
      <c r="I5990" s="20">
        <f t="shared" si="938"/>
        <v>9</v>
      </c>
      <c r="J5990" s="21">
        <f t="shared" si="939"/>
        <v>39697</v>
      </c>
      <c r="K5990" s="21"/>
      <c r="L5990" s="21" t="str">
        <f t="shared" si="934"/>
        <v>Saturday</v>
      </c>
      <c r="M5990" s="20">
        <f t="shared" si="935"/>
        <v>9</v>
      </c>
      <c r="N5990" s="19">
        <v>5520</v>
      </c>
      <c r="O5990" s="4">
        <f>MATCH(N5990-1,'Supply Data'!$K$12:$K$17)+1</f>
        <v>5</v>
      </c>
      <c r="P5990">
        <f>INDEX('Supply Data'!$L$12:$L$17,'Demand Data'!O5990)</f>
        <v>75</v>
      </c>
      <c r="R5990" t="str">
        <f t="shared" si="936"/>
        <v>06-Sep-08 Saturday 9</v>
      </c>
    </row>
    <row r="5991" spans="4:18" x14ac:dyDescent="0.35">
      <c r="D5991" s="21">
        <f t="shared" si="937"/>
        <v>39697.374999985484</v>
      </c>
      <c r="E5991" s="21" t="b">
        <f t="shared" si="930"/>
        <v>0</v>
      </c>
      <c r="F5991" s="21" t="b">
        <f t="shared" si="931"/>
        <v>0</v>
      </c>
      <c r="G5991" s="20">
        <f t="shared" si="932"/>
        <v>1</v>
      </c>
      <c r="H5991" s="20">
        <f t="shared" si="933"/>
        <v>24</v>
      </c>
      <c r="I5991" s="20">
        <f t="shared" si="938"/>
        <v>10</v>
      </c>
      <c r="J5991" s="21">
        <f t="shared" si="939"/>
        <v>39697</v>
      </c>
      <c r="K5991" s="21"/>
      <c r="L5991" s="21" t="str">
        <f t="shared" si="934"/>
        <v>Saturday</v>
      </c>
      <c r="M5991" s="20">
        <f t="shared" si="935"/>
        <v>9</v>
      </c>
      <c r="N5991" s="19">
        <v>5886</v>
      </c>
      <c r="O5991" s="4">
        <f>MATCH(N5991-1,'Supply Data'!$K$12:$K$17)+1</f>
        <v>5</v>
      </c>
      <c r="P5991">
        <f>INDEX('Supply Data'!$L$12:$L$17,'Demand Data'!O5991)</f>
        <v>75</v>
      </c>
      <c r="R5991" t="str">
        <f t="shared" si="936"/>
        <v>06-Sep-08 Saturday 10</v>
      </c>
    </row>
    <row r="5992" spans="4:18" x14ac:dyDescent="0.35">
      <c r="D5992" s="21">
        <f t="shared" si="937"/>
        <v>39697.416666652149</v>
      </c>
      <c r="E5992" s="21" t="b">
        <f t="shared" si="930"/>
        <v>0</v>
      </c>
      <c r="F5992" s="21" t="b">
        <f t="shared" si="931"/>
        <v>0</v>
      </c>
      <c r="G5992" s="20">
        <f t="shared" si="932"/>
        <v>1</v>
      </c>
      <c r="H5992" s="20">
        <f t="shared" si="933"/>
        <v>24</v>
      </c>
      <c r="I5992" s="20">
        <f t="shared" si="938"/>
        <v>11</v>
      </c>
      <c r="J5992" s="21">
        <f t="shared" si="939"/>
        <v>39697</v>
      </c>
      <c r="K5992" s="21"/>
      <c r="L5992" s="21" t="str">
        <f t="shared" si="934"/>
        <v>Saturday</v>
      </c>
      <c r="M5992" s="20">
        <f t="shared" si="935"/>
        <v>9</v>
      </c>
      <c r="N5992" s="19">
        <v>6064.5</v>
      </c>
      <c r="O5992" s="4">
        <f>MATCH(N5992-1,'Supply Data'!$K$12:$K$17)+1</f>
        <v>5</v>
      </c>
      <c r="P5992">
        <f>INDEX('Supply Data'!$L$12:$L$17,'Demand Data'!O5992)</f>
        <v>75</v>
      </c>
      <c r="R5992" t="str">
        <f t="shared" si="936"/>
        <v>06-Sep-08 Saturday 11</v>
      </c>
    </row>
    <row r="5993" spans="4:18" x14ac:dyDescent="0.35">
      <c r="D5993" s="21">
        <f t="shared" si="937"/>
        <v>39697.458333318813</v>
      </c>
      <c r="E5993" s="21" t="b">
        <f t="shared" si="930"/>
        <v>0</v>
      </c>
      <c r="F5993" s="21" t="b">
        <f t="shared" si="931"/>
        <v>0</v>
      </c>
      <c r="G5993" s="20">
        <f t="shared" si="932"/>
        <v>1</v>
      </c>
      <c r="H5993" s="20">
        <f t="shared" si="933"/>
        <v>24</v>
      </c>
      <c r="I5993" s="20">
        <f t="shared" si="938"/>
        <v>12</v>
      </c>
      <c r="J5993" s="21">
        <f t="shared" si="939"/>
        <v>39697</v>
      </c>
      <c r="K5993" s="21"/>
      <c r="L5993" s="21" t="str">
        <f t="shared" si="934"/>
        <v>Saturday</v>
      </c>
      <c r="M5993" s="20">
        <f t="shared" si="935"/>
        <v>9</v>
      </c>
      <c r="N5993" s="19">
        <v>5826</v>
      </c>
      <c r="O5993" s="4">
        <f>MATCH(N5993-1,'Supply Data'!$K$12:$K$17)+1</f>
        <v>5</v>
      </c>
      <c r="P5993">
        <f>INDEX('Supply Data'!$L$12:$L$17,'Demand Data'!O5993)</f>
        <v>75</v>
      </c>
      <c r="R5993" t="str">
        <f t="shared" si="936"/>
        <v>06-Sep-08 Saturday 12</v>
      </c>
    </row>
    <row r="5994" spans="4:18" x14ac:dyDescent="0.35">
      <c r="D5994" s="21">
        <f t="shared" si="937"/>
        <v>39697.499999985477</v>
      </c>
      <c r="E5994" s="21" t="b">
        <f t="shared" si="930"/>
        <v>0</v>
      </c>
      <c r="F5994" s="21" t="b">
        <f t="shared" si="931"/>
        <v>0</v>
      </c>
      <c r="G5994" s="20">
        <f t="shared" si="932"/>
        <v>1</v>
      </c>
      <c r="H5994" s="20">
        <f t="shared" si="933"/>
        <v>24</v>
      </c>
      <c r="I5994" s="20">
        <f t="shared" si="938"/>
        <v>13</v>
      </c>
      <c r="J5994" s="21">
        <f t="shared" si="939"/>
        <v>39697</v>
      </c>
      <c r="K5994" s="21"/>
      <c r="L5994" s="21" t="str">
        <f t="shared" si="934"/>
        <v>Saturday</v>
      </c>
      <c r="M5994" s="20">
        <f t="shared" si="935"/>
        <v>9</v>
      </c>
      <c r="N5994" s="19">
        <v>5770.5</v>
      </c>
      <c r="O5994" s="4">
        <f>MATCH(N5994-1,'Supply Data'!$K$12:$K$17)+1</f>
        <v>5</v>
      </c>
      <c r="P5994">
        <f>INDEX('Supply Data'!$L$12:$L$17,'Demand Data'!O5994)</f>
        <v>75</v>
      </c>
      <c r="R5994" t="str">
        <f t="shared" si="936"/>
        <v>06-Sep-08 Saturday 13</v>
      </c>
    </row>
    <row r="5995" spans="4:18" x14ac:dyDescent="0.35">
      <c r="D5995" s="21">
        <f t="shared" si="937"/>
        <v>39697.541666652141</v>
      </c>
      <c r="E5995" s="21" t="b">
        <f t="shared" si="930"/>
        <v>0</v>
      </c>
      <c r="F5995" s="21" t="b">
        <f t="shared" si="931"/>
        <v>0</v>
      </c>
      <c r="G5995" s="20">
        <f t="shared" si="932"/>
        <v>1</v>
      </c>
      <c r="H5995" s="20">
        <f t="shared" si="933"/>
        <v>24</v>
      </c>
      <c r="I5995" s="20">
        <f t="shared" si="938"/>
        <v>14</v>
      </c>
      <c r="J5995" s="21">
        <f t="shared" si="939"/>
        <v>39697</v>
      </c>
      <c r="K5995" s="21"/>
      <c r="L5995" s="21" t="str">
        <f t="shared" si="934"/>
        <v>Saturday</v>
      </c>
      <c r="M5995" s="20">
        <f t="shared" si="935"/>
        <v>9</v>
      </c>
      <c r="N5995" s="19">
        <v>5802</v>
      </c>
      <c r="O5995" s="4">
        <f>MATCH(N5995-1,'Supply Data'!$K$12:$K$17)+1</f>
        <v>5</v>
      </c>
      <c r="P5995">
        <f>INDEX('Supply Data'!$L$12:$L$17,'Demand Data'!O5995)</f>
        <v>75</v>
      </c>
      <c r="R5995" t="str">
        <f t="shared" si="936"/>
        <v>06-Sep-08 Saturday 14</v>
      </c>
    </row>
    <row r="5996" spans="4:18" x14ac:dyDescent="0.35">
      <c r="D5996" s="21">
        <f t="shared" si="937"/>
        <v>39697.583333318806</v>
      </c>
      <c r="E5996" s="21" t="b">
        <f t="shared" si="930"/>
        <v>0</v>
      </c>
      <c r="F5996" s="21" t="b">
        <f t="shared" si="931"/>
        <v>0</v>
      </c>
      <c r="G5996" s="20">
        <f t="shared" si="932"/>
        <v>1</v>
      </c>
      <c r="H5996" s="20">
        <f t="shared" si="933"/>
        <v>24</v>
      </c>
      <c r="I5996" s="20">
        <f t="shared" si="938"/>
        <v>15</v>
      </c>
      <c r="J5996" s="21">
        <f t="shared" si="939"/>
        <v>39697</v>
      </c>
      <c r="K5996" s="21"/>
      <c r="L5996" s="21" t="str">
        <f t="shared" si="934"/>
        <v>Saturday</v>
      </c>
      <c r="M5996" s="20">
        <f t="shared" si="935"/>
        <v>9</v>
      </c>
      <c r="N5996" s="19">
        <v>5727</v>
      </c>
      <c r="O5996" s="4">
        <f>MATCH(N5996-1,'Supply Data'!$K$12:$K$17)+1</f>
        <v>5</v>
      </c>
      <c r="P5996">
        <f>INDEX('Supply Data'!$L$12:$L$17,'Demand Data'!O5996)</f>
        <v>75</v>
      </c>
      <c r="R5996" t="str">
        <f t="shared" si="936"/>
        <v>06-Sep-08 Saturday 15</v>
      </c>
    </row>
    <row r="5997" spans="4:18" x14ac:dyDescent="0.35">
      <c r="D5997" s="21">
        <f t="shared" si="937"/>
        <v>39697.62499998547</v>
      </c>
      <c r="E5997" s="21" t="b">
        <f t="shared" si="930"/>
        <v>0</v>
      </c>
      <c r="F5997" s="21" t="b">
        <f t="shared" si="931"/>
        <v>0</v>
      </c>
      <c r="G5997" s="20">
        <f t="shared" si="932"/>
        <v>1</v>
      </c>
      <c r="H5997" s="20">
        <f t="shared" si="933"/>
        <v>24</v>
      </c>
      <c r="I5997" s="20">
        <f t="shared" si="938"/>
        <v>16</v>
      </c>
      <c r="J5997" s="21">
        <f t="shared" si="939"/>
        <v>39697</v>
      </c>
      <c r="K5997" s="21"/>
      <c r="L5997" s="21" t="str">
        <f t="shared" si="934"/>
        <v>Saturday</v>
      </c>
      <c r="M5997" s="20">
        <f t="shared" si="935"/>
        <v>9</v>
      </c>
      <c r="N5997" s="19">
        <v>5683.5</v>
      </c>
      <c r="O5997" s="4">
        <f>MATCH(N5997-1,'Supply Data'!$K$12:$K$17)+1</f>
        <v>5</v>
      </c>
      <c r="P5997">
        <f>INDEX('Supply Data'!$L$12:$L$17,'Demand Data'!O5997)</f>
        <v>75</v>
      </c>
      <c r="R5997" t="str">
        <f t="shared" si="936"/>
        <v>06-Sep-08 Saturday 16</v>
      </c>
    </row>
    <row r="5998" spans="4:18" x14ac:dyDescent="0.35">
      <c r="D5998" s="21">
        <f t="shared" si="937"/>
        <v>39697.666666652134</v>
      </c>
      <c r="E5998" s="21" t="b">
        <f t="shared" si="930"/>
        <v>0</v>
      </c>
      <c r="F5998" s="21" t="b">
        <f t="shared" si="931"/>
        <v>0</v>
      </c>
      <c r="G5998" s="20">
        <f t="shared" si="932"/>
        <v>1</v>
      </c>
      <c r="H5998" s="20">
        <f t="shared" si="933"/>
        <v>24</v>
      </c>
      <c r="I5998" s="20">
        <f t="shared" si="938"/>
        <v>17</v>
      </c>
      <c r="J5998" s="21">
        <f t="shared" si="939"/>
        <v>39697</v>
      </c>
      <c r="K5998" s="21"/>
      <c r="L5998" s="21" t="str">
        <f t="shared" si="934"/>
        <v>Saturday</v>
      </c>
      <c r="M5998" s="20">
        <f t="shared" si="935"/>
        <v>9</v>
      </c>
      <c r="N5998" s="19">
        <v>5506.5</v>
      </c>
      <c r="O5998" s="4">
        <f>MATCH(N5998-1,'Supply Data'!$K$12:$K$17)+1</f>
        <v>5</v>
      </c>
      <c r="P5998">
        <f>INDEX('Supply Data'!$L$12:$L$17,'Demand Data'!O5998)</f>
        <v>75</v>
      </c>
      <c r="R5998" t="str">
        <f t="shared" si="936"/>
        <v>06-Sep-08 Saturday 17</v>
      </c>
    </row>
    <row r="5999" spans="4:18" x14ac:dyDescent="0.35">
      <c r="D5999" s="21">
        <f t="shared" si="937"/>
        <v>39697.708333318798</v>
      </c>
      <c r="E5999" s="21" t="b">
        <f t="shared" si="930"/>
        <v>0</v>
      </c>
      <c r="F5999" s="21" t="b">
        <f t="shared" si="931"/>
        <v>0</v>
      </c>
      <c r="G5999" s="20">
        <f t="shared" si="932"/>
        <v>1</v>
      </c>
      <c r="H5999" s="20">
        <f t="shared" si="933"/>
        <v>24</v>
      </c>
      <c r="I5999" s="20">
        <f t="shared" si="938"/>
        <v>18</v>
      </c>
      <c r="J5999" s="21">
        <f t="shared" si="939"/>
        <v>39697</v>
      </c>
      <c r="K5999" s="21"/>
      <c r="L5999" s="21" t="str">
        <f t="shared" si="934"/>
        <v>Saturday</v>
      </c>
      <c r="M5999" s="20">
        <f t="shared" si="935"/>
        <v>9</v>
      </c>
      <c r="N5999" s="19">
        <v>5644.5</v>
      </c>
      <c r="O5999" s="4">
        <f>MATCH(N5999-1,'Supply Data'!$K$12:$K$17)+1</f>
        <v>5</v>
      </c>
      <c r="P5999">
        <f>INDEX('Supply Data'!$L$12:$L$17,'Demand Data'!O5999)</f>
        <v>75</v>
      </c>
      <c r="R5999" t="str">
        <f t="shared" si="936"/>
        <v>06-Sep-08 Saturday 18</v>
      </c>
    </row>
    <row r="6000" spans="4:18" x14ac:dyDescent="0.35">
      <c r="D6000" s="21">
        <f t="shared" si="937"/>
        <v>39697.749999985463</v>
      </c>
      <c r="E6000" s="21" t="b">
        <f t="shared" si="930"/>
        <v>0</v>
      </c>
      <c r="F6000" s="21" t="b">
        <f t="shared" si="931"/>
        <v>0</v>
      </c>
      <c r="G6000" s="20">
        <f t="shared" si="932"/>
        <v>1</v>
      </c>
      <c r="H6000" s="20">
        <f t="shared" si="933"/>
        <v>24</v>
      </c>
      <c r="I6000" s="20">
        <f t="shared" si="938"/>
        <v>19</v>
      </c>
      <c r="J6000" s="21">
        <f t="shared" si="939"/>
        <v>39697</v>
      </c>
      <c r="K6000" s="21"/>
      <c r="L6000" s="21" t="str">
        <f t="shared" si="934"/>
        <v>Saturday</v>
      </c>
      <c r="M6000" s="20">
        <f t="shared" si="935"/>
        <v>9</v>
      </c>
      <c r="N6000" s="19">
        <v>6034.5</v>
      </c>
      <c r="O6000" s="4">
        <f>MATCH(N6000-1,'Supply Data'!$K$12:$K$17)+1</f>
        <v>5</v>
      </c>
      <c r="P6000">
        <f>INDEX('Supply Data'!$L$12:$L$17,'Demand Data'!O6000)</f>
        <v>75</v>
      </c>
      <c r="R6000" t="str">
        <f t="shared" si="936"/>
        <v>06-Sep-08 Saturday 19</v>
      </c>
    </row>
    <row r="6001" spans="4:18" x14ac:dyDescent="0.35">
      <c r="D6001" s="21">
        <f t="shared" si="937"/>
        <v>39697.791666652127</v>
      </c>
      <c r="E6001" s="21" t="b">
        <f t="shared" si="930"/>
        <v>0</v>
      </c>
      <c r="F6001" s="21" t="b">
        <f t="shared" si="931"/>
        <v>0</v>
      </c>
      <c r="G6001" s="20">
        <f t="shared" si="932"/>
        <v>1</v>
      </c>
      <c r="H6001" s="20">
        <f t="shared" si="933"/>
        <v>24</v>
      </c>
      <c r="I6001" s="20">
        <f t="shared" si="938"/>
        <v>20</v>
      </c>
      <c r="J6001" s="21">
        <f t="shared" si="939"/>
        <v>39697</v>
      </c>
      <c r="K6001" s="21"/>
      <c r="L6001" s="21" t="str">
        <f t="shared" si="934"/>
        <v>Saturday</v>
      </c>
      <c r="M6001" s="20">
        <f t="shared" si="935"/>
        <v>9</v>
      </c>
      <c r="N6001" s="19">
        <v>5826</v>
      </c>
      <c r="O6001" s="4">
        <f>MATCH(N6001-1,'Supply Data'!$K$12:$K$17)+1</f>
        <v>5</v>
      </c>
      <c r="P6001">
        <f>INDEX('Supply Data'!$L$12:$L$17,'Demand Data'!O6001)</f>
        <v>75</v>
      </c>
      <c r="R6001" t="str">
        <f t="shared" si="936"/>
        <v>06-Sep-08 Saturday 20</v>
      </c>
    </row>
    <row r="6002" spans="4:18" x14ac:dyDescent="0.35">
      <c r="D6002" s="21">
        <f t="shared" si="937"/>
        <v>39697.833333318791</v>
      </c>
      <c r="E6002" s="21" t="b">
        <f t="shared" si="930"/>
        <v>0</v>
      </c>
      <c r="F6002" s="21" t="b">
        <f t="shared" si="931"/>
        <v>0</v>
      </c>
      <c r="G6002" s="20">
        <f t="shared" si="932"/>
        <v>1</v>
      </c>
      <c r="H6002" s="20">
        <f t="shared" si="933"/>
        <v>24</v>
      </c>
      <c r="I6002" s="20">
        <f t="shared" si="938"/>
        <v>21</v>
      </c>
      <c r="J6002" s="21">
        <f t="shared" si="939"/>
        <v>39697</v>
      </c>
      <c r="K6002" s="21"/>
      <c r="L6002" s="21" t="str">
        <f t="shared" si="934"/>
        <v>Saturday</v>
      </c>
      <c r="M6002" s="20">
        <f t="shared" si="935"/>
        <v>9</v>
      </c>
      <c r="N6002" s="19">
        <v>5799</v>
      </c>
      <c r="O6002" s="4">
        <f>MATCH(N6002-1,'Supply Data'!$K$12:$K$17)+1</f>
        <v>5</v>
      </c>
      <c r="P6002">
        <f>INDEX('Supply Data'!$L$12:$L$17,'Demand Data'!O6002)</f>
        <v>75</v>
      </c>
      <c r="R6002" t="str">
        <f t="shared" si="936"/>
        <v>06-Sep-08 Saturday 21</v>
      </c>
    </row>
    <row r="6003" spans="4:18" x14ac:dyDescent="0.35">
      <c r="D6003" s="21">
        <f t="shared" si="937"/>
        <v>39697.874999985455</v>
      </c>
      <c r="E6003" s="21" t="b">
        <f t="shared" si="930"/>
        <v>0</v>
      </c>
      <c r="F6003" s="21" t="b">
        <f t="shared" si="931"/>
        <v>0</v>
      </c>
      <c r="G6003" s="20">
        <f t="shared" si="932"/>
        <v>1</v>
      </c>
      <c r="H6003" s="20">
        <f t="shared" si="933"/>
        <v>24</v>
      </c>
      <c r="I6003" s="20">
        <f t="shared" si="938"/>
        <v>22</v>
      </c>
      <c r="J6003" s="21">
        <f t="shared" si="939"/>
        <v>39697</v>
      </c>
      <c r="K6003" s="21"/>
      <c r="L6003" s="21" t="str">
        <f t="shared" si="934"/>
        <v>Saturday</v>
      </c>
      <c r="M6003" s="20">
        <f t="shared" si="935"/>
        <v>9</v>
      </c>
      <c r="N6003" s="19">
        <v>5233.5</v>
      </c>
      <c r="O6003" s="4">
        <f>MATCH(N6003-1,'Supply Data'!$K$12:$K$17)+1</f>
        <v>5</v>
      </c>
      <c r="P6003">
        <f>INDEX('Supply Data'!$L$12:$L$17,'Demand Data'!O6003)</f>
        <v>75</v>
      </c>
      <c r="R6003" t="str">
        <f t="shared" si="936"/>
        <v>06-Sep-08 Saturday 22</v>
      </c>
    </row>
    <row r="6004" spans="4:18" x14ac:dyDescent="0.35">
      <c r="D6004" s="21">
        <f t="shared" si="937"/>
        <v>39697.91666665212</v>
      </c>
      <c r="E6004" s="21" t="b">
        <f t="shared" si="930"/>
        <v>0</v>
      </c>
      <c r="F6004" s="21" t="b">
        <f t="shared" si="931"/>
        <v>0</v>
      </c>
      <c r="G6004" s="20">
        <f t="shared" si="932"/>
        <v>1</v>
      </c>
      <c r="H6004" s="20">
        <f t="shared" si="933"/>
        <v>24</v>
      </c>
      <c r="I6004" s="20">
        <f t="shared" si="938"/>
        <v>23</v>
      </c>
      <c r="J6004" s="21">
        <f t="shared" si="939"/>
        <v>39697</v>
      </c>
      <c r="K6004" s="21"/>
      <c r="L6004" s="21" t="str">
        <f t="shared" si="934"/>
        <v>Saturday</v>
      </c>
      <c r="M6004" s="20">
        <f t="shared" si="935"/>
        <v>9</v>
      </c>
      <c r="N6004" s="19">
        <v>4825.5</v>
      </c>
      <c r="O6004" s="4">
        <f>MATCH(N6004-1,'Supply Data'!$K$12:$K$17)+1</f>
        <v>5</v>
      </c>
      <c r="P6004">
        <f>INDEX('Supply Data'!$L$12:$L$17,'Demand Data'!O6004)</f>
        <v>75</v>
      </c>
      <c r="R6004" t="str">
        <f t="shared" si="936"/>
        <v>06-Sep-08 Saturday 23</v>
      </c>
    </row>
    <row r="6005" spans="4:18" x14ac:dyDescent="0.35">
      <c r="D6005" s="21">
        <f t="shared" si="937"/>
        <v>39697.958333318784</v>
      </c>
      <c r="E6005" s="21" t="b">
        <f t="shared" si="930"/>
        <v>0</v>
      </c>
      <c r="F6005" s="21" t="b">
        <f t="shared" si="931"/>
        <v>0</v>
      </c>
      <c r="G6005" s="20">
        <f t="shared" si="932"/>
        <v>1</v>
      </c>
      <c r="H6005" s="20">
        <f t="shared" si="933"/>
        <v>24</v>
      </c>
      <c r="I6005" s="20">
        <f t="shared" si="938"/>
        <v>24</v>
      </c>
      <c r="J6005" s="21">
        <f t="shared" si="939"/>
        <v>39697</v>
      </c>
      <c r="K6005" s="21"/>
      <c r="L6005" s="21" t="str">
        <f t="shared" si="934"/>
        <v>Saturday</v>
      </c>
      <c r="M6005" s="20">
        <f t="shared" si="935"/>
        <v>9</v>
      </c>
      <c r="N6005" s="19">
        <v>4393.5</v>
      </c>
      <c r="O6005" s="4">
        <f>MATCH(N6005-1,'Supply Data'!$K$12:$K$17)+1</f>
        <v>4</v>
      </c>
      <c r="P6005">
        <f>INDEX('Supply Data'!$L$12:$L$17,'Demand Data'!O6005)</f>
        <v>50</v>
      </c>
      <c r="R6005" t="str">
        <f t="shared" si="936"/>
        <v>06-Sep-08 Saturday 24</v>
      </c>
    </row>
    <row r="6006" spans="4:18" x14ac:dyDescent="0.35">
      <c r="D6006" s="21">
        <f t="shared" si="937"/>
        <v>39697.999999985448</v>
      </c>
      <c r="E6006" s="21" t="b">
        <f t="shared" si="930"/>
        <v>0</v>
      </c>
      <c r="F6006" s="21" t="b">
        <f t="shared" si="931"/>
        <v>0</v>
      </c>
      <c r="G6006" s="20">
        <f t="shared" si="932"/>
        <v>1</v>
      </c>
      <c r="H6006" s="20">
        <f t="shared" si="933"/>
        <v>24</v>
      </c>
      <c r="I6006" s="20">
        <f t="shared" si="938"/>
        <v>1</v>
      </c>
      <c r="J6006" s="21">
        <f t="shared" si="939"/>
        <v>39698</v>
      </c>
      <c r="K6006" s="21"/>
      <c r="L6006" s="21" t="str">
        <f t="shared" si="934"/>
        <v>Sunday</v>
      </c>
      <c r="M6006" s="20">
        <f t="shared" si="935"/>
        <v>9</v>
      </c>
      <c r="N6006" s="19">
        <v>4239</v>
      </c>
      <c r="O6006" s="4">
        <f>MATCH(N6006-1,'Supply Data'!$K$12:$K$17)+1</f>
        <v>4</v>
      </c>
      <c r="P6006">
        <f>INDEX('Supply Data'!$L$12:$L$17,'Demand Data'!O6006)</f>
        <v>50</v>
      </c>
      <c r="R6006" t="str">
        <f t="shared" si="936"/>
        <v>07-Sep-08 Sunday 1</v>
      </c>
    </row>
    <row r="6007" spans="4:18" x14ac:dyDescent="0.35">
      <c r="D6007" s="21">
        <f t="shared" si="937"/>
        <v>39698.041666652112</v>
      </c>
      <c r="E6007" s="21" t="b">
        <f t="shared" si="930"/>
        <v>0</v>
      </c>
      <c r="F6007" s="21" t="b">
        <f t="shared" si="931"/>
        <v>0</v>
      </c>
      <c r="G6007" s="20">
        <f t="shared" si="932"/>
        <v>1</v>
      </c>
      <c r="H6007" s="20">
        <f t="shared" si="933"/>
        <v>24</v>
      </c>
      <c r="I6007" s="20">
        <f t="shared" si="938"/>
        <v>2</v>
      </c>
      <c r="J6007" s="21">
        <f t="shared" si="939"/>
        <v>39698</v>
      </c>
      <c r="K6007" s="21"/>
      <c r="L6007" s="21" t="str">
        <f t="shared" si="934"/>
        <v>Sunday</v>
      </c>
      <c r="M6007" s="20">
        <f t="shared" si="935"/>
        <v>9</v>
      </c>
      <c r="N6007" s="19">
        <v>4165.5</v>
      </c>
      <c r="O6007" s="4">
        <f>MATCH(N6007-1,'Supply Data'!$K$12:$K$17)+1</f>
        <v>4</v>
      </c>
      <c r="P6007">
        <f>INDEX('Supply Data'!$L$12:$L$17,'Demand Data'!O6007)</f>
        <v>50</v>
      </c>
      <c r="R6007" t="str">
        <f t="shared" si="936"/>
        <v>07-Sep-08 Sunday 2</v>
      </c>
    </row>
    <row r="6008" spans="4:18" x14ac:dyDescent="0.35">
      <c r="D6008" s="21">
        <f t="shared" si="937"/>
        <v>39698.083333318777</v>
      </c>
      <c r="E6008" s="21" t="b">
        <f t="shared" si="930"/>
        <v>0</v>
      </c>
      <c r="F6008" s="21" t="b">
        <f t="shared" si="931"/>
        <v>0</v>
      </c>
      <c r="G6008" s="20">
        <f t="shared" si="932"/>
        <v>1</v>
      </c>
      <c r="H6008" s="20">
        <f t="shared" si="933"/>
        <v>24</v>
      </c>
      <c r="I6008" s="20">
        <f t="shared" si="938"/>
        <v>3</v>
      </c>
      <c r="J6008" s="21">
        <f t="shared" si="939"/>
        <v>39698</v>
      </c>
      <c r="K6008" s="21"/>
      <c r="L6008" s="21" t="str">
        <f t="shared" si="934"/>
        <v>Sunday</v>
      </c>
      <c r="M6008" s="20">
        <f t="shared" si="935"/>
        <v>9</v>
      </c>
      <c r="N6008" s="19">
        <v>4053</v>
      </c>
      <c r="O6008" s="4">
        <f>MATCH(N6008-1,'Supply Data'!$K$12:$K$17)+1</f>
        <v>4</v>
      </c>
      <c r="P6008">
        <f>INDEX('Supply Data'!$L$12:$L$17,'Demand Data'!O6008)</f>
        <v>50</v>
      </c>
      <c r="R6008" t="str">
        <f t="shared" si="936"/>
        <v>07-Sep-08 Sunday 3</v>
      </c>
    </row>
    <row r="6009" spans="4:18" x14ac:dyDescent="0.35">
      <c r="D6009" s="21">
        <f t="shared" si="937"/>
        <v>39698.124999985441</v>
      </c>
      <c r="E6009" s="21" t="b">
        <f t="shared" si="930"/>
        <v>0</v>
      </c>
      <c r="F6009" s="21" t="b">
        <f t="shared" si="931"/>
        <v>0</v>
      </c>
      <c r="G6009" s="20">
        <f t="shared" si="932"/>
        <v>1</v>
      </c>
      <c r="H6009" s="20">
        <f t="shared" si="933"/>
        <v>24</v>
      </c>
      <c r="I6009" s="20">
        <f t="shared" si="938"/>
        <v>4</v>
      </c>
      <c r="J6009" s="21">
        <f t="shared" si="939"/>
        <v>39698</v>
      </c>
      <c r="K6009" s="21"/>
      <c r="L6009" s="21" t="str">
        <f t="shared" si="934"/>
        <v>Sunday</v>
      </c>
      <c r="M6009" s="20">
        <f t="shared" si="935"/>
        <v>9</v>
      </c>
      <c r="N6009" s="19">
        <v>3951</v>
      </c>
      <c r="O6009" s="4">
        <f>MATCH(N6009-1,'Supply Data'!$K$12:$K$17)+1</f>
        <v>4</v>
      </c>
      <c r="P6009">
        <f>INDEX('Supply Data'!$L$12:$L$17,'Demand Data'!O6009)</f>
        <v>50</v>
      </c>
      <c r="R6009" t="str">
        <f t="shared" si="936"/>
        <v>07-Sep-08 Sunday 4</v>
      </c>
    </row>
    <row r="6010" spans="4:18" x14ac:dyDescent="0.35">
      <c r="D6010" s="21">
        <f t="shared" si="937"/>
        <v>39698.166666652105</v>
      </c>
      <c r="E6010" s="21" t="b">
        <f t="shared" si="930"/>
        <v>0</v>
      </c>
      <c r="F6010" s="21" t="b">
        <f t="shared" si="931"/>
        <v>0</v>
      </c>
      <c r="G6010" s="20">
        <f t="shared" si="932"/>
        <v>1</v>
      </c>
      <c r="H6010" s="20">
        <f t="shared" si="933"/>
        <v>24</v>
      </c>
      <c r="I6010" s="20">
        <f t="shared" si="938"/>
        <v>5</v>
      </c>
      <c r="J6010" s="21">
        <f t="shared" si="939"/>
        <v>39698</v>
      </c>
      <c r="K6010" s="21"/>
      <c r="L6010" s="21" t="str">
        <f t="shared" si="934"/>
        <v>Sunday</v>
      </c>
      <c r="M6010" s="20">
        <f t="shared" si="935"/>
        <v>9</v>
      </c>
      <c r="N6010" s="19">
        <v>4030.5</v>
      </c>
      <c r="O6010" s="4">
        <f>MATCH(N6010-1,'Supply Data'!$K$12:$K$17)+1</f>
        <v>4</v>
      </c>
      <c r="P6010">
        <f>INDEX('Supply Data'!$L$12:$L$17,'Demand Data'!O6010)</f>
        <v>50</v>
      </c>
      <c r="R6010" t="str">
        <f t="shared" si="936"/>
        <v>07-Sep-08 Sunday 5</v>
      </c>
    </row>
    <row r="6011" spans="4:18" x14ac:dyDescent="0.35">
      <c r="D6011" s="21">
        <f t="shared" si="937"/>
        <v>39698.208333318769</v>
      </c>
      <c r="E6011" s="21" t="b">
        <f t="shared" si="930"/>
        <v>0</v>
      </c>
      <c r="F6011" s="21" t="b">
        <f t="shared" si="931"/>
        <v>0</v>
      </c>
      <c r="G6011" s="20">
        <f t="shared" si="932"/>
        <v>1</v>
      </c>
      <c r="H6011" s="20">
        <f t="shared" si="933"/>
        <v>24</v>
      </c>
      <c r="I6011" s="20">
        <f t="shared" si="938"/>
        <v>6</v>
      </c>
      <c r="J6011" s="21">
        <f t="shared" si="939"/>
        <v>39698</v>
      </c>
      <c r="K6011" s="21"/>
      <c r="L6011" s="21" t="str">
        <f t="shared" si="934"/>
        <v>Sunday</v>
      </c>
      <c r="M6011" s="20">
        <f t="shared" si="935"/>
        <v>9</v>
      </c>
      <c r="N6011" s="19">
        <v>4029</v>
      </c>
      <c r="O6011" s="4">
        <f>MATCH(N6011-1,'Supply Data'!$K$12:$K$17)+1</f>
        <v>4</v>
      </c>
      <c r="P6011">
        <f>INDEX('Supply Data'!$L$12:$L$17,'Demand Data'!O6011)</f>
        <v>50</v>
      </c>
      <c r="R6011" t="str">
        <f t="shared" si="936"/>
        <v>07-Sep-08 Sunday 6</v>
      </c>
    </row>
    <row r="6012" spans="4:18" x14ac:dyDescent="0.35">
      <c r="D6012" s="21">
        <f t="shared" si="937"/>
        <v>39698.249999985434</v>
      </c>
      <c r="E6012" s="21" t="b">
        <f t="shared" si="930"/>
        <v>0</v>
      </c>
      <c r="F6012" s="21" t="b">
        <f t="shared" si="931"/>
        <v>0</v>
      </c>
      <c r="G6012" s="20">
        <f t="shared" si="932"/>
        <v>1</v>
      </c>
      <c r="H6012" s="20">
        <f t="shared" si="933"/>
        <v>24</v>
      </c>
      <c r="I6012" s="20">
        <f t="shared" si="938"/>
        <v>7</v>
      </c>
      <c r="J6012" s="21">
        <f t="shared" si="939"/>
        <v>39698</v>
      </c>
      <c r="K6012" s="21"/>
      <c r="L6012" s="21" t="str">
        <f t="shared" si="934"/>
        <v>Sunday</v>
      </c>
      <c r="M6012" s="20">
        <f t="shared" si="935"/>
        <v>9</v>
      </c>
      <c r="N6012" s="19">
        <v>3973.5</v>
      </c>
      <c r="O6012" s="4">
        <f>MATCH(N6012-1,'Supply Data'!$K$12:$K$17)+1</f>
        <v>4</v>
      </c>
      <c r="P6012">
        <f>INDEX('Supply Data'!$L$12:$L$17,'Demand Data'!O6012)</f>
        <v>50</v>
      </c>
      <c r="R6012" t="str">
        <f t="shared" si="936"/>
        <v>07-Sep-08 Sunday 7</v>
      </c>
    </row>
    <row r="6013" spans="4:18" x14ac:dyDescent="0.35">
      <c r="D6013" s="21">
        <f t="shared" si="937"/>
        <v>39698.291666652098</v>
      </c>
      <c r="E6013" s="21" t="b">
        <f t="shared" si="930"/>
        <v>0</v>
      </c>
      <c r="F6013" s="21" t="b">
        <f t="shared" si="931"/>
        <v>0</v>
      </c>
      <c r="G6013" s="20">
        <f t="shared" si="932"/>
        <v>1</v>
      </c>
      <c r="H6013" s="20">
        <f t="shared" si="933"/>
        <v>24</v>
      </c>
      <c r="I6013" s="20">
        <f t="shared" si="938"/>
        <v>8</v>
      </c>
      <c r="J6013" s="21">
        <f t="shared" si="939"/>
        <v>39698</v>
      </c>
      <c r="K6013" s="21"/>
      <c r="L6013" s="21" t="str">
        <f t="shared" si="934"/>
        <v>Sunday</v>
      </c>
      <c r="M6013" s="20">
        <f t="shared" si="935"/>
        <v>9</v>
      </c>
      <c r="N6013" s="19">
        <v>4399.5</v>
      </c>
      <c r="O6013" s="4">
        <f>MATCH(N6013-1,'Supply Data'!$K$12:$K$17)+1</f>
        <v>4</v>
      </c>
      <c r="P6013">
        <f>INDEX('Supply Data'!$L$12:$L$17,'Demand Data'!O6013)</f>
        <v>50</v>
      </c>
      <c r="R6013" t="str">
        <f t="shared" si="936"/>
        <v>07-Sep-08 Sunday 8</v>
      </c>
    </row>
    <row r="6014" spans="4:18" x14ac:dyDescent="0.35">
      <c r="D6014" s="21">
        <f t="shared" si="937"/>
        <v>39698.333333318762</v>
      </c>
      <c r="E6014" s="21" t="b">
        <f t="shared" si="930"/>
        <v>0</v>
      </c>
      <c r="F6014" s="21" t="b">
        <f t="shared" si="931"/>
        <v>0</v>
      </c>
      <c r="G6014" s="20">
        <f t="shared" si="932"/>
        <v>1</v>
      </c>
      <c r="H6014" s="20">
        <f t="shared" si="933"/>
        <v>24</v>
      </c>
      <c r="I6014" s="20">
        <f t="shared" si="938"/>
        <v>9</v>
      </c>
      <c r="J6014" s="21">
        <f t="shared" si="939"/>
        <v>39698</v>
      </c>
      <c r="K6014" s="21"/>
      <c r="L6014" s="21" t="str">
        <f t="shared" si="934"/>
        <v>Sunday</v>
      </c>
      <c r="M6014" s="20">
        <f t="shared" si="935"/>
        <v>9</v>
      </c>
      <c r="N6014" s="19">
        <v>4965</v>
      </c>
      <c r="O6014" s="4">
        <f>MATCH(N6014-1,'Supply Data'!$K$12:$K$17)+1</f>
        <v>5</v>
      </c>
      <c r="P6014">
        <f>INDEX('Supply Data'!$L$12:$L$17,'Demand Data'!O6014)</f>
        <v>75</v>
      </c>
      <c r="R6014" t="str">
        <f t="shared" si="936"/>
        <v>07-Sep-08 Sunday 9</v>
      </c>
    </row>
    <row r="6015" spans="4:18" x14ac:dyDescent="0.35">
      <c r="D6015" s="21">
        <f t="shared" si="937"/>
        <v>39698.374999985426</v>
      </c>
      <c r="E6015" s="21" t="b">
        <f t="shared" si="930"/>
        <v>0</v>
      </c>
      <c r="F6015" s="21" t="b">
        <f t="shared" si="931"/>
        <v>0</v>
      </c>
      <c r="G6015" s="20">
        <f t="shared" si="932"/>
        <v>1</v>
      </c>
      <c r="H6015" s="20">
        <f t="shared" si="933"/>
        <v>24</v>
      </c>
      <c r="I6015" s="20">
        <f t="shared" si="938"/>
        <v>10</v>
      </c>
      <c r="J6015" s="21">
        <f t="shared" si="939"/>
        <v>39698</v>
      </c>
      <c r="K6015" s="21"/>
      <c r="L6015" s="21" t="str">
        <f t="shared" si="934"/>
        <v>Sunday</v>
      </c>
      <c r="M6015" s="20">
        <f t="shared" si="935"/>
        <v>9</v>
      </c>
      <c r="N6015" s="19">
        <v>5337</v>
      </c>
      <c r="O6015" s="4">
        <f>MATCH(N6015-1,'Supply Data'!$K$12:$K$17)+1</f>
        <v>5</v>
      </c>
      <c r="P6015">
        <f>INDEX('Supply Data'!$L$12:$L$17,'Demand Data'!O6015)</f>
        <v>75</v>
      </c>
      <c r="R6015" t="str">
        <f t="shared" si="936"/>
        <v>07-Sep-08 Sunday 10</v>
      </c>
    </row>
    <row r="6016" spans="4:18" x14ac:dyDescent="0.35">
      <c r="D6016" s="21">
        <f t="shared" si="937"/>
        <v>39698.41666665209</v>
      </c>
      <c r="E6016" s="21" t="b">
        <f t="shared" si="930"/>
        <v>0</v>
      </c>
      <c r="F6016" s="21" t="b">
        <f t="shared" si="931"/>
        <v>0</v>
      </c>
      <c r="G6016" s="20">
        <f t="shared" si="932"/>
        <v>1</v>
      </c>
      <c r="H6016" s="20">
        <f t="shared" si="933"/>
        <v>24</v>
      </c>
      <c r="I6016" s="20">
        <f t="shared" si="938"/>
        <v>11</v>
      </c>
      <c r="J6016" s="21">
        <f t="shared" si="939"/>
        <v>39698</v>
      </c>
      <c r="K6016" s="21"/>
      <c r="L6016" s="21" t="str">
        <f t="shared" si="934"/>
        <v>Sunday</v>
      </c>
      <c r="M6016" s="20">
        <f t="shared" si="935"/>
        <v>9</v>
      </c>
      <c r="N6016" s="19">
        <v>5596.5</v>
      </c>
      <c r="O6016" s="4">
        <f>MATCH(N6016-1,'Supply Data'!$K$12:$K$17)+1</f>
        <v>5</v>
      </c>
      <c r="P6016">
        <f>INDEX('Supply Data'!$L$12:$L$17,'Demand Data'!O6016)</f>
        <v>75</v>
      </c>
      <c r="R6016" t="str">
        <f t="shared" si="936"/>
        <v>07-Sep-08 Sunday 11</v>
      </c>
    </row>
    <row r="6017" spans="4:18" x14ac:dyDescent="0.35">
      <c r="D6017" s="21">
        <f t="shared" si="937"/>
        <v>39698.458333318755</v>
      </c>
      <c r="E6017" s="21" t="b">
        <f t="shared" si="930"/>
        <v>0</v>
      </c>
      <c r="F6017" s="21" t="b">
        <f t="shared" si="931"/>
        <v>0</v>
      </c>
      <c r="G6017" s="20">
        <f t="shared" si="932"/>
        <v>1</v>
      </c>
      <c r="H6017" s="20">
        <f t="shared" si="933"/>
        <v>24</v>
      </c>
      <c r="I6017" s="20">
        <f t="shared" si="938"/>
        <v>12</v>
      </c>
      <c r="J6017" s="21">
        <f t="shared" si="939"/>
        <v>39698</v>
      </c>
      <c r="K6017" s="21"/>
      <c r="L6017" s="21" t="str">
        <f t="shared" si="934"/>
        <v>Sunday</v>
      </c>
      <c r="M6017" s="20">
        <f t="shared" si="935"/>
        <v>9</v>
      </c>
      <c r="N6017" s="19">
        <v>5376</v>
      </c>
      <c r="O6017" s="4">
        <f>MATCH(N6017-1,'Supply Data'!$K$12:$K$17)+1</f>
        <v>5</v>
      </c>
      <c r="P6017">
        <f>INDEX('Supply Data'!$L$12:$L$17,'Demand Data'!O6017)</f>
        <v>75</v>
      </c>
      <c r="R6017" t="str">
        <f t="shared" si="936"/>
        <v>07-Sep-08 Sunday 12</v>
      </c>
    </row>
    <row r="6018" spans="4:18" x14ac:dyDescent="0.35">
      <c r="D6018" s="21">
        <f t="shared" si="937"/>
        <v>39698.499999985419</v>
      </c>
      <c r="E6018" s="21" t="b">
        <f t="shared" si="930"/>
        <v>0</v>
      </c>
      <c r="F6018" s="21" t="b">
        <f t="shared" si="931"/>
        <v>0</v>
      </c>
      <c r="G6018" s="20">
        <f t="shared" si="932"/>
        <v>1</v>
      </c>
      <c r="H6018" s="20">
        <f t="shared" si="933"/>
        <v>24</v>
      </c>
      <c r="I6018" s="20">
        <f t="shared" si="938"/>
        <v>13</v>
      </c>
      <c r="J6018" s="21">
        <f t="shared" si="939"/>
        <v>39698</v>
      </c>
      <c r="K6018" s="21"/>
      <c r="L6018" s="21" t="str">
        <f t="shared" si="934"/>
        <v>Sunday</v>
      </c>
      <c r="M6018" s="20">
        <f t="shared" si="935"/>
        <v>9</v>
      </c>
      <c r="N6018" s="19">
        <v>5421</v>
      </c>
      <c r="O6018" s="4">
        <f>MATCH(N6018-1,'Supply Data'!$K$12:$K$17)+1</f>
        <v>5</v>
      </c>
      <c r="P6018">
        <f>INDEX('Supply Data'!$L$12:$L$17,'Demand Data'!O6018)</f>
        <v>75</v>
      </c>
      <c r="R6018" t="str">
        <f t="shared" si="936"/>
        <v>07-Sep-08 Sunday 13</v>
      </c>
    </row>
    <row r="6019" spans="4:18" x14ac:dyDescent="0.35">
      <c r="D6019" s="21">
        <f t="shared" si="937"/>
        <v>39698.541666652083</v>
      </c>
      <c r="E6019" s="21" t="b">
        <f t="shared" si="930"/>
        <v>0</v>
      </c>
      <c r="F6019" s="21" t="b">
        <f t="shared" si="931"/>
        <v>0</v>
      </c>
      <c r="G6019" s="20">
        <f t="shared" si="932"/>
        <v>1</v>
      </c>
      <c r="H6019" s="20">
        <f t="shared" si="933"/>
        <v>24</v>
      </c>
      <c r="I6019" s="20">
        <f t="shared" si="938"/>
        <v>14</v>
      </c>
      <c r="J6019" s="21">
        <f t="shared" si="939"/>
        <v>39698</v>
      </c>
      <c r="K6019" s="21"/>
      <c r="L6019" s="21" t="str">
        <f t="shared" si="934"/>
        <v>Sunday</v>
      </c>
      <c r="M6019" s="20">
        <f t="shared" si="935"/>
        <v>9</v>
      </c>
      <c r="N6019" s="19">
        <v>5448</v>
      </c>
      <c r="O6019" s="4">
        <f>MATCH(N6019-1,'Supply Data'!$K$12:$K$17)+1</f>
        <v>5</v>
      </c>
      <c r="P6019">
        <f>INDEX('Supply Data'!$L$12:$L$17,'Demand Data'!O6019)</f>
        <v>75</v>
      </c>
      <c r="R6019" t="str">
        <f t="shared" si="936"/>
        <v>07-Sep-08 Sunday 14</v>
      </c>
    </row>
    <row r="6020" spans="4:18" x14ac:dyDescent="0.35">
      <c r="D6020" s="21">
        <f t="shared" si="937"/>
        <v>39698.583333318747</v>
      </c>
      <c r="E6020" s="21" t="b">
        <f t="shared" si="930"/>
        <v>0</v>
      </c>
      <c r="F6020" s="21" t="b">
        <f t="shared" si="931"/>
        <v>0</v>
      </c>
      <c r="G6020" s="20">
        <f t="shared" si="932"/>
        <v>1</v>
      </c>
      <c r="H6020" s="20">
        <f t="shared" si="933"/>
        <v>24</v>
      </c>
      <c r="I6020" s="20">
        <f t="shared" si="938"/>
        <v>15</v>
      </c>
      <c r="J6020" s="21">
        <f t="shared" si="939"/>
        <v>39698</v>
      </c>
      <c r="K6020" s="21"/>
      <c r="L6020" s="21" t="str">
        <f t="shared" si="934"/>
        <v>Sunday</v>
      </c>
      <c r="M6020" s="20">
        <f t="shared" si="935"/>
        <v>9</v>
      </c>
      <c r="N6020" s="19">
        <v>5217</v>
      </c>
      <c r="O6020" s="4">
        <f>MATCH(N6020-1,'Supply Data'!$K$12:$K$17)+1</f>
        <v>5</v>
      </c>
      <c r="P6020">
        <f>INDEX('Supply Data'!$L$12:$L$17,'Demand Data'!O6020)</f>
        <v>75</v>
      </c>
      <c r="R6020" t="str">
        <f t="shared" si="936"/>
        <v>07-Sep-08 Sunday 15</v>
      </c>
    </row>
    <row r="6021" spans="4:18" x14ac:dyDescent="0.35">
      <c r="D6021" s="21">
        <f t="shared" si="937"/>
        <v>39698.624999985412</v>
      </c>
      <c r="E6021" s="21" t="b">
        <f t="shared" si="930"/>
        <v>0</v>
      </c>
      <c r="F6021" s="21" t="b">
        <f t="shared" si="931"/>
        <v>0</v>
      </c>
      <c r="G6021" s="20">
        <f t="shared" si="932"/>
        <v>1</v>
      </c>
      <c r="H6021" s="20">
        <f t="shared" si="933"/>
        <v>24</v>
      </c>
      <c r="I6021" s="20">
        <f t="shared" si="938"/>
        <v>16</v>
      </c>
      <c r="J6021" s="21">
        <f t="shared" si="939"/>
        <v>39698</v>
      </c>
      <c r="K6021" s="21"/>
      <c r="L6021" s="21" t="str">
        <f t="shared" si="934"/>
        <v>Sunday</v>
      </c>
      <c r="M6021" s="20">
        <f t="shared" si="935"/>
        <v>9</v>
      </c>
      <c r="N6021" s="19">
        <v>5097</v>
      </c>
      <c r="O6021" s="4">
        <f>MATCH(N6021-1,'Supply Data'!$K$12:$K$17)+1</f>
        <v>5</v>
      </c>
      <c r="P6021">
        <f>INDEX('Supply Data'!$L$12:$L$17,'Demand Data'!O6021)</f>
        <v>75</v>
      </c>
      <c r="R6021" t="str">
        <f t="shared" si="936"/>
        <v>07-Sep-08 Sunday 16</v>
      </c>
    </row>
    <row r="6022" spans="4:18" x14ac:dyDescent="0.35">
      <c r="D6022" s="21">
        <f t="shared" si="937"/>
        <v>39698.666666652076</v>
      </c>
      <c r="E6022" s="21" t="b">
        <f t="shared" ref="E6022:E6085" si="940">D6022=$D$2</f>
        <v>0</v>
      </c>
      <c r="F6022" s="21" t="b">
        <f t="shared" ref="F6022:F6085" si="941">D6022=$E$2</f>
        <v>0</v>
      </c>
      <c r="G6022" s="20">
        <f t="shared" si="932"/>
        <v>1</v>
      </c>
      <c r="H6022" s="20">
        <f t="shared" si="933"/>
        <v>24</v>
      </c>
      <c r="I6022" s="20">
        <f t="shared" si="938"/>
        <v>17</v>
      </c>
      <c r="J6022" s="21">
        <f t="shared" si="939"/>
        <v>39698</v>
      </c>
      <c r="K6022" s="21"/>
      <c r="L6022" s="21" t="str">
        <f t="shared" si="934"/>
        <v>Sunday</v>
      </c>
      <c r="M6022" s="20">
        <f t="shared" si="935"/>
        <v>9</v>
      </c>
      <c r="N6022" s="19">
        <v>4936.5</v>
      </c>
      <c r="O6022" s="4">
        <f>MATCH(N6022-1,'Supply Data'!$K$12:$K$17)+1</f>
        <v>5</v>
      </c>
      <c r="P6022">
        <f>INDEX('Supply Data'!$L$12:$L$17,'Demand Data'!O6022)</f>
        <v>75</v>
      </c>
      <c r="R6022" t="str">
        <f t="shared" si="936"/>
        <v>07-Sep-08 Sunday 17</v>
      </c>
    </row>
    <row r="6023" spans="4:18" x14ac:dyDescent="0.35">
      <c r="D6023" s="21">
        <f t="shared" si="937"/>
        <v>39698.70833331874</v>
      </c>
      <c r="E6023" s="21" t="b">
        <f t="shared" si="940"/>
        <v>0</v>
      </c>
      <c r="F6023" s="21" t="b">
        <f t="shared" si="941"/>
        <v>0</v>
      </c>
      <c r="G6023" s="20">
        <f t="shared" ref="G6023:G6086" si="942">IF(E6023,2,IF(F6023,3,1))</f>
        <v>1</v>
      </c>
      <c r="H6023" s="20">
        <f t="shared" ref="H6023:H6086" si="943">CHOOSE(G6023,24,23,25)</f>
        <v>24</v>
      </c>
      <c r="I6023" s="20">
        <f t="shared" si="938"/>
        <v>18</v>
      </c>
      <c r="J6023" s="21">
        <f t="shared" si="939"/>
        <v>39698</v>
      </c>
      <c r="K6023" s="21"/>
      <c r="L6023" s="21" t="str">
        <f t="shared" ref="L6023:L6086" si="944">TEXT(J6023,"ddddd")</f>
        <v>Sunday</v>
      </c>
      <c r="M6023" s="20">
        <f t="shared" ref="M6023:M6086" si="945">MONTH(D6023)</f>
        <v>9</v>
      </c>
      <c r="N6023" s="19">
        <v>5278.5</v>
      </c>
      <c r="O6023" s="4">
        <f>MATCH(N6023-1,'Supply Data'!$K$12:$K$17)+1</f>
        <v>5</v>
      </c>
      <c r="P6023">
        <f>INDEX('Supply Data'!$L$12:$L$17,'Demand Data'!O6023)</f>
        <v>75</v>
      </c>
      <c r="R6023" t="str">
        <f t="shared" ref="R6023:R6086" si="946">TEXT(D6023,"dd-mmm-yy ddddd")&amp;" "&amp;I6023</f>
        <v>07-Sep-08 Sunday 18</v>
      </c>
    </row>
    <row r="6024" spans="4:18" x14ac:dyDescent="0.35">
      <c r="D6024" s="21">
        <f t="shared" ref="D6024:D6087" si="947">D6023+1/24</f>
        <v>39698.749999985404</v>
      </c>
      <c r="E6024" s="21" t="b">
        <f t="shared" si="940"/>
        <v>0</v>
      </c>
      <c r="F6024" s="21" t="b">
        <f t="shared" si="941"/>
        <v>0</v>
      </c>
      <c r="G6024" s="20">
        <f t="shared" si="942"/>
        <v>1</v>
      </c>
      <c r="H6024" s="20">
        <f t="shared" si="943"/>
        <v>24</v>
      </c>
      <c r="I6024" s="20">
        <f t="shared" ref="I6024:I6087" si="948">IF(I6023&gt;=H6024,1,I6023+1)</f>
        <v>19</v>
      </c>
      <c r="J6024" s="21">
        <f t="shared" ref="J6024:J6087" si="949">IF(I6024=1,J6023+1,J6023)</f>
        <v>39698</v>
      </c>
      <c r="K6024" s="21"/>
      <c r="L6024" s="21" t="str">
        <f t="shared" si="944"/>
        <v>Sunday</v>
      </c>
      <c r="M6024" s="20">
        <f t="shared" si="945"/>
        <v>9</v>
      </c>
      <c r="N6024" s="19">
        <v>5724</v>
      </c>
      <c r="O6024" s="4">
        <f>MATCH(N6024-1,'Supply Data'!$K$12:$K$17)+1</f>
        <v>5</v>
      </c>
      <c r="P6024">
        <f>INDEX('Supply Data'!$L$12:$L$17,'Demand Data'!O6024)</f>
        <v>75</v>
      </c>
      <c r="R6024" t="str">
        <f t="shared" si="946"/>
        <v>07-Sep-08 Sunday 19</v>
      </c>
    </row>
    <row r="6025" spans="4:18" x14ac:dyDescent="0.35">
      <c r="D6025" s="21">
        <f t="shared" si="947"/>
        <v>39698.791666652069</v>
      </c>
      <c r="E6025" s="21" t="b">
        <f t="shared" si="940"/>
        <v>0</v>
      </c>
      <c r="F6025" s="21" t="b">
        <f t="shared" si="941"/>
        <v>0</v>
      </c>
      <c r="G6025" s="20">
        <f t="shared" si="942"/>
        <v>1</v>
      </c>
      <c r="H6025" s="20">
        <f t="shared" si="943"/>
        <v>24</v>
      </c>
      <c r="I6025" s="20">
        <f t="shared" si="948"/>
        <v>20</v>
      </c>
      <c r="J6025" s="21">
        <f t="shared" si="949"/>
        <v>39698</v>
      </c>
      <c r="K6025" s="21"/>
      <c r="L6025" s="21" t="str">
        <f t="shared" si="944"/>
        <v>Sunday</v>
      </c>
      <c r="M6025" s="20">
        <f t="shared" si="945"/>
        <v>9</v>
      </c>
      <c r="N6025" s="19">
        <v>5620.5</v>
      </c>
      <c r="O6025" s="4">
        <f>MATCH(N6025-1,'Supply Data'!$K$12:$K$17)+1</f>
        <v>5</v>
      </c>
      <c r="P6025">
        <f>INDEX('Supply Data'!$L$12:$L$17,'Demand Data'!O6025)</f>
        <v>75</v>
      </c>
      <c r="R6025" t="str">
        <f t="shared" si="946"/>
        <v>07-Sep-08 Sunday 20</v>
      </c>
    </row>
    <row r="6026" spans="4:18" x14ac:dyDescent="0.35">
      <c r="D6026" s="21">
        <f t="shared" si="947"/>
        <v>39698.833333318733</v>
      </c>
      <c r="E6026" s="21" t="b">
        <f t="shared" si="940"/>
        <v>0</v>
      </c>
      <c r="F6026" s="21" t="b">
        <f t="shared" si="941"/>
        <v>0</v>
      </c>
      <c r="G6026" s="20">
        <f t="shared" si="942"/>
        <v>1</v>
      </c>
      <c r="H6026" s="20">
        <f t="shared" si="943"/>
        <v>24</v>
      </c>
      <c r="I6026" s="20">
        <f t="shared" si="948"/>
        <v>21</v>
      </c>
      <c r="J6026" s="21">
        <f t="shared" si="949"/>
        <v>39698</v>
      </c>
      <c r="K6026" s="21"/>
      <c r="L6026" s="21" t="str">
        <f t="shared" si="944"/>
        <v>Sunday</v>
      </c>
      <c r="M6026" s="20">
        <f t="shared" si="945"/>
        <v>9</v>
      </c>
      <c r="N6026" s="19">
        <v>5478</v>
      </c>
      <c r="O6026" s="4">
        <f>MATCH(N6026-1,'Supply Data'!$K$12:$K$17)+1</f>
        <v>5</v>
      </c>
      <c r="P6026">
        <f>INDEX('Supply Data'!$L$12:$L$17,'Demand Data'!O6026)</f>
        <v>75</v>
      </c>
      <c r="R6026" t="str">
        <f t="shared" si="946"/>
        <v>07-Sep-08 Sunday 21</v>
      </c>
    </row>
    <row r="6027" spans="4:18" x14ac:dyDescent="0.35">
      <c r="D6027" s="21">
        <f t="shared" si="947"/>
        <v>39698.874999985397</v>
      </c>
      <c r="E6027" s="21" t="b">
        <f t="shared" si="940"/>
        <v>0</v>
      </c>
      <c r="F6027" s="21" t="b">
        <f t="shared" si="941"/>
        <v>0</v>
      </c>
      <c r="G6027" s="20">
        <f t="shared" si="942"/>
        <v>1</v>
      </c>
      <c r="H6027" s="20">
        <f t="shared" si="943"/>
        <v>24</v>
      </c>
      <c r="I6027" s="20">
        <f t="shared" si="948"/>
        <v>22</v>
      </c>
      <c r="J6027" s="21">
        <f t="shared" si="949"/>
        <v>39698</v>
      </c>
      <c r="K6027" s="21"/>
      <c r="L6027" s="21" t="str">
        <f t="shared" si="944"/>
        <v>Sunday</v>
      </c>
      <c r="M6027" s="20">
        <f t="shared" si="945"/>
        <v>9</v>
      </c>
      <c r="N6027" s="19">
        <v>5188.5</v>
      </c>
      <c r="O6027" s="4">
        <f>MATCH(N6027-1,'Supply Data'!$K$12:$K$17)+1</f>
        <v>5</v>
      </c>
      <c r="P6027">
        <f>INDEX('Supply Data'!$L$12:$L$17,'Demand Data'!O6027)</f>
        <v>75</v>
      </c>
      <c r="R6027" t="str">
        <f t="shared" si="946"/>
        <v>07-Sep-08 Sunday 22</v>
      </c>
    </row>
    <row r="6028" spans="4:18" x14ac:dyDescent="0.35">
      <c r="D6028" s="21">
        <f t="shared" si="947"/>
        <v>39698.916666652061</v>
      </c>
      <c r="E6028" s="21" t="b">
        <f t="shared" si="940"/>
        <v>0</v>
      </c>
      <c r="F6028" s="21" t="b">
        <f t="shared" si="941"/>
        <v>0</v>
      </c>
      <c r="G6028" s="20">
        <f t="shared" si="942"/>
        <v>1</v>
      </c>
      <c r="H6028" s="20">
        <f t="shared" si="943"/>
        <v>24</v>
      </c>
      <c r="I6028" s="20">
        <f t="shared" si="948"/>
        <v>23</v>
      </c>
      <c r="J6028" s="21">
        <f t="shared" si="949"/>
        <v>39698</v>
      </c>
      <c r="K6028" s="21"/>
      <c r="L6028" s="21" t="str">
        <f t="shared" si="944"/>
        <v>Sunday</v>
      </c>
      <c r="M6028" s="20">
        <f t="shared" si="945"/>
        <v>9</v>
      </c>
      <c r="N6028" s="19">
        <v>4705.5</v>
      </c>
      <c r="O6028" s="4">
        <f>MATCH(N6028-1,'Supply Data'!$K$12:$K$17)+1</f>
        <v>4</v>
      </c>
      <c r="P6028">
        <f>INDEX('Supply Data'!$L$12:$L$17,'Demand Data'!O6028)</f>
        <v>50</v>
      </c>
      <c r="R6028" t="str">
        <f t="shared" si="946"/>
        <v>07-Sep-08 Sunday 23</v>
      </c>
    </row>
    <row r="6029" spans="4:18" x14ac:dyDescent="0.35">
      <c r="D6029" s="21">
        <f t="shared" si="947"/>
        <v>39698.958333318726</v>
      </c>
      <c r="E6029" s="21" t="b">
        <f t="shared" si="940"/>
        <v>0</v>
      </c>
      <c r="F6029" s="21" t="b">
        <f t="shared" si="941"/>
        <v>0</v>
      </c>
      <c r="G6029" s="20">
        <f t="shared" si="942"/>
        <v>1</v>
      </c>
      <c r="H6029" s="20">
        <f t="shared" si="943"/>
        <v>24</v>
      </c>
      <c r="I6029" s="20">
        <f t="shared" si="948"/>
        <v>24</v>
      </c>
      <c r="J6029" s="21">
        <f t="shared" si="949"/>
        <v>39698</v>
      </c>
      <c r="K6029" s="21"/>
      <c r="L6029" s="21" t="str">
        <f t="shared" si="944"/>
        <v>Sunday</v>
      </c>
      <c r="M6029" s="20">
        <f t="shared" si="945"/>
        <v>9</v>
      </c>
      <c r="N6029" s="19">
        <v>4398</v>
      </c>
      <c r="O6029" s="4">
        <f>MATCH(N6029-1,'Supply Data'!$K$12:$K$17)+1</f>
        <v>4</v>
      </c>
      <c r="P6029">
        <f>INDEX('Supply Data'!$L$12:$L$17,'Demand Data'!O6029)</f>
        <v>50</v>
      </c>
      <c r="R6029" t="str">
        <f t="shared" si="946"/>
        <v>07-Sep-08 Sunday 24</v>
      </c>
    </row>
    <row r="6030" spans="4:18" x14ac:dyDescent="0.35">
      <c r="D6030" s="21">
        <f t="shared" si="947"/>
        <v>39698.99999998539</v>
      </c>
      <c r="E6030" s="21" t="b">
        <f t="shared" si="940"/>
        <v>0</v>
      </c>
      <c r="F6030" s="21" t="b">
        <f t="shared" si="941"/>
        <v>0</v>
      </c>
      <c r="G6030" s="20">
        <f t="shared" si="942"/>
        <v>1</v>
      </c>
      <c r="H6030" s="20">
        <f t="shared" si="943"/>
        <v>24</v>
      </c>
      <c r="I6030" s="20">
        <f t="shared" si="948"/>
        <v>1</v>
      </c>
      <c r="J6030" s="21">
        <f t="shared" si="949"/>
        <v>39699</v>
      </c>
      <c r="K6030" s="21"/>
      <c r="L6030" s="21" t="str">
        <f t="shared" si="944"/>
        <v>Monday</v>
      </c>
      <c r="M6030" s="20">
        <f t="shared" si="945"/>
        <v>9</v>
      </c>
      <c r="N6030" s="19">
        <v>4275</v>
      </c>
      <c r="O6030" s="4">
        <f>MATCH(N6030-1,'Supply Data'!$K$12:$K$17)+1</f>
        <v>4</v>
      </c>
      <c r="P6030">
        <f>INDEX('Supply Data'!$L$12:$L$17,'Demand Data'!O6030)</f>
        <v>50</v>
      </c>
      <c r="R6030" t="str">
        <f t="shared" si="946"/>
        <v>08-Sep-08 Monday 1</v>
      </c>
    </row>
    <row r="6031" spans="4:18" x14ac:dyDescent="0.35">
      <c r="D6031" s="21">
        <f t="shared" si="947"/>
        <v>39699.041666652054</v>
      </c>
      <c r="E6031" s="21" t="b">
        <f t="shared" si="940"/>
        <v>0</v>
      </c>
      <c r="F6031" s="21" t="b">
        <f t="shared" si="941"/>
        <v>0</v>
      </c>
      <c r="G6031" s="20">
        <f t="shared" si="942"/>
        <v>1</v>
      </c>
      <c r="H6031" s="20">
        <f t="shared" si="943"/>
        <v>24</v>
      </c>
      <c r="I6031" s="20">
        <f t="shared" si="948"/>
        <v>2</v>
      </c>
      <c r="J6031" s="21">
        <f t="shared" si="949"/>
        <v>39699</v>
      </c>
      <c r="K6031" s="21"/>
      <c r="L6031" s="21" t="str">
        <f t="shared" si="944"/>
        <v>Monday</v>
      </c>
      <c r="M6031" s="20">
        <f t="shared" si="945"/>
        <v>9</v>
      </c>
      <c r="N6031" s="19">
        <v>4078.5</v>
      </c>
      <c r="O6031" s="4">
        <f>MATCH(N6031-1,'Supply Data'!$K$12:$K$17)+1</f>
        <v>4</v>
      </c>
      <c r="P6031">
        <f>INDEX('Supply Data'!$L$12:$L$17,'Demand Data'!O6031)</f>
        <v>50</v>
      </c>
      <c r="R6031" t="str">
        <f t="shared" si="946"/>
        <v>08-Sep-08 Monday 2</v>
      </c>
    </row>
    <row r="6032" spans="4:18" x14ac:dyDescent="0.35">
      <c r="D6032" s="21">
        <f t="shared" si="947"/>
        <v>39699.083333318718</v>
      </c>
      <c r="E6032" s="21" t="b">
        <f t="shared" si="940"/>
        <v>0</v>
      </c>
      <c r="F6032" s="21" t="b">
        <f t="shared" si="941"/>
        <v>0</v>
      </c>
      <c r="G6032" s="20">
        <f t="shared" si="942"/>
        <v>1</v>
      </c>
      <c r="H6032" s="20">
        <f t="shared" si="943"/>
        <v>24</v>
      </c>
      <c r="I6032" s="20">
        <f t="shared" si="948"/>
        <v>3</v>
      </c>
      <c r="J6032" s="21">
        <f t="shared" si="949"/>
        <v>39699</v>
      </c>
      <c r="K6032" s="21"/>
      <c r="L6032" s="21" t="str">
        <f t="shared" si="944"/>
        <v>Monday</v>
      </c>
      <c r="M6032" s="20">
        <f t="shared" si="945"/>
        <v>9</v>
      </c>
      <c r="N6032" s="19">
        <v>4006.5</v>
      </c>
      <c r="O6032" s="4">
        <f>MATCH(N6032-1,'Supply Data'!$K$12:$K$17)+1</f>
        <v>4</v>
      </c>
      <c r="P6032">
        <f>INDEX('Supply Data'!$L$12:$L$17,'Demand Data'!O6032)</f>
        <v>50</v>
      </c>
      <c r="R6032" t="str">
        <f t="shared" si="946"/>
        <v>08-Sep-08 Monday 3</v>
      </c>
    </row>
    <row r="6033" spans="4:18" x14ac:dyDescent="0.35">
      <c r="D6033" s="21">
        <f t="shared" si="947"/>
        <v>39699.124999985383</v>
      </c>
      <c r="E6033" s="21" t="b">
        <f t="shared" si="940"/>
        <v>0</v>
      </c>
      <c r="F6033" s="21" t="b">
        <f t="shared" si="941"/>
        <v>0</v>
      </c>
      <c r="G6033" s="20">
        <f t="shared" si="942"/>
        <v>1</v>
      </c>
      <c r="H6033" s="20">
        <f t="shared" si="943"/>
        <v>24</v>
      </c>
      <c r="I6033" s="20">
        <f t="shared" si="948"/>
        <v>4</v>
      </c>
      <c r="J6033" s="21">
        <f t="shared" si="949"/>
        <v>39699</v>
      </c>
      <c r="K6033" s="21"/>
      <c r="L6033" s="21" t="str">
        <f t="shared" si="944"/>
        <v>Monday</v>
      </c>
      <c r="M6033" s="20">
        <f t="shared" si="945"/>
        <v>9</v>
      </c>
      <c r="N6033" s="19">
        <v>3894</v>
      </c>
      <c r="O6033" s="4">
        <f>MATCH(N6033-1,'Supply Data'!$K$12:$K$17)+1</f>
        <v>4</v>
      </c>
      <c r="P6033">
        <f>INDEX('Supply Data'!$L$12:$L$17,'Demand Data'!O6033)</f>
        <v>50</v>
      </c>
      <c r="R6033" t="str">
        <f t="shared" si="946"/>
        <v>08-Sep-08 Monday 4</v>
      </c>
    </row>
    <row r="6034" spans="4:18" x14ac:dyDescent="0.35">
      <c r="D6034" s="21">
        <f t="shared" si="947"/>
        <v>39699.166666652047</v>
      </c>
      <c r="E6034" s="21" t="b">
        <f t="shared" si="940"/>
        <v>0</v>
      </c>
      <c r="F6034" s="21" t="b">
        <f t="shared" si="941"/>
        <v>0</v>
      </c>
      <c r="G6034" s="20">
        <f t="shared" si="942"/>
        <v>1</v>
      </c>
      <c r="H6034" s="20">
        <f t="shared" si="943"/>
        <v>24</v>
      </c>
      <c r="I6034" s="20">
        <f t="shared" si="948"/>
        <v>5</v>
      </c>
      <c r="J6034" s="21">
        <f t="shared" si="949"/>
        <v>39699</v>
      </c>
      <c r="K6034" s="21"/>
      <c r="L6034" s="21" t="str">
        <f t="shared" si="944"/>
        <v>Monday</v>
      </c>
      <c r="M6034" s="20">
        <f t="shared" si="945"/>
        <v>9</v>
      </c>
      <c r="N6034" s="19">
        <v>3802.5</v>
      </c>
      <c r="O6034" s="4">
        <f>MATCH(N6034-1,'Supply Data'!$K$12:$K$17)+1</f>
        <v>4</v>
      </c>
      <c r="P6034">
        <f>INDEX('Supply Data'!$L$12:$L$17,'Demand Data'!O6034)</f>
        <v>50</v>
      </c>
      <c r="R6034" t="str">
        <f t="shared" si="946"/>
        <v>08-Sep-08 Monday 5</v>
      </c>
    </row>
    <row r="6035" spans="4:18" x14ac:dyDescent="0.35">
      <c r="D6035" s="21">
        <f t="shared" si="947"/>
        <v>39699.208333318711</v>
      </c>
      <c r="E6035" s="21" t="b">
        <f t="shared" si="940"/>
        <v>0</v>
      </c>
      <c r="F6035" s="21" t="b">
        <f t="shared" si="941"/>
        <v>0</v>
      </c>
      <c r="G6035" s="20">
        <f t="shared" si="942"/>
        <v>1</v>
      </c>
      <c r="H6035" s="20">
        <f t="shared" si="943"/>
        <v>24</v>
      </c>
      <c r="I6035" s="20">
        <f t="shared" si="948"/>
        <v>6</v>
      </c>
      <c r="J6035" s="21">
        <f t="shared" si="949"/>
        <v>39699</v>
      </c>
      <c r="K6035" s="21"/>
      <c r="L6035" s="21" t="str">
        <f t="shared" si="944"/>
        <v>Monday</v>
      </c>
      <c r="M6035" s="20">
        <f t="shared" si="945"/>
        <v>9</v>
      </c>
      <c r="N6035" s="19">
        <v>3699</v>
      </c>
      <c r="O6035" s="4">
        <f>MATCH(N6035-1,'Supply Data'!$K$12:$K$17)+1</f>
        <v>4</v>
      </c>
      <c r="P6035">
        <f>INDEX('Supply Data'!$L$12:$L$17,'Demand Data'!O6035)</f>
        <v>50</v>
      </c>
      <c r="R6035" t="str">
        <f t="shared" si="946"/>
        <v>08-Sep-08 Monday 6</v>
      </c>
    </row>
    <row r="6036" spans="4:18" x14ac:dyDescent="0.35">
      <c r="D6036" s="21">
        <f t="shared" si="947"/>
        <v>39699.249999985375</v>
      </c>
      <c r="E6036" s="21" t="b">
        <f t="shared" si="940"/>
        <v>0</v>
      </c>
      <c r="F6036" s="21" t="b">
        <f t="shared" si="941"/>
        <v>0</v>
      </c>
      <c r="G6036" s="20">
        <f t="shared" si="942"/>
        <v>1</v>
      </c>
      <c r="H6036" s="20">
        <f t="shared" si="943"/>
        <v>24</v>
      </c>
      <c r="I6036" s="20">
        <f t="shared" si="948"/>
        <v>7</v>
      </c>
      <c r="J6036" s="21">
        <f t="shared" si="949"/>
        <v>39699</v>
      </c>
      <c r="K6036" s="21"/>
      <c r="L6036" s="21" t="str">
        <f t="shared" si="944"/>
        <v>Monday</v>
      </c>
      <c r="M6036" s="20">
        <f t="shared" si="945"/>
        <v>9</v>
      </c>
      <c r="N6036" s="19">
        <v>3553.5</v>
      </c>
      <c r="O6036" s="4">
        <f>MATCH(N6036-1,'Supply Data'!$K$12:$K$17)+1</f>
        <v>3</v>
      </c>
      <c r="P6036">
        <f>INDEX('Supply Data'!$L$12:$L$17,'Demand Data'!O6036)</f>
        <v>23</v>
      </c>
      <c r="R6036" t="str">
        <f t="shared" si="946"/>
        <v>08-Sep-08 Monday 7</v>
      </c>
    </row>
    <row r="6037" spans="4:18" x14ac:dyDescent="0.35">
      <c r="D6037" s="21">
        <f t="shared" si="947"/>
        <v>39699.29166665204</v>
      </c>
      <c r="E6037" s="21" t="b">
        <f t="shared" si="940"/>
        <v>0</v>
      </c>
      <c r="F6037" s="21" t="b">
        <f t="shared" si="941"/>
        <v>0</v>
      </c>
      <c r="G6037" s="20">
        <f t="shared" si="942"/>
        <v>1</v>
      </c>
      <c r="H6037" s="20">
        <f t="shared" si="943"/>
        <v>24</v>
      </c>
      <c r="I6037" s="20">
        <f t="shared" si="948"/>
        <v>8</v>
      </c>
      <c r="J6037" s="21">
        <f t="shared" si="949"/>
        <v>39699</v>
      </c>
      <c r="K6037" s="21"/>
      <c r="L6037" s="21" t="str">
        <f t="shared" si="944"/>
        <v>Monday</v>
      </c>
      <c r="M6037" s="20">
        <f t="shared" si="945"/>
        <v>9</v>
      </c>
      <c r="N6037" s="19">
        <v>3648</v>
      </c>
      <c r="O6037" s="4">
        <f>MATCH(N6037-1,'Supply Data'!$K$12:$K$17)+1</f>
        <v>4</v>
      </c>
      <c r="P6037">
        <f>INDEX('Supply Data'!$L$12:$L$17,'Demand Data'!O6037)</f>
        <v>50</v>
      </c>
      <c r="R6037" t="str">
        <f t="shared" si="946"/>
        <v>08-Sep-08 Monday 8</v>
      </c>
    </row>
    <row r="6038" spans="4:18" x14ac:dyDescent="0.35">
      <c r="D6038" s="21">
        <f t="shared" si="947"/>
        <v>39699.333333318704</v>
      </c>
      <c r="E6038" s="21" t="b">
        <f t="shared" si="940"/>
        <v>0</v>
      </c>
      <c r="F6038" s="21" t="b">
        <f t="shared" si="941"/>
        <v>0</v>
      </c>
      <c r="G6038" s="20">
        <f t="shared" si="942"/>
        <v>1</v>
      </c>
      <c r="H6038" s="20">
        <f t="shared" si="943"/>
        <v>24</v>
      </c>
      <c r="I6038" s="20">
        <f t="shared" si="948"/>
        <v>9</v>
      </c>
      <c r="J6038" s="21">
        <f t="shared" si="949"/>
        <v>39699</v>
      </c>
      <c r="K6038" s="21"/>
      <c r="L6038" s="21" t="str">
        <f t="shared" si="944"/>
        <v>Monday</v>
      </c>
      <c r="M6038" s="20">
        <f t="shared" si="945"/>
        <v>9</v>
      </c>
      <c r="N6038" s="19">
        <v>3816</v>
      </c>
      <c r="O6038" s="4">
        <f>MATCH(N6038-1,'Supply Data'!$K$12:$K$17)+1</f>
        <v>4</v>
      </c>
      <c r="P6038">
        <f>INDEX('Supply Data'!$L$12:$L$17,'Demand Data'!O6038)</f>
        <v>50</v>
      </c>
      <c r="R6038" t="str">
        <f t="shared" si="946"/>
        <v>08-Sep-08 Monday 9</v>
      </c>
    </row>
    <row r="6039" spans="4:18" x14ac:dyDescent="0.35">
      <c r="D6039" s="21">
        <f t="shared" si="947"/>
        <v>39699.374999985368</v>
      </c>
      <c r="E6039" s="21" t="b">
        <f t="shared" si="940"/>
        <v>0</v>
      </c>
      <c r="F6039" s="21" t="b">
        <f t="shared" si="941"/>
        <v>0</v>
      </c>
      <c r="G6039" s="20">
        <f t="shared" si="942"/>
        <v>1</v>
      </c>
      <c r="H6039" s="20">
        <f t="shared" si="943"/>
        <v>24</v>
      </c>
      <c r="I6039" s="20">
        <f t="shared" si="948"/>
        <v>10</v>
      </c>
      <c r="J6039" s="21">
        <f t="shared" si="949"/>
        <v>39699</v>
      </c>
      <c r="K6039" s="21"/>
      <c r="L6039" s="21" t="str">
        <f t="shared" si="944"/>
        <v>Monday</v>
      </c>
      <c r="M6039" s="20">
        <f t="shared" si="945"/>
        <v>9</v>
      </c>
      <c r="N6039" s="19">
        <v>4174.5</v>
      </c>
      <c r="O6039" s="4">
        <f>MATCH(N6039-1,'Supply Data'!$K$12:$K$17)+1</f>
        <v>4</v>
      </c>
      <c r="P6039">
        <f>INDEX('Supply Data'!$L$12:$L$17,'Demand Data'!O6039)</f>
        <v>50</v>
      </c>
      <c r="R6039" t="str">
        <f t="shared" si="946"/>
        <v>08-Sep-08 Monday 10</v>
      </c>
    </row>
    <row r="6040" spans="4:18" x14ac:dyDescent="0.35">
      <c r="D6040" s="21">
        <f t="shared" si="947"/>
        <v>39699.416666652032</v>
      </c>
      <c r="E6040" s="21" t="b">
        <f t="shared" si="940"/>
        <v>0</v>
      </c>
      <c r="F6040" s="21" t="b">
        <f t="shared" si="941"/>
        <v>0</v>
      </c>
      <c r="G6040" s="20">
        <f t="shared" si="942"/>
        <v>1</v>
      </c>
      <c r="H6040" s="20">
        <f t="shared" si="943"/>
        <v>24</v>
      </c>
      <c r="I6040" s="20">
        <f t="shared" si="948"/>
        <v>11</v>
      </c>
      <c r="J6040" s="21">
        <f t="shared" si="949"/>
        <v>39699</v>
      </c>
      <c r="K6040" s="21"/>
      <c r="L6040" s="21" t="str">
        <f t="shared" si="944"/>
        <v>Monday</v>
      </c>
      <c r="M6040" s="20">
        <f t="shared" si="945"/>
        <v>9</v>
      </c>
      <c r="N6040" s="19">
        <v>4366.5</v>
      </c>
      <c r="O6040" s="4">
        <f>MATCH(N6040-1,'Supply Data'!$K$12:$K$17)+1</f>
        <v>4</v>
      </c>
      <c r="P6040">
        <f>INDEX('Supply Data'!$L$12:$L$17,'Demand Data'!O6040)</f>
        <v>50</v>
      </c>
      <c r="R6040" t="str">
        <f t="shared" si="946"/>
        <v>08-Sep-08 Monday 11</v>
      </c>
    </row>
    <row r="6041" spans="4:18" x14ac:dyDescent="0.35">
      <c r="D6041" s="21">
        <f t="shared" si="947"/>
        <v>39699.458333318697</v>
      </c>
      <c r="E6041" s="21" t="b">
        <f t="shared" si="940"/>
        <v>0</v>
      </c>
      <c r="F6041" s="21" t="b">
        <f t="shared" si="941"/>
        <v>0</v>
      </c>
      <c r="G6041" s="20">
        <f t="shared" si="942"/>
        <v>1</v>
      </c>
      <c r="H6041" s="20">
        <f t="shared" si="943"/>
        <v>24</v>
      </c>
      <c r="I6041" s="20">
        <f t="shared" si="948"/>
        <v>12</v>
      </c>
      <c r="J6041" s="21">
        <f t="shared" si="949"/>
        <v>39699</v>
      </c>
      <c r="K6041" s="21"/>
      <c r="L6041" s="21" t="str">
        <f t="shared" si="944"/>
        <v>Monday</v>
      </c>
      <c r="M6041" s="20">
        <f t="shared" si="945"/>
        <v>9</v>
      </c>
      <c r="N6041" s="19">
        <v>4312.5</v>
      </c>
      <c r="O6041" s="4">
        <f>MATCH(N6041-1,'Supply Data'!$K$12:$K$17)+1</f>
        <v>4</v>
      </c>
      <c r="P6041">
        <f>INDEX('Supply Data'!$L$12:$L$17,'Demand Data'!O6041)</f>
        <v>50</v>
      </c>
      <c r="R6041" t="str">
        <f t="shared" si="946"/>
        <v>08-Sep-08 Monday 12</v>
      </c>
    </row>
    <row r="6042" spans="4:18" x14ac:dyDescent="0.35">
      <c r="D6042" s="21">
        <f t="shared" si="947"/>
        <v>39699.499999985361</v>
      </c>
      <c r="E6042" s="21" t="b">
        <f t="shared" si="940"/>
        <v>0</v>
      </c>
      <c r="F6042" s="21" t="b">
        <f t="shared" si="941"/>
        <v>0</v>
      </c>
      <c r="G6042" s="20">
        <f t="shared" si="942"/>
        <v>1</v>
      </c>
      <c r="H6042" s="20">
        <f t="shared" si="943"/>
        <v>24</v>
      </c>
      <c r="I6042" s="20">
        <f t="shared" si="948"/>
        <v>13</v>
      </c>
      <c r="J6042" s="21">
        <f t="shared" si="949"/>
        <v>39699</v>
      </c>
      <c r="K6042" s="21"/>
      <c r="L6042" s="21" t="str">
        <f t="shared" si="944"/>
        <v>Monday</v>
      </c>
      <c r="M6042" s="20">
        <f t="shared" si="945"/>
        <v>9</v>
      </c>
      <c r="N6042" s="19">
        <v>4315.5</v>
      </c>
      <c r="O6042" s="4">
        <f>MATCH(N6042-1,'Supply Data'!$K$12:$K$17)+1</f>
        <v>4</v>
      </c>
      <c r="P6042">
        <f>INDEX('Supply Data'!$L$12:$L$17,'Demand Data'!O6042)</f>
        <v>50</v>
      </c>
      <c r="R6042" t="str">
        <f t="shared" si="946"/>
        <v>08-Sep-08 Monday 13</v>
      </c>
    </row>
    <row r="6043" spans="4:18" x14ac:dyDescent="0.35">
      <c r="D6043" s="21">
        <f t="shared" si="947"/>
        <v>39699.541666652025</v>
      </c>
      <c r="E6043" s="21" t="b">
        <f t="shared" si="940"/>
        <v>0</v>
      </c>
      <c r="F6043" s="21" t="b">
        <f t="shared" si="941"/>
        <v>0</v>
      </c>
      <c r="G6043" s="20">
        <f t="shared" si="942"/>
        <v>1</v>
      </c>
      <c r="H6043" s="20">
        <f t="shared" si="943"/>
        <v>24</v>
      </c>
      <c r="I6043" s="20">
        <f t="shared" si="948"/>
        <v>14</v>
      </c>
      <c r="J6043" s="21">
        <f t="shared" si="949"/>
        <v>39699</v>
      </c>
      <c r="K6043" s="21"/>
      <c r="L6043" s="21" t="str">
        <f t="shared" si="944"/>
        <v>Monday</v>
      </c>
      <c r="M6043" s="20">
        <f t="shared" si="945"/>
        <v>9</v>
      </c>
      <c r="N6043" s="19">
        <v>4207.5</v>
      </c>
      <c r="O6043" s="4">
        <f>MATCH(N6043-1,'Supply Data'!$K$12:$K$17)+1</f>
        <v>4</v>
      </c>
      <c r="P6043">
        <f>INDEX('Supply Data'!$L$12:$L$17,'Demand Data'!O6043)</f>
        <v>50</v>
      </c>
      <c r="R6043" t="str">
        <f t="shared" si="946"/>
        <v>08-Sep-08 Monday 14</v>
      </c>
    </row>
    <row r="6044" spans="4:18" x14ac:dyDescent="0.35">
      <c r="D6044" s="21">
        <f t="shared" si="947"/>
        <v>39699.583333318689</v>
      </c>
      <c r="E6044" s="21" t="b">
        <f t="shared" si="940"/>
        <v>0</v>
      </c>
      <c r="F6044" s="21" t="b">
        <f t="shared" si="941"/>
        <v>0</v>
      </c>
      <c r="G6044" s="20">
        <f t="shared" si="942"/>
        <v>1</v>
      </c>
      <c r="H6044" s="20">
        <f t="shared" si="943"/>
        <v>24</v>
      </c>
      <c r="I6044" s="20">
        <f t="shared" si="948"/>
        <v>15</v>
      </c>
      <c r="J6044" s="21">
        <f t="shared" si="949"/>
        <v>39699</v>
      </c>
      <c r="K6044" s="21"/>
      <c r="L6044" s="21" t="str">
        <f t="shared" si="944"/>
        <v>Monday</v>
      </c>
      <c r="M6044" s="20">
        <f t="shared" si="945"/>
        <v>9</v>
      </c>
      <c r="N6044" s="19">
        <v>4149</v>
      </c>
      <c r="O6044" s="4">
        <f>MATCH(N6044-1,'Supply Data'!$K$12:$K$17)+1</f>
        <v>4</v>
      </c>
      <c r="P6044">
        <f>INDEX('Supply Data'!$L$12:$L$17,'Demand Data'!O6044)</f>
        <v>50</v>
      </c>
      <c r="R6044" t="str">
        <f t="shared" si="946"/>
        <v>08-Sep-08 Monday 15</v>
      </c>
    </row>
    <row r="6045" spans="4:18" x14ac:dyDescent="0.35">
      <c r="D6045" s="21">
        <f t="shared" si="947"/>
        <v>39699.624999985353</v>
      </c>
      <c r="E6045" s="21" t="b">
        <f t="shared" si="940"/>
        <v>0</v>
      </c>
      <c r="F6045" s="21" t="b">
        <f t="shared" si="941"/>
        <v>0</v>
      </c>
      <c r="G6045" s="20">
        <f t="shared" si="942"/>
        <v>1</v>
      </c>
      <c r="H6045" s="20">
        <f t="shared" si="943"/>
        <v>24</v>
      </c>
      <c r="I6045" s="20">
        <f t="shared" si="948"/>
        <v>16</v>
      </c>
      <c r="J6045" s="21">
        <f t="shared" si="949"/>
        <v>39699</v>
      </c>
      <c r="K6045" s="21"/>
      <c r="L6045" s="21" t="str">
        <f t="shared" si="944"/>
        <v>Monday</v>
      </c>
      <c r="M6045" s="20">
        <f t="shared" si="945"/>
        <v>9</v>
      </c>
      <c r="N6045" s="19">
        <v>3990</v>
      </c>
      <c r="O6045" s="4">
        <f>MATCH(N6045-1,'Supply Data'!$K$12:$K$17)+1</f>
        <v>4</v>
      </c>
      <c r="P6045">
        <f>INDEX('Supply Data'!$L$12:$L$17,'Demand Data'!O6045)</f>
        <v>50</v>
      </c>
      <c r="R6045" t="str">
        <f t="shared" si="946"/>
        <v>08-Sep-08 Monday 16</v>
      </c>
    </row>
    <row r="6046" spans="4:18" x14ac:dyDescent="0.35">
      <c r="D6046" s="21">
        <f t="shared" si="947"/>
        <v>39699.666666652018</v>
      </c>
      <c r="E6046" s="21" t="b">
        <f t="shared" si="940"/>
        <v>0</v>
      </c>
      <c r="F6046" s="21" t="b">
        <f t="shared" si="941"/>
        <v>0</v>
      </c>
      <c r="G6046" s="20">
        <f t="shared" si="942"/>
        <v>1</v>
      </c>
      <c r="H6046" s="20">
        <f t="shared" si="943"/>
        <v>24</v>
      </c>
      <c r="I6046" s="20">
        <f t="shared" si="948"/>
        <v>17</v>
      </c>
      <c r="J6046" s="21">
        <f t="shared" si="949"/>
        <v>39699</v>
      </c>
      <c r="K6046" s="21"/>
      <c r="L6046" s="21" t="str">
        <f t="shared" si="944"/>
        <v>Monday</v>
      </c>
      <c r="M6046" s="20">
        <f t="shared" si="945"/>
        <v>9</v>
      </c>
      <c r="N6046" s="19">
        <v>4069.5</v>
      </c>
      <c r="O6046" s="4">
        <f>MATCH(N6046-1,'Supply Data'!$K$12:$K$17)+1</f>
        <v>4</v>
      </c>
      <c r="P6046">
        <f>INDEX('Supply Data'!$L$12:$L$17,'Demand Data'!O6046)</f>
        <v>50</v>
      </c>
      <c r="R6046" t="str">
        <f t="shared" si="946"/>
        <v>08-Sep-08 Monday 17</v>
      </c>
    </row>
    <row r="6047" spans="4:18" x14ac:dyDescent="0.35">
      <c r="D6047" s="21">
        <f t="shared" si="947"/>
        <v>39699.708333318682</v>
      </c>
      <c r="E6047" s="21" t="b">
        <f t="shared" si="940"/>
        <v>0</v>
      </c>
      <c r="F6047" s="21" t="b">
        <f t="shared" si="941"/>
        <v>0</v>
      </c>
      <c r="G6047" s="20">
        <f t="shared" si="942"/>
        <v>1</v>
      </c>
      <c r="H6047" s="20">
        <f t="shared" si="943"/>
        <v>24</v>
      </c>
      <c r="I6047" s="20">
        <f t="shared" si="948"/>
        <v>18</v>
      </c>
      <c r="J6047" s="21">
        <f t="shared" si="949"/>
        <v>39699</v>
      </c>
      <c r="K6047" s="21"/>
      <c r="L6047" s="21" t="str">
        <f t="shared" si="944"/>
        <v>Monday</v>
      </c>
      <c r="M6047" s="20">
        <f t="shared" si="945"/>
        <v>9</v>
      </c>
      <c r="N6047" s="19">
        <v>4701</v>
      </c>
      <c r="O6047" s="4">
        <f>MATCH(N6047-1,'Supply Data'!$K$12:$K$17)+1</f>
        <v>4</v>
      </c>
      <c r="P6047">
        <f>INDEX('Supply Data'!$L$12:$L$17,'Demand Data'!O6047)</f>
        <v>50</v>
      </c>
      <c r="R6047" t="str">
        <f t="shared" si="946"/>
        <v>08-Sep-08 Monday 18</v>
      </c>
    </row>
    <row r="6048" spans="4:18" x14ac:dyDescent="0.35">
      <c r="D6048" s="21">
        <f t="shared" si="947"/>
        <v>39699.749999985346</v>
      </c>
      <c r="E6048" s="21" t="b">
        <f t="shared" si="940"/>
        <v>0</v>
      </c>
      <c r="F6048" s="21" t="b">
        <f t="shared" si="941"/>
        <v>0</v>
      </c>
      <c r="G6048" s="20">
        <f t="shared" si="942"/>
        <v>1</v>
      </c>
      <c r="H6048" s="20">
        <f t="shared" si="943"/>
        <v>24</v>
      </c>
      <c r="I6048" s="20">
        <f t="shared" si="948"/>
        <v>19</v>
      </c>
      <c r="J6048" s="21">
        <f t="shared" si="949"/>
        <v>39699</v>
      </c>
      <c r="K6048" s="21"/>
      <c r="L6048" s="21" t="str">
        <f t="shared" si="944"/>
        <v>Monday</v>
      </c>
      <c r="M6048" s="20">
        <f t="shared" si="945"/>
        <v>9</v>
      </c>
      <c r="N6048" s="19">
        <v>5143.5</v>
      </c>
      <c r="O6048" s="4">
        <f>MATCH(N6048-1,'Supply Data'!$K$12:$K$17)+1</f>
        <v>5</v>
      </c>
      <c r="P6048">
        <f>INDEX('Supply Data'!$L$12:$L$17,'Demand Data'!O6048)</f>
        <v>75</v>
      </c>
      <c r="R6048" t="str">
        <f t="shared" si="946"/>
        <v>08-Sep-08 Monday 19</v>
      </c>
    </row>
    <row r="6049" spans="4:18" x14ac:dyDescent="0.35">
      <c r="D6049" s="21">
        <f t="shared" si="947"/>
        <v>39699.79166665201</v>
      </c>
      <c r="E6049" s="21" t="b">
        <f t="shared" si="940"/>
        <v>0</v>
      </c>
      <c r="F6049" s="21" t="b">
        <f t="shared" si="941"/>
        <v>0</v>
      </c>
      <c r="G6049" s="20">
        <f t="shared" si="942"/>
        <v>1</v>
      </c>
      <c r="H6049" s="20">
        <f t="shared" si="943"/>
        <v>24</v>
      </c>
      <c r="I6049" s="20">
        <f t="shared" si="948"/>
        <v>20</v>
      </c>
      <c r="J6049" s="21">
        <f t="shared" si="949"/>
        <v>39699</v>
      </c>
      <c r="K6049" s="21"/>
      <c r="L6049" s="21" t="str">
        <f t="shared" si="944"/>
        <v>Monday</v>
      </c>
      <c r="M6049" s="20">
        <f t="shared" si="945"/>
        <v>9</v>
      </c>
      <c r="N6049" s="19">
        <v>5115</v>
      </c>
      <c r="O6049" s="4">
        <f>MATCH(N6049-1,'Supply Data'!$K$12:$K$17)+1</f>
        <v>5</v>
      </c>
      <c r="P6049">
        <f>INDEX('Supply Data'!$L$12:$L$17,'Demand Data'!O6049)</f>
        <v>75</v>
      </c>
      <c r="R6049" t="str">
        <f t="shared" si="946"/>
        <v>08-Sep-08 Monday 20</v>
      </c>
    </row>
    <row r="6050" spans="4:18" x14ac:dyDescent="0.35">
      <c r="D6050" s="21">
        <f t="shared" si="947"/>
        <v>39699.833333318675</v>
      </c>
      <c r="E6050" s="21" t="b">
        <f t="shared" si="940"/>
        <v>0</v>
      </c>
      <c r="F6050" s="21" t="b">
        <f t="shared" si="941"/>
        <v>0</v>
      </c>
      <c r="G6050" s="20">
        <f t="shared" si="942"/>
        <v>1</v>
      </c>
      <c r="H6050" s="20">
        <f t="shared" si="943"/>
        <v>24</v>
      </c>
      <c r="I6050" s="20">
        <f t="shared" si="948"/>
        <v>21</v>
      </c>
      <c r="J6050" s="21">
        <f t="shared" si="949"/>
        <v>39699</v>
      </c>
      <c r="K6050" s="21"/>
      <c r="L6050" s="21" t="str">
        <f t="shared" si="944"/>
        <v>Monday</v>
      </c>
      <c r="M6050" s="20">
        <f t="shared" si="945"/>
        <v>9</v>
      </c>
      <c r="N6050" s="19">
        <v>4945.5</v>
      </c>
      <c r="O6050" s="4">
        <f>MATCH(N6050-1,'Supply Data'!$K$12:$K$17)+1</f>
        <v>5</v>
      </c>
      <c r="P6050">
        <f>INDEX('Supply Data'!$L$12:$L$17,'Demand Data'!O6050)</f>
        <v>75</v>
      </c>
      <c r="R6050" t="str">
        <f t="shared" si="946"/>
        <v>08-Sep-08 Monday 21</v>
      </c>
    </row>
    <row r="6051" spans="4:18" x14ac:dyDescent="0.35">
      <c r="D6051" s="21">
        <f t="shared" si="947"/>
        <v>39699.874999985339</v>
      </c>
      <c r="E6051" s="21" t="b">
        <f t="shared" si="940"/>
        <v>0</v>
      </c>
      <c r="F6051" s="21" t="b">
        <f t="shared" si="941"/>
        <v>0</v>
      </c>
      <c r="G6051" s="20">
        <f t="shared" si="942"/>
        <v>1</v>
      </c>
      <c r="H6051" s="20">
        <f t="shared" si="943"/>
        <v>24</v>
      </c>
      <c r="I6051" s="20">
        <f t="shared" si="948"/>
        <v>22</v>
      </c>
      <c r="J6051" s="21">
        <f t="shared" si="949"/>
        <v>39699</v>
      </c>
      <c r="K6051" s="21"/>
      <c r="L6051" s="21" t="str">
        <f t="shared" si="944"/>
        <v>Monday</v>
      </c>
      <c r="M6051" s="20">
        <f t="shared" si="945"/>
        <v>9</v>
      </c>
      <c r="N6051" s="19">
        <v>5517</v>
      </c>
      <c r="O6051" s="4">
        <f>MATCH(N6051-1,'Supply Data'!$K$12:$K$17)+1</f>
        <v>5</v>
      </c>
      <c r="P6051">
        <f>INDEX('Supply Data'!$L$12:$L$17,'Demand Data'!O6051)</f>
        <v>75</v>
      </c>
      <c r="R6051" t="str">
        <f t="shared" si="946"/>
        <v>08-Sep-08 Monday 22</v>
      </c>
    </row>
    <row r="6052" spans="4:18" x14ac:dyDescent="0.35">
      <c r="D6052" s="21">
        <f t="shared" si="947"/>
        <v>39699.916666652003</v>
      </c>
      <c r="E6052" s="21" t="b">
        <f t="shared" si="940"/>
        <v>0</v>
      </c>
      <c r="F6052" s="21" t="b">
        <f t="shared" si="941"/>
        <v>0</v>
      </c>
      <c r="G6052" s="20">
        <f t="shared" si="942"/>
        <v>1</v>
      </c>
      <c r="H6052" s="20">
        <f t="shared" si="943"/>
        <v>24</v>
      </c>
      <c r="I6052" s="20">
        <f t="shared" si="948"/>
        <v>23</v>
      </c>
      <c r="J6052" s="21">
        <f t="shared" si="949"/>
        <v>39699</v>
      </c>
      <c r="K6052" s="21"/>
      <c r="L6052" s="21" t="str">
        <f t="shared" si="944"/>
        <v>Monday</v>
      </c>
      <c r="M6052" s="20">
        <f t="shared" si="945"/>
        <v>9</v>
      </c>
      <c r="N6052" s="19">
        <v>4324.5</v>
      </c>
      <c r="O6052" s="4">
        <f>MATCH(N6052-1,'Supply Data'!$K$12:$K$17)+1</f>
        <v>4</v>
      </c>
      <c r="P6052">
        <f>INDEX('Supply Data'!$L$12:$L$17,'Demand Data'!O6052)</f>
        <v>50</v>
      </c>
      <c r="R6052" t="str">
        <f t="shared" si="946"/>
        <v>08-Sep-08 Monday 23</v>
      </c>
    </row>
    <row r="6053" spans="4:18" x14ac:dyDescent="0.35">
      <c r="D6053" s="21">
        <f t="shared" si="947"/>
        <v>39699.958333318667</v>
      </c>
      <c r="E6053" s="21" t="b">
        <f t="shared" si="940"/>
        <v>0</v>
      </c>
      <c r="F6053" s="21" t="b">
        <f t="shared" si="941"/>
        <v>0</v>
      </c>
      <c r="G6053" s="20">
        <f t="shared" si="942"/>
        <v>1</v>
      </c>
      <c r="H6053" s="20">
        <f t="shared" si="943"/>
        <v>24</v>
      </c>
      <c r="I6053" s="20">
        <f t="shared" si="948"/>
        <v>24</v>
      </c>
      <c r="J6053" s="21">
        <f t="shared" si="949"/>
        <v>39699</v>
      </c>
      <c r="K6053" s="21"/>
      <c r="L6053" s="21" t="str">
        <f t="shared" si="944"/>
        <v>Monday</v>
      </c>
      <c r="M6053" s="20">
        <f t="shared" si="945"/>
        <v>9</v>
      </c>
      <c r="N6053" s="19">
        <v>4078.5</v>
      </c>
      <c r="O6053" s="4">
        <f>MATCH(N6053-1,'Supply Data'!$K$12:$K$17)+1</f>
        <v>4</v>
      </c>
      <c r="P6053">
        <f>INDEX('Supply Data'!$L$12:$L$17,'Demand Data'!O6053)</f>
        <v>50</v>
      </c>
      <c r="R6053" t="str">
        <f t="shared" si="946"/>
        <v>08-Sep-08 Monday 24</v>
      </c>
    </row>
    <row r="6054" spans="4:18" x14ac:dyDescent="0.35">
      <c r="D6054" s="21">
        <f t="shared" si="947"/>
        <v>39699.999999985332</v>
      </c>
      <c r="E6054" s="21" t="b">
        <f t="shared" si="940"/>
        <v>0</v>
      </c>
      <c r="F6054" s="21" t="b">
        <f t="shared" si="941"/>
        <v>0</v>
      </c>
      <c r="G6054" s="20">
        <f t="shared" si="942"/>
        <v>1</v>
      </c>
      <c r="H6054" s="20">
        <f t="shared" si="943"/>
        <v>24</v>
      </c>
      <c r="I6054" s="20">
        <f t="shared" si="948"/>
        <v>1</v>
      </c>
      <c r="J6054" s="21">
        <f t="shared" si="949"/>
        <v>39700</v>
      </c>
      <c r="K6054" s="21"/>
      <c r="L6054" s="21" t="str">
        <f t="shared" si="944"/>
        <v>Tuesday</v>
      </c>
      <c r="M6054" s="20">
        <f t="shared" si="945"/>
        <v>9</v>
      </c>
      <c r="N6054" s="19">
        <v>3961.5</v>
      </c>
      <c r="O6054" s="4">
        <f>MATCH(N6054-1,'Supply Data'!$K$12:$K$17)+1</f>
        <v>4</v>
      </c>
      <c r="P6054">
        <f>INDEX('Supply Data'!$L$12:$L$17,'Demand Data'!O6054)</f>
        <v>50</v>
      </c>
      <c r="R6054" t="str">
        <f t="shared" si="946"/>
        <v>09-Sep-08 Tuesday 1</v>
      </c>
    </row>
    <row r="6055" spans="4:18" x14ac:dyDescent="0.35">
      <c r="D6055" s="21">
        <f t="shared" si="947"/>
        <v>39700.041666651996</v>
      </c>
      <c r="E6055" s="21" t="b">
        <f t="shared" si="940"/>
        <v>0</v>
      </c>
      <c r="F6055" s="21" t="b">
        <f t="shared" si="941"/>
        <v>0</v>
      </c>
      <c r="G6055" s="20">
        <f t="shared" si="942"/>
        <v>1</v>
      </c>
      <c r="H6055" s="20">
        <f t="shared" si="943"/>
        <v>24</v>
      </c>
      <c r="I6055" s="20">
        <f t="shared" si="948"/>
        <v>2</v>
      </c>
      <c r="J6055" s="21">
        <f t="shared" si="949"/>
        <v>39700</v>
      </c>
      <c r="K6055" s="21"/>
      <c r="L6055" s="21" t="str">
        <f t="shared" si="944"/>
        <v>Tuesday</v>
      </c>
      <c r="M6055" s="20">
        <f t="shared" si="945"/>
        <v>9</v>
      </c>
      <c r="N6055" s="19">
        <v>3808.5</v>
      </c>
      <c r="O6055" s="4">
        <f>MATCH(N6055-1,'Supply Data'!$K$12:$K$17)+1</f>
        <v>4</v>
      </c>
      <c r="P6055">
        <f>INDEX('Supply Data'!$L$12:$L$17,'Demand Data'!O6055)</f>
        <v>50</v>
      </c>
      <c r="R6055" t="str">
        <f t="shared" si="946"/>
        <v>09-Sep-08 Tuesday 2</v>
      </c>
    </row>
    <row r="6056" spans="4:18" x14ac:dyDescent="0.35">
      <c r="D6056" s="21">
        <f t="shared" si="947"/>
        <v>39700.08333331866</v>
      </c>
      <c r="E6056" s="21" t="b">
        <f t="shared" si="940"/>
        <v>0</v>
      </c>
      <c r="F6056" s="21" t="b">
        <f t="shared" si="941"/>
        <v>0</v>
      </c>
      <c r="G6056" s="20">
        <f t="shared" si="942"/>
        <v>1</v>
      </c>
      <c r="H6056" s="20">
        <f t="shared" si="943"/>
        <v>24</v>
      </c>
      <c r="I6056" s="20">
        <f t="shared" si="948"/>
        <v>3</v>
      </c>
      <c r="J6056" s="21">
        <f t="shared" si="949"/>
        <v>39700</v>
      </c>
      <c r="K6056" s="21"/>
      <c r="L6056" s="21" t="str">
        <f t="shared" si="944"/>
        <v>Tuesday</v>
      </c>
      <c r="M6056" s="20">
        <f t="shared" si="945"/>
        <v>9</v>
      </c>
      <c r="N6056" s="19">
        <v>3675</v>
      </c>
      <c r="O6056" s="4">
        <f>MATCH(N6056-1,'Supply Data'!$K$12:$K$17)+1</f>
        <v>4</v>
      </c>
      <c r="P6056">
        <f>INDEX('Supply Data'!$L$12:$L$17,'Demand Data'!O6056)</f>
        <v>50</v>
      </c>
      <c r="R6056" t="str">
        <f t="shared" si="946"/>
        <v>09-Sep-08 Tuesday 3</v>
      </c>
    </row>
    <row r="6057" spans="4:18" x14ac:dyDescent="0.35">
      <c r="D6057" s="21">
        <f t="shared" si="947"/>
        <v>39700.124999985324</v>
      </c>
      <c r="E6057" s="21" t="b">
        <f t="shared" si="940"/>
        <v>0</v>
      </c>
      <c r="F6057" s="21" t="b">
        <f t="shared" si="941"/>
        <v>0</v>
      </c>
      <c r="G6057" s="20">
        <f t="shared" si="942"/>
        <v>1</v>
      </c>
      <c r="H6057" s="20">
        <f t="shared" si="943"/>
        <v>24</v>
      </c>
      <c r="I6057" s="20">
        <f t="shared" si="948"/>
        <v>4</v>
      </c>
      <c r="J6057" s="21">
        <f t="shared" si="949"/>
        <v>39700</v>
      </c>
      <c r="K6057" s="21"/>
      <c r="L6057" s="21" t="str">
        <f t="shared" si="944"/>
        <v>Tuesday</v>
      </c>
      <c r="M6057" s="20">
        <f t="shared" si="945"/>
        <v>9</v>
      </c>
      <c r="N6057" s="19">
        <v>3714</v>
      </c>
      <c r="O6057" s="4">
        <f>MATCH(N6057-1,'Supply Data'!$K$12:$K$17)+1</f>
        <v>4</v>
      </c>
      <c r="P6057">
        <f>INDEX('Supply Data'!$L$12:$L$17,'Demand Data'!O6057)</f>
        <v>50</v>
      </c>
      <c r="R6057" t="str">
        <f t="shared" si="946"/>
        <v>09-Sep-08 Tuesday 4</v>
      </c>
    </row>
    <row r="6058" spans="4:18" x14ac:dyDescent="0.35">
      <c r="D6058" s="21">
        <f t="shared" si="947"/>
        <v>39700.166666651989</v>
      </c>
      <c r="E6058" s="21" t="b">
        <f t="shared" si="940"/>
        <v>0</v>
      </c>
      <c r="F6058" s="21" t="b">
        <f t="shared" si="941"/>
        <v>0</v>
      </c>
      <c r="G6058" s="20">
        <f t="shared" si="942"/>
        <v>1</v>
      </c>
      <c r="H6058" s="20">
        <f t="shared" si="943"/>
        <v>24</v>
      </c>
      <c r="I6058" s="20">
        <f t="shared" si="948"/>
        <v>5</v>
      </c>
      <c r="J6058" s="21">
        <f t="shared" si="949"/>
        <v>39700</v>
      </c>
      <c r="K6058" s="21"/>
      <c r="L6058" s="21" t="str">
        <f t="shared" si="944"/>
        <v>Tuesday</v>
      </c>
      <c r="M6058" s="20">
        <f t="shared" si="945"/>
        <v>9</v>
      </c>
      <c r="N6058" s="19">
        <v>3820.5</v>
      </c>
      <c r="O6058" s="4">
        <f>MATCH(N6058-1,'Supply Data'!$K$12:$K$17)+1</f>
        <v>4</v>
      </c>
      <c r="P6058">
        <f>INDEX('Supply Data'!$L$12:$L$17,'Demand Data'!O6058)</f>
        <v>50</v>
      </c>
      <c r="R6058" t="str">
        <f t="shared" si="946"/>
        <v>09-Sep-08 Tuesday 5</v>
      </c>
    </row>
    <row r="6059" spans="4:18" x14ac:dyDescent="0.35">
      <c r="D6059" s="21">
        <f t="shared" si="947"/>
        <v>39700.208333318653</v>
      </c>
      <c r="E6059" s="21" t="b">
        <f t="shared" si="940"/>
        <v>0</v>
      </c>
      <c r="F6059" s="21" t="b">
        <f t="shared" si="941"/>
        <v>0</v>
      </c>
      <c r="G6059" s="20">
        <f t="shared" si="942"/>
        <v>1</v>
      </c>
      <c r="H6059" s="20">
        <f t="shared" si="943"/>
        <v>24</v>
      </c>
      <c r="I6059" s="20">
        <f t="shared" si="948"/>
        <v>6</v>
      </c>
      <c r="J6059" s="21">
        <f t="shared" si="949"/>
        <v>39700</v>
      </c>
      <c r="K6059" s="21"/>
      <c r="L6059" s="21" t="str">
        <f t="shared" si="944"/>
        <v>Tuesday</v>
      </c>
      <c r="M6059" s="20">
        <f t="shared" si="945"/>
        <v>9</v>
      </c>
      <c r="N6059" s="19">
        <v>3973.5</v>
      </c>
      <c r="O6059" s="4">
        <f>MATCH(N6059-1,'Supply Data'!$K$12:$K$17)+1</f>
        <v>4</v>
      </c>
      <c r="P6059">
        <f>INDEX('Supply Data'!$L$12:$L$17,'Demand Data'!O6059)</f>
        <v>50</v>
      </c>
      <c r="R6059" t="str">
        <f t="shared" si="946"/>
        <v>09-Sep-08 Tuesday 6</v>
      </c>
    </row>
    <row r="6060" spans="4:18" x14ac:dyDescent="0.35">
      <c r="D6060" s="21">
        <f t="shared" si="947"/>
        <v>39700.249999985317</v>
      </c>
      <c r="E6060" s="21" t="b">
        <f t="shared" si="940"/>
        <v>0</v>
      </c>
      <c r="F6060" s="21" t="b">
        <f t="shared" si="941"/>
        <v>0</v>
      </c>
      <c r="G6060" s="20">
        <f t="shared" si="942"/>
        <v>1</v>
      </c>
      <c r="H6060" s="20">
        <f t="shared" si="943"/>
        <v>24</v>
      </c>
      <c r="I6060" s="20">
        <f t="shared" si="948"/>
        <v>7</v>
      </c>
      <c r="J6060" s="21">
        <f t="shared" si="949"/>
        <v>39700</v>
      </c>
      <c r="K6060" s="21"/>
      <c r="L6060" s="21" t="str">
        <f t="shared" si="944"/>
        <v>Tuesday</v>
      </c>
      <c r="M6060" s="20">
        <f t="shared" si="945"/>
        <v>9</v>
      </c>
      <c r="N6060" s="19">
        <v>4180.5</v>
      </c>
      <c r="O6060" s="4">
        <f>MATCH(N6060-1,'Supply Data'!$K$12:$K$17)+1</f>
        <v>4</v>
      </c>
      <c r="P6060">
        <f>INDEX('Supply Data'!$L$12:$L$17,'Demand Data'!O6060)</f>
        <v>50</v>
      </c>
      <c r="R6060" t="str">
        <f t="shared" si="946"/>
        <v>09-Sep-08 Tuesday 7</v>
      </c>
    </row>
    <row r="6061" spans="4:18" x14ac:dyDescent="0.35">
      <c r="D6061" s="21">
        <f t="shared" si="947"/>
        <v>39700.291666651981</v>
      </c>
      <c r="E6061" s="21" t="b">
        <f t="shared" si="940"/>
        <v>0</v>
      </c>
      <c r="F6061" s="21" t="b">
        <f t="shared" si="941"/>
        <v>0</v>
      </c>
      <c r="G6061" s="20">
        <f t="shared" si="942"/>
        <v>1</v>
      </c>
      <c r="H6061" s="20">
        <f t="shared" si="943"/>
        <v>24</v>
      </c>
      <c r="I6061" s="20">
        <f t="shared" si="948"/>
        <v>8</v>
      </c>
      <c r="J6061" s="21">
        <f t="shared" si="949"/>
        <v>39700</v>
      </c>
      <c r="K6061" s="21"/>
      <c r="L6061" s="21" t="str">
        <f t="shared" si="944"/>
        <v>Tuesday</v>
      </c>
      <c r="M6061" s="20">
        <f t="shared" si="945"/>
        <v>9</v>
      </c>
      <c r="N6061" s="19">
        <v>4927.5</v>
      </c>
      <c r="O6061" s="4">
        <f>MATCH(N6061-1,'Supply Data'!$K$12:$K$17)+1</f>
        <v>5</v>
      </c>
      <c r="P6061">
        <f>INDEX('Supply Data'!$L$12:$L$17,'Demand Data'!O6061)</f>
        <v>75</v>
      </c>
      <c r="R6061" t="str">
        <f t="shared" si="946"/>
        <v>09-Sep-08 Tuesday 8</v>
      </c>
    </row>
    <row r="6062" spans="4:18" x14ac:dyDescent="0.35">
      <c r="D6062" s="21">
        <f t="shared" si="947"/>
        <v>39700.333333318646</v>
      </c>
      <c r="E6062" s="21" t="b">
        <f t="shared" si="940"/>
        <v>0</v>
      </c>
      <c r="F6062" s="21" t="b">
        <f t="shared" si="941"/>
        <v>0</v>
      </c>
      <c r="G6062" s="20">
        <f t="shared" si="942"/>
        <v>1</v>
      </c>
      <c r="H6062" s="20">
        <f t="shared" si="943"/>
        <v>24</v>
      </c>
      <c r="I6062" s="20">
        <f t="shared" si="948"/>
        <v>9</v>
      </c>
      <c r="J6062" s="21">
        <f t="shared" si="949"/>
        <v>39700</v>
      </c>
      <c r="K6062" s="21"/>
      <c r="L6062" s="21" t="str">
        <f t="shared" si="944"/>
        <v>Tuesday</v>
      </c>
      <c r="M6062" s="20">
        <f t="shared" si="945"/>
        <v>9</v>
      </c>
      <c r="N6062" s="19">
        <v>5497.5</v>
      </c>
      <c r="O6062" s="4">
        <f>MATCH(N6062-1,'Supply Data'!$K$12:$K$17)+1</f>
        <v>5</v>
      </c>
      <c r="P6062">
        <f>INDEX('Supply Data'!$L$12:$L$17,'Demand Data'!O6062)</f>
        <v>75</v>
      </c>
      <c r="R6062" t="str">
        <f t="shared" si="946"/>
        <v>09-Sep-08 Tuesday 9</v>
      </c>
    </row>
    <row r="6063" spans="4:18" x14ac:dyDescent="0.35">
      <c r="D6063" s="21">
        <f t="shared" si="947"/>
        <v>39700.37499998531</v>
      </c>
      <c r="E6063" s="21" t="b">
        <f t="shared" si="940"/>
        <v>0</v>
      </c>
      <c r="F6063" s="21" t="b">
        <f t="shared" si="941"/>
        <v>0</v>
      </c>
      <c r="G6063" s="20">
        <f t="shared" si="942"/>
        <v>1</v>
      </c>
      <c r="H6063" s="20">
        <f t="shared" si="943"/>
        <v>24</v>
      </c>
      <c r="I6063" s="20">
        <f t="shared" si="948"/>
        <v>10</v>
      </c>
      <c r="J6063" s="21">
        <f t="shared" si="949"/>
        <v>39700</v>
      </c>
      <c r="K6063" s="21"/>
      <c r="L6063" s="21" t="str">
        <f t="shared" si="944"/>
        <v>Tuesday</v>
      </c>
      <c r="M6063" s="20">
        <f t="shared" si="945"/>
        <v>9</v>
      </c>
      <c r="N6063" s="19">
        <v>4833</v>
      </c>
      <c r="O6063" s="4">
        <f>MATCH(N6063-1,'Supply Data'!$K$12:$K$17)+1</f>
        <v>5</v>
      </c>
      <c r="P6063">
        <f>INDEX('Supply Data'!$L$12:$L$17,'Demand Data'!O6063)</f>
        <v>75</v>
      </c>
      <c r="R6063" t="str">
        <f t="shared" si="946"/>
        <v>09-Sep-08 Tuesday 10</v>
      </c>
    </row>
    <row r="6064" spans="4:18" x14ac:dyDescent="0.35">
      <c r="D6064" s="21">
        <f t="shared" si="947"/>
        <v>39700.416666651974</v>
      </c>
      <c r="E6064" s="21" t="b">
        <f t="shared" si="940"/>
        <v>0</v>
      </c>
      <c r="F6064" s="21" t="b">
        <f t="shared" si="941"/>
        <v>0</v>
      </c>
      <c r="G6064" s="20">
        <f t="shared" si="942"/>
        <v>1</v>
      </c>
      <c r="H6064" s="20">
        <f t="shared" si="943"/>
        <v>24</v>
      </c>
      <c r="I6064" s="20">
        <f t="shared" si="948"/>
        <v>11</v>
      </c>
      <c r="J6064" s="21">
        <f t="shared" si="949"/>
        <v>39700</v>
      </c>
      <c r="K6064" s="21"/>
      <c r="L6064" s="21" t="str">
        <f t="shared" si="944"/>
        <v>Tuesday</v>
      </c>
      <c r="M6064" s="20">
        <f t="shared" si="945"/>
        <v>9</v>
      </c>
      <c r="N6064" s="19">
        <v>6058.5</v>
      </c>
      <c r="O6064" s="4">
        <f>MATCH(N6064-1,'Supply Data'!$K$12:$K$17)+1</f>
        <v>5</v>
      </c>
      <c r="P6064">
        <f>INDEX('Supply Data'!$L$12:$L$17,'Demand Data'!O6064)</f>
        <v>75</v>
      </c>
      <c r="R6064" t="str">
        <f t="shared" si="946"/>
        <v>09-Sep-08 Tuesday 11</v>
      </c>
    </row>
    <row r="6065" spans="4:18" x14ac:dyDescent="0.35">
      <c r="D6065" s="21">
        <f t="shared" si="947"/>
        <v>39700.458333318638</v>
      </c>
      <c r="E6065" s="21" t="b">
        <f t="shared" si="940"/>
        <v>0</v>
      </c>
      <c r="F6065" s="21" t="b">
        <f t="shared" si="941"/>
        <v>0</v>
      </c>
      <c r="G6065" s="20">
        <f t="shared" si="942"/>
        <v>1</v>
      </c>
      <c r="H6065" s="20">
        <f t="shared" si="943"/>
        <v>24</v>
      </c>
      <c r="I6065" s="20">
        <f t="shared" si="948"/>
        <v>12</v>
      </c>
      <c r="J6065" s="21">
        <f t="shared" si="949"/>
        <v>39700</v>
      </c>
      <c r="K6065" s="21"/>
      <c r="L6065" s="21" t="str">
        <f t="shared" si="944"/>
        <v>Tuesday</v>
      </c>
      <c r="M6065" s="20">
        <f t="shared" si="945"/>
        <v>9</v>
      </c>
      <c r="N6065" s="19">
        <v>5794.5</v>
      </c>
      <c r="O6065" s="4">
        <f>MATCH(N6065-1,'Supply Data'!$K$12:$K$17)+1</f>
        <v>5</v>
      </c>
      <c r="P6065">
        <f>INDEX('Supply Data'!$L$12:$L$17,'Demand Data'!O6065)</f>
        <v>75</v>
      </c>
      <c r="R6065" t="str">
        <f t="shared" si="946"/>
        <v>09-Sep-08 Tuesday 12</v>
      </c>
    </row>
    <row r="6066" spans="4:18" x14ac:dyDescent="0.35">
      <c r="D6066" s="21">
        <f t="shared" si="947"/>
        <v>39700.499999985303</v>
      </c>
      <c r="E6066" s="21" t="b">
        <f t="shared" si="940"/>
        <v>0</v>
      </c>
      <c r="F6066" s="21" t="b">
        <f t="shared" si="941"/>
        <v>0</v>
      </c>
      <c r="G6066" s="20">
        <f t="shared" si="942"/>
        <v>1</v>
      </c>
      <c r="H6066" s="20">
        <f t="shared" si="943"/>
        <v>24</v>
      </c>
      <c r="I6066" s="20">
        <f t="shared" si="948"/>
        <v>13</v>
      </c>
      <c r="J6066" s="21">
        <f t="shared" si="949"/>
        <v>39700</v>
      </c>
      <c r="K6066" s="21"/>
      <c r="L6066" s="21" t="str">
        <f t="shared" si="944"/>
        <v>Tuesday</v>
      </c>
      <c r="M6066" s="20">
        <f t="shared" si="945"/>
        <v>9</v>
      </c>
      <c r="N6066" s="19">
        <v>5817</v>
      </c>
      <c r="O6066" s="4">
        <f>MATCH(N6066-1,'Supply Data'!$K$12:$K$17)+1</f>
        <v>5</v>
      </c>
      <c r="P6066">
        <f>INDEX('Supply Data'!$L$12:$L$17,'Demand Data'!O6066)</f>
        <v>75</v>
      </c>
      <c r="R6066" t="str">
        <f t="shared" si="946"/>
        <v>09-Sep-08 Tuesday 13</v>
      </c>
    </row>
    <row r="6067" spans="4:18" x14ac:dyDescent="0.35">
      <c r="D6067" s="21">
        <f t="shared" si="947"/>
        <v>39700.541666651967</v>
      </c>
      <c r="E6067" s="21" t="b">
        <f t="shared" si="940"/>
        <v>0</v>
      </c>
      <c r="F6067" s="21" t="b">
        <f t="shared" si="941"/>
        <v>0</v>
      </c>
      <c r="G6067" s="20">
        <f t="shared" si="942"/>
        <v>1</v>
      </c>
      <c r="H6067" s="20">
        <f t="shared" si="943"/>
        <v>24</v>
      </c>
      <c r="I6067" s="20">
        <f t="shared" si="948"/>
        <v>14</v>
      </c>
      <c r="J6067" s="21">
        <f t="shared" si="949"/>
        <v>39700</v>
      </c>
      <c r="K6067" s="21"/>
      <c r="L6067" s="21" t="str">
        <f t="shared" si="944"/>
        <v>Tuesday</v>
      </c>
      <c r="M6067" s="20">
        <f t="shared" si="945"/>
        <v>9</v>
      </c>
      <c r="N6067" s="19">
        <v>5982</v>
      </c>
      <c r="O6067" s="4">
        <f>MATCH(N6067-1,'Supply Data'!$K$12:$K$17)+1</f>
        <v>5</v>
      </c>
      <c r="P6067">
        <f>INDEX('Supply Data'!$L$12:$L$17,'Demand Data'!O6067)</f>
        <v>75</v>
      </c>
      <c r="R6067" t="str">
        <f t="shared" si="946"/>
        <v>09-Sep-08 Tuesday 14</v>
      </c>
    </row>
    <row r="6068" spans="4:18" x14ac:dyDescent="0.35">
      <c r="D6068" s="21">
        <f t="shared" si="947"/>
        <v>39700.583333318631</v>
      </c>
      <c r="E6068" s="21" t="b">
        <f t="shared" si="940"/>
        <v>0</v>
      </c>
      <c r="F6068" s="21" t="b">
        <f t="shared" si="941"/>
        <v>0</v>
      </c>
      <c r="G6068" s="20">
        <f t="shared" si="942"/>
        <v>1</v>
      </c>
      <c r="H6068" s="20">
        <f t="shared" si="943"/>
        <v>24</v>
      </c>
      <c r="I6068" s="20">
        <f t="shared" si="948"/>
        <v>15</v>
      </c>
      <c r="J6068" s="21">
        <f t="shared" si="949"/>
        <v>39700</v>
      </c>
      <c r="K6068" s="21"/>
      <c r="L6068" s="21" t="str">
        <f t="shared" si="944"/>
        <v>Tuesday</v>
      </c>
      <c r="M6068" s="20">
        <f t="shared" si="945"/>
        <v>9</v>
      </c>
      <c r="N6068" s="19">
        <v>5809.5</v>
      </c>
      <c r="O6068" s="4">
        <f>MATCH(N6068-1,'Supply Data'!$K$12:$K$17)+1</f>
        <v>5</v>
      </c>
      <c r="P6068">
        <f>INDEX('Supply Data'!$L$12:$L$17,'Demand Data'!O6068)</f>
        <v>75</v>
      </c>
      <c r="R6068" t="str">
        <f t="shared" si="946"/>
        <v>09-Sep-08 Tuesday 15</v>
      </c>
    </row>
    <row r="6069" spans="4:18" x14ac:dyDescent="0.35">
      <c r="D6069" s="21">
        <f t="shared" si="947"/>
        <v>39700.624999985295</v>
      </c>
      <c r="E6069" s="21" t="b">
        <f t="shared" si="940"/>
        <v>0</v>
      </c>
      <c r="F6069" s="21" t="b">
        <f t="shared" si="941"/>
        <v>0</v>
      </c>
      <c r="G6069" s="20">
        <f t="shared" si="942"/>
        <v>1</v>
      </c>
      <c r="H6069" s="20">
        <f t="shared" si="943"/>
        <v>24</v>
      </c>
      <c r="I6069" s="20">
        <f t="shared" si="948"/>
        <v>16</v>
      </c>
      <c r="J6069" s="21">
        <f t="shared" si="949"/>
        <v>39700</v>
      </c>
      <c r="K6069" s="21"/>
      <c r="L6069" s="21" t="str">
        <f t="shared" si="944"/>
        <v>Tuesday</v>
      </c>
      <c r="M6069" s="20">
        <f t="shared" si="945"/>
        <v>9</v>
      </c>
      <c r="N6069" s="19">
        <v>5536.5</v>
      </c>
      <c r="O6069" s="4">
        <f>MATCH(N6069-1,'Supply Data'!$K$12:$K$17)+1</f>
        <v>5</v>
      </c>
      <c r="P6069">
        <f>INDEX('Supply Data'!$L$12:$L$17,'Demand Data'!O6069)</f>
        <v>75</v>
      </c>
      <c r="R6069" t="str">
        <f t="shared" si="946"/>
        <v>09-Sep-08 Tuesday 16</v>
      </c>
    </row>
    <row r="6070" spans="4:18" x14ac:dyDescent="0.35">
      <c r="D6070" s="21">
        <f t="shared" si="947"/>
        <v>39700.66666665196</v>
      </c>
      <c r="E6070" s="21" t="b">
        <f t="shared" si="940"/>
        <v>0</v>
      </c>
      <c r="F6070" s="21" t="b">
        <f t="shared" si="941"/>
        <v>0</v>
      </c>
      <c r="G6070" s="20">
        <f t="shared" si="942"/>
        <v>1</v>
      </c>
      <c r="H6070" s="20">
        <f t="shared" si="943"/>
        <v>24</v>
      </c>
      <c r="I6070" s="20">
        <f t="shared" si="948"/>
        <v>17</v>
      </c>
      <c r="J6070" s="21">
        <f t="shared" si="949"/>
        <v>39700</v>
      </c>
      <c r="K6070" s="21"/>
      <c r="L6070" s="21" t="str">
        <f t="shared" si="944"/>
        <v>Tuesday</v>
      </c>
      <c r="M6070" s="20">
        <f t="shared" si="945"/>
        <v>9</v>
      </c>
      <c r="N6070" s="19">
        <v>4038</v>
      </c>
      <c r="O6070" s="4">
        <f>MATCH(N6070-1,'Supply Data'!$K$12:$K$17)+1</f>
        <v>4</v>
      </c>
      <c r="P6070">
        <f>INDEX('Supply Data'!$L$12:$L$17,'Demand Data'!O6070)</f>
        <v>50</v>
      </c>
      <c r="R6070" t="str">
        <f t="shared" si="946"/>
        <v>09-Sep-08 Tuesday 17</v>
      </c>
    </row>
    <row r="6071" spans="4:18" x14ac:dyDescent="0.35">
      <c r="D6071" s="21">
        <f t="shared" si="947"/>
        <v>39700.708333318624</v>
      </c>
      <c r="E6071" s="21" t="b">
        <f t="shared" si="940"/>
        <v>0</v>
      </c>
      <c r="F6071" s="21" t="b">
        <f t="shared" si="941"/>
        <v>0</v>
      </c>
      <c r="G6071" s="20">
        <f t="shared" si="942"/>
        <v>1</v>
      </c>
      <c r="H6071" s="20">
        <f t="shared" si="943"/>
        <v>24</v>
      </c>
      <c r="I6071" s="20">
        <f t="shared" si="948"/>
        <v>18</v>
      </c>
      <c r="J6071" s="21">
        <f t="shared" si="949"/>
        <v>39700</v>
      </c>
      <c r="K6071" s="21"/>
      <c r="L6071" s="21" t="str">
        <f t="shared" si="944"/>
        <v>Tuesday</v>
      </c>
      <c r="M6071" s="20">
        <f t="shared" si="945"/>
        <v>9</v>
      </c>
      <c r="N6071" s="19">
        <v>5796</v>
      </c>
      <c r="O6071" s="4">
        <f>MATCH(N6071-1,'Supply Data'!$K$12:$K$17)+1</f>
        <v>5</v>
      </c>
      <c r="P6071">
        <f>INDEX('Supply Data'!$L$12:$L$17,'Demand Data'!O6071)</f>
        <v>75</v>
      </c>
      <c r="R6071" t="str">
        <f t="shared" si="946"/>
        <v>09-Sep-08 Tuesday 18</v>
      </c>
    </row>
    <row r="6072" spans="4:18" x14ac:dyDescent="0.35">
      <c r="D6072" s="21">
        <f t="shared" si="947"/>
        <v>39700.749999985288</v>
      </c>
      <c r="E6072" s="21" t="b">
        <f t="shared" si="940"/>
        <v>0</v>
      </c>
      <c r="F6072" s="21" t="b">
        <f t="shared" si="941"/>
        <v>0</v>
      </c>
      <c r="G6072" s="20">
        <f t="shared" si="942"/>
        <v>1</v>
      </c>
      <c r="H6072" s="20">
        <f t="shared" si="943"/>
        <v>24</v>
      </c>
      <c r="I6072" s="20">
        <f t="shared" si="948"/>
        <v>19</v>
      </c>
      <c r="J6072" s="21">
        <f t="shared" si="949"/>
        <v>39700</v>
      </c>
      <c r="K6072" s="21"/>
      <c r="L6072" s="21" t="str">
        <f t="shared" si="944"/>
        <v>Tuesday</v>
      </c>
      <c r="M6072" s="20">
        <f t="shared" si="945"/>
        <v>9</v>
      </c>
      <c r="N6072" s="19">
        <v>5881.5</v>
      </c>
      <c r="O6072" s="4">
        <f>MATCH(N6072-1,'Supply Data'!$K$12:$K$17)+1</f>
        <v>5</v>
      </c>
      <c r="P6072">
        <f>INDEX('Supply Data'!$L$12:$L$17,'Demand Data'!O6072)</f>
        <v>75</v>
      </c>
      <c r="R6072" t="str">
        <f t="shared" si="946"/>
        <v>09-Sep-08 Tuesday 19</v>
      </c>
    </row>
    <row r="6073" spans="4:18" x14ac:dyDescent="0.35">
      <c r="D6073" s="21">
        <f t="shared" si="947"/>
        <v>39700.791666651952</v>
      </c>
      <c r="E6073" s="21" t="b">
        <f t="shared" si="940"/>
        <v>0</v>
      </c>
      <c r="F6073" s="21" t="b">
        <f t="shared" si="941"/>
        <v>0</v>
      </c>
      <c r="G6073" s="20">
        <f t="shared" si="942"/>
        <v>1</v>
      </c>
      <c r="H6073" s="20">
        <f t="shared" si="943"/>
        <v>24</v>
      </c>
      <c r="I6073" s="20">
        <f t="shared" si="948"/>
        <v>20</v>
      </c>
      <c r="J6073" s="21">
        <f t="shared" si="949"/>
        <v>39700</v>
      </c>
      <c r="K6073" s="21"/>
      <c r="L6073" s="21" t="str">
        <f t="shared" si="944"/>
        <v>Tuesday</v>
      </c>
      <c r="M6073" s="20">
        <f t="shared" si="945"/>
        <v>9</v>
      </c>
      <c r="N6073" s="19">
        <v>5685</v>
      </c>
      <c r="O6073" s="4">
        <f>MATCH(N6073-1,'Supply Data'!$K$12:$K$17)+1</f>
        <v>5</v>
      </c>
      <c r="P6073">
        <f>INDEX('Supply Data'!$L$12:$L$17,'Demand Data'!O6073)</f>
        <v>75</v>
      </c>
      <c r="R6073" t="str">
        <f t="shared" si="946"/>
        <v>09-Sep-08 Tuesday 20</v>
      </c>
    </row>
    <row r="6074" spans="4:18" x14ac:dyDescent="0.35">
      <c r="D6074" s="21">
        <f t="shared" si="947"/>
        <v>39700.833333318616</v>
      </c>
      <c r="E6074" s="21" t="b">
        <f t="shared" si="940"/>
        <v>0</v>
      </c>
      <c r="F6074" s="21" t="b">
        <f t="shared" si="941"/>
        <v>0</v>
      </c>
      <c r="G6074" s="20">
        <f t="shared" si="942"/>
        <v>1</v>
      </c>
      <c r="H6074" s="20">
        <f t="shared" si="943"/>
        <v>24</v>
      </c>
      <c r="I6074" s="20">
        <f t="shared" si="948"/>
        <v>21</v>
      </c>
      <c r="J6074" s="21">
        <f t="shared" si="949"/>
        <v>39700</v>
      </c>
      <c r="K6074" s="21"/>
      <c r="L6074" s="21" t="str">
        <f t="shared" si="944"/>
        <v>Tuesday</v>
      </c>
      <c r="M6074" s="20">
        <f t="shared" si="945"/>
        <v>9</v>
      </c>
      <c r="N6074" s="19">
        <v>5404.5</v>
      </c>
      <c r="O6074" s="4">
        <f>MATCH(N6074-1,'Supply Data'!$K$12:$K$17)+1</f>
        <v>5</v>
      </c>
      <c r="P6074">
        <f>INDEX('Supply Data'!$L$12:$L$17,'Demand Data'!O6074)</f>
        <v>75</v>
      </c>
      <c r="R6074" t="str">
        <f t="shared" si="946"/>
        <v>09-Sep-08 Tuesday 21</v>
      </c>
    </row>
    <row r="6075" spans="4:18" x14ac:dyDescent="0.35">
      <c r="D6075" s="21">
        <f t="shared" si="947"/>
        <v>39700.874999985281</v>
      </c>
      <c r="E6075" s="21" t="b">
        <f t="shared" si="940"/>
        <v>0</v>
      </c>
      <c r="F6075" s="21" t="b">
        <f t="shared" si="941"/>
        <v>0</v>
      </c>
      <c r="G6075" s="20">
        <f t="shared" si="942"/>
        <v>1</v>
      </c>
      <c r="H6075" s="20">
        <f t="shared" si="943"/>
        <v>24</v>
      </c>
      <c r="I6075" s="20">
        <f t="shared" si="948"/>
        <v>22</v>
      </c>
      <c r="J6075" s="21">
        <f t="shared" si="949"/>
        <v>39700</v>
      </c>
      <c r="K6075" s="21"/>
      <c r="L6075" s="21" t="str">
        <f t="shared" si="944"/>
        <v>Tuesday</v>
      </c>
      <c r="M6075" s="20">
        <f t="shared" si="945"/>
        <v>9</v>
      </c>
      <c r="N6075" s="19">
        <v>4891.5</v>
      </c>
      <c r="O6075" s="4">
        <f>MATCH(N6075-1,'Supply Data'!$K$12:$K$17)+1</f>
        <v>5</v>
      </c>
      <c r="P6075">
        <f>INDEX('Supply Data'!$L$12:$L$17,'Demand Data'!O6075)</f>
        <v>75</v>
      </c>
      <c r="R6075" t="str">
        <f t="shared" si="946"/>
        <v>09-Sep-08 Tuesday 22</v>
      </c>
    </row>
    <row r="6076" spans="4:18" x14ac:dyDescent="0.35">
      <c r="D6076" s="21">
        <f t="shared" si="947"/>
        <v>39700.916666651945</v>
      </c>
      <c r="E6076" s="21" t="b">
        <f t="shared" si="940"/>
        <v>0</v>
      </c>
      <c r="F6076" s="21" t="b">
        <f t="shared" si="941"/>
        <v>0</v>
      </c>
      <c r="G6076" s="20">
        <f t="shared" si="942"/>
        <v>1</v>
      </c>
      <c r="H6076" s="20">
        <f t="shared" si="943"/>
        <v>24</v>
      </c>
      <c r="I6076" s="20">
        <f t="shared" si="948"/>
        <v>23</v>
      </c>
      <c r="J6076" s="21">
        <f t="shared" si="949"/>
        <v>39700</v>
      </c>
      <c r="K6076" s="21"/>
      <c r="L6076" s="21" t="str">
        <f t="shared" si="944"/>
        <v>Tuesday</v>
      </c>
      <c r="M6076" s="20">
        <f t="shared" si="945"/>
        <v>9</v>
      </c>
      <c r="N6076" s="19">
        <v>4536</v>
      </c>
      <c r="O6076" s="4">
        <f>MATCH(N6076-1,'Supply Data'!$K$12:$K$17)+1</f>
        <v>4</v>
      </c>
      <c r="P6076">
        <f>INDEX('Supply Data'!$L$12:$L$17,'Demand Data'!O6076)</f>
        <v>50</v>
      </c>
      <c r="R6076" t="str">
        <f t="shared" si="946"/>
        <v>09-Sep-08 Tuesday 23</v>
      </c>
    </row>
    <row r="6077" spans="4:18" x14ac:dyDescent="0.35">
      <c r="D6077" s="21">
        <f t="shared" si="947"/>
        <v>39700.958333318609</v>
      </c>
      <c r="E6077" s="21" t="b">
        <f t="shared" si="940"/>
        <v>0</v>
      </c>
      <c r="F6077" s="21" t="b">
        <f t="shared" si="941"/>
        <v>0</v>
      </c>
      <c r="G6077" s="20">
        <f t="shared" si="942"/>
        <v>1</v>
      </c>
      <c r="H6077" s="20">
        <f t="shared" si="943"/>
        <v>24</v>
      </c>
      <c r="I6077" s="20">
        <f t="shared" si="948"/>
        <v>24</v>
      </c>
      <c r="J6077" s="21">
        <f t="shared" si="949"/>
        <v>39700</v>
      </c>
      <c r="K6077" s="21"/>
      <c r="L6077" s="21" t="str">
        <f t="shared" si="944"/>
        <v>Tuesday</v>
      </c>
      <c r="M6077" s="20">
        <f t="shared" si="945"/>
        <v>9</v>
      </c>
      <c r="N6077" s="19">
        <v>5482.5</v>
      </c>
      <c r="O6077" s="4">
        <f>MATCH(N6077-1,'Supply Data'!$K$12:$K$17)+1</f>
        <v>5</v>
      </c>
      <c r="P6077">
        <f>INDEX('Supply Data'!$L$12:$L$17,'Demand Data'!O6077)</f>
        <v>75</v>
      </c>
      <c r="R6077" t="str">
        <f t="shared" si="946"/>
        <v>09-Sep-08 Tuesday 24</v>
      </c>
    </row>
    <row r="6078" spans="4:18" x14ac:dyDescent="0.35">
      <c r="D6078" s="21">
        <f t="shared" si="947"/>
        <v>39700.999999985273</v>
      </c>
      <c r="E6078" s="21" t="b">
        <f t="shared" si="940"/>
        <v>0</v>
      </c>
      <c r="F6078" s="21" t="b">
        <f t="shared" si="941"/>
        <v>0</v>
      </c>
      <c r="G6078" s="20">
        <f t="shared" si="942"/>
        <v>1</v>
      </c>
      <c r="H6078" s="20">
        <f t="shared" si="943"/>
        <v>24</v>
      </c>
      <c r="I6078" s="20">
        <f t="shared" si="948"/>
        <v>1</v>
      </c>
      <c r="J6078" s="21">
        <f t="shared" si="949"/>
        <v>39701</v>
      </c>
      <c r="K6078" s="21"/>
      <c r="L6078" s="21" t="str">
        <f t="shared" si="944"/>
        <v>Wednesday</v>
      </c>
      <c r="M6078" s="20">
        <f t="shared" si="945"/>
        <v>9</v>
      </c>
      <c r="N6078" s="19">
        <v>4174.5</v>
      </c>
      <c r="O6078" s="4">
        <f>MATCH(N6078-1,'Supply Data'!$K$12:$K$17)+1</f>
        <v>4</v>
      </c>
      <c r="P6078">
        <f>INDEX('Supply Data'!$L$12:$L$17,'Demand Data'!O6078)</f>
        <v>50</v>
      </c>
      <c r="R6078" t="str">
        <f t="shared" si="946"/>
        <v>10-Sep-08 Wednesday 1</v>
      </c>
    </row>
    <row r="6079" spans="4:18" x14ac:dyDescent="0.35">
      <c r="D6079" s="21">
        <f t="shared" si="947"/>
        <v>39701.041666651938</v>
      </c>
      <c r="E6079" s="21" t="b">
        <f t="shared" si="940"/>
        <v>0</v>
      </c>
      <c r="F6079" s="21" t="b">
        <f t="shared" si="941"/>
        <v>0</v>
      </c>
      <c r="G6079" s="20">
        <f t="shared" si="942"/>
        <v>1</v>
      </c>
      <c r="H6079" s="20">
        <f t="shared" si="943"/>
        <v>24</v>
      </c>
      <c r="I6079" s="20">
        <f t="shared" si="948"/>
        <v>2</v>
      </c>
      <c r="J6079" s="21">
        <f t="shared" si="949"/>
        <v>39701</v>
      </c>
      <c r="K6079" s="21"/>
      <c r="L6079" s="21" t="str">
        <f t="shared" si="944"/>
        <v>Wednesday</v>
      </c>
      <c r="M6079" s="20">
        <f t="shared" si="945"/>
        <v>9</v>
      </c>
      <c r="N6079" s="19">
        <v>4054.5</v>
      </c>
      <c r="O6079" s="4">
        <f>MATCH(N6079-1,'Supply Data'!$K$12:$K$17)+1</f>
        <v>4</v>
      </c>
      <c r="P6079">
        <f>INDEX('Supply Data'!$L$12:$L$17,'Demand Data'!O6079)</f>
        <v>50</v>
      </c>
      <c r="R6079" t="str">
        <f t="shared" si="946"/>
        <v>10-Sep-08 Wednesday 2</v>
      </c>
    </row>
    <row r="6080" spans="4:18" x14ac:dyDescent="0.35">
      <c r="D6080" s="21">
        <f t="shared" si="947"/>
        <v>39701.083333318602</v>
      </c>
      <c r="E6080" s="21" t="b">
        <f t="shared" si="940"/>
        <v>0</v>
      </c>
      <c r="F6080" s="21" t="b">
        <f t="shared" si="941"/>
        <v>0</v>
      </c>
      <c r="G6080" s="20">
        <f t="shared" si="942"/>
        <v>1</v>
      </c>
      <c r="H6080" s="20">
        <f t="shared" si="943"/>
        <v>24</v>
      </c>
      <c r="I6080" s="20">
        <f t="shared" si="948"/>
        <v>3</v>
      </c>
      <c r="J6080" s="21">
        <f t="shared" si="949"/>
        <v>39701</v>
      </c>
      <c r="K6080" s="21"/>
      <c r="L6080" s="21" t="str">
        <f t="shared" si="944"/>
        <v>Wednesday</v>
      </c>
      <c r="M6080" s="20">
        <f t="shared" si="945"/>
        <v>9</v>
      </c>
      <c r="N6080" s="19">
        <v>3924</v>
      </c>
      <c r="O6080" s="4">
        <f>MATCH(N6080-1,'Supply Data'!$K$12:$K$17)+1</f>
        <v>4</v>
      </c>
      <c r="P6080">
        <f>INDEX('Supply Data'!$L$12:$L$17,'Demand Data'!O6080)</f>
        <v>50</v>
      </c>
      <c r="R6080" t="str">
        <f t="shared" si="946"/>
        <v>10-Sep-08 Wednesday 3</v>
      </c>
    </row>
    <row r="6081" spans="4:18" x14ac:dyDescent="0.35">
      <c r="D6081" s="21">
        <f t="shared" si="947"/>
        <v>39701.124999985266</v>
      </c>
      <c r="E6081" s="21" t="b">
        <f t="shared" si="940"/>
        <v>0</v>
      </c>
      <c r="F6081" s="21" t="b">
        <f t="shared" si="941"/>
        <v>0</v>
      </c>
      <c r="G6081" s="20">
        <f t="shared" si="942"/>
        <v>1</v>
      </c>
      <c r="H6081" s="20">
        <f t="shared" si="943"/>
        <v>24</v>
      </c>
      <c r="I6081" s="20">
        <f t="shared" si="948"/>
        <v>4</v>
      </c>
      <c r="J6081" s="21">
        <f t="shared" si="949"/>
        <v>39701</v>
      </c>
      <c r="K6081" s="21"/>
      <c r="L6081" s="21" t="str">
        <f t="shared" si="944"/>
        <v>Wednesday</v>
      </c>
      <c r="M6081" s="20">
        <f t="shared" si="945"/>
        <v>9</v>
      </c>
      <c r="N6081" s="19">
        <v>3940.5</v>
      </c>
      <c r="O6081" s="4">
        <f>MATCH(N6081-1,'Supply Data'!$K$12:$K$17)+1</f>
        <v>4</v>
      </c>
      <c r="P6081">
        <f>INDEX('Supply Data'!$L$12:$L$17,'Demand Data'!O6081)</f>
        <v>50</v>
      </c>
      <c r="R6081" t="str">
        <f t="shared" si="946"/>
        <v>10-Sep-08 Wednesday 4</v>
      </c>
    </row>
    <row r="6082" spans="4:18" x14ac:dyDescent="0.35">
      <c r="D6082" s="21">
        <f t="shared" si="947"/>
        <v>39701.16666665193</v>
      </c>
      <c r="E6082" s="21" t="b">
        <f t="shared" si="940"/>
        <v>0</v>
      </c>
      <c r="F6082" s="21" t="b">
        <f t="shared" si="941"/>
        <v>0</v>
      </c>
      <c r="G6082" s="20">
        <f t="shared" si="942"/>
        <v>1</v>
      </c>
      <c r="H6082" s="20">
        <f t="shared" si="943"/>
        <v>24</v>
      </c>
      <c r="I6082" s="20">
        <f t="shared" si="948"/>
        <v>5</v>
      </c>
      <c r="J6082" s="21">
        <f t="shared" si="949"/>
        <v>39701</v>
      </c>
      <c r="K6082" s="21"/>
      <c r="L6082" s="21" t="str">
        <f t="shared" si="944"/>
        <v>Wednesday</v>
      </c>
      <c r="M6082" s="20">
        <f t="shared" si="945"/>
        <v>9</v>
      </c>
      <c r="N6082" s="19">
        <v>4068</v>
      </c>
      <c r="O6082" s="4">
        <f>MATCH(N6082-1,'Supply Data'!$K$12:$K$17)+1</f>
        <v>4</v>
      </c>
      <c r="P6082">
        <f>INDEX('Supply Data'!$L$12:$L$17,'Demand Data'!O6082)</f>
        <v>50</v>
      </c>
      <c r="R6082" t="str">
        <f t="shared" si="946"/>
        <v>10-Sep-08 Wednesday 5</v>
      </c>
    </row>
    <row r="6083" spans="4:18" x14ac:dyDescent="0.35">
      <c r="D6083" s="21">
        <f t="shared" si="947"/>
        <v>39701.208333318595</v>
      </c>
      <c r="E6083" s="21" t="b">
        <f t="shared" si="940"/>
        <v>0</v>
      </c>
      <c r="F6083" s="21" t="b">
        <f t="shared" si="941"/>
        <v>0</v>
      </c>
      <c r="G6083" s="20">
        <f t="shared" si="942"/>
        <v>1</v>
      </c>
      <c r="H6083" s="20">
        <f t="shared" si="943"/>
        <v>24</v>
      </c>
      <c r="I6083" s="20">
        <f t="shared" si="948"/>
        <v>6</v>
      </c>
      <c r="J6083" s="21">
        <f t="shared" si="949"/>
        <v>39701</v>
      </c>
      <c r="K6083" s="21"/>
      <c r="L6083" s="21" t="str">
        <f t="shared" si="944"/>
        <v>Wednesday</v>
      </c>
      <c r="M6083" s="20">
        <f t="shared" si="945"/>
        <v>9</v>
      </c>
      <c r="N6083" s="19">
        <v>4282.5</v>
      </c>
      <c r="O6083" s="4">
        <f>MATCH(N6083-1,'Supply Data'!$K$12:$K$17)+1</f>
        <v>4</v>
      </c>
      <c r="P6083">
        <f>INDEX('Supply Data'!$L$12:$L$17,'Demand Data'!O6083)</f>
        <v>50</v>
      </c>
      <c r="R6083" t="str">
        <f t="shared" si="946"/>
        <v>10-Sep-08 Wednesday 6</v>
      </c>
    </row>
    <row r="6084" spans="4:18" x14ac:dyDescent="0.35">
      <c r="D6084" s="21">
        <f t="shared" si="947"/>
        <v>39701.249999985259</v>
      </c>
      <c r="E6084" s="21" t="b">
        <f t="shared" si="940"/>
        <v>0</v>
      </c>
      <c r="F6084" s="21" t="b">
        <f t="shared" si="941"/>
        <v>0</v>
      </c>
      <c r="G6084" s="20">
        <f t="shared" si="942"/>
        <v>1</v>
      </c>
      <c r="H6084" s="20">
        <f t="shared" si="943"/>
        <v>24</v>
      </c>
      <c r="I6084" s="20">
        <f t="shared" si="948"/>
        <v>7</v>
      </c>
      <c r="J6084" s="21">
        <f t="shared" si="949"/>
        <v>39701</v>
      </c>
      <c r="K6084" s="21"/>
      <c r="L6084" s="21" t="str">
        <f t="shared" si="944"/>
        <v>Wednesday</v>
      </c>
      <c r="M6084" s="20">
        <f t="shared" si="945"/>
        <v>9</v>
      </c>
      <c r="N6084" s="19">
        <v>4275</v>
      </c>
      <c r="O6084" s="4">
        <f>MATCH(N6084-1,'Supply Data'!$K$12:$K$17)+1</f>
        <v>4</v>
      </c>
      <c r="P6084">
        <f>INDEX('Supply Data'!$L$12:$L$17,'Demand Data'!O6084)</f>
        <v>50</v>
      </c>
      <c r="R6084" t="str">
        <f t="shared" si="946"/>
        <v>10-Sep-08 Wednesday 7</v>
      </c>
    </row>
    <row r="6085" spans="4:18" x14ac:dyDescent="0.35">
      <c r="D6085" s="21">
        <f t="shared" si="947"/>
        <v>39701.291666651923</v>
      </c>
      <c r="E6085" s="21" t="b">
        <f t="shared" si="940"/>
        <v>0</v>
      </c>
      <c r="F6085" s="21" t="b">
        <f t="shared" si="941"/>
        <v>0</v>
      </c>
      <c r="G6085" s="20">
        <f t="shared" si="942"/>
        <v>1</v>
      </c>
      <c r="H6085" s="20">
        <f t="shared" si="943"/>
        <v>24</v>
      </c>
      <c r="I6085" s="20">
        <f t="shared" si="948"/>
        <v>8</v>
      </c>
      <c r="J6085" s="21">
        <f t="shared" si="949"/>
        <v>39701</v>
      </c>
      <c r="K6085" s="21"/>
      <c r="L6085" s="21" t="str">
        <f t="shared" si="944"/>
        <v>Wednesday</v>
      </c>
      <c r="M6085" s="20">
        <f t="shared" si="945"/>
        <v>9</v>
      </c>
      <c r="N6085" s="19">
        <v>4744.5</v>
      </c>
      <c r="O6085" s="4">
        <f>MATCH(N6085-1,'Supply Data'!$K$12:$K$17)+1</f>
        <v>4</v>
      </c>
      <c r="P6085">
        <f>INDEX('Supply Data'!$L$12:$L$17,'Demand Data'!O6085)</f>
        <v>50</v>
      </c>
      <c r="R6085" t="str">
        <f t="shared" si="946"/>
        <v>10-Sep-08 Wednesday 8</v>
      </c>
    </row>
    <row r="6086" spans="4:18" x14ac:dyDescent="0.35">
      <c r="D6086" s="21">
        <f t="shared" si="947"/>
        <v>39701.333333318587</v>
      </c>
      <c r="E6086" s="21" t="b">
        <f t="shared" ref="E6086:E6149" si="950">D6086=$D$2</f>
        <v>0</v>
      </c>
      <c r="F6086" s="21" t="b">
        <f t="shared" ref="F6086:F6149" si="951">D6086=$E$2</f>
        <v>0</v>
      </c>
      <c r="G6086" s="20">
        <f t="shared" si="942"/>
        <v>1</v>
      </c>
      <c r="H6086" s="20">
        <f t="shared" si="943"/>
        <v>24</v>
      </c>
      <c r="I6086" s="20">
        <f t="shared" si="948"/>
        <v>9</v>
      </c>
      <c r="J6086" s="21">
        <f t="shared" si="949"/>
        <v>39701</v>
      </c>
      <c r="K6086" s="21"/>
      <c r="L6086" s="21" t="str">
        <f t="shared" si="944"/>
        <v>Wednesday</v>
      </c>
      <c r="M6086" s="20">
        <f t="shared" si="945"/>
        <v>9</v>
      </c>
      <c r="N6086" s="19">
        <v>5406</v>
      </c>
      <c r="O6086" s="4">
        <f>MATCH(N6086-1,'Supply Data'!$K$12:$K$17)+1</f>
        <v>5</v>
      </c>
      <c r="P6086">
        <f>INDEX('Supply Data'!$L$12:$L$17,'Demand Data'!O6086)</f>
        <v>75</v>
      </c>
      <c r="R6086" t="str">
        <f t="shared" si="946"/>
        <v>10-Sep-08 Wednesday 9</v>
      </c>
    </row>
    <row r="6087" spans="4:18" x14ac:dyDescent="0.35">
      <c r="D6087" s="21">
        <f t="shared" si="947"/>
        <v>39701.374999985252</v>
      </c>
      <c r="E6087" s="21" t="b">
        <f t="shared" si="950"/>
        <v>0</v>
      </c>
      <c r="F6087" s="21" t="b">
        <f t="shared" si="951"/>
        <v>0</v>
      </c>
      <c r="G6087" s="20">
        <f t="shared" ref="G6087:G6150" si="952">IF(E6087,2,IF(F6087,3,1))</f>
        <v>1</v>
      </c>
      <c r="H6087" s="20">
        <f t="shared" ref="H6087:H6150" si="953">CHOOSE(G6087,24,23,25)</f>
        <v>24</v>
      </c>
      <c r="I6087" s="20">
        <f t="shared" si="948"/>
        <v>10</v>
      </c>
      <c r="J6087" s="21">
        <f t="shared" si="949"/>
        <v>39701</v>
      </c>
      <c r="K6087" s="21"/>
      <c r="L6087" s="21" t="str">
        <f t="shared" ref="L6087:L6150" si="954">TEXT(J6087,"ddddd")</f>
        <v>Wednesday</v>
      </c>
      <c r="M6087" s="20">
        <f t="shared" ref="M6087:M6150" si="955">MONTH(D6087)</f>
        <v>9</v>
      </c>
      <c r="N6087" s="19">
        <v>5634</v>
      </c>
      <c r="O6087" s="4">
        <f>MATCH(N6087-1,'Supply Data'!$K$12:$K$17)+1</f>
        <v>5</v>
      </c>
      <c r="P6087">
        <f>INDEX('Supply Data'!$L$12:$L$17,'Demand Data'!O6087)</f>
        <v>75</v>
      </c>
      <c r="R6087" t="str">
        <f t="shared" ref="R6087:R6150" si="956">TEXT(D6087,"dd-mmm-yy ddddd")&amp;" "&amp;I6087</f>
        <v>10-Sep-08 Wednesday 10</v>
      </c>
    </row>
    <row r="6088" spans="4:18" x14ac:dyDescent="0.35">
      <c r="D6088" s="21">
        <f t="shared" ref="D6088:D6151" si="957">D6087+1/24</f>
        <v>39701.416666651916</v>
      </c>
      <c r="E6088" s="21" t="b">
        <f t="shared" si="950"/>
        <v>0</v>
      </c>
      <c r="F6088" s="21" t="b">
        <f t="shared" si="951"/>
        <v>0</v>
      </c>
      <c r="G6088" s="20">
        <f t="shared" si="952"/>
        <v>1</v>
      </c>
      <c r="H6088" s="20">
        <f t="shared" si="953"/>
        <v>24</v>
      </c>
      <c r="I6088" s="20">
        <f t="shared" ref="I6088:I6151" si="958">IF(I6087&gt;=H6088,1,I6087+1)</f>
        <v>11</v>
      </c>
      <c r="J6088" s="21">
        <f t="shared" ref="J6088:J6151" si="959">IF(I6088=1,J6087+1,J6087)</f>
        <v>39701</v>
      </c>
      <c r="K6088" s="21"/>
      <c r="L6088" s="21" t="str">
        <f t="shared" si="954"/>
        <v>Wednesday</v>
      </c>
      <c r="M6088" s="20">
        <f t="shared" si="955"/>
        <v>9</v>
      </c>
      <c r="N6088" s="19">
        <v>5790</v>
      </c>
      <c r="O6088" s="4">
        <f>MATCH(N6088-1,'Supply Data'!$K$12:$K$17)+1</f>
        <v>5</v>
      </c>
      <c r="P6088">
        <f>INDEX('Supply Data'!$L$12:$L$17,'Demand Data'!O6088)</f>
        <v>75</v>
      </c>
      <c r="R6088" t="str">
        <f t="shared" si="956"/>
        <v>10-Sep-08 Wednesday 11</v>
      </c>
    </row>
    <row r="6089" spans="4:18" x14ac:dyDescent="0.35">
      <c r="D6089" s="21">
        <f t="shared" si="957"/>
        <v>39701.45833331858</v>
      </c>
      <c r="E6089" s="21" t="b">
        <f t="shared" si="950"/>
        <v>0</v>
      </c>
      <c r="F6089" s="21" t="b">
        <f t="shared" si="951"/>
        <v>0</v>
      </c>
      <c r="G6089" s="20">
        <f t="shared" si="952"/>
        <v>1</v>
      </c>
      <c r="H6089" s="20">
        <f t="shared" si="953"/>
        <v>24</v>
      </c>
      <c r="I6089" s="20">
        <f t="shared" si="958"/>
        <v>12</v>
      </c>
      <c r="J6089" s="21">
        <f t="shared" si="959"/>
        <v>39701</v>
      </c>
      <c r="K6089" s="21"/>
      <c r="L6089" s="21" t="str">
        <f t="shared" si="954"/>
        <v>Wednesday</v>
      </c>
      <c r="M6089" s="20">
        <f t="shared" si="955"/>
        <v>9</v>
      </c>
      <c r="N6089" s="19">
        <v>4042.5</v>
      </c>
      <c r="O6089" s="4">
        <f>MATCH(N6089-1,'Supply Data'!$K$12:$K$17)+1</f>
        <v>4</v>
      </c>
      <c r="P6089">
        <f>INDEX('Supply Data'!$L$12:$L$17,'Demand Data'!O6089)</f>
        <v>50</v>
      </c>
      <c r="R6089" t="str">
        <f t="shared" si="956"/>
        <v>10-Sep-08 Wednesday 12</v>
      </c>
    </row>
    <row r="6090" spans="4:18" x14ac:dyDescent="0.35">
      <c r="D6090" s="21">
        <f t="shared" si="957"/>
        <v>39701.499999985244</v>
      </c>
      <c r="E6090" s="21" t="b">
        <f t="shared" si="950"/>
        <v>0</v>
      </c>
      <c r="F6090" s="21" t="b">
        <f t="shared" si="951"/>
        <v>0</v>
      </c>
      <c r="G6090" s="20">
        <f t="shared" si="952"/>
        <v>1</v>
      </c>
      <c r="H6090" s="20">
        <f t="shared" si="953"/>
        <v>24</v>
      </c>
      <c r="I6090" s="20">
        <f t="shared" si="958"/>
        <v>13</v>
      </c>
      <c r="J6090" s="21">
        <f t="shared" si="959"/>
        <v>39701</v>
      </c>
      <c r="K6090" s="21"/>
      <c r="L6090" s="21" t="str">
        <f t="shared" si="954"/>
        <v>Wednesday</v>
      </c>
      <c r="M6090" s="20">
        <f t="shared" si="955"/>
        <v>9</v>
      </c>
      <c r="N6090" s="19">
        <v>5529</v>
      </c>
      <c r="O6090" s="4">
        <f>MATCH(N6090-1,'Supply Data'!$K$12:$K$17)+1</f>
        <v>5</v>
      </c>
      <c r="P6090">
        <f>INDEX('Supply Data'!$L$12:$L$17,'Demand Data'!O6090)</f>
        <v>75</v>
      </c>
      <c r="R6090" t="str">
        <f t="shared" si="956"/>
        <v>10-Sep-08 Wednesday 13</v>
      </c>
    </row>
    <row r="6091" spans="4:18" x14ac:dyDescent="0.35">
      <c r="D6091" s="21">
        <f t="shared" si="957"/>
        <v>39701.541666651909</v>
      </c>
      <c r="E6091" s="21" t="b">
        <f t="shared" si="950"/>
        <v>0</v>
      </c>
      <c r="F6091" s="21" t="b">
        <f t="shared" si="951"/>
        <v>0</v>
      </c>
      <c r="G6091" s="20">
        <f t="shared" si="952"/>
        <v>1</v>
      </c>
      <c r="H6091" s="20">
        <f t="shared" si="953"/>
        <v>24</v>
      </c>
      <c r="I6091" s="20">
        <f t="shared" si="958"/>
        <v>14</v>
      </c>
      <c r="J6091" s="21">
        <f t="shared" si="959"/>
        <v>39701</v>
      </c>
      <c r="K6091" s="21"/>
      <c r="L6091" s="21" t="str">
        <f t="shared" si="954"/>
        <v>Wednesday</v>
      </c>
      <c r="M6091" s="20">
        <f t="shared" si="955"/>
        <v>9</v>
      </c>
      <c r="N6091" s="19">
        <v>5614.5</v>
      </c>
      <c r="O6091" s="4">
        <f>MATCH(N6091-1,'Supply Data'!$K$12:$K$17)+1</f>
        <v>5</v>
      </c>
      <c r="P6091">
        <f>INDEX('Supply Data'!$L$12:$L$17,'Demand Data'!O6091)</f>
        <v>75</v>
      </c>
      <c r="R6091" t="str">
        <f t="shared" si="956"/>
        <v>10-Sep-08 Wednesday 14</v>
      </c>
    </row>
    <row r="6092" spans="4:18" x14ac:dyDescent="0.35">
      <c r="D6092" s="21">
        <f t="shared" si="957"/>
        <v>39701.583333318573</v>
      </c>
      <c r="E6092" s="21" t="b">
        <f t="shared" si="950"/>
        <v>0</v>
      </c>
      <c r="F6092" s="21" t="b">
        <f t="shared" si="951"/>
        <v>0</v>
      </c>
      <c r="G6092" s="20">
        <f t="shared" si="952"/>
        <v>1</v>
      </c>
      <c r="H6092" s="20">
        <f t="shared" si="953"/>
        <v>24</v>
      </c>
      <c r="I6092" s="20">
        <f t="shared" si="958"/>
        <v>15</v>
      </c>
      <c r="J6092" s="21">
        <f t="shared" si="959"/>
        <v>39701</v>
      </c>
      <c r="K6092" s="21"/>
      <c r="L6092" s="21" t="str">
        <f t="shared" si="954"/>
        <v>Wednesday</v>
      </c>
      <c r="M6092" s="20">
        <f t="shared" si="955"/>
        <v>9</v>
      </c>
      <c r="N6092" s="19">
        <v>5485.5</v>
      </c>
      <c r="O6092" s="4">
        <f>MATCH(N6092-1,'Supply Data'!$K$12:$K$17)+1</f>
        <v>5</v>
      </c>
      <c r="P6092">
        <f>INDEX('Supply Data'!$L$12:$L$17,'Demand Data'!O6092)</f>
        <v>75</v>
      </c>
      <c r="R6092" t="str">
        <f t="shared" si="956"/>
        <v>10-Sep-08 Wednesday 15</v>
      </c>
    </row>
    <row r="6093" spans="4:18" x14ac:dyDescent="0.35">
      <c r="D6093" s="21">
        <f t="shared" si="957"/>
        <v>39701.624999985237</v>
      </c>
      <c r="E6093" s="21" t="b">
        <f t="shared" si="950"/>
        <v>0</v>
      </c>
      <c r="F6093" s="21" t="b">
        <f t="shared" si="951"/>
        <v>0</v>
      </c>
      <c r="G6093" s="20">
        <f t="shared" si="952"/>
        <v>1</v>
      </c>
      <c r="H6093" s="20">
        <f t="shared" si="953"/>
        <v>24</v>
      </c>
      <c r="I6093" s="20">
        <f t="shared" si="958"/>
        <v>16</v>
      </c>
      <c r="J6093" s="21">
        <f t="shared" si="959"/>
        <v>39701</v>
      </c>
      <c r="K6093" s="21"/>
      <c r="L6093" s="21" t="str">
        <f t="shared" si="954"/>
        <v>Wednesday</v>
      </c>
      <c r="M6093" s="20">
        <f t="shared" si="955"/>
        <v>9</v>
      </c>
      <c r="N6093" s="19">
        <v>5467.5</v>
      </c>
      <c r="O6093" s="4">
        <f>MATCH(N6093-1,'Supply Data'!$K$12:$K$17)+1</f>
        <v>5</v>
      </c>
      <c r="P6093">
        <f>INDEX('Supply Data'!$L$12:$L$17,'Demand Data'!O6093)</f>
        <v>75</v>
      </c>
      <c r="R6093" t="str">
        <f t="shared" si="956"/>
        <v>10-Sep-08 Wednesday 16</v>
      </c>
    </row>
    <row r="6094" spans="4:18" x14ac:dyDescent="0.35">
      <c r="D6094" s="21">
        <f t="shared" si="957"/>
        <v>39701.666666651901</v>
      </c>
      <c r="E6094" s="21" t="b">
        <f t="shared" si="950"/>
        <v>0</v>
      </c>
      <c r="F6094" s="21" t="b">
        <f t="shared" si="951"/>
        <v>0</v>
      </c>
      <c r="G6094" s="20">
        <f t="shared" si="952"/>
        <v>1</v>
      </c>
      <c r="H6094" s="20">
        <f t="shared" si="953"/>
        <v>24</v>
      </c>
      <c r="I6094" s="20">
        <f t="shared" si="958"/>
        <v>17</v>
      </c>
      <c r="J6094" s="21">
        <f t="shared" si="959"/>
        <v>39701</v>
      </c>
      <c r="K6094" s="21"/>
      <c r="L6094" s="21" t="str">
        <f t="shared" si="954"/>
        <v>Wednesday</v>
      </c>
      <c r="M6094" s="20">
        <f t="shared" si="955"/>
        <v>9</v>
      </c>
      <c r="N6094" s="19">
        <v>5362.5</v>
      </c>
      <c r="O6094" s="4">
        <f>MATCH(N6094-1,'Supply Data'!$K$12:$K$17)+1</f>
        <v>5</v>
      </c>
      <c r="P6094">
        <f>INDEX('Supply Data'!$L$12:$L$17,'Demand Data'!O6094)</f>
        <v>75</v>
      </c>
      <c r="R6094" t="str">
        <f t="shared" si="956"/>
        <v>10-Sep-08 Wednesday 17</v>
      </c>
    </row>
    <row r="6095" spans="4:18" x14ac:dyDescent="0.35">
      <c r="D6095" s="21">
        <f t="shared" si="957"/>
        <v>39701.708333318566</v>
      </c>
      <c r="E6095" s="21" t="b">
        <f t="shared" si="950"/>
        <v>0</v>
      </c>
      <c r="F6095" s="21" t="b">
        <f t="shared" si="951"/>
        <v>0</v>
      </c>
      <c r="G6095" s="20">
        <f t="shared" si="952"/>
        <v>1</v>
      </c>
      <c r="H6095" s="20">
        <f t="shared" si="953"/>
        <v>24</v>
      </c>
      <c r="I6095" s="20">
        <f t="shared" si="958"/>
        <v>18</v>
      </c>
      <c r="J6095" s="21">
        <f t="shared" si="959"/>
        <v>39701</v>
      </c>
      <c r="K6095" s="21"/>
      <c r="L6095" s="21" t="str">
        <f t="shared" si="954"/>
        <v>Wednesday</v>
      </c>
      <c r="M6095" s="20">
        <f t="shared" si="955"/>
        <v>9</v>
      </c>
      <c r="N6095" s="19">
        <v>5683.5</v>
      </c>
      <c r="O6095" s="4">
        <f>MATCH(N6095-1,'Supply Data'!$K$12:$K$17)+1</f>
        <v>5</v>
      </c>
      <c r="P6095">
        <f>INDEX('Supply Data'!$L$12:$L$17,'Demand Data'!O6095)</f>
        <v>75</v>
      </c>
      <c r="R6095" t="str">
        <f t="shared" si="956"/>
        <v>10-Sep-08 Wednesday 18</v>
      </c>
    </row>
    <row r="6096" spans="4:18" x14ac:dyDescent="0.35">
      <c r="D6096" s="21">
        <f t="shared" si="957"/>
        <v>39701.74999998523</v>
      </c>
      <c r="E6096" s="21" t="b">
        <f t="shared" si="950"/>
        <v>0</v>
      </c>
      <c r="F6096" s="21" t="b">
        <f t="shared" si="951"/>
        <v>0</v>
      </c>
      <c r="G6096" s="20">
        <f t="shared" si="952"/>
        <v>1</v>
      </c>
      <c r="H6096" s="20">
        <f t="shared" si="953"/>
        <v>24</v>
      </c>
      <c r="I6096" s="20">
        <f t="shared" si="958"/>
        <v>19</v>
      </c>
      <c r="J6096" s="21">
        <f t="shared" si="959"/>
        <v>39701</v>
      </c>
      <c r="K6096" s="21"/>
      <c r="L6096" s="21" t="str">
        <f t="shared" si="954"/>
        <v>Wednesday</v>
      </c>
      <c r="M6096" s="20">
        <f t="shared" si="955"/>
        <v>9</v>
      </c>
      <c r="N6096" s="19">
        <v>5749.5</v>
      </c>
      <c r="O6096" s="4">
        <f>MATCH(N6096-1,'Supply Data'!$K$12:$K$17)+1</f>
        <v>5</v>
      </c>
      <c r="P6096">
        <f>INDEX('Supply Data'!$L$12:$L$17,'Demand Data'!O6096)</f>
        <v>75</v>
      </c>
      <c r="R6096" t="str">
        <f t="shared" si="956"/>
        <v>10-Sep-08 Wednesday 19</v>
      </c>
    </row>
    <row r="6097" spans="4:18" x14ac:dyDescent="0.35">
      <c r="D6097" s="21">
        <f t="shared" si="957"/>
        <v>39701.791666651894</v>
      </c>
      <c r="E6097" s="21" t="b">
        <f t="shared" si="950"/>
        <v>0</v>
      </c>
      <c r="F6097" s="21" t="b">
        <f t="shared" si="951"/>
        <v>0</v>
      </c>
      <c r="G6097" s="20">
        <f t="shared" si="952"/>
        <v>1</v>
      </c>
      <c r="H6097" s="20">
        <f t="shared" si="953"/>
        <v>24</v>
      </c>
      <c r="I6097" s="20">
        <f t="shared" si="958"/>
        <v>20</v>
      </c>
      <c r="J6097" s="21">
        <f t="shared" si="959"/>
        <v>39701</v>
      </c>
      <c r="K6097" s="21"/>
      <c r="L6097" s="21" t="str">
        <f t="shared" si="954"/>
        <v>Wednesday</v>
      </c>
      <c r="M6097" s="20">
        <f t="shared" si="955"/>
        <v>9</v>
      </c>
      <c r="N6097" s="19">
        <v>5632.5</v>
      </c>
      <c r="O6097" s="4">
        <f>MATCH(N6097-1,'Supply Data'!$K$12:$K$17)+1</f>
        <v>5</v>
      </c>
      <c r="P6097">
        <f>INDEX('Supply Data'!$L$12:$L$17,'Demand Data'!O6097)</f>
        <v>75</v>
      </c>
      <c r="R6097" t="str">
        <f t="shared" si="956"/>
        <v>10-Sep-08 Wednesday 20</v>
      </c>
    </row>
    <row r="6098" spans="4:18" x14ac:dyDescent="0.35">
      <c r="D6098" s="21">
        <f t="shared" si="957"/>
        <v>39701.833333318558</v>
      </c>
      <c r="E6098" s="21" t="b">
        <f t="shared" si="950"/>
        <v>0</v>
      </c>
      <c r="F6098" s="21" t="b">
        <f t="shared" si="951"/>
        <v>0</v>
      </c>
      <c r="G6098" s="20">
        <f t="shared" si="952"/>
        <v>1</v>
      </c>
      <c r="H6098" s="20">
        <f t="shared" si="953"/>
        <v>24</v>
      </c>
      <c r="I6098" s="20">
        <f t="shared" si="958"/>
        <v>21</v>
      </c>
      <c r="J6098" s="21">
        <f t="shared" si="959"/>
        <v>39701</v>
      </c>
      <c r="K6098" s="21"/>
      <c r="L6098" s="21" t="str">
        <f t="shared" si="954"/>
        <v>Wednesday</v>
      </c>
      <c r="M6098" s="20">
        <f t="shared" si="955"/>
        <v>9</v>
      </c>
      <c r="N6098" s="19">
        <v>5301</v>
      </c>
      <c r="O6098" s="4">
        <f>MATCH(N6098-1,'Supply Data'!$K$12:$K$17)+1</f>
        <v>5</v>
      </c>
      <c r="P6098">
        <f>INDEX('Supply Data'!$L$12:$L$17,'Demand Data'!O6098)</f>
        <v>75</v>
      </c>
      <c r="R6098" t="str">
        <f t="shared" si="956"/>
        <v>10-Sep-08 Wednesday 21</v>
      </c>
    </row>
    <row r="6099" spans="4:18" x14ac:dyDescent="0.35">
      <c r="D6099" s="21">
        <f t="shared" si="957"/>
        <v>39701.874999985223</v>
      </c>
      <c r="E6099" s="21" t="b">
        <f t="shared" si="950"/>
        <v>0</v>
      </c>
      <c r="F6099" s="21" t="b">
        <f t="shared" si="951"/>
        <v>0</v>
      </c>
      <c r="G6099" s="20">
        <f t="shared" si="952"/>
        <v>1</v>
      </c>
      <c r="H6099" s="20">
        <f t="shared" si="953"/>
        <v>24</v>
      </c>
      <c r="I6099" s="20">
        <f t="shared" si="958"/>
        <v>22</v>
      </c>
      <c r="J6099" s="21">
        <f t="shared" si="959"/>
        <v>39701</v>
      </c>
      <c r="K6099" s="21"/>
      <c r="L6099" s="21" t="str">
        <f t="shared" si="954"/>
        <v>Wednesday</v>
      </c>
      <c r="M6099" s="20">
        <f t="shared" si="955"/>
        <v>9</v>
      </c>
      <c r="N6099" s="19">
        <v>4875</v>
      </c>
      <c r="O6099" s="4">
        <f>MATCH(N6099-1,'Supply Data'!$K$12:$K$17)+1</f>
        <v>5</v>
      </c>
      <c r="P6099">
        <f>INDEX('Supply Data'!$L$12:$L$17,'Demand Data'!O6099)</f>
        <v>75</v>
      </c>
      <c r="R6099" t="str">
        <f t="shared" si="956"/>
        <v>10-Sep-08 Wednesday 22</v>
      </c>
    </row>
    <row r="6100" spans="4:18" x14ac:dyDescent="0.35">
      <c r="D6100" s="21">
        <f t="shared" si="957"/>
        <v>39701.916666651887</v>
      </c>
      <c r="E6100" s="21" t="b">
        <f t="shared" si="950"/>
        <v>0</v>
      </c>
      <c r="F6100" s="21" t="b">
        <f t="shared" si="951"/>
        <v>0</v>
      </c>
      <c r="G6100" s="20">
        <f t="shared" si="952"/>
        <v>1</v>
      </c>
      <c r="H6100" s="20">
        <f t="shared" si="953"/>
        <v>24</v>
      </c>
      <c r="I6100" s="20">
        <f t="shared" si="958"/>
        <v>23</v>
      </c>
      <c r="J6100" s="21">
        <f t="shared" si="959"/>
        <v>39701</v>
      </c>
      <c r="K6100" s="21"/>
      <c r="L6100" s="21" t="str">
        <f t="shared" si="954"/>
        <v>Wednesday</v>
      </c>
      <c r="M6100" s="20">
        <f t="shared" si="955"/>
        <v>9</v>
      </c>
      <c r="N6100" s="19">
        <v>4524</v>
      </c>
      <c r="O6100" s="4">
        <f>MATCH(N6100-1,'Supply Data'!$K$12:$K$17)+1</f>
        <v>4</v>
      </c>
      <c r="P6100">
        <f>INDEX('Supply Data'!$L$12:$L$17,'Demand Data'!O6100)</f>
        <v>50</v>
      </c>
      <c r="R6100" t="str">
        <f t="shared" si="956"/>
        <v>10-Sep-08 Wednesday 23</v>
      </c>
    </row>
    <row r="6101" spans="4:18" x14ac:dyDescent="0.35">
      <c r="D6101" s="21">
        <f t="shared" si="957"/>
        <v>39701.958333318551</v>
      </c>
      <c r="E6101" s="21" t="b">
        <f t="shared" si="950"/>
        <v>0</v>
      </c>
      <c r="F6101" s="21" t="b">
        <f t="shared" si="951"/>
        <v>0</v>
      </c>
      <c r="G6101" s="20">
        <f t="shared" si="952"/>
        <v>1</v>
      </c>
      <c r="H6101" s="20">
        <f t="shared" si="953"/>
        <v>24</v>
      </c>
      <c r="I6101" s="20">
        <f t="shared" si="958"/>
        <v>24</v>
      </c>
      <c r="J6101" s="21">
        <f t="shared" si="959"/>
        <v>39701</v>
      </c>
      <c r="K6101" s="21"/>
      <c r="L6101" s="21" t="str">
        <f t="shared" si="954"/>
        <v>Wednesday</v>
      </c>
      <c r="M6101" s="20">
        <f t="shared" si="955"/>
        <v>9</v>
      </c>
      <c r="N6101" s="19">
        <v>4230</v>
      </c>
      <c r="O6101" s="4">
        <f>MATCH(N6101-1,'Supply Data'!$K$12:$K$17)+1</f>
        <v>4</v>
      </c>
      <c r="P6101">
        <f>INDEX('Supply Data'!$L$12:$L$17,'Demand Data'!O6101)</f>
        <v>50</v>
      </c>
      <c r="R6101" t="str">
        <f t="shared" si="956"/>
        <v>10-Sep-08 Wednesday 24</v>
      </c>
    </row>
    <row r="6102" spans="4:18" x14ac:dyDescent="0.35">
      <c r="D6102" s="21">
        <f t="shared" si="957"/>
        <v>39701.999999985215</v>
      </c>
      <c r="E6102" s="21" t="b">
        <f t="shared" si="950"/>
        <v>0</v>
      </c>
      <c r="F6102" s="21" t="b">
        <f t="shared" si="951"/>
        <v>0</v>
      </c>
      <c r="G6102" s="20">
        <f t="shared" si="952"/>
        <v>1</v>
      </c>
      <c r="H6102" s="20">
        <f t="shared" si="953"/>
        <v>24</v>
      </c>
      <c r="I6102" s="20">
        <f t="shared" si="958"/>
        <v>1</v>
      </c>
      <c r="J6102" s="21">
        <f t="shared" si="959"/>
        <v>39702</v>
      </c>
      <c r="K6102" s="21"/>
      <c r="L6102" s="21" t="str">
        <f t="shared" si="954"/>
        <v>Thursday</v>
      </c>
      <c r="M6102" s="20">
        <f t="shared" si="955"/>
        <v>9</v>
      </c>
      <c r="N6102" s="19">
        <v>4111.5</v>
      </c>
      <c r="O6102" s="4">
        <f>MATCH(N6102-1,'Supply Data'!$K$12:$K$17)+1</f>
        <v>4</v>
      </c>
      <c r="P6102">
        <f>INDEX('Supply Data'!$L$12:$L$17,'Demand Data'!O6102)</f>
        <v>50</v>
      </c>
      <c r="R6102" t="str">
        <f t="shared" si="956"/>
        <v>11-Sep-08 Thursday 1</v>
      </c>
    </row>
    <row r="6103" spans="4:18" x14ac:dyDescent="0.35">
      <c r="D6103" s="21">
        <f t="shared" si="957"/>
        <v>39702.041666651879</v>
      </c>
      <c r="E6103" s="21" t="b">
        <f t="shared" si="950"/>
        <v>0</v>
      </c>
      <c r="F6103" s="21" t="b">
        <f t="shared" si="951"/>
        <v>0</v>
      </c>
      <c r="G6103" s="20">
        <f t="shared" si="952"/>
        <v>1</v>
      </c>
      <c r="H6103" s="20">
        <f t="shared" si="953"/>
        <v>24</v>
      </c>
      <c r="I6103" s="20">
        <f t="shared" si="958"/>
        <v>2</v>
      </c>
      <c r="J6103" s="21">
        <f t="shared" si="959"/>
        <v>39702</v>
      </c>
      <c r="K6103" s="21"/>
      <c r="L6103" s="21" t="str">
        <f t="shared" si="954"/>
        <v>Thursday</v>
      </c>
      <c r="M6103" s="20">
        <f t="shared" si="955"/>
        <v>9</v>
      </c>
      <c r="N6103" s="19">
        <v>3904.5</v>
      </c>
      <c r="O6103" s="4">
        <f>MATCH(N6103-1,'Supply Data'!$K$12:$K$17)+1</f>
        <v>4</v>
      </c>
      <c r="P6103">
        <f>INDEX('Supply Data'!$L$12:$L$17,'Demand Data'!O6103)</f>
        <v>50</v>
      </c>
      <c r="R6103" t="str">
        <f t="shared" si="956"/>
        <v>11-Sep-08 Thursday 2</v>
      </c>
    </row>
    <row r="6104" spans="4:18" x14ac:dyDescent="0.35">
      <c r="D6104" s="21">
        <f t="shared" si="957"/>
        <v>39702.083333318544</v>
      </c>
      <c r="E6104" s="21" t="b">
        <f t="shared" si="950"/>
        <v>0</v>
      </c>
      <c r="F6104" s="21" t="b">
        <f t="shared" si="951"/>
        <v>0</v>
      </c>
      <c r="G6104" s="20">
        <f t="shared" si="952"/>
        <v>1</v>
      </c>
      <c r="H6104" s="20">
        <f t="shared" si="953"/>
        <v>24</v>
      </c>
      <c r="I6104" s="20">
        <f t="shared" si="958"/>
        <v>3</v>
      </c>
      <c r="J6104" s="21">
        <f t="shared" si="959"/>
        <v>39702</v>
      </c>
      <c r="K6104" s="21"/>
      <c r="L6104" s="21" t="str">
        <f t="shared" si="954"/>
        <v>Thursday</v>
      </c>
      <c r="M6104" s="20">
        <f t="shared" si="955"/>
        <v>9</v>
      </c>
      <c r="N6104" s="19">
        <v>3831</v>
      </c>
      <c r="O6104" s="4">
        <f>MATCH(N6104-1,'Supply Data'!$K$12:$K$17)+1</f>
        <v>4</v>
      </c>
      <c r="P6104">
        <f>INDEX('Supply Data'!$L$12:$L$17,'Demand Data'!O6104)</f>
        <v>50</v>
      </c>
      <c r="R6104" t="str">
        <f t="shared" si="956"/>
        <v>11-Sep-08 Thursday 3</v>
      </c>
    </row>
    <row r="6105" spans="4:18" x14ac:dyDescent="0.35">
      <c r="D6105" s="21">
        <f t="shared" si="957"/>
        <v>39702.124999985208</v>
      </c>
      <c r="E6105" s="21" t="b">
        <f t="shared" si="950"/>
        <v>0</v>
      </c>
      <c r="F6105" s="21" t="b">
        <f t="shared" si="951"/>
        <v>0</v>
      </c>
      <c r="G6105" s="20">
        <f t="shared" si="952"/>
        <v>1</v>
      </c>
      <c r="H6105" s="20">
        <f t="shared" si="953"/>
        <v>24</v>
      </c>
      <c r="I6105" s="20">
        <f t="shared" si="958"/>
        <v>4</v>
      </c>
      <c r="J6105" s="21">
        <f t="shared" si="959"/>
        <v>39702</v>
      </c>
      <c r="K6105" s="21"/>
      <c r="L6105" s="21" t="str">
        <f t="shared" si="954"/>
        <v>Thursday</v>
      </c>
      <c r="M6105" s="20">
        <f t="shared" si="955"/>
        <v>9</v>
      </c>
      <c r="N6105" s="19">
        <v>3808.5</v>
      </c>
      <c r="O6105" s="4">
        <f>MATCH(N6105-1,'Supply Data'!$K$12:$K$17)+1</f>
        <v>4</v>
      </c>
      <c r="P6105">
        <f>INDEX('Supply Data'!$L$12:$L$17,'Demand Data'!O6105)</f>
        <v>50</v>
      </c>
      <c r="R6105" t="str">
        <f t="shared" si="956"/>
        <v>11-Sep-08 Thursday 4</v>
      </c>
    </row>
    <row r="6106" spans="4:18" x14ac:dyDescent="0.35">
      <c r="D6106" s="21">
        <f t="shared" si="957"/>
        <v>39702.166666651872</v>
      </c>
      <c r="E6106" s="21" t="b">
        <f t="shared" si="950"/>
        <v>0</v>
      </c>
      <c r="F6106" s="21" t="b">
        <f t="shared" si="951"/>
        <v>0</v>
      </c>
      <c r="G6106" s="20">
        <f t="shared" si="952"/>
        <v>1</v>
      </c>
      <c r="H6106" s="20">
        <f t="shared" si="953"/>
        <v>24</v>
      </c>
      <c r="I6106" s="20">
        <f t="shared" si="958"/>
        <v>5</v>
      </c>
      <c r="J6106" s="21">
        <f t="shared" si="959"/>
        <v>39702</v>
      </c>
      <c r="K6106" s="21"/>
      <c r="L6106" s="21" t="str">
        <f t="shared" si="954"/>
        <v>Thursday</v>
      </c>
      <c r="M6106" s="20">
        <f t="shared" si="955"/>
        <v>9</v>
      </c>
      <c r="N6106" s="19">
        <v>3939</v>
      </c>
      <c r="O6106" s="4">
        <f>MATCH(N6106-1,'Supply Data'!$K$12:$K$17)+1</f>
        <v>4</v>
      </c>
      <c r="P6106">
        <f>INDEX('Supply Data'!$L$12:$L$17,'Demand Data'!O6106)</f>
        <v>50</v>
      </c>
      <c r="R6106" t="str">
        <f t="shared" si="956"/>
        <v>11-Sep-08 Thursday 5</v>
      </c>
    </row>
    <row r="6107" spans="4:18" x14ac:dyDescent="0.35">
      <c r="D6107" s="21">
        <f t="shared" si="957"/>
        <v>39702.208333318536</v>
      </c>
      <c r="E6107" s="21" t="b">
        <f t="shared" si="950"/>
        <v>0</v>
      </c>
      <c r="F6107" s="21" t="b">
        <f t="shared" si="951"/>
        <v>0</v>
      </c>
      <c r="G6107" s="20">
        <f t="shared" si="952"/>
        <v>1</v>
      </c>
      <c r="H6107" s="20">
        <f t="shared" si="953"/>
        <v>24</v>
      </c>
      <c r="I6107" s="20">
        <f t="shared" si="958"/>
        <v>6</v>
      </c>
      <c r="J6107" s="21">
        <f t="shared" si="959"/>
        <v>39702</v>
      </c>
      <c r="K6107" s="21"/>
      <c r="L6107" s="21" t="str">
        <f t="shared" si="954"/>
        <v>Thursday</v>
      </c>
      <c r="M6107" s="20">
        <f t="shared" si="955"/>
        <v>9</v>
      </c>
      <c r="N6107" s="19">
        <v>4122</v>
      </c>
      <c r="O6107" s="4">
        <f>MATCH(N6107-1,'Supply Data'!$K$12:$K$17)+1</f>
        <v>4</v>
      </c>
      <c r="P6107">
        <f>INDEX('Supply Data'!$L$12:$L$17,'Demand Data'!O6107)</f>
        <v>50</v>
      </c>
      <c r="R6107" t="str">
        <f t="shared" si="956"/>
        <v>11-Sep-08 Thursday 6</v>
      </c>
    </row>
    <row r="6108" spans="4:18" x14ac:dyDescent="0.35">
      <c r="D6108" s="21">
        <f t="shared" si="957"/>
        <v>39702.249999985201</v>
      </c>
      <c r="E6108" s="21" t="b">
        <f t="shared" si="950"/>
        <v>0</v>
      </c>
      <c r="F6108" s="21" t="b">
        <f t="shared" si="951"/>
        <v>0</v>
      </c>
      <c r="G6108" s="20">
        <f t="shared" si="952"/>
        <v>1</v>
      </c>
      <c r="H6108" s="20">
        <f t="shared" si="953"/>
        <v>24</v>
      </c>
      <c r="I6108" s="20">
        <f t="shared" si="958"/>
        <v>7</v>
      </c>
      <c r="J6108" s="21">
        <f t="shared" si="959"/>
        <v>39702</v>
      </c>
      <c r="K6108" s="21"/>
      <c r="L6108" s="21" t="str">
        <f t="shared" si="954"/>
        <v>Thursday</v>
      </c>
      <c r="M6108" s="20">
        <f t="shared" si="955"/>
        <v>9</v>
      </c>
      <c r="N6108" s="19">
        <v>4155</v>
      </c>
      <c r="O6108" s="4">
        <f>MATCH(N6108-1,'Supply Data'!$K$12:$K$17)+1</f>
        <v>4</v>
      </c>
      <c r="P6108">
        <f>INDEX('Supply Data'!$L$12:$L$17,'Demand Data'!O6108)</f>
        <v>50</v>
      </c>
      <c r="R6108" t="str">
        <f t="shared" si="956"/>
        <v>11-Sep-08 Thursday 7</v>
      </c>
    </row>
    <row r="6109" spans="4:18" x14ac:dyDescent="0.35">
      <c r="D6109" s="21">
        <f t="shared" si="957"/>
        <v>39702.291666651865</v>
      </c>
      <c r="E6109" s="21" t="b">
        <f t="shared" si="950"/>
        <v>0</v>
      </c>
      <c r="F6109" s="21" t="b">
        <f t="shared" si="951"/>
        <v>0</v>
      </c>
      <c r="G6109" s="20">
        <f t="shared" si="952"/>
        <v>1</v>
      </c>
      <c r="H6109" s="20">
        <f t="shared" si="953"/>
        <v>24</v>
      </c>
      <c r="I6109" s="20">
        <f t="shared" si="958"/>
        <v>8</v>
      </c>
      <c r="J6109" s="21">
        <f t="shared" si="959"/>
        <v>39702</v>
      </c>
      <c r="K6109" s="21"/>
      <c r="L6109" s="21" t="str">
        <f t="shared" si="954"/>
        <v>Thursday</v>
      </c>
      <c r="M6109" s="20">
        <f t="shared" si="955"/>
        <v>9</v>
      </c>
      <c r="N6109" s="19">
        <v>4767</v>
      </c>
      <c r="O6109" s="4">
        <f>MATCH(N6109-1,'Supply Data'!$K$12:$K$17)+1</f>
        <v>4</v>
      </c>
      <c r="P6109">
        <f>INDEX('Supply Data'!$L$12:$L$17,'Demand Data'!O6109)</f>
        <v>50</v>
      </c>
      <c r="R6109" t="str">
        <f t="shared" si="956"/>
        <v>11-Sep-08 Thursday 8</v>
      </c>
    </row>
    <row r="6110" spans="4:18" x14ac:dyDescent="0.35">
      <c r="D6110" s="21">
        <f t="shared" si="957"/>
        <v>39702.333333318529</v>
      </c>
      <c r="E6110" s="21" t="b">
        <f t="shared" si="950"/>
        <v>0</v>
      </c>
      <c r="F6110" s="21" t="b">
        <f t="shared" si="951"/>
        <v>0</v>
      </c>
      <c r="G6110" s="20">
        <f t="shared" si="952"/>
        <v>1</v>
      </c>
      <c r="H6110" s="20">
        <f t="shared" si="953"/>
        <v>24</v>
      </c>
      <c r="I6110" s="20">
        <f t="shared" si="958"/>
        <v>9</v>
      </c>
      <c r="J6110" s="21">
        <f t="shared" si="959"/>
        <v>39702</v>
      </c>
      <c r="K6110" s="21"/>
      <c r="L6110" s="21" t="str">
        <f t="shared" si="954"/>
        <v>Thursday</v>
      </c>
      <c r="M6110" s="20">
        <f t="shared" si="955"/>
        <v>9</v>
      </c>
      <c r="N6110" s="19">
        <v>5379</v>
      </c>
      <c r="O6110" s="4">
        <f>MATCH(N6110-1,'Supply Data'!$K$12:$K$17)+1</f>
        <v>5</v>
      </c>
      <c r="P6110">
        <f>INDEX('Supply Data'!$L$12:$L$17,'Demand Data'!O6110)</f>
        <v>75</v>
      </c>
      <c r="R6110" t="str">
        <f t="shared" si="956"/>
        <v>11-Sep-08 Thursday 9</v>
      </c>
    </row>
    <row r="6111" spans="4:18" x14ac:dyDescent="0.35">
      <c r="D6111" s="21">
        <f t="shared" si="957"/>
        <v>39702.374999985193</v>
      </c>
      <c r="E6111" s="21" t="b">
        <f t="shared" si="950"/>
        <v>0</v>
      </c>
      <c r="F6111" s="21" t="b">
        <f t="shared" si="951"/>
        <v>0</v>
      </c>
      <c r="G6111" s="20">
        <f t="shared" si="952"/>
        <v>1</v>
      </c>
      <c r="H6111" s="20">
        <f t="shared" si="953"/>
        <v>24</v>
      </c>
      <c r="I6111" s="20">
        <f t="shared" si="958"/>
        <v>10</v>
      </c>
      <c r="J6111" s="21">
        <f t="shared" si="959"/>
        <v>39702</v>
      </c>
      <c r="K6111" s="21"/>
      <c r="L6111" s="21" t="str">
        <f t="shared" si="954"/>
        <v>Thursday</v>
      </c>
      <c r="M6111" s="20">
        <f t="shared" si="955"/>
        <v>9</v>
      </c>
      <c r="N6111" s="19">
        <v>5623.5</v>
      </c>
      <c r="O6111" s="4">
        <f>MATCH(N6111-1,'Supply Data'!$K$12:$K$17)+1</f>
        <v>5</v>
      </c>
      <c r="P6111">
        <f>INDEX('Supply Data'!$L$12:$L$17,'Demand Data'!O6111)</f>
        <v>75</v>
      </c>
      <c r="R6111" t="str">
        <f t="shared" si="956"/>
        <v>11-Sep-08 Thursday 10</v>
      </c>
    </row>
    <row r="6112" spans="4:18" x14ac:dyDescent="0.35">
      <c r="D6112" s="21">
        <f t="shared" si="957"/>
        <v>39702.416666651858</v>
      </c>
      <c r="E6112" s="21" t="b">
        <f t="shared" si="950"/>
        <v>0</v>
      </c>
      <c r="F6112" s="21" t="b">
        <f t="shared" si="951"/>
        <v>0</v>
      </c>
      <c r="G6112" s="20">
        <f t="shared" si="952"/>
        <v>1</v>
      </c>
      <c r="H6112" s="20">
        <f t="shared" si="953"/>
        <v>24</v>
      </c>
      <c r="I6112" s="20">
        <f t="shared" si="958"/>
        <v>11</v>
      </c>
      <c r="J6112" s="21">
        <f t="shared" si="959"/>
        <v>39702</v>
      </c>
      <c r="K6112" s="21"/>
      <c r="L6112" s="21" t="str">
        <f t="shared" si="954"/>
        <v>Thursday</v>
      </c>
      <c r="M6112" s="20">
        <f t="shared" si="955"/>
        <v>9</v>
      </c>
      <c r="N6112" s="19">
        <v>5925</v>
      </c>
      <c r="O6112" s="4">
        <f>MATCH(N6112-1,'Supply Data'!$K$12:$K$17)+1</f>
        <v>5</v>
      </c>
      <c r="P6112">
        <f>INDEX('Supply Data'!$L$12:$L$17,'Demand Data'!O6112)</f>
        <v>75</v>
      </c>
      <c r="R6112" t="str">
        <f t="shared" si="956"/>
        <v>11-Sep-08 Thursday 11</v>
      </c>
    </row>
    <row r="6113" spans="4:18" x14ac:dyDescent="0.35">
      <c r="D6113" s="21">
        <f t="shared" si="957"/>
        <v>39702.458333318522</v>
      </c>
      <c r="E6113" s="21" t="b">
        <f t="shared" si="950"/>
        <v>0</v>
      </c>
      <c r="F6113" s="21" t="b">
        <f t="shared" si="951"/>
        <v>0</v>
      </c>
      <c r="G6113" s="20">
        <f t="shared" si="952"/>
        <v>1</v>
      </c>
      <c r="H6113" s="20">
        <f t="shared" si="953"/>
        <v>24</v>
      </c>
      <c r="I6113" s="20">
        <f t="shared" si="958"/>
        <v>12</v>
      </c>
      <c r="J6113" s="21">
        <f t="shared" si="959"/>
        <v>39702</v>
      </c>
      <c r="K6113" s="21"/>
      <c r="L6113" s="21" t="str">
        <f t="shared" si="954"/>
        <v>Thursday</v>
      </c>
      <c r="M6113" s="20">
        <f t="shared" si="955"/>
        <v>9</v>
      </c>
      <c r="N6113" s="19">
        <v>5647.5</v>
      </c>
      <c r="O6113" s="4">
        <f>MATCH(N6113-1,'Supply Data'!$K$12:$K$17)+1</f>
        <v>5</v>
      </c>
      <c r="P6113">
        <f>INDEX('Supply Data'!$L$12:$L$17,'Demand Data'!O6113)</f>
        <v>75</v>
      </c>
      <c r="R6113" t="str">
        <f t="shared" si="956"/>
        <v>11-Sep-08 Thursday 12</v>
      </c>
    </row>
    <row r="6114" spans="4:18" x14ac:dyDescent="0.35">
      <c r="D6114" s="21">
        <f t="shared" si="957"/>
        <v>39702.499999985186</v>
      </c>
      <c r="E6114" s="21" t="b">
        <f t="shared" si="950"/>
        <v>0</v>
      </c>
      <c r="F6114" s="21" t="b">
        <f t="shared" si="951"/>
        <v>0</v>
      </c>
      <c r="G6114" s="20">
        <f t="shared" si="952"/>
        <v>1</v>
      </c>
      <c r="H6114" s="20">
        <f t="shared" si="953"/>
        <v>24</v>
      </c>
      <c r="I6114" s="20">
        <f t="shared" si="958"/>
        <v>13</v>
      </c>
      <c r="J6114" s="21">
        <f t="shared" si="959"/>
        <v>39702</v>
      </c>
      <c r="K6114" s="21"/>
      <c r="L6114" s="21" t="str">
        <f t="shared" si="954"/>
        <v>Thursday</v>
      </c>
      <c r="M6114" s="20">
        <f t="shared" si="955"/>
        <v>9</v>
      </c>
      <c r="N6114" s="19">
        <v>5755.5</v>
      </c>
      <c r="O6114" s="4">
        <f>MATCH(N6114-1,'Supply Data'!$K$12:$K$17)+1</f>
        <v>5</v>
      </c>
      <c r="P6114">
        <f>INDEX('Supply Data'!$L$12:$L$17,'Demand Data'!O6114)</f>
        <v>75</v>
      </c>
      <c r="R6114" t="str">
        <f t="shared" si="956"/>
        <v>11-Sep-08 Thursday 13</v>
      </c>
    </row>
    <row r="6115" spans="4:18" x14ac:dyDescent="0.35">
      <c r="D6115" s="21">
        <f t="shared" si="957"/>
        <v>39702.54166665185</v>
      </c>
      <c r="E6115" s="21" t="b">
        <f t="shared" si="950"/>
        <v>0</v>
      </c>
      <c r="F6115" s="21" t="b">
        <f t="shared" si="951"/>
        <v>0</v>
      </c>
      <c r="G6115" s="20">
        <f t="shared" si="952"/>
        <v>1</v>
      </c>
      <c r="H6115" s="20">
        <f t="shared" si="953"/>
        <v>24</v>
      </c>
      <c r="I6115" s="20">
        <f t="shared" si="958"/>
        <v>14</v>
      </c>
      <c r="J6115" s="21">
        <f t="shared" si="959"/>
        <v>39702</v>
      </c>
      <c r="K6115" s="21"/>
      <c r="L6115" s="21" t="str">
        <f t="shared" si="954"/>
        <v>Thursday</v>
      </c>
      <c r="M6115" s="20">
        <f t="shared" si="955"/>
        <v>9</v>
      </c>
      <c r="N6115" s="19">
        <v>5725.5</v>
      </c>
      <c r="O6115" s="4">
        <f>MATCH(N6115-1,'Supply Data'!$K$12:$K$17)+1</f>
        <v>5</v>
      </c>
      <c r="P6115">
        <f>INDEX('Supply Data'!$L$12:$L$17,'Demand Data'!O6115)</f>
        <v>75</v>
      </c>
      <c r="R6115" t="str">
        <f t="shared" si="956"/>
        <v>11-Sep-08 Thursday 14</v>
      </c>
    </row>
    <row r="6116" spans="4:18" x14ac:dyDescent="0.35">
      <c r="D6116" s="21">
        <f t="shared" si="957"/>
        <v>39702.583333318515</v>
      </c>
      <c r="E6116" s="21" t="b">
        <f t="shared" si="950"/>
        <v>0</v>
      </c>
      <c r="F6116" s="21" t="b">
        <f t="shared" si="951"/>
        <v>0</v>
      </c>
      <c r="G6116" s="20">
        <f t="shared" si="952"/>
        <v>1</v>
      </c>
      <c r="H6116" s="20">
        <f t="shared" si="953"/>
        <v>24</v>
      </c>
      <c r="I6116" s="20">
        <f t="shared" si="958"/>
        <v>15</v>
      </c>
      <c r="J6116" s="21">
        <f t="shared" si="959"/>
        <v>39702</v>
      </c>
      <c r="K6116" s="21"/>
      <c r="L6116" s="21" t="str">
        <f t="shared" si="954"/>
        <v>Thursday</v>
      </c>
      <c r="M6116" s="20">
        <f t="shared" si="955"/>
        <v>9</v>
      </c>
      <c r="N6116" s="19">
        <v>5575.5</v>
      </c>
      <c r="O6116" s="4">
        <f>MATCH(N6116-1,'Supply Data'!$K$12:$K$17)+1</f>
        <v>5</v>
      </c>
      <c r="P6116">
        <f>INDEX('Supply Data'!$L$12:$L$17,'Demand Data'!O6116)</f>
        <v>75</v>
      </c>
      <c r="R6116" t="str">
        <f t="shared" si="956"/>
        <v>11-Sep-08 Thursday 15</v>
      </c>
    </row>
    <row r="6117" spans="4:18" x14ac:dyDescent="0.35">
      <c r="D6117" s="21">
        <f t="shared" si="957"/>
        <v>39702.624999985179</v>
      </c>
      <c r="E6117" s="21" t="b">
        <f t="shared" si="950"/>
        <v>0</v>
      </c>
      <c r="F6117" s="21" t="b">
        <f t="shared" si="951"/>
        <v>0</v>
      </c>
      <c r="G6117" s="20">
        <f t="shared" si="952"/>
        <v>1</v>
      </c>
      <c r="H6117" s="20">
        <f t="shared" si="953"/>
        <v>24</v>
      </c>
      <c r="I6117" s="20">
        <f t="shared" si="958"/>
        <v>16</v>
      </c>
      <c r="J6117" s="21">
        <f t="shared" si="959"/>
        <v>39702</v>
      </c>
      <c r="K6117" s="21"/>
      <c r="L6117" s="21" t="str">
        <f t="shared" si="954"/>
        <v>Thursday</v>
      </c>
      <c r="M6117" s="20">
        <f t="shared" si="955"/>
        <v>9</v>
      </c>
      <c r="N6117" s="19">
        <v>5574</v>
      </c>
      <c r="O6117" s="4">
        <f>MATCH(N6117-1,'Supply Data'!$K$12:$K$17)+1</f>
        <v>5</v>
      </c>
      <c r="P6117">
        <f>INDEX('Supply Data'!$L$12:$L$17,'Demand Data'!O6117)</f>
        <v>75</v>
      </c>
      <c r="R6117" t="str">
        <f t="shared" si="956"/>
        <v>11-Sep-08 Thursday 16</v>
      </c>
    </row>
    <row r="6118" spans="4:18" x14ac:dyDescent="0.35">
      <c r="D6118" s="21">
        <f t="shared" si="957"/>
        <v>39702.666666651843</v>
      </c>
      <c r="E6118" s="21" t="b">
        <f t="shared" si="950"/>
        <v>0</v>
      </c>
      <c r="F6118" s="21" t="b">
        <f t="shared" si="951"/>
        <v>0</v>
      </c>
      <c r="G6118" s="20">
        <f t="shared" si="952"/>
        <v>1</v>
      </c>
      <c r="H6118" s="20">
        <f t="shared" si="953"/>
        <v>24</v>
      </c>
      <c r="I6118" s="20">
        <f t="shared" si="958"/>
        <v>17</v>
      </c>
      <c r="J6118" s="21">
        <f t="shared" si="959"/>
        <v>39702</v>
      </c>
      <c r="K6118" s="21"/>
      <c r="L6118" s="21" t="str">
        <f t="shared" si="954"/>
        <v>Thursday</v>
      </c>
      <c r="M6118" s="20">
        <f t="shared" si="955"/>
        <v>9</v>
      </c>
      <c r="N6118" s="19">
        <v>5563.5</v>
      </c>
      <c r="O6118" s="4">
        <f>MATCH(N6118-1,'Supply Data'!$K$12:$K$17)+1</f>
        <v>5</v>
      </c>
      <c r="P6118">
        <f>INDEX('Supply Data'!$L$12:$L$17,'Demand Data'!O6118)</f>
        <v>75</v>
      </c>
      <c r="R6118" t="str">
        <f t="shared" si="956"/>
        <v>11-Sep-08 Thursday 17</v>
      </c>
    </row>
    <row r="6119" spans="4:18" x14ac:dyDescent="0.35">
      <c r="D6119" s="21">
        <f t="shared" si="957"/>
        <v>39702.708333318507</v>
      </c>
      <c r="E6119" s="21" t="b">
        <f t="shared" si="950"/>
        <v>0</v>
      </c>
      <c r="F6119" s="21" t="b">
        <f t="shared" si="951"/>
        <v>0</v>
      </c>
      <c r="G6119" s="20">
        <f t="shared" si="952"/>
        <v>1</v>
      </c>
      <c r="H6119" s="20">
        <f t="shared" si="953"/>
        <v>24</v>
      </c>
      <c r="I6119" s="20">
        <f t="shared" si="958"/>
        <v>18</v>
      </c>
      <c r="J6119" s="21">
        <f t="shared" si="959"/>
        <v>39702</v>
      </c>
      <c r="K6119" s="21"/>
      <c r="L6119" s="21" t="str">
        <f t="shared" si="954"/>
        <v>Thursday</v>
      </c>
      <c r="M6119" s="20">
        <f t="shared" si="955"/>
        <v>9</v>
      </c>
      <c r="N6119" s="19">
        <v>5749.5</v>
      </c>
      <c r="O6119" s="4">
        <f>MATCH(N6119-1,'Supply Data'!$K$12:$K$17)+1</f>
        <v>5</v>
      </c>
      <c r="P6119">
        <f>INDEX('Supply Data'!$L$12:$L$17,'Demand Data'!O6119)</f>
        <v>75</v>
      </c>
      <c r="R6119" t="str">
        <f t="shared" si="956"/>
        <v>11-Sep-08 Thursday 18</v>
      </c>
    </row>
    <row r="6120" spans="4:18" x14ac:dyDescent="0.35">
      <c r="D6120" s="21">
        <f t="shared" si="957"/>
        <v>39702.749999985172</v>
      </c>
      <c r="E6120" s="21" t="b">
        <f t="shared" si="950"/>
        <v>0</v>
      </c>
      <c r="F6120" s="21" t="b">
        <f t="shared" si="951"/>
        <v>0</v>
      </c>
      <c r="G6120" s="20">
        <f t="shared" si="952"/>
        <v>1</v>
      </c>
      <c r="H6120" s="20">
        <f t="shared" si="953"/>
        <v>24</v>
      </c>
      <c r="I6120" s="20">
        <f t="shared" si="958"/>
        <v>19</v>
      </c>
      <c r="J6120" s="21">
        <f t="shared" si="959"/>
        <v>39702</v>
      </c>
      <c r="K6120" s="21"/>
      <c r="L6120" s="21" t="str">
        <f t="shared" si="954"/>
        <v>Thursday</v>
      </c>
      <c r="M6120" s="20">
        <f t="shared" si="955"/>
        <v>9</v>
      </c>
      <c r="N6120" s="19">
        <v>5850</v>
      </c>
      <c r="O6120" s="4">
        <f>MATCH(N6120-1,'Supply Data'!$K$12:$K$17)+1</f>
        <v>5</v>
      </c>
      <c r="P6120">
        <f>INDEX('Supply Data'!$L$12:$L$17,'Demand Data'!O6120)</f>
        <v>75</v>
      </c>
      <c r="R6120" t="str">
        <f t="shared" si="956"/>
        <v>11-Sep-08 Thursday 19</v>
      </c>
    </row>
    <row r="6121" spans="4:18" x14ac:dyDescent="0.35">
      <c r="D6121" s="21">
        <f t="shared" si="957"/>
        <v>39702.791666651836</v>
      </c>
      <c r="E6121" s="21" t="b">
        <f t="shared" si="950"/>
        <v>0</v>
      </c>
      <c r="F6121" s="21" t="b">
        <f t="shared" si="951"/>
        <v>0</v>
      </c>
      <c r="G6121" s="20">
        <f t="shared" si="952"/>
        <v>1</v>
      </c>
      <c r="H6121" s="20">
        <f t="shared" si="953"/>
        <v>24</v>
      </c>
      <c r="I6121" s="20">
        <f t="shared" si="958"/>
        <v>20</v>
      </c>
      <c r="J6121" s="21">
        <f t="shared" si="959"/>
        <v>39702</v>
      </c>
      <c r="K6121" s="21"/>
      <c r="L6121" s="21" t="str">
        <f t="shared" si="954"/>
        <v>Thursday</v>
      </c>
      <c r="M6121" s="20">
        <f t="shared" si="955"/>
        <v>9</v>
      </c>
      <c r="N6121" s="19">
        <v>5629.5</v>
      </c>
      <c r="O6121" s="4">
        <f>MATCH(N6121-1,'Supply Data'!$K$12:$K$17)+1</f>
        <v>5</v>
      </c>
      <c r="P6121">
        <f>INDEX('Supply Data'!$L$12:$L$17,'Demand Data'!O6121)</f>
        <v>75</v>
      </c>
      <c r="R6121" t="str">
        <f t="shared" si="956"/>
        <v>11-Sep-08 Thursday 20</v>
      </c>
    </row>
    <row r="6122" spans="4:18" x14ac:dyDescent="0.35">
      <c r="D6122" s="21">
        <f t="shared" si="957"/>
        <v>39702.8333333185</v>
      </c>
      <c r="E6122" s="21" t="b">
        <f t="shared" si="950"/>
        <v>0</v>
      </c>
      <c r="F6122" s="21" t="b">
        <f t="shared" si="951"/>
        <v>0</v>
      </c>
      <c r="G6122" s="20">
        <f t="shared" si="952"/>
        <v>1</v>
      </c>
      <c r="H6122" s="20">
        <f t="shared" si="953"/>
        <v>24</v>
      </c>
      <c r="I6122" s="20">
        <f t="shared" si="958"/>
        <v>21</v>
      </c>
      <c r="J6122" s="21">
        <f t="shared" si="959"/>
        <v>39702</v>
      </c>
      <c r="K6122" s="21"/>
      <c r="L6122" s="21" t="str">
        <f t="shared" si="954"/>
        <v>Thursday</v>
      </c>
      <c r="M6122" s="20">
        <f t="shared" si="955"/>
        <v>9</v>
      </c>
      <c r="N6122" s="19">
        <v>5377.5</v>
      </c>
      <c r="O6122" s="4">
        <f>MATCH(N6122-1,'Supply Data'!$K$12:$K$17)+1</f>
        <v>5</v>
      </c>
      <c r="P6122">
        <f>INDEX('Supply Data'!$L$12:$L$17,'Demand Data'!O6122)</f>
        <v>75</v>
      </c>
      <c r="R6122" t="str">
        <f t="shared" si="956"/>
        <v>11-Sep-08 Thursday 21</v>
      </c>
    </row>
    <row r="6123" spans="4:18" x14ac:dyDescent="0.35">
      <c r="D6123" s="21">
        <f t="shared" si="957"/>
        <v>39702.874999985164</v>
      </c>
      <c r="E6123" s="21" t="b">
        <f t="shared" si="950"/>
        <v>0</v>
      </c>
      <c r="F6123" s="21" t="b">
        <f t="shared" si="951"/>
        <v>0</v>
      </c>
      <c r="G6123" s="20">
        <f t="shared" si="952"/>
        <v>1</v>
      </c>
      <c r="H6123" s="20">
        <f t="shared" si="953"/>
        <v>24</v>
      </c>
      <c r="I6123" s="20">
        <f t="shared" si="958"/>
        <v>22</v>
      </c>
      <c r="J6123" s="21">
        <f t="shared" si="959"/>
        <v>39702</v>
      </c>
      <c r="K6123" s="21"/>
      <c r="L6123" s="21" t="str">
        <f t="shared" si="954"/>
        <v>Thursday</v>
      </c>
      <c r="M6123" s="20">
        <f t="shared" si="955"/>
        <v>9</v>
      </c>
      <c r="N6123" s="19">
        <v>4813.5</v>
      </c>
      <c r="O6123" s="4">
        <f>MATCH(N6123-1,'Supply Data'!$K$12:$K$17)+1</f>
        <v>5</v>
      </c>
      <c r="P6123">
        <f>INDEX('Supply Data'!$L$12:$L$17,'Demand Data'!O6123)</f>
        <v>75</v>
      </c>
      <c r="R6123" t="str">
        <f t="shared" si="956"/>
        <v>11-Sep-08 Thursday 22</v>
      </c>
    </row>
    <row r="6124" spans="4:18" x14ac:dyDescent="0.35">
      <c r="D6124" s="21">
        <f t="shared" si="957"/>
        <v>39702.916666651829</v>
      </c>
      <c r="E6124" s="21" t="b">
        <f t="shared" si="950"/>
        <v>0</v>
      </c>
      <c r="F6124" s="21" t="b">
        <f t="shared" si="951"/>
        <v>0</v>
      </c>
      <c r="G6124" s="20">
        <f t="shared" si="952"/>
        <v>1</v>
      </c>
      <c r="H6124" s="20">
        <f t="shared" si="953"/>
        <v>24</v>
      </c>
      <c r="I6124" s="20">
        <f t="shared" si="958"/>
        <v>23</v>
      </c>
      <c r="J6124" s="21">
        <f t="shared" si="959"/>
        <v>39702</v>
      </c>
      <c r="K6124" s="21"/>
      <c r="L6124" s="21" t="str">
        <f t="shared" si="954"/>
        <v>Thursday</v>
      </c>
      <c r="M6124" s="20">
        <f t="shared" si="955"/>
        <v>9</v>
      </c>
      <c r="N6124" s="19">
        <v>4500</v>
      </c>
      <c r="O6124" s="4">
        <f>MATCH(N6124-1,'Supply Data'!$K$12:$K$17)+1</f>
        <v>4</v>
      </c>
      <c r="P6124">
        <f>INDEX('Supply Data'!$L$12:$L$17,'Demand Data'!O6124)</f>
        <v>50</v>
      </c>
      <c r="R6124" t="str">
        <f t="shared" si="956"/>
        <v>11-Sep-08 Thursday 23</v>
      </c>
    </row>
    <row r="6125" spans="4:18" x14ac:dyDescent="0.35">
      <c r="D6125" s="21">
        <f t="shared" si="957"/>
        <v>39702.958333318493</v>
      </c>
      <c r="E6125" s="21" t="b">
        <f t="shared" si="950"/>
        <v>0</v>
      </c>
      <c r="F6125" s="21" t="b">
        <f t="shared" si="951"/>
        <v>0</v>
      </c>
      <c r="G6125" s="20">
        <f t="shared" si="952"/>
        <v>1</v>
      </c>
      <c r="H6125" s="20">
        <f t="shared" si="953"/>
        <v>24</v>
      </c>
      <c r="I6125" s="20">
        <f t="shared" si="958"/>
        <v>24</v>
      </c>
      <c r="J6125" s="21">
        <f t="shared" si="959"/>
        <v>39702</v>
      </c>
      <c r="K6125" s="21"/>
      <c r="L6125" s="21" t="str">
        <f t="shared" si="954"/>
        <v>Thursday</v>
      </c>
      <c r="M6125" s="20">
        <f t="shared" si="955"/>
        <v>9</v>
      </c>
      <c r="N6125" s="19">
        <v>4260</v>
      </c>
      <c r="O6125" s="4">
        <f>MATCH(N6125-1,'Supply Data'!$K$12:$K$17)+1</f>
        <v>4</v>
      </c>
      <c r="P6125">
        <f>INDEX('Supply Data'!$L$12:$L$17,'Demand Data'!O6125)</f>
        <v>50</v>
      </c>
      <c r="R6125" t="str">
        <f t="shared" si="956"/>
        <v>11-Sep-08 Thursday 24</v>
      </c>
    </row>
    <row r="6126" spans="4:18" x14ac:dyDescent="0.35">
      <c r="D6126" s="21">
        <f t="shared" si="957"/>
        <v>39702.999999985157</v>
      </c>
      <c r="E6126" s="21" t="b">
        <f t="shared" si="950"/>
        <v>0</v>
      </c>
      <c r="F6126" s="21" t="b">
        <f t="shared" si="951"/>
        <v>0</v>
      </c>
      <c r="G6126" s="20">
        <f t="shared" si="952"/>
        <v>1</v>
      </c>
      <c r="H6126" s="20">
        <f t="shared" si="953"/>
        <v>24</v>
      </c>
      <c r="I6126" s="20">
        <f t="shared" si="958"/>
        <v>1</v>
      </c>
      <c r="J6126" s="21">
        <f t="shared" si="959"/>
        <v>39703</v>
      </c>
      <c r="K6126" s="21"/>
      <c r="L6126" s="21" t="str">
        <f t="shared" si="954"/>
        <v>Friday</v>
      </c>
      <c r="M6126" s="20">
        <f t="shared" si="955"/>
        <v>9</v>
      </c>
      <c r="N6126" s="19">
        <v>4080</v>
      </c>
      <c r="O6126" s="4">
        <f>MATCH(N6126-1,'Supply Data'!$K$12:$K$17)+1</f>
        <v>4</v>
      </c>
      <c r="P6126">
        <f>INDEX('Supply Data'!$L$12:$L$17,'Demand Data'!O6126)</f>
        <v>50</v>
      </c>
      <c r="R6126" t="str">
        <f t="shared" si="956"/>
        <v>12-Sep-08 Friday 1</v>
      </c>
    </row>
    <row r="6127" spans="4:18" x14ac:dyDescent="0.35">
      <c r="D6127" s="21">
        <f t="shared" si="957"/>
        <v>39703.041666651821</v>
      </c>
      <c r="E6127" s="21" t="b">
        <f t="shared" si="950"/>
        <v>0</v>
      </c>
      <c r="F6127" s="21" t="b">
        <f t="shared" si="951"/>
        <v>0</v>
      </c>
      <c r="G6127" s="20">
        <f t="shared" si="952"/>
        <v>1</v>
      </c>
      <c r="H6127" s="20">
        <f t="shared" si="953"/>
        <v>24</v>
      </c>
      <c r="I6127" s="20">
        <f t="shared" si="958"/>
        <v>2</v>
      </c>
      <c r="J6127" s="21">
        <f t="shared" si="959"/>
        <v>39703</v>
      </c>
      <c r="K6127" s="21"/>
      <c r="L6127" s="21" t="str">
        <f t="shared" si="954"/>
        <v>Friday</v>
      </c>
      <c r="M6127" s="20">
        <f t="shared" si="955"/>
        <v>9</v>
      </c>
      <c r="N6127" s="19">
        <v>3933</v>
      </c>
      <c r="O6127" s="4">
        <f>MATCH(N6127-1,'Supply Data'!$K$12:$K$17)+1</f>
        <v>4</v>
      </c>
      <c r="P6127">
        <f>INDEX('Supply Data'!$L$12:$L$17,'Demand Data'!O6127)</f>
        <v>50</v>
      </c>
      <c r="R6127" t="str">
        <f t="shared" si="956"/>
        <v>12-Sep-08 Friday 2</v>
      </c>
    </row>
    <row r="6128" spans="4:18" x14ac:dyDescent="0.35">
      <c r="D6128" s="21">
        <f t="shared" si="957"/>
        <v>39703.083333318486</v>
      </c>
      <c r="E6128" s="21" t="b">
        <f t="shared" si="950"/>
        <v>0</v>
      </c>
      <c r="F6128" s="21" t="b">
        <f t="shared" si="951"/>
        <v>0</v>
      </c>
      <c r="G6128" s="20">
        <f t="shared" si="952"/>
        <v>1</v>
      </c>
      <c r="H6128" s="20">
        <f t="shared" si="953"/>
        <v>24</v>
      </c>
      <c r="I6128" s="20">
        <f t="shared" si="958"/>
        <v>3</v>
      </c>
      <c r="J6128" s="21">
        <f t="shared" si="959"/>
        <v>39703</v>
      </c>
      <c r="K6128" s="21"/>
      <c r="L6128" s="21" t="str">
        <f t="shared" si="954"/>
        <v>Friday</v>
      </c>
      <c r="M6128" s="20">
        <f t="shared" si="955"/>
        <v>9</v>
      </c>
      <c r="N6128" s="19">
        <v>3904.5</v>
      </c>
      <c r="O6128" s="4">
        <f>MATCH(N6128-1,'Supply Data'!$K$12:$K$17)+1</f>
        <v>4</v>
      </c>
      <c r="P6128">
        <f>INDEX('Supply Data'!$L$12:$L$17,'Demand Data'!O6128)</f>
        <v>50</v>
      </c>
      <c r="R6128" t="str">
        <f t="shared" si="956"/>
        <v>12-Sep-08 Friday 3</v>
      </c>
    </row>
    <row r="6129" spans="4:18" x14ac:dyDescent="0.35">
      <c r="D6129" s="21">
        <f t="shared" si="957"/>
        <v>39703.12499998515</v>
      </c>
      <c r="E6129" s="21" t="b">
        <f t="shared" si="950"/>
        <v>0</v>
      </c>
      <c r="F6129" s="21" t="b">
        <f t="shared" si="951"/>
        <v>0</v>
      </c>
      <c r="G6129" s="20">
        <f t="shared" si="952"/>
        <v>1</v>
      </c>
      <c r="H6129" s="20">
        <f t="shared" si="953"/>
        <v>24</v>
      </c>
      <c r="I6129" s="20">
        <f t="shared" si="958"/>
        <v>4</v>
      </c>
      <c r="J6129" s="21">
        <f t="shared" si="959"/>
        <v>39703</v>
      </c>
      <c r="K6129" s="21"/>
      <c r="L6129" s="21" t="str">
        <f t="shared" si="954"/>
        <v>Friday</v>
      </c>
      <c r="M6129" s="20">
        <f t="shared" si="955"/>
        <v>9</v>
      </c>
      <c r="N6129" s="19">
        <v>3846</v>
      </c>
      <c r="O6129" s="4">
        <f>MATCH(N6129-1,'Supply Data'!$K$12:$K$17)+1</f>
        <v>4</v>
      </c>
      <c r="P6129">
        <f>INDEX('Supply Data'!$L$12:$L$17,'Demand Data'!O6129)</f>
        <v>50</v>
      </c>
      <c r="R6129" t="str">
        <f t="shared" si="956"/>
        <v>12-Sep-08 Friday 4</v>
      </c>
    </row>
    <row r="6130" spans="4:18" x14ac:dyDescent="0.35">
      <c r="D6130" s="21">
        <f t="shared" si="957"/>
        <v>39703.166666651814</v>
      </c>
      <c r="E6130" s="21" t="b">
        <f t="shared" si="950"/>
        <v>0</v>
      </c>
      <c r="F6130" s="21" t="b">
        <f t="shared" si="951"/>
        <v>0</v>
      </c>
      <c r="G6130" s="20">
        <f t="shared" si="952"/>
        <v>1</v>
      </c>
      <c r="H6130" s="20">
        <f t="shared" si="953"/>
        <v>24</v>
      </c>
      <c r="I6130" s="20">
        <f t="shared" si="958"/>
        <v>5</v>
      </c>
      <c r="J6130" s="21">
        <f t="shared" si="959"/>
        <v>39703</v>
      </c>
      <c r="K6130" s="21"/>
      <c r="L6130" s="21" t="str">
        <f t="shared" si="954"/>
        <v>Friday</v>
      </c>
      <c r="M6130" s="20">
        <f t="shared" si="955"/>
        <v>9</v>
      </c>
      <c r="N6130" s="19">
        <v>3991.5</v>
      </c>
      <c r="O6130" s="4">
        <f>MATCH(N6130-1,'Supply Data'!$K$12:$K$17)+1</f>
        <v>4</v>
      </c>
      <c r="P6130">
        <f>INDEX('Supply Data'!$L$12:$L$17,'Demand Data'!O6130)</f>
        <v>50</v>
      </c>
      <c r="R6130" t="str">
        <f t="shared" si="956"/>
        <v>12-Sep-08 Friday 5</v>
      </c>
    </row>
    <row r="6131" spans="4:18" x14ac:dyDescent="0.35">
      <c r="D6131" s="21">
        <f t="shared" si="957"/>
        <v>39703.208333318478</v>
      </c>
      <c r="E6131" s="21" t="b">
        <f t="shared" si="950"/>
        <v>0</v>
      </c>
      <c r="F6131" s="21" t="b">
        <f t="shared" si="951"/>
        <v>0</v>
      </c>
      <c r="G6131" s="20">
        <f t="shared" si="952"/>
        <v>1</v>
      </c>
      <c r="H6131" s="20">
        <f t="shared" si="953"/>
        <v>24</v>
      </c>
      <c r="I6131" s="20">
        <f t="shared" si="958"/>
        <v>6</v>
      </c>
      <c r="J6131" s="21">
        <f t="shared" si="959"/>
        <v>39703</v>
      </c>
      <c r="K6131" s="21"/>
      <c r="L6131" s="21" t="str">
        <f t="shared" si="954"/>
        <v>Friday</v>
      </c>
      <c r="M6131" s="20">
        <f t="shared" si="955"/>
        <v>9</v>
      </c>
      <c r="N6131" s="19">
        <v>4188</v>
      </c>
      <c r="O6131" s="4">
        <f>MATCH(N6131-1,'Supply Data'!$K$12:$K$17)+1</f>
        <v>4</v>
      </c>
      <c r="P6131">
        <f>INDEX('Supply Data'!$L$12:$L$17,'Demand Data'!O6131)</f>
        <v>50</v>
      </c>
      <c r="R6131" t="str">
        <f t="shared" si="956"/>
        <v>12-Sep-08 Friday 6</v>
      </c>
    </row>
    <row r="6132" spans="4:18" x14ac:dyDescent="0.35">
      <c r="D6132" s="21">
        <f t="shared" si="957"/>
        <v>39703.249999985142</v>
      </c>
      <c r="E6132" s="21" t="b">
        <f t="shared" si="950"/>
        <v>0</v>
      </c>
      <c r="F6132" s="21" t="b">
        <f t="shared" si="951"/>
        <v>0</v>
      </c>
      <c r="G6132" s="20">
        <f t="shared" si="952"/>
        <v>1</v>
      </c>
      <c r="H6132" s="20">
        <f t="shared" si="953"/>
        <v>24</v>
      </c>
      <c r="I6132" s="20">
        <f t="shared" si="958"/>
        <v>7</v>
      </c>
      <c r="J6132" s="21">
        <f t="shared" si="959"/>
        <v>39703</v>
      </c>
      <c r="K6132" s="21"/>
      <c r="L6132" s="21" t="str">
        <f t="shared" si="954"/>
        <v>Friday</v>
      </c>
      <c r="M6132" s="20">
        <f t="shared" si="955"/>
        <v>9</v>
      </c>
      <c r="N6132" s="19">
        <v>4207.5</v>
      </c>
      <c r="O6132" s="4">
        <f>MATCH(N6132-1,'Supply Data'!$K$12:$K$17)+1</f>
        <v>4</v>
      </c>
      <c r="P6132">
        <f>INDEX('Supply Data'!$L$12:$L$17,'Demand Data'!O6132)</f>
        <v>50</v>
      </c>
      <c r="R6132" t="str">
        <f t="shared" si="956"/>
        <v>12-Sep-08 Friday 7</v>
      </c>
    </row>
    <row r="6133" spans="4:18" x14ac:dyDescent="0.35">
      <c r="D6133" s="21">
        <f t="shared" si="957"/>
        <v>39703.291666651807</v>
      </c>
      <c r="E6133" s="21" t="b">
        <f t="shared" si="950"/>
        <v>0</v>
      </c>
      <c r="F6133" s="21" t="b">
        <f t="shared" si="951"/>
        <v>0</v>
      </c>
      <c r="G6133" s="20">
        <f t="shared" si="952"/>
        <v>1</v>
      </c>
      <c r="H6133" s="20">
        <f t="shared" si="953"/>
        <v>24</v>
      </c>
      <c r="I6133" s="20">
        <f t="shared" si="958"/>
        <v>8</v>
      </c>
      <c r="J6133" s="21">
        <f t="shared" si="959"/>
        <v>39703</v>
      </c>
      <c r="K6133" s="21"/>
      <c r="L6133" s="21" t="str">
        <f t="shared" si="954"/>
        <v>Friday</v>
      </c>
      <c r="M6133" s="20">
        <f t="shared" si="955"/>
        <v>9</v>
      </c>
      <c r="N6133" s="19">
        <v>3151.5</v>
      </c>
      <c r="O6133" s="4">
        <f>MATCH(N6133-1,'Supply Data'!$K$12:$K$17)+1</f>
        <v>3</v>
      </c>
      <c r="P6133">
        <f>INDEX('Supply Data'!$L$12:$L$17,'Demand Data'!O6133)</f>
        <v>23</v>
      </c>
      <c r="R6133" t="str">
        <f t="shared" si="956"/>
        <v>12-Sep-08 Friday 8</v>
      </c>
    </row>
    <row r="6134" spans="4:18" x14ac:dyDescent="0.35">
      <c r="D6134" s="21">
        <f t="shared" si="957"/>
        <v>39703.333333318471</v>
      </c>
      <c r="E6134" s="21" t="b">
        <f t="shared" si="950"/>
        <v>0</v>
      </c>
      <c r="F6134" s="21" t="b">
        <f t="shared" si="951"/>
        <v>0</v>
      </c>
      <c r="G6134" s="20">
        <f t="shared" si="952"/>
        <v>1</v>
      </c>
      <c r="H6134" s="20">
        <f t="shared" si="953"/>
        <v>24</v>
      </c>
      <c r="I6134" s="20">
        <f t="shared" si="958"/>
        <v>9</v>
      </c>
      <c r="J6134" s="21">
        <f t="shared" si="959"/>
        <v>39703</v>
      </c>
      <c r="K6134" s="21"/>
      <c r="L6134" s="21" t="str">
        <f t="shared" si="954"/>
        <v>Friday</v>
      </c>
      <c r="M6134" s="20">
        <f t="shared" si="955"/>
        <v>9</v>
      </c>
      <c r="N6134" s="19">
        <v>5313</v>
      </c>
      <c r="O6134" s="4">
        <f>MATCH(N6134-1,'Supply Data'!$K$12:$K$17)+1</f>
        <v>5</v>
      </c>
      <c r="P6134">
        <f>INDEX('Supply Data'!$L$12:$L$17,'Demand Data'!O6134)</f>
        <v>75</v>
      </c>
      <c r="R6134" t="str">
        <f t="shared" si="956"/>
        <v>12-Sep-08 Friday 9</v>
      </c>
    </row>
    <row r="6135" spans="4:18" x14ac:dyDescent="0.35">
      <c r="D6135" s="21">
        <f t="shared" si="957"/>
        <v>39703.374999985135</v>
      </c>
      <c r="E6135" s="21" t="b">
        <f t="shared" si="950"/>
        <v>0</v>
      </c>
      <c r="F6135" s="21" t="b">
        <f t="shared" si="951"/>
        <v>0</v>
      </c>
      <c r="G6135" s="20">
        <f t="shared" si="952"/>
        <v>1</v>
      </c>
      <c r="H6135" s="20">
        <f t="shared" si="953"/>
        <v>24</v>
      </c>
      <c r="I6135" s="20">
        <f t="shared" si="958"/>
        <v>10</v>
      </c>
      <c r="J6135" s="21">
        <f t="shared" si="959"/>
        <v>39703</v>
      </c>
      <c r="K6135" s="21"/>
      <c r="L6135" s="21" t="str">
        <f t="shared" si="954"/>
        <v>Friday</v>
      </c>
      <c r="M6135" s="20">
        <f t="shared" si="955"/>
        <v>9</v>
      </c>
      <c r="N6135" s="19">
        <v>5593.5</v>
      </c>
      <c r="O6135" s="4">
        <f>MATCH(N6135-1,'Supply Data'!$K$12:$K$17)+1</f>
        <v>5</v>
      </c>
      <c r="P6135">
        <f>INDEX('Supply Data'!$L$12:$L$17,'Demand Data'!O6135)</f>
        <v>75</v>
      </c>
      <c r="R6135" t="str">
        <f t="shared" si="956"/>
        <v>12-Sep-08 Friday 10</v>
      </c>
    </row>
    <row r="6136" spans="4:18" x14ac:dyDescent="0.35">
      <c r="D6136" s="21">
        <f t="shared" si="957"/>
        <v>39703.416666651799</v>
      </c>
      <c r="E6136" s="21" t="b">
        <f t="shared" si="950"/>
        <v>0</v>
      </c>
      <c r="F6136" s="21" t="b">
        <f t="shared" si="951"/>
        <v>0</v>
      </c>
      <c r="G6136" s="20">
        <f t="shared" si="952"/>
        <v>1</v>
      </c>
      <c r="H6136" s="20">
        <f t="shared" si="953"/>
        <v>24</v>
      </c>
      <c r="I6136" s="20">
        <f t="shared" si="958"/>
        <v>11</v>
      </c>
      <c r="J6136" s="21">
        <f t="shared" si="959"/>
        <v>39703</v>
      </c>
      <c r="K6136" s="21"/>
      <c r="L6136" s="21" t="str">
        <f t="shared" si="954"/>
        <v>Friday</v>
      </c>
      <c r="M6136" s="20">
        <f t="shared" si="955"/>
        <v>9</v>
      </c>
      <c r="N6136" s="19">
        <v>5865</v>
      </c>
      <c r="O6136" s="4">
        <f>MATCH(N6136-1,'Supply Data'!$K$12:$K$17)+1</f>
        <v>5</v>
      </c>
      <c r="P6136">
        <f>INDEX('Supply Data'!$L$12:$L$17,'Demand Data'!O6136)</f>
        <v>75</v>
      </c>
      <c r="R6136" t="str">
        <f t="shared" si="956"/>
        <v>12-Sep-08 Friday 11</v>
      </c>
    </row>
    <row r="6137" spans="4:18" x14ac:dyDescent="0.35">
      <c r="D6137" s="21">
        <f t="shared" si="957"/>
        <v>39703.458333318464</v>
      </c>
      <c r="E6137" s="21" t="b">
        <f t="shared" si="950"/>
        <v>0</v>
      </c>
      <c r="F6137" s="21" t="b">
        <f t="shared" si="951"/>
        <v>0</v>
      </c>
      <c r="G6137" s="20">
        <f t="shared" si="952"/>
        <v>1</v>
      </c>
      <c r="H6137" s="20">
        <f t="shared" si="953"/>
        <v>24</v>
      </c>
      <c r="I6137" s="20">
        <f t="shared" si="958"/>
        <v>12</v>
      </c>
      <c r="J6137" s="21">
        <f t="shared" si="959"/>
        <v>39703</v>
      </c>
      <c r="K6137" s="21"/>
      <c r="L6137" s="21" t="str">
        <f t="shared" si="954"/>
        <v>Friday</v>
      </c>
      <c r="M6137" s="20">
        <f t="shared" si="955"/>
        <v>9</v>
      </c>
      <c r="N6137" s="19">
        <v>5640</v>
      </c>
      <c r="O6137" s="4">
        <f>MATCH(N6137-1,'Supply Data'!$K$12:$K$17)+1</f>
        <v>5</v>
      </c>
      <c r="P6137">
        <f>INDEX('Supply Data'!$L$12:$L$17,'Demand Data'!O6137)</f>
        <v>75</v>
      </c>
      <c r="R6137" t="str">
        <f t="shared" si="956"/>
        <v>12-Sep-08 Friday 12</v>
      </c>
    </row>
    <row r="6138" spans="4:18" x14ac:dyDescent="0.35">
      <c r="D6138" s="21">
        <f t="shared" si="957"/>
        <v>39703.499999985128</v>
      </c>
      <c r="E6138" s="21" t="b">
        <f t="shared" si="950"/>
        <v>0</v>
      </c>
      <c r="F6138" s="21" t="b">
        <f t="shared" si="951"/>
        <v>0</v>
      </c>
      <c r="G6138" s="20">
        <f t="shared" si="952"/>
        <v>1</v>
      </c>
      <c r="H6138" s="20">
        <f t="shared" si="953"/>
        <v>24</v>
      </c>
      <c r="I6138" s="20">
        <f t="shared" si="958"/>
        <v>13</v>
      </c>
      <c r="J6138" s="21">
        <f t="shared" si="959"/>
        <v>39703</v>
      </c>
      <c r="K6138" s="21"/>
      <c r="L6138" s="21" t="str">
        <f t="shared" si="954"/>
        <v>Friday</v>
      </c>
      <c r="M6138" s="20">
        <f t="shared" si="955"/>
        <v>9</v>
      </c>
      <c r="N6138" s="19">
        <v>5995.5</v>
      </c>
      <c r="O6138" s="4">
        <f>MATCH(N6138-1,'Supply Data'!$K$12:$K$17)+1</f>
        <v>5</v>
      </c>
      <c r="P6138">
        <f>INDEX('Supply Data'!$L$12:$L$17,'Demand Data'!O6138)</f>
        <v>75</v>
      </c>
      <c r="R6138" t="str">
        <f t="shared" si="956"/>
        <v>12-Sep-08 Friday 13</v>
      </c>
    </row>
    <row r="6139" spans="4:18" x14ac:dyDescent="0.35">
      <c r="D6139" s="21">
        <f t="shared" si="957"/>
        <v>39703.541666651792</v>
      </c>
      <c r="E6139" s="21" t="b">
        <f t="shared" si="950"/>
        <v>0</v>
      </c>
      <c r="F6139" s="21" t="b">
        <f t="shared" si="951"/>
        <v>0</v>
      </c>
      <c r="G6139" s="20">
        <f t="shared" si="952"/>
        <v>1</v>
      </c>
      <c r="H6139" s="20">
        <f t="shared" si="953"/>
        <v>24</v>
      </c>
      <c r="I6139" s="20">
        <f t="shared" si="958"/>
        <v>14</v>
      </c>
      <c r="J6139" s="21">
        <f t="shared" si="959"/>
        <v>39703</v>
      </c>
      <c r="K6139" s="21"/>
      <c r="L6139" s="21" t="str">
        <f t="shared" si="954"/>
        <v>Friday</v>
      </c>
      <c r="M6139" s="20">
        <f t="shared" si="955"/>
        <v>9</v>
      </c>
      <c r="N6139" s="19">
        <v>4507.5</v>
      </c>
      <c r="O6139" s="4">
        <f>MATCH(N6139-1,'Supply Data'!$K$12:$K$17)+1</f>
        <v>4</v>
      </c>
      <c r="P6139">
        <f>INDEX('Supply Data'!$L$12:$L$17,'Demand Data'!O6139)</f>
        <v>50</v>
      </c>
      <c r="R6139" t="str">
        <f t="shared" si="956"/>
        <v>12-Sep-08 Friday 14</v>
      </c>
    </row>
    <row r="6140" spans="4:18" x14ac:dyDescent="0.35">
      <c r="D6140" s="21">
        <f t="shared" si="957"/>
        <v>39703.583333318456</v>
      </c>
      <c r="E6140" s="21" t="b">
        <f t="shared" si="950"/>
        <v>0</v>
      </c>
      <c r="F6140" s="21" t="b">
        <f t="shared" si="951"/>
        <v>0</v>
      </c>
      <c r="G6140" s="20">
        <f t="shared" si="952"/>
        <v>1</v>
      </c>
      <c r="H6140" s="20">
        <f t="shared" si="953"/>
        <v>24</v>
      </c>
      <c r="I6140" s="20">
        <f t="shared" si="958"/>
        <v>15</v>
      </c>
      <c r="J6140" s="21">
        <f t="shared" si="959"/>
        <v>39703</v>
      </c>
      <c r="K6140" s="21"/>
      <c r="L6140" s="21" t="str">
        <f t="shared" si="954"/>
        <v>Friday</v>
      </c>
      <c r="M6140" s="20">
        <f t="shared" si="955"/>
        <v>9</v>
      </c>
      <c r="N6140" s="19">
        <v>4524</v>
      </c>
      <c r="O6140" s="4">
        <f>MATCH(N6140-1,'Supply Data'!$K$12:$K$17)+1</f>
        <v>4</v>
      </c>
      <c r="P6140">
        <f>INDEX('Supply Data'!$L$12:$L$17,'Demand Data'!O6140)</f>
        <v>50</v>
      </c>
      <c r="R6140" t="str">
        <f t="shared" si="956"/>
        <v>12-Sep-08 Friday 15</v>
      </c>
    </row>
    <row r="6141" spans="4:18" x14ac:dyDescent="0.35">
      <c r="D6141" s="21">
        <f t="shared" si="957"/>
        <v>39703.624999985121</v>
      </c>
      <c r="E6141" s="21" t="b">
        <f t="shared" si="950"/>
        <v>0</v>
      </c>
      <c r="F6141" s="21" t="b">
        <f t="shared" si="951"/>
        <v>0</v>
      </c>
      <c r="G6141" s="20">
        <f t="shared" si="952"/>
        <v>1</v>
      </c>
      <c r="H6141" s="20">
        <f t="shared" si="953"/>
        <v>24</v>
      </c>
      <c r="I6141" s="20">
        <f t="shared" si="958"/>
        <v>16</v>
      </c>
      <c r="J6141" s="21">
        <f t="shared" si="959"/>
        <v>39703</v>
      </c>
      <c r="K6141" s="21"/>
      <c r="L6141" s="21" t="str">
        <f t="shared" si="954"/>
        <v>Friday</v>
      </c>
      <c r="M6141" s="20">
        <f t="shared" si="955"/>
        <v>9</v>
      </c>
      <c r="N6141" s="19">
        <v>5655</v>
      </c>
      <c r="O6141" s="4">
        <f>MATCH(N6141-1,'Supply Data'!$K$12:$K$17)+1</f>
        <v>5</v>
      </c>
      <c r="P6141">
        <f>INDEX('Supply Data'!$L$12:$L$17,'Demand Data'!O6141)</f>
        <v>75</v>
      </c>
      <c r="R6141" t="str">
        <f t="shared" si="956"/>
        <v>12-Sep-08 Friday 16</v>
      </c>
    </row>
    <row r="6142" spans="4:18" x14ac:dyDescent="0.35">
      <c r="D6142" s="21">
        <f t="shared" si="957"/>
        <v>39703.666666651785</v>
      </c>
      <c r="E6142" s="21" t="b">
        <f t="shared" si="950"/>
        <v>0</v>
      </c>
      <c r="F6142" s="21" t="b">
        <f t="shared" si="951"/>
        <v>0</v>
      </c>
      <c r="G6142" s="20">
        <f t="shared" si="952"/>
        <v>1</v>
      </c>
      <c r="H6142" s="20">
        <f t="shared" si="953"/>
        <v>24</v>
      </c>
      <c r="I6142" s="20">
        <f t="shared" si="958"/>
        <v>17</v>
      </c>
      <c r="J6142" s="21">
        <f t="shared" si="959"/>
        <v>39703</v>
      </c>
      <c r="K6142" s="21"/>
      <c r="L6142" s="21" t="str">
        <f t="shared" si="954"/>
        <v>Friday</v>
      </c>
      <c r="M6142" s="20">
        <f t="shared" si="955"/>
        <v>9</v>
      </c>
      <c r="N6142" s="19">
        <v>4050</v>
      </c>
      <c r="O6142" s="4">
        <f>MATCH(N6142-1,'Supply Data'!$K$12:$K$17)+1</f>
        <v>4</v>
      </c>
      <c r="P6142">
        <f>INDEX('Supply Data'!$L$12:$L$17,'Demand Data'!O6142)</f>
        <v>50</v>
      </c>
      <c r="R6142" t="str">
        <f t="shared" si="956"/>
        <v>12-Sep-08 Friday 17</v>
      </c>
    </row>
    <row r="6143" spans="4:18" x14ac:dyDescent="0.35">
      <c r="D6143" s="21">
        <f t="shared" si="957"/>
        <v>39703.708333318449</v>
      </c>
      <c r="E6143" s="21" t="b">
        <f t="shared" si="950"/>
        <v>0</v>
      </c>
      <c r="F6143" s="21" t="b">
        <f t="shared" si="951"/>
        <v>0</v>
      </c>
      <c r="G6143" s="20">
        <f t="shared" si="952"/>
        <v>1</v>
      </c>
      <c r="H6143" s="20">
        <f t="shared" si="953"/>
        <v>24</v>
      </c>
      <c r="I6143" s="20">
        <f t="shared" si="958"/>
        <v>18</v>
      </c>
      <c r="J6143" s="21">
        <f t="shared" si="959"/>
        <v>39703</v>
      </c>
      <c r="K6143" s="21"/>
      <c r="L6143" s="21" t="str">
        <f t="shared" si="954"/>
        <v>Friday</v>
      </c>
      <c r="M6143" s="20">
        <f t="shared" si="955"/>
        <v>9</v>
      </c>
      <c r="N6143" s="19">
        <v>5869.5</v>
      </c>
      <c r="O6143" s="4">
        <f>MATCH(N6143-1,'Supply Data'!$K$12:$K$17)+1</f>
        <v>5</v>
      </c>
      <c r="P6143">
        <f>INDEX('Supply Data'!$L$12:$L$17,'Demand Data'!O6143)</f>
        <v>75</v>
      </c>
      <c r="R6143" t="str">
        <f t="shared" si="956"/>
        <v>12-Sep-08 Friday 18</v>
      </c>
    </row>
    <row r="6144" spans="4:18" x14ac:dyDescent="0.35">
      <c r="D6144" s="21">
        <f t="shared" si="957"/>
        <v>39703.749999985113</v>
      </c>
      <c r="E6144" s="21" t="b">
        <f t="shared" si="950"/>
        <v>0</v>
      </c>
      <c r="F6144" s="21" t="b">
        <f t="shared" si="951"/>
        <v>0</v>
      </c>
      <c r="G6144" s="20">
        <f t="shared" si="952"/>
        <v>1</v>
      </c>
      <c r="H6144" s="20">
        <f t="shared" si="953"/>
        <v>24</v>
      </c>
      <c r="I6144" s="20">
        <f t="shared" si="958"/>
        <v>19</v>
      </c>
      <c r="J6144" s="21">
        <f t="shared" si="959"/>
        <v>39703</v>
      </c>
      <c r="K6144" s="21"/>
      <c r="L6144" s="21" t="str">
        <f t="shared" si="954"/>
        <v>Friday</v>
      </c>
      <c r="M6144" s="20">
        <f t="shared" si="955"/>
        <v>9</v>
      </c>
      <c r="N6144" s="19">
        <v>4575</v>
      </c>
      <c r="O6144" s="4">
        <f>MATCH(N6144-1,'Supply Data'!$K$12:$K$17)+1</f>
        <v>4</v>
      </c>
      <c r="P6144">
        <f>INDEX('Supply Data'!$L$12:$L$17,'Demand Data'!O6144)</f>
        <v>50</v>
      </c>
      <c r="R6144" t="str">
        <f t="shared" si="956"/>
        <v>12-Sep-08 Friday 19</v>
      </c>
    </row>
    <row r="6145" spans="4:18" x14ac:dyDescent="0.35">
      <c r="D6145" s="21">
        <f t="shared" si="957"/>
        <v>39703.791666651778</v>
      </c>
      <c r="E6145" s="21" t="b">
        <f t="shared" si="950"/>
        <v>0</v>
      </c>
      <c r="F6145" s="21" t="b">
        <f t="shared" si="951"/>
        <v>0</v>
      </c>
      <c r="G6145" s="20">
        <f t="shared" si="952"/>
        <v>1</v>
      </c>
      <c r="H6145" s="20">
        <f t="shared" si="953"/>
        <v>24</v>
      </c>
      <c r="I6145" s="20">
        <f t="shared" si="958"/>
        <v>20</v>
      </c>
      <c r="J6145" s="21">
        <f t="shared" si="959"/>
        <v>39703</v>
      </c>
      <c r="K6145" s="21"/>
      <c r="L6145" s="21" t="str">
        <f t="shared" si="954"/>
        <v>Friday</v>
      </c>
      <c r="M6145" s="20">
        <f t="shared" si="955"/>
        <v>9</v>
      </c>
      <c r="N6145" s="19">
        <v>4131</v>
      </c>
      <c r="O6145" s="4">
        <f>MATCH(N6145-1,'Supply Data'!$K$12:$K$17)+1</f>
        <v>4</v>
      </c>
      <c r="P6145">
        <f>INDEX('Supply Data'!$L$12:$L$17,'Demand Data'!O6145)</f>
        <v>50</v>
      </c>
      <c r="R6145" t="str">
        <f t="shared" si="956"/>
        <v>12-Sep-08 Friday 20</v>
      </c>
    </row>
    <row r="6146" spans="4:18" x14ac:dyDescent="0.35">
      <c r="D6146" s="21">
        <f t="shared" si="957"/>
        <v>39703.833333318442</v>
      </c>
      <c r="E6146" s="21" t="b">
        <f t="shared" si="950"/>
        <v>0</v>
      </c>
      <c r="F6146" s="21" t="b">
        <f t="shared" si="951"/>
        <v>0</v>
      </c>
      <c r="G6146" s="20">
        <f t="shared" si="952"/>
        <v>1</v>
      </c>
      <c r="H6146" s="20">
        <f t="shared" si="953"/>
        <v>24</v>
      </c>
      <c r="I6146" s="20">
        <f t="shared" si="958"/>
        <v>21</v>
      </c>
      <c r="J6146" s="21">
        <f t="shared" si="959"/>
        <v>39703</v>
      </c>
      <c r="K6146" s="21"/>
      <c r="L6146" s="21" t="str">
        <f t="shared" si="954"/>
        <v>Friday</v>
      </c>
      <c r="M6146" s="20">
        <f t="shared" si="955"/>
        <v>9</v>
      </c>
      <c r="N6146" s="19">
        <v>5287.5</v>
      </c>
      <c r="O6146" s="4">
        <f>MATCH(N6146-1,'Supply Data'!$K$12:$K$17)+1</f>
        <v>5</v>
      </c>
      <c r="P6146">
        <f>INDEX('Supply Data'!$L$12:$L$17,'Demand Data'!O6146)</f>
        <v>75</v>
      </c>
      <c r="R6146" t="str">
        <f t="shared" si="956"/>
        <v>12-Sep-08 Friday 21</v>
      </c>
    </row>
    <row r="6147" spans="4:18" x14ac:dyDescent="0.35">
      <c r="D6147" s="21">
        <f t="shared" si="957"/>
        <v>39703.874999985106</v>
      </c>
      <c r="E6147" s="21" t="b">
        <f t="shared" si="950"/>
        <v>0</v>
      </c>
      <c r="F6147" s="21" t="b">
        <f t="shared" si="951"/>
        <v>0</v>
      </c>
      <c r="G6147" s="20">
        <f t="shared" si="952"/>
        <v>1</v>
      </c>
      <c r="H6147" s="20">
        <f t="shared" si="953"/>
        <v>24</v>
      </c>
      <c r="I6147" s="20">
        <f t="shared" si="958"/>
        <v>22</v>
      </c>
      <c r="J6147" s="21">
        <f t="shared" si="959"/>
        <v>39703</v>
      </c>
      <c r="K6147" s="21"/>
      <c r="L6147" s="21" t="str">
        <f t="shared" si="954"/>
        <v>Friday</v>
      </c>
      <c r="M6147" s="20">
        <f t="shared" si="955"/>
        <v>9</v>
      </c>
      <c r="N6147" s="19">
        <v>4830</v>
      </c>
      <c r="O6147" s="4">
        <f>MATCH(N6147-1,'Supply Data'!$K$12:$K$17)+1</f>
        <v>5</v>
      </c>
      <c r="P6147">
        <f>INDEX('Supply Data'!$L$12:$L$17,'Demand Data'!O6147)</f>
        <v>75</v>
      </c>
      <c r="R6147" t="str">
        <f t="shared" si="956"/>
        <v>12-Sep-08 Friday 22</v>
      </c>
    </row>
    <row r="6148" spans="4:18" x14ac:dyDescent="0.35">
      <c r="D6148" s="21">
        <f t="shared" si="957"/>
        <v>39703.91666665177</v>
      </c>
      <c r="E6148" s="21" t="b">
        <f t="shared" si="950"/>
        <v>0</v>
      </c>
      <c r="F6148" s="21" t="b">
        <f t="shared" si="951"/>
        <v>0</v>
      </c>
      <c r="G6148" s="20">
        <f t="shared" si="952"/>
        <v>1</v>
      </c>
      <c r="H6148" s="20">
        <f t="shared" si="953"/>
        <v>24</v>
      </c>
      <c r="I6148" s="20">
        <f t="shared" si="958"/>
        <v>23</v>
      </c>
      <c r="J6148" s="21">
        <f t="shared" si="959"/>
        <v>39703</v>
      </c>
      <c r="K6148" s="21"/>
      <c r="L6148" s="21" t="str">
        <f t="shared" si="954"/>
        <v>Friday</v>
      </c>
      <c r="M6148" s="20">
        <f t="shared" si="955"/>
        <v>9</v>
      </c>
      <c r="N6148" s="19">
        <v>4410</v>
      </c>
      <c r="O6148" s="4">
        <f>MATCH(N6148-1,'Supply Data'!$K$12:$K$17)+1</f>
        <v>4</v>
      </c>
      <c r="P6148">
        <f>INDEX('Supply Data'!$L$12:$L$17,'Demand Data'!O6148)</f>
        <v>50</v>
      </c>
      <c r="R6148" t="str">
        <f t="shared" si="956"/>
        <v>12-Sep-08 Friday 23</v>
      </c>
    </row>
    <row r="6149" spans="4:18" x14ac:dyDescent="0.35">
      <c r="D6149" s="21">
        <f t="shared" si="957"/>
        <v>39703.958333318435</v>
      </c>
      <c r="E6149" s="21" t="b">
        <f t="shared" si="950"/>
        <v>0</v>
      </c>
      <c r="F6149" s="21" t="b">
        <f t="shared" si="951"/>
        <v>0</v>
      </c>
      <c r="G6149" s="20">
        <f t="shared" si="952"/>
        <v>1</v>
      </c>
      <c r="H6149" s="20">
        <f t="shared" si="953"/>
        <v>24</v>
      </c>
      <c r="I6149" s="20">
        <f t="shared" si="958"/>
        <v>24</v>
      </c>
      <c r="J6149" s="21">
        <f t="shared" si="959"/>
        <v>39703</v>
      </c>
      <c r="K6149" s="21"/>
      <c r="L6149" s="21" t="str">
        <f t="shared" si="954"/>
        <v>Friday</v>
      </c>
      <c r="M6149" s="20">
        <f t="shared" si="955"/>
        <v>9</v>
      </c>
      <c r="N6149" s="19">
        <v>4161</v>
      </c>
      <c r="O6149" s="4">
        <f>MATCH(N6149-1,'Supply Data'!$K$12:$K$17)+1</f>
        <v>4</v>
      </c>
      <c r="P6149">
        <f>INDEX('Supply Data'!$L$12:$L$17,'Demand Data'!O6149)</f>
        <v>50</v>
      </c>
      <c r="R6149" t="str">
        <f t="shared" si="956"/>
        <v>12-Sep-08 Friday 24</v>
      </c>
    </row>
    <row r="6150" spans="4:18" x14ac:dyDescent="0.35">
      <c r="D6150" s="21">
        <f t="shared" si="957"/>
        <v>39703.999999985099</v>
      </c>
      <c r="E6150" s="21" t="b">
        <f t="shared" ref="E6150:E6213" si="960">D6150=$D$2</f>
        <v>0</v>
      </c>
      <c r="F6150" s="21" t="b">
        <f t="shared" ref="F6150:F6213" si="961">D6150=$E$2</f>
        <v>0</v>
      </c>
      <c r="G6150" s="20">
        <f t="shared" si="952"/>
        <v>1</v>
      </c>
      <c r="H6150" s="20">
        <f t="shared" si="953"/>
        <v>24</v>
      </c>
      <c r="I6150" s="20">
        <f t="shared" si="958"/>
        <v>1</v>
      </c>
      <c r="J6150" s="21">
        <f t="shared" si="959"/>
        <v>39704</v>
      </c>
      <c r="K6150" s="21"/>
      <c r="L6150" s="21" t="str">
        <f t="shared" si="954"/>
        <v>Saturday</v>
      </c>
      <c r="M6150" s="20">
        <f t="shared" si="955"/>
        <v>9</v>
      </c>
      <c r="N6150" s="19">
        <v>4039.5</v>
      </c>
      <c r="O6150" s="4">
        <f>MATCH(N6150-1,'Supply Data'!$K$12:$K$17)+1</f>
        <v>4</v>
      </c>
      <c r="P6150">
        <f>INDEX('Supply Data'!$L$12:$L$17,'Demand Data'!O6150)</f>
        <v>50</v>
      </c>
      <c r="R6150" t="str">
        <f t="shared" si="956"/>
        <v>13-Sep-08 Saturday 1</v>
      </c>
    </row>
    <row r="6151" spans="4:18" x14ac:dyDescent="0.35">
      <c r="D6151" s="21">
        <f t="shared" si="957"/>
        <v>39704.041666651763</v>
      </c>
      <c r="E6151" s="21" t="b">
        <f t="shared" si="960"/>
        <v>0</v>
      </c>
      <c r="F6151" s="21" t="b">
        <f t="shared" si="961"/>
        <v>0</v>
      </c>
      <c r="G6151" s="20">
        <f t="shared" ref="G6151:G6214" si="962">IF(E6151,2,IF(F6151,3,1))</f>
        <v>1</v>
      </c>
      <c r="H6151" s="20">
        <f t="shared" ref="H6151:H6214" si="963">CHOOSE(G6151,24,23,25)</f>
        <v>24</v>
      </c>
      <c r="I6151" s="20">
        <f t="shared" si="958"/>
        <v>2</v>
      </c>
      <c r="J6151" s="21">
        <f t="shared" si="959"/>
        <v>39704</v>
      </c>
      <c r="K6151" s="21"/>
      <c r="L6151" s="21" t="str">
        <f t="shared" ref="L6151:L6214" si="964">TEXT(J6151,"ddddd")</f>
        <v>Saturday</v>
      </c>
      <c r="M6151" s="20">
        <f t="shared" ref="M6151:M6214" si="965">MONTH(D6151)</f>
        <v>9</v>
      </c>
      <c r="N6151" s="19">
        <v>3888</v>
      </c>
      <c r="O6151" s="4">
        <f>MATCH(N6151-1,'Supply Data'!$K$12:$K$17)+1</f>
        <v>4</v>
      </c>
      <c r="P6151">
        <f>INDEX('Supply Data'!$L$12:$L$17,'Demand Data'!O6151)</f>
        <v>50</v>
      </c>
      <c r="R6151" t="str">
        <f t="shared" ref="R6151:R6214" si="966">TEXT(D6151,"dd-mmm-yy ddddd")&amp;" "&amp;I6151</f>
        <v>13-Sep-08 Saturday 2</v>
      </c>
    </row>
    <row r="6152" spans="4:18" x14ac:dyDescent="0.35">
      <c r="D6152" s="21">
        <f t="shared" ref="D6152:D6215" si="967">D6151+1/24</f>
        <v>39704.083333318427</v>
      </c>
      <c r="E6152" s="21" t="b">
        <f t="shared" si="960"/>
        <v>0</v>
      </c>
      <c r="F6152" s="21" t="b">
        <f t="shared" si="961"/>
        <v>0</v>
      </c>
      <c r="G6152" s="20">
        <f t="shared" si="962"/>
        <v>1</v>
      </c>
      <c r="H6152" s="20">
        <f t="shared" si="963"/>
        <v>24</v>
      </c>
      <c r="I6152" s="20">
        <f t="shared" ref="I6152:I6215" si="968">IF(I6151&gt;=H6152,1,I6151+1)</f>
        <v>3</v>
      </c>
      <c r="J6152" s="21">
        <f t="shared" ref="J6152:J6215" si="969">IF(I6152=1,J6151+1,J6151)</f>
        <v>39704</v>
      </c>
      <c r="K6152" s="21"/>
      <c r="L6152" s="21" t="str">
        <f t="shared" si="964"/>
        <v>Saturday</v>
      </c>
      <c r="M6152" s="20">
        <f t="shared" si="965"/>
        <v>9</v>
      </c>
      <c r="N6152" s="19">
        <v>3867</v>
      </c>
      <c r="O6152" s="4">
        <f>MATCH(N6152-1,'Supply Data'!$K$12:$K$17)+1</f>
        <v>4</v>
      </c>
      <c r="P6152">
        <f>INDEX('Supply Data'!$L$12:$L$17,'Demand Data'!O6152)</f>
        <v>50</v>
      </c>
      <c r="R6152" t="str">
        <f t="shared" si="966"/>
        <v>13-Sep-08 Saturday 3</v>
      </c>
    </row>
    <row r="6153" spans="4:18" x14ac:dyDescent="0.35">
      <c r="D6153" s="21">
        <f t="shared" si="967"/>
        <v>39704.124999985092</v>
      </c>
      <c r="E6153" s="21" t="b">
        <f t="shared" si="960"/>
        <v>0</v>
      </c>
      <c r="F6153" s="21" t="b">
        <f t="shared" si="961"/>
        <v>0</v>
      </c>
      <c r="G6153" s="20">
        <f t="shared" si="962"/>
        <v>1</v>
      </c>
      <c r="H6153" s="20">
        <f t="shared" si="963"/>
        <v>24</v>
      </c>
      <c r="I6153" s="20">
        <f t="shared" si="968"/>
        <v>4</v>
      </c>
      <c r="J6153" s="21">
        <f t="shared" si="969"/>
        <v>39704</v>
      </c>
      <c r="K6153" s="21"/>
      <c r="L6153" s="21" t="str">
        <f t="shared" si="964"/>
        <v>Saturday</v>
      </c>
      <c r="M6153" s="20">
        <f t="shared" si="965"/>
        <v>9</v>
      </c>
      <c r="N6153" s="19">
        <v>3843</v>
      </c>
      <c r="O6153" s="4">
        <f>MATCH(N6153-1,'Supply Data'!$K$12:$K$17)+1</f>
        <v>4</v>
      </c>
      <c r="P6153">
        <f>INDEX('Supply Data'!$L$12:$L$17,'Demand Data'!O6153)</f>
        <v>50</v>
      </c>
      <c r="R6153" t="str">
        <f t="shared" si="966"/>
        <v>13-Sep-08 Saturday 4</v>
      </c>
    </row>
    <row r="6154" spans="4:18" x14ac:dyDescent="0.35">
      <c r="D6154" s="21">
        <f t="shared" si="967"/>
        <v>39704.166666651756</v>
      </c>
      <c r="E6154" s="21" t="b">
        <f t="shared" si="960"/>
        <v>0</v>
      </c>
      <c r="F6154" s="21" t="b">
        <f t="shared" si="961"/>
        <v>0</v>
      </c>
      <c r="G6154" s="20">
        <f t="shared" si="962"/>
        <v>1</v>
      </c>
      <c r="H6154" s="20">
        <f t="shared" si="963"/>
        <v>24</v>
      </c>
      <c r="I6154" s="20">
        <f t="shared" si="968"/>
        <v>5</v>
      </c>
      <c r="J6154" s="21">
        <f t="shared" si="969"/>
        <v>39704</v>
      </c>
      <c r="K6154" s="21"/>
      <c r="L6154" s="21" t="str">
        <f t="shared" si="964"/>
        <v>Saturday</v>
      </c>
      <c r="M6154" s="20">
        <f t="shared" si="965"/>
        <v>9</v>
      </c>
      <c r="N6154" s="19">
        <v>3976.5</v>
      </c>
      <c r="O6154" s="4">
        <f>MATCH(N6154-1,'Supply Data'!$K$12:$K$17)+1</f>
        <v>4</v>
      </c>
      <c r="P6154">
        <f>INDEX('Supply Data'!$L$12:$L$17,'Demand Data'!O6154)</f>
        <v>50</v>
      </c>
      <c r="R6154" t="str">
        <f t="shared" si="966"/>
        <v>13-Sep-08 Saturday 5</v>
      </c>
    </row>
    <row r="6155" spans="4:18" x14ac:dyDescent="0.35">
      <c r="D6155" s="21">
        <f t="shared" si="967"/>
        <v>39704.20833331842</v>
      </c>
      <c r="E6155" s="21" t="b">
        <f t="shared" si="960"/>
        <v>0</v>
      </c>
      <c r="F6155" s="21" t="b">
        <f t="shared" si="961"/>
        <v>0</v>
      </c>
      <c r="G6155" s="20">
        <f t="shared" si="962"/>
        <v>1</v>
      </c>
      <c r="H6155" s="20">
        <f t="shared" si="963"/>
        <v>24</v>
      </c>
      <c r="I6155" s="20">
        <f t="shared" si="968"/>
        <v>6</v>
      </c>
      <c r="J6155" s="21">
        <f t="shared" si="969"/>
        <v>39704</v>
      </c>
      <c r="K6155" s="21"/>
      <c r="L6155" s="21" t="str">
        <f t="shared" si="964"/>
        <v>Saturday</v>
      </c>
      <c r="M6155" s="20">
        <f t="shared" si="965"/>
        <v>9</v>
      </c>
      <c r="N6155" s="19">
        <v>4156.5</v>
      </c>
      <c r="O6155" s="4">
        <f>MATCH(N6155-1,'Supply Data'!$K$12:$K$17)+1</f>
        <v>4</v>
      </c>
      <c r="P6155">
        <f>INDEX('Supply Data'!$L$12:$L$17,'Demand Data'!O6155)</f>
        <v>50</v>
      </c>
      <c r="R6155" t="str">
        <f t="shared" si="966"/>
        <v>13-Sep-08 Saturday 6</v>
      </c>
    </row>
    <row r="6156" spans="4:18" x14ac:dyDescent="0.35">
      <c r="D6156" s="21">
        <f t="shared" si="967"/>
        <v>39704.249999985084</v>
      </c>
      <c r="E6156" s="21" t="b">
        <f t="shared" si="960"/>
        <v>0</v>
      </c>
      <c r="F6156" s="21" t="b">
        <f t="shared" si="961"/>
        <v>0</v>
      </c>
      <c r="G6156" s="20">
        <f t="shared" si="962"/>
        <v>1</v>
      </c>
      <c r="H6156" s="20">
        <f t="shared" si="963"/>
        <v>24</v>
      </c>
      <c r="I6156" s="20">
        <f t="shared" si="968"/>
        <v>7</v>
      </c>
      <c r="J6156" s="21">
        <f t="shared" si="969"/>
        <v>39704</v>
      </c>
      <c r="K6156" s="21"/>
      <c r="L6156" s="21" t="str">
        <f t="shared" si="964"/>
        <v>Saturday</v>
      </c>
      <c r="M6156" s="20">
        <f t="shared" si="965"/>
        <v>9</v>
      </c>
      <c r="N6156" s="19">
        <v>4222.5</v>
      </c>
      <c r="O6156" s="4">
        <f>MATCH(N6156-1,'Supply Data'!$K$12:$K$17)+1</f>
        <v>4</v>
      </c>
      <c r="P6156">
        <f>INDEX('Supply Data'!$L$12:$L$17,'Demand Data'!O6156)</f>
        <v>50</v>
      </c>
      <c r="R6156" t="str">
        <f t="shared" si="966"/>
        <v>13-Sep-08 Saturday 7</v>
      </c>
    </row>
    <row r="6157" spans="4:18" x14ac:dyDescent="0.35">
      <c r="D6157" s="21">
        <f t="shared" si="967"/>
        <v>39704.291666651749</v>
      </c>
      <c r="E6157" s="21" t="b">
        <f t="shared" si="960"/>
        <v>0</v>
      </c>
      <c r="F6157" s="21" t="b">
        <f t="shared" si="961"/>
        <v>0</v>
      </c>
      <c r="G6157" s="20">
        <f t="shared" si="962"/>
        <v>1</v>
      </c>
      <c r="H6157" s="20">
        <f t="shared" si="963"/>
        <v>24</v>
      </c>
      <c r="I6157" s="20">
        <f t="shared" si="968"/>
        <v>8</v>
      </c>
      <c r="J6157" s="21">
        <f t="shared" si="969"/>
        <v>39704</v>
      </c>
      <c r="K6157" s="21"/>
      <c r="L6157" s="21" t="str">
        <f t="shared" si="964"/>
        <v>Saturday</v>
      </c>
      <c r="M6157" s="20">
        <f t="shared" si="965"/>
        <v>9</v>
      </c>
      <c r="N6157" s="19">
        <v>4743</v>
      </c>
      <c r="O6157" s="4">
        <f>MATCH(N6157-1,'Supply Data'!$K$12:$K$17)+1</f>
        <v>4</v>
      </c>
      <c r="P6157">
        <f>INDEX('Supply Data'!$L$12:$L$17,'Demand Data'!O6157)</f>
        <v>50</v>
      </c>
      <c r="R6157" t="str">
        <f t="shared" si="966"/>
        <v>13-Sep-08 Saturday 8</v>
      </c>
    </row>
    <row r="6158" spans="4:18" x14ac:dyDescent="0.35">
      <c r="D6158" s="21">
        <f t="shared" si="967"/>
        <v>39704.333333318413</v>
      </c>
      <c r="E6158" s="21" t="b">
        <f t="shared" si="960"/>
        <v>0</v>
      </c>
      <c r="F6158" s="21" t="b">
        <f t="shared" si="961"/>
        <v>0</v>
      </c>
      <c r="G6158" s="20">
        <f t="shared" si="962"/>
        <v>1</v>
      </c>
      <c r="H6158" s="20">
        <f t="shared" si="963"/>
        <v>24</v>
      </c>
      <c r="I6158" s="20">
        <f t="shared" si="968"/>
        <v>9</v>
      </c>
      <c r="J6158" s="21">
        <f t="shared" si="969"/>
        <v>39704</v>
      </c>
      <c r="K6158" s="21"/>
      <c r="L6158" s="21" t="str">
        <f t="shared" si="964"/>
        <v>Saturday</v>
      </c>
      <c r="M6158" s="20">
        <f t="shared" si="965"/>
        <v>9</v>
      </c>
      <c r="N6158" s="19">
        <v>5290.5</v>
      </c>
      <c r="O6158" s="4">
        <f>MATCH(N6158-1,'Supply Data'!$K$12:$K$17)+1</f>
        <v>5</v>
      </c>
      <c r="P6158">
        <f>INDEX('Supply Data'!$L$12:$L$17,'Demand Data'!O6158)</f>
        <v>75</v>
      </c>
      <c r="R6158" t="str">
        <f t="shared" si="966"/>
        <v>13-Sep-08 Saturday 9</v>
      </c>
    </row>
    <row r="6159" spans="4:18" x14ac:dyDescent="0.35">
      <c r="D6159" s="21">
        <f t="shared" si="967"/>
        <v>39704.374999985077</v>
      </c>
      <c r="E6159" s="21" t="b">
        <f t="shared" si="960"/>
        <v>0</v>
      </c>
      <c r="F6159" s="21" t="b">
        <f t="shared" si="961"/>
        <v>0</v>
      </c>
      <c r="G6159" s="20">
        <f t="shared" si="962"/>
        <v>1</v>
      </c>
      <c r="H6159" s="20">
        <f t="shared" si="963"/>
        <v>24</v>
      </c>
      <c r="I6159" s="20">
        <f t="shared" si="968"/>
        <v>10</v>
      </c>
      <c r="J6159" s="21">
        <f t="shared" si="969"/>
        <v>39704</v>
      </c>
      <c r="K6159" s="21"/>
      <c r="L6159" s="21" t="str">
        <f t="shared" si="964"/>
        <v>Saturday</v>
      </c>
      <c r="M6159" s="20">
        <f t="shared" si="965"/>
        <v>9</v>
      </c>
      <c r="N6159" s="19">
        <v>5503.5</v>
      </c>
      <c r="O6159" s="4">
        <f>MATCH(N6159-1,'Supply Data'!$K$12:$K$17)+1</f>
        <v>5</v>
      </c>
      <c r="P6159">
        <f>INDEX('Supply Data'!$L$12:$L$17,'Demand Data'!O6159)</f>
        <v>75</v>
      </c>
      <c r="R6159" t="str">
        <f t="shared" si="966"/>
        <v>13-Sep-08 Saturday 10</v>
      </c>
    </row>
    <row r="6160" spans="4:18" x14ac:dyDescent="0.35">
      <c r="D6160" s="21">
        <f t="shared" si="967"/>
        <v>39704.416666651741</v>
      </c>
      <c r="E6160" s="21" t="b">
        <f t="shared" si="960"/>
        <v>0</v>
      </c>
      <c r="F6160" s="21" t="b">
        <f t="shared" si="961"/>
        <v>0</v>
      </c>
      <c r="G6160" s="20">
        <f t="shared" si="962"/>
        <v>1</v>
      </c>
      <c r="H6160" s="20">
        <f t="shared" si="963"/>
        <v>24</v>
      </c>
      <c r="I6160" s="20">
        <f t="shared" si="968"/>
        <v>11</v>
      </c>
      <c r="J6160" s="21">
        <f t="shared" si="969"/>
        <v>39704</v>
      </c>
      <c r="K6160" s="21"/>
      <c r="L6160" s="21" t="str">
        <f t="shared" si="964"/>
        <v>Saturday</v>
      </c>
      <c r="M6160" s="20">
        <f t="shared" si="965"/>
        <v>9</v>
      </c>
      <c r="N6160" s="19">
        <v>5683.5</v>
      </c>
      <c r="O6160" s="4">
        <f>MATCH(N6160-1,'Supply Data'!$K$12:$K$17)+1</f>
        <v>5</v>
      </c>
      <c r="P6160">
        <f>INDEX('Supply Data'!$L$12:$L$17,'Demand Data'!O6160)</f>
        <v>75</v>
      </c>
      <c r="R6160" t="str">
        <f t="shared" si="966"/>
        <v>13-Sep-08 Saturday 11</v>
      </c>
    </row>
    <row r="6161" spans="4:18" x14ac:dyDescent="0.35">
      <c r="D6161" s="21">
        <f t="shared" si="967"/>
        <v>39704.458333318405</v>
      </c>
      <c r="E6161" s="21" t="b">
        <f t="shared" si="960"/>
        <v>0</v>
      </c>
      <c r="F6161" s="21" t="b">
        <f t="shared" si="961"/>
        <v>0</v>
      </c>
      <c r="G6161" s="20">
        <f t="shared" si="962"/>
        <v>1</v>
      </c>
      <c r="H6161" s="20">
        <f t="shared" si="963"/>
        <v>24</v>
      </c>
      <c r="I6161" s="20">
        <f t="shared" si="968"/>
        <v>12</v>
      </c>
      <c r="J6161" s="21">
        <f t="shared" si="969"/>
        <v>39704</v>
      </c>
      <c r="K6161" s="21"/>
      <c r="L6161" s="21" t="str">
        <f t="shared" si="964"/>
        <v>Saturday</v>
      </c>
      <c r="M6161" s="20">
        <f t="shared" si="965"/>
        <v>9</v>
      </c>
      <c r="N6161" s="19">
        <v>5494.5</v>
      </c>
      <c r="O6161" s="4">
        <f>MATCH(N6161-1,'Supply Data'!$K$12:$K$17)+1</f>
        <v>5</v>
      </c>
      <c r="P6161">
        <f>INDEX('Supply Data'!$L$12:$L$17,'Demand Data'!O6161)</f>
        <v>75</v>
      </c>
      <c r="R6161" t="str">
        <f t="shared" si="966"/>
        <v>13-Sep-08 Saturday 12</v>
      </c>
    </row>
    <row r="6162" spans="4:18" x14ac:dyDescent="0.35">
      <c r="D6162" s="21">
        <f t="shared" si="967"/>
        <v>39704.49999998507</v>
      </c>
      <c r="E6162" s="21" t="b">
        <f t="shared" si="960"/>
        <v>0</v>
      </c>
      <c r="F6162" s="21" t="b">
        <f t="shared" si="961"/>
        <v>0</v>
      </c>
      <c r="G6162" s="20">
        <f t="shared" si="962"/>
        <v>1</v>
      </c>
      <c r="H6162" s="20">
        <f t="shared" si="963"/>
        <v>24</v>
      </c>
      <c r="I6162" s="20">
        <f t="shared" si="968"/>
        <v>13</v>
      </c>
      <c r="J6162" s="21">
        <f t="shared" si="969"/>
        <v>39704</v>
      </c>
      <c r="K6162" s="21"/>
      <c r="L6162" s="21" t="str">
        <f t="shared" si="964"/>
        <v>Saturday</v>
      </c>
      <c r="M6162" s="20">
        <f t="shared" si="965"/>
        <v>9</v>
      </c>
      <c r="N6162" s="19">
        <v>5544</v>
      </c>
      <c r="O6162" s="4">
        <f>MATCH(N6162-1,'Supply Data'!$K$12:$K$17)+1</f>
        <v>5</v>
      </c>
      <c r="P6162">
        <f>INDEX('Supply Data'!$L$12:$L$17,'Demand Data'!O6162)</f>
        <v>75</v>
      </c>
      <c r="R6162" t="str">
        <f t="shared" si="966"/>
        <v>13-Sep-08 Saturday 13</v>
      </c>
    </row>
    <row r="6163" spans="4:18" x14ac:dyDescent="0.35">
      <c r="D6163" s="21">
        <f t="shared" si="967"/>
        <v>39704.541666651734</v>
      </c>
      <c r="E6163" s="21" t="b">
        <f t="shared" si="960"/>
        <v>0</v>
      </c>
      <c r="F6163" s="21" t="b">
        <f t="shared" si="961"/>
        <v>0</v>
      </c>
      <c r="G6163" s="20">
        <f t="shared" si="962"/>
        <v>1</v>
      </c>
      <c r="H6163" s="20">
        <f t="shared" si="963"/>
        <v>24</v>
      </c>
      <c r="I6163" s="20">
        <f t="shared" si="968"/>
        <v>14</v>
      </c>
      <c r="J6163" s="21">
        <f t="shared" si="969"/>
        <v>39704</v>
      </c>
      <c r="K6163" s="21"/>
      <c r="L6163" s="21" t="str">
        <f t="shared" si="964"/>
        <v>Saturday</v>
      </c>
      <c r="M6163" s="20">
        <f t="shared" si="965"/>
        <v>9</v>
      </c>
      <c r="N6163" s="19">
        <v>5614.5</v>
      </c>
      <c r="O6163" s="4">
        <f>MATCH(N6163-1,'Supply Data'!$K$12:$K$17)+1</f>
        <v>5</v>
      </c>
      <c r="P6163">
        <f>INDEX('Supply Data'!$L$12:$L$17,'Demand Data'!O6163)</f>
        <v>75</v>
      </c>
      <c r="R6163" t="str">
        <f t="shared" si="966"/>
        <v>13-Sep-08 Saturday 14</v>
      </c>
    </row>
    <row r="6164" spans="4:18" x14ac:dyDescent="0.35">
      <c r="D6164" s="21">
        <f t="shared" si="967"/>
        <v>39704.583333318398</v>
      </c>
      <c r="E6164" s="21" t="b">
        <f t="shared" si="960"/>
        <v>0</v>
      </c>
      <c r="F6164" s="21" t="b">
        <f t="shared" si="961"/>
        <v>0</v>
      </c>
      <c r="G6164" s="20">
        <f t="shared" si="962"/>
        <v>1</v>
      </c>
      <c r="H6164" s="20">
        <f t="shared" si="963"/>
        <v>24</v>
      </c>
      <c r="I6164" s="20">
        <f t="shared" si="968"/>
        <v>15</v>
      </c>
      <c r="J6164" s="21">
        <f t="shared" si="969"/>
        <v>39704</v>
      </c>
      <c r="K6164" s="21"/>
      <c r="L6164" s="21" t="str">
        <f t="shared" si="964"/>
        <v>Saturday</v>
      </c>
      <c r="M6164" s="20">
        <f t="shared" si="965"/>
        <v>9</v>
      </c>
      <c r="N6164" s="19">
        <v>5508</v>
      </c>
      <c r="O6164" s="4">
        <f>MATCH(N6164-1,'Supply Data'!$K$12:$K$17)+1</f>
        <v>5</v>
      </c>
      <c r="P6164">
        <f>INDEX('Supply Data'!$L$12:$L$17,'Demand Data'!O6164)</f>
        <v>75</v>
      </c>
      <c r="R6164" t="str">
        <f t="shared" si="966"/>
        <v>13-Sep-08 Saturday 15</v>
      </c>
    </row>
    <row r="6165" spans="4:18" x14ac:dyDescent="0.35">
      <c r="D6165" s="21">
        <f t="shared" si="967"/>
        <v>39704.624999985062</v>
      </c>
      <c r="E6165" s="21" t="b">
        <f t="shared" si="960"/>
        <v>0</v>
      </c>
      <c r="F6165" s="21" t="b">
        <f t="shared" si="961"/>
        <v>0</v>
      </c>
      <c r="G6165" s="20">
        <f t="shared" si="962"/>
        <v>1</v>
      </c>
      <c r="H6165" s="20">
        <f t="shared" si="963"/>
        <v>24</v>
      </c>
      <c r="I6165" s="20">
        <f t="shared" si="968"/>
        <v>16</v>
      </c>
      <c r="J6165" s="21">
        <f t="shared" si="969"/>
        <v>39704</v>
      </c>
      <c r="K6165" s="21"/>
      <c r="L6165" s="21" t="str">
        <f t="shared" si="964"/>
        <v>Saturday</v>
      </c>
      <c r="M6165" s="20">
        <f t="shared" si="965"/>
        <v>9</v>
      </c>
      <c r="N6165" s="19">
        <v>5448</v>
      </c>
      <c r="O6165" s="4">
        <f>MATCH(N6165-1,'Supply Data'!$K$12:$K$17)+1</f>
        <v>5</v>
      </c>
      <c r="P6165">
        <f>INDEX('Supply Data'!$L$12:$L$17,'Demand Data'!O6165)</f>
        <v>75</v>
      </c>
      <c r="R6165" t="str">
        <f t="shared" si="966"/>
        <v>13-Sep-08 Saturday 16</v>
      </c>
    </row>
    <row r="6166" spans="4:18" x14ac:dyDescent="0.35">
      <c r="D6166" s="21">
        <f t="shared" si="967"/>
        <v>39704.666666651727</v>
      </c>
      <c r="E6166" s="21" t="b">
        <f t="shared" si="960"/>
        <v>0</v>
      </c>
      <c r="F6166" s="21" t="b">
        <f t="shared" si="961"/>
        <v>0</v>
      </c>
      <c r="G6166" s="20">
        <f t="shared" si="962"/>
        <v>1</v>
      </c>
      <c r="H6166" s="20">
        <f t="shared" si="963"/>
        <v>24</v>
      </c>
      <c r="I6166" s="20">
        <f t="shared" si="968"/>
        <v>17</v>
      </c>
      <c r="J6166" s="21">
        <f t="shared" si="969"/>
        <v>39704</v>
      </c>
      <c r="K6166" s="21"/>
      <c r="L6166" s="21" t="str">
        <f t="shared" si="964"/>
        <v>Saturday</v>
      </c>
      <c r="M6166" s="20">
        <f t="shared" si="965"/>
        <v>9</v>
      </c>
      <c r="N6166" s="19">
        <v>5373</v>
      </c>
      <c r="O6166" s="4">
        <f>MATCH(N6166-1,'Supply Data'!$K$12:$K$17)+1</f>
        <v>5</v>
      </c>
      <c r="P6166">
        <f>INDEX('Supply Data'!$L$12:$L$17,'Demand Data'!O6166)</f>
        <v>75</v>
      </c>
      <c r="R6166" t="str">
        <f t="shared" si="966"/>
        <v>13-Sep-08 Saturday 17</v>
      </c>
    </row>
    <row r="6167" spans="4:18" x14ac:dyDescent="0.35">
      <c r="D6167" s="21">
        <f t="shared" si="967"/>
        <v>39704.708333318391</v>
      </c>
      <c r="E6167" s="21" t="b">
        <f t="shared" si="960"/>
        <v>0</v>
      </c>
      <c r="F6167" s="21" t="b">
        <f t="shared" si="961"/>
        <v>0</v>
      </c>
      <c r="G6167" s="20">
        <f t="shared" si="962"/>
        <v>1</v>
      </c>
      <c r="H6167" s="20">
        <f t="shared" si="963"/>
        <v>24</v>
      </c>
      <c r="I6167" s="20">
        <f t="shared" si="968"/>
        <v>18</v>
      </c>
      <c r="J6167" s="21">
        <f t="shared" si="969"/>
        <v>39704</v>
      </c>
      <c r="K6167" s="21"/>
      <c r="L6167" s="21" t="str">
        <f t="shared" si="964"/>
        <v>Saturday</v>
      </c>
      <c r="M6167" s="20">
        <f t="shared" si="965"/>
        <v>9</v>
      </c>
      <c r="N6167" s="19">
        <v>5671.5</v>
      </c>
      <c r="O6167" s="4">
        <f>MATCH(N6167-1,'Supply Data'!$K$12:$K$17)+1</f>
        <v>5</v>
      </c>
      <c r="P6167">
        <f>INDEX('Supply Data'!$L$12:$L$17,'Demand Data'!O6167)</f>
        <v>75</v>
      </c>
      <c r="R6167" t="str">
        <f t="shared" si="966"/>
        <v>13-Sep-08 Saturday 18</v>
      </c>
    </row>
    <row r="6168" spans="4:18" x14ac:dyDescent="0.35">
      <c r="D6168" s="21">
        <f t="shared" si="967"/>
        <v>39704.749999985055</v>
      </c>
      <c r="E6168" s="21" t="b">
        <f t="shared" si="960"/>
        <v>0</v>
      </c>
      <c r="F6168" s="21" t="b">
        <f t="shared" si="961"/>
        <v>0</v>
      </c>
      <c r="G6168" s="20">
        <f t="shared" si="962"/>
        <v>1</v>
      </c>
      <c r="H6168" s="20">
        <f t="shared" si="963"/>
        <v>24</v>
      </c>
      <c r="I6168" s="20">
        <f t="shared" si="968"/>
        <v>19</v>
      </c>
      <c r="J6168" s="21">
        <f t="shared" si="969"/>
        <v>39704</v>
      </c>
      <c r="K6168" s="21"/>
      <c r="L6168" s="21" t="str">
        <f t="shared" si="964"/>
        <v>Saturday</v>
      </c>
      <c r="M6168" s="20">
        <f t="shared" si="965"/>
        <v>9</v>
      </c>
      <c r="N6168" s="19">
        <v>5793</v>
      </c>
      <c r="O6168" s="4">
        <f>MATCH(N6168-1,'Supply Data'!$K$12:$K$17)+1</f>
        <v>5</v>
      </c>
      <c r="P6168">
        <f>INDEX('Supply Data'!$L$12:$L$17,'Demand Data'!O6168)</f>
        <v>75</v>
      </c>
      <c r="R6168" t="str">
        <f t="shared" si="966"/>
        <v>13-Sep-08 Saturday 19</v>
      </c>
    </row>
    <row r="6169" spans="4:18" x14ac:dyDescent="0.35">
      <c r="D6169" s="21">
        <f t="shared" si="967"/>
        <v>39704.791666651719</v>
      </c>
      <c r="E6169" s="21" t="b">
        <f t="shared" si="960"/>
        <v>0</v>
      </c>
      <c r="F6169" s="21" t="b">
        <f t="shared" si="961"/>
        <v>0</v>
      </c>
      <c r="G6169" s="20">
        <f t="shared" si="962"/>
        <v>1</v>
      </c>
      <c r="H6169" s="20">
        <f t="shared" si="963"/>
        <v>24</v>
      </c>
      <c r="I6169" s="20">
        <f t="shared" si="968"/>
        <v>20</v>
      </c>
      <c r="J6169" s="21">
        <f t="shared" si="969"/>
        <v>39704</v>
      </c>
      <c r="K6169" s="21"/>
      <c r="L6169" s="21" t="str">
        <f t="shared" si="964"/>
        <v>Saturday</v>
      </c>
      <c r="M6169" s="20">
        <f t="shared" si="965"/>
        <v>9</v>
      </c>
      <c r="N6169" s="19">
        <v>5632.5</v>
      </c>
      <c r="O6169" s="4">
        <f>MATCH(N6169-1,'Supply Data'!$K$12:$K$17)+1</f>
        <v>5</v>
      </c>
      <c r="P6169">
        <f>INDEX('Supply Data'!$L$12:$L$17,'Demand Data'!O6169)</f>
        <v>75</v>
      </c>
      <c r="R6169" t="str">
        <f t="shared" si="966"/>
        <v>13-Sep-08 Saturday 20</v>
      </c>
    </row>
    <row r="6170" spans="4:18" x14ac:dyDescent="0.35">
      <c r="D6170" s="21">
        <f t="shared" si="967"/>
        <v>39704.833333318384</v>
      </c>
      <c r="E6170" s="21" t="b">
        <f t="shared" si="960"/>
        <v>0</v>
      </c>
      <c r="F6170" s="21" t="b">
        <f t="shared" si="961"/>
        <v>0</v>
      </c>
      <c r="G6170" s="20">
        <f t="shared" si="962"/>
        <v>1</v>
      </c>
      <c r="H6170" s="20">
        <f t="shared" si="963"/>
        <v>24</v>
      </c>
      <c r="I6170" s="20">
        <f t="shared" si="968"/>
        <v>21</v>
      </c>
      <c r="J6170" s="21">
        <f t="shared" si="969"/>
        <v>39704</v>
      </c>
      <c r="K6170" s="21"/>
      <c r="L6170" s="21" t="str">
        <f t="shared" si="964"/>
        <v>Saturday</v>
      </c>
      <c r="M6170" s="20">
        <f t="shared" si="965"/>
        <v>9</v>
      </c>
      <c r="N6170" s="19">
        <v>5376</v>
      </c>
      <c r="O6170" s="4">
        <f>MATCH(N6170-1,'Supply Data'!$K$12:$K$17)+1</f>
        <v>5</v>
      </c>
      <c r="P6170">
        <f>INDEX('Supply Data'!$L$12:$L$17,'Demand Data'!O6170)</f>
        <v>75</v>
      </c>
      <c r="R6170" t="str">
        <f t="shared" si="966"/>
        <v>13-Sep-08 Saturday 21</v>
      </c>
    </row>
    <row r="6171" spans="4:18" x14ac:dyDescent="0.35">
      <c r="D6171" s="21">
        <f t="shared" si="967"/>
        <v>39704.874999985048</v>
      </c>
      <c r="E6171" s="21" t="b">
        <f t="shared" si="960"/>
        <v>0</v>
      </c>
      <c r="F6171" s="21" t="b">
        <f t="shared" si="961"/>
        <v>0</v>
      </c>
      <c r="G6171" s="20">
        <f t="shared" si="962"/>
        <v>1</v>
      </c>
      <c r="H6171" s="20">
        <f t="shared" si="963"/>
        <v>24</v>
      </c>
      <c r="I6171" s="20">
        <f t="shared" si="968"/>
        <v>22</v>
      </c>
      <c r="J6171" s="21">
        <f t="shared" si="969"/>
        <v>39704</v>
      </c>
      <c r="K6171" s="21"/>
      <c r="L6171" s="21" t="str">
        <f t="shared" si="964"/>
        <v>Saturday</v>
      </c>
      <c r="M6171" s="20">
        <f t="shared" si="965"/>
        <v>9</v>
      </c>
      <c r="N6171" s="19">
        <v>4930.5</v>
      </c>
      <c r="O6171" s="4">
        <f>MATCH(N6171-1,'Supply Data'!$K$12:$K$17)+1</f>
        <v>5</v>
      </c>
      <c r="P6171">
        <f>INDEX('Supply Data'!$L$12:$L$17,'Demand Data'!O6171)</f>
        <v>75</v>
      </c>
      <c r="R6171" t="str">
        <f t="shared" si="966"/>
        <v>13-Sep-08 Saturday 22</v>
      </c>
    </row>
    <row r="6172" spans="4:18" x14ac:dyDescent="0.35">
      <c r="D6172" s="21">
        <f t="shared" si="967"/>
        <v>39704.916666651712</v>
      </c>
      <c r="E6172" s="21" t="b">
        <f t="shared" si="960"/>
        <v>0</v>
      </c>
      <c r="F6172" s="21" t="b">
        <f t="shared" si="961"/>
        <v>0</v>
      </c>
      <c r="G6172" s="20">
        <f t="shared" si="962"/>
        <v>1</v>
      </c>
      <c r="H6172" s="20">
        <f t="shared" si="963"/>
        <v>24</v>
      </c>
      <c r="I6172" s="20">
        <f t="shared" si="968"/>
        <v>23</v>
      </c>
      <c r="J6172" s="21">
        <f t="shared" si="969"/>
        <v>39704</v>
      </c>
      <c r="K6172" s="21"/>
      <c r="L6172" s="21" t="str">
        <f t="shared" si="964"/>
        <v>Saturday</v>
      </c>
      <c r="M6172" s="20">
        <f t="shared" si="965"/>
        <v>9</v>
      </c>
      <c r="N6172" s="19">
        <v>4548</v>
      </c>
      <c r="O6172" s="4">
        <f>MATCH(N6172-1,'Supply Data'!$K$12:$K$17)+1</f>
        <v>4</v>
      </c>
      <c r="P6172">
        <f>INDEX('Supply Data'!$L$12:$L$17,'Demand Data'!O6172)</f>
        <v>50</v>
      </c>
      <c r="R6172" t="str">
        <f t="shared" si="966"/>
        <v>13-Sep-08 Saturday 23</v>
      </c>
    </row>
    <row r="6173" spans="4:18" x14ac:dyDescent="0.35">
      <c r="D6173" s="21">
        <f t="shared" si="967"/>
        <v>39704.958333318376</v>
      </c>
      <c r="E6173" s="21" t="b">
        <f t="shared" si="960"/>
        <v>0</v>
      </c>
      <c r="F6173" s="21" t="b">
        <f t="shared" si="961"/>
        <v>0</v>
      </c>
      <c r="G6173" s="20">
        <f t="shared" si="962"/>
        <v>1</v>
      </c>
      <c r="H6173" s="20">
        <f t="shared" si="963"/>
        <v>24</v>
      </c>
      <c r="I6173" s="20">
        <f t="shared" si="968"/>
        <v>24</v>
      </c>
      <c r="J6173" s="21">
        <f t="shared" si="969"/>
        <v>39704</v>
      </c>
      <c r="K6173" s="21"/>
      <c r="L6173" s="21" t="str">
        <f t="shared" si="964"/>
        <v>Saturday</v>
      </c>
      <c r="M6173" s="20">
        <f t="shared" si="965"/>
        <v>9</v>
      </c>
      <c r="N6173" s="19">
        <v>4246.5</v>
      </c>
      <c r="O6173" s="4">
        <f>MATCH(N6173-1,'Supply Data'!$K$12:$K$17)+1</f>
        <v>4</v>
      </c>
      <c r="P6173">
        <f>INDEX('Supply Data'!$L$12:$L$17,'Demand Data'!O6173)</f>
        <v>50</v>
      </c>
      <c r="R6173" t="str">
        <f t="shared" si="966"/>
        <v>13-Sep-08 Saturday 24</v>
      </c>
    </row>
    <row r="6174" spans="4:18" x14ac:dyDescent="0.35">
      <c r="D6174" s="21">
        <f t="shared" si="967"/>
        <v>39704.999999985041</v>
      </c>
      <c r="E6174" s="21" t="b">
        <f t="shared" si="960"/>
        <v>0</v>
      </c>
      <c r="F6174" s="21" t="b">
        <f t="shared" si="961"/>
        <v>0</v>
      </c>
      <c r="G6174" s="20">
        <f t="shared" si="962"/>
        <v>1</v>
      </c>
      <c r="H6174" s="20">
        <f t="shared" si="963"/>
        <v>24</v>
      </c>
      <c r="I6174" s="20">
        <f t="shared" si="968"/>
        <v>1</v>
      </c>
      <c r="J6174" s="21">
        <f t="shared" si="969"/>
        <v>39705</v>
      </c>
      <c r="K6174" s="21"/>
      <c r="L6174" s="21" t="str">
        <f t="shared" si="964"/>
        <v>Sunday</v>
      </c>
      <c r="M6174" s="20">
        <f t="shared" si="965"/>
        <v>9</v>
      </c>
      <c r="N6174" s="19">
        <v>4126.5</v>
      </c>
      <c r="O6174" s="4">
        <f>MATCH(N6174-1,'Supply Data'!$K$12:$K$17)+1</f>
        <v>4</v>
      </c>
      <c r="P6174">
        <f>INDEX('Supply Data'!$L$12:$L$17,'Demand Data'!O6174)</f>
        <v>50</v>
      </c>
      <c r="R6174" t="str">
        <f t="shared" si="966"/>
        <v>14-Sep-08 Sunday 1</v>
      </c>
    </row>
    <row r="6175" spans="4:18" x14ac:dyDescent="0.35">
      <c r="D6175" s="21">
        <f t="shared" si="967"/>
        <v>39705.041666651705</v>
      </c>
      <c r="E6175" s="21" t="b">
        <f t="shared" si="960"/>
        <v>0</v>
      </c>
      <c r="F6175" s="21" t="b">
        <f t="shared" si="961"/>
        <v>0</v>
      </c>
      <c r="G6175" s="20">
        <f t="shared" si="962"/>
        <v>1</v>
      </c>
      <c r="H6175" s="20">
        <f t="shared" si="963"/>
        <v>24</v>
      </c>
      <c r="I6175" s="20">
        <f t="shared" si="968"/>
        <v>2</v>
      </c>
      <c r="J6175" s="21">
        <f t="shared" si="969"/>
        <v>39705</v>
      </c>
      <c r="K6175" s="21"/>
      <c r="L6175" s="21" t="str">
        <f t="shared" si="964"/>
        <v>Sunday</v>
      </c>
      <c r="M6175" s="20">
        <f t="shared" si="965"/>
        <v>9</v>
      </c>
      <c r="N6175" s="19">
        <v>3949.5</v>
      </c>
      <c r="O6175" s="4">
        <f>MATCH(N6175-1,'Supply Data'!$K$12:$K$17)+1</f>
        <v>4</v>
      </c>
      <c r="P6175">
        <f>INDEX('Supply Data'!$L$12:$L$17,'Demand Data'!O6175)</f>
        <v>50</v>
      </c>
      <c r="R6175" t="str">
        <f t="shared" si="966"/>
        <v>14-Sep-08 Sunday 2</v>
      </c>
    </row>
    <row r="6176" spans="4:18" x14ac:dyDescent="0.35">
      <c r="D6176" s="21">
        <f t="shared" si="967"/>
        <v>39705.083333318369</v>
      </c>
      <c r="E6176" s="21" t="b">
        <f t="shared" si="960"/>
        <v>0</v>
      </c>
      <c r="F6176" s="21" t="b">
        <f t="shared" si="961"/>
        <v>0</v>
      </c>
      <c r="G6176" s="20">
        <f t="shared" si="962"/>
        <v>1</v>
      </c>
      <c r="H6176" s="20">
        <f t="shared" si="963"/>
        <v>24</v>
      </c>
      <c r="I6176" s="20">
        <f t="shared" si="968"/>
        <v>3</v>
      </c>
      <c r="J6176" s="21">
        <f t="shared" si="969"/>
        <v>39705</v>
      </c>
      <c r="K6176" s="21"/>
      <c r="L6176" s="21" t="str">
        <f t="shared" si="964"/>
        <v>Sunday</v>
      </c>
      <c r="M6176" s="20">
        <f t="shared" si="965"/>
        <v>9</v>
      </c>
      <c r="N6176" s="19">
        <v>3846</v>
      </c>
      <c r="O6176" s="4">
        <f>MATCH(N6176-1,'Supply Data'!$K$12:$K$17)+1</f>
        <v>4</v>
      </c>
      <c r="P6176">
        <f>INDEX('Supply Data'!$L$12:$L$17,'Demand Data'!O6176)</f>
        <v>50</v>
      </c>
      <c r="R6176" t="str">
        <f t="shared" si="966"/>
        <v>14-Sep-08 Sunday 3</v>
      </c>
    </row>
    <row r="6177" spans="4:18" x14ac:dyDescent="0.35">
      <c r="D6177" s="21">
        <f t="shared" si="967"/>
        <v>39705.124999985033</v>
      </c>
      <c r="E6177" s="21" t="b">
        <f t="shared" si="960"/>
        <v>0</v>
      </c>
      <c r="F6177" s="21" t="b">
        <f t="shared" si="961"/>
        <v>0</v>
      </c>
      <c r="G6177" s="20">
        <f t="shared" si="962"/>
        <v>1</v>
      </c>
      <c r="H6177" s="20">
        <f t="shared" si="963"/>
        <v>24</v>
      </c>
      <c r="I6177" s="20">
        <f t="shared" si="968"/>
        <v>4</v>
      </c>
      <c r="J6177" s="21">
        <f t="shared" si="969"/>
        <v>39705</v>
      </c>
      <c r="K6177" s="21"/>
      <c r="L6177" s="21" t="str">
        <f t="shared" si="964"/>
        <v>Sunday</v>
      </c>
      <c r="M6177" s="20">
        <f t="shared" si="965"/>
        <v>9</v>
      </c>
      <c r="N6177" s="19">
        <v>3796.5</v>
      </c>
      <c r="O6177" s="4">
        <f>MATCH(N6177-1,'Supply Data'!$K$12:$K$17)+1</f>
        <v>4</v>
      </c>
      <c r="P6177">
        <f>INDEX('Supply Data'!$L$12:$L$17,'Demand Data'!O6177)</f>
        <v>50</v>
      </c>
      <c r="R6177" t="str">
        <f t="shared" si="966"/>
        <v>14-Sep-08 Sunday 4</v>
      </c>
    </row>
    <row r="6178" spans="4:18" x14ac:dyDescent="0.35">
      <c r="D6178" s="21">
        <f t="shared" si="967"/>
        <v>39705.166666651698</v>
      </c>
      <c r="E6178" s="21" t="b">
        <f t="shared" si="960"/>
        <v>0</v>
      </c>
      <c r="F6178" s="21" t="b">
        <f t="shared" si="961"/>
        <v>0</v>
      </c>
      <c r="G6178" s="20">
        <f t="shared" si="962"/>
        <v>1</v>
      </c>
      <c r="H6178" s="20">
        <f t="shared" si="963"/>
        <v>24</v>
      </c>
      <c r="I6178" s="20">
        <f t="shared" si="968"/>
        <v>5</v>
      </c>
      <c r="J6178" s="21">
        <f t="shared" si="969"/>
        <v>39705</v>
      </c>
      <c r="K6178" s="21"/>
      <c r="L6178" s="21" t="str">
        <f t="shared" si="964"/>
        <v>Sunday</v>
      </c>
      <c r="M6178" s="20">
        <f t="shared" si="965"/>
        <v>9</v>
      </c>
      <c r="N6178" s="19">
        <v>3832.5</v>
      </c>
      <c r="O6178" s="4">
        <f>MATCH(N6178-1,'Supply Data'!$K$12:$K$17)+1</f>
        <v>4</v>
      </c>
      <c r="P6178">
        <f>INDEX('Supply Data'!$L$12:$L$17,'Demand Data'!O6178)</f>
        <v>50</v>
      </c>
      <c r="R6178" t="str">
        <f t="shared" si="966"/>
        <v>14-Sep-08 Sunday 5</v>
      </c>
    </row>
    <row r="6179" spans="4:18" x14ac:dyDescent="0.35">
      <c r="D6179" s="21">
        <f t="shared" si="967"/>
        <v>39705.208333318362</v>
      </c>
      <c r="E6179" s="21" t="b">
        <f t="shared" si="960"/>
        <v>0</v>
      </c>
      <c r="F6179" s="21" t="b">
        <f t="shared" si="961"/>
        <v>0</v>
      </c>
      <c r="G6179" s="20">
        <f t="shared" si="962"/>
        <v>1</v>
      </c>
      <c r="H6179" s="20">
        <f t="shared" si="963"/>
        <v>24</v>
      </c>
      <c r="I6179" s="20">
        <f t="shared" si="968"/>
        <v>6</v>
      </c>
      <c r="J6179" s="21">
        <f t="shared" si="969"/>
        <v>39705</v>
      </c>
      <c r="K6179" s="21"/>
      <c r="L6179" s="21" t="str">
        <f t="shared" si="964"/>
        <v>Sunday</v>
      </c>
      <c r="M6179" s="20">
        <f t="shared" si="965"/>
        <v>9</v>
      </c>
      <c r="N6179" s="19">
        <v>3976.5</v>
      </c>
      <c r="O6179" s="4">
        <f>MATCH(N6179-1,'Supply Data'!$K$12:$K$17)+1</f>
        <v>4</v>
      </c>
      <c r="P6179">
        <f>INDEX('Supply Data'!$L$12:$L$17,'Demand Data'!O6179)</f>
        <v>50</v>
      </c>
      <c r="R6179" t="str">
        <f t="shared" si="966"/>
        <v>14-Sep-08 Sunday 6</v>
      </c>
    </row>
    <row r="6180" spans="4:18" x14ac:dyDescent="0.35">
      <c r="D6180" s="21">
        <f t="shared" si="967"/>
        <v>39705.249999985026</v>
      </c>
      <c r="E6180" s="21" t="b">
        <f t="shared" si="960"/>
        <v>0</v>
      </c>
      <c r="F6180" s="21" t="b">
        <f t="shared" si="961"/>
        <v>0</v>
      </c>
      <c r="G6180" s="20">
        <f t="shared" si="962"/>
        <v>1</v>
      </c>
      <c r="H6180" s="20">
        <f t="shared" si="963"/>
        <v>24</v>
      </c>
      <c r="I6180" s="20">
        <f t="shared" si="968"/>
        <v>7</v>
      </c>
      <c r="J6180" s="21">
        <f t="shared" si="969"/>
        <v>39705</v>
      </c>
      <c r="K6180" s="21"/>
      <c r="L6180" s="21" t="str">
        <f t="shared" si="964"/>
        <v>Sunday</v>
      </c>
      <c r="M6180" s="20">
        <f t="shared" si="965"/>
        <v>9</v>
      </c>
      <c r="N6180" s="19">
        <v>3960</v>
      </c>
      <c r="O6180" s="4">
        <f>MATCH(N6180-1,'Supply Data'!$K$12:$K$17)+1</f>
        <v>4</v>
      </c>
      <c r="P6180">
        <f>INDEX('Supply Data'!$L$12:$L$17,'Demand Data'!O6180)</f>
        <v>50</v>
      </c>
      <c r="R6180" t="str">
        <f t="shared" si="966"/>
        <v>14-Sep-08 Sunday 7</v>
      </c>
    </row>
    <row r="6181" spans="4:18" x14ac:dyDescent="0.35">
      <c r="D6181" s="21">
        <f t="shared" si="967"/>
        <v>39705.29166665169</v>
      </c>
      <c r="E6181" s="21" t="b">
        <f t="shared" si="960"/>
        <v>0</v>
      </c>
      <c r="F6181" s="21" t="b">
        <f t="shared" si="961"/>
        <v>0</v>
      </c>
      <c r="G6181" s="20">
        <f t="shared" si="962"/>
        <v>1</v>
      </c>
      <c r="H6181" s="20">
        <f t="shared" si="963"/>
        <v>24</v>
      </c>
      <c r="I6181" s="20">
        <f t="shared" si="968"/>
        <v>8</v>
      </c>
      <c r="J6181" s="21">
        <f t="shared" si="969"/>
        <v>39705</v>
      </c>
      <c r="K6181" s="21"/>
      <c r="L6181" s="21" t="str">
        <f t="shared" si="964"/>
        <v>Sunday</v>
      </c>
      <c r="M6181" s="20">
        <f t="shared" si="965"/>
        <v>9</v>
      </c>
      <c r="N6181" s="19">
        <v>4341</v>
      </c>
      <c r="O6181" s="4">
        <f>MATCH(N6181-1,'Supply Data'!$K$12:$K$17)+1</f>
        <v>4</v>
      </c>
      <c r="P6181">
        <f>INDEX('Supply Data'!$L$12:$L$17,'Demand Data'!O6181)</f>
        <v>50</v>
      </c>
      <c r="R6181" t="str">
        <f t="shared" si="966"/>
        <v>14-Sep-08 Sunday 8</v>
      </c>
    </row>
    <row r="6182" spans="4:18" x14ac:dyDescent="0.35">
      <c r="D6182" s="21">
        <f t="shared" si="967"/>
        <v>39705.333333318355</v>
      </c>
      <c r="E6182" s="21" t="b">
        <f t="shared" si="960"/>
        <v>0</v>
      </c>
      <c r="F6182" s="21" t="b">
        <f t="shared" si="961"/>
        <v>0</v>
      </c>
      <c r="G6182" s="20">
        <f t="shared" si="962"/>
        <v>1</v>
      </c>
      <c r="H6182" s="20">
        <f t="shared" si="963"/>
        <v>24</v>
      </c>
      <c r="I6182" s="20">
        <f t="shared" si="968"/>
        <v>9</v>
      </c>
      <c r="J6182" s="21">
        <f t="shared" si="969"/>
        <v>39705</v>
      </c>
      <c r="K6182" s="21"/>
      <c r="L6182" s="21" t="str">
        <f t="shared" si="964"/>
        <v>Sunday</v>
      </c>
      <c r="M6182" s="20">
        <f t="shared" si="965"/>
        <v>9</v>
      </c>
      <c r="N6182" s="19">
        <v>4851</v>
      </c>
      <c r="O6182" s="4">
        <f>MATCH(N6182-1,'Supply Data'!$K$12:$K$17)+1</f>
        <v>5</v>
      </c>
      <c r="P6182">
        <f>INDEX('Supply Data'!$L$12:$L$17,'Demand Data'!O6182)</f>
        <v>75</v>
      </c>
      <c r="R6182" t="str">
        <f t="shared" si="966"/>
        <v>14-Sep-08 Sunday 9</v>
      </c>
    </row>
    <row r="6183" spans="4:18" x14ac:dyDescent="0.35">
      <c r="D6183" s="21">
        <f t="shared" si="967"/>
        <v>39705.374999985019</v>
      </c>
      <c r="E6183" s="21" t="b">
        <f t="shared" si="960"/>
        <v>0</v>
      </c>
      <c r="F6183" s="21" t="b">
        <f t="shared" si="961"/>
        <v>0</v>
      </c>
      <c r="G6183" s="20">
        <f t="shared" si="962"/>
        <v>1</v>
      </c>
      <c r="H6183" s="20">
        <f t="shared" si="963"/>
        <v>24</v>
      </c>
      <c r="I6183" s="20">
        <f t="shared" si="968"/>
        <v>10</v>
      </c>
      <c r="J6183" s="21">
        <f t="shared" si="969"/>
        <v>39705</v>
      </c>
      <c r="K6183" s="21"/>
      <c r="L6183" s="21" t="str">
        <f t="shared" si="964"/>
        <v>Sunday</v>
      </c>
      <c r="M6183" s="20">
        <f t="shared" si="965"/>
        <v>9</v>
      </c>
      <c r="N6183" s="19">
        <v>5109</v>
      </c>
      <c r="O6183" s="4">
        <f>MATCH(N6183-1,'Supply Data'!$K$12:$K$17)+1</f>
        <v>5</v>
      </c>
      <c r="P6183">
        <f>INDEX('Supply Data'!$L$12:$L$17,'Demand Data'!O6183)</f>
        <v>75</v>
      </c>
      <c r="R6183" t="str">
        <f t="shared" si="966"/>
        <v>14-Sep-08 Sunday 10</v>
      </c>
    </row>
    <row r="6184" spans="4:18" x14ac:dyDescent="0.35">
      <c r="D6184" s="21">
        <f t="shared" si="967"/>
        <v>39705.416666651683</v>
      </c>
      <c r="E6184" s="21" t="b">
        <f t="shared" si="960"/>
        <v>0</v>
      </c>
      <c r="F6184" s="21" t="b">
        <f t="shared" si="961"/>
        <v>0</v>
      </c>
      <c r="G6184" s="20">
        <f t="shared" si="962"/>
        <v>1</v>
      </c>
      <c r="H6184" s="20">
        <f t="shared" si="963"/>
        <v>24</v>
      </c>
      <c r="I6184" s="20">
        <f t="shared" si="968"/>
        <v>11</v>
      </c>
      <c r="J6184" s="21">
        <f t="shared" si="969"/>
        <v>39705</v>
      </c>
      <c r="K6184" s="21"/>
      <c r="L6184" s="21" t="str">
        <f t="shared" si="964"/>
        <v>Sunday</v>
      </c>
      <c r="M6184" s="20">
        <f t="shared" si="965"/>
        <v>9</v>
      </c>
      <c r="N6184" s="19">
        <v>5377.5</v>
      </c>
      <c r="O6184" s="4">
        <f>MATCH(N6184-1,'Supply Data'!$K$12:$K$17)+1</f>
        <v>5</v>
      </c>
      <c r="P6184">
        <f>INDEX('Supply Data'!$L$12:$L$17,'Demand Data'!O6184)</f>
        <v>75</v>
      </c>
      <c r="R6184" t="str">
        <f t="shared" si="966"/>
        <v>14-Sep-08 Sunday 11</v>
      </c>
    </row>
    <row r="6185" spans="4:18" x14ac:dyDescent="0.35">
      <c r="D6185" s="21">
        <f t="shared" si="967"/>
        <v>39705.458333318347</v>
      </c>
      <c r="E6185" s="21" t="b">
        <f t="shared" si="960"/>
        <v>0</v>
      </c>
      <c r="F6185" s="21" t="b">
        <f t="shared" si="961"/>
        <v>0</v>
      </c>
      <c r="G6185" s="20">
        <f t="shared" si="962"/>
        <v>1</v>
      </c>
      <c r="H6185" s="20">
        <f t="shared" si="963"/>
        <v>24</v>
      </c>
      <c r="I6185" s="20">
        <f t="shared" si="968"/>
        <v>12</v>
      </c>
      <c r="J6185" s="21">
        <f t="shared" si="969"/>
        <v>39705</v>
      </c>
      <c r="K6185" s="21"/>
      <c r="L6185" s="21" t="str">
        <f t="shared" si="964"/>
        <v>Sunday</v>
      </c>
      <c r="M6185" s="20">
        <f t="shared" si="965"/>
        <v>9</v>
      </c>
      <c r="N6185" s="19">
        <v>5139</v>
      </c>
      <c r="O6185" s="4">
        <f>MATCH(N6185-1,'Supply Data'!$K$12:$K$17)+1</f>
        <v>5</v>
      </c>
      <c r="P6185">
        <f>INDEX('Supply Data'!$L$12:$L$17,'Demand Data'!O6185)</f>
        <v>75</v>
      </c>
      <c r="R6185" t="str">
        <f t="shared" si="966"/>
        <v>14-Sep-08 Sunday 12</v>
      </c>
    </row>
    <row r="6186" spans="4:18" x14ac:dyDescent="0.35">
      <c r="D6186" s="21">
        <f t="shared" si="967"/>
        <v>39705.499999985012</v>
      </c>
      <c r="E6186" s="21" t="b">
        <f t="shared" si="960"/>
        <v>0</v>
      </c>
      <c r="F6186" s="21" t="b">
        <f t="shared" si="961"/>
        <v>0</v>
      </c>
      <c r="G6186" s="20">
        <f t="shared" si="962"/>
        <v>1</v>
      </c>
      <c r="H6186" s="20">
        <f t="shared" si="963"/>
        <v>24</v>
      </c>
      <c r="I6186" s="20">
        <f t="shared" si="968"/>
        <v>13</v>
      </c>
      <c r="J6186" s="21">
        <f t="shared" si="969"/>
        <v>39705</v>
      </c>
      <c r="K6186" s="21"/>
      <c r="L6186" s="21" t="str">
        <f t="shared" si="964"/>
        <v>Sunday</v>
      </c>
      <c r="M6186" s="20">
        <f t="shared" si="965"/>
        <v>9</v>
      </c>
      <c r="N6186" s="19">
        <v>5136</v>
      </c>
      <c r="O6186" s="4">
        <f>MATCH(N6186-1,'Supply Data'!$K$12:$K$17)+1</f>
        <v>5</v>
      </c>
      <c r="P6186">
        <f>INDEX('Supply Data'!$L$12:$L$17,'Demand Data'!O6186)</f>
        <v>75</v>
      </c>
      <c r="R6186" t="str">
        <f t="shared" si="966"/>
        <v>14-Sep-08 Sunday 13</v>
      </c>
    </row>
    <row r="6187" spans="4:18" x14ac:dyDescent="0.35">
      <c r="D6187" s="21">
        <f t="shared" si="967"/>
        <v>39705.541666651676</v>
      </c>
      <c r="E6187" s="21" t="b">
        <f t="shared" si="960"/>
        <v>0</v>
      </c>
      <c r="F6187" s="21" t="b">
        <f t="shared" si="961"/>
        <v>0</v>
      </c>
      <c r="G6187" s="20">
        <f t="shared" si="962"/>
        <v>1</v>
      </c>
      <c r="H6187" s="20">
        <f t="shared" si="963"/>
        <v>24</v>
      </c>
      <c r="I6187" s="20">
        <f t="shared" si="968"/>
        <v>14</v>
      </c>
      <c r="J6187" s="21">
        <f t="shared" si="969"/>
        <v>39705</v>
      </c>
      <c r="K6187" s="21"/>
      <c r="L6187" s="21" t="str">
        <f t="shared" si="964"/>
        <v>Sunday</v>
      </c>
      <c r="M6187" s="20">
        <f t="shared" si="965"/>
        <v>9</v>
      </c>
      <c r="N6187" s="19">
        <v>5145</v>
      </c>
      <c r="O6187" s="4">
        <f>MATCH(N6187-1,'Supply Data'!$K$12:$K$17)+1</f>
        <v>5</v>
      </c>
      <c r="P6187">
        <f>INDEX('Supply Data'!$L$12:$L$17,'Demand Data'!O6187)</f>
        <v>75</v>
      </c>
      <c r="R6187" t="str">
        <f t="shared" si="966"/>
        <v>14-Sep-08 Sunday 14</v>
      </c>
    </row>
    <row r="6188" spans="4:18" x14ac:dyDescent="0.35">
      <c r="D6188" s="21">
        <f t="shared" si="967"/>
        <v>39705.58333331834</v>
      </c>
      <c r="E6188" s="21" t="b">
        <f t="shared" si="960"/>
        <v>0</v>
      </c>
      <c r="F6188" s="21" t="b">
        <f t="shared" si="961"/>
        <v>0</v>
      </c>
      <c r="G6188" s="20">
        <f t="shared" si="962"/>
        <v>1</v>
      </c>
      <c r="H6188" s="20">
        <f t="shared" si="963"/>
        <v>24</v>
      </c>
      <c r="I6188" s="20">
        <f t="shared" si="968"/>
        <v>15</v>
      </c>
      <c r="J6188" s="21">
        <f t="shared" si="969"/>
        <v>39705</v>
      </c>
      <c r="K6188" s="21"/>
      <c r="L6188" s="21" t="str">
        <f t="shared" si="964"/>
        <v>Sunday</v>
      </c>
      <c r="M6188" s="20">
        <f t="shared" si="965"/>
        <v>9</v>
      </c>
      <c r="N6188" s="19">
        <v>5043</v>
      </c>
      <c r="O6188" s="4">
        <f>MATCH(N6188-1,'Supply Data'!$K$12:$K$17)+1</f>
        <v>5</v>
      </c>
      <c r="P6188">
        <f>INDEX('Supply Data'!$L$12:$L$17,'Demand Data'!O6188)</f>
        <v>75</v>
      </c>
      <c r="R6188" t="str">
        <f t="shared" si="966"/>
        <v>14-Sep-08 Sunday 15</v>
      </c>
    </row>
    <row r="6189" spans="4:18" x14ac:dyDescent="0.35">
      <c r="D6189" s="21">
        <f t="shared" si="967"/>
        <v>39705.624999985004</v>
      </c>
      <c r="E6189" s="21" t="b">
        <f t="shared" si="960"/>
        <v>0</v>
      </c>
      <c r="F6189" s="21" t="b">
        <f t="shared" si="961"/>
        <v>0</v>
      </c>
      <c r="G6189" s="20">
        <f t="shared" si="962"/>
        <v>1</v>
      </c>
      <c r="H6189" s="20">
        <f t="shared" si="963"/>
        <v>24</v>
      </c>
      <c r="I6189" s="20">
        <f t="shared" si="968"/>
        <v>16</v>
      </c>
      <c r="J6189" s="21">
        <f t="shared" si="969"/>
        <v>39705</v>
      </c>
      <c r="K6189" s="21"/>
      <c r="L6189" s="21" t="str">
        <f t="shared" si="964"/>
        <v>Sunday</v>
      </c>
      <c r="M6189" s="20">
        <f t="shared" si="965"/>
        <v>9</v>
      </c>
      <c r="N6189" s="19">
        <v>4930.5</v>
      </c>
      <c r="O6189" s="4">
        <f>MATCH(N6189-1,'Supply Data'!$K$12:$K$17)+1</f>
        <v>5</v>
      </c>
      <c r="P6189">
        <f>INDEX('Supply Data'!$L$12:$L$17,'Demand Data'!O6189)</f>
        <v>75</v>
      </c>
      <c r="R6189" t="str">
        <f t="shared" si="966"/>
        <v>14-Sep-08 Sunday 16</v>
      </c>
    </row>
    <row r="6190" spans="4:18" x14ac:dyDescent="0.35">
      <c r="D6190" s="21">
        <f t="shared" si="967"/>
        <v>39705.666666651668</v>
      </c>
      <c r="E6190" s="21" t="b">
        <f t="shared" si="960"/>
        <v>0</v>
      </c>
      <c r="F6190" s="21" t="b">
        <f t="shared" si="961"/>
        <v>0</v>
      </c>
      <c r="G6190" s="20">
        <f t="shared" si="962"/>
        <v>1</v>
      </c>
      <c r="H6190" s="20">
        <f t="shared" si="963"/>
        <v>24</v>
      </c>
      <c r="I6190" s="20">
        <f t="shared" si="968"/>
        <v>17</v>
      </c>
      <c r="J6190" s="21">
        <f t="shared" si="969"/>
        <v>39705</v>
      </c>
      <c r="K6190" s="21"/>
      <c r="L6190" s="21" t="str">
        <f t="shared" si="964"/>
        <v>Sunday</v>
      </c>
      <c r="M6190" s="20">
        <f t="shared" si="965"/>
        <v>9</v>
      </c>
      <c r="N6190" s="19">
        <v>4908</v>
      </c>
      <c r="O6190" s="4">
        <f>MATCH(N6190-1,'Supply Data'!$K$12:$K$17)+1</f>
        <v>5</v>
      </c>
      <c r="P6190">
        <f>INDEX('Supply Data'!$L$12:$L$17,'Demand Data'!O6190)</f>
        <v>75</v>
      </c>
      <c r="R6190" t="str">
        <f t="shared" si="966"/>
        <v>14-Sep-08 Sunday 17</v>
      </c>
    </row>
    <row r="6191" spans="4:18" x14ac:dyDescent="0.35">
      <c r="D6191" s="21">
        <f t="shared" si="967"/>
        <v>39705.708333318333</v>
      </c>
      <c r="E6191" s="21" t="b">
        <f t="shared" si="960"/>
        <v>0</v>
      </c>
      <c r="F6191" s="21" t="b">
        <f t="shared" si="961"/>
        <v>0</v>
      </c>
      <c r="G6191" s="20">
        <f t="shared" si="962"/>
        <v>1</v>
      </c>
      <c r="H6191" s="20">
        <f t="shared" si="963"/>
        <v>24</v>
      </c>
      <c r="I6191" s="20">
        <f t="shared" si="968"/>
        <v>18</v>
      </c>
      <c r="J6191" s="21">
        <f t="shared" si="969"/>
        <v>39705</v>
      </c>
      <c r="K6191" s="21"/>
      <c r="L6191" s="21" t="str">
        <f t="shared" si="964"/>
        <v>Sunday</v>
      </c>
      <c r="M6191" s="20">
        <f t="shared" si="965"/>
        <v>9</v>
      </c>
      <c r="N6191" s="19">
        <v>5244</v>
      </c>
      <c r="O6191" s="4">
        <f>MATCH(N6191-1,'Supply Data'!$K$12:$K$17)+1</f>
        <v>5</v>
      </c>
      <c r="P6191">
        <f>INDEX('Supply Data'!$L$12:$L$17,'Demand Data'!O6191)</f>
        <v>75</v>
      </c>
      <c r="R6191" t="str">
        <f t="shared" si="966"/>
        <v>14-Sep-08 Sunday 18</v>
      </c>
    </row>
    <row r="6192" spans="4:18" x14ac:dyDescent="0.35">
      <c r="D6192" s="21">
        <f t="shared" si="967"/>
        <v>39705.749999984997</v>
      </c>
      <c r="E6192" s="21" t="b">
        <f t="shared" si="960"/>
        <v>0</v>
      </c>
      <c r="F6192" s="21" t="b">
        <f t="shared" si="961"/>
        <v>0</v>
      </c>
      <c r="G6192" s="20">
        <f t="shared" si="962"/>
        <v>1</v>
      </c>
      <c r="H6192" s="20">
        <f t="shared" si="963"/>
        <v>24</v>
      </c>
      <c r="I6192" s="20">
        <f t="shared" si="968"/>
        <v>19</v>
      </c>
      <c r="J6192" s="21">
        <f t="shared" si="969"/>
        <v>39705</v>
      </c>
      <c r="K6192" s="21"/>
      <c r="L6192" s="21" t="str">
        <f t="shared" si="964"/>
        <v>Sunday</v>
      </c>
      <c r="M6192" s="20">
        <f t="shared" si="965"/>
        <v>9</v>
      </c>
      <c r="N6192" s="19">
        <v>5395.5</v>
      </c>
      <c r="O6192" s="4">
        <f>MATCH(N6192-1,'Supply Data'!$K$12:$K$17)+1</f>
        <v>5</v>
      </c>
      <c r="P6192">
        <f>INDEX('Supply Data'!$L$12:$L$17,'Demand Data'!O6192)</f>
        <v>75</v>
      </c>
      <c r="R6192" t="str">
        <f t="shared" si="966"/>
        <v>14-Sep-08 Sunday 19</v>
      </c>
    </row>
    <row r="6193" spans="4:18" x14ac:dyDescent="0.35">
      <c r="D6193" s="21">
        <f t="shared" si="967"/>
        <v>39705.791666651661</v>
      </c>
      <c r="E6193" s="21" t="b">
        <f t="shared" si="960"/>
        <v>0</v>
      </c>
      <c r="F6193" s="21" t="b">
        <f t="shared" si="961"/>
        <v>0</v>
      </c>
      <c r="G6193" s="20">
        <f t="shared" si="962"/>
        <v>1</v>
      </c>
      <c r="H6193" s="20">
        <f t="shared" si="963"/>
        <v>24</v>
      </c>
      <c r="I6193" s="20">
        <f t="shared" si="968"/>
        <v>20</v>
      </c>
      <c r="J6193" s="21">
        <f t="shared" si="969"/>
        <v>39705</v>
      </c>
      <c r="K6193" s="21"/>
      <c r="L6193" s="21" t="str">
        <f t="shared" si="964"/>
        <v>Sunday</v>
      </c>
      <c r="M6193" s="20">
        <f t="shared" si="965"/>
        <v>9</v>
      </c>
      <c r="N6193" s="19">
        <v>5293.5</v>
      </c>
      <c r="O6193" s="4">
        <f>MATCH(N6193-1,'Supply Data'!$K$12:$K$17)+1</f>
        <v>5</v>
      </c>
      <c r="P6193">
        <f>INDEX('Supply Data'!$L$12:$L$17,'Demand Data'!O6193)</f>
        <v>75</v>
      </c>
      <c r="R6193" t="str">
        <f t="shared" si="966"/>
        <v>14-Sep-08 Sunday 20</v>
      </c>
    </row>
    <row r="6194" spans="4:18" x14ac:dyDescent="0.35">
      <c r="D6194" s="21">
        <f t="shared" si="967"/>
        <v>39705.833333318325</v>
      </c>
      <c r="E6194" s="21" t="b">
        <f t="shared" si="960"/>
        <v>0</v>
      </c>
      <c r="F6194" s="21" t="b">
        <f t="shared" si="961"/>
        <v>0</v>
      </c>
      <c r="G6194" s="20">
        <f t="shared" si="962"/>
        <v>1</v>
      </c>
      <c r="H6194" s="20">
        <f t="shared" si="963"/>
        <v>24</v>
      </c>
      <c r="I6194" s="20">
        <f t="shared" si="968"/>
        <v>21</v>
      </c>
      <c r="J6194" s="21">
        <f t="shared" si="969"/>
        <v>39705</v>
      </c>
      <c r="K6194" s="21"/>
      <c r="L6194" s="21" t="str">
        <f t="shared" si="964"/>
        <v>Sunday</v>
      </c>
      <c r="M6194" s="20">
        <f t="shared" si="965"/>
        <v>9</v>
      </c>
      <c r="N6194" s="19">
        <v>5139</v>
      </c>
      <c r="O6194" s="4">
        <f>MATCH(N6194-1,'Supply Data'!$K$12:$K$17)+1</f>
        <v>5</v>
      </c>
      <c r="P6194">
        <f>INDEX('Supply Data'!$L$12:$L$17,'Demand Data'!O6194)</f>
        <v>75</v>
      </c>
      <c r="R6194" t="str">
        <f t="shared" si="966"/>
        <v>14-Sep-08 Sunday 21</v>
      </c>
    </row>
    <row r="6195" spans="4:18" x14ac:dyDescent="0.35">
      <c r="D6195" s="21">
        <f t="shared" si="967"/>
        <v>39705.87499998499</v>
      </c>
      <c r="E6195" s="21" t="b">
        <f t="shared" si="960"/>
        <v>0</v>
      </c>
      <c r="F6195" s="21" t="b">
        <f t="shared" si="961"/>
        <v>0</v>
      </c>
      <c r="G6195" s="20">
        <f t="shared" si="962"/>
        <v>1</v>
      </c>
      <c r="H6195" s="20">
        <f t="shared" si="963"/>
        <v>24</v>
      </c>
      <c r="I6195" s="20">
        <f t="shared" si="968"/>
        <v>22</v>
      </c>
      <c r="J6195" s="21">
        <f t="shared" si="969"/>
        <v>39705</v>
      </c>
      <c r="K6195" s="21"/>
      <c r="L6195" s="21" t="str">
        <f t="shared" si="964"/>
        <v>Sunday</v>
      </c>
      <c r="M6195" s="20">
        <f t="shared" si="965"/>
        <v>9</v>
      </c>
      <c r="N6195" s="19">
        <v>4666.5</v>
      </c>
      <c r="O6195" s="4">
        <f>MATCH(N6195-1,'Supply Data'!$K$12:$K$17)+1</f>
        <v>4</v>
      </c>
      <c r="P6195">
        <f>INDEX('Supply Data'!$L$12:$L$17,'Demand Data'!O6195)</f>
        <v>50</v>
      </c>
      <c r="R6195" t="str">
        <f t="shared" si="966"/>
        <v>14-Sep-08 Sunday 22</v>
      </c>
    </row>
    <row r="6196" spans="4:18" x14ac:dyDescent="0.35">
      <c r="D6196" s="21">
        <f t="shared" si="967"/>
        <v>39705.916666651654</v>
      </c>
      <c r="E6196" s="21" t="b">
        <f t="shared" si="960"/>
        <v>0</v>
      </c>
      <c r="F6196" s="21" t="b">
        <f t="shared" si="961"/>
        <v>0</v>
      </c>
      <c r="G6196" s="20">
        <f t="shared" si="962"/>
        <v>1</v>
      </c>
      <c r="H6196" s="20">
        <f t="shared" si="963"/>
        <v>24</v>
      </c>
      <c r="I6196" s="20">
        <f t="shared" si="968"/>
        <v>23</v>
      </c>
      <c r="J6196" s="21">
        <f t="shared" si="969"/>
        <v>39705</v>
      </c>
      <c r="K6196" s="21"/>
      <c r="L6196" s="21" t="str">
        <f t="shared" si="964"/>
        <v>Sunday</v>
      </c>
      <c r="M6196" s="20">
        <f t="shared" si="965"/>
        <v>9</v>
      </c>
      <c r="N6196" s="19">
        <v>4321.5</v>
      </c>
      <c r="O6196" s="4">
        <f>MATCH(N6196-1,'Supply Data'!$K$12:$K$17)+1</f>
        <v>4</v>
      </c>
      <c r="P6196">
        <f>INDEX('Supply Data'!$L$12:$L$17,'Demand Data'!O6196)</f>
        <v>50</v>
      </c>
      <c r="R6196" t="str">
        <f t="shared" si="966"/>
        <v>14-Sep-08 Sunday 23</v>
      </c>
    </row>
    <row r="6197" spans="4:18" x14ac:dyDescent="0.35">
      <c r="D6197" s="21">
        <f t="shared" si="967"/>
        <v>39705.958333318318</v>
      </c>
      <c r="E6197" s="21" t="b">
        <f t="shared" si="960"/>
        <v>0</v>
      </c>
      <c r="F6197" s="21" t="b">
        <f t="shared" si="961"/>
        <v>0</v>
      </c>
      <c r="G6197" s="20">
        <f t="shared" si="962"/>
        <v>1</v>
      </c>
      <c r="H6197" s="20">
        <f t="shared" si="963"/>
        <v>24</v>
      </c>
      <c r="I6197" s="20">
        <f t="shared" si="968"/>
        <v>24</v>
      </c>
      <c r="J6197" s="21">
        <f t="shared" si="969"/>
        <v>39705</v>
      </c>
      <c r="K6197" s="21"/>
      <c r="L6197" s="21" t="str">
        <f t="shared" si="964"/>
        <v>Sunday</v>
      </c>
      <c r="M6197" s="20">
        <f t="shared" si="965"/>
        <v>9</v>
      </c>
      <c r="N6197" s="19">
        <v>4030.5</v>
      </c>
      <c r="O6197" s="4">
        <f>MATCH(N6197-1,'Supply Data'!$K$12:$K$17)+1</f>
        <v>4</v>
      </c>
      <c r="P6197">
        <f>INDEX('Supply Data'!$L$12:$L$17,'Demand Data'!O6197)</f>
        <v>50</v>
      </c>
      <c r="R6197" t="str">
        <f t="shared" si="966"/>
        <v>14-Sep-08 Sunday 24</v>
      </c>
    </row>
    <row r="6198" spans="4:18" x14ac:dyDescent="0.35">
      <c r="D6198" s="21">
        <f t="shared" si="967"/>
        <v>39705.999999984982</v>
      </c>
      <c r="E6198" s="21" t="b">
        <f t="shared" si="960"/>
        <v>0</v>
      </c>
      <c r="F6198" s="21" t="b">
        <f t="shared" si="961"/>
        <v>0</v>
      </c>
      <c r="G6198" s="20">
        <f t="shared" si="962"/>
        <v>1</v>
      </c>
      <c r="H6198" s="20">
        <f t="shared" si="963"/>
        <v>24</v>
      </c>
      <c r="I6198" s="20">
        <f t="shared" si="968"/>
        <v>1</v>
      </c>
      <c r="J6198" s="21">
        <f t="shared" si="969"/>
        <v>39706</v>
      </c>
      <c r="K6198" s="21"/>
      <c r="L6198" s="21" t="str">
        <f t="shared" si="964"/>
        <v>Monday</v>
      </c>
      <c r="M6198" s="20">
        <f t="shared" si="965"/>
        <v>9</v>
      </c>
      <c r="N6198" s="19">
        <v>4030.5</v>
      </c>
      <c r="O6198" s="4">
        <f>MATCH(N6198-1,'Supply Data'!$K$12:$K$17)+1</f>
        <v>4</v>
      </c>
      <c r="P6198">
        <f>INDEX('Supply Data'!$L$12:$L$17,'Demand Data'!O6198)</f>
        <v>50</v>
      </c>
      <c r="R6198" t="str">
        <f t="shared" si="966"/>
        <v>15-Sep-08 Monday 1</v>
      </c>
    </row>
    <row r="6199" spans="4:18" x14ac:dyDescent="0.35">
      <c r="D6199" s="21">
        <f t="shared" si="967"/>
        <v>39706.041666651647</v>
      </c>
      <c r="E6199" s="21" t="b">
        <f t="shared" si="960"/>
        <v>0</v>
      </c>
      <c r="F6199" s="21" t="b">
        <f t="shared" si="961"/>
        <v>0</v>
      </c>
      <c r="G6199" s="20">
        <f t="shared" si="962"/>
        <v>1</v>
      </c>
      <c r="H6199" s="20">
        <f t="shared" si="963"/>
        <v>24</v>
      </c>
      <c r="I6199" s="20">
        <f t="shared" si="968"/>
        <v>2</v>
      </c>
      <c r="J6199" s="21">
        <f t="shared" si="969"/>
        <v>39706</v>
      </c>
      <c r="K6199" s="21"/>
      <c r="L6199" s="21" t="str">
        <f t="shared" si="964"/>
        <v>Monday</v>
      </c>
      <c r="M6199" s="20">
        <f t="shared" si="965"/>
        <v>9</v>
      </c>
      <c r="N6199" s="19">
        <v>4078.5</v>
      </c>
      <c r="O6199" s="4">
        <f>MATCH(N6199-1,'Supply Data'!$K$12:$K$17)+1</f>
        <v>4</v>
      </c>
      <c r="P6199">
        <f>INDEX('Supply Data'!$L$12:$L$17,'Demand Data'!O6199)</f>
        <v>50</v>
      </c>
      <c r="R6199" t="str">
        <f t="shared" si="966"/>
        <v>15-Sep-08 Monday 2</v>
      </c>
    </row>
    <row r="6200" spans="4:18" x14ac:dyDescent="0.35">
      <c r="D6200" s="21">
        <f t="shared" si="967"/>
        <v>39706.083333318311</v>
      </c>
      <c r="E6200" s="21" t="b">
        <f t="shared" si="960"/>
        <v>0</v>
      </c>
      <c r="F6200" s="21" t="b">
        <f t="shared" si="961"/>
        <v>0</v>
      </c>
      <c r="G6200" s="20">
        <f t="shared" si="962"/>
        <v>1</v>
      </c>
      <c r="H6200" s="20">
        <f t="shared" si="963"/>
        <v>24</v>
      </c>
      <c r="I6200" s="20">
        <f t="shared" si="968"/>
        <v>3</v>
      </c>
      <c r="J6200" s="21">
        <f t="shared" si="969"/>
        <v>39706</v>
      </c>
      <c r="K6200" s="21"/>
      <c r="L6200" s="21" t="str">
        <f t="shared" si="964"/>
        <v>Monday</v>
      </c>
      <c r="M6200" s="20">
        <f t="shared" si="965"/>
        <v>9</v>
      </c>
      <c r="N6200" s="19">
        <v>4006.5</v>
      </c>
      <c r="O6200" s="4">
        <f>MATCH(N6200-1,'Supply Data'!$K$12:$K$17)+1</f>
        <v>4</v>
      </c>
      <c r="P6200">
        <f>INDEX('Supply Data'!$L$12:$L$17,'Demand Data'!O6200)</f>
        <v>50</v>
      </c>
      <c r="R6200" t="str">
        <f t="shared" si="966"/>
        <v>15-Sep-08 Monday 3</v>
      </c>
    </row>
    <row r="6201" spans="4:18" x14ac:dyDescent="0.35">
      <c r="D6201" s="21">
        <f t="shared" si="967"/>
        <v>39706.124999984975</v>
      </c>
      <c r="E6201" s="21" t="b">
        <f t="shared" si="960"/>
        <v>0</v>
      </c>
      <c r="F6201" s="21" t="b">
        <f t="shared" si="961"/>
        <v>0</v>
      </c>
      <c r="G6201" s="20">
        <f t="shared" si="962"/>
        <v>1</v>
      </c>
      <c r="H6201" s="20">
        <f t="shared" si="963"/>
        <v>24</v>
      </c>
      <c r="I6201" s="20">
        <f t="shared" si="968"/>
        <v>4</v>
      </c>
      <c r="J6201" s="21">
        <f t="shared" si="969"/>
        <v>39706</v>
      </c>
      <c r="K6201" s="21"/>
      <c r="L6201" s="21" t="str">
        <f t="shared" si="964"/>
        <v>Monday</v>
      </c>
      <c r="M6201" s="20">
        <f t="shared" si="965"/>
        <v>9</v>
      </c>
      <c r="N6201" s="19">
        <v>3894</v>
      </c>
      <c r="O6201" s="4">
        <f>MATCH(N6201-1,'Supply Data'!$K$12:$K$17)+1</f>
        <v>4</v>
      </c>
      <c r="P6201">
        <f>INDEX('Supply Data'!$L$12:$L$17,'Demand Data'!O6201)</f>
        <v>50</v>
      </c>
      <c r="R6201" t="str">
        <f t="shared" si="966"/>
        <v>15-Sep-08 Monday 4</v>
      </c>
    </row>
    <row r="6202" spans="4:18" x14ac:dyDescent="0.35">
      <c r="D6202" s="21">
        <f t="shared" si="967"/>
        <v>39706.166666651639</v>
      </c>
      <c r="E6202" s="21" t="b">
        <f t="shared" si="960"/>
        <v>0</v>
      </c>
      <c r="F6202" s="21" t="b">
        <f t="shared" si="961"/>
        <v>0</v>
      </c>
      <c r="G6202" s="20">
        <f t="shared" si="962"/>
        <v>1</v>
      </c>
      <c r="H6202" s="20">
        <f t="shared" si="963"/>
        <v>24</v>
      </c>
      <c r="I6202" s="20">
        <f t="shared" si="968"/>
        <v>5</v>
      </c>
      <c r="J6202" s="21">
        <f t="shared" si="969"/>
        <v>39706</v>
      </c>
      <c r="K6202" s="21"/>
      <c r="L6202" s="21" t="str">
        <f t="shared" si="964"/>
        <v>Monday</v>
      </c>
      <c r="M6202" s="20">
        <f t="shared" si="965"/>
        <v>9</v>
      </c>
      <c r="N6202" s="19">
        <v>3802.5</v>
      </c>
      <c r="O6202" s="4">
        <f>MATCH(N6202-1,'Supply Data'!$K$12:$K$17)+1</f>
        <v>4</v>
      </c>
      <c r="P6202">
        <f>INDEX('Supply Data'!$L$12:$L$17,'Demand Data'!O6202)</f>
        <v>50</v>
      </c>
      <c r="R6202" t="str">
        <f t="shared" si="966"/>
        <v>15-Sep-08 Monday 5</v>
      </c>
    </row>
    <row r="6203" spans="4:18" x14ac:dyDescent="0.35">
      <c r="D6203" s="21">
        <f t="shared" si="967"/>
        <v>39706.208333318304</v>
      </c>
      <c r="E6203" s="21" t="b">
        <f t="shared" si="960"/>
        <v>0</v>
      </c>
      <c r="F6203" s="21" t="b">
        <f t="shared" si="961"/>
        <v>0</v>
      </c>
      <c r="G6203" s="20">
        <f t="shared" si="962"/>
        <v>1</v>
      </c>
      <c r="H6203" s="20">
        <f t="shared" si="963"/>
        <v>24</v>
      </c>
      <c r="I6203" s="20">
        <f t="shared" si="968"/>
        <v>6</v>
      </c>
      <c r="J6203" s="21">
        <f t="shared" si="969"/>
        <v>39706</v>
      </c>
      <c r="K6203" s="21"/>
      <c r="L6203" s="21" t="str">
        <f t="shared" si="964"/>
        <v>Monday</v>
      </c>
      <c r="M6203" s="20">
        <f t="shared" si="965"/>
        <v>9</v>
      </c>
      <c r="N6203" s="19">
        <v>3699</v>
      </c>
      <c r="O6203" s="4">
        <f>MATCH(N6203-1,'Supply Data'!$K$12:$K$17)+1</f>
        <v>4</v>
      </c>
      <c r="P6203">
        <f>INDEX('Supply Data'!$L$12:$L$17,'Demand Data'!O6203)</f>
        <v>50</v>
      </c>
      <c r="R6203" t="str">
        <f t="shared" si="966"/>
        <v>15-Sep-08 Monday 6</v>
      </c>
    </row>
    <row r="6204" spans="4:18" x14ac:dyDescent="0.35">
      <c r="D6204" s="21">
        <f t="shared" si="967"/>
        <v>39706.249999984968</v>
      </c>
      <c r="E6204" s="21" t="b">
        <f t="shared" si="960"/>
        <v>0</v>
      </c>
      <c r="F6204" s="21" t="b">
        <f t="shared" si="961"/>
        <v>0</v>
      </c>
      <c r="G6204" s="20">
        <f t="shared" si="962"/>
        <v>1</v>
      </c>
      <c r="H6204" s="20">
        <f t="shared" si="963"/>
        <v>24</v>
      </c>
      <c r="I6204" s="20">
        <f t="shared" si="968"/>
        <v>7</v>
      </c>
      <c r="J6204" s="21">
        <f t="shared" si="969"/>
        <v>39706</v>
      </c>
      <c r="K6204" s="21"/>
      <c r="L6204" s="21" t="str">
        <f t="shared" si="964"/>
        <v>Monday</v>
      </c>
      <c r="M6204" s="20">
        <f t="shared" si="965"/>
        <v>9</v>
      </c>
      <c r="N6204" s="19">
        <v>3553.5</v>
      </c>
      <c r="O6204" s="4">
        <f>MATCH(N6204-1,'Supply Data'!$K$12:$K$17)+1</f>
        <v>3</v>
      </c>
      <c r="P6204">
        <f>INDEX('Supply Data'!$L$12:$L$17,'Demand Data'!O6204)</f>
        <v>23</v>
      </c>
      <c r="R6204" t="str">
        <f t="shared" si="966"/>
        <v>15-Sep-08 Monday 7</v>
      </c>
    </row>
    <row r="6205" spans="4:18" x14ac:dyDescent="0.35">
      <c r="D6205" s="21">
        <f t="shared" si="967"/>
        <v>39706.291666651632</v>
      </c>
      <c r="E6205" s="21" t="b">
        <f t="shared" si="960"/>
        <v>0</v>
      </c>
      <c r="F6205" s="21" t="b">
        <f t="shared" si="961"/>
        <v>0</v>
      </c>
      <c r="G6205" s="20">
        <f t="shared" si="962"/>
        <v>1</v>
      </c>
      <c r="H6205" s="20">
        <f t="shared" si="963"/>
        <v>24</v>
      </c>
      <c r="I6205" s="20">
        <f t="shared" si="968"/>
        <v>8</v>
      </c>
      <c r="J6205" s="21">
        <f t="shared" si="969"/>
        <v>39706</v>
      </c>
      <c r="K6205" s="21"/>
      <c r="L6205" s="21" t="str">
        <f t="shared" si="964"/>
        <v>Monday</v>
      </c>
      <c r="M6205" s="20">
        <f t="shared" si="965"/>
        <v>9</v>
      </c>
      <c r="N6205" s="19">
        <v>3648</v>
      </c>
      <c r="O6205" s="4">
        <f>MATCH(N6205-1,'Supply Data'!$K$12:$K$17)+1</f>
        <v>4</v>
      </c>
      <c r="P6205">
        <f>INDEX('Supply Data'!$L$12:$L$17,'Demand Data'!O6205)</f>
        <v>50</v>
      </c>
      <c r="R6205" t="str">
        <f t="shared" si="966"/>
        <v>15-Sep-08 Monday 8</v>
      </c>
    </row>
    <row r="6206" spans="4:18" x14ac:dyDescent="0.35">
      <c r="D6206" s="21">
        <f t="shared" si="967"/>
        <v>39706.333333318296</v>
      </c>
      <c r="E6206" s="21" t="b">
        <f t="shared" si="960"/>
        <v>0</v>
      </c>
      <c r="F6206" s="21" t="b">
        <f t="shared" si="961"/>
        <v>0</v>
      </c>
      <c r="G6206" s="20">
        <f t="shared" si="962"/>
        <v>1</v>
      </c>
      <c r="H6206" s="20">
        <f t="shared" si="963"/>
        <v>24</v>
      </c>
      <c r="I6206" s="20">
        <f t="shared" si="968"/>
        <v>9</v>
      </c>
      <c r="J6206" s="21">
        <f t="shared" si="969"/>
        <v>39706</v>
      </c>
      <c r="K6206" s="21"/>
      <c r="L6206" s="21" t="str">
        <f t="shared" si="964"/>
        <v>Monday</v>
      </c>
      <c r="M6206" s="20">
        <f t="shared" si="965"/>
        <v>9</v>
      </c>
      <c r="N6206" s="19">
        <v>3816</v>
      </c>
      <c r="O6206" s="4">
        <f>MATCH(N6206-1,'Supply Data'!$K$12:$K$17)+1</f>
        <v>4</v>
      </c>
      <c r="P6206">
        <f>INDEX('Supply Data'!$L$12:$L$17,'Demand Data'!O6206)</f>
        <v>50</v>
      </c>
      <c r="R6206" t="str">
        <f t="shared" si="966"/>
        <v>15-Sep-08 Monday 9</v>
      </c>
    </row>
    <row r="6207" spans="4:18" x14ac:dyDescent="0.35">
      <c r="D6207" s="21">
        <f t="shared" si="967"/>
        <v>39706.374999984961</v>
      </c>
      <c r="E6207" s="21" t="b">
        <f t="shared" si="960"/>
        <v>0</v>
      </c>
      <c r="F6207" s="21" t="b">
        <f t="shared" si="961"/>
        <v>0</v>
      </c>
      <c r="G6207" s="20">
        <f t="shared" si="962"/>
        <v>1</v>
      </c>
      <c r="H6207" s="20">
        <f t="shared" si="963"/>
        <v>24</v>
      </c>
      <c r="I6207" s="20">
        <f t="shared" si="968"/>
        <v>10</v>
      </c>
      <c r="J6207" s="21">
        <f t="shared" si="969"/>
        <v>39706</v>
      </c>
      <c r="K6207" s="21"/>
      <c r="L6207" s="21" t="str">
        <f t="shared" si="964"/>
        <v>Monday</v>
      </c>
      <c r="M6207" s="20">
        <f t="shared" si="965"/>
        <v>9</v>
      </c>
      <c r="N6207" s="19">
        <v>4174.5</v>
      </c>
      <c r="O6207" s="4">
        <f>MATCH(N6207-1,'Supply Data'!$K$12:$K$17)+1</f>
        <v>4</v>
      </c>
      <c r="P6207">
        <f>INDEX('Supply Data'!$L$12:$L$17,'Demand Data'!O6207)</f>
        <v>50</v>
      </c>
      <c r="R6207" t="str">
        <f t="shared" si="966"/>
        <v>15-Sep-08 Monday 10</v>
      </c>
    </row>
    <row r="6208" spans="4:18" x14ac:dyDescent="0.35">
      <c r="D6208" s="21">
        <f t="shared" si="967"/>
        <v>39706.416666651625</v>
      </c>
      <c r="E6208" s="21" t="b">
        <f t="shared" si="960"/>
        <v>0</v>
      </c>
      <c r="F6208" s="21" t="b">
        <f t="shared" si="961"/>
        <v>0</v>
      </c>
      <c r="G6208" s="20">
        <f t="shared" si="962"/>
        <v>1</v>
      </c>
      <c r="H6208" s="20">
        <f t="shared" si="963"/>
        <v>24</v>
      </c>
      <c r="I6208" s="20">
        <f t="shared" si="968"/>
        <v>11</v>
      </c>
      <c r="J6208" s="21">
        <f t="shared" si="969"/>
        <v>39706</v>
      </c>
      <c r="K6208" s="21"/>
      <c r="L6208" s="21" t="str">
        <f t="shared" si="964"/>
        <v>Monday</v>
      </c>
      <c r="M6208" s="20">
        <f t="shared" si="965"/>
        <v>9</v>
      </c>
      <c r="N6208" s="19">
        <v>4366.5</v>
      </c>
      <c r="O6208" s="4">
        <f>MATCH(N6208-1,'Supply Data'!$K$12:$K$17)+1</f>
        <v>4</v>
      </c>
      <c r="P6208">
        <f>INDEX('Supply Data'!$L$12:$L$17,'Demand Data'!O6208)</f>
        <v>50</v>
      </c>
      <c r="R6208" t="str">
        <f t="shared" si="966"/>
        <v>15-Sep-08 Monday 11</v>
      </c>
    </row>
    <row r="6209" spans="4:18" x14ac:dyDescent="0.35">
      <c r="D6209" s="21">
        <f t="shared" si="967"/>
        <v>39706.458333318289</v>
      </c>
      <c r="E6209" s="21" t="b">
        <f t="shared" si="960"/>
        <v>0</v>
      </c>
      <c r="F6209" s="21" t="b">
        <f t="shared" si="961"/>
        <v>0</v>
      </c>
      <c r="G6209" s="20">
        <f t="shared" si="962"/>
        <v>1</v>
      </c>
      <c r="H6209" s="20">
        <f t="shared" si="963"/>
        <v>24</v>
      </c>
      <c r="I6209" s="20">
        <f t="shared" si="968"/>
        <v>12</v>
      </c>
      <c r="J6209" s="21">
        <f t="shared" si="969"/>
        <v>39706</v>
      </c>
      <c r="K6209" s="21"/>
      <c r="L6209" s="21" t="str">
        <f t="shared" si="964"/>
        <v>Monday</v>
      </c>
      <c r="M6209" s="20">
        <f t="shared" si="965"/>
        <v>9</v>
      </c>
      <c r="N6209" s="19">
        <v>4312.5</v>
      </c>
      <c r="O6209" s="4">
        <f>MATCH(N6209-1,'Supply Data'!$K$12:$K$17)+1</f>
        <v>4</v>
      </c>
      <c r="P6209">
        <f>INDEX('Supply Data'!$L$12:$L$17,'Demand Data'!O6209)</f>
        <v>50</v>
      </c>
      <c r="R6209" t="str">
        <f t="shared" si="966"/>
        <v>15-Sep-08 Monday 12</v>
      </c>
    </row>
    <row r="6210" spans="4:18" x14ac:dyDescent="0.35">
      <c r="D6210" s="21">
        <f t="shared" si="967"/>
        <v>39706.499999984953</v>
      </c>
      <c r="E6210" s="21" t="b">
        <f t="shared" si="960"/>
        <v>0</v>
      </c>
      <c r="F6210" s="21" t="b">
        <f t="shared" si="961"/>
        <v>0</v>
      </c>
      <c r="G6210" s="20">
        <f t="shared" si="962"/>
        <v>1</v>
      </c>
      <c r="H6210" s="20">
        <f t="shared" si="963"/>
        <v>24</v>
      </c>
      <c r="I6210" s="20">
        <f t="shared" si="968"/>
        <v>13</v>
      </c>
      <c r="J6210" s="21">
        <f t="shared" si="969"/>
        <v>39706</v>
      </c>
      <c r="K6210" s="21"/>
      <c r="L6210" s="21" t="str">
        <f t="shared" si="964"/>
        <v>Monday</v>
      </c>
      <c r="M6210" s="20">
        <f t="shared" si="965"/>
        <v>9</v>
      </c>
      <c r="N6210" s="19">
        <v>4090.5</v>
      </c>
      <c r="O6210" s="4">
        <f>MATCH(N6210-1,'Supply Data'!$K$12:$K$17)+1</f>
        <v>4</v>
      </c>
      <c r="P6210">
        <f>INDEX('Supply Data'!$L$12:$L$17,'Demand Data'!O6210)</f>
        <v>50</v>
      </c>
      <c r="R6210" t="str">
        <f t="shared" si="966"/>
        <v>15-Sep-08 Monday 13</v>
      </c>
    </row>
    <row r="6211" spans="4:18" x14ac:dyDescent="0.35">
      <c r="D6211" s="21">
        <f t="shared" si="967"/>
        <v>39706.541666651618</v>
      </c>
      <c r="E6211" s="21" t="b">
        <f t="shared" si="960"/>
        <v>0</v>
      </c>
      <c r="F6211" s="21" t="b">
        <f t="shared" si="961"/>
        <v>0</v>
      </c>
      <c r="G6211" s="20">
        <f t="shared" si="962"/>
        <v>1</v>
      </c>
      <c r="H6211" s="20">
        <f t="shared" si="963"/>
        <v>24</v>
      </c>
      <c r="I6211" s="20">
        <f t="shared" si="968"/>
        <v>14</v>
      </c>
      <c r="J6211" s="21">
        <f t="shared" si="969"/>
        <v>39706</v>
      </c>
      <c r="K6211" s="21"/>
      <c r="L6211" s="21" t="str">
        <f t="shared" si="964"/>
        <v>Monday</v>
      </c>
      <c r="M6211" s="20">
        <f t="shared" si="965"/>
        <v>9</v>
      </c>
      <c r="N6211" s="19">
        <v>4107</v>
      </c>
      <c r="O6211" s="4">
        <f>MATCH(N6211-1,'Supply Data'!$K$12:$K$17)+1</f>
        <v>4</v>
      </c>
      <c r="P6211">
        <f>INDEX('Supply Data'!$L$12:$L$17,'Demand Data'!O6211)</f>
        <v>50</v>
      </c>
      <c r="R6211" t="str">
        <f t="shared" si="966"/>
        <v>15-Sep-08 Monday 14</v>
      </c>
    </row>
    <row r="6212" spans="4:18" x14ac:dyDescent="0.35">
      <c r="D6212" s="21">
        <f t="shared" si="967"/>
        <v>39706.583333318282</v>
      </c>
      <c r="E6212" s="21" t="b">
        <f t="shared" si="960"/>
        <v>0</v>
      </c>
      <c r="F6212" s="21" t="b">
        <f t="shared" si="961"/>
        <v>0</v>
      </c>
      <c r="G6212" s="20">
        <f t="shared" si="962"/>
        <v>1</v>
      </c>
      <c r="H6212" s="20">
        <f t="shared" si="963"/>
        <v>24</v>
      </c>
      <c r="I6212" s="20">
        <f t="shared" si="968"/>
        <v>15</v>
      </c>
      <c r="J6212" s="21">
        <f t="shared" si="969"/>
        <v>39706</v>
      </c>
      <c r="K6212" s="21"/>
      <c r="L6212" s="21" t="str">
        <f t="shared" si="964"/>
        <v>Monday</v>
      </c>
      <c r="M6212" s="20">
        <f t="shared" si="965"/>
        <v>9</v>
      </c>
      <c r="N6212" s="19">
        <v>4030.5</v>
      </c>
      <c r="O6212" s="4">
        <f>MATCH(N6212-1,'Supply Data'!$K$12:$K$17)+1</f>
        <v>4</v>
      </c>
      <c r="P6212">
        <f>INDEX('Supply Data'!$L$12:$L$17,'Demand Data'!O6212)</f>
        <v>50</v>
      </c>
      <c r="R6212" t="str">
        <f t="shared" si="966"/>
        <v>15-Sep-08 Monday 15</v>
      </c>
    </row>
    <row r="6213" spans="4:18" x14ac:dyDescent="0.35">
      <c r="D6213" s="21">
        <f t="shared" si="967"/>
        <v>39706.624999984946</v>
      </c>
      <c r="E6213" s="21" t="b">
        <f t="shared" si="960"/>
        <v>0</v>
      </c>
      <c r="F6213" s="21" t="b">
        <f t="shared" si="961"/>
        <v>0</v>
      </c>
      <c r="G6213" s="20">
        <f t="shared" si="962"/>
        <v>1</v>
      </c>
      <c r="H6213" s="20">
        <f t="shared" si="963"/>
        <v>24</v>
      </c>
      <c r="I6213" s="20">
        <f t="shared" si="968"/>
        <v>16</v>
      </c>
      <c r="J6213" s="21">
        <f t="shared" si="969"/>
        <v>39706</v>
      </c>
      <c r="K6213" s="21"/>
      <c r="L6213" s="21" t="str">
        <f t="shared" si="964"/>
        <v>Monday</v>
      </c>
      <c r="M6213" s="20">
        <f t="shared" si="965"/>
        <v>9</v>
      </c>
      <c r="N6213" s="19">
        <v>3919.5</v>
      </c>
      <c r="O6213" s="4">
        <f>MATCH(N6213-1,'Supply Data'!$K$12:$K$17)+1</f>
        <v>4</v>
      </c>
      <c r="P6213">
        <f>INDEX('Supply Data'!$L$12:$L$17,'Demand Data'!O6213)</f>
        <v>50</v>
      </c>
      <c r="R6213" t="str">
        <f t="shared" si="966"/>
        <v>15-Sep-08 Monday 16</v>
      </c>
    </row>
    <row r="6214" spans="4:18" x14ac:dyDescent="0.35">
      <c r="D6214" s="21">
        <f t="shared" si="967"/>
        <v>39706.66666665161</v>
      </c>
      <c r="E6214" s="21" t="b">
        <f t="shared" ref="E6214:E6277" si="970">D6214=$D$2</f>
        <v>0</v>
      </c>
      <c r="F6214" s="21" t="b">
        <f t="shared" ref="F6214:F6277" si="971">D6214=$E$2</f>
        <v>0</v>
      </c>
      <c r="G6214" s="20">
        <f t="shared" si="962"/>
        <v>1</v>
      </c>
      <c r="H6214" s="20">
        <f t="shared" si="963"/>
        <v>24</v>
      </c>
      <c r="I6214" s="20">
        <f t="shared" si="968"/>
        <v>17</v>
      </c>
      <c r="J6214" s="21">
        <f t="shared" si="969"/>
        <v>39706</v>
      </c>
      <c r="K6214" s="21"/>
      <c r="L6214" s="21" t="str">
        <f t="shared" si="964"/>
        <v>Monday</v>
      </c>
      <c r="M6214" s="20">
        <f t="shared" si="965"/>
        <v>9</v>
      </c>
      <c r="N6214" s="19">
        <v>3937.5</v>
      </c>
      <c r="O6214" s="4">
        <f>MATCH(N6214-1,'Supply Data'!$K$12:$K$17)+1</f>
        <v>4</v>
      </c>
      <c r="P6214">
        <f>INDEX('Supply Data'!$L$12:$L$17,'Demand Data'!O6214)</f>
        <v>50</v>
      </c>
      <c r="R6214" t="str">
        <f t="shared" si="966"/>
        <v>15-Sep-08 Monday 17</v>
      </c>
    </row>
    <row r="6215" spans="4:18" x14ac:dyDescent="0.35">
      <c r="D6215" s="21">
        <f t="shared" si="967"/>
        <v>39706.708333318275</v>
      </c>
      <c r="E6215" s="21" t="b">
        <f t="shared" si="970"/>
        <v>0</v>
      </c>
      <c r="F6215" s="21" t="b">
        <f t="shared" si="971"/>
        <v>0</v>
      </c>
      <c r="G6215" s="20">
        <f t="shared" ref="G6215:G6278" si="972">IF(E6215,2,IF(F6215,3,1))</f>
        <v>1</v>
      </c>
      <c r="H6215" s="20">
        <f t="shared" ref="H6215:H6278" si="973">CHOOSE(G6215,24,23,25)</f>
        <v>24</v>
      </c>
      <c r="I6215" s="20">
        <f t="shared" si="968"/>
        <v>18</v>
      </c>
      <c r="J6215" s="21">
        <f t="shared" si="969"/>
        <v>39706</v>
      </c>
      <c r="K6215" s="21"/>
      <c r="L6215" s="21" t="str">
        <f t="shared" ref="L6215:L6278" si="974">TEXT(J6215,"ddddd")</f>
        <v>Monday</v>
      </c>
      <c r="M6215" s="20">
        <f t="shared" ref="M6215:M6278" si="975">MONTH(D6215)</f>
        <v>9</v>
      </c>
      <c r="N6215" s="19">
        <v>4560</v>
      </c>
      <c r="O6215" s="4">
        <f>MATCH(N6215-1,'Supply Data'!$K$12:$K$17)+1</f>
        <v>4</v>
      </c>
      <c r="P6215">
        <f>INDEX('Supply Data'!$L$12:$L$17,'Demand Data'!O6215)</f>
        <v>50</v>
      </c>
      <c r="R6215" t="str">
        <f t="shared" ref="R6215:R6278" si="976">TEXT(D6215,"dd-mmm-yy ddddd")&amp;" "&amp;I6215</f>
        <v>15-Sep-08 Monday 18</v>
      </c>
    </row>
    <row r="6216" spans="4:18" x14ac:dyDescent="0.35">
      <c r="D6216" s="21">
        <f t="shared" ref="D6216:D6279" si="977">D6215+1/24</f>
        <v>39706.749999984939</v>
      </c>
      <c r="E6216" s="21" t="b">
        <f t="shared" si="970"/>
        <v>0</v>
      </c>
      <c r="F6216" s="21" t="b">
        <f t="shared" si="971"/>
        <v>0</v>
      </c>
      <c r="G6216" s="20">
        <f t="shared" si="972"/>
        <v>1</v>
      </c>
      <c r="H6216" s="20">
        <f t="shared" si="973"/>
        <v>24</v>
      </c>
      <c r="I6216" s="20">
        <f t="shared" ref="I6216:I6279" si="978">IF(I6215&gt;=H6216,1,I6215+1)</f>
        <v>19</v>
      </c>
      <c r="J6216" s="21">
        <f t="shared" ref="J6216:J6279" si="979">IF(I6216=1,J6215+1,J6215)</f>
        <v>39706</v>
      </c>
      <c r="K6216" s="21"/>
      <c r="L6216" s="21" t="str">
        <f t="shared" si="974"/>
        <v>Monday</v>
      </c>
      <c r="M6216" s="20">
        <f t="shared" si="975"/>
        <v>9</v>
      </c>
      <c r="N6216" s="19">
        <v>4945.5</v>
      </c>
      <c r="O6216" s="4">
        <f>MATCH(N6216-1,'Supply Data'!$K$12:$K$17)+1</f>
        <v>5</v>
      </c>
      <c r="P6216">
        <f>INDEX('Supply Data'!$L$12:$L$17,'Demand Data'!O6216)</f>
        <v>75</v>
      </c>
      <c r="R6216" t="str">
        <f t="shared" si="976"/>
        <v>15-Sep-08 Monday 19</v>
      </c>
    </row>
    <row r="6217" spans="4:18" x14ac:dyDescent="0.35">
      <c r="D6217" s="21">
        <f t="shared" si="977"/>
        <v>39706.791666651603</v>
      </c>
      <c r="E6217" s="21" t="b">
        <f t="shared" si="970"/>
        <v>0</v>
      </c>
      <c r="F6217" s="21" t="b">
        <f t="shared" si="971"/>
        <v>0</v>
      </c>
      <c r="G6217" s="20">
        <f t="shared" si="972"/>
        <v>1</v>
      </c>
      <c r="H6217" s="20">
        <f t="shared" si="973"/>
        <v>24</v>
      </c>
      <c r="I6217" s="20">
        <f t="shared" si="978"/>
        <v>20</v>
      </c>
      <c r="J6217" s="21">
        <f t="shared" si="979"/>
        <v>39706</v>
      </c>
      <c r="K6217" s="21"/>
      <c r="L6217" s="21" t="str">
        <f t="shared" si="974"/>
        <v>Monday</v>
      </c>
      <c r="M6217" s="20">
        <f t="shared" si="975"/>
        <v>9</v>
      </c>
      <c r="N6217" s="19">
        <v>4846.5</v>
      </c>
      <c r="O6217" s="4">
        <f>MATCH(N6217-1,'Supply Data'!$K$12:$K$17)+1</f>
        <v>5</v>
      </c>
      <c r="P6217">
        <f>INDEX('Supply Data'!$L$12:$L$17,'Demand Data'!O6217)</f>
        <v>75</v>
      </c>
      <c r="R6217" t="str">
        <f t="shared" si="976"/>
        <v>15-Sep-08 Monday 20</v>
      </c>
    </row>
    <row r="6218" spans="4:18" x14ac:dyDescent="0.35">
      <c r="D6218" s="21">
        <f t="shared" si="977"/>
        <v>39706.833333318267</v>
      </c>
      <c r="E6218" s="21" t="b">
        <f t="shared" si="970"/>
        <v>0</v>
      </c>
      <c r="F6218" s="21" t="b">
        <f t="shared" si="971"/>
        <v>0</v>
      </c>
      <c r="G6218" s="20">
        <f t="shared" si="972"/>
        <v>1</v>
      </c>
      <c r="H6218" s="20">
        <f t="shared" si="973"/>
        <v>24</v>
      </c>
      <c r="I6218" s="20">
        <f t="shared" si="978"/>
        <v>21</v>
      </c>
      <c r="J6218" s="21">
        <f t="shared" si="979"/>
        <v>39706</v>
      </c>
      <c r="K6218" s="21"/>
      <c r="L6218" s="21" t="str">
        <f t="shared" si="974"/>
        <v>Monday</v>
      </c>
      <c r="M6218" s="20">
        <f t="shared" si="975"/>
        <v>9</v>
      </c>
      <c r="N6218" s="19">
        <v>4740</v>
      </c>
      <c r="O6218" s="4">
        <f>MATCH(N6218-1,'Supply Data'!$K$12:$K$17)+1</f>
        <v>4</v>
      </c>
      <c r="P6218">
        <f>INDEX('Supply Data'!$L$12:$L$17,'Demand Data'!O6218)</f>
        <v>50</v>
      </c>
      <c r="R6218" t="str">
        <f t="shared" si="976"/>
        <v>15-Sep-08 Monday 21</v>
      </c>
    </row>
    <row r="6219" spans="4:18" x14ac:dyDescent="0.35">
      <c r="D6219" s="21">
        <f t="shared" si="977"/>
        <v>39706.874999984931</v>
      </c>
      <c r="E6219" s="21" t="b">
        <f t="shared" si="970"/>
        <v>0</v>
      </c>
      <c r="F6219" s="21" t="b">
        <f t="shared" si="971"/>
        <v>0</v>
      </c>
      <c r="G6219" s="20">
        <f t="shared" si="972"/>
        <v>1</v>
      </c>
      <c r="H6219" s="20">
        <f t="shared" si="973"/>
        <v>24</v>
      </c>
      <c r="I6219" s="20">
        <f t="shared" si="978"/>
        <v>22</v>
      </c>
      <c r="J6219" s="21">
        <f t="shared" si="979"/>
        <v>39706</v>
      </c>
      <c r="K6219" s="21"/>
      <c r="L6219" s="21" t="str">
        <f t="shared" si="974"/>
        <v>Monday</v>
      </c>
      <c r="M6219" s="20">
        <f t="shared" si="975"/>
        <v>9</v>
      </c>
      <c r="N6219" s="19">
        <v>4461</v>
      </c>
      <c r="O6219" s="4">
        <f>MATCH(N6219-1,'Supply Data'!$K$12:$K$17)+1</f>
        <v>4</v>
      </c>
      <c r="P6219">
        <f>INDEX('Supply Data'!$L$12:$L$17,'Demand Data'!O6219)</f>
        <v>50</v>
      </c>
      <c r="R6219" t="str">
        <f t="shared" si="976"/>
        <v>15-Sep-08 Monday 22</v>
      </c>
    </row>
    <row r="6220" spans="4:18" x14ac:dyDescent="0.35">
      <c r="D6220" s="21">
        <f t="shared" si="977"/>
        <v>39706.916666651596</v>
      </c>
      <c r="E6220" s="21" t="b">
        <f t="shared" si="970"/>
        <v>0</v>
      </c>
      <c r="F6220" s="21" t="b">
        <f t="shared" si="971"/>
        <v>0</v>
      </c>
      <c r="G6220" s="20">
        <f t="shared" si="972"/>
        <v>1</v>
      </c>
      <c r="H6220" s="20">
        <f t="shared" si="973"/>
        <v>24</v>
      </c>
      <c r="I6220" s="20">
        <f t="shared" si="978"/>
        <v>23</v>
      </c>
      <c r="J6220" s="21">
        <f t="shared" si="979"/>
        <v>39706</v>
      </c>
      <c r="K6220" s="21"/>
      <c r="L6220" s="21" t="str">
        <f t="shared" si="974"/>
        <v>Monday</v>
      </c>
      <c r="M6220" s="20">
        <f t="shared" si="975"/>
        <v>9</v>
      </c>
      <c r="N6220" s="19">
        <v>4146</v>
      </c>
      <c r="O6220" s="4">
        <f>MATCH(N6220-1,'Supply Data'!$K$12:$K$17)+1</f>
        <v>4</v>
      </c>
      <c r="P6220">
        <f>INDEX('Supply Data'!$L$12:$L$17,'Demand Data'!O6220)</f>
        <v>50</v>
      </c>
      <c r="R6220" t="str">
        <f t="shared" si="976"/>
        <v>15-Sep-08 Monday 23</v>
      </c>
    </row>
    <row r="6221" spans="4:18" x14ac:dyDescent="0.35">
      <c r="D6221" s="21">
        <f t="shared" si="977"/>
        <v>39706.95833331826</v>
      </c>
      <c r="E6221" s="21" t="b">
        <f t="shared" si="970"/>
        <v>0</v>
      </c>
      <c r="F6221" s="21" t="b">
        <f t="shared" si="971"/>
        <v>0</v>
      </c>
      <c r="G6221" s="20">
        <f t="shared" si="972"/>
        <v>1</v>
      </c>
      <c r="H6221" s="20">
        <f t="shared" si="973"/>
        <v>24</v>
      </c>
      <c r="I6221" s="20">
        <f t="shared" si="978"/>
        <v>24</v>
      </c>
      <c r="J6221" s="21">
        <f t="shared" si="979"/>
        <v>39706</v>
      </c>
      <c r="K6221" s="21"/>
      <c r="L6221" s="21" t="str">
        <f t="shared" si="974"/>
        <v>Monday</v>
      </c>
      <c r="M6221" s="20">
        <f t="shared" si="975"/>
        <v>9</v>
      </c>
      <c r="N6221" s="19">
        <v>3850.5</v>
      </c>
      <c r="O6221" s="4">
        <f>MATCH(N6221-1,'Supply Data'!$K$12:$K$17)+1</f>
        <v>4</v>
      </c>
      <c r="P6221">
        <f>INDEX('Supply Data'!$L$12:$L$17,'Demand Data'!O6221)</f>
        <v>50</v>
      </c>
      <c r="R6221" t="str">
        <f t="shared" si="976"/>
        <v>15-Sep-08 Monday 24</v>
      </c>
    </row>
    <row r="6222" spans="4:18" x14ac:dyDescent="0.35">
      <c r="D6222" s="21">
        <f t="shared" si="977"/>
        <v>39706.999999984924</v>
      </c>
      <c r="E6222" s="21" t="b">
        <f t="shared" si="970"/>
        <v>0</v>
      </c>
      <c r="F6222" s="21" t="b">
        <f t="shared" si="971"/>
        <v>0</v>
      </c>
      <c r="G6222" s="20">
        <f t="shared" si="972"/>
        <v>1</v>
      </c>
      <c r="H6222" s="20">
        <f t="shared" si="973"/>
        <v>24</v>
      </c>
      <c r="I6222" s="20">
        <f t="shared" si="978"/>
        <v>1</v>
      </c>
      <c r="J6222" s="21">
        <f t="shared" si="979"/>
        <v>39707</v>
      </c>
      <c r="K6222" s="21"/>
      <c r="L6222" s="21" t="str">
        <f t="shared" si="974"/>
        <v>Tuesday</v>
      </c>
      <c r="M6222" s="20">
        <f t="shared" si="975"/>
        <v>9</v>
      </c>
      <c r="N6222" s="19">
        <v>3754.5</v>
      </c>
      <c r="O6222" s="4">
        <f>MATCH(N6222-1,'Supply Data'!$K$12:$K$17)+1</f>
        <v>4</v>
      </c>
      <c r="P6222">
        <f>INDEX('Supply Data'!$L$12:$L$17,'Demand Data'!O6222)</f>
        <v>50</v>
      </c>
      <c r="R6222" t="str">
        <f t="shared" si="976"/>
        <v>16-Sep-08 Tuesday 1</v>
      </c>
    </row>
    <row r="6223" spans="4:18" x14ac:dyDescent="0.35">
      <c r="D6223" s="21">
        <f t="shared" si="977"/>
        <v>39707.041666651588</v>
      </c>
      <c r="E6223" s="21" t="b">
        <f t="shared" si="970"/>
        <v>0</v>
      </c>
      <c r="F6223" s="21" t="b">
        <f t="shared" si="971"/>
        <v>0</v>
      </c>
      <c r="G6223" s="20">
        <f t="shared" si="972"/>
        <v>1</v>
      </c>
      <c r="H6223" s="20">
        <f t="shared" si="973"/>
        <v>24</v>
      </c>
      <c r="I6223" s="20">
        <f t="shared" si="978"/>
        <v>2</v>
      </c>
      <c r="J6223" s="21">
        <f t="shared" si="979"/>
        <v>39707</v>
      </c>
      <c r="K6223" s="21"/>
      <c r="L6223" s="21" t="str">
        <f t="shared" si="974"/>
        <v>Tuesday</v>
      </c>
      <c r="M6223" s="20">
        <f t="shared" si="975"/>
        <v>9</v>
      </c>
      <c r="N6223" s="19">
        <v>3627</v>
      </c>
      <c r="O6223" s="4">
        <f>MATCH(N6223-1,'Supply Data'!$K$12:$K$17)+1</f>
        <v>4</v>
      </c>
      <c r="P6223">
        <f>INDEX('Supply Data'!$L$12:$L$17,'Demand Data'!O6223)</f>
        <v>50</v>
      </c>
      <c r="R6223" t="str">
        <f t="shared" si="976"/>
        <v>16-Sep-08 Tuesday 2</v>
      </c>
    </row>
    <row r="6224" spans="4:18" x14ac:dyDescent="0.35">
      <c r="D6224" s="21">
        <f t="shared" si="977"/>
        <v>39707.083333318253</v>
      </c>
      <c r="E6224" s="21" t="b">
        <f t="shared" si="970"/>
        <v>0</v>
      </c>
      <c r="F6224" s="21" t="b">
        <f t="shared" si="971"/>
        <v>0</v>
      </c>
      <c r="G6224" s="20">
        <f t="shared" si="972"/>
        <v>1</v>
      </c>
      <c r="H6224" s="20">
        <f t="shared" si="973"/>
        <v>24</v>
      </c>
      <c r="I6224" s="20">
        <f t="shared" si="978"/>
        <v>3</v>
      </c>
      <c r="J6224" s="21">
        <f t="shared" si="979"/>
        <v>39707</v>
      </c>
      <c r="K6224" s="21"/>
      <c r="L6224" s="21" t="str">
        <f t="shared" si="974"/>
        <v>Tuesday</v>
      </c>
      <c r="M6224" s="20">
        <f t="shared" si="975"/>
        <v>9</v>
      </c>
      <c r="N6224" s="19">
        <v>3549</v>
      </c>
      <c r="O6224" s="4">
        <f>MATCH(N6224-1,'Supply Data'!$K$12:$K$17)+1</f>
        <v>3</v>
      </c>
      <c r="P6224">
        <f>INDEX('Supply Data'!$L$12:$L$17,'Demand Data'!O6224)</f>
        <v>23</v>
      </c>
      <c r="R6224" t="str">
        <f t="shared" si="976"/>
        <v>16-Sep-08 Tuesday 3</v>
      </c>
    </row>
    <row r="6225" spans="4:18" x14ac:dyDescent="0.35">
      <c r="D6225" s="21">
        <f t="shared" si="977"/>
        <v>39707.124999984917</v>
      </c>
      <c r="E6225" s="21" t="b">
        <f t="shared" si="970"/>
        <v>0</v>
      </c>
      <c r="F6225" s="21" t="b">
        <f t="shared" si="971"/>
        <v>0</v>
      </c>
      <c r="G6225" s="20">
        <f t="shared" si="972"/>
        <v>1</v>
      </c>
      <c r="H6225" s="20">
        <f t="shared" si="973"/>
        <v>24</v>
      </c>
      <c r="I6225" s="20">
        <f t="shared" si="978"/>
        <v>4</v>
      </c>
      <c r="J6225" s="21">
        <f t="shared" si="979"/>
        <v>39707</v>
      </c>
      <c r="K6225" s="21"/>
      <c r="L6225" s="21" t="str">
        <f t="shared" si="974"/>
        <v>Tuesday</v>
      </c>
      <c r="M6225" s="20">
        <f t="shared" si="975"/>
        <v>9</v>
      </c>
      <c r="N6225" s="19">
        <v>3546</v>
      </c>
      <c r="O6225" s="4">
        <f>MATCH(N6225-1,'Supply Data'!$K$12:$K$17)+1</f>
        <v>3</v>
      </c>
      <c r="P6225">
        <f>INDEX('Supply Data'!$L$12:$L$17,'Demand Data'!O6225)</f>
        <v>23</v>
      </c>
      <c r="R6225" t="str">
        <f t="shared" si="976"/>
        <v>16-Sep-08 Tuesday 4</v>
      </c>
    </row>
    <row r="6226" spans="4:18" x14ac:dyDescent="0.35">
      <c r="D6226" s="21">
        <f t="shared" si="977"/>
        <v>39707.166666651581</v>
      </c>
      <c r="E6226" s="21" t="b">
        <f t="shared" si="970"/>
        <v>0</v>
      </c>
      <c r="F6226" s="21" t="b">
        <f t="shared" si="971"/>
        <v>0</v>
      </c>
      <c r="G6226" s="20">
        <f t="shared" si="972"/>
        <v>1</v>
      </c>
      <c r="H6226" s="20">
        <f t="shared" si="973"/>
        <v>24</v>
      </c>
      <c r="I6226" s="20">
        <f t="shared" si="978"/>
        <v>5</v>
      </c>
      <c r="J6226" s="21">
        <f t="shared" si="979"/>
        <v>39707</v>
      </c>
      <c r="K6226" s="21"/>
      <c r="L6226" s="21" t="str">
        <f t="shared" si="974"/>
        <v>Tuesday</v>
      </c>
      <c r="M6226" s="20">
        <f t="shared" si="975"/>
        <v>9</v>
      </c>
      <c r="N6226" s="19">
        <v>3756</v>
      </c>
      <c r="O6226" s="4">
        <f>MATCH(N6226-1,'Supply Data'!$K$12:$K$17)+1</f>
        <v>4</v>
      </c>
      <c r="P6226">
        <f>INDEX('Supply Data'!$L$12:$L$17,'Demand Data'!O6226)</f>
        <v>50</v>
      </c>
      <c r="R6226" t="str">
        <f t="shared" si="976"/>
        <v>16-Sep-08 Tuesday 5</v>
      </c>
    </row>
    <row r="6227" spans="4:18" x14ac:dyDescent="0.35">
      <c r="D6227" s="21">
        <f t="shared" si="977"/>
        <v>39707.208333318245</v>
      </c>
      <c r="E6227" s="21" t="b">
        <f t="shared" si="970"/>
        <v>0</v>
      </c>
      <c r="F6227" s="21" t="b">
        <f t="shared" si="971"/>
        <v>0</v>
      </c>
      <c r="G6227" s="20">
        <f t="shared" si="972"/>
        <v>1</v>
      </c>
      <c r="H6227" s="20">
        <f t="shared" si="973"/>
        <v>24</v>
      </c>
      <c r="I6227" s="20">
        <f t="shared" si="978"/>
        <v>6</v>
      </c>
      <c r="J6227" s="21">
        <f t="shared" si="979"/>
        <v>39707</v>
      </c>
      <c r="K6227" s="21"/>
      <c r="L6227" s="21" t="str">
        <f t="shared" si="974"/>
        <v>Tuesday</v>
      </c>
      <c r="M6227" s="20">
        <f t="shared" si="975"/>
        <v>9</v>
      </c>
      <c r="N6227" s="19">
        <v>4032</v>
      </c>
      <c r="O6227" s="4">
        <f>MATCH(N6227-1,'Supply Data'!$K$12:$K$17)+1</f>
        <v>4</v>
      </c>
      <c r="P6227">
        <f>INDEX('Supply Data'!$L$12:$L$17,'Demand Data'!O6227)</f>
        <v>50</v>
      </c>
      <c r="R6227" t="str">
        <f t="shared" si="976"/>
        <v>16-Sep-08 Tuesday 6</v>
      </c>
    </row>
    <row r="6228" spans="4:18" x14ac:dyDescent="0.35">
      <c r="D6228" s="21">
        <f t="shared" si="977"/>
        <v>39707.24999998491</v>
      </c>
      <c r="E6228" s="21" t="b">
        <f t="shared" si="970"/>
        <v>0</v>
      </c>
      <c r="F6228" s="21" t="b">
        <f t="shared" si="971"/>
        <v>0</v>
      </c>
      <c r="G6228" s="20">
        <f t="shared" si="972"/>
        <v>1</v>
      </c>
      <c r="H6228" s="20">
        <f t="shared" si="973"/>
        <v>24</v>
      </c>
      <c r="I6228" s="20">
        <f t="shared" si="978"/>
        <v>7</v>
      </c>
      <c r="J6228" s="21">
        <f t="shared" si="979"/>
        <v>39707</v>
      </c>
      <c r="K6228" s="21"/>
      <c r="L6228" s="21" t="str">
        <f t="shared" si="974"/>
        <v>Tuesday</v>
      </c>
      <c r="M6228" s="20">
        <f t="shared" si="975"/>
        <v>9</v>
      </c>
      <c r="N6228" s="19">
        <v>3915</v>
      </c>
      <c r="O6228" s="4">
        <f>MATCH(N6228-1,'Supply Data'!$K$12:$K$17)+1</f>
        <v>4</v>
      </c>
      <c r="P6228">
        <f>INDEX('Supply Data'!$L$12:$L$17,'Demand Data'!O6228)</f>
        <v>50</v>
      </c>
      <c r="R6228" t="str">
        <f t="shared" si="976"/>
        <v>16-Sep-08 Tuesday 7</v>
      </c>
    </row>
    <row r="6229" spans="4:18" x14ac:dyDescent="0.35">
      <c r="D6229" s="21">
        <f t="shared" si="977"/>
        <v>39707.291666651574</v>
      </c>
      <c r="E6229" s="21" t="b">
        <f t="shared" si="970"/>
        <v>0</v>
      </c>
      <c r="F6229" s="21" t="b">
        <f t="shared" si="971"/>
        <v>0</v>
      </c>
      <c r="G6229" s="20">
        <f t="shared" si="972"/>
        <v>1</v>
      </c>
      <c r="H6229" s="20">
        <f t="shared" si="973"/>
        <v>24</v>
      </c>
      <c r="I6229" s="20">
        <f t="shared" si="978"/>
        <v>8</v>
      </c>
      <c r="J6229" s="21">
        <f t="shared" si="979"/>
        <v>39707</v>
      </c>
      <c r="K6229" s="21"/>
      <c r="L6229" s="21" t="str">
        <f t="shared" si="974"/>
        <v>Tuesday</v>
      </c>
      <c r="M6229" s="20">
        <f t="shared" si="975"/>
        <v>9</v>
      </c>
      <c r="N6229" s="19">
        <v>4764</v>
      </c>
      <c r="O6229" s="4">
        <f>MATCH(N6229-1,'Supply Data'!$K$12:$K$17)+1</f>
        <v>4</v>
      </c>
      <c r="P6229">
        <f>INDEX('Supply Data'!$L$12:$L$17,'Demand Data'!O6229)</f>
        <v>50</v>
      </c>
      <c r="R6229" t="str">
        <f t="shared" si="976"/>
        <v>16-Sep-08 Tuesday 8</v>
      </c>
    </row>
    <row r="6230" spans="4:18" x14ac:dyDescent="0.35">
      <c r="D6230" s="21">
        <f t="shared" si="977"/>
        <v>39707.333333318238</v>
      </c>
      <c r="E6230" s="21" t="b">
        <f t="shared" si="970"/>
        <v>0</v>
      </c>
      <c r="F6230" s="21" t="b">
        <f t="shared" si="971"/>
        <v>0</v>
      </c>
      <c r="G6230" s="20">
        <f t="shared" si="972"/>
        <v>1</v>
      </c>
      <c r="H6230" s="20">
        <f t="shared" si="973"/>
        <v>24</v>
      </c>
      <c r="I6230" s="20">
        <f t="shared" si="978"/>
        <v>9</v>
      </c>
      <c r="J6230" s="21">
        <f t="shared" si="979"/>
        <v>39707</v>
      </c>
      <c r="K6230" s="21"/>
      <c r="L6230" s="21" t="str">
        <f t="shared" si="974"/>
        <v>Tuesday</v>
      </c>
      <c r="M6230" s="20">
        <f t="shared" si="975"/>
        <v>9</v>
      </c>
      <c r="N6230" s="19">
        <v>5374.5</v>
      </c>
      <c r="O6230" s="4">
        <f>MATCH(N6230-1,'Supply Data'!$K$12:$K$17)+1</f>
        <v>5</v>
      </c>
      <c r="P6230">
        <f>INDEX('Supply Data'!$L$12:$L$17,'Demand Data'!O6230)</f>
        <v>75</v>
      </c>
      <c r="R6230" t="str">
        <f t="shared" si="976"/>
        <v>16-Sep-08 Tuesday 9</v>
      </c>
    </row>
    <row r="6231" spans="4:18" x14ac:dyDescent="0.35">
      <c r="D6231" s="21">
        <f t="shared" si="977"/>
        <v>39707.374999984902</v>
      </c>
      <c r="E6231" s="21" t="b">
        <f t="shared" si="970"/>
        <v>0</v>
      </c>
      <c r="F6231" s="21" t="b">
        <f t="shared" si="971"/>
        <v>0</v>
      </c>
      <c r="G6231" s="20">
        <f t="shared" si="972"/>
        <v>1</v>
      </c>
      <c r="H6231" s="20">
        <f t="shared" si="973"/>
        <v>24</v>
      </c>
      <c r="I6231" s="20">
        <f t="shared" si="978"/>
        <v>10</v>
      </c>
      <c r="J6231" s="21">
        <f t="shared" si="979"/>
        <v>39707</v>
      </c>
      <c r="K6231" s="21"/>
      <c r="L6231" s="21" t="str">
        <f t="shared" si="974"/>
        <v>Tuesday</v>
      </c>
      <c r="M6231" s="20">
        <f t="shared" si="975"/>
        <v>9</v>
      </c>
      <c r="N6231" s="19">
        <v>5577</v>
      </c>
      <c r="O6231" s="4">
        <f>MATCH(N6231-1,'Supply Data'!$K$12:$K$17)+1</f>
        <v>5</v>
      </c>
      <c r="P6231">
        <f>INDEX('Supply Data'!$L$12:$L$17,'Demand Data'!O6231)</f>
        <v>75</v>
      </c>
      <c r="R6231" t="str">
        <f t="shared" si="976"/>
        <v>16-Sep-08 Tuesday 10</v>
      </c>
    </row>
    <row r="6232" spans="4:18" x14ac:dyDescent="0.35">
      <c r="D6232" s="21">
        <f t="shared" si="977"/>
        <v>39707.416666651567</v>
      </c>
      <c r="E6232" s="21" t="b">
        <f t="shared" si="970"/>
        <v>0</v>
      </c>
      <c r="F6232" s="21" t="b">
        <f t="shared" si="971"/>
        <v>0</v>
      </c>
      <c r="G6232" s="20">
        <f t="shared" si="972"/>
        <v>1</v>
      </c>
      <c r="H6232" s="20">
        <f t="shared" si="973"/>
        <v>24</v>
      </c>
      <c r="I6232" s="20">
        <f t="shared" si="978"/>
        <v>11</v>
      </c>
      <c r="J6232" s="21">
        <f t="shared" si="979"/>
        <v>39707</v>
      </c>
      <c r="K6232" s="21"/>
      <c r="L6232" s="21" t="str">
        <f t="shared" si="974"/>
        <v>Tuesday</v>
      </c>
      <c r="M6232" s="20">
        <f t="shared" si="975"/>
        <v>9</v>
      </c>
      <c r="N6232" s="19">
        <v>5760</v>
      </c>
      <c r="O6232" s="4">
        <f>MATCH(N6232-1,'Supply Data'!$K$12:$K$17)+1</f>
        <v>5</v>
      </c>
      <c r="P6232">
        <f>INDEX('Supply Data'!$L$12:$L$17,'Demand Data'!O6232)</f>
        <v>75</v>
      </c>
      <c r="R6232" t="str">
        <f t="shared" si="976"/>
        <v>16-Sep-08 Tuesday 11</v>
      </c>
    </row>
    <row r="6233" spans="4:18" x14ac:dyDescent="0.35">
      <c r="D6233" s="21">
        <f t="shared" si="977"/>
        <v>39707.458333318231</v>
      </c>
      <c r="E6233" s="21" t="b">
        <f t="shared" si="970"/>
        <v>0</v>
      </c>
      <c r="F6233" s="21" t="b">
        <f t="shared" si="971"/>
        <v>0</v>
      </c>
      <c r="G6233" s="20">
        <f t="shared" si="972"/>
        <v>1</v>
      </c>
      <c r="H6233" s="20">
        <f t="shared" si="973"/>
        <v>24</v>
      </c>
      <c r="I6233" s="20">
        <f t="shared" si="978"/>
        <v>12</v>
      </c>
      <c r="J6233" s="21">
        <f t="shared" si="979"/>
        <v>39707</v>
      </c>
      <c r="K6233" s="21"/>
      <c r="L6233" s="21" t="str">
        <f t="shared" si="974"/>
        <v>Tuesday</v>
      </c>
      <c r="M6233" s="20">
        <f t="shared" si="975"/>
        <v>9</v>
      </c>
      <c r="N6233" s="19">
        <v>5572.5</v>
      </c>
      <c r="O6233" s="4">
        <f>MATCH(N6233-1,'Supply Data'!$K$12:$K$17)+1</f>
        <v>5</v>
      </c>
      <c r="P6233">
        <f>INDEX('Supply Data'!$L$12:$L$17,'Demand Data'!O6233)</f>
        <v>75</v>
      </c>
      <c r="R6233" t="str">
        <f t="shared" si="976"/>
        <v>16-Sep-08 Tuesday 12</v>
      </c>
    </row>
    <row r="6234" spans="4:18" x14ac:dyDescent="0.35">
      <c r="D6234" s="21">
        <f t="shared" si="977"/>
        <v>39707.499999984895</v>
      </c>
      <c r="E6234" s="21" t="b">
        <f t="shared" si="970"/>
        <v>0</v>
      </c>
      <c r="F6234" s="21" t="b">
        <f t="shared" si="971"/>
        <v>0</v>
      </c>
      <c r="G6234" s="20">
        <f t="shared" si="972"/>
        <v>1</v>
      </c>
      <c r="H6234" s="20">
        <f t="shared" si="973"/>
        <v>24</v>
      </c>
      <c r="I6234" s="20">
        <f t="shared" si="978"/>
        <v>13</v>
      </c>
      <c r="J6234" s="21">
        <f t="shared" si="979"/>
        <v>39707</v>
      </c>
      <c r="K6234" s="21"/>
      <c r="L6234" s="21" t="str">
        <f t="shared" si="974"/>
        <v>Tuesday</v>
      </c>
      <c r="M6234" s="20">
        <f t="shared" si="975"/>
        <v>9</v>
      </c>
      <c r="N6234" s="19">
        <v>5614.5</v>
      </c>
      <c r="O6234" s="4">
        <f>MATCH(N6234-1,'Supply Data'!$K$12:$K$17)+1</f>
        <v>5</v>
      </c>
      <c r="P6234">
        <f>INDEX('Supply Data'!$L$12:$L$17,'Demand Data'!O6234)</f>
        <v>75</v>
      </c>
      <c r="R6234" t="str">
        <f t="shared" si="976"/>
        <v>16-Sep-08 Tuesday 13</v>
      </c>
    </row>
    <row r="6235" spans="4:18" x14ac:dyDescent="0.35">
      <c r="D6235" s="21">
        <f t="shared" si="977"/>
        <v>39707.541666651559</v>
      </c>
      <c r="E6235" s="21" t="b">
        <f t="shared" si="970"/>
        <v>0</v>
      </c>
      <c r="F6235" s="21" t="b">
        <f t="shared" si="971"/>
        <v>0</v>
      </c>
      <c r="G6235" s="20">
        <f t="shared" si="972"/>
        <v>1</v>
      </c>
      <c r="H6235" s="20">
        <f t="shared" si="973"/>
        <v>24</v>
      </c>
      <c r="I6235" s="20">
        <f t="shared" si="978"/>
        <v>14</v>
      </c>
      <c r="J6235" s="21">
        <f t="shared" si="979"/>
        <v>39707</v>
      </c>
      <c r="K6235" s="21"/>
      <c r="L6235" s="21" t="str">
        <f t="shared" si="974"/>
        <v>Tuesday</v>
      </c>
      <c r="M6235" s="20">
        <f t="shared" si="975"/>
        <v>9</v>
      </c>
      <c r="N6235" s="19">
        <v>5715</v>
      </c>
      <c r="O6235" s="4">
        <f>MATCH(N6235-1,'Supply Data'!$K$12:$K$17)+1</f>
        <v>5</v>
      </c>
      <c r="P6235">
        <f>INDEX('Supply Data'!$L$12:$L$17,'Demand Data'!O6235)</f>
        <v>75</v>
      </c>
      <c r="R6235" t="str">
        <f t="shared" si="976"/>
        <v>16-Sep-08 Tuesday 14</v>
      </c>
    </row>
    <row r="6236" spans="4:18" x14ac:dyDescent="0.35">
      <c r="D6236" s="21">
        <f t="shared" si="977"/>
        <v>39707.583333318224</v>
      </c>
      <c r="E6236" s="21" t="b">
        <f t="shared" si="970"/>
        <v>0</v>
      </c>
      <c r="F6236" s="21" t="b">
        <f t="shared" si="971"/>
        <v>0</v>
      </c>
      <c r="G6236" s="20">
        <f t="shared" si="972"/>
        <v>1</v>
      </c>
      <c r="H6236" s="20">
        <f t="shared" si="973"/>
        <v>24</v>
      </c>
      <c r="I6236" s="20">
        <f t="shared" si="978"/>
        <v>15</v>
      </c>
      <c r="J6236" s="21">
        <f t="shared" si="979"/>
        <v>39707</v>
      </c>
      <c r="K6236" s="21"/>
      <c r="L6236" s="21" t="str">
        <f t="shared" si="974"/>
        <v>Tuesday</v>
      </c>
      <c r="M6236" s="20">
        <f t="shared" si="975"/>
        <v>9</v>
      </c>
      <c r="N6236" s="19">
        <v>5566.5</v>
      </c>
      <c r="O6236" s="4">
        <f>MATCH(N6236-1,'Supply Data'!$K$12:$K$17)+1</f>
        <v>5</v>
      </c>
      <c r="P6236">
        <f>INDEX('Supply Data'!$L$12:$L$17,'Demand Data'!O6236)</f>
        <v>75</v>
      </c>
      <c r="R6236" t="str">
        <f t="shared" si="976"/>
        <v>16-Sep-08 Tuesday 15</v>
      </c>
    </row>
    <row r="6237" spans="4:18" x14ac:dyDescent="0.35">
      <c r="D6237" s="21">
        <f t="shared" si="977"/>
        <v>39707.624999984888</v>
      </c>
      <c r="E6237" s="21" t="b">
        <f t="shared" si="970"/>
        <v>0</v>
      </c>
      <c r="F6237" s="21" t="b">
        <f t="shared" si="971"/>
        <v>0</v>
      </c>
      <c r="G6237" s="20">
        <f t="shared" si="972"/>
        <v>1</v>
      </c>
      <c r="H6237" s="20">
        <f t="shared" si="973"/>
        <v>24</v>
      </c>
      <c r="I6237" s="20">
        <f t="shared" si="978"/>
        <v>16</v>
      </c>
      <c r="J6237" s="21">
        <f t="shared" si="979"/>
        <v>39707</v>
      </c>
      <c r="K6237" s="21"/>
      <c r="L6237" s="21" t="str">
        <f t="shared" si="974"/>
        <v>Tuesday</v>
      </c>
      <c r="M6237" s="20">
        <f t="shared" si="975"/>
        <v>9</v>
      </c>
      <c r="N6237" s="19">
        <v>5547</v>
      </c>
      <c r="O6237" s="4">
        <f>MATCH(N6237-1,'Supply Data'!$K$12:$K$17)+1</f>
        <v>5</v>
      </c>
      <c r="P6237">
        <f>INDEX('Supply Data'!$L$12:$L$17,'Demand Data'!O6237)</f>
        <v>75</v>
      </c>
      <c r="R6237" t="str">
        <f t="shared" si="976"/>
        <v>16-Sep-08 Tuesday 16</v>
      </c>
    </row>
    <row r="6238" spans="4:18" x14ac:dyDescent="0.35">
      <c r="D6238" s="21">
        <f t="shared" si="977"/>
        <v>39707.666666651552</v>
      </c>
      <c r="E6238" s="21" t="b">
        <f t="shared" si="970"/>
        <v>0</v>
      </c>
      <c r="F6238" s="21" t="b">
        <f t="shared" si="971"/>
        <v>0</v>
      </c>
      <c r="G6238" s="20">
        <f t="shared" si="972"/>
        <v>1</v>
      </c>
      <c r="H6238" s="20">
        <f t="shared" si="973"/>
        <v>24</v>
      </c>
      <c r="I6238" s="20">
        <f t="shared" si="978"/>
        <v>17</v>
      </c>
      <c r="J6238" s="21">
        <f t="shared" si="979"/>
        <v>39707</v>
      </c>
      <c r="K6238" s="21"/>
      <c r="L6238" s="21" t="str">
        <f t="shared" si="974"/>
        <v>Tuesday</v>
      </c>
      <c r="M6238" s="20">
        <f t="shared" si="975"/>
        <v>9</v>
      </c>
      <c r="N6238" s="19">
        <v>5515.5</v>
      </c>
      <c r="O6238" s="4">
        <f>MATCH(N6238-1,'Supply Data'!$K$12:$K$17)+1</f>
        <v>5</v>
      </c>
      <c r="P6238">
        <f>INDEX('Supply Data'!$L$12:$L$17,'Demand Data'!O6238)</f>
        <v>75</v>
      </c>
      <c r="R6238" t="str">
        <f t="shared" si="976"/>
        <v>16-Sep-08 Tuesday 17</v>
      </c>
    </row>
    <row r="6239" spans="4:18" x14ac:dyDescent="0.35">
      <c r="D6239" s="21">
        <f t="shared" si="977"/>
        <v>39707.708333318216</v>
      </c>
      <c r="E6239" s="21" t="b">
        <f t="shared" si="970"/>
        <v>0</v>
      </c>
      <c r="F6239" s="21" t="b">
        <f t="shared" si="971"/>
        <v>0</v>
      </c>
      <c r="G6239" s="20">
        <f t="shared" si="972"/>
        <v>1</v>
      </c>
      <c r="H6239" s="20">
        <f t="shared" si="973"/>
        <v>24</v>
      </c>
      <c r="I6239" s="20">
        <f t="shared" si="978"/>
        <v>18</v>
      </c>
      <c r="J6239" s="21">
        <f t="shared" si="979"/>
        <v>39707</v>
      </c>
      <c r="K6239" s="21"/>
      <c r="L6239" s="21" t="str">
        <f t="shared" si="974"/>
        <v>Tuesday</v>
      </c>
      <c r="M6239" s="20">
        <f t="shared" si="975"/>
        <v>9</v>
      </c>
      <c r="N6239" s="19">
        <v>5745</v>
      </c>
      <c r="O6239" s="4">
        <f>MATCH(N6239-1,'Supply Data'!$K$12:$K$17)+1</f>
        <v>5</v>
      </c>
      <c r="P6239">
        <f>INDEX('Supply Data'!$L$12:$L$17,'Demand Data'!O6239)</f>
        <v>75</v>
      </c>
      <c r="R6239" t="str">
        <f t="shared" si="976"/>
        <v>16-Sep-08 Tuesday 18</v>
      </c>
    </row>
    <row r="6240" spans="4:18" x14ac:dyDescent="0.35">
      <c r="D6240" s="21">
        <f t="shared" si="977"/>
        <v>39707.749999984881</v>
      </c>
      <c r="E6240" s="21" t="b">
        <f t="shared" si="970"/>
        <v>0</v>
      </c>
      <c r="F6240" s="21" t="b">
        <f t="shared" si="971"/>
        <v>0</v>
      </c>
      <c r="G6240" s="20">
        <f t="shared" si="972"/>
        <v>1</v>
      </c>
      <c r="H6240" s="20">
        <f t="shared" si="973"/>
        <v>24</v>
      </c>
      <c r="I6240" s="20">
        <f t="shared" si="978"/>
        <v>19</v>
      </c>
      <c r="J6240" s="21">
        <f t="shared" si="979"/>
        <v>39707</v>
      </c>
      <c r="K6240" s="21"/>
      <c r="L6240" s="21" t="str">
        <f t="shared" si="974"/>
        <v>Tuesday</v>
      </c>
      <c r="M6240" s="20">
        <f t="shared" si="975"/>
        <v>9</v>
      </c>
      <c r="N6240" s="19">
        <v>5844</v>
      </c>
      <c r="O6240" s="4">
        <f>MATCH(N6240-1,'Supply Data'!$K$12:$K$17)+1</f>
        <v>5</v>
      </c>
      <c r="P6240">
        <f>INDEX('Supply Data'!$L$12:$L$17,'Demand Data'!O6240)</f>
        <v>75</v>
      </c>
      <c r="R6240" t="str">
        <f t="shared" si="976"/>
        <v>16-Sep-08 Tuesday 19</v>
      </c>
    </row>
    <row r="6241" spans="4:18" x14ac:dyDescent="0.35">
      <c r="D6241" s="21">
        <f t="shared" si="977"/>
        <v>39707.791666651545</v>
      </c>
      <c r="E6241" s="21" t="b">
        <f t="shared" si="970"/>
        <v>0</v>
      </c>
      <c r="F6241" s="21" t="b">
        <f t="shared" si="971"/>
        <v>0</v>
      </c>
      <c r="G6241" s="20">
        <f t="shared" si="972"/>
        <v>1</v>
      </c>
      <c r="H6241" s="20">
        <f t="shared" si="973"/>
        <v>24</v>
      </c>
      <c r="I6241" s="20">
        <f t="shared" si="978"/>
        <v>20</v>
      </c>
      <c r="J6241" s="21">
        <f t="shared" si="979"/>
        <v>39707</v>
      </c>
      <c r="K6241" s="21"/>
      <c r="L6241" s="21" t="str">
        <f t="shared" si="974"/>
        <v>Tuesday</v>
      </c>
      <c r="M6241" s="20">
        <f t="shared" si="975"/>
        <v>9</v>
      </c>
      <c r="N6241" s="19">
        <v>5593.5</v>
      </c>
      <c r="O6241" s="4">
        <f>MATCH(N6241-1,'Supply Data'!$K$12:$K$17)+1</f>
        <v>5</v>
      </c>
      <c r="P6241">
        <f>INDEX('Supply Data'!$L$12:$L$17,'Demand Data'!O6241)</f>
        <v>75</v>
      </c>
      <c r="R6241" t="str">
        <f t="shared" si="976"/>
        <v>16-Sep-08 Tuesday 20</v>
      </c>
    </row>
    <row r="6242" spans="4:18" x14ac:dyDescent="0.35">
      <c r="D6242" s="21">
        <f t="shared" si="977"/>
        <v>39707.833333318209</v>
      </c>
      <c r="E6242" s="21" t="b">
        <f t="shared" si="970"/>
        <v>0</v>
      </c>
      <c r="F6242" s="21" t="b">
        <f t="shared" si="971"/>
        <v>0</v>
      </c>
      <c r="G6242" s="20">
        <f t="shared" si="972"/>
        <v>1</v>
      </c>
      <c r="H6242" s="20">
        <f t="shared" si="973"/>
        <v>24</v>
      </c>
      <c r="I6242" s="20">
        <f t="shared" si="978"/>
        <v>21</v>
      </c>
      <c r="J6242" s="21">
        <f t="shared" si="979"/>
        <v>39707</v>
      </c>
      <c r="K6242" s="21"/>
      <c r="L6242" s="21" t="str">
        <f t="shared" si="974"/>
        <v>Tuesday</v>
      </c>
      <c r="M6242" s="20">
        <f t="shared" si="975"/>
        <v>9</v>
      </c>
      <c r="N6242" s="19">
        <v>5334</v>
      </c>
      <c r="O6242" s="4">
        <f>MATCH(N6242-1,'Supply Data'!$K$12:$K$17)+1</f>
        <v>5</v>
      </c>
      <c r="P6242">
        <f>INDEX('Supply Data'!$L$12:$L$17,'Demand Data'!O6242)</f>
        <v>75</v>
      </c>
      <c r="R6242" t="str">
        <f t="shared" si="976"/>
        <v>16-Sep-08 Tuesday 21</v>
      </c>
    </row>
    <row r="6243" spans="4:18" x14ac:dyDescent="0.35">
      <c r="D6243" s="21">
        <f t="shared" si="977"/>
        <v>39707.874999984873</v>
      </c>
      <c r="E6243" s="21" t="b">
        <f t="shared" si="970"/>
        <v>0</v>
      </c>
      <c r="F6243" s="21" t="b">
        <f t="shared" si="971"/>
        <v>0</v>
      </c>
      <c r="G6243" s="20">
        <f t="shared" si="972"/>
        <v>1</v>
      </c>
      <c r="H6243" s="20">
        <f t="shared" si="973"/>
        <v>24</v>
      </c>
      <c r="I6243" s="20">
        <f t="shared" si="978"/>
        <v>22</v>
      </c>
      <c r="J6243" s="21">
        <f t="shared" si="979"/>
        <v>39707</v>
      </c>
      <c r="K6243" s="21"/>
      <c r="L6243" s="21" t="str">
        <f t="shared" si="974"/>
        <v>Tuesday</v>
      </c>
      <c r="M6243" s="20">
        <f t="shared" si="975"/>
        <v>9</v>
      </c>
      <c r="N6243" s="19">
        <v>4659</v>
      </c>
      <c r="O6243" s="4">
        <f>MATCH(N6243-1,'Supply Data'!$K$12:$K$17)+1</f>
        <v>4</v>
      </c>
      <c r="P6243">
        <f>INDEX('Supply Data'!$L$12:$L$17,'Demand Data'!O6243)</f>
        <v>50</v>
      </c>
      <c r="R6243" t="str">
        <f t="shared" si="976"/>
        <v>16-Sep-08 Tuesday 22</v>
      </c>
    </row>
    <row r="6244" spans="4:18" x14ac:dyDescent="0.35">
      <c r="D6244" s="21">
        <f t="shared" si="977"/>
        <v>39707.916666651538</v>
      </c>
      <c r="E6244" s="21" t="b">
        <f t="shared" si="970"/>
        <v>0</v>
      </c>
      <c r="F6244" s="21" t="b">
        <f t="shared" si="971"/>
        <v>0</v>
      </c>
      <c r="G6244" s="20">
        <f t="shared" si="972"/>
        <v>1</v>
      </c>
      <c r="H6244" s="20">
        <f t="shared" si="973"/>
        <v>24</v>
      </c>
      <c r="I6244" s="20">
        <f t="shared" si="978"/>
        <v>23</v>
      </c>
      <c r="J6244" s="21">
        <f t="shared" si="979"/>
        <v>39707</v>
      </c>
      <c r="K6244" s="21"/>
      <c r="L6244" s="21" t="str">
        <f t="shared" si="974"/>
        <v>Tuesday</v>
      </c>
      <c r="M6244" s="20">
        <f t="shared" si="975"/>
        <v>9</v>
      </c>
      <c r="N6244" s="19">
        <v>4386</v>
      </c>
      <c r="O6244" s="4">
        <f>MATCH(N6244-1,'Supply Data'!$K$12:$K$17)+1</f>
        <v>4</v>
      </c>
      <c r="P6244">
        <f>INDEX('Supply Data'!$L$12:$L$17,'Demand Data'!O6244)</f>
        <v>50</v>
      </c>
      <c r="R6244" t="str">
        <f t="shared" si="976"/>
        <v>16-Sep-08 Tuesday 23</v>
      </c>
    </row>
    <row r="6245" spans="4:18" x14ac:dyDescent="0.35">
      <c r="D6245" s="21">
        <f t="shared" si="977"/>
        <v>39707.958333318202</v>
      </c>
      <c r="E6245" s="21" t="b">
        <f t="shared" si="970"/>
        <v>0</v>
      </c>
      <c r="F6245" s="21" t="b">
        <f t="shared" si="971"/>
        <v>0</v>
      </c>
      <c r="G6245" s="20">
        <f t="shared" si="972"/>
        <v>1</v>
      </c>
      <c r="H6245" s="20">
        <f t="shared" si="973"/>
        <v>24</v>
      </c>
      <c r="I6245" s="20">
        <f t="shared" si="978"/>
        <v>24</v>
      </c>
      <c r="J6245" s="21">
        <f t="shared" si="979"/>
        <v>39707</v>
      </c>
      <c r="K6245" s="21"/>
      <c r="L6245" s="21" t="str">
        <f t="shared" si="974"/>
        <v>Tuesday</v>
      </c>
      <c r="M6245" s="20">
        <f t="shared" si="975"/>
        <v>9</v>
      </c>
      <c r="N6245" s="19">
        <v>4132.5</v>
      </c>
      <c r="O6245" s="4">
        <f>MATCH(N6245-1,'Supply Data'!$K$12:$K$17)+1</f>
        <v>4</v>
      </c>
      <c r="P6245">
        <f>INDEX('Supply Data'!$L$12:$L$17,'Demand Data'!O6245)</f>
        <v>50</v>
      </c>
      <c r="R6245" t="str">
        <f t="shared" si="976"/>
        <v>16-Sep-08 Tuesday 24</v>
      </c>
    </row>
    <row r="6246" spans="4:18" x14ac:dyDescent="0.35">
      <c r="D6246" s="21">
        <f t="shared" si="977"/>
        <v>39707.999999984866</v>
      </c>
      <c r="E6246" s="21" t="b">
        <f t="shared" si="970"/>
        <v>0</v>
      </c>
      <c r="F6246" s="21" t="b">
        <f t="shared" si="971"/>
        <v>0</v>
      </c>
      <c r="G6246" s="20">
        <f t="shared" si="972"/>
        <v>1</v>
      </c>
      <c r="H6246" s="20">
        <f t="shared" si="973"/>
        <v>24</v>
      </c>
      <c r="I6246" s="20">
        <f t="shared" si="978"/>
        <v>1</v>
      </c>
      <c r="J6246" s="21">
        <f t="shared" si="979"/>
        <v>39708</v>
      </c>
      <c r="K6246" s="21"/>
      <c r="L6246" s="21" t="str">
        <f t="shared" si="974"/>
        <v>Wednesday</v>
      </c>
      <c r="M6246" s="20">
        <f t="shared" si="975"/>
        <v>9</v>
      </c>
      <c r="N6246" s="19">
        <v>4011</v>
      </c>
      <c r="O6246" s="4">
        <f>MATCH(N6246-1,'Supply Data'!$K$12:$K$17)+1</f>
        <v>4</v>
      </c>
      <c r="P6246">
        <f>INDEX('Supply Data'!$L$12:$L$17,'Demand Data'!O6246)</f>
        <v>50</v>
      </c>
      <c r="R6246" t="str">
        <f t="shared" si="976"/>
        <v>17-Sep-08 Wednesday 1</v>
      </c>
    </row>
    <row r="6247" spans="4:18" x14ac:dyDescent="0.35">
      <c r="D6247" s="21">
        <f t="shared" si="977"/>
        <v>39708.04166665153</v>
      </c>
      <c r="E6247" s="21" t="b">
        <f t="shared" si="970"/>
        <v>0</v>
      </c>
      <c r="F6247" s="21" t="b">
        <f t="shared" si="971"/>
        <v>0</v>
      </c>
      <c r="G6247" s="20">
        <f t="shared" si="972"/>
        <v>1</v>
      </c>
      <c r="H6247" s="20">
        <f t="shared" si="973"/>
        <v>24</v>
      </c>
      <c r="I6247" s="20">
        <f t="shared" si="978"/>
        <v>2</v>
      </c>
      <c r="J6247" s="21">
        <f t="shared" si="979"/>
        <v>39708</v>
      </c>
      <c r="K6247" s="21"/>
      <c r="L6247" s="21" t="str">
        <f t="shared" si="974"/>
        <v>Wednesday</v>
      </c>
      <c r="M6247" s="20">
        <f t="shared" si="975"/>
        <v>9</v>
      </c>
      <c r="N6247" s="19">
        <v>3856.5</v>
      </c>
      <c r="O6247" s="4">
        <f>MATCH(N6247-1,'Supply Data'!$K$12:$K$17)+1</f>
        <v>4</v>
      </c>
      <c r="P6247">
        <f>INDEX('Supply Data'!$L$12:$L$17,'Demand Data'!O6247)</f>
        <v>50</v>
      </c>
      <c r="R6247" t="str">
        <f t="shared" si="976"/>
        <v>17-Sep-08 Wednesday 2</v>
      </c>
    </row>
    <row r="6248" spans="4:18" x14ac:dyDescent="0.35">
      <c r="D6248" s="21">
        <f t="shared" si="977"/>
        <v>39708.083333318194</v>
      </c>
      <c r="E6248" s="21" t="b">
        <f t="shared" si="970"/>
        <v>0</v>
      </c>
      <c r="F6248" s="21" t="b">
        <f t="shared" si="971"/>
        <v>0</v>
      </c>
      <c r="G6248" s="20">
        <f t="shared" si="972"/>
        <v>1</v>
      </c>
      <c r="H6248" s="20">
        <f t="shared" si="973"/>
        <v>24</v>
      </c>
      <c r="I6248" s="20">
        <f t="shared" si="978"/>
        <v>3</v>
      </c>
      <c r="J6248" s="21">
        <f t="shared" si="979"/>
        <v>39708</v>
      </c>
      <c r="K6248" s="21"/>
      <c r="L6248" s="21" t="str">
        <f t="shared" si="974"/>
        <v>Wednesday</v>
      </c>
      <c r="M6248" s="20">
        <f t="shared" si="975"/>
        <v>9</v>
      </c>
      <c r="N6248" s="19">
        <v>3780</v>
      </c>
      <c r="O6248" s="4">
        <f>MATCH(N6248-1,'Supply Data'!$K$12:$K$17)+1</f>
        <v>4</v>
      </c>
      <c r="P6248">
        <f>INDEX('Supply Data'!$L$12:$L$17,'Demand Data'!O6248)</f>
        <v>50</v>
      </c>
      <c r="R6248" t="str">
        <f t="shared" si="976"/>
        <v>17-Sep-08 Wednesday 3</v>
      </c>
    </row>
    <row r="6249" spans="4:18" x14ac:dyDescent="0.35">
      <c r="D6249" s="21">
        <f t="shared" si="977"/>
        <v>39708.124999984859</v>
      </c>
      <c r="E6249" s="21" t="b">
        <f t="shared" si="970"/>
        <v>0</v>
      </c>
      <c r="F6249" s="21" t="b">
        <f t="shared" si="971"/>
        <v>0</v>
      </c>
      <c r="G6249" s="20">
        <f t="shared" si="972"/>
        <v>1</v>
      </c>
      <c r="H6249" s="20">
        <f t="shared" si="973"/>
        <v>24</v>
      </c>
      <c r="I6249" s="20">
        <f t="shared" si="978"/>
        <v>4</v>
      </c>
      <c r="J6249" s="21">
        <f t="shared" si="979"/>
        <v>39708</v>
      </c>
      <c r="K6249" s="21"/>
      <c r="L6249" s="21" t="str">
        <f t="shared" si="974"/>
        <v>Wednesday</v>
      </c>
      <c r="M6249" s="20">
        <f t="shared" si="975"/>
        <v>9</v>
      </c>
      <c r="N6249" s="19">
        <v>3754.5</v>
      </c>
      <c r="O6249" s="4">
        <f>MATCH(N6249-1,'Supply Data'!$K$12:$K$17)+1</f>
        <v>4</v>
      </c>
      <c r="P6249">
        <f>INDEX('Supply Data'!$L$12:$L$17,'Demand Data'!O6249)</f>
        <v>50</v>
      </c>
      <c r="R6249" t="str">
        <f t="shared" si="976"/>
        <v>17-Sep-08 Wednesday 4</v>
      </c>
    </row>
    <row r="6250" spans="4:18" x14ac:dyDescent="0.35">
      <c r="D6250" s="21">
        <f t="shared" si="977"/>
        <v>39708.166666651523</v>
      </c>
      <c r="E6250" s="21" t="b">
        <f t="shared" si="970"/>
        <v>0</v>
      </c>
      <c r="F6250" s="21" t="b">
        <f t="shared" si="971"/>
        <v>0</v>
      </c>
      <c r="G6250" s="20">
        <f t="shared" si="972"/>
        <v>1</v>
      </c>
      <c r="H6250" s="20">
        <f t="shared" si="973"/>
        <v>24</v>
      </c>
      <c r="I6250" s="20">
        <f t="shared" si="978"/>
        <v>5</v>
      </c>
      <c r="J6250" s="21">
        <f t="shared" si="979"/>
        <v>39708</v>
      </c>
      <c r="K6250" s="21"/>
      <c r="L6250" s="21" t="str">
        <f t="shared" si="974"/>
        <v>Wednesday</v>
      </c>
      <c r="M6250" s="20">
        <f t="shared" si="975"/>
        <v>9</v>
      </c>
      <c r="N6250" s="19">
        <v>3903</v>
      </c>
      <c r="O6250" s="4">
        <f>MATCH(N6250-1,'Supply Data'!$K$12:$K$17)+1</f>
        <v>4</v>
      </c>
      <c r="P6250">
        <f>INDEX('Supply Data'!$L$12:$L$17,'Demand Data'!O6250)</f>
        <v>50</v>
      </c>
      <c r="R6250" t="str">
        <f t="shared" si="976"/>
        <v>17-Sep-08 Wednesday 5</v>
      </c>
    </row>
    <row r="6251" spans="4:18" x14ac:dyDescent="0.35">
      <c r="D6251" s="21">
        <f t="shared" si="977"/>
        <v>39708.208333318187</v>
      </c>
      <c r="E6251" s="21" t="b">
        <f t="shared" si="970"/>
        <v>0</v>
      </c>
      <c r="F6251" s="21" t="b">
        <f t="shared" si="971"/>
        <v>0</v>
      </c>
      <c r="G6251" s="20">
        <f t="shared" si="972"/>
        <v>1</v>
      </c>
      <c r="H6251" s="20">
        <f t="shared" si="973"/>
        <v>24</v>
      </c>
      <c r="I6251" s="20">
        <f t="shared" si="978"/>
        <v>6</v>
      </c>
      <c r="J6251" s="21">
        <f t="shared" si="979"/>
        <v>39708</v>
      </c>
      <c r="K6251" s="21"/>
      <c r="L6251" s="21" t="str">
        <f t="shared" si="974"/>
        <v>Wednesday</v>
      </c>
      <c r="M6251" s="20">
        <f t="shared" si="975"/>
        <v>9</v>
      </c>
      <c r="N6251" s="19">
        <v>4092</v>
      </c>
      <c r="O6251" s="4">
        <f>MATCH(N6251-1,'Supply Data'!$K$12:$K$17)+1</f>
        <v>4</v>
      </c>
      <c r="P6251">
        <f>INDEX('Supply Data'!$L$12:$L$17,'Demand Data'!O6251)</f>
        <v>50</v>
      </c>
      <c r="R6251" t="str">
        <f t="shared" si="976"/>
        <v>17-Sep-08 Wednesday 6</v>
      </c>
    </row>
    <row r="6252" spans="4:18" x14ac:dyDescent="0.35">
      <c r="D6252" s="21">
        <f t="shared" si="977"/>
        <v>39708.249999984851</v>
      </c>
      <c r="E6252" s="21" t="b">
        <f t="shared" si="970"/>
        <v>0</v>
      </c>
      <c r="F6252" s="21" t="b">
        <f t="shared" si="971"/>
        <v>0</v>
      </c>
      <c r="G6252" s="20">
        <f t="shared" si="972"/>
        <v>1</v>
      </c>
      <c r="H6252" s="20">
        <f t="shared" si="973"/>
        <v>24</v>
      </c>
      <c r="I6252" s="20">
        <f t="shared" si="978"/>
        <v>7</v>
      </c>
      <c r="J6252" s="21">
        <f t="shared" si="979"/>
        <v>39708</v>
      </c>
      <c r="K6252" s="21"/>
      <c r="L6252" s="21" t="str">
        <f t="shared" si="974"/>
        <v>Wednesday</v>
      </c>
      <c r="M6252" s="20">
        <f t="shared" si="975"/>
        <v>9</v>
      </c>
      <c r="N6252" s="19">
        <v>4234.5</v>
      </c>
      <c r="O6252" s="4">
        <f>MATCH(N6252-1,'Supply Data'!$K$12:$K$17)+1</f>
        <v>4</v>
      </c>
      <c r="P6252">
        <f>INDEX('Supply Data'!$L$12:$L$17,'Demand Data'!O6252)</f>
        <v>50</v>
      </c>
      <c r="R6252" t="str">
        <f t="shared" si="976"/>
        <v>17-Sep-08 Wednesday 7</v>
      </c>
    </row>
    <row r="6253" spans="4:18" x14ac:dyDescent="0.35">
      <c r="D6253" s="21">
        <f t="shared" si="977"/>
        <v>39708.291666651516</v>
      </c>
      <c r="E6253" s="21" t="b">
        <f t="shared" si="970"/>
        <v>0</v>
      </c>
      <c r="F6253" s="21" t="b">
        <f t="shared" si="971"/>
        <v>0</v>
      </c>
      <c r="G6253" s="20">
        <f t="shared" si="972"/>
        <v>1</v>
      </c>
      <c r="H6253" s="20">
        <f t="shared" si="973"/>
        <v>24</v>
      </c>
      <c r="I6253" s="20">
        <f t="shared" si="978"/>
        <v>8</v>
      </c>
      <c r="J6253" s="21">
        <f t="shared" si="979"/>
        <v>39708</v>
      </c>
      <c r="K6253" s="21"/>
      <c r="L6253" s="21" t="str">
        <f t="shared" si="974"/>
        <v>Wednesday</v>
      </c>
      <c r="M6253" s="20">
        <f t="shared" si="975"/>
        <v>9</v>
      </c>
      <c r="N6253" s="19">
        <v>4758</v>
      </c>
      <c r="O6253" s="4">
        <f>MATCH(N6253-1,'Supply Data'!$K$12:$K$17)+1</f>
        <v>4</v>
      </c>
      <c r="P6253">
        <f>INDEX('Supply Data'!$L$12:$L$17,'Demand Data'!O6253)</f>
        <v>50</v>
      </c>
      <c r="R6253" t="str">
        <f t="shared" si="976"/>
        <v>17-Sep-08 Wednesday 8</v>
      </c>
    </row>
    <row r="6254" spans="4:18" x14ac:dyDescent="0.35">
      <c r="D6254" s="21">
        <f t="shared" si="977"/>
        <v>39708.33333331818</v>
      </c>
      <c r="E6254" s="21" t="b">
        <f t="shared" si="970"/>
        <v>0</v>
      </c>
      <c r="F6254" s="21" t="b">
        <f t="shared" si="971"/>
        <v>0</v>
      </c>
      <c r="G6254" s="20">
        <f t="shared" si="972"/>
        <v>1</v>
      </c>
      <c r="H6254" s="20">
        <f t="shared" si="973"/>
        <v>24</v>
      </c>
      <c r="I6254" s="20">
        <f t="shared" si="978"/>
        <v>9</v>
      </c>
      <c r="J6254" s="21">
        <f t="shared" si="979"/>
        <v>39708</v>
      </c>
      <c r="K6254" s="21"/>
      <c r="L6254" s="21" t="str">
        <f t="shared" si="974"/>
        <v>Wednesday</v>
      </c>
      <c r="M6254" s="20">
        <f t="shared" si="975"/>
        <v>9</v>
      </c>
      <c r="N6254" s="19">
        <v>5365.5</v>
      </c>
      <c r="O6254" s="4">
        <f>MATCH(N6254-1,'Supply Data'!$K$12:$K$17)+1</f>
        <v>5</v>
      </c>
      <c r="P6254">
        <f>INDEX('Supply Data'!$L$12:$L$17,'Demand Data'!O6254)</f>
        <v>75</v>
      </c>
      <c r="R6254" t="str">
        <f t="shared" si="976"/>
        <v>17-Sep-08 Wednesday 9</v>
      </c>
    </row>
    <row r="6255" spans="4:18" x14ac:dyDescent="0.35">
      <c r="D6255" s="21">
        <f t="shared" si="977"/>
        <v>39708.374999984844</v>
      </c>
      <c r="E6255" s="21" t="b">
        <f t="shared" si="970"/>
        <v>0</v>
      </c>
      <c r="F6255" s="21" t="b">
        <f t="shared" si="971"/>
        <v>0</v>
      </c>
      <c r="G6255" s="20">
        <f t="shared" si="972"/>
        <v>1</v>
      </c>
      <c r="H6255" s="20">
        <f t="shared" si="973"/>
        <v>24</v>
      </c>
      <c r="I6255" s="20">
        <f t="shared" si="978"/>
        <v>10</v>
      </c>
      <c r="J6255" s="21">
        <f t="shared" si="979"/>
        <v>39708</v>
      </c>
      <c r="K6255" s="21"/>
      <c r="L6255" s="21" t="str">
        <f t="shared" si="974"/>
        <v>Wednesday</v>
      </c>
      <c r="M6255" s="20">
        <f t="shared" si="975"/>
        <v>9</v>
      </c>
      <c r="N6255" s="19">
        <v>5586</v>
      </c>
      <c r="O6255" s="4">
        <f>MATCH(N6255-1,'Supply Data'!$K$12:$K$17)+1</f>
        <v>5</v>
      </c>
      <c r="P6255">
        <f>INDEX('Supply Data'!$L$12:$L$17,'Demand Data'!O6255)</f>
        <v>75</v>
      </c>
      <c r="R6255" t="str">
        <f t="shared" si="976"/>
        <v>17-Sep-08 Wednesday 10</v>
      </c>
    </row>
    <row r="6256" spans="4:18" x14ac:dyDescent="0.35">
      <c r="D6256" s="21">
        <f t="shared" si="977"/>
        <v>39708.416666651508</v>
      </c>
      <c r="E6256" s="21" t="b">
        <f t="shared" si="970"/>
        <v>0</v>
      </c>
      <c r="F6256" s="21" t="b">
        <f t="shared" si="971"/>
        <v>0</v>
      </c>
      <c r="G6256" s="20">
        <f t="shared" si="972"/>
        <v>1</v>
      </c>
      <c r="H6256" s="20">
        <f t="shared" si="973"/>
        <v>24</v>
      </c>
      <c r="I6256" s="20">
        <f t="shared" si="978"/>
        <v>11</v>
      </c>
      <c r="J6256" s="21">
        <f t="shared" si="979"/>
        <v>39708</v>
      </c>
      <c r="K6256" s="21"/>
      <c r="L6256" s="21" t="str">
        <f t="shared" si="974"/>
        <v>Wednesday</v>
      </c>
      <c r="M6256" s="20">
        <f t="shared" si="975"/>
        <v>9</v>
      </c>
      <c r="N6256" s="19">
        <v>5794.5</v>
      </c>
      <c r="O6256" s="4">
        <f>MATCH(N6256-1,'Supply Data'!$K$12:$K$17)+1</f>
        <v>5</v>
      </c>
      <c r="P6256">
        <f>INDEX('Supply Data'!$L$12:$L$17,'Demand Data'!O6256)</f>
        <v>75</v>
      </c>
      <c r="R6256" t="str">
        <f t="shared" si="976"/>
        <v>17-Sep-08 Wednesday 11</v>
      </c>
    </row>
    <row r="6257" spans="4:18" x14ac:dyDescent="0.35">
      <c r="D6257" s="21">
        <f t="shared" si="977"/>
        <v>39708.458333318173</v>
      </c>
      <c r="E6257" s="21" t="b">
        <f t="shared" si="970"/>
        <v>0</v>
      </c>
      <c r="F6257" s="21" t="b">
        <f t="shared" si="971"/>
        <v>0</v>
      </c>
      <c r="G6257" s="20">
        <f t="shared" si="972"/>
        <v>1</v>
      </c>
      <c r="H6257" s="20">
        <f t="shared" si="973"/>
        <v>24</v>
      </c>
      <c r="I6257" s="20">
        <f t="shared" si="978"/>
        <v>12</v>
      </c>
      <c r="J6257" s="21">
        <f t="shared" si="979"/>
        <v>39708</v>
      </c>
      <c r="K6257" s="21"/>
      <c r="L6257" s="21" t="str">
        <f t="shared" si="974"/>
        <v>Wednesday</v>
      </c>
      <c r="M6257" s="20">
        <f t="shared" si="975"/>
        <v>9</v>
      </c>
      <c r="N6257" s="19">
        <v>5566.5</v>
      </c>
      <c r="O6257" s="4">
        <f>MATCH(N6257-1,'Supply Data'!$K$12:$K$17)+1</f>
        <v>5</v>
      </c>
      <c r="P6257">
        <f>INDEX('Supply Data'!$L$12:$L$17,'Demand Data'!O6257)</f>
        <v>75</v>
      </c>
      <c r="R6257" t="str">
        <f t="shared" si="976"/>
        <v>17-Sep-08 Wednesday 12</v>
      </c>
    </row>
    <row r="6258" spans="4:18" x14ac:dyDescent="0.35">
      <c r="D6258" s="21">
        <f t="shared" si="977"/>
        <v>39708.499999984837</v>
      </c>
      <c r="E6258" s="21" t="b">
        <f t="shared" si="970"/>
        <v>0</v>
      </c>
      <c r="F6258" s="21" t="b">
        <f t="shared" si="971"/>
        <v>0</v>
      </c>
      <c r="G6258" s="20">
        <f t="shared" si="972"/>
        <v>1</v>
      </c>
      <c r="H6258" s="20">
        <f t="shared" si="973"/>
        <v>24</v>
      </c>
      <c r="I6258" s="20">
        <f t="shared" si="978"/>
        <v>13</v>
      </c>
      <c r="J6258" s="21">
        <f t="shared" si="979"/>
        <v>39708</v>
      </c>
      <c r="K6258" s="21"/>
      <c r="L6258" s="21" t="str">
        <f t="shared" si="974"/>
        <v>Wednesday</v>
      </c>
      <c r="M6258" s="20">
        <f t="shared" si="975"/>
        <v>9</v>
      </c>
      <c r="N6258" s="19">
        <v>5656.5</v>
      </c>
      <c r="O6258" s="4">
        <f>MATCH(N6258-1,'Supply Data'!$K$12:$K$17)+1</f>
        <v>5</v>
      </c>
      <c r="P6258">
        <f>INDEX('Supply Data'!$L$12:$L$17,'Demand Data'!O6258)</f>
        <v>75</v>
      </c>
      <c r="R6258" t="str">
        <f t="shared" si="976"/>
        <v>17-Sep-08 Wednesday 13</v>
      </c>
    </row>
    <row r="6259" spans="4:18" x14ac:dyDescent="0.35">
      <c r="D6259" s="21">
        <f t="shared" si="977"/>
        <v>39708.541666651501</v>
      </c>
      <c r="E6259" s="21" t="b">
        <f t="shared" si="970"/>
        <v>0</v>
      </c>
      <c r="F6259" s="21" t="b">
        <f t="shared" si="971"/>
        <v>0</v>
      </c>
      <c r="G6259" s="20">
        <f t="shared" si="972"/>
        <v>1</v>
      </c>
      <c r="H6259" s="20">
        <f t="shared" si="973"/>
        <v>24</v>
      </c>
      <c r="I6259" s="20">
        <f t="shared" si="978"/>
        <v>14</v>
      </c>
      <c r="J6259" s="21">
        <f t="shared" si="979"/>
        <v>39708</v>
      </c>
      <c r="K6259" s="21"/>
      <c r="L6259" s="21" t="str">
        <f t="shared" si="974"/>
        <v>Wednesday</v>
      </c>
      <c r="M6259" s="20">
        <f t="shared" si="975"/>
        <v>9</v>
      </c>
      <c r="N6259" s="19">
        <v>5710.5</v>
      </c>
      <c r="O6259" s="4">
        <f>MATCH(N6259-1,'Supply Data'!$K$12:$K$17)+1</f>
        <v>5</v>
      </c>
      <c r="P6259">
        <f>INDEX('Supply Data'!$L$12:$L$17,'Demand Data'!O6259)</f>
        <v>75</v>
      </c>
      <c r="R6259" t="str">
        <f t="shared" si="976"/>
        <v>17-Sep-08 Wednesday 14</v>
      </c>
    </row>
    <row r="6260" spans="4:18" x14ac:dyDescent="0.35">
      <c r="D6260" s="21">
        <f t="shared" si="977"/>
        <v>39708.583333318165</v>
      </c>
      <c r="E6260" s="21" t="b">
        <f t="shared" si="970"/>
        <v>0</v>
      </c>
      <c r="F6260" s="21" t="b">
        <f t="shared" si="971"/>
        <v>0</v>
      </c>
      <c r="G6260" s="20">
        <f t="shared" si="972"/>
        <v>1</v>
      </c>
      <c r="H6260" s="20">
        <f t="shared" si="973"/>
        <v>24</v>
      </c>
      <c r="I6260" s="20">
        <f t="shared" si="978"/>
        <v>15</v>
      </c>
      <c r="J6260" s="21">
        <f t="shared" si="979"/>
        <v>39708</v>
      </c>
      <c r="K6260" s="21"/>
      <c r="L6260" s="21" t="str">
        <f t="shared" si="974"/>
        <v>Wednesday</v>
      </c>
      <c r="M6260" s="20">
        <f t="shared" si="975"/>
        <v>9</v>
      </c>
      <c r="N6260" s="19">
        <v>5616</v>
      </c>
      <c r="O6260" s="4">
        <f>MATCH(N6260-1,'Supply Data'!$K$12:$K$17)+1</f>
        <v>5</v>
      </c>
      <c r="P6260">
        <f>INDEX('Supply Data'!$L$12:$L$17,'Demand Data'!O6260)</f>
        <v>75</v>
      </c>
      <c r="R6260" t="str">
        <f t="shared" si="976"/>
        <v>17-Sep-08 Wednesday 15</v>
      </c>
    </row>
    <row r="6261" spans="4:18" x14ac:dyDescent="0.35">
      <c r="D6261" s="21">
        <f t="shared" si="977"/>
        <v>39708.62499998483</v>
      </c>
      <c r="E6261" s="21" t="b">
        <f t="shared" si="970"/>
        <v>0</v>
      </c>
      <c r="F6261" s="21" t="b">
        <f t="shared" si="971"/>
        <v>0</v>
      </c>
      <c r="G6261" s="20">
        <f t="shared" si="972"/>
        <v>1</v>
      </c>
      <c r="H6261" s="20">
        <f t="shared" si="973"/>
        <v>24</v>
      </c>
      <c r="I6261" s="20">
        <f t="shared" si="978"/>
        <v>16</v>
      </c>
      <c r="J6261" s="21">
        <f t="shared" si="979"/>
        <v>39708</v>
      </c>
      <c r="K6261" s="21"/>
      <c r="L6261" s="21" t="str">
        <f t="shared" si="974"/>
        <v>Wednesday</v>
      </c>
      <c r="M6261" s="20">
        <f t="shared" si="975"/>
        <v>9</v>
      </c>
      <c r="N6261" s="19">
        <v>5598</v>
      </c>
      <c r="O6261" s="4">
        <f>MATCH(N6261-1,'Supply Data'!$K$12:$K$17)+1</f>
        <v>5</v>
      </c>
      <c r="P6261">
        <f>INDEX('Supply Data'!$L$12:$L$17,'Demand Data'!O6261)</f>
        <v>75</v>
      </c>
      <c r="R6261" t="str">
        <f t="shared" si="976"/>
        <v>17-Sep-08 Wednesday 16</v>
      </c>
    </row>
    <row r="6262" spans="4:18" x14ac:dyDescent="0.35">
      <c r="D6262" s="21">
        <f t="shared" si="977"/>
        <v>39708.666666651494</v>
      </c>
      <c r="E6262" s="21" t="b">
        <f t="shared" si="970"/>
        <v>0</v>
      </c>
      <c r="F6262" s="21" t="b">
        <f t="shared" si="971"/>
        <v>0</v>
      </c>
      <c r="G6262" s="20">
        <f t="shared" si="972"/>
        <v>1</v>
      </c>
      <c r="H6262" s="20">
        <f t="shared" si="973"/>
        <v>24</v>
      </c>
      <c r="I6262" s="20">
        <f t="shared" si="978"/>
        <v>17</v>
      </c>
      <c r="J6262" s="21">
        <f t="shared" si="979"/>
        <v>39708</v>
      </c>
      <c r="K6262" s="21"/>
      <c r="L6262" s="21" t="str">
        <f t="shared" si="974"/>
        <v>Wednesday</v>
      </c>
      <c r="M6262" s="20">
        <f t="shared" si="975"/>
        <v>9</v>
      </c>
      <c r="N6262" s="19">
        <v>5475</v>
      </c>
      <c r="O6262" s="4">
        <f>MATCH(N6262-1,'Supply Data'!$K$12:$K$17)+1</f>
        <v>5</v>
      </c>
      <c r="P6262">
        <f>INDEX('Supply Data'!$L$12:$L$17,'Demand Data'!O6262)</f>
        <v>75</v>
      </c>
      <c r="R6262" t="str">
        <f t="shared" si="976"/>
        <v>17-Sep-08 Wednesday 17</v>
      </c>
    </row>
    <row r="6263" spans="4:18" x14ac:dyDescent="0.35">
      <c r="D6263" s="21">
        <f t="shared" si="977"/>
        <v>39708.708333318158</v>
      </c>
      <c r="E6263" s="21" t="b">
        <f t="shared" si="970"/>
        <v>0</v>
      </c>
      <c r="F6263" s="21" t="b">
        <f t="shared" si="971"/>
        <v>0</v>
      </c>
      <c r="G6263" s="20">
        <f t="shared" si="972"/>
        <v>1</v>
      </c>
      <c r="H6263" s="20">
        <f t="shared" si="973"/>
        <v>24</v>
      </c>
      <c r="I6263" s="20">
        <f t="shared" si="978"/>
        <v>18</v>
      </c>
      <c r="J6263" s="21">
        <f t="shared" si="979"/>
        <v>39708</v>
      </c>
      <c r="K6263" s="21"/>
      <c r="L6263" s="21" t="str">
        <f t="shared" si="974"/>
        <v>Wednesday</v>
      </c>
      <c r="M6263" s="20">
        <f t="shared" si="975"/>
        <v>9</v>
      </c>
      <c r="N6263" s="19">
        <v>5818.5</v>
      </c>
      <c r="O6263" s="4">
        <f>MATCH(N6263-1,'Supply Data'!$K$12:$K$17)+1</f>
        <v>5</v>
      </c>
      <c r="P6263">
        <f>INDEX('Supply Data'!$L$12:$L$17,'Demand Data'!O6263)</f>
        <v>75</v>
      </c>
      <c r="R6263" t="str">
        <f t="shared" si="976"/>
        <v>17-Sep-08 Wednesday 18</v>
      </c>
    </row>
    <row r="6264" spans="4:18" x14ac:dyDescent="0.35">
      <c r="D6264" s="21">
        <f t="shared" si="977"/>
        <v>39708.749999984822</v>
      </c>
      <c r="E6264" s="21" t="b">
        <f t="shared" si="970"/>
        <v>0</v>
      </c>
      <c r="F6264" s="21" t="b">
        <f t="shared" si="971"/>
        <v>0</v>
      </c>
      <c r="G6264" s="20">
        <f t="shared" si="972"/>
        <v>1</v>
      </c>
      <c r="H6264" s="20">
        <f t="shared" si="973"/>
        <v>24</v>
      </c>
      <c r="I6264" s="20">
        <f t="shared" si="978"/>
        <v>19</v>
      </c>
      <c r="J6264" s="21">
        <f t="shared" si="979"/>
        <v>39708</v>
      </c>
      <c r="K6264" s="21"/>
      <c r="L6264" s="21" t="str">
        <f t="shared" si="974"/>
        <v>Wednesday</v>
      </c>
      <c r="M6264" s="20">
        <f t="shared" si="975"/>
        <v>9</v>
      </c>
      <c r="N6264" s="19">
        <v>5895</v>
      </c>
      <c r="O6264" s="4">
        <f>MATCH(N6264-1,'Supply Data'!$K$12:$K$17)+1</f>
        <v>5</v>
      </c>
      <c r="P6264">
        <f>INDEX('Supply Data'!$L$12:$L$17,'Demand Data'!O6264)</f>
        <v>75</v>
      </c>
      <c r="R6264" t="str">
        <f t="shared" si="976"/>
        <v>17-Sep-08 Wednesday 19</v>
      </c>
    </row>
    <row r="6265" spans="4:18" x14ac:dyDescent="0.35">
      <c r="D6265" s="21">
        <f t="shared" si="977"/>
        <v>39708.791666651487</v>
      </c>
      <c r="E6265" s="21" t="b">
        <f t="shared" si="970"/>
        <v>0</v>
      </c>
      <c r="F6265" s="21" t="b">
        <f t="shared" si="971"/>
        <v>0</v>
      </c>
      <c r="G6265" s="20">
        <f t="shared" si="972"/>
        <v>1</v>
      </c>
      <c r="H6265" s="20">
        <f t="shared" si="973"/>
        <v>24</v>
      </c>
      <c r="I6265" s="20">
        <f t="shared" si="978"/>
        <v>20</v>
      </c>
      <c r="J6265" s="21">
        <f t="shared" si="979"/>
        <v>39708</v>
      </c>
      <c r="K6265" s="21"/>
      <c r="L6265" s="21" t="str">
        <f t="shared" si="974"/>
        <v>Wednesday</v>
      </c>
      <c r="M6265" s="20">
        <f t="shared" si="975"/>
        <v>9</v>
      </c>
      <c r="N6265" s="19">
        <v>5728.5</v>
      </c>
      <c r="O6265" s="4">
        <f>MATCH(N6265-1,'Supply Data'!$K$12:$K$17)+1</f>
        <v>5</v>
      </c>
      <c r="P6265">
        <f>INDEX('Supply Data'!$L$12:$L$17,'Demand Data'!O6265)</f>
        <v>75</v>
      </c>
      <c r="R6265" t="str">
        <f t="shared" si="976"/>
        <v>17-Sep-08 Wednesday 20</v>
      </c>
    </row>
    <row r="6266" spans="4:18" x14ac:dyDescent="0.35">
      <c r="D6266" s="21">
        <f t="shared" si="977"/>
        <v>39708.833333318151</v>
      </c>
      <c r="E6266" s="21" t="b">
        <f t="shared" si="970"/>
        <v>0</v>
      </c>
      <c r="F6266" s="21" t="b">
        <f t="shared" si="971"/>
        <v>0</v>
      </c>
      <c r="G6266" s="20">
        <f t="shared" si="972"/>
        <v>1</v>
      </c>
      <c r="H6266" s="20">
        <f t="shared" si="973"/>
        <v>24</v>
      </c>
      <c r="I6266" s="20">
        <f t="shared" si="978"/>
        <v>21</v>
      </c>
      <c r="J6266" s="21">
        <f t="shared" si="979"/>
        <v>39708</v>
      </c>
      <c r="K6266" s="21"/>
      <c r="L6266" s="21" t="str">
        <f t="shared" si="974"/>
        <v>Wednesday</v>
      </c>
      <c r="M6266" s="20">
        <f t="shared" si="975"/>
        <v>9</v>
      </c>
      <c r="N6266" s="19">
        <v>5425.5</v>
      </c>
      <c r="O6266" s="4">
        <f>MATCH(N6266-1,'Supply Data'!$K$12:$K$17)+1</f>
        <v>5</v>
      </c>
      <c r="P6266">
        <f>INDEX('Supply Data'!$L$12:$L$17,'Demand Data'!O6266)</f>
        <v>75</v>
      </c>
      <c r="R6266" t="str">
        <f t="shared" si="976"/>
        <v>17-Sep-08 Wednesday 21</v>
      </c>
    </row>
    <row r="6267" spans="4:18" x14ac:dyDescent="0.35">
      <c r="D6267" s="21">
        <f t="shared" si="977"/>
        <v>39708.874999984815</v>
      </c>
      <c r="E6267" s="21" t="b">
        <f t="shared" si="970"/>
        <v>0</v>
      </c>
      <c r="F6267" s="21" t="b">
        <f t="shared" si="971"/>
        <v>0</v>
      </c>
      <c r="G6267" s="20">
        <f t="shared" si="972"/>
        <v>1</v>
      </c>
      <c r="H6267" s="20">
        <f t="shared" si="973"/>
        <v>24</v>
      </c>
      <c r="I6267" s="20">
        <f t="shared" si="978"/>
        <v>22</v>
      </c>
      <c r="J6267" s="21">
        <f t="shared" si="979"/>
        <v>39708</v>
      </c>
      <c r="K6267" s="21"/>
      <c r="L6267" s="21" t="str">
        <f t="shared" si="974"/>
        <v>Wednesday</v>
      </c>
      <c r="M6267" s="20">
        <f t="shared" si="975"/>
        <v>9</v>
      </c>
      <c r="N6267" s="19">
        <v>4939.5</v>
      </c>
      <c r="O6267" s="4">
        <f>MATCH(N6267-1,'Supply Data'!$K$12:$K$17)+1</f>
        <v>5</v>
      </c>
      <c r="P6267">
        <f>INDEX('Supply Data'!$L$12:$L$17,'Demand Data'!O6267)</f>
        <v>75</v>
      </c>
      <c r="R6267" t="str">
        <f t="shared" si="976"/>
        <v>17-Sep-08 Wednesday 22</v>
      </c>
    </row>
    <row r="6268" spans="4:18" x14ac:dyDescent="0.35">
      <c r="D6268" s="21">
        <f t="shared" si="977"/>
        <v>39708.916666651479</v>
      </c>
      <c r="E6268" s="21" t="b">
        <f t="shared" si="970"/>
        <v>0</v>
      </c>
      <c r="F6268" s="21" t="b">
        <f t="shared" si="971"/>
        <v>0</v>
      </c>
      <c r="G6268" s="20">
        <f t="shared" si="972"/>
        <v>1</v>
      </c>
      <c r="H6268" s="20">
        <f t="shared" si="973"/>
        <v>24</v>
      </c>
      <c r="I6268" s="20">
        <f t="shared" si="978"/>
        <v>23</v>
      </c>
      <c r="J6268" s="21">
        <f t="shared" si="979"/>
        <v>39708</v>
      </c>
      <c r="K6268" s="21"/>
      <c r="L6268" s="21" t="str">
        <f t="shared" si="974"/>
        <v>Wednesday</v>
      </c>
      <c r="M6268" s="20">
        <f t="shared" si="975"/>
        <v>9</v>
      </c>
      <c r="N6268" s="19">
        <v>4552.5</v>
      </c>
      <c r="O6268" s="4">
        <f>MATCH(N6268-1,'Supply Data'!$K$12:$K$17)+1</f>
        <v>4</v>
      </c>
      <c r="P6268">
        <f>INDEX('Supply Data'!$L$12:$L$17,'Demand Data'!O6268)</f>
        <v>50</v>
      </c>
      <c r="R6268" t="str">
        <f t="shared" si="976"/>
        <v>17-Sep-08 Wednesday 23</v>
      </c>
    </row>
    <row r="6269" spans="4:18" x14ac:dyDescent="0.35">
      <c r="D6269" s="21">
        <f t="shared" si="977"/>
        <v>39708.958333318144</v>
      </c>
      <c r="E6269" s="21" t="b">
        <f t="shared" si="970"/>
        <v>0</v>
      </c>
      <c r="F6269" s="21" t="b">
        <f t="shared" si="971"/>
        <v>0</v>
      </c>
      <c r="G6269" s="20">
        <f t="shared" si="972"/>
        <v>1</v>
      </c>
      <c r="H6269" s="20">
        <f t="shared" si="973"/>
        <v>24</v>
      </c>
      <c r="I6269" s="20">
        <f t="shared" si="978"/>
        <v>24</v>
      </c>
      <c r="J6269" s="21">
        <f t="shared" si="979"/>
        <v>39708</v>
      </c>
      <c r="K6269" s="21"/>
      <c r="L6269" s="21" t="str">
        <f t="shared" si="974"/>
        <v>Wednesday</v>
      </c>
      <c r="M6269" s="20">
        <f t="shared" si="975"/>
        <v>9</v>
      </c>
      <c r="N6269" s="19">
        <v>4258.5</v>
      </c>
      <c r="O6269" s="4">
        <f>MATCH(N6269-1,'Supply Data'!$K$12:$K$17)+1</f>
        <v>4</v>
      </c>
      <c r="P6269">
        <f>INDEX('Supply Data'!$L$12:$L$17,'Demand Data'!O6269)</f>
        <v>50</v>
      </c>
      <c r="R6269" t="str">
        <f t="shared" si="976"/>
        <v>17-Sep-08 Wednesday 24</v>
      </c>
    </row>
    <row r="6270" spans="4:18" x14ac:dyDescent="0.35">
      <c r="D6270" s="21">
        <f t="shared" si="977"/>
        <v>39708.999999984808</v>
      </c>
      <c r="E6270" s="21" t="b">
        <f t="shared" si="970"/>
        <v>0</v>
      </c>
      <c r="F6270" s="21" t="b">
        <f t="shared" si="971"/>
        <v>0</v>
      </c>
      <c r="G6270" s="20">
        <f t="shared" si="972"/>
        <v>1</v>
      </c>
      <c r="H6270" s="20">
        <f t="shared" si="973"/>
        <v>24</v>
      </c>
      <c r="I6270" s="20">
        <f t="shared" si="978"/>
        <v>1</v>
      </c>
      <c r="J6270" s="21">
        <f t="shared" si="979"/>
        <v>39709</v>
      </c>
      <c r="K6270" s="21"/>
      <c r="L6270" s="21" t="str">
        <f t="shared" si="974"/>
        <v>Thursday</v>
      </c>
      <c r="M6270" s="20">
        <f t="shared" si="975"/>
        <v>9</v>
      </c>
      <c r="N6270" s="19">
        <v>4038</v>
      </c>
      <c r="O6270" s="4">
        <f>MATCH(N6270-1,'Supply Data'!$K$12:$K$17)+1</f>
        <v>4</v>
      </c>
      <c r="P6270">
        <f>INDEX('Supply Data'!$L$12:$L$17,'Demand Data'!O6270)</f>
        <v>50</v>
      </c>
      <c r="R6270" t="str">
        <f t="shared" si="976"/>
        <v>18-Sep-08 Thursday 1</v>
      </c>
    </row>
    <row r="6271" spans="4:18" x14ac:dyDescent="0.35">
      <c r="D6271" s="21">
        <f t="shared" si="977"/>
        <v>39709.041666651472</v>
      </c>
      <c r="E6271" s="21" t="b">
        <f t="shared" si="970"/>
        <v>0</v>
      </c>
      <c r="F6271" s="21" t="b">
        <f t="shared" si="971"/>
        <v>0</v>
      </c>
      <c r="G6271" s="20">
        <f t="shared" si="972"/>
        <v>1</v>
      </c>
      <c r="H6271" s="20">
        <f t="shared" si="973"/>
        <v>24</v>
      </c>
      <c r="I6271" s="20">
        <f t="shared" si="978"/>
        <v>2</v>
      </c>
      <c r="J6271" s="21">
        <f t="shared" si="979"/>
        <v>39709</v>
      </c>
      <c r="K6271" s="21"/>
      <c r="L6271" s="21" t="str">
        <f t="shared" si="974"/>
        <v>Thursday</v>
      </c>
      <c r="M6271" s="20">
        <f t="shared" si="975"/>
        <v>9</v>
      </c>
      <c r="N6271" s="19">
        <v>3901.5</v>
      </c>
      <c r="O6271" s="4">
        <f>MATCH(N6271-1,'Supply Data'!$K$12:$K$17)+1</f>
        <v>4</v>
      </c>
      <c r="P6271">
        <f>INDEX('Supply Data'!$L$12:$L$17,'Demand Data'!O6271)</f>
        <v>50</v>
      </c>
      <c r="R6271" t="str">
        <f t="shared" si="976"/>
        <v>18-Sep-08 Thursday 2</v>
      </c>
    </row>
    <row r="6272" spans="4:18" x14ac:dyDescent="0.35">
      <c r="D6272" s="21">
        <f t="shared" si="977"/>
        <v>39709.083333318136</v>
      </c>
      <c r="E6272" s="21" t="b">
        <f t="shared" si="970"/>
        <v>0</v>
      </c>
      <c r="F6272" s="21" t="b">
        <f t="shared" si="971"/>
        <v>0</v>
      </c>
      <c r="G6272" s="20">
        <f t="shared" si="972"/>
        <v>1</v>
      </c>
      <c r="H6272" s="20">
        <f t="shared" si="973"/>
        <v>24</v>
      </c>
      <c r="I6272" s="20">
        <f t="shared" si="978"/>
        <v>3</v>
      </c>
      <c r="J6272" s="21">
        <f t="shared" si="979"/>
        <v>39709</v>
      </c>
      <c r="K6272" s="21"/>
      <c r="L6272" s="21" t="str">
        <f t="shared" si="974"/>
        <v>Thursday</v>
      </c>
      <c r="M6272" s="20">
        <f t="shared" si="975"/>
        <v>9</v>
      </c>
      <c r="N6272" s="19">
        <v>3792</v>
      </c>
      <c r="O6272" s="4">
        <f>MATCH(N6272-1,'Supply Data'!$K$12:$K$17)+1</f>
        <v>4</v>
      </c>
      <c r="P6272">
        <f>INDEX('Supply Data'!$L$12:$L$17,'Demand Data'!O6272)</f>
        <v>50</v>
      </c>
      <c r="R6272" t="str">
        <f t="shared" si="976"/>
        <v>18-Sep-08 Thursday 3</v>
      </c>
    </row>
    <row r="6273" spans="4:18" x14ac:dyDescent="0.35">
      <c r="D6273" s="21">
        <f t="shared" si="977"/>
        <v>39709.124999984801</v>
      </c>
      <c r="E6273" s="21" t="b">
        <f t="shared" si="970"/>
        <v>0</v>
      </c>
      <c r="F6273" s="21" t="b">
        <f t="shared" si="971"/>
        <v>0</v>
      </c>
      <c r="G6273" s="20">
        <f t="shared" si="972"/>
        <v>1</v>
      </c>
      <c r="H6273" s="20">
        <f t="shared" si="973"/>
        <v>24</v>
      </c>
      <c r="I6273" s="20">
        <f t="shared" si="978"/>
        <v>4</v>
      </c>
      <c r="J6273" s="21">
        <f t="shared" si="979"/>
        <v>39709</v>
      </c>
      <c r="K6273" s="21"/>
      <c r="L6273" s="21" t="str">
        <f t="shared" si="974"/>
        <v>Thursday</v>
      </c>
      <c r="M6273" s="20">
        <f t="shared" si="975"/>
        <v>9</v>
      </c>
      <c r="N6273" s="19">
        <v>3894</v>
      </c>
      <c r="O6273" s="4">
        <f>MATCH(N6273-1,'Supply Data'!$K$12:$K$17)+1</f>
        <v>4</v>
      </c>
      <c r="P6273">
        <f>INDEX('Supply Data'!$L$12:$L$17,'Demand Data'!O6273)</f>
        <v>50</v>
      </c>
      <c r="R6273" t="str">
        <f t="shared" si="976"/>
        <v>18-Sep-08 Thursday 4</v>
      </c>
    </row>
    <row r="6274" spans="4:18" x14ac:dyDescent="0.35">
      <c r="D6274" s="21">
        <f t="shared" si="977"/>
        <v>39709.166666651465</v>
      </c>
      <c r="E6274" s="21" t="b">
        <f t="shared" si="970"/>
        <v>0</v>
      </c>
      <c r="F6274" s="21" t="b">
        <f t="shared" si="971"/>
        <v>0</v>
      </c>
      <c r="G6274" s="20">
        <f t="shared" si="972"/>
        <v>1</v>
      </c>
      <c r="H6274" s="20">
        <f t="shared" si="973"/>
        <v>24</v>
      </c>
      <c r="I6274" s="20">
        <f t="shared" si="978"/>
        <v>5</v>
      </c>
      <c r="J6274" s="21">
        <f t="shared" si="979"/>
        <v>39709</v>
      </c>
      <c r="K6274" s="21"/>
      <c r="L6274" s="21" t="str">
        <f t="shared" si="974"/>
        <v>Thursday</v>
      </c>
      <c r="M6274" s="20">
        <f t="shared" si="975"/>
        <v>9</v>
      </c>
      <c r="N6274" s="19">
        <v>3934.5</v>
      </c>
      <c r="O6274" s="4">
        <f>MATCH(N6274-1,'Supply Data'!$K$12:$K$17)+1</f>
        <v>4</v>
      </c>
      <c r="P6274">
        <f>INDEX('Supply Data'!$L$12:$L$17,'Demand Data'!O6274)</f>
        <v>50</v>
      </c>
      <c r="R6274" t="str">
        <f t="shared" si="976"/>
        <v>18-Sep-08 Thursday 5</v>
      </c>
    </row>
    <row r="6275" spans="4:18" x14ac:dyDescent="0.35">
      <c r="D6275" s="21">
        <f t="shared" si="977"/>
        <v>39709.208333318129</v>
      </c>
      <c r="E6275" s="21" t="b">
        <f t="shared" si="970"/>
        <v>0</v>
      </c>
      <c r="F6275" s="21" t="b">
        <f t="shared" si="971"/>
        <v>0</v>
      </c>
      <c r="G6275" s="20">
        <f t="shared" si="972"/>
        <v>1</v>
      </c>
      <c r="H6275" s="20">
        <f t="shared" si="973"/>
        <v>24</v>
      </c>
      <c r="I6275" s="20">
        <f t="shared" si="978"/>
        <v>6</v>
      </c>
      <c r="J6275" s="21">
        <f t="shared" si="979"/>
        <v>39709</v>
      </c>
      <c r="K6275" s="21"/>
      <c r="L6275" s="21" t="str">
        <f t="shared" si="974"/>
        <v>Thursday</v>
      </c>
      <c r="M6275" s="20">
        <f t="shared" si="975"/>
        <v>9</v>
      </c>
      <c r="N6275" s="19">
        <v>4104</v>
      </c>
      <c r="O6275" s="4">
        <f>MATCH(N6275-1,'Supply Data'!$K$12:$K$17)+1</f>
        <v>4</v>
      </c>
      <c r="P6275">
        <f>INDEX('Supply Data'!$L$12:$L$17,'Demand Data'!O6275)</f>
        <v>50</v>
      </c>
      <c r="R6275" t="str">
        <f t="shared" si="976"/>
        <v>18-Sep-08 Thursday 6</v>
      </c>
    </row>
    <row r="6276" spans="4:18" x14ac:dyDescent="0.35">
      <c r="D6276" s="21">
        <f t="shared" si="977"/>
        <v>39709.249999984793</v>
      </c>
      <c r="E6276" s="21" t="b">
        <f t="shared" si="970"/>
        <v>0</v>
      </c>
      <c r="F6276" s="21" t="b">
        <f t="shared" si="971"/>
        <v>0</v>
      </c>
      <c r="G6276" s="20">
        <f t="shared" si="972"/>
        <v>1</v>
      </c>
      <c r="H6276" s="20">
        <f t="shared" si="973"/>
        <v>24</v>
      </c>
      <c r="I6276" s="20">
        <f t="shared" si="978"/>
        <v>7</v>
      </c>
      <c r="J6276" s="21">
        <f t="shared" si="979"/>
        <v>39709</v>
      </c>
      <c r="K6276" s="21"/>
      <c r="L6276" s="21" t="str">
        <f t="shared" si="974"/>
        <v>Thursday</v>
      </c>
      <c r="M6276" s="20">
        <f t="shared" si="975"/>
        <v>9</v>
      </c>
      <c r="N6276" s="19">
        <v>4246.5</v>
      </c>
      <c r="O6276" s="4">
        <f>MATCH(N6276-1,'Supply Data'!$K$12:$K$17)+1</f>
        <v>4</v>
      </c>
      <c r="P6276">
        <f>INDEX('Supply Data'!$L$12:$L$17,'Demand Data'!O6276)</f>
        <v>50</v>
      </c>
      <c r="R6276" t="str">
        <f t="shared" si="976"/>
        <v>18-Sep-08 Thursday 7</v>
      </c>
    </row>
    <row r="6277" spans="4:18" x14ac:dyDescent="0.35">
      <c r="D6277" s="21">
        <f t="shared" si="977"/>
        <v>39709.291666651457</v>
      </c>
      <c r="E6277" s="21" t="b">
        <f t="shared" si="970"/>
        <v>0</v>
      </c>
      <c r="F6277" s="21" t="b">
        <f t="shared" si="971"/>
        <v>0</v>
      </c>
      <c r="G6277" s="20">
        <f t="shared" si="972"/>
        <v>1</v>
      </c>
      <c r="H6277" s="20">
        <f t="shared" si="973"/>
        <v>24</v>
      </c>
      <c r="I6277" s="20">
        <f t="shared" si="978"/>
        <v>8</v>
      </c>
      <c r="J6277" s="21">
        <f t="shared" si="979"/>
        <v>39709</v>
      </c>
      <c r="K6277" s="21"/>
      <c r="L6277" s="21" t="str">
        <f t="shared" si="974"/>
        <v>Thursday</v>
      </c>
      <c r="M6277" s="20">
        <f t="shared" si="975"/>
        <v>9</v>
      </c>
      <c r="N6277" s="19">
        <v>4777.5</v>
      </c>
      <c r="O6277" s="4">
        <f>MATCH(N6277-1,'Supply Data'!$K$12:$K$17)+1</f>
        <v>4</v>
      </c>
      <c r="P6277">
        <f>INDEX('Supply Data'!$L$12:$L$17,'Demand Data'!O6277)</f>
        <v>50</v>
      </c>
      <c r="R6277" t="str">
        <f t="shared" si="976"/>
        <v>18-Sep-08 Thursday 8</v>
      </c>
    </row>
    <row r="6278" spans="4:18" x14ac:dyDescent="0.35">
      <c r="D6278" s="21">
        <f t="shared" si="977"/>
        <v>39709.333333318122</v>
      </c>
      <c r="E6278" s="21" t="b">
        <f t="shared" ref="E6278:E6341" si="980">D6278=$D$2</f>
        <v>0</v>
      </c>
      <c r="F6278" s="21" t="b">
        <f t="shared" ref="F6278:F6341" si="981">D6278=$E$2</f>
        <v>0</v>
      </c>
      <c r="G6278" s="20">
        <f t="shared" si="972"/>
        <v>1</v>
      </c>
      <c r="H6278" s="20">
        <f t="shared" si="973"/>
        <v>24</v>
      </c>
      <c r="I6278" s="20">
        <f t="shared" si="978"/>
        <v>9</v>
      </c>
      <c r="J6278" s="21">
        <f t="shared" si="979"/>
        <v>39709</v>
      </c>
      <c r="K6278" s="21"/>
      <c r="L6278" s="21" t="str">
        <f t="shared" si="974"/>
        <v>Thursday</v>
      </c>
      <c r="M6278" s="20">
        <f t="shared" si="975"/>
        <v>9</v>
      </c>
      <c r="N6278" s="19">
        <v>5308.5</v>
      </c>
      <c r="O6278" s="4">
        <f>MATCH(N6278-1,'Supply Data'!$K$12:$K$17)+1</f>
        <v>5</v>
      </c>
      <c r="P6278">
        <f>INDEX('Supply Data'!$L$12:$L$17,'Demand Data'!O6278)</f>
        <v>75</v>
      </c>
      <c r="R6278" t="str">
        <f t="shared" si="976"/>
        <v>18-Sep-08 Thursday 9</v>
      </c>
    </row>
    <row r="6279" spans="4:18" x14ac:dyDescent="0.35">
      <c r="D6279" s="21">
        <f t="shared" si="977"/>
        <v>39709.374999984786</v>
      </c>
      <c r="E6279" s="21" t="b">
        <f t="shared" si="980"/>
        <v>0</v>
      </c>
      <c r="F6279" s="21" t="b">
        <f t="shared" si="981"/>
        <v>0</v>
      </c>
      <c r="G6279" s="20">
        <f t="shared" ref="G6279:G6342" si="982">IF(E6279,2,IF(F6279,3,1))</f>
        <v>1</v>
      </c>
      <c r="H6279" s="20">
        <f t="shared" ref="H6279:H6342" si="983">CHOOSE(G6279,24,23,25)</f>
        <v>24</v>
      </c>
      <c r="I6279" s="20">
        <f t="shared" si="978"/>
        <v>10</v>
      </c>
      <c r="J6279" s="21">
        <f t="shared" si="979"/>
        <v>39709</v>
      </c>
      <c r="K6279" s="21"/>
      <c r="L6279" s="21" t="str">
        <f t="shared" ref="L6279:L6342" si="984">TEXT(J6279,"ddddd")</f>
        <v>Thursday</v>
      </c>
      <c r="M6279" s="20">
        <f t="shared" ref="M6279:M6342" si="985">MONTH(D6279)</f>
        <v>9</v>
      </c>
      <c r="N6279" s="19">
        <v>5569.5</v>
      </c>
      <c r="O6279" s="4">
        <f>MATCH(N6279-1,'Supply Data'!$K$12:$K$17)+1</f>
        <v>5</v>
      </c>
      <c r="P6279">
        <f>INDEX('Supply Data'!$L$12:$L$17,'Demand Data'!O6279)</f>
        <v>75</v>
      </c>
      <c r="R6279" t="str">
        <f t="shared" ref="R6279:R6342" si="986">TEXT(D6279,"dd-mmm-yy ddddd")&amp;" "&amp;I6279</f>
        <v>18-Sep-08 Thursday 10</v>
      </c>
    </row>
    <row r="6280" spans="4:18" x14ac:dyDescent="0.35">
      <c r="D6280" s="21">
        <f t="shared" ref="D6280:D6343" si="987">D6279+1/24</f>
        <v>39709.41666665145</v>
      </c>
      <c r="E6280" s="21" t="b">
        <f t="shared" si="980"/>
        <v>0</v>
      </c>
      <c r="F6280" s="21" t="b">
        <f t="shared" si="981"/>
        <v>0</v>
      </c>
      <c r="G6280" s="20">
        <f t="shared" si="982"/>
        <v>1</v>
      </c>
      <c r="H6280" s="20">
        <f t="shared" si="983"/>
        <v>24</v>
      </c>
      <c r="I6280" s="20">
        <f t="shared" ref="I6280:I6343" si="988">IF(I6279&gt;=H6280,1,I6279+1)</f>
        <v>11</v>
      </c>
      <c r="J6280" s="21">
        <f t="shared" ref="J6280:J6343" si="989">IF(I6280=1,J6279+1,J6279)</f>
        <v>39709</v>
      </c>
      <c r="K6280" s="21"/>
      <c r="L6280" s="21" t="str">
        <f t="shared" si="984"/>
        <v>Thursday</v>
      </c>
      <c r="M6280" s="20">
        <f t="shared" si="985"/>
        <v>9</v>
      </c>
      <c r="N6280" s="19">
        <v>5805</v>
      </c>
      <c r="O6280" s="4">
        <f>MATCH(N6280-1,'Supply Data'!$K$12:$K$17)+1</f>
        <v>5</v>
      </c>
      <c r="P6280">
        <f>INDEX('Supply Data'!$L$12:$L$17,'Demand Data'!O6280)</f>
        <v>75</v>
      </c>
      <c r="R6280" t="str">
        <f t="shared" si="986"/>
        <v>18-Sep-08 Thursday 11</v>
      </c>
    </row>
    <row r="6281" spans="4:18" x14ac:dyDescent="0.35">
      <c r="D6281" s="21">
        <f t="shared" si="987"/>
        <v>39709.458333318114</v>
      </c>
      <c r="E6281" s="21" t="b">
        <f t="shared" si="980"/>
        <v>0</v>
      </c>
      <c r="F6281" s="21" t="b">
        <f t="shared" si="981"/>
        <v>0</v>
      </c>
      <c r="G6281" s="20">
        <f t="shared" si="982"/>
        <v>1</v>
      </c>
      <c r="H6281" s="20">
        <f t="shared" si="983"/>
        <v>24</v>
      </c>
      <c r="I6281" s="20">
        <f t="shared" si="988"/>
        <v>12</v>
      </c>
      <c r="J6281" s="21">
        <f t="shared" si="989"/>
        <v>39709</v>
      </c>
      <c r="K6281" s="21"/>
      <c r="L6281" s="21" t="str">
        <f t="shared" si="984"/>
        <v>Thursday</v>
      </c>
      <c r="M6281" s="20">
        <f t="shared" si="985"/>
        <v>9</v>
      </c>
      <c r="N6281" s="19">
        <v>5611.5</v>
      </c>
      <c r="O6281" s="4">
        <f>MATCH(N6281-1,'Supply Data'!$K$12:$K$17)+1</f>
        <v>5</v>
      </c>
      <c r="P6281">
        <f>INDEX('Supply Data'!$L$12:$L$17,'Demand Data'!O6281)</f>
        <v>75</v>
      </c>
      <c r="R6281" t="str">
        <f t="shared" si="986"/>
        <v>18-Sep-08 Thursday 12</v>
      </c>
    </row>
    <row r="6282" spans="4:18" x14ac:dyDescent="0.35">
      <c r="D6282" s="21">
        <f t="shared" si="987"/>
        <v>39709.499999984779</v>
      </c>
      <c r="E6282" s="21" t="b">
        <f t="shared" si="980"/>
        <v>0</v>
      </c>
      <c r="F6282" s="21" t="b">
        <f t="shared" si="981"/>
        <v>0</v>
      </c>
      <c r="G6282" s="20">
        <f t="shared" si="982"/>
        <v>1</v>
      </c>
      <c r="H6282" s="20">
        <f t="shared" si="983"/>
        <v>24</v>
      </c>
      <c r="I6282" s="20">
        <f t="shared" si="988"/>
        <v>13</v>
      </c>
      <c r="J6282" s="21">
        <f t="shared" si="989"/>
        <v>39709</v>
      </c>
      <c r="K6282" s="21"/>
      <c r="L6282" s="21" t="str">
        <f t="shared" si="984"/>
        <v>Thursday</v>
      </c>
      <c r="M6282" s="20">
        <f t="shared" si="985"/>
        <v>9</v>
      </c>
      <c r="N6282" s="19">
        <v>5680.5</v>
      </c>
      <c r="O6282" s="4">
        <f>MATCH(N6282-1,'Supply Data'!$K$12:$K$17)+1</f>
        <v>5</v>
      </c>
      <c r="P6282">
        <f>INDEX('Supply Data'!$L$12:$L$17,'Demand Data'!O6282)</f>
        <v>75</v>
      </c>
      <c r="R6282" t="str">
        <f t="shared" si="986"/>
        <v>18-Sep-08 Thursday 13</v>
      </c>
    </row>
    <row r="6283" spans="4:18" x14ac:dyDescent="0.35">
      <c r="D6283" s="21">
        <f t="shared" si="987"/>
        <v>39709.541666651443</v>
      </c>
      <c r="E6283" s="21" t="b">
        <f t="shared" si="980"/>
        <v>0</v>
      </c>
      <c r="F6283" s="21" t="b">
        <f t="shared" si="981"/>
        <v>0</v>
      </c>
      <c r="G6283" s="20">
        <f t="shared" si="982"/>
        <v>1</v>
      </c>
      <c r="H6283" s="20">
        <f t="shared" si="983"/>
        <v>24</v>
      </c>
      <c r="I6283" s="20">
        <f t="shared" si="988"/>
        <v>14</v>
      </c>
      <c r="J6283" s="21">
        <f t="shared" si="989"/>
        <v>39709</v>
      </c>
      <c r="K6283" s="21"/>
      <c r="L6283" s="21" t="str">
        <f t="shared" si="984"/>
        <v>Thursday</v>
      </c>
      <c r="M6283" s="20">
        <f t="shared" si="985"/>
        <v>9</v>
      </c>
      <c r="N6283" s="19">
        <v>5715</v>
      </c>
      <c r="O6283" s="4">
        <f>MATCH(N6283-1,'Supply Data'!$K$12:$K$17)+1</f>
        <v>5</v>
      </c>
      <c r="P6283">
        <f>INDEX('Supply Data'!$L$12:$L$17,'Demand Data'!O6283)</f>
        <v>75</v>
      </c>
      <c r="R6283" t="str">
        <f t="shared" si="986"/>
        <v>18-Sep-08 Thursday 14</v>
      </c>
    </row>
    <row r="6284" spans="4:18" x14ac:dyDescent="0.35">
      <c r="D6284" s="21">
        <f t="shared" si="987"/>
        <v>39709.583333318107</v>
      </c>
      <c r="E6284" s="21" t="b">
        <f t="shared" si="980"/>
        <v>0</v>
      </c>
      <c r="F6284" s="21" t="b">
        <f t="shared" si="981"/>
        <v>0</v>
      </c>
      <c r="G6284" s="20">
        <f t="shared" si="982"/>
        <v>1</v>
      </c>
      <c r="H6284" s="20">
        <f t="shared" si="983"/>
        <v>24</v>
      </c>
      <c r="I6284" s="20">
        <f t="shared" si="988"/>
        <v>15</v>
      </c>
      <c r="J6284" s="21">
        <f t="shared" si="989"/>
        <v>39709</v>
      </c>
      <c r="K6284" s="21"/>
      <c r="L6284" s="21" t="str">
        <f t="shared" si="984"/>
        <v>Thursday</v>
      </c>
      <c r="M6284" s="20">
        <f t="shared" si="985"/>
        <v>9</v>
      </c>
      <c r="N6284" s="19">
        <v>5628</v>
      </c>
      <c r="O6284" s="4">
        <f>MATCH(N6284-1,'Supply Data'!$K$12:$K$17)+1</f>
        <v>5</v>
      </c>
      <c r="P6284">
        <f>INDEX('Supply Data'!$L$12:$L$17,'Demand Data'!O6284)</f>
        <v>75</v>
      </c>
      <c r="R6284" t="str">
        <f t="shared" si="986"/>
        <v>18-Sep-08 Thursday 15</v>
      </c>
    </row>
    <row r="6285" spans="4:18" x14ac:dyDescent="0.35">
      <c r="D6285" s="21">
        <f t="shared" si="987"/>
        <v>39709.624999984771</v>
      </c>
      <c r="E6285" s="21" t="b">
        <f t="shared" si="980"/>
        <v>0</v>
      </c>
      <c r="F6285" s="21" t="b">
        <f t="shared" si="981"/>
        <v>0</v>
      </c>
      <c r="G6285" s="20">
        <f t="shared" si="982"/>
        <v>1</v>
      </c>
      <c r="H6285" s="20">
        <f t="shared" si="983"/>
        <v>24</v>
      </c>
      <c r="I6285" s="20">
        <f t="shared" si="988"/>
        <v>16</v>
      </c>
      <c r="J6285" s="21">
        <f t="shared" si="989"/>
        <v>39709</v>
      </c>
      <c r="K6285" s="21"/>
      <c r="L6285" s="21" t="str">
        <f t="shared" si="984"/>
        <v>Thursday</v>
      </c>
      <c r="M6285" s="20">
        <f t="shared" si="985"/>
        <v>9</v>
      </c>
      <c r="N6285" s="19">
        <v>5605.5</v>
      </c>
      <c r="O6285" s="4">
        <f>MATCH(N6285-1,'Supply Data'!$K$12:$K$17)+1</f>
        <v>5</v>
      </c>
      <c r="P6285">
        <f>INDEX('Supply Data'!$L$12:$L$17,'Demand Data'!O6285)</f>
        <v>75</v>
      </c>
      <c r="R6285" t="str">
        <f t="shared" si="986"/>
        <v>18-Sep-08 Thursday 16</v>
      </c>
    </row>
    <row r="6286" spans="4:18" x14ac:dyDescent="0.35">
      <c r="D6286" s="21">
        <f t="shared" si="987"/>
        <v>39709.666666651436</v>
      </c>
      <c r="E6286" s="21" t="b">
        <f t="shared" si="980"/>
        <v>0</v>
      </c>
      <c r="F6286" s="21" t="b">
        <f t="shared" si="981"/>
        <v>0</v>
      </c>
      <c r="G6286" s="20">
        <f t="shared" si="982"/>
        <v>1</v>
      </c>
      <c r="H6286" s="20">
        <f t="shared" si="983"/>
        <v>24</v>
      </c>
      <c r="I6286" s="20">
        <f t="shared" si="988"/>
        <v>17</v>
      </c>
      <c r="J6286" s="21">
        <f t="shared" si="989"/>
        <v>39709</v>
      </c>
      <c r="K6286" s="21"/>
      <c r="L6286" s="21" t="str">
        <f t="shared" si="984"/>
        <v>Thursday</v>
      </c>
      <c r="M6286" s="20">
        <f t="shared" si="985"/>
        <v>9</v>
      </c>
      <c r="N6286" s="19">
        <v>5578.5</v>
      </c>
      <c r="O6286" s="4">
        <f>MATCH(N6286-1,'Supply Data'!$K$12:$K$17)+1</f>
        <v>5</v>
      </c>
      <c r="P6286">
        <f>INDEX('Supply Data'!$L$12:$L$17,'Demand Data'!O6286)</f>
        <v>75</v>
      </c>
      <c r="R6286" t="str">
        <f t="shared" si="986"/>
        <v>18-Sep-08 Thursday 17</v>
      </c>
    </row>
    <row r="6287" spans="4:18" x14ac:dyDescent="0.35">
      <c r="D6287" s="21">
        <f t="shared" si="987"/>
        <v>39709.7083333181</v>
      </c>
      <c r="E6287" s="21" t="b">
        <f t="shared" si="980"/>
        <v>0</v>
      </c>
      <c r="F6287" s="21" t="b">
        <f t="shared" si="981"/>
        <v>0</v>
      </c>
      <c r="G6287" s="20">
        <f t="shared" si="982"/>
        <v>1</v>
      </c>
      <c r="H6287" s="20">
        <f t="shared" si="983"/>
        <v>24</v>
      </c>
      <c r="I6287" s="20">
        <f t="shared" si="988"/>
        <v>18</v>
      </c>
      <c r="J6287" s="21">
        <f t="shared" si="989"/>
        <v>39709</v>
      </c>
      <c r="K6287" s="21"/>
      <c r="L6287" s="21" t="str">
        <f t="shared" si="984"/>
        <v>Thursday</v>
      </c>
      <c r="M6287" s="20">
        <f t="shared" si="985"/>
        <v>9</v>
      </c>
      <c r="N6287" s="19">
        <v>5854.5</v>
      </c>
      <c r="O6287" s="4">
        <f>MATCH(N6287-1,'Supply Data'!$K$12:$K$17)+1</f>
        <v>5</v>
      </c>
      <c r="P6287">
        <f>INDEX('Supply Data'!$L$12:$L$17,'Demand Data'!O6287)</f>
        <v>75</v>
      </c>
      <c r="R6287" t="str">
        <f t="shared" si="986"/>
        <v>18-Sep-08 Thursday 18</v>
      </c>
    </row>
    <row r="6288" spans="4:18" x14ac:dyDescent="0.35">
      <c r="D6288" s="21">
        <f t="shared" si="987"/>
        <v>39709.749999984764</v>
      </c>
      <c r="E6288" s="21" t="b">
        <f t="shared" si="980"/>
        <v>0</v>
      </c>
      <c r="F6288" s="21" t="b">
        <f t="shared" si="981"/>
        <v>0</v>
      </c>
      <c r="G6288" s="20">
        <f t="shared" si="982"/>
        <v>1</v>
      </c>
      <c r="H6288" s="20">
        <f t="shared" si="983"/>
        <v>24</v>
      </c>
      <c r="I6288" s="20">
        <f t="shared" si="988"/>
        <v>19</v>
      </c>
      <c r="J6288" s="21">
        <f t="shared" si="989"/>
        <v>39709</v>
      </c>
      <c r="K6288" s="21"/>
      <c r="L6288" s="21" t="str">
        <f t="shared" si="984"/>
        <v>Thursday</v>
      </c>
      <c r="M6288" s="20">
        <f t="shared" si="985"/>
        <v>9</v>
      </c>
      <c r="N6288" s="19">
        <v>5916</v>
      </c>
      <c r="O6288" s="4">
        <f>MATCH(N6288-1,'Supply Data'!$K$12:$K$17)+1</f>
        <v>5</v>
      </c>
      <c r="P6288">
        <f>INDEX('Supply Data'!$L$12:$L$17,'Demand Data'!O6288)</f>
        <v>75</v>
      </c>
      <c r="R6288" t="str">
        <f t="shared" si="986"/>
        <v>18-Sep-08 Thursday 19</v>
      </c>
    </row>
    <row r="6289" spans="4:18" x14ac:dyDescent="0.35">
      <c r="D6289" s="21">
        <f t="shared" si="987"/>
        <v>39709.791666651428</v>
      </c>
      <c r="E6289" s="21" t="b">
        <f t="shared" si="980"/>
        <v>0</v>
      </c>
      <c r="F6289" s="21" t="b">
        <f t="shared" si="981"/>
        <v>0</v>
      </c>
      <c r="G6289" s="20">
        <f t="shared" si="982"/>
        <v>1</v>
      </c>
      <c r="H6289" s="20">
        <f t="shared" si="983"/>
        <v>24</v>
      </c>
      <c r="I6289" s="20">
        <f t="shared" si="988"/>
        <v>20</v>
      </c>
      <c r="J6289" s="21">
        <f t="shared" si="989"/>
        <v>39709</v>
      </c>
      <c r="K6289" s="21"/>
      <c r="L6289" s="21" t="str">
        <f t="shared" si="984"/>
        <v>Thursday</v>
      </c>
      <c r="M6289" s="20">
        <f t="shared" si="985"/>
        <v>9</v>
      </c>
      <c r="N6289" s="19">
        <v>5766</v>
      </c>
      <c r="O6289" s="4">
        <f>MATCH(N6289-1,'Supply Data'!$K$12:$K$17)+1</f>
        <v>5</v>
      </c>
      <c r="P6289">
        <f>INDEX('Supply Data'!$L$12:$L$17,'Demand Data'!O6289)</f>
        <v>75</v>
      </c>
      <c r="R6289" t="str">
        <f t="shared" si="986"/>
        <v>18-Sep-08 Thursday 20</v>
      </c>
    </row>
    <row r="6290" spans="4:18" x14ac:dyDescent="0.35">
      <c r="D6290" s="21">
        <f t="shared" si="987"/>
        <v>39709.833333318093</v>
      </c>
      <c r="E6290" s="21" t="b">
        <f t="shared" si="980"/>
        <v>0</v>
      </c>
      <c r="F6290" s="21" t="b">
        <f t="shared" si="981"/>
        <v>0</v>
      </c>
      <c r="G6290" s="20">
        <f t="shared" si="982"/>
        <v>1</v>
      </c>
      <c r="H6290" s="20">
        <f t="shared" si="983"/>
        <v>24</v>
      </c>
      <c r="I6290" s="20">
        <f t="shared" si="988"/>
        <v>21</v>
      </c>
      <c r="J6290" s="21">
        <f t="shared" si="989"/>
        <v>39709</v>
      </c>
      <c r="K6290" s="21"/>
      <c r="L6290" s="21" t="str">
        <f t="shared" si="984"/>
        <v>Thursday</v>
      </c>
      <c r="M6290" s="20">
        <f t="shared" si="985"/>
        <v>9</v>
      </c>
      <c r="N6290" s="19">
        <v>5497.5</v>
      </c>
      <c r="O6290" s="4">
        <f>MATCH(N6290-1,'Supply Data'!$K$12:$K$17)+1</f>
        <v>5</v>
      </c>
      <c r="P6290">
        <f>INDEX('Supply Data'!$L$12:$L$17,'Demand Data'!O6290)</f>
        <v>75</v>
      </c>
      <c r="R6290" t="str">
        <f t="shared" si="986"/>
        <v>18-Sep-08 Thursday 21</v>
      </c>
    </row>
    <row r="6291" spans="4:18" x14ac:dyDescent="0.35">
      <c r="D6291" s="21">
        <f t="shared" si="987"/>
        <v>39709.874999984757</v>
      </c>
      <c r="E6291" s="21" t="b">
        <f t="shared" si="980"/>
        <v>0</v>
      </c>
      <c r="F6291" s="21" t="b">
        <f t="shared" si="981"/>
        <v>0</v>
      </c>
      <c r="G6291" s="20">
        <f t="shared" si="982"/>
        <v>1</v>
      </c>
      <c r="H6291" s="20">
        <f t="shared" si="983"/>
        <v>24</v>
      </c>
      <c r="I6291" s="20">
        <f t="shared" si="988"/>
        <v>22</v>
      </c>
      <c r="J6291" s="21">
        <f t="shared" si="989"/>
        <v>39709</v>
      </c>
      <c r="K6291" s="21"/>
      <c r="L6291" s="21" t="str">
        <f t="shared" si="984"/>
        <v>Thursday</v>
      </c>
      <c r="M6291" s="20">
        <f t="shared" si="985"/>
        <v>9</v>
      </c>
      <c r="N6291" s="19">
        <v>4929</v>
      </c>
      <c r="O6291" s="4">
        <f>MATCH(N6291-1,'Supply Data'!$K$12:$K$17)+1</f>
        <v>5</v>
      </c>
      <c r="P6291">
        <f>INDEX('Supply Data'!$L$12:$L$17,'Demand Data'!O6291)</f>
        <v>75</v>
      </c>
      <c r="R6291" t="str">
        <f t="shared" si="986"/>
        <v>18-Sep-08 Thursday 22</v>
      </c>
    </row>
    <row r="6292" spans="4:18" x14ac:dyDescent="0.35">
      <c r="D6292" s="21">
        <f t="shared" si="987"/>
        <v>39709.916666651421</v>
      </c>
      <c r="E6292" s="21" t="b">
        <f t="shared" si="980"/>
        <v>0</v>
      </c>
      <c r="F6292" s="21" t="b">
        <f t="shared" si="981"/>
        <v>0</v>
      </c>
      <c r="G6292" s="20">
        <f t="shared" si="982"/>
        <v>1</v>
      </c>
      <c r="H6292" s="20">
        <f t="shared" si="983"/>
        <v>24</v>
      </c>
      <c r="I6292" s="20">
        <f t="shared" si="988"/>
        <v>23</v>
      </c>
      <c r="J6292" s="21">
        <f t="shared" si="989"/>
        <v>39709</v>
      </c>
      <c r="K6292" s="21"/>
      <c r="L6292" s="21" t="str">
        <f t="shared" si="984"/>
        <v>Thursday</v>
      </c>
      <c r="M6292" s="20">
        <f t="shared" si="985"/>
        <v>9</v>
      </c>
      <c r="N6292" s="19">
        <v>4528.5</v>
      </c>
      <c r="O6292" s="4">
        <f>MATCH(N6292-1,'Supply Data'!$K$12:$K$17)+1</f>
        <v>4</v>
      </c>
      <c r="P6292">
        <f>INDEX('Supply Data'!$L$12:$L$17,'Demand Data'!O6292)</f>
        <v>50</v>
      </c>
      <c r="R6292" t="str">
        <f t="shared" si="986"/>
        <v>18-Sep-08 Thursday 23</v>
      </c>
    </row>
    <row r="6293" spans="4:18" x14ac:dyDescent="0.35">
      <c r="D6293" s="21">
        <f t="shared" si="987"/>
        <v>39709.958333318085</v>
      </c>
      <c r="E6293" s="21" t="b">
        <f t="shared" si="980"/>
        <v>0</v>
      </c>
      <c r="F6293" s="21" t="b">
        <f t="shared" si="981"/>
        <v>0</v>
      </c>
      <c r="G6293" s="20">
        <f t="shared" si="982"/>
        <v>1</v>
      </c>
      <c r="H6293" s="20">
        <f t="shared" si="983"/>
        <v>24</v>
      </c>
      <c r="I6293" s="20">
        <f t="shared" si="988"/>
        <v>24</v>
      </c>
      <c r="J6293" s="21">
        <f t="shared" si="989"/>
        <v>39709</v>
      </c>
      <c r="K6293" s="21"/>
      <c r="L6293" s="21" t="str">
        <f t="shared" si="984"/>
        <v>Thursday</v>
      </c>
      <c r="M6293" s="20">
        <f t="shared" si="985"/>
        <v>9</v>
      </c>
      <c r="N6293" s="19">
        <v>4318.5</v>
      </c>
      <c r="O6293" s="4">
        <f>MATCH(N6293-1,'Supply Data'!$K$12:$K$17)+1</f>
        <v>4</v>
      </c>
      <c r="P6293">
        <f>INDEX('Supply Data'!$L$12:$L$17,'Demand Data'!O6293)</f>
        <v>50</v>
      </c>
      <c r="R6293" t="str">
        <f t="shared" si="986"/>
        <v>18-Sep-08 Thursday 24</v>
      </c>
    </row>
    <row r="6294" spans="4:18" x14ac:dyDescent="0.35">
      <c r="D6294" s="21">
        <f t="shared" si="987"/>
        <v>39709.99999998475</v>
      </c>
      <c r="E6294" s="21" t="b">
        <f t="shared" si="980"/>
        <v>0</v>
      </c>
      <c r="F6294" s="21" t="b">
        <f t="shared" si="981"/>
        <v>0</v>
      </c>
      <c r="G6294" s="20">
        <f t="shared" si="982"/>
        <v>1</v>
      </c>
      <c r="H6294" s="20">
        <f t="shared" si="983"/>
        <v>24</v>
      </c>
      <c r="I6294" s="20">
        <f t="shared" si="988"/>
        <v>1</v>
      </c>
      <c r="J6294" s="21">
        <f t="shared" si="989"/>
        <v>39710</v>
      </c>
      <c r="K6294" s="21"/>
      <c r="L6294" s="21" t="str">
        <f t="shared" si="984"/>
        <v>Friday</v>
      </c>
      <c r="M6294" s="20">
        <f t="shared" si="985"/>
        <v>9</v>
      </c>
      <c r="N6294" s="19">
        <v>4159.5</v>
      </c>
      <c r="O6294" s="4">
        <f>MATCH(N6294-1,'Supply Data'!$K$12:$K$17)+1</f>
        <v>4</v>
      </c>
      <c r="P6294">
        <f>INDEX('Supply Data'!$L$12:$L$17,'Demand Data'!O6294)</f>
        <v>50</v>
      </c>
      <c r="R6294" t="str">
        <f t="shared" si="986"/>
        <v>19-Sep-08 Friday 1</v>
      </c>
    </row>
    <row r="6295" spans="4:18" x14ac:dyDescent="0.35">
      <c r="D6295" s="21">
        <f t="shared" si="987"/>
        <v>39710.041666651414</v>
      </c>
      <c r="E6295" s="21" t="b">
        <f t="shared" si="980"/>
        <v>0</v>
      </c>
      <c r="F6295" s="21" t="b">
        <f t="shared" si="981"/>
        <v>0</v>
      </c>
      <c r="G6295" s="20">
        <f t="shared" si="982"/>
        <v>1</v>
      </c>
      <c r="H6295" s="20">
        <f t="shared" si="983"/>
        <v>24</v>
      </c>
      <c r="I6295" s="20">
        <f t="shared" si="988"/>
        <v>2</v>
      </c>
      <c r="J6295" s="21">
        <f t="shared" si="989"/>
        <v>39710</v>
      </c>
      <c r="K6295" s="21"/>
      <c r="L6295" s="21" t="str">
        <f t="shared" si="984"/>
        <v>Friday</v>
      </c>
      <c r="M6295" s="20">
        <f t="shared" si="985"/>
        <v>9</v>
      </c>
      <c r="N6295" s="19">
        <v>4003.5</v>
      </c>
      <c r="O6295" s="4">
        <f>MATCH(N6295-1,'Supply Data'!$K$12:$K$17)+1</f>
        <v>4</v>
      </c>
      <c r="P6295">
        <f>INDEX('Supply Data'!$L$12:$L$17,'Demand Data'!O6295)</f>
        <v>50</v>
      </c>
      <c r="R6295" t="str">
        <f t="shared" si="986"/>
        <v>19-Sep-08 Friday 2</v>
      </c>
    </row>
    <row r="6296" spans="4:18" x14ac:dyDescent="0.35">
      <c r="D6296" s="21">
        <f t="shared" si="987"/>
        <v>39710.083333318078</v>
      </c>
      <c r="E6296" s="21" t="b">
        <f t="shared" si="980"/>
        <v>0</v>
      </c>
      <c r="F6296" s="21" t="b">
        <f t="shared" si="981"/>
        <v>0</v>
      </c>
      <c r="G6296" s="20">
        <f t="shared" si="982"/>
        <v>1</v>
      </c>
      <c r="H6296" s="20">
        <f t="shared" si="983"/>
        <v>24</v>
      </c>
      <c r="I6296" s="20">
        <f t="shared" si="988"/>
        <v>3</v>
      </c>
      <c r="J6296" s="21">
        <f t="shared" si="989"/>
        <v>39710</v>
      </c>
      <c r="K6296" s="21"/>
      <c r="L6296" s="21" t="str">
        <f t="shared" si="984"/>
        <v>Friday</v>
      </c>
      <c r="M6296" s="20">
        <f t="shared" si="985"/>
        <v>9</v>
      </c>
      <c r="N6296" s="19">
        <v>3927</v>
      </c>
      <c r="O6296" s="4">
        <f>MATCH(N6296-1,'Supply Data'!$K$12:$K$17)+1</f>
        <v>4</v>
      </c>
      <c r="P6296">
        <f>INDEX('Supply Data'!$L$12:$L$17,'Demand Data'!O6296)</f>
        <v>50</v>
      </c>
      <c r="R6296" t="str">
        <f t="shared" si="986"/>
        <v>19-Sep-08 Friday 3</v>
      </c>
    </row>
    <row r="6297" spans="4:18" x14ac:dyDescent="0.35">
      <c r="D6297" s="21">
        <f t="shared" si="987"/>
        <v>39710.124999984742</v>
      </c>
      <c r="E6297" s="21" t="b">
        <f t="shared" si="980"/>
        <v>0</v>
      </c>
      <c r="F6297" s="21" t="b">
        <f t="shared" si="981"/>
        <v>0</v>
      </c>
      <c r="G6297" s="20">
        <f t="shared" si="982"/>
        <v>1</v>
      </c>
      <c r="H6297" s="20">
        <f t="shared" si="983"/>
        <v>24</v>
      </c>
      <c r="I6297" s="20">
        <f t="shared" si="988"/>
        <v>4</v>
      </c>
      <c r="J6297" s="21">
        <f t="shared" si="989"/>
        <v>39710</v>
      </c>
      <c r="K6297" s="21"/>
      <c r="L6297" s="21" t="str">
        <f t="shared" si="984"/>
        <v>Friday</v>
      </c>
      <c r="M6297" s="20">
        <f t="shared" si="985"/>
        <v>9</v>
      </c>
      <c r="N6297" s="19">
        <v>3928.5</v>
      </c>
      <c r="O6297" s="4">
        <f>MATCH(N6297-1,'Supply Data'!$K$12:$K$17)+1</f>
        <v>4</v>
      </c>
      <c r="P6297">
        <f>INDEX('Supply Data'!$L$12:$L$17,'Demand Data'!O6297)</f>
        <v>50</v>
      </c>
      <c r="R6297" t="str">
        <f t="shared" si="986"/>
        <v>19-Sep-08 Friday 4</v>
      </c>
    </row>
    <row r="6298" spans="4:18" x14ac:dyDescent="0.35">
      <c r="D6298" s="21">
        <f t="shared" si="987"/>
        <v>39710.166666651407</v>
      </c>
      <c r="E6298" s="21" t="b">
        <f t="shared" si="980"/>
        <v>0</v>
      </c>
      <c r="F6298" s="21" t="b">
        <f t="shared" si="981"/>
        <v>0</v>
      </c>
      <c r="G6298" s="20">
        <f t="shared" si="982"/>
        <v>1</v>
      </c>
      <c r="H6298" s="20">
        <f t="shared" si="983"/>
        <v>24</v>
      </c>
      <c r="I6298" s="20">
        <f t="shared" si="988"/>
        <v>5</v>
      </c>
      <c r="J6298" s="21">
        <f t="shared" si="989"/>
        <v>39710</v>
      </c>
      <c r="K6298" s="21"/>
      <c r="L6298" s="21" t="str">
        <f t="shared" si="984"/>
        <v>Friday</v>
      </c>
      <c r="M6298" s="20">
        <f t="shared" si="985"/>
        <v>9</v>
      </c>
      <c r="N6298" s="19">
        <v>4075.5</v>
      </c>
      <c r="O6298" s="4">
        <f>MATCH(N6298-1,'Supply Data'!$K$12:$K$17)+1</f>
        <v>4</v>
      </c>
      <c r="P6298">
        <f>INDEX('Supply Data'!$L$12:$L$17,'Demand Data'!O6298)</f>
        <v>50</v>
      </c>
      <c r="R6298" t="str">
        <f t="shared" si="986"/>
        <v>19-Sep-08 Friday 5</v>
      </c>
    </row>
    <row r="6299" spans="4:18" x14ac:dyDescent="0.35">
      <c r="D6299" s="21">
        <f t="shared" si="987"/>
        <v>39710.208333318071</v>
      </c>
      <c r="E6299" s="21" t="b">
        <f t="shared" si="980"/>
        <v>0</v>
      </c>
      <c r="F6299" s="21" t="b">
        <f t="shared" si="981"/>
        <v>0</v>
      </c>
      <c r="G6299" s="20">
        <f t="shared" si="982"/>
        <v>1</v>
      </c>
      <c r="H6299" s="20">
        <f t="shared" si="983"/>
        <v>24</v>
      </c>
      <c r="I6299" s="20">
        <f t="shared" si="988"/>
        <v>6</v>
      </c>
      <c r="J6299" s="21">
        <f t="shared" si="989"/>
        <v>39710</v>
      </c>
      <c r="K6299" s="21"/>
      <c r="L6299" s="21" t="str">
        <f t="shared" si="984"/>
        <v>Friday</v>
      </c>
      <c r="M6299" s="20">
        <f t="shared" si="985"/>
        <v>9</v>
      </c>
      <c r="N6299" s="19">
        <v>4179</v>
      </c>
      <c r="O6299" s="4">
        <f>MATCH(N6299-1,'Supply Data'!$K$12:$K$17)+1</f>
        <v>4</v>
      </c>
      <c r="P6299">
        <f>INDEX('Supply Data'!$L$12:$L$17,'Demand Data'!O6299)</f>
        <v>50</v>
      </c>
      <c r="R6299" t="str">
        <f t="shared" si="986"/>
        <v>19-Sep-08 Friday 6</v>
      </c>
    </row>
    <row r="6300" spans="4:18" x14ac:dyDescent="0.35">
      <c r="D6300" s="21">
        <f t="shared" si="987"/>
        <v>39710.249999984735</v>
      </c>
      <c r="E6300" s="21" t="b">
        <f t="shared" si="980"/>
        <v>0</v>
      </c>
      <c r="F6300" s="21" t="b">
        <f t="shared" si="981"/>
        <v>0</v>
      </c>
      <c r="G6300" s="20">
        <f t="shared" si="982"/>
        <v>1</v>
      </c>
      <c r="H6300" s="20">
        <f t="shared" si="983"/>
        <v>24</v>
      </c>
      <c r="I6300" s="20">
        <f t="shared" si="988"/>
        <v>7</v>
      </c>
      <c r="J6300" s="21">
        <f t="shared" si="989"/>
        <v>39710</v>
      </c>
      <c r="K6300" s="21"/>
      <c r="L6300" s="21" t="str">
        <f t="shared" si="984"/>
        <v>Friday</v>
      </c>
      <c r="M6300" s="20">
        <f t="shared" si="985"/>
        <v>9</v>
      </c>
      <c r="N6300" s="19">
        <v>4203</v>
      </c>
      <c r="O6300" s="4">
        <f>MATCH(N6300-1,'Supply Data'!$K$12:$K$17)+1</f>
        <v>4</v>
      </c>
      <c r="P6300">
        <f>INDEX('Supply Data'!$L$12:$L$17,'Demand Data'!O6300)</f>
        <v>50</v>
      </c>
      <c r="R6300" t="str">
        <f t="shared" si="986"/>
        <v>19-Sep-08 Friday 7</v>
      </c>
    </row>
    <row r="6301" spans="4:18" x14ac:dyDescent="0.35">
      <c r="D6301" s="21">
        <f t="shared" si="987"/>
        <v>39710.291666651399</v>
      </c>
      <c r="E6301" s="21" t="b">
        <f t="shared" si="980"/>
        <v>0</v>
      </c>
      <c r="F6301" s="21" t="b">
        <f t="shared" si="981"/>
        <v>0</v>
      </c>
      <c r="G6301" s="20">
        <f t="shared" si="982"/>
        <v>1</v>
      </c>
      <c r="H6301" s="20">
        <f t="shared" si="983"/>
        <v>24</v>
      </c>
      <c r="I6301" s="20">
        <f t="shared" si="988"/>
        <v>8</v>
      </c>
      <c r="J6301" s="21">
        <f t="shared" si="989"/>
        <v>39710</v>
      </c>
      <c r="K6301" s="21"/>
      <c r="L6301" s="21" t="str">
        <f t="shared" si="984"/>
        <v>Friday</v>
      </c>
      <c r="M6301" s="20">
        <f t="shared" si="985"/>
        <v>9</v>
      </c>
      <c r="N6301" s="19">
        <v>4770</v>
      </c>
      <c r="O6301" s="4">
        <f>MATCH(N6301-1,'Supply Data'!$K$12:$K$17)+1</f>
        <v>4</v>
      </c>
      <c r="P6301">
        <f>INDEX('Supply Data'!$L$12:$L$17,'Demand Data'!O6301)</f>
        <v>50</v>
      </c>
      <c r="R6301" t="str">
        <f t="shared" si="986"/>
        <v>19-Sep-08 Friday 8</v>
      </c>
    </row>
    <row r="6302" spans="4:18" x14ac:dyDescent="0.35">
      <c r="D6302" s="21">
        <f t="shared" si="987"/>
        <v>39710.333333318064</v>
      </c>
      <c r="E6302" s="21" t="b">
        <f t="shared" si="980"/>
        <v>0</v>
      </c>
      <c r="F6302" s="21" t="b">
        <f t="shared" si="981"/>
        <v>0</v>
      </c>
      <c r="G6302" s="20">
        <f t="shared" si="982"/>
        <v>1</v>
      </c>
      <c r="H6302" s="20">
        <f t="shared" si="983"/>
        <v>24</v>
      </c>
      <c r="I6302" s="20">
        <f t="shared" si="988"/>
        <v>9</v>
      </c>
      <c r="J6302" s="21">
        <f t="shared" si="989"/>
        <v>39710</v>
      </c>
      <c r="K6302" s="21"/>
      <c r="L6302" s="21" t="str">
        <f t="shared" si="984"/>
        <v>Friday</v>
      </c>
      <c r="M6302" s="20">
        <f t="shared" si="985"/>
        <v>9</v>
      </c>
      <c r="N6302" s="19">
        <v>5383.5</v>
      </c>
      <c r="O6302" s="4">
        <f>MATCH(N6302-1,'Supply Data'!$K$12:$K$17)+1</f>
        <v>5</v>
      </c>
      <c r="P6302">
        <f>INDEX('Supply Data'!$L$12:$L$17,'Demand Data'!O6302)</f>
        <v>75</v>
      </c>
      <c r="R6302" t="str">
        <f t="shared" si="986"/>
        <v>19-Sep-08 Friday 9</v>
      </c>
    </row>
    <row r="6303" spans="4:18" x14ac:dyDescent="0.35">
      <c r="D6303" s="21">
        <f t="shared" si="987"/>
        <v>39710.374999984728</v>
      </c>
      <c r="E6303" s="21" t="b">
        <f t="shared" si="980"/>
        <v>0</v>
      </c>
      <c r="F6303" s="21" t="b">
        <f t="shared" si="981"/>
        <v>0</v>
      </c>
      <c r="G6303" s="20">
        <f t="shared" si="982"/>
        <v>1</v>
      </c>
      <c r="H6303" s="20">
        <f t="shared" si="983"/>
        <v>24</v>
      </c>
      <c r="I6303" s="20">
        <f t="shared" si="988"/>
        <v>10</v>
      </c>
      <c r="J6303" s="21">
        <f t="shared" si="989"/>
        <v>39710</v>
      </c>
      <c r="K6303" s="21"/>
      <c r="L6303" s="21" t="str">
        <f t="shared" si="984"/>
        <v>Friday</v>
      </c>
      <c r="M6303" s="20">
        <f t="shared" si="985"/>
        <v>9</v>
      </c>
      <c r="N6303" s="19">
        <v>5641.5</v>
      </c>
      <c r="O6303" s="4">
        <f>MATCH(N6303-1,'Supply Data'!$K$12:$K$17)+1</f>
        <v>5</v>
      </c>
      <c r="P6303">
        <f>INDEX('Supply Data'!$L$12:$L$17,'Demand Data'!O6303)</f>
        <v>75</v>
      </c>
      <c r="R6303" t="str">
        <f t="shared" si="986"/>
        <v>19-Sep-08 Friday 10</v>
      </c>
    </row>
    <row r="6304" spans="4:18" x14ac:dyDescent="0.35">
      <c r="D6304" s="21">
        <f t="shared" si="987"/>
        <v>39710.416666651392</v>
      </c>
      <c r="E6304" s="21" t="b">
        <f t="shared" si="980"/>
        <v>0</v>
      </c>
      <c r="F6304" s="21" t="b">
        <f t="shared" si="981"/>
        <v>0</v>
      </c>
      <c r="G6304" s="20">
        <f t="shared" si="982"/>
        <v>1</v>
      </c>
      <c r="H6304" s="20">
        <f t="shared" si="983"/>
        <v>24</v>
      </c>
      <c r="I6304" s="20">
        <f t="shared" si="988"/>
        <v>11</v>
      </c>
      <c r="J6304" s="21">
        <f t="shared" si="989"/>
        <v>39710</v>
      </c>
      <c r="K6304" s="21"/>
      <c r="L6304" s="21" t="str">
        <f t="shared" si="984"/>
        <v>Friday</v>
      </c>
      <c r="M6304" s="20">
        <f t="shared" si="985"/>
        <v>9</v>
      </c>
      <c r="N6304" s="19">
        <v>5821.5</v>
      </c>
      <c r="O6304" s="4">
        <f>MATCH(N6304-1,'Supply Data'!$K$12:$K$17)+1</f>
        <v>5</v>
      </c>
      <c r="P6304">
        <f>INDEX('Supply Data'!$L$12:$L$17,'Demand Data'!O6304)</f>
        <v>75</v>
      </c>
      <c r="R6304" t="str">
        <f t="shared" si="986"/>
        <v>19-Sep-08 Friday 11</v>
      </c>
    </row>
    <row r="6305" spans="4:18" x14ac:dyDescent="0.35">
      <c r="D6305" s="21">
        <f t="shared" si="987"/>
        <v>39710.458333318056</v>
      </c>
      <c r="E6305" s="21" t="b">
        <f t="shared" si="980"/>
        <v>0</v>
      </c>
      <c r="F6305" s="21" t="b">
        <f t="shared" si="981"/>
        <v>0</v>
      </c>
      <c r="G6305" s="20">
        <f t="shared" si="982"/>
        <v>1</v>
      </c>
      <c r="H6305" s="20">
        <f t="shared" si="983"/>
        <v>24</v>
      </c>
      <c r="I6305" s="20">
        <f t="shared" si="988"/>
        <v>12</v>
      </c>
      <c r="J6305" s="21">
        <f t="shared" si="989"/>
        <v>39710</v>
      </c>
      <c r="K6305" s="21"/>
      <c r="L6305" s="21" t="str">
        <f t="shared" si="984"/>
        <v>Friday</v>
      </c>
      <c r="M6305" s="20">
        <f t="shared" si="985"/>
        <v>9</v>
      </c>
      <c r="N6305" s="19">
        <v>5656.5</v>
      </c>
      <c r="O6305" s="4">
        <f>MATCH(N6305-1,'Supply Data'!$K$12:$K$17)+1</f>
        <v>5</v>
      </c>
      <c r="P6305">
        <f>INDEX('Supply Data'!$L$12:$L$17,'Demand Data'!O6305)</f>
        <v>75</v>
      </c>
      <c r="R6305" t="str">
        <f t="shared" si="986"/>
        <v>19-Sep-08 Friday 12</v>
      </c>
    </row>
    <row r="6306" spans="4:18" x14ac:dyDescent="0.35">
      <c r="D6306" s="21">
        <f t="shared" si="987"/>
        <v>39710.49999998472</v>
      </c>
      <c r="E6306" s="21" t="b">
        <f t="shared" si="980"/>
        <v>0</v>
      </c>
      <c r="F6306" s="21" t="b">
        <f t="shared" si="981"/>
        <v>0</v>
      </c>
      <c r="G6306" s="20">
        <f t="shared" si="982"/>
        <v>1</v>
      </c>
      <c r="H6306" s="20">
        <f t="shared" si="983"/>
        <v>24</v>
      </c>
      <c r="I6306" s="20">
        <f t="shared" si="988"/>
        <v>13</v>
      </c>
      <c r="J6306" s="21">
        <f t="shared" si="989"/>
        <v>39710</v>
      </c>
      <c r="K6306" s="21"/>
      <c r="L6306" s="21" t="str">
        <f t="shared" si="984"/>
        <v>Friday</v>
      </c>
      <c r="M6306" s="20">
        <f t="shared" si="985"/>
        <v>9</v>
      </c>
      <c r="N6306" s="19">
        <v>5716.5</v>
      </c>
      <c r="O6306" s="4">
        <f>MATCH(N6306-1,'Supply Data'!$K$12:$K$17)+1</f>
        <v>5</v>
      </c>
      <c r="P6306">
        <f>INDEX('Supply Data'!$L$12:$L$17,'Demand Data'!O6306)</f>
        <v>75</v>
      </c>
      <c r="R6306" t="str">
        <f t="shared" si="986"/>
        <v>19-Sep-08 Friday 13</v>
      </c>
    </row>
    <row r="6307" spans="4:18" x14ac:dyDescent="0.35">
      <c r="D6307" s="21">
        <f t="shared" si="987"/>
        <v>39710.541666651385</v>
      </c>
      <c r="E6307" s="21" t="b">
        <f t="shared" si="980"/>
        <v>0</v>
      </c>
      <c r="F6307" s="21" t="b">
        <f t="shared" si="981"/>
        <v>0</v>
      </c>
      <c r="G6307" s="20">
        <f t="shared" si="982"/>
        <v>1</v>
      </c>
      <c r="H6307" s="20">
        <f t="shared" si="983"/>
        <v>24</v>
      </c>
      <c r="I6307" s="20">
        <f t="shared" si="988"/>
        <v>14</v>
      </c>
      <c r="J6307" s="21">
        <f t="shared" si="989"/>
        <v>39710</v>
      </c>
      <c r="K6307" s="21"/>
      <c r="L6307" s="21" t="str">
        <f t="shared" si="984"/>
        <v>Friday</v>
      </c>
      <c r="M6307" s="20">
        <f t="shared" si="985"/>
        <v>9</v>
      </c>
      <c r="N6307" s="19">
        <v>5827.5</v>
      </c>
      <c r="O6307" s="4">
        <f>MATCH(N6307-1,'Supply Data'!$K$12:$K$17)+1</f>
        <v>5</v>
      </c>
      <c r="P6307">
        <f>INDEX('Supply Data'!$L$12:$L$17,'Demand Data'!O6307)</f>
        <v>75</v>
      </c>
      <c r="R6307" t="str">
        <f t="shared" si="986"/>
        <v>19-Sep-08 Friday 14</v>
      </c>
    </row>
    <row r="6308" spans="4:18" x14ac:dyDescent="0.35">
      <c r="D6308" s="21">
        <f t="shared" si="987"/>
        <v>39710.583333318049</v>
      </c>
      <c r="E6308" s="21" t="b">
        <f t="shared" si="980"/>
        <v>0</v>
      </c>
      <c r="F6308" s="21" t="b">
        <f t="shared" si="981"/>
        <v>0</v>
      </c>
      <c r="G6308" s="20">
        <f t="shared" si="982"/>
        <v>1</v>
      </c>
      <c r="H6308" s="20">
        <f t="shared" si="983"/>
        <v>24</v>
      </c>
      <c r="I6308" s="20">
        <f t="shared" si="988"/>
        <v>15</v>
      </c>
      <c r="J6308" s="21">
        <f t="shared" si="989"/>
        <v>39710</v>
      </c>
      <c r="K6308" s="21"/>
      <c r="L6308" s="21" t="str">
        <f t="shared" si="984"/>
        <v>Friday</v>
      </c>
      <c r="M6308" s="20">
        <f t="shared" si="985"/>
        <v>9</v>
      </c>
      <c r="N6308" s="19">
        <v>5704.5</v>
      </c>
      <c r="O6308" s="4">
        <f>MATCH(N6308-1,'Supply Data'!$K$12:$K$17)+1</f>
        <v>5</v>
      </c>
      <c r="P6308">
        <f>INDEX('Supply Data'!$L$12:$L$17,'Demand Data'!O6308)</f>
        <v>75</v>
      </c>
      <c r="R6308" t="str">
        <f t="shared" si="986"/>
        <v>19-Sep-08 Friday 15</v>
      </c>
    </row>
    <row r="6309" spans="4:18" x14ac:dyDescent="0.35">
      <c r="D6309" s="21">
        <f t="shared" si="987"/>
        <v>39710.624999984713</v>
      </c>
      <c r="E6309" s="21" t="b">
        <f t="shared" si="980"/>
        <v>0</v>
      </c>
      <c r="F6309" s="21" t="b">
        <f t="shared" si="981"/>
        <v>0</v>
      </c>
      <c r="G6309" s="20">
        <f t="shared" si="982"/>
        <v>1</v>
      </c>
      <c r="H6309" s="20">
        <f t="shared" si="983"/>
        <v>24</v>
      </c>
      <c r="I6309" s="20">
        <f t="shared" si="988"/>
        <v>16</v>
      </c>
      <c r="J6309" s="21">
        <f t="shared" si="989"/>
        <v>39710</v>
      </c>
      <c r="K6309" s="21"/>
      <c r="L6309" s="21" t="str">
        <f t="shared" si="984"/>
        <v>Friday</v>
      </c>
      <c r="M6309" s="20">
        <f t="shared" si="985"/>
        <v>9</v>
      </c>
      <c r="N6309" s="19">
        <v>5661</v>
      </c>
      <c r="O6309" s="4">
        <f>MATCH(N6309-1,'Supply Data'!$K$12:$K$17)+1</f>
        <v>5</v>
      </c>
      <c r="P6309">
        <f>INDEX('Supply Data'!$L$12:$L$17,'Demand Data'!O6309)</f>
        <v>75</v>
      </c>
      <c r="R6309" t="str">
        <f t="shared" si="986"/>
        <v>19-Sep-08 Friday 16</v>
      </c>
    </row>
    <row r="6310" spans="4:18" x14ac:dyDescent="0.35">
      <c r="D6310" s="21">
        <f t="shared" si="987"/>
        <v>39710.666666651377</v>
      </c>
      <c r="E6310" s="21" t="b">
        <f t="shared" si="980"/>
        <v>0</v>
      </c>
      <c r="F6310" s="21" t="b">
        <f t="shared" si="981"/>
        <v>0</v>
      </c>
      <c r="G6310" s="20">
        <f t="shared" si="982"/>
        <v>1</v>
      </c>
      <c r="H6310" s="20">
        <f t="shared" si="983"/>
        <v>24</v>
      </c>
      <c r="I6310" s="20">
        <f t="shared" si="988"/>
        <v>17</v>
      </c>
      <c r="J6310" s="21">
        <f t="shared" si="989"/>
        <v>39710</v>
      </c>
      <c r="K6310" s="21"/>
      <c r="L6310" s="21" t="str">
        <f t="shared" si="984"/>
        <v>Friday</v>
      </c>
      <c r="M6310" s="20">
        <f t="shared" si="985"/>
        <v>9</v>
      </c>
      <c r="N6310" s="19">
        <v>5545.5</v>
      </c>
      <c r="O6310" s="4">
        <f>MATCH(N6310-1,'Supply Data'!$K$12:$K$17)+1</f>
        <v>5</v>
      </c>
      <c r="P6310">
        <f>INDEX('Supply Data'!$L$12:$L$17,'Demand Data'!O6310)</f>
        <v>75</v>
      </c>
      <c r="R6310" t="str">
        <f t="shared" si="986"/>
        <v>19-Sep-08 Friday 17</v>
      </c>
    </row>
    <row r="6311" spans="4:18" x14ac:dyDescent="0.35">
      <c r="D6311" s="21">
        <f t="shared" si="987"/>
        <v>39710.708333318042</v>
      </c>
      <c r="E6311" s="21" t="b">
        <f t="shared" si="980"/>
        <v>0</v>
      </c>
      <c r="F6311" s="21" t="b">
        <f t="shared" si="981"/>
        <v>0</v>
      </c>
      <c r="G6311" s="20">
        <f t="shared" si="982"/>
        <v>1</v>
      </c>
      <c r="H6311" s="20">
        <f t="shared" si="983"/>
        <v>24</v>
      </c>
      <c r="I6311" s="20">
        <f t="shared" si="988"/>
        <v>18</v>
      </c>
      <c r="J6311" s="21">
        <f t="shared" si="989"/>
        <v>39710</v>
      </c>
      <c r="K6311" s="21"/>
      <c r="L6311" s="21" t="str">
        <f t="shared" si="984"/>
        <v>Friday</v>
      </c>
      <c r="M6311" s="20">
        <f t="shared" si="985"/>
        <v>9</v>
      </c>
      <c r="N6311" s="19">
        <v>5799</v>
      </c>
      <c r="O6311" s="4">
        <f>MATCH(N6311-1,'Supply Data'!$K$12:$K$17)+1</f>
        <v>5</v>
      </c>
      <c r="P6311">
        <f>INDEX('Supply Data'!$L$12:$L$17,'Demand Data'!O6311)</f>
        <v>75</v>
      </c>
      <c r="R6311" t="str">
        <f t="shared" si="986"/>
        <v>19-Sep-08 Friday 18</v>
      </c>
    </row>
    <row r="6312" spans="4:18" x14ac:dyDescent="0.35">
      <c r="D6312" s="21">
        <f t="shared" si="987"/>
        <v>39710.749999984706</v>
      </c>
      <c r="E6312" s="21" t="b">
        <f t="shared" si="980"/>
        <v>0</v>
      </c>
      <c r="F6312" s="21" t="b">
        <f t="shared" si="981"/>
        <v>0</v>
      </c>
      <c r="G6312" s="20">
        <f t="shared" si="982"/>
        <v>1</v>
      </c>
      <c r="H6312" s="20">
        <f t="shared" si="983"/>
        <v>24</v>
      </c>
      <c r="I6312" s="20">
        <f t="shared" si="988"/>
        <v>19</v>
      </c>
      <c r="J6312" s="21">
        <f t="shared" si="989"/>
        <v>39710</v>
      </c>
      <c r="K6312" s="21"/>
      <c r="L6312" s="21" t="str">
        <f t="shared" si="984"/>
        <v>Friday</v>
      </c>
      <c r="M6312" s="20">
        <f t="shared" si="985"/>
        <v>9</v>
      </c>
      <c r="N6312" s="19">
        <v>5952</v>
      </c>
      <c r="O6312" s="4">
        <f>MATCH(N6312-1,'Supply Data'!$K$12:$K$17)+1</f>
        <v>5</v>
      </c>
      <c r="P6312">
        <f>INDEX('Supply Data'!$L$12:$L$17,'Demand Data'!O6312)</f>
        <v>75</v>
      </c>
      <c r="R6312" t="str">
        <f t="shared" si="986"/>
        <v>19-Sep-08 Friday 19</v>
      </c>
    </row>
    <row r="6313" spans="4:18" x14ac:dyDescent="0.35">
      <c r="D6313" s="21">
        <f t="shared" si="987"/>
        <v>39710.79166665137</v>
      </c>
      <c r="E6313" s="21" t="b">
        <f t="shared" si="980"/>
        <v>0</v>
      </c>
      <c r="F6313" s="21" t="b">
        <f t="shared" si="981"/>
        <v>0</v>
      </c>
      <c r="G6313" s="20">
        <f t="shared" si="982"/>
        <v>1</v>
      </c>
      <c r="H6313" s="20">
        <f t="shared" si="983"/>
        <v>24</v>
      </c>
      <c r="I6313" s="20">
        <f t="shared" si="988"/>
        <v>20</v>
      </c>
      <c r="J6313" s="21">
        <f t="shared" si="989"/>
        <v>39710</v>
      </c>
      <c r="K6313" s="21"/>
      <c r="L6313" s="21" t="str">
        <f t="shared" si="984"/>
        <v>Friday</v>
      </c>
      <c r="M6313" s="20">
        <f t="shared" si="985"/>
        <v>9</v>
      </c>
      <c r="N6313" s="19">
        <v>5806.5</v>
      </c>
      <c r="O6313" s="4">
        <f>MATCH(N6313-1,'Supply Data'!$K$12:$K$17)+1</f>
        <v>5</v>
      </c>
      <c r="P6313">
        <f>INDEX('Supply Data'!$L$12:$L$17,'Demand Data'!O6313)</f>
        <v>75</v>
      </c>
      <c r="R6313" t="str">
        <f t="shared" si="986"/>
        <v>19-Sep-08 Friday 20</v>
      </c>
    </row>
    <row r="6314" spans="4:18" x14ac:dyDescent="0.35">
      <c r="D6314" s="21">
        <f t="shared" si="987"/>
        <v>39710.833333318034</v>
      </c>
      <c r="E6314" s="21" t="b">
        <f t="shared" si="980"/>
        <v>0</v>
      </c>
      <c r="F6314" s="21" t="b">
        <f t="shared" si="981"/>
        <v>0</v>
      </c>
      <c r="G6314" s="20">
        <f t="shared" si="982"/>
        <v>1</v>
      </c>
      <c r="H6314" s="20">
        <f t="shared" si="983"/>
        <v>24</v>
      </c>
      <c r="I6314" s="20">
        <f t="shared" si="988"/>
        <v>21</v>
      </c>
      <c r="J6314" s="21">
        <f t="shared" si="989"/>
        <v>39710</v>
      </c>
      <c r="K6314" s="21"/>
      <c r="L6314" s="21" t="str">
        <f t="shared" si="984"/>
        <v>Friday</v>
      </c>
      <c r="M6314" s="20">
        <f t="shared" si="985"/>
        <v>9</v>
      </c>
      <c r="N6314" s="19">
        <v>5529</v>
      </c>
      <c r="O6314" s="4">
        <f>MATCH(N6314-1,'Supply Data'!$K$12:$K$17)+1</f>
        <v>5</v>
      </c>
      <c r="P6314">
        <f>INDEX('Supply Data'!$L$12:$L$17,'Demand Data'!O6314)</f>
        <v>75</v>
      </c>
      <c r="R6314" t="str">
        <f t="shared" si="986"/>
        <v>19-Sep-08 Friday 21</v>
      </c>
    </row>
    <row r="6315" spans="4:18" x14ac:dyDescent="0.35">
      <c r="D6315" s="21">
        <f t="shared" si="987"/>
        <v>39710.874999984699</v>
      </c>
      <c r="E6315" s="21" t="b">
        <f t="shared" si="980"/>
        <v>0</v>
      </c>
      <c r="F6315" s="21" t="b">
        <f t="shared" si="981"/>
        <v>0</v>
      </c>
      <c r="G6315" s="20">
        <f t="shared" si="982"/>
        <v>1</v>
      </c>
      <c r="H6315" s="20">
        <f t="shared" si="983"/>
        <v>24</v>
      </c>
      <c r="I6315" s="20">
        <f t="shared" si="988"/>
        <v>22</v>
      </c>
      <c r="J6315" s="21">
        <f t="shared" si="989"/>
        <v>39710</v>
      </c>
      <c r="K6315" s="21"/>
      <c r="L6315" s="21" t="str">
        <f t="shared" si="984"/>
        <v>Friday</v>
      </c>
      <c r="M6315" s="20">
        <f t="shared" si="985"/>
        <v>9</v>
      </c>
      <c r="N6315" s="19">
        <v>5160</v>
      </c>
      <c r="O6315" s="4">
        <f>MATCH(N6315-1,'Supply Data'!$K$12:$K$17)+1</f>
        <v>5</v>
      </c>
      <c r="P6315">
        <f>INDEX('Supply Data'!$L$12:$L$17,'Demand Data'!O6315)</f>
        <v>75</v>
      </c>
      <c r="R6315" t="str">
        <f t="shared" si="986"/>
        <v>19-Sep-08 Friday 22</v>
      </c>
    </row>
    <row r="6316" spans="4:18" x14ac:dyDescent="0.35">
      <c r="D6316" s="21">
        <f t="shared" si="987"/>
        <v>39710.916666651363</v>
      </c>
      <c r="E6316" s="21" t="b">
        <f t="shared" si="980"/>
        <v>0</v>
      </c>
      <c r="F6316" s="21" t="b">
        <f t="shared" si="981"/>
        <v>0</v>
      </c>
      <c r="G6316" s="20">
        <f t="shared" si="982"/>
        <v>1</v>
      </c>
      <c r="H6316" s="20">
        <f t="shared" si="983"/>
        <v>24</v>
      </c>
      <c r="I6316" s="20">
        <f t="shared" si="988"/>
        <v>23</v>
      </c>
      <c r="J6316" s="21">
        <f t="shared" si="989"/>
        <v>39710</v>
      </c>
      <c r="K6316" s="21"/>
      <c r="L6316" s="21" t="str">
        <f t="shared" si="984"/>
        <v>Friday</v>
      </c>
      <c r="M6316" s="20">
        <f t="shared" si="985"/>
        <v>9</v>
      </c>
      <c r="N6316" s="19">
        <v>4704</v>
      </c>
      <c r="O6316" s="4">
        <f>MATCH(N6316-1,'Supply Data'!$K$12:$K$17)+1</f>
        <v>4</v>
      </c>
      <c r="P6316">
        <f>INDEX('Supply Data'!$L$12:$L$17,'Demand Data'!O6316)</f>
        <v>50</v>
      </c>
      <c r="R6316" t="str">
        <f t="shared" si="986"/>
        <v>19-Sep-08 Friday 23</v>
      </c>
    </row>
    <row r="6317" spans="4:18" x14ac:dyDescent="0.35">
      <c r="D6317" s="21">
        <f t="shared" si="987"/>
        <v>39710.958333318027</v>
      </c>
      <c r="E6317" s="21" t="b">
        <f t="shared" si="980"/>
        <v>0</v>
      </c>
      <c r="F6317" s="21" t="b">
        <f t="shared" si="981"/>
        <v>0</v>
      </c>
      <c r="G6317" s="20">
        <f t="shared" si="982"/>
        <v>1</v>
      </c>
      <c r="H6317" s="20">
        <f t="shared" si="983"/>
        <v>24</v>
      </c>
      <c r="I6317" s="20">
        <f t="shared" si="988"/>
        <v>24</v>
      </c>
      <c r="J6317" s="21">
        <f t="shared" si="989"/>
        <v>39710</v>
      </c>
      <c r="K6317" s="21"/>
      <c r="L6317" s="21" t="str">
        <f t="shared" si="984"/>
        <v>Friday</v>
      </c>
      <c r="M6317" s="20">
        <f t="shared" si="985"/>
        <v>9</v>
      </c>
      <c r="N6317" s="19">
        <v>4392</v>
      </c>
      <c r="O6317" s="4">
        <f>MATCH(N6317-1,'Supply Data'!$K$12:$K$17)+1</f>
        <v>4</v>
      </c>
      <c r="P6317">
        <f>INDEX('Supply Data'!$L$12:$L$17,'Demand Data'!O6317)</f>
        <v>50</v>
      </c>
      <c r="R6317" t="str">
        <f t="shared" si="986"/>
        <v>19-Sep-08 Friday 24</v>
      </c>
    </row>
    <row r="6318" spans="4:18" x14ac:dyDescent="0.35">
      <c r="D6318" s="21">
        <f t="shared" si="987"/>
        <v>39710.999999984691</v>
      </c>
      <c r="E6318" s="21" t="b">
        <f t="shared" si="980"/>
        <v>0</v>
      </c>
      <c r="F6318" s="21" t="b">
        <f t="shared" si="981"/>
        <v>0</v>
      </c>
      <c r="G6318" s="20">
        <f t="shared" si="982"/>
        <v>1</v>
      </c>
      <c r="H6318" s="20">
        <f t="shared" si="983"/>
        <v>24</v>
      </c>
      <c r="I6318" s="20">
        <f t="shared" si="988"/>
        <v>1</v>
      </c>
      <c r="J6318" s="21">
        <f t="shared" si="989"/>
        <v>39711</v>
      </c>
      <c r="K6318" s="21"/>
      <c r="L6318" s="21" t="str">
        <f t="shared" si="984"/>
        <v>Saturday</v>
      </c>
      <c r="M6318" s="20">
        <f t="shared" si="985"/>
        <v>9</v>
      </c>
      <c r="N6318" s="19">
        <v>4066.5</v>
      </c>
      <c r="O6318" s="4">
        <f>MATCH(N6318-1,'Supply Data'!$K$12:$K$17)+1</f>
        <v>4</v>
      </c>
      <c r="P6318">
        <f>INDEX('Supply Data'!$L$12:$L$17,'Demand Data'!O6318)</f>
        <v>50</v>
      </c>
      <c r="R6318" t="str">
        <f t="shared" si="986"/>
        <v>20-Sep-08 Saturday 1</v>
      </c>
    </row>
    <row r="6319" spans="4:18" x14ac:dyDescent="0.35">
      <c r="D6319" s="21">
        <f t="shared" si="987"/>
        <v>39711.041666651356</v>
      </c>
      <c r="E6319" s="21" t="b">
        <f t="shared" si="980"/>
        <v>0</v>
      </c>
      <c r="F6319" s="21" t="b">
        <f t="shared" si="981"/>
        <v>0</v>
      </c>
      <c r="G6319" s="20">
        <f t="shared" si="982"/>
        <v>1</v>
      </c>
      <c r="H6319" s="20">
        <f t="shared" si="983"/>
        <v>24</v>
      </c>
      <c r="I6319" s="20">
        <f t="shared" si="988"/>
        <v>2</v>
      </c>
      <c r="J6319" s="21">
        <f t="shared" si="989"/>
        <v>39711</v>
      </c>
      <c r="K6319" s="21"/>
      <c r="L6319" s="21" t="str">
        <f t="shared" si="984"/>
        <v>Saturday</v>
      </c>
      <c r="M6319" s="20">
        <f t="shared" si="985"/>
        <v>9</v>
      </c>
      <c r="N6319" s="19">
        <v>4039.5</v>
      </c>
      <c r="O6319" s="4">
        <f>MATCH(N6319-1,'Supply Data'!$K$12:$K$17)+1</f>
        <v>4</v>
      </c>
      <c r="P6319">
        <f>INDEX('Supply Data'!$L$12:$L$17,'Demand Data'!O6319)</f>
        <v>50</v>
      </c>
      <c r="R6319" t="str">
        <f t="shared" si="986"/>
        <v>20-Sep-08 Saturday 2</v>
      </c>
    </row>
    <row r="6320" spans="4:18" x14ac:dyDescent="0.35">
      <c r="D6320" s="21">
        <f t="shared" si="987"/>
        <v>39711.08333331802</v>
      </c>
      <c r="E6320" s="21" t="b">
        <f t="shared" si="980"/>
        <v>0</v>
      </c>
      <c r="F6320" s="21" t="b">
        <f t="shared" si="981"/>
        <v>0</v>
      </c>
      <c r="G6320" s="20">
        <f t="shared" si="982"/>
        <v>1</v>
      </c>
      <c r="H6320" s="20">
        <f t="shared" si="983"/>
        <v>24</v>
      </c>
      <c r="I6320" s="20">
        <f t="shared" si="988"/>
        <v>3</v>
      </c>
      <c r="J6320" s="21">
        <f t="shared" si="989"/>
        <v>39711</v>
      </c>
      <c r="K6320" s="21"/>
      <c r="L6320" s="21" t="str">
        <f t="shared" si="984"/>
        <v>Saturday</v>
      </c>
      <c r="M6320" s="20">
        <f t="shared" si="985"/>
        <v>9</v>
      </c>
      <c r="N6320" s="19">
        <v>4017</v>
      </c>
      <c r="O6320" s="4">
        <f>MATCH(N6320-1,'Supply Data'!$K$12:$K$17)+1</f>
        <v>4</v>
      </c>
      <c r="P6320">
        <f>INDEX('Supply Data'!$L$12:$L$17,'Demand Data'!O6320)</f>
        <v>50</v>
      </c>
      <c r="R6320" t="str">
        <f t="shared" si="986"/>
        <v>20-Sep-08 Saturday 3</v>
      </c>
    </row>
    <row r="6321" spans="4:18" x14ac:dyDescent="0.35">
      <c r="D6321" s="21">
        <f t="shared" si="987"/>
        <v>39711.124999984684</v>
      </c>
      <c r="E6321" s="21" t="b">
        <f t="shared" si="980"/>
        <v>0</v>
      </c>
      <c r="F6321" s="21" t="b">
        <f t="shared" si="981"/>
        <v>0</v>
      </c>
      <c r="G6321" s="20">
        <f t="shared" si="982"/>
        <v>1</v>
      </c>
      <c r="H6321" s="20">
        <f t="shared" si="983"/>
        <v>24</v>
      </c>
      <c r="I6321" s="20">
        <f t="shared" si="988"/>
        <v>4</v>
      </c>
      <c r="J6321" s="21">
        <f t="shared" si="989"/>
        <v>39711</v>
      </c>
      <c r="K6321" s="21"/>
      <c r="L6321" s="21" t="str">
        <f t="shared" si="984"/>
        <v>Saturday</v>
      </c>
      <c r="M6321" s="20">
        <f t="shared" si="985"/>
        <v>9</v>
      </c>
      <c r="N6321" s="19">
        <v>3973.5</v>
      </c>
      <c r="O6321" s="4">
        <f>MATCH(N6321-1,'Supply Data'!$K$12:$K$17)+1</f>
        <v>4</v>
      </c>
      <c r="P6321">
        <f>INDEX('Supply Data'!$L$12:$L$17,'Demand Data'!O6321)</f>
        <v>50</v>
      </c>
      <c r="R6321" t="str">
        <f t="shared" si="986"/>
        <v>20-Sep-08 Saturday 4</v>
      </c>
    </row>
    <row r="6322" spans="4:18" x14ac:dyDescent="0.35">
      <c r="D6322" s="21">
        <f t="shared" si="987"/>
        <v>39711.166666651348</v>
      </c>
      <c r="E6322" s="21" t="b">
        <f t="shared" si="980"/>
        <v>0</v>
      </c>
      <c r="F6322" s="21" t="b">
        <f t="shared" si="981"/>
        <v>0</v>
      </c>
      <c r="G6322" s="20">
        <f t="shared" si="982"/>
        <v>1</v>
      </c>
      <c r="H6322" s="20">
        <f t="shared" si="983"/>
        <v>24</v>
      </c>
      <c r="I6322" s="20">
        <f t="shared" si="988"/>
        <v>5</v>
      </c>
      <c r="J6322" s="21">
        <f t="shared" si="989"/>
        <v>39711</v>
      </c>
      <c r="K6322" s="21"/>
      <c r="L6322" s="21" t="str">
        <f t="shared" si="984"/>
        <v>Saturday</v>
      </c>
      <c r="M6322" s="20">
        <f t="shared" si="985"/>
        <v>9</v>
      </c>
      <c r="N6322" s="19">
        <v>4150.5</v>
      </c>
      <c r="O6322" s="4">
        <f>MATCH(N6322-1,'Supply Data'!$K$12:$K$17)+1</f>
        <v>4</v>
      </c>
      <c r="P6322">
        <f>INDEX('Supply Data'!$L$12:$L$17,'Demand Data'!O6322)</f>
        <v>50</v>
      </c>
      <c r="R6322" t="str">
        <f t="shared" si="986"/>
        <v>20-Sep-08 Saturday 5</v>
      </c>
    </row>
    <row r="6323" spans="4:18" x14ac:dyDescent="0.35">
      <c r="D6323" s="21">
        <f t="shared" si="987"/>
        <v>39711.208333318013</v>
      </c>
      <c r="E6323" s="21" t="b">
        <f t="shared" si="980"/>
        <v>0</v>
      </c>
      <c r="F6323" s="21" t="b">
        <f t="shared" si="981"/>
        <v>0</v>
      </c>
      <c r="G6323" s="20">
        <f t="shared" si="982"/>
        <v>1</v>
      </c>
      <c r="H6323" s="20">
        <f t="shared" si="983"/>
        <v>24</v>
      </c>
      <c r="I6323" s="20">
        <f t="shared" si="988"/>
        <v>6</v>
      </c>
      <c r="J6323" s="21">
        <f t="shared" si="989"/>
        <v>39711</v>
      </c>
      <c r="K6323" s="21"/>
      <c r="L6323" s="21" t="str">
        <f t="shared" si="984"/>
        <v>Saturday</v>
      </c>
      <c r="M6323" s="20">
        <f t="shared" si="985"/>
        <v>9</v>
      </c>
      <c r="N6323" s="19">
        <v>3939</v>
      </c>
      <c r="O6323" s="4">
        <f>MATCH(N6323-1,'Supply Data'!$K$12:$K$17)+1</f>
        <v>4</v>
      </c>
      <c r="P6323">
        <f>INDEX('Supply Data'!$L$12:$L$17,'Demand Data'!O6323)</f>
        <v>50</v>
      </c>
      <c r="R6323" t="str">
        <f t="shared" si="986"/>
        <v>20-Sep-08 Saturday 6</v>
      </c>
    </row>
    <row r="6324" spans="4:18" x14ac:dyDescent="0.35">
      <c r="D6324" s="21">
        <f t="shared" si="987"/>
        <v>39711.249999984677</v>
      </c>
      <c r="E6324" s="21" t="b">
        <f t="shared" si="980"/>
        <v>0</v>
      </c>
      <c r="F6324" s="21" t="b">
        <f t="shared" si="981"/>
        <v>0</v>
      </c>
      <c r="G6324" s="20">
        <f t="shared" si="982"/>
        <v>1</v>
      </c>
      <c r="H6324" s="20">
        <f t="shared" si="983"/>
        <v>24</v>
      </c>
      <c r="I6324" s="20">
        <f t="shared" si="988"/>
        <v>7</v>
      </c>
      <c r="J6324" s="21">
        <f t="shared" si="989"/>
        <v>39711</v>
      </c>
      <c r="K6324" s="21"/>
      <c r="L6324" s="21" t="str">
        <f t="shared" si="984"/>
        <v>Saturday</v>
      </c>
      <c r="M6324" s="20">
        <f t="shared" si="985"/>
        <v>9</v>
      </c>
      <c r="N6324" s="19">
        <v>4290</v>
      </c>
      <c r="O6324" s="4">
        <f>MATCH(N6324-1,'Supply Data'!$K$12:$K$17)+1</f>
        <v>4</v>
      </c>
      <c r="P6324">
        <f>INDEX('Supply Data'!$L$12:$L$17,'Demand Data'!O6324)</f>
        <v>50</v>
      </c>
      <c r="R6324" t="str">
        <f t="shared" si="986"/>
        <v>20-Sep-08 Saturday 7</v>
      </c>
    </row>
    <row r="6325" spans="4:18" x14ac:dyDescent="0.35">
      <c r="D6325" s="21">
        <f t="shared" si="987"/>
        <v>39711.291666651341</v>
      </c>
      <c r="E6325" s="21" t="b">
        <f t="shared" si="980"/>
        <v>0</v>
      </c>
      <c r="F6325" s="21" t="b">
        <f t="shared" si="981"/>
        <v>0</v>
      </c>
      <c r="G6325" s="20">
        <f t="shared" si="982"/>
        <v>1</v>
      </c>
      <c r="H6325" s="20">
        <f t="shared" si="983"/>
        <v>24</v>
      </c>
      <c r="I6325" s="20">
        <f t="shared" si="988"/>
        <v>8</v>
      </c>
      <c r="J6325" s="21">
        <f t="shared" si="989"/>
        <v>39711</v>
      </c>
      <c r="K6325" s="21"/>
      <c r="L6325" s="21" t="str">
        <f t="shared" si="984"/>
        <v>Saturday</v>
      </c>
      <c r="M6325" s="20">
        <f t="shared" si="985"/>
        <v>9</v>
      </c>
      <c r="N6325" s="19">
        <v>4828.5</v>
      </c>
      <c r="O6325" s="4">
        <f>MATCH(N6325-1,'Supply Data'!$K$12:$K$17)+1</f>
        <v>5</v>
      </c>
      <c r="P6325">
        <f>INDEX('Supply Data'!$L$12:$L$17,'Demand Data'!O6325)</f>
        <v>75</v>
      </c>
      <c r="R6325" t="str">
        <f t="shared" si="986"/>
        <v>20-Sep-08 Saturday 8</v>
      </c>
    </row>
    <row r="6326" spans="4:18" x14ac:dyDescent="0.35">
      <c r="D6326" s="21">
        <f t="shared" si="987"/>
        <v>39711.333333318005</v>
      </c>
      <c r="E6326" s="21" t="b">
        <f t="shared" si="980"/>
        <v>0</v>
      </c>
      <c r="F6326" s="21" t="b">
        <f t="shared" si="981"/>
        <v>0</v>
      </c>
      <c r="G6326" s="20">
        <f t="shared" si="982"/>
        <v>1</v>
      </c>
      <c r="H6326" s="20">
        <f t="shared" si="983"/>
        <v>24</v>
      </c>
      <c r="I6326" s="20">
        <f t="shared" si="988"/>
        <v>9</v>
      </c>
      <c r="J6326" s="21">
        <f t="shared" si="989"/>
        <v>39711</v>
      </c>
      <c r="K6326" s="21"/>
      <c r="L6326" s="21" t="str">
        <f t="shared" si="984"/>
        <v>Saturday</v>
      </c>
      <c r="M6326" s="20">
        <f t="shared" si="985"/>
        <v>9</v>
      </c>
      <c r="N6326" s="19">
        <v>5410.5</v>
      </c>
      <c r="O6326" s="4">
        <f>MATCH(N6326-1,'Supply Data'!$K$12:$K$17)+1</f>
        <v>5</v>
      </c>
      <c r="P6326">
        <f>INDEX('Supply Data'!$L$12:$L$17,'Demand Data'!O6326)</f>
        <v>75</v>
      </c>
      <c r="R6326" t="str">
        <f t="shared" si="986"/>
        <v>20-Sep-08 Saturday 9</v>
      </c>
    </row>
    <row r="6327" spans="4:18" x14ac:dyDescent="0.35">
      <c r="D6327" s="21">
        <f t="shared" si="987"/>
        <v>39711.37499998467</v>
      </c>
      <c r="E6327" s="21" t="b">
        <f t="shared" si="980"/>
        <v>0</v>
      </c>
      <c r="F6327" s="21" t="b">
        <f t="shared" si="981"/>
        <v>0</v>
      </c>
      <c r="G6327" s="20">
        <f t="shared" si="982"/>
        <v>1</v>
      </c>
      <c r="H6327" s="20">
        <f t="shared" si="983"/>
        <v>24</v>
      </c>
      <c r="I6327" s="20">
        <f t="shared" si="988"/>
        <v>10</v>
      </c>
      <c r="J6327" s="21">
        <f t="shared" si="989"/>
        <v>39711</v>
      </c>
      <c r="K6327" s="21"/>
      <c r="L6327" s="21" t="str">
        <f t="shared" si="984"/>
        <v>Saturday</v>
      </c>
      <c r="M6327" s="20">
        <f t="shared" si="985"/>
        <v>9</v>
      </c>
      <c r="N6327" s="19">
        <v>5626.5</v>
      </c>
      <c r="O6327" s="4">
        <f>MATCH(N6327-1,'Supply Data'!$K$12:$K$17)+1</f>
        <v>5</v>
      </c>
      <c r="P6327">
        <f>INDEX('Supply Data'!$L$12:$L$17,'Demand Data'!O6327)</f>
        <v>75</v>
      </c>
      <c r="R6327" t="str">
        <f t="shared" si="986"/>
        <v>20-Sep-08 Saturday 10</v>
      </c>
    </row>
    <row r="6328" spans="4:18" x14ac:dyDescent="0.35">
      <c r="D6328" s="21">
        <f t="shared" si="987"/>
        <v>39711.416666651334</v>
      </c>
      <c r="E6328" s="21" t="b">
        <f t="shared" si="980"/>
        <v>0</v>
      </c>
      <c r="F6328" s="21" t="b">
        <f t="shared" si="981"/>
        <v>0</v>
      </c>
      <c r="G6328" s="20">
        <f t="shared" si="982"/>
        <v>1</v>
      </c>
      <c r="H6328" s="20">
        <f t="shared" si="983"/>
        <v>24</v>
      </c>
      <c r="I6328" s="20">
        <f t="shared" si="988"/>
        <v>11</v>
      </c>
      <c r="J6328" s="21">
        <f t="shared" si="989"/>
        <v>39711</v>
      </c>
      <c r="K6328" s="21"/>
      <c r="L6328" s="21" t="str">
        <f t="shared" si="984"/>
        <v>Saturday</v>
      </c>
      <c r="M6328" s="20">
        <f t="shared" si="985"/>
        <v>9</v>
      </c>
      <c r="N6328" s="19">
        <v>5797.5</v>
      </c>
      <c r="O6328" s="4">
        <f>MATCH(N6328-1,'Supply Data'!$K$12:$K$17)+1</f>
        <v>5</v>
      </c>
      <c r="P6328">
        <f>INDEX('Supply Data'!$L$12:$L$17,'Demand Data'!O6328)</f>
        <v>75</v>
      </c>
      <c r="R6328" t="str">
        <f t="shared" si="986"/>
        <v>20-Sep-08 Saturday 11</v>
      </c>
    </row>
    <row r="6329" spans="4:18" x14ac:dyDescent="0.35">
      <c r="D6329" s="21">
        <f t="shared" si="987"/>
        <v>39711.458333317998</v>
      </c>
      <c r="E6329" s="21" t="b">
        <f t="shared" si="980"/>
        <v>0</v>
      </c>
      <c r="F6329" s="21" t="b">
        <f t="shared" si="981"/>
        <v>0</v>
      </c>
      <c r="G6329" s="20">
        <f t="shared" si="982"/>
        <v>1</v>
      </c>
      <c r="H6329" s="20">
        <f t="shared" si="983"/>
        <v>24</v>
      </c>
      <c r="I6329" s="20">
        <f t="shared" si="988"/>
        <v>12</v>
      </c>
      <c r="J6329" s="21">
        <f t="shared" si="989"/>
        <v>39711</v>
      </c>
      <c r="K6329" s="21"/>
      <c r="L6329" s="21" t="str">
        <f t="shared" si="984"/>
        <v>Saturday</v>
      </c>
      <c r="M6329" s="20">
        <f t="shared" si="985"/>
        <v>9</v>
      </c>
      <c r="N6329" s="19">
        <v>5518.5</v>
      </c>
      <c r="O6329" s="4">
        <f>MATCH(N6329-1,'Supply Data'!$K$12:$K$17)+1</f>
        <v>5</v>
      </c>
      <c r="P6329">
        <f>INDEX('Supply Data'!$L$12:$L$17,'Demand Data'!O6329)</f>
        <v>75</v>
      </c>
      <c r="R6329" t="str">
        <f t="shared" si="986"/>
        <v>20-Sep-08 Saturday 12</v>
      </c>
    </row>
    <row r="6330" spans="4:18" x14ac:dyDescent="0.35">
      <c r="D6330" s="21">
        <f t="shared" si="987"/>
        <v>39711.499999984662</v>
      </c>
      <c r="E6330" s="21" t="b">
        <f t="shared" si="980"/>
        <v>0</v>
      </c>
      <c r="F6330" s="21" t="b">
        <f t="shared" si="981"/>
        <v>0</v>
      </c>
      <c r="G6330" s="20">
        <f t="shared" si="982"/>
        <v>1</v>
      </c>
      <c r="H6330" s="20">
        <f t="shared" si="983"/>
        <v>24</v>
      </c>
      <c r="I6330" s="20">
        <f t="shared" si="988"/>
        <v>13</v>
      </c>
      <c r="J6330" s="21">
        <f t="shared" si="989"/>
        <v>39711</v>
      </c>
      <c r="K6330" s="21"/>
      <c r="L6330" s="21" t="str">
        <f t="shared" si="984"/>
        <v>Saturday</v>
      </c>
      <c r="M6330" s="20">
        <f t="shared" si="985"/>
        <v>9</v>
      </c>
      <c r="N6330" s="19">
        <v>5593.5</v>
      </c>
      <c r="O6330" s="4">
        <f>MATCH(N6330-1,'Supply Data'!$K$12:$K$17)+1</f>
        <v>5</v>
      </c>
      <c r="P6330">
        <f>INDEX('Supply Data'!$L$12:$L$17,'Demand Data'!O6330)</f>
        <v>75</v>
      </c>
      <c r="R6330" t="str">
        <f t="shared" si="986"/>
        <v>20-Sep-08 Saturday 13</v>
      </c>
    </row>
    <row r="6331" spans="4:18" x14ac:dyDescent="0.35">
      <c r="D6331" s="21">
        <f t="shared" si="987"/>
        <v>39711.541666651327</v>
      </c>
      <c r="E6331" s="21" t="b">
        <f t="shared" si="980"/>
        <v>0</v>
      </c>
      <c r="F6331" s="21" t="b">
        <f t="shared" si="981"/>
        <v>0</v>
      </c>
      <c r="G6331" s="20">
        <f t="shared" si="982"/>
        <v>1</v>
      </c>
      <c r="H6331" s="20">
        <f t="shared" si="983"/>
        <v>24</v>
      </c>
      <c r="I6331" s="20">
        <f t="shared" si="988"/>
        <v>14</v>
      </c>
      <c r="J6331" s="21">
        <f t="shared" si="989"/>
        <v>39711</v>
      </c>
      <c r="K6331" s="21"/>
      <c r="L6331" s="21" t="str">
        <f t="shared" si="984"/>
        <v>Saturday</v>
      </c>
      <c r="M6331" s="20">
        <f t="shared" si="985"/>
        <v>9</v>
      </c>
      <c r="N6331" s="19">
        <v>5686.5</v>
      </c>
      <c r="O6331" s="4">
        <f>MATCH(N6331-1,'Supply Data'!$K$12:$K$17)+1</f>
        <v>5</v>
      </c>
      <c r="P6331">
        <f>INDEX('Supply Data'!$L$12:$L$17,'Demand Data'!O6331)</f>
        <v>75</v>
      </c>
      <c r="R6331" t="str">
        <f t="shared" si="986"/>
        <v>20-Sep-08 Saturday 14</v>
      </c>
    </row>
    <row r="6332" spans="4:18" x14ac:dyDescent="0.35">
      <c r="D6332" s="21">
        <f t="shared" si="987"/>
        <v>39711.583333317991</v>
      </c>
      <c r="E6332" s="21" t="b">
        <f t="shared" si="980"/>
        <v>0</v>
      </c>
      <c r="F6332" s="21" t="b">
        <f t="shared" si="981"/>
        <v>0</v>
      </c>
      <c r="G6332" s="20">
        <f t="shared" si="982"/>
        <v>1</v>
      </c>
      <c r="H6332" s="20">
        <f t="shared" si="983"/>
        <v>24</v>
      </c>
      <c r="I6332" s="20">
        <f t="shared" si="988"/>
        <v>15</v>
      </c>
      <c r="J6332" s="21">
        <f t="shared" si="989"/>
        <v>39711</v>
      </c>
      <c r="K6332" s="21"/>
      <c r="L6332" s="21" t="str">
        <f t="shared" si="984"/>
        <v>Saturday</v>
      </c>
      <c r="M6332" s="20">
        <f t="shared" si="985"/>
        <v>9</v>
      </c>
      <c r="N6332" s="19">
        <v>5599.5</v>
      </c>
      <c r="O6332" s="4">
        <f>MATCH(N6332-1,'Supply Data'!$K$12:$K$17)+1</f>
        <v>5</v>
      </c>
      <c r="P6332">
        <f>INDEX('Supply Data'!$L$12:$L$17,'Demand Data'!O6332)</f>
        <v>75</v>
      </c>
      <c r="R6332" t="str">
        <f t="shared" si="986"/>
        <v>20-Sep-08 Saturday 15</v>
      </c>
    </row>
    <row r="6333" spans="4:18" x14ac:dyDescent="0.35">
      <c r="D6333" s="21">
        <f t="shared" si="987"/>
        <v>39711.624999984655</v>
      </c>
      <c r="E6333" s="21" t="b">
        <f t="shared" si="980"/>
        <v>0</v>
      </c>
      <c r="F6333" s="21" t="b">
        <f t="shared" si="981"/>
        <v>0</v>
      </c>
      <c r="G6333" s="20">
        <f t="shared" si="982"/>
        <v>1</v>
      </c>
      <c r="H6333" s="20">
        <f t="shared" si="983"/>
        <v>24</v>
      </c>
      <c r="I6333" s="20">
        <f t="shared" si="988"/>
        <v>16</v>
      </c>
      <c r="J6333" s="21">
        <f t="shared" si="989"/>
        <v>39711</v>
      </c>
      <c r="K6333" s="21"/>
      <c r="L6333" s="21" t="str">
        <f t="shared" si="984"/>
        <v>Saturday</v>
      </c>
      <c r="M6333" s="20">
        <f t="shared" si="985"/>
        <v>9</v>
      </c>
      <c r="N6333" s="19">
        <v>5619</v>
      </c>
      <c r="O6333" s="4">
        <f>MATCH(N6333-1,'Supply Data'!$K$12:$K$17)+1</f>
        <v>5</v>
      </c>
      <c r="P6333">
        <f>INDEX('Supply Data'!$L$12:$L$17,'Demand Data'!O6333)</f>
        <v>75</v>
      </c>
      <c r="R6333" t="str">
        <f t="shared" si="986"/>
        <v>20-Sep-08 Saturday 16</v>
      </c>
    </row>
    <row r="6334" spans="4:18" x14ac:dyDescent="0.35">
      <c r="D6334" s="21">
        <f t="shared" si="987"/>
        <v>39711.666666651319</v>
      </c>
      <c r="E6334" s="21" t="b">
        <f t="shared" si="980"/>
        <v>0</v>
      </c>
      <c r="F6334" s="21" t="b">
        <f t="shared" si="981"/>
        <v>0</v>
      </c>
      <c r="G6334" s="20">
        <f t="shared" si="982"/>
        <v>1</v>
      </c>
      <c r="H6334" s="20">
        <f t="shared" si="983"/>
        <v>24</v>
      </c>
      <c r="I6334" s="20">
        <f t="shared" si="988"/>
        <v>17</v>
      </c>
      <c r="J6334" s="21">
        <f t="shared" si="989"/>
        <v>39711</v>
      </c>
      <c r="K6334" s="21"/>
      <c r="L6334" s="21" t="str">
        <f t="shared" si="984"/>
        <v>Saturday</v>
      </c>
      <c r="M6334" s="20">
        <f t="shared" si="985"/>
        <v>9</v>
      </c>
      <c r="N6334" s="19">
        <v>5626.5</v>
      </c>
      <c r="O6334" s="4">
        <f>MATCH(N6334-1,'Supply Data'!$K$12:$K$17)+1</f>
        <v>5</v>
      </c>
      <c r="P6334">
        <f>INDEX('Supply Data'!$L$12:$L$17,'Demand Data'!O6334)</f>
        <v>75</v>
      </c>
      <c r="R6334" t="str">
        <f t="shared" si="986"/>
        <v>20-Sep-08 Saturday 17</v>
      </c>
    </row>
    <row r="6335" spans="4:18" x14ac:dyDescent="0.35">
      <c r="D6335" s="21">
        <f t="shared" si="987"/>
        <v>39711.708333317983</v>
      </c>
      <c r="E6335" s="21" t="b">
        <f t="shared" si="980"/>
        <v>0</v>
      </c>
      <c r="F6335" s="21" t="b">
        <f t="shared" si="981"/>
        <v>0</v>
      </c>
      <c r="G6335" s="20">
        <f t="shared" si="982"/>
        <v>1</v>
      </c>
      <c r="H6335" s="20">
        <f t="shared" si="983"/>
        <v>24</v>
      </c>
      <c r="I6335" s="20">
        <f t="shared" si="988"/>
        <v>18</v>
      </c>
      <c r="J6335" s="21">
        <f t="shared" si="989"/>
        <v>39711</v>
      </c>
      <c r="K6335" s="21"/>
      <c r="L6335" s="21" t="str">
        <f t="shared" si="984"/>
        <v>Saturday</v>
      </c>
      <c r="M6335" s="20">
        <f t="shared" si="985"/>
        <v>9</v>
      </c>
      <c r="N6335" s="19">
        <v>5869.5</v>
      </c>
      <c r="O6335" s="4">
        <f>MATCH(N6335-1,'Supply Data'!$K$12:$K$17)+1</f>
        <v>5</v>
      </c>
      <c r="P6335">
        <f>INDEX('Supply Data'!$L$12:$L$17,'Demand Data'!O6335)</f>
        <v>75</v>
      </c>
      <c r="R6335" t="str">
        <f t="shared" si="986"/>
        <v>20-Sep-08 Saturday 18</v>
      </c>
    </row>
    <row r="6336" spans="4:18" x14ac:dyDescent="0.35">
      <c r="D6336" s="21">
        <f t="shared" si="987"/>
        <v>39711.749999984648</v>
      </c>
      <c r="E6336" s="21" t="b">
        <f t="shared" si="980"/>
        <v>0</v>
      </c>
      <c r="F6336" s="21" t="b">
        <f t="shared" si="981"/>
        <v>0</v>
      </c>
      <c r="G6336" s="20">
        <f t="shared" si="982"/>
        <v>1</v>
      </c>
      <c r="H6336" s="20">
        <f t="shared" si="983"/>
        <v>24</v>
      </c>
      <c r="I6336" s="20">
        <f t="shared" si="988"/>
        <v>19</v>
      </c>
      <c r="J6336" s="21">
        <f t="shared" si="989"/>
        <v>39711</v>
      </c>
      <c r="K6336" s="21"/>
      <c r="L6336" s="21" t="str">
        <f t="shared" si="984"/>
        <v>Saturday</v>
      </c>
      <c r="M6336" s="20">
        <f t="shared" si="985"/>
        <v>9</v>
      </c>
      <c r="N6336" s="19">
        <v>5694</v>
      </c>
      <c r="O6336" s="4">
        <f>MATCH(N6336-1,'Supply Data'!$K$12:$K$17)+1</f>
        <v>5</v>
      </c>
      <c r="P6336">
        <f>INDEX('Supply Data'!$L$12:$L$17,'Demand Data'!O6336)</f>
        <v>75</v>
      </c>
      <c r="R6336" t="str">
        <f t="shared" si="986"/>
        <v>20-Sep-08 Saturday 19</v>
      </c>
    </row>
    <row r="6337" spans="4:18" x14ac:dyDescent="0.35">
      <c r="D6337" s="21">
        <f t="shared" si="987"/>
        <v>39711.791666651312</v>
      </c>
      <c r="E6337" s="21" t="b">
        <f t="shared" si="980"/>
        <v>0</v>
      </c>
      <c r="F6337" s="21" t="b">
        <f t="shared" si="981"/>
        <v>0</v>
      </c>
      <c r="G6337" s="20">
        <f t="shared" si="982"/>
        <v>1</v>
      </c>
      <c r="H6337" s="20">
        <f t="shared" si="983"/>
        <v>24</v>
      </c>
      <c r="I6337" s="20">
        <f t="shared" si="988"/>
        <v>20</v>
      </c>
      <c r="J6337" s="21">
        <f t="shared" si="989"/>
        <v>39711</v>
      </c>
      <c r="K6337" s="21"/>
      <c r="L6337" s="21" t="str">
        <f t="shared" si="984"/>
        <v>Saturday</v>
      </c>
      <c r="M6337" s="20">
        <f t="shared" si="985"/>
        <v>9</v>
      </c>
      <c r="N6337" s="19">
        <v>5499</v>
      </c>
      <c r="O6337" s="4">
        <f>MATCH(N6337-1,'Supply Data'!$K$12:$K$17)+1</f>
        <v>5</v>
      </c>
      <c r="P6337">
        <f>INDEX('Supply Data'!$L$12:$L$17,'Demand Data'!O6337)</f>
        <v>75</v>
      </c>
      <c r="R6337" t="str">
        <f t="shared" si="986"/>
        <v>20-Sep-08 Saturday 20</v>
      </c>
    </row>
    <row r="6338" spans="4:18" x14ac:dyDescent="0.35">
      <c r="D6338" s="21">
        <f t="shared" si="987"/>
        <v>39711.833333317976</v>
      </c>
      <c r="E6338" s="21" t="b">
        <f t="shared" si="980"/>
        <v>0</v>
      </c>
      <c r="F6338" s="21" t="b">
        <f t="shared" si="981"/>
        <v>0</v>
      </c>
      <c r="G6338" s="20">
        <f t="shared" si="982"/>
        <v>1</v>
      </c>
      <c r="H6338" s="20">
        <f t="shared" si="983"/>
        <v>24</v>
      </c>
      <c r="I6338" s="20">
        <f t="shared" si="988"/>
        <v>21</v>
      </c>
      <c r="J6338" s="21">
        <f t="shared" si="989"/>
        <v>39711</v>
      </c>
      <c r="K6338" s="21"/>
      <c r="L6338" s="21" t="str">
        <f t="shared" si="984"/>
        <v>Saturday</v>
      </c>
      <c r="M6338" s="20">
        <f t="shared" si="985"/>
        <v>9</v>
      </c>
      <c r="N6338" s="19">
        <v>5145</v>
      </c>
      <c r="O6338" s="4">
        <f>MATCH(N6338-1,'Supply Data'!$K$12:$K$17)+1</f>
        <v>5</v>
      </c>
      <c r="P6338">
        <f>INDEX('Supply Data'!$L$12:$L$17,'Demand Data'!O6338)</f>
        <v>75</v>
      </c>
      <c r="R6338" t="str">
        <f t="shared" si="986"/>
        <v>20-Sep-08 Saturday 21</v>
      </c>
    </row>
    <row r="6339" spans="4:18" x14ac:dyDescent="0.35">
      <c r="D6339" s="21">
        <f t="shared" si="987"/>
        <v>39711.87499998464</v>
      </c>
      <c r="E6339" s="21" t="b">
        <f t="shared" si="980"/>
        <v>0</v>
      </c>
      <c r="F6339" s="21" t="b">
        <f t="shared" si="981"/>
        <v>0</v>
      </c>
      <c r="G6339" s="20">
        <f t="shared" si="982"/>
        <v>1</v>
      </c>
      <c r="H6339" s="20">
        <f t="shared" si="983"/>
        <v>24</v>
      </c>
      <c r="I6339" s="20">
        <f t="shared" si="988"/>
        <v>22</v>
      </c>
      <c r="J6339" s="21">
        <f t="shared" si="989"/>
        <v>39711</v>
      </c>
      <c r="K6339" s="21"/>
      <c r="L6339" s="21" t="str">
        <f t="shared" si="984"/>
        <v>Saturday</v>
      </c>
      <c r="M6339" s="20">
        <f t="shared" si="985"/>
        <v>9</v>
      </c>
      <c r="N6339" s="19">
        <v>4761</v>
      </c>
      <c r="O6339" s="4">
        <f>MATCH(N6339-1,'Supply Data'!$K$12:$K$17)+1</f>
        <v>4</v>
      </c>
      <c r="P6339">
        <f>INDEX('Supply Data'!$L$12:$L$17,'Demand Data'!O6339)</f>
        <v>50</v>
      </c>
      <c r="R6339" t="str">
        <f t="shared" si="986"/>
        <v>20-Sep-08 Saturday 22</v>
      </c>
    </row>
    <row r="6340" spans="4:18" x14ac:dyDescent="0.35">
      <c r="D6340" s="21">
        <f t="shared" si="987"/>
        <v>39711.916666651305</v>
      </c>
      <c r="E6340" s="21" t="b">
        <f t="shared" si="980"/>
        <v>0</v>
      </c>
      <c r="F6340" s="21" t="b">
        <f t="shared" si="981"/>
        <v>0</v>
      </c>
      <c r="G6340" s="20">
        <f t="shared" si="982"/>
        <v>1</v>
      </c>
      <c r="H6340" s="20">
        <f t="shared" si="983"/>
        <v>24</v>
      </c>
      <c r="I6340" s="20">
        <f t="shared" si="988"/>
        <v>23</v>
      </c>
      <c r="J6340" s="21">
        <f t="shared" si="989"/>
        <v>39711</v>
      </c>
      <c r="K6340" s="21"/>
      <c r="L6340" s="21" t="str">
        <f t="shared" si="984"/>
        <v>Saturday</v>
      </c>
      <c r="M6340" s="20">
        <f t="shared" si="985"/>
        <v>9</v>
      </c>
      <c r="N6340" s="19">
        <v>4365</v>
      </c>
      <c r="O6340" s="4">
        <f>MATCH(N6340-1,'Supply Data'!$K$12:$K$17)+1</f>
        <v>4</v>
      </c>
      <c r="P6340">
        <f>INDEX('Supply Data'!$L$12:$L$17,'Demand Data'!O6340)</f>
        <v>50</v>
      </c>
      <c r="R6340" t="str">
        <f t="shared" si="986"/>
        <v>20-Sep-08 Saturday 23</v>
      </c>
    </row>
    <row r="6341" spans="4:18" x14ac:dyDescent="0.35">
      <c r="D6341" s="21">
        <f t="shared" si="987"/>
        <v>39711.958333317969</v>
      </c>
      <c r="E6341" s="21" t="b">
        <f t="shared" si="980"/>
        <v>0</v>
      </c>
      <c r="F6341" s="21" t="b">
        <f t="shared" si="981"/>
        <v>0</v>
      </c>
      <c r="G6341" s="20">
        <f t="shared" si="982"/>
        <v>1</v>
      </c>
      <c r="H6341" s="20">
        <f t="shared" si="983"/>
        <v>24</v>
      </c>
      <c r="I6341" s="20">
        <f t="shared" si="988"/>
        <v>24</v>
      </c>
      <c r="J6341" s="21">
        <f t="shared" si="989"/>
        <v>39711</v>
      </c>
      <c r="K6341" s="21"/>
      <c r="L6341" s="21" t="str">
        <f t="shared" si="984"/>
        <v>Saturday</v>
      </c>
      <c r="M6341" s="20">
        <f t="shared" si="985"/>
        <v>9</v>
      </c>
      <c r="N6341" s="19">
        <v>4063.5</v>
      </c>
      <c r="O6341" s="4">
        <f>MATCH(N6341-1,'Supply Data'!$K$12:$K$17)+1</f>
        <v>4</v>
      </c>
      <c r="P6341">
        <f>INDEX('Supply Data'!$L$12:$L$17,'Demand Data'!O6341)</f>
        <v>50</v>
      </c>
      <c r="R6341" t="str">
        <f t="shared" si="986"/>
        <v>20-Sep-08 Saturday 24</v>
      </c>
    </row>
    <row r="6342" spans="4:18" x14ac:dyDescent="0.35">
      <c r="D6342" s="21">
        <f t="shared" si="987"/>
        <v>39711.999999984633</v>
      </c>
      <c r="E6342" s="21" t="b">
        <f t="shared" ref="E6342:E6405" si="990">D6342=$D$2</f>
        <v>0</v>
      </c>
      <c r="F6342" s="21" t="b">
        <f t="shared" ref="F6342:F6405" si="991">D6342=$E$2</f>
        <v>0</v>
      </c>
      <c r="G6342" s="20">
        <f t="shared" si="982"/>
        <v>1</v>
      </c>
      <c r="H6342" s="20">
        <f t="shared" si="983"/>
        <v>24</v>
      </c>
      <c r="I6342" s="20">
        <f t="shared" si="988"/>
        <v>1</v>
      </c>
      <c r="J6342" s="21">
        <f t="shared" si="989"/>
        <v>39712</v>
      </c>
      <c r="K6342" s="21"/>
      <c r="L6342" s="21" t="str">
        <f t="shared" si="984"/>
        <v>Sunday</v>
      </c>
      <c r="M6342" s="20">
        <f t="shared" si="985"/>
        <v>9</v>
      </c>
      <c r="N6342" s="19">
        <v>3990</v>
      </c>
      <c r="O6342" s="4">
        <f>MATCH(N6342-1,'Supply Data'!$K$12:$K$17)+1</f>
        <v>4</v>
      </c>
      <c r="P6342">
        <f>INDEX('Supply Data'!$L$12:$L$17,'Demand Data'!O6342)</f>
        <v>50</v>
      </c>
      <c r="R6342" t="str">
        <f t="shared" si="986"/>
        <v>21-Sep-08 Sunday 1</v>
      </c>
    </row>
    <row r="6343" spans="4:18" x14ac:dyDescent="0.35">
      <c r="D6343" s="21">
        <f t="shared" si="987"/>
        <v>39712.041666651297</v>
      </c>
      <c r="E6343" s="21" t="b">
        <f t="shared" si="990"/>
        <v>0</v>
      </c>
      <c r="F6343" s="21" t="b">
        <f t="shared" si="991"/>
        <v>0</v>
      </c>
      <c r="G6343" s="20">
        <f t="shared" ref="G6343:G6406" si="992">IF(E6343,2,IF(F6343,3,1))</f>
        <v>1</v>
      </c>
      <c r="H6343" s="20">
        <f t="shared" ref="H6343:H6406" si="993">CHOOSE(G6343,24,23,25)</f>
        <v>24</v>
      </c>
      <c r="I6343" s="20">
        <f t="shared" si="988"/>
        <v>2</v>
      </c>
      <c r="J6343" s="21">
        <f t="shared" si="989"/>
        <v>39712</v>
      </c>
      <c r="K6343" s="21"/>
      <c r="L6343" s="21" t="str">
        <f t="shared" ref="L6343:L6406" si="994">TEXT(J6343,"ddddd")</f>
        <v>Sunday</v>
      </c>
      <c r="M6343" s="20">
        <f t="shared" ref="M6343:M6406" si="995">MONTH(D6343)</f>
        <v>9</v>
      </c>
      <c r="N6343" s="19">
        <v>3798</v>
      </c>
      <c r="O6343" s="4">
        <f>MATCH(N6343-1,'Supply Data'!$K$12:$K$17)+1</f>
        <v>4</v>
      </c>
      <c r="P6343">
        <f>INDEX('Supply Data'!$L$12:$L$17,'Demand Data'!O6343)</f>
        <v>50</v>
      </c>
      <c r="R6343" t="str">
        <f t="shared" ref="R6343:R6406" si="996">TEXT(D6343,"dd-mmm-yy ddddd")&amp;" "&amp;I6343</f>
        <v>21-Sep-08 Sunday 2</v>
      </c>
    </row>
    <row r="6344" spans="4:18" x14ac:dyDescent="0.35">
      <c r="D6344" s="21">
        <f t="shared" ref="D6344:D6407" si="997">D6343+1/24</f>
        <v>39712.083333317962</v>
      </c>
      <c r="E6344" s="21" t="b">
        <f t="shared" si="990"/>
        <v>0</v>
      </c>
      <c r="F6344" s="21" t="b">
        <f t="shared" si="991"/>
        <v>0</v>
      </c>
      <c r="G6344" s="20">
        <f t="shared" si="992"/>
        <v>1</v>
      </c>
      <c r="H6344" s="20">
        <f t="shared" si="993"/>
        <v>24</v>
      </c>
      <c r="I6344" s="20">
        <f t="shared" ref="I6344:I6407" si="998">IF(I6343&gt;=H6344,1,I6343+1)</f>
        <v>3</v>
      </c>
      <c r="J6344" s="21">
        <f t="shared" ref="J6344:J6407" si="999">IF(I6344=1,J6343+1,J6343)</f>
        <v>39712</v>
      </c>
      <c r="K6344" s="21"/>
      <c r="L6344" s="21" t="str">
        <f t="shared" si="994"/>
        <v>Sunday</v>
      </c>
      <c r="M6344" s="20">
        <f t="shared" si="995"/>
        <v>9</v>
      </c>
      <c r="N6344" s="19">
        <v>3735</v>
      </c>
      <c r="O6344" s="4">
        <f>MATCH(N6344-1,'Supply Data'!$K$12:$K$17)+1</f>
        <v>4</v>
      </c>
      <c r="P6344">
        <f>INDEX('Supply Data'!$L$12:$L$17,'Demand Data'!O6344)</f>
        <v>50</v>
      </c>
      <c r="R6344" t="str">
        <f t="shared" si="996"/>
        <v>21-Sep-08 Sunday 3</v>
      </c>
    </row>
    <row r="6345" spans="4:18" x14ac:dyDescent="0.35">
      <c r="D6345" s="21">
        <f t="shared" si="997"/>
        <v>39712.124999984626</v>
      </c>
      <c r="E6345" s="21" t="b">
        <f t="shared" si="990"/>
        <v>0</v>
      </c>
      <c r="F6345" s="21" t="b">
        <f t="shared" si="991"/>
        <v>0</v>
      </c>
      <c r="G6345" s="20">
        <f t="shared" si="992"/>
        <v>1</v>
      </c>
      <c r="H6345" s="20">
        <f t="shared" si="993"/>
        <v>24</v>
      </c>
      <c r="I6345" s="20">
        <f t="shared" si="998"/>
        <v>4</v>
      </c>
      <c r="J6345" s="21">
        <f t="shared" si="999"/>
        <v>39712</v>
      </c>
      <c r="K6345" s="21"/>
      <c r="L6345" s="21" t="str">
        <f t="shared" si="994"/>
        <v>Sunday</v>
      </c>
      <c r="M6345" s="20">
        <f t="shared" si="995"/>
        <v>9</v>
      </c>
      <c r="N6345" s="19">
        <v>3739.5</v>
      </c>
      <c r="O6345" s="4">
        <f>MATCH(N6345-1,'Supply Data'!$K$12:$K$17)+1</f>
        <v>4</v>
      </c>
      <c r="P6345">
        <f>INDEX('Supply Data'!$L$12:$L$17,'Demand Data'!O6345)</f>
        <v>50</v>
      </c>
      <c r="R6345" t="str">
        <f t="shared" si="996"/>
        <v>21-Sep-08 Sunday 4</v>
      </c>
    </row>
    <row r="6346" spans="4:18" x14ac:dyDescent="0.35">
      <c r="D6346" s="21">
        <f t="shared" si="997"/>
        <v>39712.16666665129</v>
      </c>
      <c r="E6346" s="21" t="b">
        <f t="shared" si="990"/>
        <v>0</v>
      </c>
      <c r="F6346" s="21" t="b">
        <f t="shared" si="991"/>
        <v>0</v>
      </c>
      <c r="G6346" s="20">
        <f t="shared" si="992"/>
        <v>1</v>
      </c>
      <c r="H6346" s="20">
        <f t="shared" si="993"/>
        <v>24</v>
      </c>
      <c r="I6346" s="20">
        <f t="shared" si="998"/>
        <v>5</v>
      </c>
      <c r="J6346" s="21">
        <f t="shared" si="999"/>
        <v>39712</v>
      </c>
      <c r="K6346" s="21"/>
      <c r="L6346" s="21" t="str">
        <f t="shared" si="994"/>
        <v>Sunday</v>
      </c>
      <c r="M6346" s="20">
        <f t="shared" si="995"/>
        <v>9</v>
      </c>
      <c r="N6346" s="19">
        <v>3787.5</v>
      </c>
      <c r="O6346" s="4">
        <f>MATCH(N6346-1,'Supply Data'!$K$12:$K$17)+1</f>
        <v>4</v>
      </c>
      <c r="P6346">
        <f>INDEX('Supply Data'!$L$12:$L$17,'Demand Data'!O6346)</f>
        <v>50</v>
      </c>
      <c r="R6346" t="str">
        <f t="shared" si="996"/>
        <v>21-Sep-08 Sunday 5</v>
      </c>
    </row>
    <row r="6347" spans="4:18" x14ac:dyDescent="0.35">
      <c r="D6347" s="21">
        <f t="shared" si="997"/>
        <v>39712.208333317954</v>
      </c>
      <c r="E6347" s="21" t="b">
        <f t="shared" si="990"/>
        <v>0</v>
      </c>
      <c r="F6347" s="21" t="b">
        <f t="shared" si="991"/>
        <v>0</v>
      </c>
      <c r="G6347" s="20">
        <f t="shared" si="992"/>
        <v>1</v>
      </c>
      <c r="H6347" s="20">
        <f t="shared" si="993"/>
        <v>24</v>
      </c>
      <c r="I6347" s="20">
        <f t="shared" si="998"/>
        <v>6</v>
      </c>
      <c r="J6347" s="21">
        <f t="shared" si="999"/>
        <v>39712</v>
      </c>
      <c r="K6347" s="21"/>
      <c r="L6347" s="21" t="str">
        <f t="shared" si="994"/>
        <v>Sunday</v>
      </c>
      <c r="M6347" s="20">
        <f t="shared" si="995"/>
        <v>9</v>
      </c>
      <c r="N6347" s="19">
        <v>3853.5</v>
      </c>
      <c r="O6347" s="4">
        <f>MATCH(N6347-1,'Supply Data'!$K$12:$K$17)+1</f>
        <v>4</v>
      </c>
      <c r="P6347">
        <f>INDEX('Supply Data'!$L$12:$L$17,'Demand Data'!O6347)</f>
        <v>50</v>
      </c>
      <c r="R6347" t="str">
        <f t="shared" si="996"/>
        <v>21-Sep-08 Sunday 6</v>
      </c>
    </row>
    <row r="6348" spans="4:18" x14ac:dyDescent="0.35">
      <c r="D6348" s="21">
        <f t="shared" si="997"/>
        <v>39712.249999984619</v>
      </c>
      <c r="E6348" s="21" t="b">
        <f t="shared" si="990"/>
        <v>0</v>
      </c>
      <c r="F6348" s="21" t="b">
        <f t="shared" si="991"/>
        <v>0</v>
      </c>
      <c r="G6348" s="20">
        <f t="shared" si="992"/>
        <v>1</v>
      </c>
      <c r="H6348" s="20">
        <f t="shared" si="993"/>
        <v>24</v>
      </c>
      <c r="I6348" s="20">
        <f t="shared" si="998"/>
        <v>7</v>
      </c>
      <c r="J6348" s="21">
        <f t="shared" si="999"/>
        <v>39712</v>
      </c>
      <c r="K6348" s="21"/>
      <c r="L6348" s="21" t="str">
        <f t="shared" si="994"/>
        <v>Sunday</v>
      </c>
      <c r="M6348" s="20">
        <f t="shared" si="995"/>
        <v>9</v>
      </c>
      <c r="N6348" s="19">
        <v>3871.5</v>
      </c>
      <c r="O6348" s="4">
        <f>MATCH(N6348-1,'Supply Data'!$K$12:$K$17)+1</f>
        <v>4</v>
      </c>
      <c r="P6348">
        <f>INDEX('Supply Data'!$L$12:$L$17,'Demand Data'!O6348)</f>
        <v>50</v>
      </c>
      <c r="R6348" t="str">
        <f t="shared" si="996"/>
        <v>21-Sep-08 Sunday 7</v>
      </c>
    </row>
    <row r="6349" spans="4:18" x14ac:dyDescent="0.35">
      <c r="D6349" s="21">
        <f t="shared" si="997"/>
        <v>39712.291666651283</v>
      </c>
      <c r="E6349" s="21" t="b">
        <f t="shared" si="990"/>
        <v>0</v>
      </c>
      <c r="F6349" s="21" t="b">
        <f t="shared" si="991"/>
        <v>0</v>
      </c>
      <c r="G6349" s="20">
        <f t="shared" si="992"/>
        <v>1</v>
      </c>
      <c r="H6349" s="20">
        <f t="shared" si="993"/>
        <v>24</v>
      </c>
      <c r="I6349" s="20">
        <f t="shared" si="998"/>
        <v>8</v>
      </c>
      <c r="J6349" s="21">
        <f t="shared" si="999"/>
        <v>39712</v>
      </c>
      <c r="K6349" s="21"/>
      <c r="L6349" s="21" t="str">
        <f t="shared" si="994"/>
        <v>Sunday</v>
      </c>
      <c r="M6349" s="20">
        <f t="shared" si="995"/>
        <v>9</v>
      </c>
      <c r="N6349" s="19">
        <v>4353</v>
      </c>
      <c r="O6349" s="4">
        <f>MATCH(N6349-1,'Supply Data'!$K$12:$K$17)+1</f>
        <v>4</v>
      </c>
      <c r="P6349">
        <f>INDEX('Supply Data'!$L$12:$L$17,'Demand Data'!O6349)</f>
        <v>50</v>
      </c>
      <c r="R6349" t="str">
        <f t="shared" si="996"/>
        <v>21-Sep-08 Sunday 8</v>
      </c>
    </row>
    <row r="6350" spans="4:18" x14ac:dyDescent="0.35">
      <c r="D6350" s="21">
        <f t="shared" si="997"/>
        <v>39712.333333317947</v>
      </c>
      <c r="E6350" s="21" t="b">
        <f t="shared" si="990"/>
        <v>0</v>
      </c>
      <c r="F6350" s="21" t="b">
        <f t="shared" si="991"/>
        <v>0</v>
      </c>
      <c r="G6350" s="20">
        <f t="shared" si="992"/>
        <v>1</v>
      </c>
      <c r="H6350" s="20">
        <f t="shared" si="993"/>
        <v>24</v>
      </c>
      <c r="I6350" s="20">
        <f t="shared" si="998"/>
        <v>9</v>
      </c>
      <c r="J6350" s="21">
        <f t="shared" si="999"/>
        <v>39712</v>
      </c>
      <c r="K6350" s="21"/>
      <c r="L6350" s="21" t="str">
        <f t="shared" si="994"/>
        <v>Sunday</v>
      </c>
      <c r="M6350" s="20">
        <f t="shared" si="995"/>
        <v>9</v>
      </c>
      <c r="N6350" s="19">
        <v>4822.5</v>
      </c>
      <c r="O6350" s="4">
        <f>MATCH(N6350-1,'Supply Data'!$K$12:$K$17)+1</f>
        <v>5</v>
      </c>
      <c r="P6350">
        <f>INDEX('Supply Data'!$L$12:$L$17,'Demand Data'!O6350)</f>
        <v>75</v>
      </c>
      <c r="R6350" t="str">
        <f t="shared" si="996"/>
        <v>21-Sep-08 Sunday 9</v>
      </c>
    </row>
    <row r="6351" spans="4:18" x14ac:dyDescent="0.35">
      <c r="D6351" s="21">
        <f t="shared" si="997"/>
        <v>39712.374999984611</v>
      </c>
      <c r="E6351" s="21" t="b">
        <f t="shared" si="990"/>
        <v>0</v>
      </c>
      <c r="F6351" s="21" t="b">
        <f t="shared" si="991"/>
        <v>0</v>
      </c>
      <c r="G6351" s="20">
        <f t="shared" si="992"/>
        <v>1</v>
      </c>
      <c r="H6351" s="20">
        <f t="shared" si="993"/>
        <v>24</v>
      </c>
      <c r="I6351" s="20">
        <f t="shared" si="998"/>
        <v>10</v>
      </c>
      <c r="J6351" s="21">
        <f t="shared" si="999"/>
        <v>39712</v>
      </c>
      <c r="K6351" s="21"/>
      <c r="L6351" s="21" t="str">
        <f t="shared" si="994"/>
        <v>Sunday</v>
      </c>
      <c r="M6351" s="20">
        <f t="shared" si="995"/>
        <v>9</v>
      </c>
      <c r="N6351" s="19">
        <v>5200.5</v>
      </c>
      <c r="O6351" s="4">
        <f>MATCH(N6351-1,'Supply Data'!$K$12:$K$17)+1</f>
        <v>5</v>
      </c>
      <c r="P6351">
        <f>INDEX('Supply Data'!$L$12:$L$17,'Demand Data'!O6351)</f>
        <v>75</v>
      </c>
      <c r="R6351" t="str">
        <f t="shared" si="996"/>
        <v>21-Sep-08 Sunday 10</v>
      </c>
    </row>
    <row r="6352" spans="4:18" x14ac:dyDescent="0.35">
      <c r="D6352" s="21">
        <f t="shared" si="997"/>
        <v>39712.416666651276</v>
      </c>
      <c r="E6352" s="21" t="b">
        <f t="shared" si="990"/>
        <v>0</v>
      </c>
      <c r="F6352" s="21" t="b">
        <f t="shared" si="991"/>
        <v>0</v>
      </c>
      <c r="G6352" s="20">
        <f t="shared" si="992"/>
        <v>1</v>
      </c>
      <c r="H6352" s="20">
        <f t="shared" si="993"/>
        <v>24</v>
      </c>
      <c r="I6352" s="20">
        <f t="shared" si="998"/>
        <v>11</v>
      </c>
      <c r="J6352" s="21">
        <f t="shared" si="999"/>
        <v>39712</v>
      </c>
      <c r="K6352" s="21"/>
      <c r="L6352" s="21" t="str">
        <f t="shared" si="994"/>
        <v>Sunday</v>
      </c>
      <c r="M6352" s="20">
        <f t="shared" si="995"/>
        <v>9</v>
      </c>
      <c r="N6352" s="19">
        <v>5368.5</v>
      </c>
      <c r="O6352" s="4">
        <f>MATCH(N6352-1,'Supply Data'!$K$12:$K$17)+1</f>
        <v>5</v>
      </c>
      <c r="P6352">
        <f>INDEX('Supply Data'!$L$12:$L$17,'Demand Data'!O6352)</f>
        <v>75</v>
      </c>
      <c r="R6352" t="str">
        <f t="shared" si="996"/>
        <v>21-Sep-08 Sunday 11</v>
      </c>
    </row>
    <row r="6353" spans="4:18" x14ac:dyDescent="0.35">
      <c r="D6353" s="21">
        <f t="shared" si="997"/>
        <v>39712.45833331794</v>
      </c>
      <c r="E6353" s="21" t="b">
        <f t="shared" si="990"/>
        <v>0</v>
      </c>
      <c r="F6353" s="21" t="b">
        <f t="shared" si="991"/>
        <v>0</v>
      </c>
      <c r="G6353" s="20">
        <f t="shared" si="992"/>
        <v>1</v>
      </c>
      <c r="H6353" s="20">
        <f t="shared" si="993"/>
        <v>24</v>
      </c>
      <c r="I6353" s="20">
        <f t="shared" si="998"/>
        <v>12</v>
      </c>
      <c r="J6353" s="21">
        <f t="shared" si="999"/>
        <v>39712</v>
      </c>
      <c r="K6353" s="21"/>
      <c r="L6353" s="21" t="str">
        <f t="shared" si="994"/>
        <v>Sunday</v>
      </c>
      <c r="M6353" s="20">
        <f t="shared" si="995"/>
        <v>9</v>
      </c>
      <c r="N6353" s="19">
        <v>5254.5</v>
      </c>
      <c r="O6353" s="4">
        <f>MATCH(N6353-1,'Supply Data'!$K$12:$K$17)+1</f>
        <v>5</v>
      </c>
      <c r="P6353">
        <f>INDEX('Supply Data'!$L$12:$L$17,'Demand Data'!O6353)</f>
        <v>75</v>
      </c>
      <c r="R6353" t="str">
        <f t="shared" si="996"/>
        <v>21-Sep-08 Sunday 12</v>
      </c>
    </row>
    <row r="6354" spans="4:18" x14ac:dyDescent="0.35">
      <c r="D6354" s="21">
        <f t="shared" si="997"/>
        <v>39712.499999984604</v>
      </c>
      <c r="E6354" s="21" t="b">
        <f t="shared" si="990"/>
        <v>0</v>
      </c>
      <c r="F6354" s="21" t="b">
        <f t="shared" si="991"/>
        <v>0</v>
      </c>
      <c r="G6354" s="20">
        <f t="shared" si="992"/>
        <v>1</v>
      </c>
      <c r="H6354" s="20">
        <f t="shared" si="993"/>
        <v>24</v>
      </c>
      <c r="I6354" s="20">
        <f t="shared" si="998"/>
        <v>13</v>
      </c>
      <c r="J6354" s="21">
        <f t="shared" si="999"/>
        <v>39712</v>
      </c>
      <c r="K6354" s="21"/>
      <c r="L6354" s="21" t="str">
        <f t="shared" si="994"/>
        <v>Sunday</v>
      </c>
      <c r="M6354" s="20">
        <f t="shared" si="995"/>
        <v>9</v>
      </c>
      <c r="N6354" s="19">
        <v>5299.5</v>
      </c>
      <c r="O6354" s="4">
        <f>MATCH(N6354-1,'Supply Data'!$K$12:$K$17)+1</f>
        <v>5</v>
      </c>
      <c r="P6354">
        <f>INDEX('Supply Data'!$L$12:$L$17,'Demand Data'!O6354)</f>
        <v>75</v>
      </c>
      <c r="R6354" t="str">
        <f t="shared" si="996"/>
        <v>21-Sep-08 Sunday 13</v>
      </c>
    </row>
    <row r="6355" spans="4:18" x14ac:dyDescent="0.35">
      <c r="D6355" s="21">
        <f t="shared" si="997"/>
        <v>39712.541666651268</v>
      </c>
      <c r="E6355" s="21" t="b">
        <f t="shared" si="990"/>
        <v>0</v>
      </c>
      <c r="F6355" s="21" t="b">
        <f t="shared" si="991"/>
        <v>0</v>
      </c>
      <c r="G6355" s="20">
        <f t="shared" si="992"/>
        <v>1</v>
      </c>
      <c r="H6355" s="20">
        <f t="shared" si="993"/>
        <v>24</v>
      </c>
      <c r="I6355" s="20">
        <f t="shared" si="998"/>
        <v>14</v>
      </c>
      <c r="J6355" s="21">
        <f t="shared" si="999"/>
        <v>39712</v>
      </c>
      <c r="K6355" s="21"/>
      <c r="L6355" s="21" t="str">
        <f t="shared" si="994"/>
        <v>Sunday</v>
      </c>
      <c r="M6355" s="20">
        <f t="shared" si="995"/>
        <v>9</v>
      </c>
      <c r="N6355" s="19">
        <v>5299.5</v>
      </c>
      <c r="O6355" s="4">
        <f>MATCH(N6355-1,'Supply Data'!$K$12:$K$17)+1</f>
        <v>5</v>
      </c>
      <c r="P6355">
        <f>INDEX('Supply Data'!$L$12:$L$17,'Demand Data'!O6355)</f>
        <v>75</v>
      </c>
      <c r="R6355" t="str">
        <f t="shared" si="996"/>
        <v>21-Sep-08 Sunday 14</v>
      </c>
    </row>
    <row r="6356" spans="4:18" x14ac:dyDescent="0.35">
      <c r="D6356" s="21">
        <f t="shared" si="997"/>
        <v>39712.583333317933</v>
      </c>
      <c r="E6356" s="21" t="b">
        <f t="shared" si="990"/>
        <v>0</v>
      </c>
      <c r="F6356" s="21" t="b">
        <f t="shared" si="991"/>
        <v>0</v>
      </c>
      <c r="G6356" s="20">
        <f t="shared" si="992"/>
        <v>1</v>
      </c>
      <c r="H6356" s="20">
        <f t="shared" si="993"/>
        <v>24</v>
      </c>
      <c r="I6356" s="20">
        <f t="shared" si="998"/>
        <v>15</v>
      </c>
      <c r="J6356" s="21">
        <f t="shared" si="999"/>
        <v>39712</v>
      </c>
      <c r="K6356" s="21"/>
      <c r="L6356" s="21" t="str">
        <f t="shared" si="994"/>
        <v>Sunday</v>
      </c>
      <c r="M6356" s="20">
        <f t="shared" si="995"/>
        <v>9</v>
      </c>
      <c r="N6356" s="19">
        <v>5050.5</v>
      </c>
      <c r="O6356" s="4">
        <f>MATCH(N6356-1,'Supply Data'!$K$12:$K$17)+1</f>
        <v>5</v>
      </c>
      <c r="P6356">
        <f>INDEX('Supply Data'!$L$12:$L$17,'Demand Data'!O6356)</f>
        <v>75</v>
      </c>
      <c r="R6356" t="str">
        <f t="shared" si="996"/>
        <v>21-Sep-08 Sunday 15</v>
      </c>
    </row>
    <row r="6357" spans="4:18" x14ac:dyDescent="0.35">
      <c r="D6357" s="21">
        <f t="shared" si="997"/>
        <v>39712.624999984597</v>
      </c>
      <c r="E6357" s="21" t="b">
        <f t="shared" si="990"/>
        <v>0</v>
      </c>
      <c r="F6357" s="21" t="b">
        <f t="shared" si="991"/>
        <v>0</v>
      </c>
      <c r="G6357" s="20">
        <f t="shared" si="992"/>
        <v>1</v>
      </c>
      <c r="H6357" s="20">
        <f t="shared" si="993"/>
        <v>24</v>
      </c>
      <c r="I6357" s="20">
        <f t="shared" si="998"/>
        <v>16</v>
      </c>
      <c r="J6357" s="21">
        <f t="shared" si="999"/>
        <v>39712</v>
      </c>
      <c r="K6357" s="21"/>
      <c r="L6357" s="21" t="str">
        <f t="shared" si="994"/>
        <v>Sunday</v>
      </c>
      <c r="M6357" s="20">
        <f t="shared" si="995"/>
        <v>9</v>
      </c>
      <c r="N6357" s="19">
        <v>4915.5</v>
      </c>
      <c r="O6357" s="4">
        <f>MATCH(N6357-1,'Supply Data'!$K$12:$K$17)+1</f>
        <v>5</v>
      </c>
      <c r="P6357">
        <f>INDEX('Supply Data'!$L$12:$L$17,'Demand Data'!O6357)</f>
        <v>75</v>
      </c>
      <c r="R6357" t="str">
        <f t="shared" si="996"/>
        <v>21-Sep-08 Sunday 16</v>
      </c>
    </row>
    <row r="6358" spans="4:18" x14ac:dyDescent="0.35">
      <c r="D6358" s="21">
        <f t="shared" si="997"/>
        <v>39712.666666651261</v>
      </c>
      <c r="E6358" s="21" t="b">
        <f t="shared" si="990"/>
        <v>0</v>
      </c>
      <c r="F6358" s="21" t="b">
        <f t="shared" si="991"/>
        <v>0</v>
      </c>
      <c r="G6358" s="20">
        <f t="shared" si="992"/>
        <v>1</v>
      </c>
      <c r="H6358" s="20">
        <f t="shared" si="993"/>
        <v>24</v>
      </c>
      <c r="I6358" s="20">
        <f t="shared" si="998"/>
        <v>17</v>
      </c>
      <c r="J6358" s="21">
        <f t="shared" si="999"/>
        <v>39712</v>
      </c>
      <c r="K6358" s="21"/>
      <c r="L6358" s="21" t="str">
        <f t="shared" si="994"/>
        <v>Sunday</v>
      </c>
      <c r="M6358" s="20">
        <f t="shared" si="995"/>
        <v>9</v>
      </c>
      <c r="N6358" s="19">
        <v>4755</v>
      </c>
      <c r="O6358" s="4">
        <f>MATCH(N6358-1,'Supply Data'!$K$12:$K$17)+1</f>
        <v>4</v>
      </c>
      <c r="P6358">
        <f>INDEX('Supply Data'!$L$12:$L$17,'Demand Data'!O6358)</f>
        <v>50</v>
      </c>
      <c r="R6358" t="str">
        <f t="shared" si="996"/>
        <v>21-Sep-08 Sunday 17</v>
      </c>
    </row>
    <row r="6359" spans="4:18" x14ac:dyDescent="0.35">
      <c r="D6359" s="21">
        <f t="shared" si="997"/>
        <v>39712.708333317925</v>
      </c>
      <c r="E6359" s="21" t="b">
        <f t="shared" si="990"/>
        <v>0</v>
      </c>
      <c r="F6359" s="21" t="b">
        <f t="shared" si="991"/>
        <v>0</v>
      </c>
      <c r="G6359" s="20">
        <f t="shared" si="992"/>
        <v>1</v>
      </c>
      <c r="H6359" s="20">
        <f t="shared" si="993"/>
        <v>24</v>
      </c>
      <c r="I6359" s="20">
        <f t="shared" si="998"/>
        <v>18</v>
      </c>
      <c r="J6359" s="21">
        <f t="shared" si="999"/>
        <v>39712</v>
      </c>
      <c r="K6359" s="21"/>
      <c r="L6359" s="21" t="str">
        <f t="shared" si="994"/>
        <v>Sunday</v>
      </c>
      <c r="M6359" s="20">
        <f t="shared" si="995"/>
        <v>9</v>
      </c>
      <c r="N6359" s="19">
        <v>5275.5</v>
      </c>
      <c r="O6359" s="4">
        <f>MATCH(N6359-1,'Supply Data'!$K$12:$K$17)+1</f>
        <v>5</v>
      </c>
      <c r="P6359">
        <f>INDEX('Supply Data'!$L$12:$L$17,'Demand Data'!O6359)</f>
        <v>75</v>
      </c>
      <c r="R6359" t="str">
        <f t="shared" si="996"/>
        <v>21-Sep-08 Sunday 18</v>
      </c>
    </row>
    <row r="6360" spans="4:18" x14ac:dyDescent="0.35">
      <c r="D6360" s="21">
        <f t="shared" si="997"/>
        <v>39712.74999998459</v>
      </c>
      <c r="E6360" s="21" t="b">
        <f t="shared" si="990"/>
        <v>0</v>
      </c>
      <c r="F6360" s="21" t="b">
        <f t="shared" si="991"/>
        <v>0</v>
      </c>
      <c r="G6360" s="20">
        <f t="shared" si="992"/>
        <v>1</v>
      </c>
      <c r="H6360" s="20">
        <f t="shared" si="993"/>
        <v>24</v>
      </c>
      <c r="I6360" s="20">
        <f t="shared" si="998"/>
        <v>19</v>
      </c>
      <c r="J6360" s="21">
        <f t="shared" si="999"/>
        <v>39712</v>
      </c>
      <c r="K6360" s="21"/>
      <c r="L6360" s="21" t="str">
        <f t="shared" si="994"/>
        <v>Sunday</v>
      </c>
      <c r="M6360" s="20">
        <f t="shared" si="995"/>
        <v>9</v>
      </c>
      <c r="N6360" s="19">
        <v>5508</v>
      </c>
      <c r="O6360" s="4">
        <f>MATCH(N6360-1,'Supply Data'!$K$12:$K$17)+1</f>
        <v>5</v>
      </c>
      <c r="P6360">
        <f>INDEX('Supply Data'!$L$12:$L$17,'Demand Data'!O6360)</f>
        <v>75</v>
      </c>
      <c r="R6360" t="str">
        <f t="shared" si="996"/>
        <v>21-Sep-08 Sunday 19</v>
      </c>
    </row>
    <row r="6361" spans="4:18" x14ac:dyDescent="0.35">
      <c r="D6361" s="21">
        <f t="shared" si="997"/>
        <v>39712.791666651254</v>
      </c>
      <c r="E6361" s="21" t="b">
        <f t="shared" si="990"/>
        <v>0</v>
      </c>
      <c r="F6361" s="21" t="b">
        <f t="shared" si="991"/>
        <v>0</v>
      </c>
      <c r="G6361" s="20">
        <f t="shared" si="992"/>
        <v>1</v>
      </c>
      <c r="H6361" s="20">
        <f t="shared" si="993"/>
        <v>24</v>
      </c>
      <c r="I6361" s="20">
        <f t="shared" si="998"/>
        <v>20</v>
      </c>
      <c r="J6361" s="21">
        <f t="shared" si="999"/>
        <v>39712</v>
      </c>
      <c r="K6361" s="21"/>
      <c r="L6361" s="21" t="str">
        <f t="shared" si="994"/>
        <v>Sunday</v>
      </c>
      <c r="M6361" s="20">
        <f t="shared" si="995"/>
        <v>9</v>
      </c>
      <c r="N6361" s="19">
        <v>5398.5</v>
      </c>
      <c r="O6361" s="4">
        <f>MATCH(N6361-1,'Supply Data'!$K$12:$K$17)+1</f>
        <v>5</v>
      </c>
      <c r="P6361">
        <f>INDEX('Supply Data'!$L$12:$L$17,'Demand Data'!O6361)</f>
        <v>75</v>
      </c>
      <c r="R6361" t="str">
        <f t="shared" si="996"/>
        <v>21-Sep-08 Sunday 20</v>
      </c>
    </row>
    <row r="6362" spans="4:18" x14ac:dyDescent="0.35">
      <c r="D6362" s="21">
        <f t="shared" si="997"/>
        <v>39712.833333317918</v>
      </c>
      <c r="E6362" s="21" t="b">
        <f t="shared" si="990"/>
        <v>0</v>
      </c>
      <c r="F6362" s="21" t="b">
        <f t="shared" si="991"/>
        <v>0</v>
      </c>
      <c r="G6362" s="20">
        <f t="shared" si="992"/>
        <v>1</v>
      </c>
      <c r="H6362" s="20">
        <f t="shared" si="993"/>
        <v>24</v>
      </c>
      <c r="I6362" s="20">
        <f t="shared" si="998"/>
        <v>21</v>
      </c>
      <c r="J6362" s="21">
        <f t="shared" si="999"/>
        <v>39712</v>
      </c>
      <c r="K6362" s="21"/>
      <c r="L6362" s="21" t="str">
        <f t="shared" si="994"/>
        <v>Sunday</v>
      </c>
      <c r="M6362" s="20">
        <f t="shared" si="995"/>
        <v>9</v>
      </c>
      <c r="N6362" s="19">
        <v>5268</v>
      </c>
      <c r="O6362" s="4">
        <f>MATCH(N6362-1,'Supply Data'!$K$12:$K$17)+1</f>
        <v>5</v>
      </c>
      <c r="P6362">
        <f>INDEX('Supply Data'!$L$12:$L$17,'Demand Data'!O6362)</f>
        <v>75</v>
      </c>
      <c r="R6362" t="str">
        <f t="shared" si="996"/>
        <v>21-Sep-08 Sunday 21</v>
      </c>
    </row>
    <row r="6363" spans="4:18" x14ac:dyDescent="0.35">
      <c r="D6363" s="21">
        <f t="shared" si="997"/>
        <v>39712.874999984582</v>
      </c>
      <c r="E6363" s="21" t="b">
        <f t="shared" si="990"/>
        <v>0</v>
      </c>
      <c r="F6363" s="21" t="b">
        <f t="shared" si="991"/>
        <v>0</v>
      </c>
      <c r="G6363" s="20">
        <f t="shared" si="992"/>
        <v>1</v>
      </c>
      <c r="H6363" s="20">
        <f t="shared" si="993"/>
        <v>24</v>
      </c>
      <c r="I6363" s="20">
        <f t="shared" si="998"/>
        <v>22</v>
      </c>
      <c r="J6363" s="21">
        <f t="shared" si="999"/>
        <v>39712</v>
      </c>
      <c r="K6363" s="21"/>
      <c r="L6363" s="21" t="str">
        <f t="shared" si="994"/>
        <v>Sunday</v>
      </c>
      <c r="M6363" s="20">
        <f t="shared" si="995"/>
        <v>9</v>
      </c>
      <c r="N6363" s="19">
        <v>4857</v>
      </c>
      <c r="O6363" s="4">
        <f>MATCH(N6363-1,'Supply Data'!$K$12:$K$17)+1</f>
        <v>5</v>
      </c>
      <c r="P6363">
        <f>INDEX('Supply Data'!$L$12:$L$17,'Demand Data'!O6363)</f>
        <v>75</v>
      </c>
      <c r="R6363" t="str">
        <f t="shared" si="996"/>
        <v>21-Sep-08 Sunday 22</v>
      </c>
    </row>
    <row r="6364" spans="4:18" x14ac:dyDescent="0.35">
      <c r="D6364" s="21">
        <f t="shared" si="997"/>
        <v>39712.916666651246</v>
      </c>
      <c r="E6364" s="21" t="b">
        <f t="shared" si="990"/>
        <v>0</v>
      </c>
      <c r="F6364" s="21" t="b">
        <f t="shared" si="991"/>
        <v>0</v>
      </c>
      <c r="G6364" s="20">
        <f t="shared" si="992"/>
        <v>1</v>
      </c>
      <c r="H6364" s="20">
        <f t="shared" si="993"/>
        <v>24</v>
      </c>
      <c r="I6364" s="20">
        <f t="shared" si="998"/>
        <v>23</v>
      </c>
      <c r="J6364" s="21">
        <f t="shared" si="999"/>
        <v>39712</v>
      </c>
      <c r="K6364" s="21"/>
      <c r="L6364" s="21" t="str">
        <f t="shared" si="994"/>
        <v>Sunday</v>
      </c>
      <c r="M6364" s="20">
        <f t="shared" si="995"/>
        <v>9</v>
      </c>
      <c r="N6364" s="19">
        <v>4501.5</v>
      </c>
      <c r="O6364" s="4">
        <f>MATCH(N6364-1,'Supply Data'!$K$12:$K$17)+1</f>
        <v>4</v>
      </c>
      <c r="P6364">
        <f>INDEX('Supply Data'!$L$12:$L$17,'Demand Data'!O6364)</f>
        <v>50</v>
      </c>
      <c r="R6364" t="str">
        <f t="shared" si="996"/>
        <v>21-Sep-08 Sunday 23</v>
      </c>
    </row>
    <row r="6365" spans="4:18" x14ac:dyDescent="0.35">
      <c r="D6365" s="21">
        <f t="shared" si="997"/>
        <v>39712.958333317911</v>
      </c>
      <c r="E6365" s="21" t="b">
        <f t="shared" si="990"/>
        <v>0</v>
      </c>
      <c r="F6365" s="21" t="b">
        <f t="shared" si="991"/>
        <v>0</v>
      </c>
      <c r="G6365" s="20">
        <f t="shared" si="992"/>
        <v>1</v>
      </c>
      <c r="H6365" s="20">
        <f t="shared" si="993"/>
        <v>24</v>
      </c>
      <c r="I6365" s="20">
        <f t="shared" si="998"/>
        <v>24</v>
      </c>
      <c r="J6365" s="21">
        <f t="shared" si="999"/>
        <v>39712</v>
      </c>
      <c r="K6365" s="21"/>
      <c r="L6365" s="21" t="str">
        <f t="shared" si="994"/>
        <v>Sunday</v>
      </c>
      <c r="M6365" s="20">
        <f t="shared" si="995"/>
        <v>9</v>
      </c>
      <c r="N6365" s="19">
        <v>4348.5</v>
      </c>
      <c r="O6365" s="4">
        <f>MATCH(N6365-1,'Supply Data'!$K$12:$K$17)+1</f>
        <v>4</v>
      </c>
      <c r="P6365">
        <f>INDEX('Supply Data'!$L$12:$L$17,'Demand Data'!O6365)</f>
        <v>50</v>
      </c>
      <c r="R6365" t="str">
        <f t="shared" si="996"/>
        <v>21-Sep-08 Sunday 24</v>
      </c>
    </row>
    <row r="6366" spans="4:18" x14ac:dyDescent="0.35">
      <c r="D6366" s="21">
        <f t="shared" si="997"/>
        <v>39712.999999984575</v>
      </c>
      <c r="E6366" s="21" t="b">
        <f t="shared" si="990"/>
        <v>0</v>
      </c>
      <c r="F6366" s="21" t="b">
        <f t="shared" si="991"/>
        <v>0</v>
      </c>
      <c r="G6366" s="20">
        <f t="shared" si="992"/>
        <v>1</v>
      </c>
      <c r="H6366" s="20">
        <f t="shared" si="993"/>
        <v>24</v>
      </c>
      <c r="I6366" s="20">
        <f t="shared" si="998"/>
        <v>1</v>
      </c>
      <c r="J6366" s="21">
        <f t="shared" si="999"/>
        <v>39713</v>
      </c>
      <c r="K6366" s="21"/>
      <c r="L6366" s="21" t="str">
        <f t="shared" si="994"/>
        <v>Monday</v>
      </c>
      <c r="M6366" s="20">
        <f t="shared" si="995"/>
        <v>9</v>
      </c>
      <c r="N6366" s="19">
        <v>4002</v>
      </c>
      <c r="O6366" s="4">
        <f>MATCH(N6366-1,'Supply Data'!$K$12:$K$17)+1</f>
        <v>4</v>
      </c>
      <c r="P6366">
        <f>INDEX('Supply Data'!$L$12:$L$17,'Demand Data'!O6366)</f>
        <v>50</v>
      </c>
      <c r="R6366" t="str">
        <f t="shared" si="996"/>
        <v>22-Sep-08 Monday 1</v>
      </c>
    </row>
    <row r="6367" spans="4:18" x14ac:dyDescent="0.35">
      <c r="D6367" s="21">
        <f t="shared" si="997"/>
        <v>39713.041666651239</v>
      </c>
      <c r="E6367" s="21" t="b">
        <f t="shared" si="990"/>
        <v>0</v>
      </c>
      <c r="F6367" s="21" t="b">
        <f t="shared" si="991"/>
        <v>0</v>
      </c>
      <c r="G6367" s="20">
        <f t="shared" si="992"/>
        <v>1</v>
      </c>
      <c r="H6367" s="20">
        <f t="shared" si="993"/>
        <v>24</v>
      </c>
      <c r="I6367" s="20">
        <f t="shared" si="998"/>
        <v>2</v>
      </c>
      <c r="J6367" s="21">
        <f t="shared" si="999"/>
        <v>39713</v>
      </c>
      <c r="K6367" s="21"/>
      <c r="L6367" s="21" t="str">
        <f t="shared" si="994"/>
        <v>Monday</v>
      </c>
      <c r="M6367" s="20">
        <f t="shared" si="995"/>
        <v>9</v>
      </c>
      <c r="N6367" s="19">
        <v>3813</v>
      </c>
      <c r="O6367" s="4">
        <f>MATCH(N6367-1,'Supply Data'!$K$12:$K$17)+1</f>
        <v>4</v>
      </c>
      <c r="P6367">
        <f>INDEX('Supply Data'!$L$12:$L$17,'Demand Data'!O6367)</f>
        <v>50</v>
      </c>
      <c r="R6367" t="str">
        <f t="shared" si="996"/>
        <v>22-Sep-08 Monday 2</v>
      </c>
    </row>
    <row r="6368" spans="4:18" x14ac:dyDescent="0.35">
      <c r="D6368" s="21">
        <f t="shared" si="997"/>
        <v>39713.083333317903</v>
      </c>
      <c r="E6368" s="21" t="b">
        <f t="shared" si="990"/>
        <v>0</v>
      </c>
      <c r="F6368" s="21" t="b">
        <f t="shared" si="991"/>
        <v>0</v>
      </c>
      <c r="G6368" s="20">
        <f t="shared" si="992"/>
        <v>1</v>
      </c>
      <c r="H6368" s="20">
        <f t="shared" si="993"/>
        <v>24</v>
      </c>
      <c r="I6368" s="20">
        <f t="shared" si="998"/>
        <v>3</v>
      </c>
      <c r="J6368" s="21">
        <f t="shared" si="999"/>
        <v>39713</v>
      </c>
      <c r="K6368" s="21"/>
      <c r="L6368" s="21" t="str">
        <f t="shared" si="994"/>
        <v>Monday</v>
      </c>
      <c r="M6368" s="20">
        <f t="shared" si="995"/>
        <v>9</v>
      </c>
      <c r="N6368" s="19">
        <v>3784.5</v>
      </c>
      <c r="O6368" s="4">
        <f>MATCH(N6368-1,'Supply Data'!$K$12:$K$17)+1</f>
        <v>4</v>
      </c>
      <c r="P6368">
        <f>INDEX('Supply Data'!$L$12:$L$17,'Demand Data'!O6368)</f>
        <v>50</v>
      </c>
      <c r="R6368" t="str">
        <f t="shared" si="996"/>
        <v>22-Sep-08 Monday 3</v>
      </c>
    </row>
    <row r="6369" spans="4:18" x14ac:dyDescent="0.35">
      <c r="D6369" s="21">
        <f t="shared" si="997"/>
        <v>39713.124999984568</v>
      </c>
      <c r="E6369" s="21" t="b">
        <f t="shared" si="990"/>
        <v>0</v>
      </c>
      <c r="F6369" s="21" t="b">
        <f t="shared" si="991"/>
        <v>0</v>
      </c>
      <c r="G6369" s="20">
        <f t="shared" si="992"/>
        <v>1</v>
      </c>
      <c r="H6369" s="20">
        <f t="shared" si="993"/>
        <v>24</v>
      </c>
      <c r="I6369" s="20">
        <f t="shared" si="998"/>
        <v>4</v>
      </c>
      <c r="J6369" s="21">
        <f t="shared" si="999"/>
        <v>39713</v>
      </c>
      <c r="K6369" s="21"/>
      <c r="L6369" s="21" t="str">
        <f t="shared" si="994"/>
        <v>Monday</v>
      </c>
      <c r="M6369" s="20">
        <f t="shared" si="995"/>
        <v>9</v>
      </c>
      <c r="N6369" s="19">
        <v>3738</v>
      </c>
      <c r="O6369" s="4">
        <f>MATCH(N6369-1,'Supply Data'!$K$12:$K$17)+1</f>
        <v>4</v>
      </c>
      <c r="P6369">
        <f>INDEX('Supply Data'!$L$12:$L$17,'Demand Data'!O6369)</f>
        <v>50</v>
      </c>
      <c r="R6369" t="str">
        <f t="shared" si="996"/>
        <v>22-Sep-08 Monday 4</v>
      </c>
    </row>
    <row r="6370" spans="4:18" x14ac:dyDescent="0.35">
      <c r="D6370" s="21">
        <f t="shared" si="997"/>
        <v>39713.166666651232</v>
      </c>
      <c r="E6370" s="21" t="b">
        <f t="shared" si="990"/>
        <v>0</v>
      </c>
      <c r="F6370" s="21" t="b">
        <f t="shared" si="991"/>
        <v>0</v>
      </c>
      <c r="G6370" s="20">
        <f t="shared" si="992"/>
        <v>1</v>
      </c>
      <c r="H6370" s="20">
        <f t="shared" si="993"/>
        <v>24</v>
      </c>
      <c r="I6370" s="20">
        <f t="shared" si="998"/>
        <v>5</v>
      </c>
      <c r="J6370" s="21">
        <f t="shared" si="999"/>
        <v>39713</v>
      </c>
      <c r="K6370" s="21"/>
      <c r="L6370" s="21" t="str">
        <f t="shared" si="994"/>
        <v>Monday</v>
      </c>
      <c r="M6370" s="20">
        <f t="shared" si="995"/>
        <v>9</v>
      </c>
      <c r="N6370" s="19">
        <v>3661.5</v>
      </c>
      <c r="O6370" s="4">
        <f>MATCH(N6370-1,'Supply Data'!$K$12:$K$17)+1</f>
        <v>4</v>
      </c>
      <c r="P6370">
        <f>INDEX('Supply Data'!$L$12:$L$17,'Demand Data'!O6370)</f>
        <v>50</v>
      </c>
      <c r="R6370" t="str">
        <f t="shared" si="996"/>
        <v>22-Sep-08 Monday 5</v>
      </c>
    </row>
    <row r="6371" spans="4:18" x14ac:dyDescent="0.35">
      <c r="D6371" s="21">
        <f t="shared" si="997"/>
        <v>39713.208333317896</v>
      </c>
      <c r="E6371" s="21" t="b">
        <f t="shared" si="990"/>
        <v>0</v>
      </c>
      <c r="F6371" s="21" t="b">
        <f t="shared" si="991"/>
        <v>0</v>
      </c>
      <c r="G6371" s="20">
        <f t="shared" si="992"/>
        <v>1</v>
      </c>
      <c r="H6371" s="20">
        <f t="shared" si="993"/>
        <v>24</v>
      </c>
      <c r="I6371" s="20">
        <f t="shared" si="998"/>
        <v>6</v>
      </c>
      <c r="J6371" s="21">
        <f t="shared" si="999"/>
        <v>39713</v>
      </c>
      <c r="K6371" s="21"/>
      <c r="L6371" s="21" t="str">
        <f t="shared" si="994"/>
        <v>Monday</v>
      </c>
      <c r="M6371" s="20">
        <f t="shared" si="995"/>
        <v>9</v>
      </c>
      <c r="N6371" s="19">
        <v>3582</v>
      </c>
      <c r="O6371" s="4">
        <f>MATCH(N6371-1,'Supply Data'!$K$12:$K$17)+1</f>
        <v>3</v>
      </c>
      <c r="P6371">
        <f>INDEX('Supply Data'!$L$12:$L$17,'Demand Data'!O6371)</f>
        <v>23</v>
      </c>
      <c r="R6371" t="str">
        <f t="shared" si="996"/>
        <v>22-Sep-08 Monday 6</v>
      </c>
    </row>
    <row r="6372" spans="4:18" x14ac:dyDescent="0.35">
      <c r="D6372" s="21">
        <f t="shared" si="997"/>
        <v>39713.24999998456</v>
      </c>
      <c r="E6372" s="21" t="b">
        <f t="shared" si="990"/>
        <v>0</v>
      </c>
      <c r="F6372" s="21" t="b">
        <f t="shared" si="991"/>
        <v>0</v>
      </c>
      <c r="G6372" s="20">
        <f t="shared" si="992"/>
        <v>1</v>
      </c>
      <c r="H6372" s="20">
        <f t="shared" si="993"/>
        <v>24</v>
      </c>
      <c r="I6372" s="20">
        <f t="shared" si="998"/>
        <v>7</v>
      </c>
      <c r="J6372" s="21">
        <f t="shared" si="999"/>
        <v>39713</v>
      </c>
      <c r="K6372" s="21"/>
      <c r="L6372" s="21" t="str">
        <f t="shared" si="994"/>
        <v>Monday</v>
      </c>
      <c r="M6372" s="20">
        <f t="shared" si="995"/>
        <v>9</v>
      </c>
      <c r="N6372" s="19">
        <v>3477</v>
      </c>
      <c r="O6372" s="4">
        <f>MATCH(N6372-1,'Supply Data'!$K$12:$K$17)+1</f>
        <v>3</v>
      </c>
      <c r="P6372">
        <f>INDEX('Supply Data'!$L$12:$L$17,'Demand Data'!O6372)</f>
        <v>23</v>
      </c>
      <c r="R6372" t="str">
        <f t="shared" si="996"/>
        <v>22-Sep-08 Monday 7</v>
      </c>
    </row>
    <row r="6373" spans="4:18" x14ac:dyDescent="0.35">
      <c r="D6373" s="21">
        <f t="shared" si="997"/>
        <v>39713.291666651225</v>
      </c>
      <c r="E6373" s="21" t="b">
        <f t="shared" si="990"/>
        <v>0</v>
      </c>
      <c r="F6373" s="21" t="b">
        <f t="shared" si="991"/>
        <v>0</v>
      </c>
      <c r="G6373" s="20">
        <f t="shared" si="992"/>
        <v>1</v>
      </c>
      <c r="H6373" s="20">
        <f t="shared" si="993"/>
        <v>24</v>
      </c>
      <c r="I6373" s="20">
        <f t="shared" si="998"/>
        <v>8</v>
      </c>
      <c r="J6373" s="21">
        <f t="shared" si="999"/>
        <v>39713</v>
      </c>
      <c r="K6373" s="21"/>
      <c r="L6373" s="21" t="str">
        <f t="shared" si="994"/>
        <v>Monday</v>
      </c>
      <c r="M6373" s="20">
        <f t="shared" si="995"/>
        <v>9</v>
      </c>
      <c r="N6373" s="19">
        <v>3601.5</v>
      </c>
      <c r="O6373" s="4">
        <f>MATCH(N6373-1,'Supply Data'!$K$12:$K$17)+1</f>
        <v>4</v>
      </c>
      <c r="P6373">
        <f>INDEX('Supply Data'!$L$12:$L$17,'Demand Data'!O6373)</f>
        <v>50</v>
      </c>
      <c r="R6373" t="str">
        <f t="shared" si="996"/>
        <v>22-Sep-08 Monday 8</v>
      </c>
    </row>
    <row r="6374" spans="4:18" x14ac:dyDescent="0.35">
      <c r="D6374" s="21">
        <f t="shared" si="997"/>
        <v>39713.333333317889</v>
      </c>
      <c r="E6374" s="21" t="b">
        <f t="shared" si="990"/>
        <v>0</v>
      </c>
      <c r="F6374" s="21" t="b">
        <f t="shared" si="991"/>
        <v>0</v>
      </c>
      <c r="G6374" s="20">
        <f t="shared" si="992"/>
        <v>1</v>
      </c>
      <c r="H6374" s="20">
        <f t="shared" si="993"/>
        <v>24</v>
      </c>
      <c r="I6374" s="20">
        <f t="shared" si="998"/>
        <v>9</v>
      </c>
      <c r="J6374" s="21">
        <f t="shared" si="999"/>
        <v>39713</v>
      </c>
      <c r="K6374" s="21"/>
      <c r="L6374" s="21" t="str">
        <f t="shared" si="994"/>
        <v>Monday</v>
      </c>
      <c r="M6374" s="20">
        <f t="shared" si="995"/>
        <v>9</v>
      </c>
      <c r="N6374" s="19">
        <v>3837</v>
      </c>
      <c r="O6374" s="4">
        <f>MATCH(N6374-1,'Supply Data'!$K$12:$K$17)+1</f>
        <v>4</v>
      </c>
      <c r="P6374">
        <f>INDEX('Supply Data'!$L$12:$L$17,'Demand Data'!O6374)</f>
        <v>50</v>
      </c>
      <c r="R6374" t="str">
        <f t="shared" si="996"/>
        <v>22-Sep-08 Monday 9</v>
      </c>
    </row>
    <row r="6375" spans="4:18" x14ac:dyDescent="0.35">
      <c r="D6375" s="21">
        <f t="shared" si="997"/>
        <v>39713.374999984553</v>
      </c>
      <c r="E6375" s="21" t="b">
        <f t="shared" si="990"/>
        <v>0</v>
      </c>
      <c r="F6375" s="21" t="b">
        <f t="shared" si="991"/>
        <v>0</v>
      </c>
      <c r="G6375" s="20">
        <f t="shared" si="992"/>
        <v>1</v>
      </c>
      <c r="H6375" s="20">
        <f t="shared" si="993"/>
        <v>24</v>
      </c>
      <c r="I6375" s="20">
        <f t="shared" si="998"/>
        <v>10</v>
      </c>
      <c r="J6375" s="21">
        <f t="shared" si="999"/>
        <v>39713</v>
      </c>
      <c r="K6375" s="21"/>
      <c r="L6375" s="21" t="str">
        <f t="shared" si="994"/>
        <v>Monday</v>
      </c>
      <c r="M6375" s="20">
        <f t="shared" si="995"/>
        <v>9</v>
      </c>
      <c r="N6375" s="19">
        <v>4110</v>
      </c>
      <c r="O6375" s="4">
        <f>MATCH(N6375-1,'Supply Data'!$K$12:$K$17)+1</f>
        <v>4</v>
      </c>
      <c r="P6375">
        <f>INDEX('Supply Data'!$L$12:$L$17,'Demand Data'!O6375)</f>
        <v>50</v>
      </c>
      <c r="R6375" t="str">
        <f t="shared" si="996"/>
        <v>22-Sep-08 Monday 10</v>
      </c>
    </row>
    <row r="6376" spans="4:18" x14ac:dyDescent="0.35">
      <c r="D6376" s="21">
        <f t="shared" si="997"/>
        <v>39713.416666651217</v>
      </c>
      <c r="E6376" s="21" t="b">
        <f t="shared" si="990"/>
        <v>0</v>
      </c>
      <c r="F6376" s="21" t="b">
        <f t="shared" si="991"/>
        <v>0</v>
      </c>
      <c r="G6376" s="20">
        <f t="shared" si="992"/>
        <v>1</v>
      </c>
      <c r="H6376" s="20">
        <f t="shared" si="993"/>
        <v>24</v>
      </c>
      <c r="I6376" s="20">
        <f t="shared" si="998"/>
        <v>11</v>
      </c>
      <c r="J6376" s="21">
        <f t="shared" si="999"/>
        <v>39713</v>
      </c>
      <c r="K6376" s="21"/>
      <c r="L6376" s="21" t="str">
        <f t="shared" si="994"/>
        <v>Monday</v>
      </c>
      <c r="M6376" s="20">
        <f t="shared" si="995"/>
        <v>9</v>
      </c>
      <c r="N6376" s="19">
        <v>4309.5</v>
      </c>
      <c r="O6376" s="4">
        <f>MATCH(N6376-1,'Supply Data'!$K$12:$K$17)+1</f>
        <v>4</v>
      </c>
      <c r="P6376">
        <f>INDEX('Supply Data'!$L$12:$L$17,'Demand Data'!O6376)</f>
        <v>50</v>
      </c>
      <c r="R6376" t="str">
        <f t="shared" si="996"/>
        <v>22-Sep-08 Monday 11</v>
      </c>
    </row>
    <row r="6377" spans="4:18" x14ac:dyDescent="0.35">
      <c r="D6377" s="21">
        <f t="shared" si="997"/>
        <v>39713.458333317882</v>
      </c>
      <c r="E6377" s="21" t="b">
        <f t="shared" si="990"/>
        <v>0</v>
      </c>
      <c r="F6377" s="21" t="b">
        <f t="shared" si="991"/>
        <v>0</v>
      </c>
      <c r="G6377" s="20">
        <f t="shared" si="992"/>
        <v>1</v>
      </c>
      <c r="H6377" s="20">
        <f t="shared" si="993"/>
        <v>24</v>
      </c>
      <c r="I6377" s="20">
        <f t="shared" si="998"/>
        <v>12</v>
      </c>
      <c r="J6377" s="21">
        <f t="shared" si="999"/>
        <v>39713</v>
      </c>
      <c r="K6377" s="21"/>
      <c r="L6377" s="21" t="str">
        <f t="shared" si="994"/>
        <v>Monday</v>
      </c>
      <c r="M6377" s="20">
        <f t="shared" si="995"/>
        <v>9</v>
      </c>
      <c r="N6377" s="19">
        <v>3948</v>
      </c>
      <c r="O6377" s="4">
        <f>MATCH(N6377-1,'Supply Data'!$K$12:$K$17)+1</f>
        <v>4</v>
      </c>
      <c r="P6377">
        <f>INDEX('Supply Data'!$L$12:$L$17,'Demand Data'!O6377)</f>
        <v>50</v>
      </c>
      <c r="R6377" t="str">
        <f t="shared" si="996"/>
        <v>22-Sep-08 Monday 12</v>
      </c>
    </row>
    <row r="6378" spans="4:18" x14ac:dyDescent="0.35">
      <c r="D6378" s="21">
        <f t="shared" si="997"/>
        <v>39713.499999984546</v>
      </c>
      <c r="E6378" s="21" t="b">
        <f t="shared" si="990"/>
        <v>0</v>
      </c>
      <c r="F6378" s="21" t="b">
        <f t="shared" si="991"/>
        <v>0</v>
      </c>
      <c r="G6378" s="20">
        <f t="shared" si="992"/>
        <v>1</v>
      </c>
      <c r="H6378" s="20">
        <f t="shared" si="993"/>
        <v>24</v>
      </c>
      <c r="I6378" s="20">
        <f t="shared" si="998"/>
        <v>13</v>
      </c>
      <c r="J6378" s="21">
        <f t="shared" si="999"/>
        <v>39713</v>
      </c>
      <c r="K6378" s="21"/>
      <c r="L6378" s="21" t="str">
        <f t="shared" si="994"/>
        <v>Monday</v>
      </c>
      <c r="M6378" s="20">
        <f t="shared" si="995"/>
        <v>9</v>
      </c>
      <c r="N6378" s="19">
        <v>4122</v>
      </c>
      <c r="O6378" s="4">
        <f>MATCH(N6378-1,'Supply Data'!$K$12:$K$17)+1</f>
        <v>4</v>
      </c>
      <c r="P6378">
        <f>INDEX('Supply Data'!$L$12:$L$17,'Demand Data'!O6378)</f>
        <v>50</v>
      </c>
      <c r="R6378" t="str">
        <f t="shared" si="996"/>
        <v>22-Sep-08 Monday 13</v>
      </c>
    </row>
    <row r="6379" spans="4:18" x14ac:dyDescent="0.35">
      <c r="D6379" s="21">
        <f t="shared" si="997"/>
        <v>39713.54166665121</v>
      </c>
      <c r="E6379" s="21" t="b">
        <f t="shared" si="990"/>
        <v>0</v>
      </c>
      <c r="F6379" s="21" t="b">
        <f t="shared" si="991"/>
        <v>0</v>
      </c>
      <c r="G6379" s="20">
        <f t="shared" si="992"/>
        <v>1</v>
      </c>
      <c r="H6379" s="20">
        <f t="shared" si="993"/>
        <v>24</v>
      </c>
      <c r="I6379" s="20">
        <f t="shared" si="998"/>
        <v>14</v>
      </c>
      <c r="J6379" s="21">
        <f t="shared" si="999"/>
        <v>39713</v>
      </c>
      <c r="K6379" s="21"/>
      <c r="L6379" s="21" t="str">
        <f t="shared" si="994"/>
        <v>Monday</v>
      </c>
      <c r="M6379" s="20">
        <f t="shared" si="995"/>
        <v>9</v>
      </c>
      <c r="N6379" s="19">
        <v>4177.5</v>
      </c>
      <c r="O6379" s="4">
        <f>MATCH(N6379-1,'Supply Data'!$K$12:$K$17)+1</f>
        <v>4</v>
      </c>
      <c r="P6379">
        <f>INDEX('Supply Data'!$L$12:$L$17,'Demand Data'!O6379)</f>
        <v>50</v>
      </c>
      <c r="R6379" t="str">
        <f t="shared" si="996"/>
        <v>22-Sep-08 Monday 14</v>
      </c>
    </row>
    <row r="6380" spans="4:18" x14ac:dyDescent="0.35">
      <c r="D6380" s="21">
        <f t="shared" si="997"/>
        <v>39713.583333317874</v>
      </c>
      <c r="E6380" s="21" t="b">
        <f t="shared" si="990"/>
        <v>0</v>
      </c>
      <c r="F6380" s="21" t="b">
        <f t="shared" si="991"/>
        <v>0</v>
      </c>
      <c r="G6380" s="20">
        <f t="shared" si="992"/>
        <v>1</v>
      </c>
      <c r="H6380" s="20">
        <f t="shared" si="993"/>
        <v>24</v>
      </c>
      <c r="I6380" s="20">
        <f t="shared" si="998"/>
        <v>15</v>
      </c>
      <c r="J6380" s="21">
        <f t="shared" si="999"/>
        <v>39713</v>
      </c>
      <c r="K6380" s="21"/>
      <c r="L6380" s="21" t="str">
        <f t="shared" si="994"/>
        <v>Monday</v>
      </c>
      <c r="M6380" s="20">
        <f t="shared" si="995"/>
        <v>9</v>
      </c>
      <c r="N6380" s="19">
        <v>4078.5</v>
      </c>
      <c r="O6380" s="4">
        <f>MATCH(N6380-1,'Supply Data'!$K$12:$K$17)+1</f>
        <v>4</v>
      </c>
      <c r="P6380">
        <f>INDEX('Supply Data'!$L$12:$L$17,'Demand Data'!O6380)</f>
        <v>50</v>
      </c>
      <c r="R6380" t="str">
        <f t="shared" si="996"/>
        <v>22-Sep-08 Monday 15</v>
      </c>
    </row>
    <row r="6381" spans="4:18" x14ac:dyDescent="0.35">
      <c r="D6381" s="21">
        <f t="shared" si="997"/>
        <v>39713.624999984539</v>
      </c>
      <c r="E6381" s="21" t="b">
        <f t="shared" si="990"/>
        <v>0</v>
      </c>
      <c r="F6381" s="21" t="b">
        <f t="shared" si="991"/>
        <v>0</v>
      </c>
      <c r="G6381" s="20">
        <f t="shared" si="992"/>
        <v>1</v>
      </c>
      <c r="H6381" s="20">
        <f t="shared" si="993"/>
        <v>24</v>
      </c>
      <c r="I6381" s="20">
        <f t="shared" si="998"/>
        <v>16</v>
      </c>
      <c r="J6381" s="21">
        <f t="shared" si="999"/>
        <v>39713</v>
      </c>
      <c r="K6381" s="21"/>
      <c r="L6381" s="21" t="str">
        <f t="shared" si="994"/>
        <v>Monday</v>
      </c>
      <c r="M6381" s="20">
        <f t="shared" si="995"/>
        <v>9</v>
      </c>
      <c r="N6381" s="19">
        <v>4152</v>
      </c>
      <c r="O6381" s="4">
        <f>MATCH(N6381-1,'Supply Data'!$K$12:$K$17)+1</f>
        <v>4</v>
      </c>
      <c r="P6381">
        <f>INDEX('Supply Data'!$L$12:$L$17,'Demand Data'!O6381)</f>
        <v>50</v>
      </c>
      <c r="R6381" t="str">
        <f t="shared" si="996"/>
        <v>22-Sep-08 Monday 16</v>
      </c>
    </row>
    <row r="6382" spans="4:18" x14ac:dyDescent="0.35">
      <c r="D6382" s="21">
        <f t="shared" si="997"/>
        <v>39713.666666651203</v>
      </c>
      <c r="E6382" s="21" t="b">
        <f t="shared" si="990"/>
        <v>0</v>
      </c>
      <c r="F6382" s="21" t="b">
        <f t="shared" si="991"/>
        <v>0</v>
      </c>
      <c r="G6382" s="20">
        <f t="shared" si="992"/>
        <v>1</v>
      </c>
      <c r="H6382" s="20">
        <f t="shared" si="993"/>
        <v>24</v>
      </c>
      <c r="I6382" s="20">
        <f t="shared" si="998"/>
        <v>17</v>
      </c>
      <c r="J6382" s="21">
        <f t="shared" si="999"/>
        <v>39713</v>
      </c>
      <c r="K6382" s="21"/>
      <c r="L6382" s="21" t="str">
        <f t="shared" si="994"/>
        <v>Monday</v>
      </c>
      <c r="M6382" s="20">
        <f t="shared" si="995"/>
        <v>9</v>
      </c>
      <c r="N6382" s="19">
        <v>4368</v>
      </c>
      <c r="O6382" s="4">
        <f>MATCH(N6382-1,'Supply Data'!$K$12:$K$17)+1</f>
        <v>4</v>
      </c>
      <c r="P6382">
        <f>INDEX('Supply Data'!$L$12:$L$17,'Demand Data'!O6382)</f>
        <v>50</v>
      </c>
      <c r="R6382" t="str">
        <f t="shared" si="996"/>
        <v>22-Sep-08 Monday 17</v>
      </c>
    </row>
    <row r="6383" spans="4:18" x14ac:dyDescent="0.35">
      <c r="D6383" s="21">
        <f t="shared" si="997"/>
        <v>39713.708333317867</v>
      </c>
      <c r="E6383" s="21" t="b">
        <f t="shared" si="990"/>
        <v>0</v>
      </c>
      <c r="F6383" s="21" t="b">
        <f t="shared" si="991"/>
        <v>0</v>
      </c>
      <c r="G6383" s="20">
        <f t="shared" si="992"/>
        <v>1</v>
      </c>
      <c r="H6383" s="20">
        <f t="shared" si="993"/>
        <v>24</v>
      </c>
      <c r="I6383" s="20">
        <f t="shared" si="998"/>
        <v>18</v>
      </c>
      <c r="J6383" s="21">
        <f t="shared" si="999"/>
        <v>39713</v>
      </c>
      <c r="K6383" s="21"/>
      <c r="L6383" s="21" t="str">
        <f t="shared" si="994"/>
        <v>Monday</v>
      </c>
      <c r="M6383" s="20">
        <f t="shared" si="995"/>
        <v>9</v>
      </c>
      <c r="N6383" s="19">
        <v>4791</v>
      </c>
      <c r="O6383" s="4">
        <f>MATCH(N6383-1,'Supply Data'!$K$12:$K$17)+1</f>
        <v>4</v>
      </c>
      <c r="P6383">
        <f>INDEX('Supply Data'!$L$12:$L$17,'Demand Data'!O6383)</f>
        <v>50</v>
      </c>
      <c r="R6383" t="str">
        <f t="shared" si="996"/>
        <v>22-Sep-08 Monday 18</v>
      </c>
    </row>
    <row r="6384" spans="4:18" x14ac:dyDescent="0.35">
      <c r="D6384" s="21">
        <f t="shared" si="997"/>
        <v>39713.749999984531</v>
      </c>
      <c r="E6384" s="21" t="b">
        <f t="shared" si="990"/>
        <v>0</v>
      </c>
      <c r="F6384" s="21" t="b">
        <f t="shared" si="991"/>
        <v>0</v>
      </c>
      <c r="G6384" s="20">
        <f t="shared" si="992"/>
        <v>1</v>
      </c>
      <c r="H6384" s="20">
        <f t="shared" si="993"/>
        <v>24</v>
      </c>
      <c r="I6384" s="20">
        <f t="shared" si="998"/>
        <v>19</v>
      </c>
      <c r="J6384" s="21">
        <f t="shared" si="999"/>
        <v>39713</v>
      </c>
      <c r="K6384" s="21"/>
      <c r="L6384" s="21" t="str">
        <f t="shared" si="994"/>
        <v>Monday</v>
      </c>
      <c r="M6384" s="20">
        <f t="shared" si="995"/>
        <v>9</v>
      </c>
      <c r="N6384" s="19">
        <v>4981.5</v>
      </c>
      <c r="O6384" s="4">
        <f>MATCH(N6384-1,'Supply Data'!$K$12:$K$17)+1</f>
        <v>5</v>
      </c>
      <c r="P6384">
        <f>INDEX('Supply Data'!$L$12:$L$17,'Demand Data'!O6384)</f>
        <v>75</v>
      </c>
      <c r="R6384" t="str">
        <f t="shared" si="996"/>
        <v>22-Sep-08 Monday 19</v>
      </c>
    </row>
    <row r="6385" spans="4:18" x14ac:dyDescent="0.35">
      <c r="D6385" s="21">
        <f t="shared" si="997"/>
        <v>39713.791666651196</v>
      </c>
      <c r="E6385" s="21" t="b">
        <f t="shared" si="990"/>
        <v>0</v>
      </c>
      <c r="F6385" s="21" t="b">
        <f t="shared" si="991"/>
        <v>0</v>
      </c>
      <c r="G6385" s="20">
        <f t="shared" si="992"/>
        <v>1</v>
      </c>
      <c r="H6385" s="20">
        <f t="shared" si="993"/>
        <v>24</v>
      </c>
      <c r="I6385" s="20">
        <f t="shared" si="998"/>
        <v>20</v>
      </c>
      <c r="J6385" s="21">
        <f t="shared" si="999"/>
        <v>39713</v>
      </c>
      <c r="K6385" s="21"/>
      <c r="L6385" s="21" t="str">
        <f t="shared" si="994"/>
        <v>Monday</v>
      </c>
      <c r="M6385" s="20">
        <f t="shared" si="995"/>
        <v>9</v>
      </c>
      <c r="N6385" s="19">
        <v>4896</v>
      </c>
      <c r="O6385" s="4">
        <f>MATCH(N6385-1,'Supply Data'!$K$12:$K$17)+1</f>
        <v>5</v>
      </c>
      <c r="P6385">
        <f>INDEX('Supply Data'!$L$12:$L$17,'Demand Data'!O6385)</f>
        <v>75</v>
      </c>
      <c r="R6385" t="str">
        <f t="shared" si="996"/>
        <v>22-Sep-08 Monday 20</v>
      </c>
    </row>
    <row r="6386" spans="4:18" x14ac:dyDescent="0.35">
      <c r="D6386" s="21">
        <f t="shared" si="997"/>
        <v>39713.83333331786</v>
      </c>
      <c r="E6386" s="21" t="b">
        <f t="shared" si="990"/>
        <v>0</v>
      </c>
      <c r="F6386" s="21" t="b">
        <f t="shared" si="991"/>
        <v>0</v>
      </c>
      <c r="G6386" s="20">
        <f t="shared" si="992"/>
        <v>1</v>
      </c>
      <c r="H6386" s="20">
        <f t="shared" si="993"/>
        <v>24</v>
      </c>
      <c r="I6386" s="20">
        <f t="shared" si="998"/>
        <v>21</v>
      </c>
      <c r="J6386" s="21">
        <f t="shared" si="999"/>
        <v>39713</v>
      </c>
      <c r="K6386" s="21"/>
      <c r="L6386" s="21" t="str">
        <f t="shared" si="994"/>
        <v>Monday</v>
      </c>
      <c r="M6386" s="20">
        <f t="shared" si="995"/>
        <v>9</v>
      </c>
      <c r="N6386" s="19">
        <v>4695</v>
      </c>
      <c r="O6386" s="4">
        <f>MATCH(N6386-1,'Supply Data'!$K$12:$K$17)+1</f>
        <v>4</v>
      </c>
      <c r="P6386">
        <f>INDEX('Supply Data'!$L$12:$L$17,'Demand Data'!O6386)</f>
        <v>50</v>
      </c>
      <c r="R6386" t="str">
        <f t="shared" si="996"/>
        <v>22-Sep-08 Monday 21</v>
      </c>
    </row>
    <row r="6387" spans="4:18" x14ac:dyDescent="0.35">
      <c r="D6387" s="21">
        <f t="shared" si="997"/>
        <v>39713.874999984524</v>
      </c>
      <c r="E6387" s="21" t="b">
        <f t="shared" si="990"/>
        <v>0</v>
      </c>
      <c r="F6387" s="21" t="b">
        <f t="shared" si="991"/>
        <v>0</v>
      </c>
      <c r="G6387" s="20">
        <f t="shared" si="992"/>
        <v>1</v>
      </c>
      <c r="H6387" s="20">
        <f t="shared" si="993"/>
        <v>24</v>
      </c>
      <c r="I6387" s="20">
        <f t="shared" si="998"/>
        <v>22</v>
      </c>
      <c r="J6387" s="21">
        <f t="shared" si="999"/>
        <v>39713</v>
      </c>
      <c r="K6387" s="21"/>
      <c r="L6387" s="21" t="str">
        <f t="shared" si="994"/>
        <v>Monday</v>
      </c>
      <c r="M6387" s="20">
        <f t="shared" si="995"/>
        <v>9</v>
      </c>
      <c r="N6387" s="19">
        <v>4345.5</v>
      </c>
      <c r="O6387" s="4">
        <f>MATCH(N6387-1,'Supply Data'!$K$12:$K$17)+1</f>
        <v>4</v>
      </c>
      <c r="P6387">
        <f>INDEX('Supply Data'!$L$12:$L$17,'Demand Data'!O6387)</f>
        <v>50</v>
      </c>
      <c r="R6387" t="str">
        <f t="shared" si="996"/>
        <v>22-Sep-08 Monday 22</v>
      </c>
    </row>
    <row r="6388" spans="4:18" x14ac:dyDescent="0.35">
      <c r="D6388" s="21">
        <f t="shared" si="997"/>
        <v>39713.916666651188</v>
      </c>
      <c r="E6388" s="21" t="b">
        <f t="shared" si="990"/>
        <v>0</v>
      </c>
      <c r="F6388" s="21" t="b">
        <f t="shared" si="991"/>
        <v>0</v>
      </c>
      <c r="G6388" s="20">
        <f t="shared" si="992"/>
        <v>1</v>
      </c>
      <c r="H6388" s="20">
        <f t="shared" si="993"/>
        <v>24</v>
      </c>
      <c r="I6388" s="20">
        <f t="shared" si="998"/>
        <v>23</v>
      </c>
      <c r="J6388" s="21">
        <f t="shared" si="999"/>
        <v>39713</v>
      </c>
      <c r="K6388" s="21"/>
      <c r="L6388" s="21" t="str">
        <f t="shared" si="994"/>
        <v>Monday</v>
      </c>
      <c r="M6388" s="20">
        <f t="shared" si="995"/>
        <v>9</v>
      </c>
      <c r="N6388" s="19">
        <v>4122</v>
      </c>
      <c r="O6388" s="4">
        <f>MATCH(N6388-1,'Supply Data'!$K$12:$K$17)+1</f>
        <v>4</v>
      </c>
      <c r="P6388">
        <f>INDEX('Supply Data'!$L$12:$L$17,'Demand Data'!O6388)</f>
        <v>50</v>
      </c>
      <c r="R6388" t="str">
        <f t="shared" si="996"/>
        <v>22-Sep-08 Monday 23</v>
      </c>
    </row>
    <row r="6389" spans="4:18" x14ac:dyDescent="0.35">
      <c r="D6389" s="21">
        <f t="shared" si="997"/>
        <v>39713.958333317853</v>
      </c>
      <c r="E6389" s="21" t="b">
        <f t="shared" si="990"/>
        <v>0</v>
      </c>
      <c r="F6389" s="21" t="b">
        <f t="shared" si="991"/>
        <v>0</v>
      </c>
      <c r="G6389" s="20">
        <f t="shared" si="992"/>
        <v>1</v>
      </c>
      <c r="H6389" s="20">
        <f t="shared" si="993"/>
        <v>24</v>
      </c>
      <c r="I6389" s="20">
        <f t="shared" si="998"/>
        <v>24</v>
      </c>
      <c r="J6389" s="21">
        <f t="shared" si="999"/>
        <v>39713</v>
      </c>
      <c r="K6389" s="21"/>
      <c r="L6389" s="21" t="str">
        <f t="shared" si="994"/>
        <v>Monday</v>
      </c>
      <c r="M6389" s="20">
        <f t="shared" si="995"/>
        <v>9</v>
      </c>
      <c r="N6389" s="19">
        <v>3856.5</v>
      </c>
      <c r="O6389" s="4">
        <f>MATCH(N6389-1,'Supply Data'!$K$12:$K$17)+1</f>
        <v>4</v>
      </c>
      <c r="P6389">
        <f>INDEX('Supply Data'!$L$12:$L$17,'Demand Data'!O6389)</f>
        <v>50</v>
      </c>
      <c r="R6389" t="str">
        <f t="shared" si="996"/>
        <v>22-Sep-08 Monday 24</v>
      </c>
    </row>
    <row r="6390" spans="4:18" x14ac:dyDescent="0.35">
      <c r="D6390" s="21">
        <f t="shared" si="997"/>
        <v>39713.999999984517</v>
      </c>
      <c r="E6390" s="21" t="b">
        <f t="shared" si="990"/>
        <v>0</v>
      </c>
      <c r="F6390" s="21" t="b">
        <f t="shared" si="991"/>
        <v>0</v>
      </c>
      <c r="G6390" s="20">
        <f t="shared" si="992"/>
        <v>1</v>
      </c>
      <c r="H6390" s="20">
        <f t="shared" si="993"/>
        <v>24</v>
      </c>
      <c r="I6390" s="20">
        <f t="shared" si="998"/>
        <v>1</v>
      </c>
      <c r="J6390" s="21">
        <f t="shared" si="999"/>
        <v>39714</v>
      </c>
      <c r="K6390" s="21"/>
      <c r="L6390" s="21" t="str">
        <f t="shared" si="994"/>
        <v>Tuesday</v>
      </c>
      <c r="M6390" s="20">
        <f t="shared" si="995"/>
        <v>9</v>
      </c>
      <c r="N6390" s="19">
        <v>3726</v>
      </c>
      <c r="O6390" s="4">
        <f>MATCH(N6390-1,'Supply Data'!$K$12:$K$17)+1</f>
        <v>4</v>
      </c>
      <c r="P6390">
        <f>INDEX('Supply Data'!$L$12:$L$17,'Demand Data'!O6390)</f>
        <v>50</v>
      </c>
      <c r="R6390" t="str">
        <f t="shared" si="996"/>
        <v>23-Sep-08 Tuesday 1</v>
      </c>
    </row>
    <row r="6391" spans="4:18" x14ac:dyDescent="0.35">
      <c r="D6391" s="21">
        <f t="shared" si="997"/>
        <v>39714.041666651181</v>
      </c>
      <c r="E6391" s="21" t="b">
        <f t="shared" si="990"/>
        <v>0</v>
      </c>
      <c r="F6391" s="21" t="b">
        <f t="shared" si="991"/>
        <v>0</v>
      </c>
      <c r="G6391" s="20">
        <f t="shared" si="992"/>
        <v>1</v>
      </c>
      <c r="H6391" s="20">
        <f t="shared" si="993"/>
        <v>24</v>
      </c>
      <c r="I6391" s="20">
        <f t="shared" si="998"/>
        <v>2</v>
      </c>
      <c r="J6391" s="21">
        <f t="shared" si="999"/>
        <v>39714</v>
      </c>
      <c r="K6391" s="21"/>
      <c r="L6391" s="21" t="str">
        <f t="shared" si="994"/>
        <v>Tuesday</v>
      </c>
      <c r="M6391" s="20">
        <f t="shared" si="995"/>
        <v>9</v>
      </c>
      <c r="N6391" s="19">
        <v>3570</v>
      </c>
      <c r="O6391" s="4">
        <f>MATCH(N6391-1,'Supply Data'!$K$12:$K$17)+1</f>
        <v>3</v>
      </c>
      <c r="P6391">
        <f>INDEX('Supply Data'!$L$12:$L$17,'Demand Data'!O6391)</f>
        <v>23</v>
      </c>
      <c r="R6391" t="str">
        <f t="shared" si="996"/>
        <v>23-Sep-08 Tuesday 2</v>
      </c>
    </row>
    <row r="6392" spans="4:18" x14ac:dyDescent="0.35">
      <c r="D6392" s="21">
        <f t="shared" si="997"/>
        <v>39714.083333317845</v>
      </c>
      <c r="E6392" s="21" t="b">
        <f t="shared" si="990"/>
        <v>0</v>
      </c>
      <c r="F6392" s="21" t="b">
        <f t="shared" si="991"/>
        <v>0</v>
      </c>
      <c r="G6392" s="20">
        <f t="shared" si="992"/>
        <v>1</v>
      </c>
      <c r="H6392" s="20">
        <f t="shared" si="993"/>
        <v>24</v>
      </c>
      <c r="I6392" s="20">
        <f t="shared" si="998"/>
        <v>3</v>
      </c>
      <c r="J6392" s="21">
        <f t="shared" si="999"/>
        <v>39714</v>
      </c>
      <c r="K6392" s="21"/>
      <c r="L6392" s="21" t="str">
        <f t="shared" si="994"/>
        <v>Tuesday</v>
      </c>
      <c r="M6392" s="20">
        <f t="shared" si="995"/>
        <v>9</v>
      </c>
      <c r="N6392" s="19">
        <v>3430.5</v>
      </c>
      <c r="O6392" s="4">
        <f>MATCH(N6392-1,'Supply Data'!$K$12:$K$17)+1</f>
        <v>3</v>
      </c>
      <c r="P6392">
        <f>INDEX('Supply Data'!$L$12:$L$17,'Demand Data'!O6392)</f>
        <v>23</v>
      </c>
      <c r="R6392" t="str">
        <f t="shared" si="996"/>
        <v>23-Sep-08 Tuesday 3</v>
      </c>
    </row>
    <row r="6393" spans="4:18" x14ac:dyDescent="0.35">
      <c r="D6393" s="21">
        <f t="shared" si="997"/>
        <v>39714.124999984509</v>
      </c>
      <c r="E6393" s="21" t="b">
        <f t="shared" si="990"/>
        <v>0</v>
      </c>
      <c r="F6393" s="21" t="b">
        <f t="shared" si="991"/>
        <v>0</v>
      </c>
      <c r="G6393" s="20">
        <f t="shared" si="992"/>
        <v>1</v>
      </c>
      <c r="H6393" s="20">
        <f t="shared" si="993"/>
        <v>24</v>
      </c>
      <c r="I6393" s="20">
        <f t="shared" si="998"/>
        <v>4</v>
      </c>
      <c r="J6393" s="21">
        <f t="shared" si="999"/>
        <v>39714</v>
      </c>
      <c r="K6393" s="21"/>
      <c r="L6393" s="21" t="str">
        <f t="shared" si="994"/>
        <v>Tuesday</v>
      </c>
      <c r="M6393" s="20">
        <f t="shared" si="995"/>
        <v>9</v>
      </c>
      <c r="N6393" s="19">
        <v>3490.5</v>
      </c>
      <c r="O6393" s="4">
        <f>MATCH(N6393-1,'Supply Data'!$K$12:$K$17)+1</f>
        <v>3</v>
      </c>
      <c r="P6393">
        <f>INDEX('Supply Data'!$L$12:$L$17,'Demand Data'!O6393)</f>
        <v>23</v>
      </c>
      <c r="R6393" t="str">
        <f t="shared" si="996"/>
        <v>23-Sep-08 Tuesday 4</v>
      </c>
    </row>
    <row r="6394" spans="4:18" x14ac:dyDescent="0.35">
      <c r="D6394" s="21">
        <f t="shared" si="997"/>
        <v>39714.166666651174</v>
      </c>
      <c r="E6394" s="21" t="b">
        <f t="shared" si="990"/>
        <v>0</v>
      </c>
      <c r="F6394" s="21" t="b">
        <f t="shared" si="991"/>
        <v>0</v>
      </c>
      <c r="G6394" s="20">
        <f t="shared" si="992"/>
        <v>1</v>
      </c>
      <c r="H6394" s="20">
        <f t="shared" si="993"/>
        <v>24</v>
      </c>
      <c r="I6394" s="20">
        <f t="shared" si="998"/>
        <v>5</v>
      </c>
      <c r="J6394" s="21">
        <f t="shared" si="999"/>
        <v>39714</v>
      </c>
      <c r="K6394" s="21"/>
      <c r="L6394" s="21" t="str">
        <f t="shared" si="994"/>
        <v>Tuesday</v>
      </c>
      <c r="M6394" s="20">
        <f t="shared" si="995"/>
        <v>9</v>
      </c>
      <c r="N6394" s="19">
        <v>3700.5</v>
      </c>
      <c r="O6394" s="4">
        <f>MATCH(N6394-1,'Supply Data'!$K$12:$K$17)+1</f>
        <v>4</v>
      </c>
      <c r="P6394">
        <f>INDEX('Supply Data'!$L$12:$L$17,'Demand Data'!O6394)</f>
        <v>50</v>
      </c>
      <c r="R6394" t="str">
        <f t="shared" si="996"/>
        <v>23-Sep-08 Tuesday 5</v>
      </c>
    </row>
    <row r="6395" spans="4:18" x14ac:dyDescent="0.35">
      <c r="D6395" s="21">
        <f t="shared" si="997"/>
        <v>39714.208333317838</v>
      </c>
      <c r="E6395" s="21" t="b">
        <f t="shared" si="990"/>
        <v>0</v>
      </c>
      <c r="F6395" s="21" t="b">
        <f t="shared" si="991"/>
        <v>0</v>
      </c>
      <c r="G6395" s="20">
        <f t="shared" si="992"/>
        <v>1</v>
      </c>
      <c r="H6395" s="20">
        <f t="shared" si="993"/>
        <v>24</v>
      </c>
      <c r="I6395" s="20">
        <f t="shared" si="998"/>
        <v>6</v>
      </c>
      <c r="J6395" s="21">
        <f t="shared" si="999"/>
        <v>39714</v>
      </c>
      <c r="K6395" s="21"/>
      <c r="L6395" s="21" t="str">
        <f t="shared" si="994"/>
        <v>Tuesday</v>
      </c>
      <c r="M6395" s="20">
        <f t="shared" si="995"/>
        <v>9</v>
      </c>
      <c r="N6395" s="19">
        <v>3874.5</v>
      </c>
      <c r="O6395" s="4">
        <f>MATCH(N6395-1,'Supply Data'!$K$12:$K$17)+1</f>
        <v>4</v>
      </c>
      <c r="P6395">
        <f>INDEX('Supply Data'!$L$12:$L$17,'Demand Data'!O6395)</f>
        <v>50</v>
      </c>
      <c r="R6395" t="str">
        <f t="shared" si="996"/>
        <v>23-Sep-08 Tuesday 6</v>
      </c>
    </row>
    <row r="6396" spans="4:18" x14ac:dyDescent="0.35">
      <c r="D6396" s="21">
        <f t="shared" si="997"/>
        <v>39714.249999984502</v>
      </c>
      <c r="E6396" s="21" t="b">
        <f t="shared" si="990"/>
        <v>0</v>
      </c>
      <c r="F6396" s="21" t="b">
        <f t="shared" si="991"/>
        <v>0</v>
      </c>
      <c r="G6396" s="20">
        <f t="shared" si="992"/>
        <v>1</v>
      </c>
      <c r="H6396" s="20">
        <f t="shared" si="993"/>
        <v>24</v>
      </c>
      <c r="I6396" s="20">
        <f t="shared" si="998"/>
        <v>7</v>
      </c>
      <c r="J6396" s="21">
        <f t="shared" si="999"/>
        <v>39714</v>
      </c>
      <c r="K6396" s="21"/>
      <c r="L6396" s="21" t="str">
        <f t="shared" si="994"/>
        <v>Tuesday</v>
      </c>
      <c r="M6396" s="20">
        <f t="shared" si="995"/>
        <v>9</v>
      </c>
      <c r="N6396" s="19">
        <v>4041</v>
      </c>
      <c r="O6396" s="4">
        <f>MATCH(N6396-1,'Supply Data'!$K$12:$K$17)+1</f>
        <v>4</v>
      </c>
      <c r="P6396">
        <f>INDEX('Supply Data'!$L$12:$L$17,'Demand Data'!O6396)</f>
        <v>50</v>
      </c>
      <c r="R6396" t="str">
        <f t="shared" si="996"/>
        <v>23-Sep-08 Tuesday 7</v>
      </c>
    </row>
    <row r="6397" spans="4:18" x14ac:dyDescent="0.35">
      <c r="D6397" s="21">
        <f t="shared" si="997"/>
        <v>39714.291666651166</v>
      </c>
      <c r="E6397" s="21" t="b">
        <f t="shared" si="990"/>
        <v>0</v>
      </c>
      <c r="F6397" s="21" t="b">
        <f t="shared" si="991"/>
        <v>0</v>
      </c>
      <c r="G6397" s="20">
        <f t="shared" si="992"/>
        <v>1</v>
      </c>
      <c r="H6397" s="20">
        <f t="shared" si="993"/>
        <v>24</v>
      </c>
      <c r="I6397" s="20">
        <f t="shared" si="998"/>
        <v>8</v>
      </c>
      <c r="J6397" s="21">
        <f t="shared" si="999"/>
        <v>39714</v>
      </c>
      <c r="K6397" s="21"/>
      <c r="L6397" s="21" t="str">
        <f t="shared" si="994"/>
        <v>Tuesday</v>
      </c>
      <c r="M6397" s="20">
        <f t="shared" si="995"/>
        <v>9</v>
      </c>
      <c r="N6397" s="19">
        <v>4810.5</v>
      </c>
      <c r="O6397" s="4">
        <f>MATCH(N6397-1,'Supply Data'!$K$12:$K$17)+1</f>
        <v>5</v>
      </c>
      <c r="P6397">
        <f>INDEX('Supply Data'!$L$12:$L$17,'Demand Data'!O6397)</f>
        <v>75</v>
      </c>
      <c r="R6397" t="str">
        <f t="shared" si="996"/>
        <v>23-Sep-08 Tuesday 8</v>
      </c>
    </row>
    <row r="6398" spans="4:18" x14ac:dyDescent="0.35">
      <c r="D6398" s="21">
        <f t="shared" si="997"/>
        <v>39714.333333317831</v>
      </c>
      <c r="E6398" s="21" t="b">
        <f t="shared" si="990"/>
        <v>0</v>
      </c>
      <c r="F6398" s="21" t="b">
        <f t="shared" si="991"/>
        <v>0</v>
      </c>
      <c r="G6398" s="20">
        <f t="shared" si="992"/>
        <v>1</v>
      </c>
      <c r="H6398" s="20">
        <f t="shared" si="993"/>
        <v>24</v>
      </c>
      <c r="I6398" s="20">
        <f t="shared" si="998"/>
        <v>9</v>
      </c>
      <c r="J6398" s="21">
        <f t="shared" si="999"/>
        <v>39714</v>
      </c>
      <c r="K6398" s="21"/>
      <c r="L6398" s="21" t="str">
        <f t="shared" si="994"/>
        <v>Tuesday</v>
      </c>
      <c r="M6398" s="20">
        <f t="shared" si="995"/>
        <v>9</v>
      </c>
      <c r="N6398" s="19">
        <v>5401.5</v>
      </c>
      <c r="O6398" s="4">
        <f>MATCH(N6398-1,'Supply Data'!$K$12:$K$17)+1</f>
        <v>5</v>
      </c>
      <c r="P6398">
        <f>INDEX('Supply Data'!$L$12:$L$17,'Demand Data'!O6398)</f>
        <v>75</v>
      </c>
      <c r="R6398" t="str">
        <f t="shared" si="996"/>
        <v>23-Sep-08 Tuesday 9</v>
      </c>
    </row>
    <row r="6399" spans="4:18" x14ac:dyDescent="0.35">
      <c r="D6399" s="21">
        <f t="shared" si="997"/>
        <v>39714.374999984495</v>
      </c>
      <c r="E6399" s="21" t="b">
        <f t="shared" si="990"/>
        <v>0</v>
      </c>
      <c r="F6399" s="21" t="b">
        <f t="shared" si="991"/>
        <v>0</v>
      </c>
      <c r="G6399" s="20">
        <f t="shared" si="992"/>
        <v>1</v>
      </c>
      <c r="H6399" s="20">
        <f t="shared" si="993"/>
        <v>24</v>
      </c>
      <c r="I6399" s="20">
        <f t="shared" si="998"/>
        <v>10</v>
      </c>
      <c r="J6399" s="21">
        <f t="shared" si="999"/>
        <v>39714</v>
      </c>
      <c r="K6399" s="21"/>
      <c r="L6399" s="21" t="str">
        <f t="shared" si="994"/>
        <v>Tuesday</v>
      </c>
      <c r="M6399" s="20">
        <f t="shared" si="995"/>
        <v>9</v>
      </c>
      <c r="N6399" s="19">
        <v>5694</v>
      </c>
      <c r="O6399" s="4">
        <f>MATCH(N6399-1,'Supply Data'!$K$12:$K$17)+1</f>
        <v>5</v>
      </c>
      <c r="P6399">
        <f>INDEX('Supply Data'!$L$12:$L$17,'Demand Data'!O6399)</f>
        <v>75</v>
      </c>
      <c r="R6399" t="str">
        <f t="shared" si="996"/>
        <v>23-Sep-08 Tuesday 10</v>
      </c>
    </row>
    <row r="6400" spans="4:18" x14ac:dyDescent="0.35">
      <c r="D6400" s="21">
        <f t="shared" si="997"/>
        <v>39714.416666651159</v>
      </c>
      <c r="E6400" s="21" t="b">
        <f t="shared" si="990"/>
        <v>0</v>
      </c>
      <c r="F6400" s="21" t="b">
        <f t="shared" si="991"/>
        <v>0</v>
      </c>
      <c r="G6400" s="20">
        <f t="shared" si="992"/>
        <v>1</v>
      </c>
      <c r="H6400" s="20">
        <f t="shared" si="993"/>
        <v>24</v>
      </c>
      <c r="I6400" s="20">
        <f t="shared" si="998"/>
        <v>11</v>
      </c>
      <c r="J6400" s="21">
        <f t="shared" si="999"/>
        <v>39714</v>
      </c>
      <c r="K6400" s="21"/>
      <c r="L6400" s="21" t="str">
        <f t="shared" si="994"/>
        <v>Tuesday</v>
      </c>
      <c r="M6400" s="20">
        <f t="shared" si="995"/>
        <v>9</v>
      </c>
      <c r="N6400" s="19">
        <v>5917.5</v>
      </c>
      <c r="O6400" s="4">
        <f>MATCH(N6400-1,'Supply Data'!$K$12:$K$17)+1</f>
        <v>5</v>
      </c>
      <c r="P6400">
        <f>INDEX('Supply Data'!$L$12:$L$17,'Demand Data'!O6400)</f>
        <v>75</v>
      </c>
      <c r="R6400" t="str">
        <f t="shared" si="996"/>
        <v>23-Sep-08 Tuesday 11</v>
      </c>
    </row>
    <row r="6401" spans="4:18" x14ac:dyDescent="0.35">
      <c r="D6401" s="21">
        <f t="shared" si="997"/>
        <v>39714.458333317823</v>
      </c>
      <c r="E6401" s="21" t="b">
        <f t="shared" si="990"/>
        <v>0</v>
      </c>
      <c r="F6401" s="21" t="b">
        <f t="shared" si="991"/>
        <v>0</v>
      </c>
      <c r="G6401" s="20">
        <f t="shared" si="992"/>
        <v>1</v>
      </c>
      <c r="H6401" s="20">
        <f t="shared" si="993"/>
        <v>24</v>
      </c>
      <c r="I6401" s="20">
        <f t="shared" si="998"/>
        <v>12</v>
      </c>
      <c r="J6401" s="21">
        <f t="shared" si="999"/>
        <v>39714</v>
      </c>
      <c r="K6401" s="21"/>
      <c r="L6401" s="21" t="str">
        <f t="shared" si="994"/>
        <v>Tuesday</v>
      </c>
      <c r="M6401" s="20">
        <f t="shared" si="995"/>
        <v>9</v>
      </c>
      <c r="N6401" s="19">
        <v>5457</v>
      </c>
      <c r="O6401" s="4">
        <f>MATCH(N6401-1,'Supply Data'!$K$12:$K$17)+1</f>
        <v>5</v>
      </c>
      <c r="P6401">
        <f>INDEX('Supply Data'!$L$12:$L$17,'Demand Data'!O6401)</f>
        <v>75</v>
      </c>
      <c r="R6401" t="str">
        <f t="shared" si="996"/>
        <v>23-Sep-08 Tuesday 12</v>
      </c>
    </row>
    <row r="6402" spans="4:18" x14ac:dyDescent="0.35">
      <c r="D6402" s="21">
        <f t="shared" si="997"/>
        <v>39714.499999984488</v>
      </c>
      <c r="E6402" s="21" t="b">
        <f t="shared" si="990"/>
        <v>0</v>
      </c>
      <c r="F6402" s="21" t="b">
        <f t="shared" si="991"/>
        <v>0</v>
      </c>
      <c r="G6402" s="20">
        <f t="shared" si="992"/>
        <v>1</v>
      </c>
      <c r="H6402" s="20">
        <f t="shared" si="993"/>
        <v>24</v>
      </c>
      <c r="I6402" s="20">
        <f t="shared" si="998"/>
        <v>13</v>
      </c>
      <c r="J6402" s="21">
        <f t="shared" si="999"/>
        <v>39714</v>
      </c>
      <c r="K6402" s="21"/>
      <c r="L6402" s="21" t="str">
        <f t="shared" si="994"/>
        <v>Tuesday</v>
      </c>
      <c r="M6402" s="20">
        <f t="shared" si="995"/>
        <v>9</v>
      </c>
      <c r="N6402" s="19">
        <v>5853</v>
      </c>
      <c r="O6402" s="4">
        <f>MATCH(N6402-1,'Supply Data'!$K$12:$K$17)+1</f>
        <v>5</v>
      </c>
      <c r="P6402">
        <f>INDEX('Supply Data'!$L$12:$L$17,'Demand Data'!O6402)</f>
        <v>75</v>
      </c>
      <c r="R6402" t="str">
        <f t="shared" si="996"/>
        <v>23-Sep-08 Tuesday 13</v>
      </c>
    </row>
    <row r="6403" spans="4:18" x14ac:dyDescent="0.35">
      <c r="D6403" s="21">
        <f t="shared" si="997"/>
        <v>39714.541666651152</v>
      </c>
      <c r="E6403" s="21" t="b">
        <f t="shared" si="990"/>
        <v>0</v>
      </c>
      <c r="F6403" s="21" t="b">
        <f t="shared" si="991"/>
        <v>0</v>
      </c>
      <c r="G6403" s="20">
        <f t="shared" si="992"/>
        <v>1</v>
      </c>
      <c r="H6403" s="20">
        <f t="shared" si="993"/>
        <v>24</v>
      </c>
      <c r="I6403" s="20">
        <f t="shared" si="998"/>
        <v>14</v>
      </c>
      <c r="J6403" s="21">
        <f t="shared" si="999"/>
        <v>39714</v>
      </c>
      <c r="K6403" s="21"/>
      <c r="L6403" s="21" t="str">
        <f t="shared" si="994"/>
        <v>Tuesday</v>
      </c>
      <c r="M6403" s="20">
        <f t="shared" si="995"/>
        <v>9</v>
      </c>
      <c r="N6403" s="19">
        <v>5973</v>
      </c>
      <c r="O6403" s="4">
        <f>MATCH(N6403-1,'Supply Data'!$K$12:$K$17)+1</f>
        <v>5</v>
      </c>
      <c r="P6403">
        <f>INDEX('Supply Data'!$L$12:$L$17,'Demand Data'!O6403)</f>
        <v>75</v>
      </c>
      <c r="R6403" t="str">
        <f t="shared" si="996"/>
        <v>23-Sep-08 Tuesday 14</v>
      </c>
    </row>
    <row r="6404" spans="4:18" x14ac:dyDescent="0.35">
      <c r="D6404" s="21">
        <f t="shared" si="997"/>
        <v>39714.583333317816</v>
      </c>
      <c r="E6404" s="21" t="b">
        <f t="shared" si="990"/>
        <v>0</v>
      </c>
      <c r="F6404" s="21" t="b">
        <f t="shared" si="991"/>
        <v>0</v>
      </c>
      <c r="G6404" s="20">
        <f t="shared" si="992"/>
        <v>1</v>
      </c>
      <c r="H6404" s="20">
        <f t="shared" si="993"/>
        <v>24</v>
      </c>
      <c r="I6404" s="20">
        <f t="shared" si="998"/>
        <v>15</v>
      </c>
      <c r="J6404" s="21">
        <f t="shared" si="999"/>
        <v>39714</v>
      </c>
      <c r="K6404" s="21"/>
      <c r="L6404" s="21" t="str">
        <f t="shared" si="994"/>
        <v>Tuesday</v>
      </c>
      <c r="M6404" s="20">
        <f t="shared" si="995"/>
        <v>9</v>
      </c>
      <c r="N6404" s="19">
        <v>5593.5</v>
      </c>
      <c r="O6404" s="4">
        <f>MATCH(N6404-1,'Supply Data'!$K$12:$K$17)+1</f>
        <v>5</v>
      </c>
      <c r="P6404">
        <f>INDEX('Supply Data'!$L$12:$L$17,'Demand Data'!O6404)</f>
        <v>75</v>
      </c>
      <c r="R6404" t="str">
        <f t="shared" si="996"/>
        <v>23-Sep-08 Tuesday 15</v>
      </c>
    </row>
    <row r="6405" spans="4:18" x14ac:dyDescent="0.35">
      <c r="D6405" s="21">
        <f t="shared" si="997"/>
        <v>39714.62499998448</v>
      </c>
      <c r="E6405" s="21" t="b">
        <f t="shared" si="990"/>
        <v>0</v>
      </c>
      <c r="F6405" s="21" t="b">
        <f t="shared" si="991"/>
        <v>0</v>
      </c>
      <c r="G6405" s="20">
        <f t="shared" si="992"/>
        <v>1</v>
      </c>
      <c r="H6405" s="20">
        <f t="shared" si="993"/>
        <v>24</v>
      </c>
      <c r="I6405" s="20">
        <f t="shared" si="998"/>
        <v>16</v>
      </c>
      <c r="J6405" s="21">
        <f t="shared" si="999"/>
        <v>39714</v>
      </c>
      <c r="K6405" s="21"/>
      <c r="L6405" s="21" t="str">
        <f t="shared" si="994"/>
        <v>Tuesday</v>
      </c>
      <c r="M6405" s="20">
        <f t="shared" si="995"/>
        <v>9</v>
      </c>
      <c r="N6405" s="19">
        <v>5688</v>
      </c>
      <c r="O6405" s="4">
        <f>MATCH(N6405-1,'Supply Data'!$K$12:$K$17)+1</f>
        <v>5</v>
      </c>
      <c r="P6405">
        <f>INDEX('Supply Data'!$L$12:$L$17,'Demand Data'!O6405)</f>
        <v>75</v>
      </c>
      <c r="R6405" t="str">
        <f t="shared" si="996"/>
        <v>23-Sep-08 Tuesday 16</v>
      </c>
    </row>
    <row r="6406" spans="4:18" x14ac:dyDescent="0.35">
      <c r="D6406" s="21">
        <f t="shared" si="997"/>
        <v>39714.666666651145</v>
      </c>
      <c r="E6406" s="21" t="b">
        <f t="shared" ref="E6406:E6469" si="1000">D6406=$D$2</f>
        <v>0</v>
      </c>
      <c r="F6406" s="21" t="b">
        <f t="shared" ref="F6406:F6469" si="1001">D6406=$E$2</f>
        <v>0</v>
      </c>
      <c r="G6406" s="20">
        <f t="shared" si="992"/>
        <v>1</v>
      </c>
      <c r="H6406" s="20">
        <f t="shared" si="993"/>
        <v>24</v>
      </c>
      <c r="I6406" s="20">
        <f t="shared" si="998"/>
        <v>17</v>
      </c>
      <c r="J6406" s="21">
        <f t="shared" si="999"/>
        <v>39714</v>
      </c>
      <c r="K6406" s="21"/>
      <c r="L6406" s="21" t="str">
        <f t="shared" si="994"/>
        <v>Tuesday</v>
      </c>
      <c r="M6406" s="20">
        <f t="shared" si="995"/>
        <v>9</v>
      </c>
      <c r="N6406" s="19">
        <v>5530.5</v>
      </c>
      <c r="O6406" s="4">
        <f>MATCH(N6406-1,'Supply Data'!$K$12:$K$17)+1</f>
        <v>5</v>
      </c>
      <c r="P6406">
        <f>INDEX('Supply Data'!$L$12:$L$17,'Demand Data'!O6406)</f>
        <v>75</v>
      </c>
      <c r="R6406" t="str">
        <f t="shared" si="996"/>
        <v>23-Sep-08 Tuesday 17</v>
      </c>
    </row>
    <row r="6407" spans="4:18" x14ac:dyDescent="0.35">
      <c r="D6407" s="21">
        <f t="shared" si="997"/>
        <v>39714.708333317809</v>
      </c>
      <c r="E6407" s="21" t="b">
        <f t="shared" si="1000"/>
        <v>0</v>
      </c>
      <c r="F6407" s="21" t="b">
        <f t="shared" si="1001"/>
        <v>0</v>
      </c>
      <c r="G6407" s="20">
        <f t="shared" ref="G6407:G6470" si="1002">IF(E6407,2,IF(F6407,3,1))</f>
        <v>1</v>
      </c>
      <c r="H6407" s="20">
        <f t="shared" ref="H6407:H6470" si="1003">CHOOSE(G6407,24,23,25)</f>
        <v>24</v>
      </c>
      <c r="I6407" s="20">
        <f t="shared" si="998"/>
        <v>18</v>
      </c>
      <c r="J6407" s="21">
        <f t="shared" si="999"/>
        <v>39714</v>
      </c>
      <c r="K6407" s="21"/>
      <c r="L6407" s="21" t="str">
        <f t="shared" ref="L6407:L6470" si="1004">TEXT(J6407,"ddddd")</f>
        <v>Tuesday</v>
      </c>
      <c r="M6407" s="20">
        <f t="shared" ref="M6407:M6470" si="1005">MONTH(D6407)</f>
        <v>9</v>
      </c>
      <c r="N6407" s="19">
        <v>5977.5</v>
      </c>
      <c r="O6407" s="4">
        <f>MATCH(N6407-1,'Supply Data'!$K$12:$K$17)+1</f>
        <v>5</v>
      </c>
      <c r="P6407">
        <f>INDEX('Supply Data'!$L$12:$L$17,'Demand Data'!O6407)</f>
        <v>75</v>
      </c>
      <c r="R6407" t="str">
        <f t="shared" ref="R6407:R6470" si="1006">TEXT(D6407,"dd-mmm-yy ddddd")&amp;" "&amp;I6407</f>
        <v>23-Sep-08 Tuesday 18</v>
      </c>
    </row>
    <row r="6408" spans="4:18" x14ac:dyDescent="0.35">
      <c r="D6408" s="21">
        <f t="shared" ref="D6408:D6471" si="1007">D6407+1/24</f>
        <v>39714.749999984473</v>
      </c>
      <c r="E6408" s="21" t="b">
        <f t="shared" si="1000"/>
        <v>0</v>
      </c>
      <c r="F6408" s="21" t="b">
        <f t="shared" si="1001"/>
        <v>0</v>
      </c>
      <c r="G6408" s="20">
        <f t="shared" si="1002"/>
        <v>1</v>
      </c>
      <c r="H6408" s="20">
        <f t="shared" si="1003"/>
        <v>24</v>
      </c>
      <c r="I6408" s="20">
        <f t="shared" ref="I6408:I6471" si="1008">IF(I6407&gt;=H6408,1,I6407+1)</f>
        <v>19</v>
      </c>
      <c r="J6408" s="21">
        <f t="shared" ref="J6408:J6471" si="1009">IF(I6408=1,J6407+1,J6407)</f>
        <v>39714</v>
      </c>
      <c r="K6408" s="21"/>
      <c r="L6408" s="21" t="str">
        <f t="shared" si="1004"/>
        <v>Tuesday</v>
      </c>
      <c r="M6408" s="20">
        <f t="shared" si="1005"/>
        <v>9</v>
      </c>
      <c r="N6408" s="19">
        <v>5875.5</v>
      </c>
      <c r="O6408" s="4">
        <f>MATCH(N6408-1,'Supply Data'!$K$12:$K$17)+1</f>
        <v>5</v>
      </c>
      <c r="P6408">
        <f>INDEX('Supply Data'!$L$12:$L$17,'Demand Data'!O6408)</f>
        <v>75</v>
      </c>
      <c r="R6408" t="str">
        <f t="shared" si="1006"/>
        <v>23-Sep-08 Tuesday 19</v>
      </c>
    </row>
    <row r="6409" spans="4:18" x14ac:dyDescent="0.35">
      <c r="D6409" s="21">
        <f t="shared" si="1007"/>
        <v>39714.791666651137</v>
      </c>
      <c r="E6409" s="21" t="b">
        <f t="shared" si="1000"/>
        <v>0</v>
      </c>
      <c r="F6409" s="21" t="b">
        <f t="shared" si="1001"/>
        <v>0</v>
      </c>
      <c r="G6409" s="20">
        <f t="shared" si="1002"/>
        <v>1</v>
      </c>
      <c r="H6409" s="20">
        <f t="shared" si="1003"/>
        <v>24</v>
      </c>
      <c r="I6409" s="20">
        <f t="shared" si="1008"/>
        <v>20</v>
      </c>
      <c r="J6409" s="21">
        <f t="shared" si="1009"/>
        <v>39714</v>
      </c>
      <c r="K6409" s="21"/>
      <c r="L6409" s="21" t="str">
        <f t="shared" si="1004"/>
        <v>Tuesday</v>
      </c>
      <c r="M6409" s="20">
        <f t="shared" si="1005"/>
        <v>9</v>
      </c>
      <c r="N6409" s="19">
        <v>5401.5</v>
      </c>
      <c r="O6409" s="4">
        <f>MATCH(N6409-1,'Supply Data'!$K$12:$K$17)+1</f>
        <v>5</v>
      </c>
      <c r="P6409">
        <f>INDEX('Supply Data'!$L$12:$L$17,'Demand Data'!O6409)</f>
        <v>75</v>
      </c>
      <c r="R6409" t="str">
        <f t="shared" si="1006"/>
        <v>23-Sep-08 Tuesday 20</v>
      </c>
    </row>
    <row r="6410" spans="4:18" x14ac:dyDescent="0.35">
      <c r="D6410" s="21">
        <f t="shared" si="1007"/>
        <v>39714.833333317802</v>
      </c>
      <c r="E6410" s="21" t="b">
        <f t="shared" si="1000"/>
        <v>0</v>
      </c>
      <c r="F6410" s="21" t="b">
        <f t="shared" si="1001"/>
        <v>0</v>
      </c>
      <c r="G6410" s="20">
        <f t="shared" si="1002"/>
        <v>1</v>
      </c>
      <c r="H6410" s="20">
        <f t="shared" si="1003"/>
        <v>24</v>
      </c>
      <c r="I6410" s="20">
        <f t="shared" si="1008"/>
        <v>21</v>
      </c>
      <c r="J6410" s="21">
        <f t="shared" si="1009"/>
        <v>39714</v>
      </c>
      <c r="K6410" s="21"/>
      <c r="L6410" s="21" t="str">
        <f t="shared" si="1004"/>
        <v>Tuesday</v>
      </c>
      <c r="M6410" s="20">
        <f t="shared" si="1005"/>
        <v>9</v>
      </c>
      <c r="N6410" s="19">
        <v>5514</v>
      </c>
      <c r="O6410" s="4">
        <f>MATCH(N6410-1,'Supply Data'!$K$12:$K$17)+1</f>
        <v>5</v>
      </c>
      <c r="P6410">
        <f>INDEX('Supply Data'!$L$12:$L$17,'Demand Data'!O6410)</f>
        <v>75</v>
      </c>
      <c r="R6410" t="str">
        <f t="shared" si="1006"/>
        <v>23-Sep-08 Tuesday 21</v>
      </c>
    </row>
    <row r="6411" spans="4:18" x14ac:dyDescent="0.35">
      <c r="D6411" s="21">
        <f t="shared" si="1007"/>
        <v>39714.874999984466</v>
      </c>
      <c r="E6411" s="21" t="b">
        <f t="shared" si="1000"/>
        <v>0</v>
      </c>
      <c r="F6411" s="21" t="b">
        <f t="shared" si="1001"/>
        <v>0</v>
      </c>
      <c r="G6411" s="20">
        <f t="shared" si="1002"/>
        <v>1</v>
      </c>
      <c r="H6411" s="20">
        <f t="shared" si="1003"/>
        <v>24</v>
      </c>
      <c r="I6411" s="20">
        <f t="shared" si="1008"/>
        <v>22</v>
      </c>
      <c r="J6411" s="21">
        <f t="shared" si="1009"/>
        <v>39714</v>
      </c>
      <c r="K6411" s="21"/>
      <c r="L6411" s="21" t="str">
        <f t="shared" si="1004"/>
        <v>Tuesday</v>
      </c>
      <c r="M6411" s="20">
        <f t="shared" si="1005"/>
        <v>9</v>
      </c>
      <c r="N6411" s="19">
        <v>4914</v>
      </c>
      <c r="O6411" s="4">
        <f>MATCH(N6411-1,'Supply Data'!$K$12:$K$17)+1</f>
        <v>5</v>
      </c>
      <c r="P6411">
        <f>INDEX('Supply Data'!$L$12:$L$17,'Demand Data'!O6411)</f>
        <v>75</v>
      </c>
      <c r="R6411" t="str">
        <f t="shared" si="1006"/>
        <v>23-Sep-08 Tuesday 22</v>
      </c>
    </row>
    <row r="6412" spans="4:18" x14ac:dyDescent="0.35">
      <c r="D6412" s="21">
        <f t="shared" si="1007"/>
        <v>39714.91666665113</v>
      </c>
      <c r="E6412" s="21" t="b">
        <f t="shared" si="1000"/>
        <v>0</v>
      </c>
      <c r="F6412" s="21" t="b">
        <f t="shared" si="1001"/>
        <v>0</v>
      </c>
      <c r="G6412" s="20">
        <f t="shared" si="1002"/>
        <v>1</v>
      </c>
      <c r="H6412" s="20">
        <f t="shared" si="1003"/>
        <v>24</v>
      </c>
      <c r="I6412" s="20">
        <f t="shared" si="1008"/>
        <v>23</v>
      </c>
      <c r="J6412" s="21">
        <f t="shared" si="1009"/>
        <v>39714</v>
      </c>
      <c r="K6412" s="21"/>
      <c r="L6412" s="21" t="str">
        <f t="shared" si="1004"/>
        <v>Tuesday</v>
      </c>
      <c r="M6412" s="20">
        <f t="shared" si="1005"/>
        <v>9</v>
      </c>
      <c r="N6412" s="19">
        <v>4513.5</v>
      </c>
      <c r="O6412" s="4">
        <f>MATCH(N6412-1,'Supply Data'!$K$12:$K$17)+1</f>
        <v>4</v>
      </c>
      <c r="P6412">
        <f>INDEX('Supply Data'!$L$12:$L$17,'Demand Data'!O6412)</f>
        <v>50</v>
      </c>
      <c r="R6412" t="str">
        <f t="shared" si="1006"/>
        <v>23-Sep-08 Tuesday 23</v>
      </c>
    </row>
    <row r="6413" spans="4:18" x14ac:dyDescent="0.35">
      <c r="D6413" s="21">
        <f t="shared" si="1007"/>
        <v>39714.958333317794</v>
      </c>
      <c r="E6413" s="21" t="b">
        <f t="shared" si="1000"/>
        <v>0</v>
      </c>
      <c r="F6413" s="21" t="b">
        <f t="shared" si="1001"/>
        <v>0</v>
      </c>
      <c r="G6413" s="20">
        <f t="shared" si="1002"/>
        <v>1</v>
      </c>
      <c r="H6413" s="20">
        <f t="shared" si="1003"/>
        <v>24</v>
      </c>
      <c r="I6413" s="20">
        <f t="shared" si="1008"/>
        <v>24</v>
      </c>
      <c r="J6413" s="21">
        <f t="shared" si="1009"/>
        <v>39714</v>
      </c>
      <c r="K6413" s="21"/>
      <c r="L6413" s="21" t="str">
        <f t="shared" si="1004"/>
        <v>Tuesday</v>
      </c>
      <c r="M6413" s="20">
        <f t="shared" si="1005"/>
        <v>9</v>
      </c>
      <c r="N6413" s="19">
        <v>4281</v>
      </c>
      <c r="O6413" s="4">
        <f>MATCH(N6413-1,'Supply Data'!$K$12:$K$17)+1</f>
        <v>4</v>
      </c>
      <c r="P6413">
        <f>INDEX('Supply Data'!$L$12:$L$17,'Demand Data'!O6413)</f>
        <v>50</v>
      </c>
      <c r="R6413" t="str">
        <f t="shared" si="1006"/>
        <v>23-Sep-08 Tuesday 24</v>
      </c>
    </row>
    <row r="6414" spans="4:18" x14ac:dyDescent="0.35">
      <c r="D6414" s="21">
        <f t="shared" si="1007"/>
        <v>39714.999999984459</v>
      </c>
      <c r="E6414" s="21" t="b">
        <f t="shared" si="1000"/>
        <v>0</v>
      </c>
      <c r="F6414" s="21" t="b">
        <f t="shared" si="1001"/>
        <v>0</v>
      </c>
      <c r="G6414" s="20">
        <f t="shared" si="1002"/>
        <v>1</v>
      </c>
      <c r="H6414" s="20">
        <f t="shared" si="1003"/>
        <v>24</v>
      </c>
      <c r="I6414" s="20">
        <f t="shared" si="1008"/>
        <v>1</v>
      </c>
      <c r="J6414" s="21">
        <f t="shared" si="1009"/>
        <v>39715</v>
      </c>
      <c r="K6414" s="21"/>
      <c r="L6414" s="21" t="str">
        <f t="shared" si="1004"/>
        <v>Wednesday</v>
      </c>
      <c r="M6414" s="20">
        <f t="shared" si="1005"/>
        <v>9</v>
      </c>
      <c r="N6414" s="19">
        <v>4110</v>
      </c>
      <c r="O6414" s="4">
        <f>MATCH(N6414-1,'Supply Data'!$K$12:$K$17)+1</f>
        <v>4</v>
      </c>
      <c r="P6414">
        <f>INDEX('Supply Data'!$L$12:$L$17,'Demand Data'!O6414)</f>
        <v>50</v>
      </c>
      <c r="R6414" t="str">
        <f t="shared" si="1006"/>
        <v>24-Sep-08 Wednesday 1</v>
      </c>
    </row>
    <row r="6415" spans="4:18" x14ac:dyDescent="0.35">
      <c r="D6415" s="21">
        <f t="shared" si="1007"/>
        <v>39715.041666651123</v>
      </c>
      <c r="E6415" s="21" t="b">
        <f t="shared" si="1000"/>
        <v>0</v>
      </c>
      <c r="F6415" s="21" t="b">
        <f t="shared" si="1001"/>
        <v>0</v>
      </c>
      <c r="G6415" s="20">
        <f t="shared" si="1002"/>
        <v>1</v>
      </c>
      <c r="H6415" s="20">
        <f t="shared" si="1003"/>
        <v>24</v>
      </c>
      <c r="I6415" s="20">
        <f t="shared" si="1008"/>
        <v>2</v>
      </c>
      <c r="J6415" s="21">
        <f t="shared" si="1009"/>
        <v>39715</v>
      </c>
      <c r="K6415" s="21"/>
      <c r="L6415" s="21" t="str">
        <f t="shared" si="1004"/>
        <v>Wednesday</v>
      </c>
      <c r="M6415" s="20">
        <f t="shared" si="1005"/>
        <v>9</v>
      </c>
      <c r="N6415" s="19">
        <v>4008</v>
      </c>
      <c r="O6415" s="4">
        <f>MATCH(N6415-1,'Supply Data'!$K$12:$K$17)+1</f>
        <v>4</v>
      </c>
      <c r="P6415">
        <f>INDEX('Supply Data'!$L$12:$L$17,'Demand Data'!O6415)</f>
        <v>50</v>
      </c>
      <c r="R6415" t="str">
        <f t="shared" si="1006"/>
        <v>24-Sep-08 Wednesday 2</v>
      </c>
    </row>
    <row r="6416" spans="4:18" x14ac:dyDescent="0.35">
      <c r="D6416" s="21">
        <f t="shared" si="1007"/>
        <v>39715.083333317787</v>
      </c>
      <c r="E6416" s="21" t="b">
        <f t="shared" si="1000"/>
        <v>0</v>
      </c>
      <c r="F6416" s="21" t="b">
        <f t="shared" si="1001"/>
        <v>0</v>
      </c>
      <c r="G6416" s="20">
        <f t="shared" si="1002"/>
        <v>1</v>
      </c>
      <c r="H6416" s="20">
        <f t="shared" si="1003"/>
        <v>24</v>
      </c>
      <c r="I6416" s="20">
        <f t="shared" si="1008"/>
        <v>3</v>
      </c>
      <c r="J6416" s="21">
        <f t="shared" si="1009"/>
        <v>39715</v>
      </c>
      <c r="K6416" s="21"/>
      <c r="L6416" s="21" t="str">
        <f t="shared" si="1004"/>
        <v>Wednesday</v>
      </c>
      <c r="M6416" s="20">
        <f t="shared" si="1005"/>
        <v>9</v>
      </c>
      <c r="N6416" s="19">
        <v>3888</v>
      </c>
      <c r="O6416" s="4">
        <f>MATCH(N6416-1,'Supply Data'!$K$12:$K$17)+1</f>
        <v>4</v>
      </c>
      <c r="P6416">
        <f>INDEX('Supply Data'!$L$12:$L$17,'Demand Data'!O6416)</f>
        <v>50</v>
      </c>
      <c r="R6416" t="str">
        <f t="shared" si="1006"/>
        <v>24-Sep-08 Wednesday 3</v>
      </c>
    </row>
    <row r="6417" spans="4:18" x14ac:dyDescent="0.35">
      <c r="D6417" s="21">
        <f t="shared" si="1007"/>
        <v>39715.124999984451</v>
      </c>
      <c r="E6417" s="21" t="b">
        <f t="shared" si="1000"/>
        <v>0</v>
      </c>
      <c r="F6417" s="21" t="b">
        <f t="shared" si="1001"/>
        <v>0</v>
      </c>
      <c r="G6417" s="20">
        <f t="shared" si="1002"/>
        <v>1</v>
      </c>
      <c r="H6417" s="20">
        <f t="shared" si="1003"/>
        <v>24</v>
      </c>
      <c r="I6417" s="20">
        <f t="shared" si="1008"/>
        <v>4</v>
      </c>
      <c r="J6417" s="21">
        <f t="shared" si="1009"/>
        <v>39715</v>
      </c>
      <c r="K6417" s="21"/>
      <c r="L6417" s="21" t="str">
        <f t="shared" si="1004"/>
        <v>Wednesday</v>
      </c>
      <c r="M6417" s="20">
        <f t="shared" si="1005"/>
        <v>9</v>
      </c>
      <c r="N6417" s="19">
        <v>3894</v>
      </c>
      <c r="O6417" s="4">
        <f>MATCH(N6417-1,'Supply Data'!$K$12:$K$17)+1</f>
        <v>4</v>
      </c>
      <c r="P6417">
        <f>INDEX('Supply Data'!$L$12:$L$17,'Demand Data'!O6417)</f>
        <v>50</v>
      </c>
      <c r="R6417" t="str">
        <f t="shared" si="1006"/>
        <v>24-Sep-08 Wednesday 4</v>
      </c>
    </row>
    <row r="6418" spans="4:18" x14ac:dyDescent="0.35">
      <c r="D6418" s="21">
        <f t="shared" si="1007"/>
        <v>39715.166666651116</v>
      </c>
      <c r="E6418" s="21" t="b">
        <f t="shared" si="1000"/>
        <v>0</v>
      </c>
      <c r="F6418" s="21" t="b">
        <f t="shared" si="1001"/>
        <v>0</v>
      </c>
      <c r="G6418" s="20">
        <f t="shared" si="1002"/>
        <v>1</v>
      </c>
      <c r="H6418" s="20">
        <f t="shared" si="1003"/>
        <v>24</v>
      </c>
      <c r="I6418" s="20">
        <f t="shared" si="1008"/>
        <v>5</v>
      </c>
      <c r="J6418" s="21">
        <f t="shared" si="1009"/>
        <v>39715</v>
      </c>
      <c r="K6418" s="21"/>
      <c r="L6418" s="21" t="str">
        <f t="shared" si="1004"/>
        <v>Wednesday</v>
      </c>
      <c r="M6418" s="20">
        <f t="shared" si="1005"/>
        <v>9</v>
      </c>
      <c r="N6418" s="19">
        <v>4056</v>
      </c>
      <c r="O6418" s="4">
        <f>MATCH(N6418-1,'Supply Data'!$K$12:$K$17)+1</f>
        <v>4</v>
      </c>
      <c r="P6418">
        <f>INDEX('Supply Data'!$L$12:$L$17,'Demand Data'!O6418)</f>
        <v>50</v>
      </c>
      <c r="R6418" t="str">
        <f t="shared" si="1006"/>
        <v>24-Sep-08 Wednesday 5</v>
      </c>
    </row>
    <row r="6419" spans="4:18" x14ac:dyDescent="0.35">
      <c r="D6419" s="21">
        <f t="shared" si="1007"/>
        <v>39715.20833331778</v>
      </c>
      <c r="E6419" s="21" t="b">
        <f t="shared" si="1000"/>
        <v>0</v>
      </c>
      <c r="F6419" s="21" t="b">
        <f t="shared" si="1001"/>
        <v>0</v>
      </c>
      <c r="G6419" s="20">
        <f t="shared" si="1002"/>
        <v>1</v>
      </c>
      <c r="H6419" s="20">
        <f t="shared" si="1003"/>
        <v>24</v>
      </c>
      <c r="I6419" s="20">
        <f t="shared" si="1008"/>
        <v>6</v>
      </c>
      <c r="J6419" s="21">
        <f t="shared" si="1009"/>
        <v>39715</v>
      </c>
      <c r="K6419" s="21"/>
      <c r="L6419" s="21" t="str">
        <f t="shared" si="1004"/>
        <v>Wednesday</v>
      </c>
      <c r="M6419" s="20">
        <f t="shared" si="1005"/>
        <v>9</v>
      </c>
      <c r="N6419" s="19">
        <v>4189.5</v>
      </c>
      <c r="O6419" s="4">
        <f>MATCH(N6419-1,'Supply Data'!$K$12:$K$17)+1</f>
        <v>4</v>
      </c>
      <c r="P6419">
        <f>INDEX('Supply Data'!$L$12:$L$17,'Demand Data'!O6419)</f>
        <v>50</v>
      </c>
      <c r="R6419" t="str">
        <f t="shared" si="1006"/>
        <v>24-Sep-08 Wednesday 6</v>
      </c>
    </row>
    <row r="6420" spans="4:18" x14ac:dyDescent="0.35">
      <c r="D6420" s="21">
        <f t="shared" si="1007"/>
        <v>39715.249999984444</v>
      </c>
      <c r="E6420" s="21" t="b">
        <f t="shared" si="1000"/>
        <v>0</v>
      </c>
      <c r="F6420" s="21" t="b">
        <f t="shared" si="1001"/>
        <v>0</v>
      </c>
      <c r="G6420" s="20">
        <f t="shared" si="1002"/>
        <v>1</v>
      </c>
      <c r="H6420" s="20">
        <f t="shared" si="1003"/>
        <v>24</v>
      </c>
      <c r="I6420" s="20">
        <f t="shared" si="1008"/>
        <v>7</v>
      </c>
      <c r="J6420" s="21">
        <f t="shared" si="1009"/>
        <v>39715</v>
      </c>
      <c r="K6420" s="21"/>
      <c r="L6420" s="21" t="str">
        <f t="shared" si="1004"/>
        <v>Wednesday</v>
      </c>
      <c r="M6420" s="20">
        <f t="shared" si="1005"/>
        <v>9</v>
      </c>
      <c r="N6420" s="19">
        <v>4315.5</v>
      </c>
      <c r="O6420" s="4">
        <f>MATCH(N6420-1,'Supply Data'!$K$12:$K$17)+1</f>
        <v>4</v>
      </c>
      <c r="P6420">
        <f>INDEX('Supply Data'!$L$12:$L$17,'Demand Data'!O6420)</f>
        <v>50</v>
      </c>
      <c r="R6420" t="str">
        <f t="shared" si="1006"/>
        <v>24-Sep-08 Wednesday 7</v>
      </c>
    </row>
    <row r="6421" spans="4:18" x14ac:dyDescent="0.35">
      <c r="D6421" s="21">
        <f t="shared" si="1007"/>
        <v>39715.291666651108</v>
      </c>
      <c r="E6421" s="21" t="b">
        <f t="shared" si="1000"/>
        <v>0</v>
      </c>
      <c r="F6421" s="21" t="b">
        <f t="shared" si="1001"/>
        <v>0</v>
      </c>
      <c r="G6421" s="20">
        <f t="shared" si="1002"/>
        <v>1</v>
      </c>
      <c r="H6421" s="20">
        <f t="shared" si="1003"/>
        <v>24</v>
      </c>
      <c r="I6421" s="20">
        <f t="shared" si="1008"/>
        <v>8</v>
      </c>
      <c r="J6421" s="21">
        <f t="shared" si="1009"/>
        <v>39715</v>
      </c>
      <c r="K6421" s="21"/>
      <c r="L6421" s="21" t="str">
        <f t="shared" si="1004"/>
        <v>Wednesday</v>
      </c>
      <c r="M6421" s="20">
        <f t="shared" si="1005"/>
        <v>9</v>
      </c>
      <c r="N6421" s="19">
        <v>4896</v>
      </c>
      <c r="O6421" s="4">
        <f>MATCH(N6421-1,'Supply Data'!$K$12:$K$17)+1</f>
        <v>5</v>
      </c>
      <c r="P6421">
        <f>INDEX('Supply Data'!$L$12:$L$17,'Demand Data'!O6421)</f>
        <v>75</v>
      </c>
      <c r="R6421" t="str">
        <f t="shared" si="1006"/>
        <v>24-Sep-08 Wednesday 8</v>
      </c>
    </row>
    <row r="6422" spans="4:18" x14ac:dyDescent="0.35">
      <c r="D6422" s="21">
        <f t="shared" si="1007"/>
        <v>39715.333333317772</v>
      </c>
      <c r="E6422" s="21" t="b">
        <f t="shared" si="1000"/>
        <v>0</v>
      </c>
      <c r="F6422" s="21" t="b">
        <f t="shared" si="1001"/>
        <v>0</v>
      </c>
      <c r="G6422" s="20">
        <f t="shared" si="1002"/>
        <v>1</v>
      </c>
      <c r="H6422" s="20">
        <f t="shared" si="1003"/>
        <v>24</v>
      </c>
      <c r="I6422" s="20">
        <f t="shared" si="1008"/>
        <v>9</v>
      </c>
      <c r="J6422" s="21">
        <f t="shared" si="1009"/>
        <v>39715</v>
      </c>
      <c r="K6422" s="21"/>
      <c r="L6422" s="21" t="str">
        <f t="shared" si="1004"/>
        <v>Wednesday</v>
      </c>
      <c r="M6422" s="20">
        <f t="shared" si="1005"/>
        <v>9</v>
      </c>
      <c r="N6422" s="19">
        <v>5469</v>
      </c>
      <c r="O6422" s="4">
        <f>MATCH(N6422-1,'Supply Data'!$K$12:$K$17)+1</f>
        <v>5</v>
      </c>
      <c r="P6422">
        <f>INDEX('Supply Data'!$L$12:$L$17,'Demand Data'!O6422)</f>
        <v>75</v>
      </c>
      <c r="R6422" t="str">
        <f t="shared" si="1006"/>
        <v>24-Sep-08 Wednesday 9</v>
      </c>
    </row>
    <row r="6423" spans="4:18" x14ac:dyDescent="0.35">
      <c r="D6423" s="21">
        <f t="shared" si="1007"/>
        <v>39715.374999984437</v>
      </c>
      <c r="E6423" s="21" t="b">
        <f t="shared" si="1000"/>
        <v>0</v>
      </c>
      <c r="F6423" s="21" t="b">
        <f t="shared" si="1001"/>
        <v>0</v>
      </c>
      <c r="G6423" s="20">
        <f t="shared" si="1002"/>
        <v>1</v>
      </c>
      <c r="H6423" s="20">
        <f t="shared" si="1003"/>
        <v>24</v>
      </c>
      <c r="I6423" s="20">
        <f t="shared" si="1008"/>
        <v>10</v>
      </c>
      <c r="J6423" s="21">
        <f t="shared" si="1009"/>
        <v>39715</v>
      </c>
      <c r="K6423" s="21"/>
      <c r="L6423" s="21" t="str">
        <f t="shared" si="1004"/>
        <v>Wednesday</v>
      </c>
      <c r="M6423" s="20">
        <f t="shared" si="1005"/>
        <v>9</v>
      </c>
      <c r="N6423" s="19">
        <v>5695.5</v>
      </c>
      <c r="O6423" s="4">
        <f>MATCH(N6423-1,'Supply Data'!$K$12:$K$17)+1</f>
        <v>5</v>
      </c>
      <c r="P6423">
        <f>INDEX('Supply Data'!$L$12:$L$17,'Demand Data'!O6423)</f>
        <v>75</v>
      </c>
      <c r="R6423" t="str">
        <f t="shared" si="1006"/>
        <v>24-Sep-08 Wednesday 10</v>
      </c>
    </row>
    <row r="6424" spans="4:18" x14ac:dyDescent="0.35">
      <c r="D6424" s="21">
        <f t="shared" si="1007"/>
        <v>39715.416666651101</v>
      </c>
      <c r="E6424" s="21" t="b">
        <f t="shared" si="1000"/>
        <v>0</v>
      </c>
      <c r="F6424" s="21" t="b">
        <f t="shared" si="1001"/>
        <v>0</v>
      </c>
      <c r="G6424" s="20">
        <f t="shared" si="1002"/>
        <v>1</v>
      </c>
      <c r="H6424" s="20">
        <f t="shared" si="1003"/>
        <v>24</v>
      </c>
      <c r="I6424" s="20">
        <f t="shared" si="1008"/>
        <v>11</v>
      </c>
      <c r="J6424" s="21">
        <f t="shared" si="1009"/>
        <v>39715</v>
      </c>
      <c r="K6424" s="21"/>
      <c r="L6424" s="21" t="str">
        <f t="shared" si="1004"/>
        <v>Wednesday</v>
      </c>
      <c r="M6424" s="20">
        <f t="shared" si="1005"/>
        <v>9</v>
      </c>
      <c r="N6424" s="19">
        <v>5914.5</v>
      </c>
      <c r="O6424" s="4">
        <f>MATCH(N6424-1,'Supply Data'!$K$12:$K$17)+1</f>
        <v>5</v>
      </c>
      <c r="P6424">
        <f>INDEX('Supply Data'!$L$12:$L$17,'Demand Data'!O6424)</f>
        <v>75</v>
      </c>
      <c r="R6424" t="str">
        <f t="shared" si="1006"/>
        <v>24-Sep-08 Wednesday 11</v>
      </c>
    </row>
    <row r="6425" spans="4:18" x14ac:dyDescent="0.35">
      <c r="D6425" s="21">
        <f t="shared" si="1007"/>
        <v>39715.458333317765</v>
      </c>
      <c r="E6425" s="21" t="b">
        <f t="shared" si="1000"/>
        <v>0</v>
      </c>
      <c r="F6425" s="21" t="b">
        <f t="shared" si="1001"/>
        <v>0</v>
      </c>
      <c r="G6425" s="20">
        <f t="shared" si="1002"/>
        <v>1</v>
      </c>
      <c r="H6425" s="20">
        <f t="shared" si="1003"/>
        <v>24</v>
      </c>
      <c r="I6425" s="20">
        <f t="shared" si="1008"/>
        <v>12</v>
      </c>
      <c r="J6425" s="21">
        <f t="shared" si="1009"/>
        <v>39715</v>
      </c>
      <c r="K6425" s="21"/>
      <c r="L6425" s="21" t="str">
        <f t="shared" si="1004"/>
        <v>Wednesday</v>
      </c>
      <c r="M6425" s="20">
        <f t="shared" si="1005"/>
        <v>9</v>
      </c>
      <c r="N6425" s="19">
        <v>5695.5</v>
      </c>
      <c r="O6425" s="4">
        <f>MATCH(N6425-1,'Supply Data'!$K$12:$K$17)+1</f>
        <v>5</v>
      </c>
      <c r="P6425">
        <f>INDEX('Supply Data'!$L$12:$L$17,'Demand Data'!O6425)</f>
        <v>75</v>
      </c>
      <c r="R6425" t="str">
        <f t="shared" si="1006"/>
        <v>24-Sep-08 Wednesday 12</v>
      </c>
    </row>
    <row r="6426" spans="4:18" x14ac:dyDescent="0.35">
      <c r="D6426" s="21">
        <f t="shared" si="1007"/>
        <v>39715.499999984429</v>
      </c>
      <c r="E6426" s="21" t="b">
        <f t="shared" si="1000"/>
        <v>0</v>
      </c>
      <c r="F6426" s="21" t="b">
        <f t="shared" si="1001"/>
        <v>0</v>
      </c>
      <c r="G6426" s="20">
        <f t="shared" si="1002"/>
        <v>1</v>
      </c>
      <c r="H6426" s="20">
        <f t="shared" si="1003"/>
        <v>24</v>
      </c>
      <c r="I6426" s="20">
        <f t="shared" si="1008"/>
        <v>13</v>
      </c>
      <c r="J6426" s="21">
        <f t="shared" si="1009"/>
        <v>39715</v>
      </c>
      <c r="K6426" s="21"/>
      <c r="L6426" s="21" t="str">
        <f t="shared" si="1004"/>
        <v>Wednesday</v>
      </c>
      <c r="M6426" s="20">
        <f t="shared" si="1005"/>
        <v>9</v>
      </c>
      <c r="N6426" s="19">
        <v>5797.5</v>
      </c>
      <c r="O6426" s="4">
        <f>MATCH(N6426-1,'Supply Data'!$K$12:$K$17)+1</f>
        <v>5</v>
      </c>
      <c r="P6426">
        <f>INDEX('Supply Data'!$L$12:$L$17,'Demand Data'!O6426)</f>
        <v>75</v>
      </c>
      <c r="R6426" t="str">
        <f t="shared" si="1006"/>
        <v>24-Sep-08 Wednesday 13</v>
      </c>
    </row>
    <row r="6427" spans="4:18" x14ac:dyDescent="0.35">
      <c r="D6427" s="21">
        <f t="shared" si="1007"/>
        <v>39715.541666651094</v>
      </c>
      <c r="E6427" s="21" t="b">
        <f t="shared" si="1000"/>
        <v>0</v>
      </c>
      <c r="F6427" s="21" t="b">
        <f t="shared" si="1001"/>
        <v>0</v>
      </c>
      <c r="G6427" s="20">
        <f t="shared" si="1002"/>
        <v>1</v>
      </c>
      <c r="H6427" s="20">
        <f t="shared" si="1003"/>
        <v>24</v>
      </c>
      <c r="I6427" s="20">
        <f t="shared" si="1008"/>
        <v>14</v>
      </c>
      <c r="J6427" s="21">
        <f t="shared" si="1009"/>
        <v>39715</v>
      </c>
      <c r="K6427" s="21"/>
      <c r="L6427" s="21" t="str">
        <f t="shared" si="1004"/>
        <v>Wednesday</v>
      </c>
      <c r="M6427" s="20">
        <f t="shared" si="1005"/>
        <v>9</v>
      </c>
      <c r="N6427" s="19">
        <v>5926.5</v>
      </c>
      <c r="O6427" s="4">
        <f>MATCH(N6427-1,'Supply Data'!$K$12:$K$17)+1</f>
        <v>5</v>
      </c>
      <c r="P6427">
        <f>INDEX('Supply Data'!$L$12:$L$17,'Demand Data'!O6427)</f>
        <v>75</v>
      </c>
      <c r="R6427" t="str">
        <f t="shared" si="1006"/>
        <v>24-Sep-08 Wednesday 14</v>
      </c>
    </row>
    <row r="6428" spans="4:18" x14ac:dyDescent="0.35">
      <c r="D6428" s="21">
        <f t="shared" si="1007"/>
        <v>39715.583333317758</v>
      </c>
      <c r="E6428" s="21" t="b">
        <f t="shared" si="1000"/>
        <v>0</v>
      </c>
      <c r="F6428" s="21" t="b">
        <f t="shared" si="1001"/>
        <v>0</v>
      </c>
      <c r="G6428" s="20">
        <f t="shared" si="1002"/>
        <v>1</v>
      </c>
      <c r="H6428" s="20">
        <f t="shared" si="1003"/>
        <v>24</v>
      </c>
      <c r="I6428" s="20">
        <f t="shared" si="1008"/>
        <v>15</v>
      </c>
      <c r="J6428" s="21">
        <f t="shared" si="1009"/>
        <v>39715</v>
      </c>
      <c r="K6428" s="21"/>
      <c r="L6428" s="21" t="str">
        <f t="shared" si="1004"/>
        <v>Wednesday</v>
      </c>
      <c r="M6428" s="20">
        <f t="shared" si="1005"/>
        <v>9</v>
      </c>
      <c r="N6428" s="19">
        <v>5670</v>
      </c>
      <c r="O6428" s="4">
        <f>MATCH(N6428-1,'Supply Data'!$K$12:$K$17)+1</f>
        <v>5</v>
      </c>
      <c r="P6428">
        <f>INDEX('Supply Data'!$L$12:$L$17,'Demand Data'!O6428)</f>
        <v>75</v>
      </c>
      <c r="R6428" t="str">
        <f t="shared" si="1006"/>
        <v>24-Sep-08 Wednesday 15</v>
      </c>
    </row>
    <row r="6429" spans="4:18" x14ac:dyDescent="0.35">
      <c r="D6429" s="21">
        <f t="shared" si="1007"/>
        <v>39715.624999984422</v>
      </c>
      <c r="E6429" s="21" t="b">
        <f t="shared" si="1000"/>
        <v>0</v>
      </c>
      <c r="F6429" s="21" t="b">
        <f t="shared" si="1001"/>
        <v>0</v>
      </c>
      <c r="G6429" s="20">
        <f t="shared" si="1002"/>
        <v>1</v>
      </c>
      <c r="H6429" s="20">
        <f t="shared" si="1003"/>
        <v>24</v>
      </c>
      <c r="I6429" s="20">
        <f t="shared" si="1008"/>
        <v>16</v>
      </c>
      <c r="J6429" s="21">
        <f t="shared" si="1009"/>
        <v>39715</v>
      </c>
      <c r="K6429" s="21"/>
      <c r="L6429" s="21" t="str">
        <f t="shared" si="1004"/>
        <v>Wednesday</v>
      </c>
      <c r="M6429" s="20">
        <f t="shared" si="1005"/>
        <v>9</v>
      </c>
      <c r="N6429" s="19">
        <v>5595</v>
      </c>
      <c r="O6429" s="4">
        <f>MATCH(N6429-1,'Supply Data'!$K$12:$K$17)+1</f>
        <v>5</v>
      </c>
      <c r="P6429">
        <f>INDEX('Supply Data'!$L$12:$L$17,'Demand Data'!O6429)</f>
        <v>75</v>
      </c>
      <c r="R6429" t="str">
        <f t="shared" si="1006"/>
        <v>24-Sep-08 Wednesday 16</v>
      </c>
    </row>
    <row r="6430" spans="4:18" x14ac:dyDescent="0.35">
      <c r="D6430" s="21">
        <f t="shared" si="1007"/>
        <v>39715.666666651086</v>
      </c>
      <c r="E6430" s="21" t="b">
        <f t="shared" si="1000"/>
        <v>0</v>
      </c>
      <c r="F6430" s="21" t="b">
        <f t="shared" si="1001"/>
        <v>0</v>
      </c>
      <c r="G6430" s="20">
        <f t="shared" si="1002"/>
        <v>1</v>
      </c>
      <c r="H6430" s="20">
        <f t="shared" si="1003"/>
        <v>24</v>
      </c>
      <c r="I6430" s="20">
        <f t="shared" si="1008"/>
        <v>17</v>
      </c>
      <c r="J6430" s="21">
        <f t="shared" si="1009"/>
        <v>39715</v>
      </c>
      <c r="K6430" s="21"/>
      <c r="L6430" s="21" t="str">
        <f t="shared" si="1004"/>
        <v>Wednesday</v>
      </c>
      <c r="M6430" s="20">
        <f t="shared" si="1005"/>
        <v>9</v>
      </c>
      <c r="N6430" s="19">
        <v>5515.5</v>
      </c>
      <c r="O6430" s="4">
        <f>MATCH(N6430-1,'Supply Data'!$K$12:$K$17)+1</f>
        <v>5</v>
      </c>
      <c r="P6430">
        <f>INDEX('Supply Data'!$L$12:$L$17,'Demand Data'!O6430)</f>
        <v>75</v>
      </c>
      <c r="R6430" t="str">
        <f t="shared" si="1006"/>
        <v>24-Sep-08 Wednesday 17</v>
      </c>
    </row>
    <row r="6431" spans="4:18" x14ac:dyDescent="0.35">
      <c r="D6431" s="21">
        <f t="shared" si="1007"/>
        <v>39715.708333317751</v>
      </c>
      <c r="E6431" s="21" t="b">
        <f t="shared" si="1000"/>
        <v>0</v>
      </c>
      <c r="F6431" s="21" t="b">
        <f t="shared" si="1001"/>
        <v>0</v>
      </c>
      <c r="G6431" s="20">
        <f t="shared" si="1002"/>
        <v>1</v>
      </c>
      <c r="H6431" s="20">
        <f t="shared" si="1003"/>
        <v>24</v>
      </c>
      <c r="I6431" s="20">
        <f t="shared" si="1008"/>
        <v>18</v>
      </c>
      <c r="J6431" s="21">
        <f t="shared" si="1009"/>
        <v>39715</v>
      </c>
      <c r="K6431" s="21"/>
      <c r="L6431" s="21" t="str">
        <f t="shared" si="1004"/>
        <v>Wednesday</v>
      </c>
      <c r="M6431" s="20">
        <f t="shared" si="1005"/>
        <v>9</v>
      </c>
      <c r="N6431" s="19">
        <v>5973</v>
      </c>
      <c r="O6431" s="4">
        <f>MATCH(N6431-1,'Supply Data'!$K$12:$K$17)+1</f>
        <v>5</v>
      </c>
      <c r="P6431">
        <f>INDEX('Supply Data'!$L$12:$L$17,'Demand Data'!O6431)</f>
        <v>75</v>
      </c>
      <c r="R6431" t="str">
        <f t="shared" si="1006"/>
        <v>24-Sep-08 Wednesday 18</v>
      </c>
    </row>
    <row r="6432" spans="4:18" x14ac:dyDescent="0.35">
      <c r="D6432" s="21">
        <f t="shared" si="1007"/>
        <v>39715.749999984415</v>
      </c>
      <c r="E6432" s="21" t="b">
        <f t="shared" si="1000"/>
        <v>0</v>
      </c>
      <c r="F6432" s="21" t="b">
        <f t="shared" si="1001"/>
        <v>0</v>
      </c>
      <c r="G6432" s="20">
        <f t="shared" si="1002"/>
        <v>1</v>
      </c>
      <c r="H6432" s="20">
        <f t="shared" si="1003"/>
        <v>24</v>
      </c>
      <c r="I6432" s="20">
        <f t="shared" si="1008"/>
        <v>19</v>
      </c>
      <c r="J6432" s="21">
        <f t="shared" si="1009"/>
        <v>39715</v>
      </c>
      <c r="K6432" s="21"/>
      <c r="L6432" s="21" t="str">
        <f t="shared" si="1004"/>
        <v>Wednesday</v>
      </c>
      <c r="M6432" s="20">
        <f t="shared" si="1005"/>
        <v>9</v>
      </c>
      <c r="N6432" s="19">
        <v>6025.5</v>
      </c>
      <c r="O6432" s="4">
        <f>MATCH(N6432-1,'Supply Data'!$K$12:$K$17)+1</f>
        <v>5</v>
      </c>
      <c r="P6432">
        <f>INDEX('Supply Data'!$L$12:$L$17,'Demand Data'!O6432)</f>
        <v>75</v>
      </c>
      <c r="R6432" t="str">
        <f t="shared" si="1006"/>
        <v>24-Sep-08 Wednesday 19</v>
      </c>
    </row>
    <row r="6433" spans="4:18" x14ac:dyDescent="0.35">
      <c r="D6433" s="21">
        <f t="shared" si="1007"/>
        <v>39715.791666651079</v>
      </c>
      <c r="E6433" s="21" t="b">
        <f t="shared" si="1000"/>
        <v>0</v>
      </c>
      <c r="F6433" s="21" t="b">
        <f t="shared" si="1001"/>
        <v>0</v>
      </c>
      <c r="G6433" s="20">
        <f t="shared" si="1002"/>
        <v>1</v>
      </c>
      <c r="H6433" s="20">
        <f t="shared" si="1003"/>
        <v>24</v>
      </c>
      <c r="I6433" s="20">
        <f t="shared" si="1008"/>
        <v>20</v>
      </c>
      <c r="J6433" s="21">
        <f t="shared" si="1009"/>
        <v>39715</v>
      </c>
      <c r="K6433" s="21"/>
      <c r="L6433" s="21" t="str">
        <f t="shared" si="1004"/>
        <v>Wednesday</v>
      </c>
      <c r="M6433" s="20">
        <f t="shared" si="1005"/>
        <v>9</v>
      </c>
      <c r="N6433" s="19">
        <v>5850</v>
      </c>
      <c r="O6433" s="4">
        <f>MATCH(N6433-1,'Supply Data'!$K$12:$K$17)+1</f>
        <v>5</v>
      </c>
      <c r="P6433">
        <f>INDEX('Supply Data'!$L$12:$L$17,'Demand Data'!O6433)</f>
        <v>75</v>
      </c>
      <c r="R6433" t="str">
        <f t="shared" si="1006"/>
        <v>24-Sep-08 Wednesday 20</v>
      </c>
    </row>
    <row r="6434" spans="4:18" x14ac:dyDescent="0.35">
      <c r="D6434" s="21">
        <f t="shared" si="1007"/>
        <v>39715.833333317743</v>
      </c>
      <c r="E6434" s="21" t="b">
        <f t="shared" si="1000"/>
        <v>0</v>
      </c>
      <c r="F6434" s="21" t="b">
        <f t="shared" si="1001"/>
        <v>0</v>
      </c>
      <c r="G6434" s="20">
        <f t="shared" si="1002"/>
        <v>1</v>
      </c>
      <c r="H6434" s="20">
        <f t="shared" si="1003"/>
        <v>24</v>
      </c>
      <c r="I6434" s="20">
        <f t="shared" si="1008"/>
        <v>21</v>
      </c>
      <c r="J6434" s="21">
        <f t="shared" si="1009"/>
        <v>39715</v>
      </c>
      <c r="K6434" s="21"/>
      <c r="L6434" s="21" t="str">
        <f t="shared" si="1004"/>
        <v>Wednesday</v>
      </c>
      <c r="M6434" s="20">
        <f t="shared" si="1005"/>
        <v>9</v>
      </c>
      <c r="N6434" s="19">
        <v>5562</v>
      </c>
      <c r="O6434" s="4">
        <f>MATCH(N6434-1,'Supply Data'!$K$12:$K$17)+1</f>
        <v>5</v>
      </c>
      <c r="P6434">
        <f>INDEX('Supply Data'!$L$12:$L$17,'Demand Data'!O6434)</f>
        <v>75</v>
      </c>
      <c r="R6434" t="str">
        <f t="shared" si="1006"/>
        <v>24-Sep-08 Wednesday 21</v>
      </c>
    </row>
    <row r="6435" spans="4:18" x14ac:dyDescent="0.35">
      <c r="D6435" s="21">
        <f t="shared" si="1007"/>
        <v>39715.874999984408</v>
      </c>
      <c r="E6435" s="21" t="b">
        <f t="shared" si="1000"/>
        <v>0</v>
      </c>
      <c r="F6435" s="21" t="b">
        <f t="shared" si="1001"/>
        <v>0</v>
      </c>
      <c r="G6435" s="20">
        <f t="shared" si="1002"/>
        <v>1</v>
      </c>
      <c r="H6435" s="20">
        <f t="shared" si="1003"/>
        <v>24</v>
      </c>
      <c r="I6435" s="20">
        <f t="shared" si="1008"/>
        <v>22</v>
      </c>
      <c r="J6435" s="21">
        <f t="shared" si="1009"/>
        <v>39715</v>
      </c>
      <c r="K6435" s="21"/>
      <c r="L6435" s="21" t="str">
        <f t="shared" si="1004"/>
        <v>Wednesday</v>
      </c>
      <c r="M6435" s="20">
        <f t="shared" si="1005"/>
        <v>9</v>
      </c>
      <c r="N6435" s="19">
        <v>5044.5</v>
      </c>
      <c r="O6435" s="4">
        <f>MATCH(N6435-1,'Supply Data'!$K$12:$K$17)+1</f>
        <v>5</v>
      </c>
      <c r="P6435">
        <f>INDEX('Supply Data'!$L$12:$L$17,'Demand Data'!O6435)</f>
        <v>75</v>
      </c>
      <c r="R6435" t="str">
        <f t="shared" si="1006"/>
        <v>24-Sep-08 Wednesday 22</v>
      </c>
    </row>
    <row r="6436" spans="4:18" x14ac:dyDescent="0.35">
      <c r="D6436" s="21">
        <f t="shared" si="1007"/>
        <v>39715.916666651072</v>
      </c>
      <c r="E6436" s="21" t="b">
        <f t="shared" si="1000"/>
        <v>0</v>
      </c>
      <c r="F6436" s="21" t="b">
        <f t="shared" si="1001"/>
        <v>0</v>
      </c>
      <c r="G6436" s="20">
        <f t="shared" si="1002"/>
        <v>1</v>
      </c>
      <c r="H6436" s="20">
        <f t="shared" si="1003"/>
        <v>24</v>
      </c>
      <c r="I6436" s="20">
        <f t="shared" si="1008"/>
        <v>23</v>
      </c>
      <c r="J6436" s="21">
        <f t="shared" si="1009"/>
        <v>39715</v>
      </c>
      <c r="K6436" s="21"/>
      <c r="L6436" s="21" t="str">
        <f t="shared" si="1004"/>
        <v>Wednesday</v>
      </c>
      <c r="M6436" s="20">
        <f t="shared" si="1005"/>
        <v>9</v>
      </c>
      <c r="N6436" s="19">
        <v>4645.5</v>
      </c>
      <c r="O6436" s="4">
        <f>MATCH(N6436-1,'Supply Data'!$K$12:$K$17)+1</f>
        <v>4</v>
      </c>
      <c r="P6436">
        <f>INDEX('Supply Data'!$L$12:$L$17,'Demand Data'!O6436)</f>
        <v>50</v>
      </c>
      <c r="R6436" t="str">
        <f t="shared" si="1006"/>
        <v>24-Sep-08 Wednesday 23</v>
      </c>
    </row>
    <row r="6437" spans="4:18" x14ac:dyDescent="0.35">
      <c r="D6437" s="21">
        <f t="shared" si="1007"/>
        <v>39715.958333317736</v>
      </c>
      <c r="E6437" s="21" t="b">
        <f t="shared" si="1000"/>
        <v>0</v>
      </c>
      <c r="F6437" s="21" t="b">
        <f t="shared" si="1001"/>
        <v>0</v>
      </c>
      <c r="G6437" s="20">
        <f t="shared" si="1002"/>
        <v>1</v>
      </c>
      <c r="H6437" s="20">
        <f t="shared" si="1003"/>
        <v>24</v>
      </c>
      <c r="I6437" s="20">
        <f t="shared" si="1008"/>
        <v>24</v>
      </c>
      <c r="J6437" s="21">
        <f t="shared" si="1009"/>
        <v>39715</v>
      </c>
      <c r="K6437" s="21"/>
      <c r="L6437" s="21" t="str">
        <f t="shared" si="1004"/>
        <v>Wednesday</v>
      </c>
      <c r="M6437" s="20">
        <f t="shared" si="1005"/>
        <v>9</v>
      </c>
      <c r="N6437" s="19">
        <v>4492.5</v>
      </c>
      <c r="O6437" s="4">
        <f>MATCH(N6437-1,'Supply Data'!$K$12:$K$17)+1</f>
        <v>4</v>
      </c>
      <c r="P6437">
        <f>INDEX('Supply Data'!$L$12:$L$17,'Demand Data'!O6437)</f>
        <v>50</v>
      </c>
      <c r="R6437" t="str">
        <f t="shared" si="1006"/>
        <v>24-Sep-08 Wednesday 24</v>
      </c>
    </row>
    <row r="6438" spans="4:18" x14ac:dyDescent="0.35">
      <c r="D6438" s="21">
        <f t="shared" si="1007"/>
        <v>39715.9999999844</v>
      </c>
      <c r="E6438" s="21" t="b">
        <f t="shared" si="1000"/>
        <v>0</v>
      </c>
      <c r="F6438" s="21" t="b">
        <f t="shared" si="1001"/>
        <v>0</v>
      </c>
      <c r="G6438" s="20">
        <f t="shared" si="1002"/>
        <v>1</v>
      </c>
      <c r="H6438" s="20">
        <f t="shared" si="1003"/>
        <v>24</v>
      </c>
      <c r="I6438" s="20">
        <f t="shared" si="1008"/>
        <v>1</v>
      </c>
      <c r="J6438" s="21">
        <f t="shared" si="1009"/>
        <v>39716</v>
      </c>
      <c r="K6438" s="21"/>
      <c r="L6438" s="21" t="str">
        <f t="shared" si="1004"/>
        <v>Thursday</v>
      </c>
      <c r="M6438" s="20">
        <f t="shared" si="1005"/>
        <v>9</v>
      </c>
      <c r="N6438" s="19">
        <v>4303.5</v>
      </c>
      <c r="O6438" s="4">
        <f>MATCH(N6438-1,'Supply Data'!$K$12:$K$17)+1</f>
        <v>4</v>
      </c>
      <c r="P6438">
        <f>INDEX('Supply Data'!$L$12:$L$17,'Demand Data'!O6438)</f>
        <v>50</v>
      </c>
      <c r="R6438" t="str">
        <f t="shared" si="1006"/>
        <v>25-Sep-08 Thursday 1</v>
      </c>
    </row>
    <row r="6439" spans="4:18" x14ac:dyDescent="0.35">
      <c r="D6439" s="21">
        <f t="shared" si="1007"/>
        <v>39716.041666651065</v>
      </c>
      <c r="E6439" s="21" t="b">
        <f t="shared" si="1000"/>
        <v>0</v>
      </c>
      <c r="F6439" s="21" t="b">
        <f t="shared" si="1001"/>
        <v>0</v>
      </c>
      <c r="G6439" s="20">
        <f t="shared" si="1002"/>
        <v>1</v>
      </c>
      <c r="H6439" s="20">
        <f t="shared" si="1003"/>
        <v>24</v>
      </c>
      <c r="I6439" s="20">
        <f t="shared" si="1008"/>
        <v>2</v>
      </c>
      <c r="J6439" s="21">
        <f t="shared" si="1009"/>
        <v>39716</v>
      </c>
      <c r="K6439" s="21"/>
      <c r="L6439" s="21" t="str">
        <f t="shared" si="1004"/>
        <v>Thursday</v>
      </c>
      <c r="M6439" s="20">
        <f t="shared" si="1005"/>
        <v>9</v>
      </c>
      <c r="N6439" s="19">
        <v>4117.5</v>
      </c>
      <c r="O6439" s="4">
        <f>MATCH(N6439-1,'Supply Data'!$K$12:$K$17)+1</f>
        <v>4</v>
      </c>
      <c r="P6439">
        <f>INDEX('Supply Data'!$L$12:$L$17,'Demand Data'!O6439)</f>
        <v>50</v>
      </c>
      <c r="R6439" t="str">
        <f t="shared" si="1006"/>
        <v>25-Sep-08 Thursday 2</v>
      </c>
    </row>
    <row r="6440" spans="4:18" x14ac:dyDescent="0.35">
      <c r="D6440" s="21">
        <f t="shared" si="1007"/>
        <v>39716.083333317729</v>
      </c>
      <c r="E6440" s="21" t="b">
        <f t="shared" si="1000"/>
        <v>0</v>
      </c>
      <c r="F6440" s="21" t="b">
        <f t="shared" si="1001"/>
        <v>0</v>
      </c>
      <c r="G6440" s="20">
        <f t="shared" si="1002"/>
        <v>1</v>
      </c>
      <c r="H6440" s="20">
        <f t="shared" si="1003"/>
        <v>24</v>
      </c>
      <c r="I6440" s="20">
        <f t="shared" si="1008"/>
        <v>3</v>
      </c>
      <c r="J6440" s="21">
        <f t="shared" si="1009"/>
        <v>39716</v>
      </c>
      <c r="K6440" s="21"/>
      <c r="L6440" s="21" t="str">
        <f t="shared" si="1004"/>
        <v>Thursday</v>
      </c>
      <c r="M6440" s="20">
        <f t="shared" si="1005"/>
        <v>9</v>
      </c>
      <c r="N6440" s="19">
        <v>4033.5</v>
      </c>
      <c r="O6440" s="4">
        <f>MATCH(N6440-1,'Supply Data'!$K$12:$K$17)+1</f>
        <v>4</v>
      </c>
      <c r="P6440">
        <f>INDEX('Supply Data'!$L$12:$L$17,'Demand Data'!O6440)</f>
        <v>50</v>
      </c>
      <c r="R6440" t="str">
        <f t="shared" si="1006"/>
        <v>25-Sep-08 Thursday 3</v>
      </c>
    </row>
    <row r="6441" spans="4:18" x14ac:dyDescent="0.35">
      <c r="D6441" s="21">
        <f t="shared" si="1007"/>
        <v>39716.124999984393</v>
      </c>
      <c r="E6441" s="21" t="b">
        <f t="shared" si="1000"/>
        <v>0</v>
      </c>
      <c r="F6441" s="21" t="b">
        <f t="shared" si="1001"/>
        <v>0</v>
      </c>
      <c r="G6441" s="20">
        <f t="shared" si="1002"/>
        <v>1</v>
      </c>
      <c r="H6441" s="20">
        <f t="shared" si="1003"/>
        <v>24</v>
      </c>
      <c r="I6441" s="20">
        <f t="shared" si="1008"/>
        <v>4</v>
      </c>
      <c r="J6441" s="21">
        <f t="shared" si="1009"/>
        <v>39716</v>
      </c>
      <c r="K6441" s="21"/>
      <c r="L6441" s="21" t="str">
        <f t="shared" si="1004"/>
        <v>Thursday</v>
      </c>
      <c r="M6441" s="20">
        <f t="shared" si="1005"/>
        <v>9</v>
      </c>
      <c r="N6441" s="19">
        <v>3997.5</v>
      </c>
      <c r="O6441" s="4">
        <f>MATCH(N6441-1,'Supply Data'!$K$12:$K$17)+1</f>
        <v>4</v>
      </c>
      <c r="P6441">
        <f>INDEX('Supply Data'!$L$12:$L$17,'Demand Data'!O6441)</f>
        <v>50</v>
      </c>
      <c r="R6441" t="str">
        <f t="shared" si="1006"/>
        <v>25-Sep-08 Thursday 4</v>
      </c>
    </row>
    <row r="6442" spans="4:18" x14ac:dyDescent="0.35">
      <c r="D6442" s="21">
        <f t="shared" si="1007"/>
        <v>39716.166666651057</v>
      </c>
      <c r="E6442" s="21" t="b">
        <f t="shared" si="1000"/>
        <v>0</v>
      </c>
      <c r="F6442" s="21" t="b">
        <f t="shared" si="1001"/>
        <v>0</v>
      </c>
      <c r="G6442" s="20">
        <f t="shared" si="1002"/>
        <v>1</v>
      </c>
      <c r="H6442" s="20">
        <f t="shared" si="1003"/>
        <v>24</v>
      </c>
      <c r="I6442" s="20">
        <f t="shared" si="1008"/>
        <v>5</v>
      </c>
      <c r="J6442" s="21">
        <f t="shared" si="1009"/>
        <v>39716</v>
      </c>
      <c r="K6442" s="21"/>
      <c r="L6442" s="21" t="str">
        <f t="shared" si="1004"/>
        <v>Thursday</v>
      </c>
      <c r="M6442" s="20">
        <f t="shared" si="1005"/>
        <v>9</v>
      </c>
      <c r="N6442" s="19">
        <v>4183.5</v>
      </c>
      <c r="O6442" s="4">
        <f>MATCH(N6442-1,'Supply Data'!$K$12:$K$17)+1</f>
        <v>4</v>
      </c>
      <c r="P6442">
        <f>INDEX('Supply Data'!$L$12:$L$17,'Demand Data'!O6442)</f>
        <v>50</v>
      </c>
      <c r="R6442" t="str">
        <f t="shared" si="1006"/>
        <v>25-Sep-08 Thursday 5</v>
      </c>
    </row>
    <row r="6443" spans="4:18" x14ac:dyDescent="0.35">
      <c r="D6443" s="21">
        <f t="shared" si="1007"/>
        <v>39716.208333317722</v>
      </c>
      <c r="E6443" s="21" t="b">
        <f t="shared" si="1000"/>
        <v>0</v>
      </c>
      <c r="F6443" s="21" t="b">
        <f t="shared" si="1001"/>
        <v>0</v>
      </c>
      <c r="G6443" s="20">
        <f t="shared" si="1002"/>
        <v>1</v>
      </c>
      <c r="H6443" s="20">
        <f t="shared" si="1003"/>
        <v>24</v>
      </c>
      <c r="I6443" s="20">
        <f t="shared" si="1008"/>
        <v>6</v>
      </c>
      <c r="J6443" s="21">
        <f t="shared" si="1009"/>
        <v>39716</v>
      </c>
      <c r="K6443" s="21"/>
      <c r="L6443" s="21" t="str">
        <f t="shared" si="1004"/>
        <v>Thursday</v>
      </c>
      <c r="M6443" s="20">
        <f t="shared" si="1005"/>
        <v>9</v>
      </c>
      <c r="N6443" s="19">
        <v>4210.5</v>
      </c>
      <c r="O6443" s="4">
        <f>MATCH(N6443-1,'Supply Data'!$K$12:$K$17)+1</f>
        <v>4</v>
      </c>
      <c r="P6443">
        <f>INDEX('Supply Data'!$L$12:$L$17,'Demand Data'!O6443)</f>
        <v>50</v>
      </c>
      <c r="R6443" t="str">
        <f t="shared" si="1006"/>
        <v>25-Sep-08 Thursday 6</v>
      </c>
    </row>
    <row r="6444" spans="4:18" x14ac:dyDescent="0.35">
      <c r="D6444" s="21">
        <f t="shared" si="1007"/>
        <v>39716.249999984386</v>
      </c>
      <c r="E6444" s="21" t="b">
        <f t="shared" si="1000"/>
        <v>0</v>
      </c>
      <c r="F6444" s="21" t="b">
        <f t="shared" si="1001"/>
        <v>0</v>
      </c>
      <c r="G6444" s="20">
        <f t="shared" si="1002"/>
        <v>1</v>
      </c>
      <c r="H6444" s="20">
        <f t="shared" si="1003"/>
        <v>24</v>
      </c>
      <c r="I6444" s="20">
        <f t="shared" si="1008"/>
        <v>7</v>
      </c>
      <c r="J6444" s="21">
        <f t="shared" si="1009"/>
        <v>39716</v>
      </c>
      <c r="K6444" s="21"/>
      <c r="L6444" s="21" t="str">
        <f t="shared" si="1004"/>
        <v>Thursday</v>
      </c>
      <c r="M6444" s="20">
        <f t="shared" si="1005"/>
        <v>9</v>
      </c>
      <c r="N6444" s="19">
        <v>4314</v>
      </c>
      <c r="O6444" s="4">
        <f>MATCH(N6444-1,'Supply Data'!$K$12:$K$17)+1</f>
        <v>4</v>
      </c>
      <c r="P6444">
        <f>INDEX('Supply Data'!$L$12:$L$17,'Demand Data'!O6444)</f>
        <v>50</v>
      </c>
      <c r="R6444" t="str">
        <f t="shared" si="1006"/>
        <v>25-Sep-08 Thursday 7</v>
      </c>
    </row>
    <row r="6445" spans="4:18" x14ac:dyDescent="0.35">
      <c r="D6445" s="21">
        <f t="shared" si="1007"/>
        <v>39716.29166665105</v>
      </c>
      <c r="E6445" s="21" t="b">
        <f t="shared" si="1000"/>
        <v>0</v>
      </c>
      <c r="F6445" s="21" t="b">
        <f t="shared" si="1001"/>
        <v>0</v>
      </c>
      <c r="G6445" s="20">
        <f t="shared" si="1002"/>
        <v>1</v>
      </c>
      <c r="H6445" s="20">
        <f t="shared" si="1003"/>
        <v>24</v>
      </c>
      <c r="I6445" s="20">
        <f t="shared" si="1008"/>
        <v>8</v>
      </c>
      <c r="J6445" s="21">
        <f t="shared" si="1009"/>
        <v>39716</v>
      </c>
      <c r="K6445" s="21"/>
      <c r="L6445" s="21" t="str">
        <f t="shared" si="1004"/>
        <v>Thursday</v>
      </c>
      <c r="M6445" s="20">
        <f t="shared" si="1005"/>
        <v>9</v>
      </c>
      <c r="N6445" s="19">
        <v>5026.5</v>
      </c>
      <c r="O6445" s="4">
        <f>MATCH(N6445-1,'Supply Data'!$K$12:$K$17)+1</f>
        <v>5</v>
      </c>
      <c r="P6445">
        <f>INDEX('Supply Data'!$L$12:$L$17,'Demand Data'!O6445)</f>
        <v>75</v>
      </c>
      <c r="R6445" t="str">
        <f t="shared" si="1006"/>
        <v>25-Sep-08 Thursday 8</v>
      </c>
    </row>
    <row r="6446" spans="4:18" x14ac:dyDescent="0.35">
      <c r="D6446" s="21">
        <f t="shared" si="1007"/>
        <v>39716.333333317714</v>
      </c>
      <c r="E6446" s="21" t="b">
        <f t="shared" si="1000"/>
        <v>0</v>
      </c>
      <c r="F6446" s="21" t="b">
        <f t="shared" si="1001"/>
        <v>0</v>
      </c>
      <c r="G6446" s="20">
        <f t="shared" si="1002"/>
        <v>1</v>
      </c>
      <c r="H6446" s="20">
        <f t="shared" si="1003"/>
        <v>24</v>
      </c>
      <c r="I6446" s="20">
        <f t="shared" si="1008"/>
        <v>9</v>
      </c>
      <c r="J6446" s="21">
        <f t="shared" si="1009"/>
        <v>39716</v>
      </c>
      <c r="K6446" s="21"/>
      <c r="L6446" s="21" t="str">
        <f t="shared" si="1004"/>
        <v>Thursday</v>
      </c>
      <c r="M6446" s="20">
        <f t="shared" si="1005"/>
        <v>9</v>
      </c>
      <c r="N6446" s="19">
        <v>5523</v>
      </c>
      <c r="O6446" s="4">
        <f>MATCH(N6446-1,'Supply Data'!$K$12:$K$17)+1</f>
        <v>5</v>
      </c>
      <c r="P6446">
        <f>INDEX('Supply Data'!$L$12:$L$17,'Demand Data'!O6446)</f>
        <v>75</v>
      </c>
      <c r="R6446" t="str">
        <f t="shared" si="1006"/>
        <v>25-Sep-08 Thursday 9</v>
      </c>
    </row>
    <row r="6447" spans="4:18" x14ac:dyDescent="0.35">
      <c r="D6447" s="21">
        <f t="shared" si="1007"/>
        <v>39716.374999984379</v>
      </c>
      <c r="E6447" s="21" t="b">
        <f t="shared" si="1000"/>
        <v>0</v>
      </c>
      <c r="F6447" s="21" t="b">
        <f t="shared" si="1001"/>
        <v>0</v>
      </c>
      <c r="G6447" s="20">
        <f t="shared" si="1002"/>
        <v>1</v>
      </c>
      <c r="H6447" s="20">
        <f t="shared" si="1003"/>
        <v>24</v>
      </c>
      <c r="I6447" s="20">
        <f t="shared" si="1008"/>
        <v>10</v>
      </c>
      <c r="J6447" s="21">
        <f t="shared" si="1009"/>
        <v>39716</v>
      </c>
      <c r="K6447" s="21"/>
      <c r="L6447" s="21" t="str">
        <f t="shared" si="1004"/>
        <v>Thursday</v>
      </c>
      <c r="M6447" s="20">
        <f t="shared" si="1005"/>
        <v>9</v>
      </c>
      <c r="N6447" s="19">
        <v>5772</v>
      </c>
      <c r="O6447" s="4">
        <f>MATCH(N6447-1,'Supply Data'!$K$12:$K$17)+1</f>
        <v>5</v>
      </c>
      <c r="P6447">
        <f>INDEX('Supply Data'!$L$12:$L$17,'Demand Data'!O6447)</f>
        <v>75</v>
      </c>
      <c r="R6447" t="str">
        <f t="shared" si="1006"/>
        <v>25-Sep-08 Thursday 10</v>
      </c>
    </row>
    <row r="6448" spans="4:18" x14ac:dyDescent="0.35">
      <c r="D6448" s="21">
        <f t="shared" si="1007"/>
        <v>39716.416666651043</v>
      </c>
      <c r="E6448" s="21" t="b">
        <f t="shared" si="1000"/>
        <v>0</v>
      </c>
      <c r="F6448" s="21" t="b">
        <f t="shared" si="1001"/>
        <v>0</v>
      </c>
      <c r="G6448" s="20">
        <f t="shared" si="1002"/>
        <v>1</v>
      </c>
      <c r="H6448" s="20">
        <f t="shared" si="1003"/>
        <v>24</v>
      </c>
      <c r="I6448" s="20">
        <f t="shared" si="1008"/>
        <v>11</v>
      </c>
      <c r="J6448" s="21">
        <f t="shared" si="1009"/>
        <v>39716</v>
      </c>
      <c r="K6448" s="21"/>
      <c r="L6448" s="21" t="str">
        <f t="shared" si="1004"/>
        <v>Thursday</v>
      </c>
      <c r="M6448" s="20">
        <f t="shared" si="1005"/>
        <v>9</v>
      </c>
      <c r="N6448" s="19">
        <v>5967</v>
      </c>
      <c r="O6448" s="4">
        <f>MATCH(N6448-1,'Supply Data'!$K$12:$K$17)+1</f>
        <v>5</v>
      </c>
      <c r="P6448">
        <f>INDEX('Supply Data'!$L$12:$L$17,'Demand Data'!O6448)</f>
        <v>75</v>
      </c>
      <c r="R6448" t="str">
        <f t="shared" si="1006"/>
        <v>25-Sep-08 Thursday 11</v>
      </c>
    </row>
    <row r="6449" spans="4:18" x14ac:dyDescent="0.35">
      <c r="D6449" s="21">
        <f t="shared" si="1007"/>
        <v>39716.458333317707</v>
      </c>
      <c r="E6449" s="21" t="b">
        <f t="shared" si="1000"/>
        <v>0</v>
      </c>
      <c r="F6449" s="21" t="b">
        <f t="shared" si="1001"/>
        <v>0</v>
      </c>
      <c r="G6449" s="20">
        <f t="shared" si="1002"/>
        <v>1</v>
      </c>
      <c r="H6449" s="20">
        <f t="shared" si="1003"/>
        <v>24</v>
      </c>
      <c r="I6449" s="20">
        <f t="shared" si="1008"/>
        <v>12</v>
      </c>
      <c r="J6449" s="21">
        <f t="shared" si="1009"/>
        <v>39716</v>
      </c>
      <c r="K6449" s="21"/>
      <c r="L6449" s="21" t="str">
        <f t="shared" si="1004"/>
        <v>Thursday</v>
      </c>
      <c r="M6449" s="20">
        <f t="shared" si="1005"/>
        <v>9</v>
      </c>
      <c r="N6449" s="19">
        <v>5803.5</v>
      </c>
      <c r="O6449" s="4">
        <f>MATCH(N6449-1,'Supply Data'!$K$12:$K$17)+1</f>
        <v>5</v>
      </c>
      <c r="P6449">
        <f>INDEX('Supply Data'!$L$12:$L$17,'Demand Data'!O6449)</f>
        <v>75</v>
      </c>
      <c r="R6449" t="str">
        <f t="shared" si="1006"/>
        <v>25-Sep-08 Thursday 12</v>
      </c>
    </row>
    <row r="6450" spans="4:18" x14ac:dyDescent="0.35">
      <c r="D6450" s="21">
        <f t="shared" si="1007"/>
        <v>39716.499999984371</v>
      </c>
      <c r="E6450" s="21" t="b">
        <f t="shared" si="1000"/>
        <v>0</v>
      </c>
      <c r="F6450" s="21" t="b">
        <f t="shared" si="1001"/>
        <v>0</v>
      </c>
      <c r="G6450" s="20">
        <f t="shared" si="1002"/>
        <v>1</v>
      </c>
      <c r="H6450" s="20">
        <f t="shared" si="1003"/>
        <v>24</v>
      </c>
      <c r="I6450" s="20">
        <f t="shared" si="1008"/>
        <v>13</v>
      </c>
      <c r="J6450" s="21">
        <f t="shared" si="1009"/>
        <v>39716</v>
      </c>
      <c r="K6450" s="21"/>
      <c r="L6450" s="21" t="str">
        <f t="shared" si="1004"/>
        <v>Thursday</v>
      </c>
      <c r="M6450" s="20">
        <f t="shared" si="1005"/>
        <v>9</v>
      </c>
      <c r="N6450" s="19">
        <v>5896.5</v>
      </c>
      <c r="O6450" s="4">
        <f>MATCH(N6450-1,'Supply Data'!$K$12:$K$17)+1</f>
        <v>5</v>
      </c>
      <c r="P6450">
        <f>INDEX('Supply Data'!$L$12:$L$17,'Demand Data'!O6450)</f>
        <v>75</v>
      </c>
      <c r="R6450" t="str">
        <f t="shared" si="1006"/>
        <v>25-Sep-08 Thursday 13</v>
      </c>
    </row>
    <row r="6451" spans="4:18" x14ac:dyDescent="0.35">
      <c r="D6451" s="21">
        <f t="shared" si="1007"/>
        <v>39716.541666651035</v>
      </c>
      <c r="E6451" s="21" t="b">
        <f t="shared" si="1000"/>
        <v>0</v>
      </c>
      <c r="F6451" s="21" t="b">
        <f t="shared" si="1001"/>
        <v>0</v>
      </c>
      <c r="G6451" s="20">
        <f t="shared" si="1002"/>
        <v>1</v>
      </c>
      <c r="H6451" s="20">
        <f t="shared" si="1003"/>
        <v>24</v>
      </c>
      <c r="I6451" s="20">
        <f t="shared" si="1008"/>
        <v>14</v>
      </c>
      <c r="J6451" s="21">
        <f t="shared" si="1009"/>
        <v>39716</v>
      </c>
      <c r="K6451" s="21"/>
      <c r="L6451" s="21" t="str">
        <f t="shared" si="1004"/>
        <v>Thursday</v>
      </c>
      <c r="M6451" s="20">
        <f t="shared" si="1005"/>
        <v>9</v>
      </c>
      <c r="N6451" s="19">
        <v>5977.5</v>
      </c>
      <c r="O6451" s="4">
        <f>MATCH(N6451-1,'Supply Data'!$K$12:$K$17)+1</f>
        <v>5</v>
      </c>
      <c r="P6451">
        <f>INDEX('Supply Data'!$L$12:$L$17,'Demand Data'!O6451)</f>
        <v>75</v>
      </c>
      <c r="R6451" t="str">
        <f t="shared" si="1006"/>
        <v>25-Sep-08 Thursday 14</v>
      </c>
    </row>
    <row r="6452" spans="4:18" x14ac:dyDescent="0.35">
      <c r="D6452" s="21">
        <f t="shared" si="1007"/>
        <v>39716.5833333177</v>
      </c>
      <c r="E6452" s="21" t="b">
        <f t="shared" si="1000"/>
        <v>0</v>
      </c>
      <c r="F6452" s="21" t="b">
        <f t="shared" si="1001"/>
        <v>0</v>
      </c>
      <c r="G6452" s="20">
        <f t="shared" si="1002"/>
        <v>1</v>
      </c>
      <c r="H6452" s="20">
        <f t="shared" si="1003"/>
        <v>24</v>
      </c>
      <c r="I6452" s="20">
        <f t="shared" si="1008"/>
        <v>15</v>
      </c>
      <c r="J6452" s="21">
        <f t="shared" si="1009"/>
        <v>39716</v>
      </c>
      <c r="K6452" s="21"/>
      <c r="L6452" s="21" t="str">
        <f t="shared" si="1004"/>
        <v>Thursday</v>
      </c>
      <c r="M6452" s="20">
        <f t="shared" si="1005"/>
        <v>9</v>
      </c>
      <c r="N6452" s="19">
        <v>5707.5</v>
      </c>
      <c r="O6452" s="4">
        <f>MATCH(N6452-1,'Supply Data'!$K$12:$K$17)+1</f>
        <v>5</v>
      </c>
      <c r="P6452">
        <f>INDEX('Supply Data'!$L$12:$L$17,'Demand Data'!O6452)</f>
        <v>75</v>
      </c>
      <c r="R6452" t="str">
        <f t="shared" si="1006"/>
        <v>25-Sep-08 Thursday 15</v>
      </c>
    </row>
    <row r="6453" spans="4:18" x14ac:dyDescent="0.35">
      <c r="D6453" s="21">
        <f t="shared" si="1007"/>
        <v>39716.624999984364</v>
      </c>
      <c r="E6453" s="21" t="b">
        <f t="shared" si="1000"/>
        <v>0</v>
      </c>
      <c r="F6453" s="21" t="b">
        <f t="shared" si="1001"/>
        <v>0</v>
      </c>
      <c r="G6453" s="20">
        <f t="shared" si="1002"/>
        <v>1</v>
      </c>
      <c r="H6453" s="20">
        <f t="shared" si="1003"/>
        <v>24</v>
      </c>
      <c r="I6453" s="20">
        <f t="shared" si="1008"/>
        <v>16</v>
      </c>
      <c r="J6453" s="21">
        <f t="shared" si="1009"/>
        <v>39716</v>
      </c>
      <c r="K6453" s="21"/>
      <c r="L6453" s="21" t="str">
        <f t="shared" si="1004"/>
        <v>Thursday</v>
      </c>
      <c r="M6453" s="20">
        <f t="shared" si="1005"/>
        <v>9</v>
      </c>
      <c r="N6453" s="19">
        <v>5700</v>
      </c>
      <c r="O6453" s="4">
        <f>MATCH(N6453-1,'Supply Data'!$K$12:$K$17)+1</f>
        <v>5</v>
      </c>
      <c r="P6453">
        <f>INDEX('Supply Data'!$L$12:$L$17,'Demand Data'!O6453)</f>
        <v>75</v>
      </c>
      <c r="R6453" t="str">
        <f t="shared" si="1006"/>
        <v>25-Sep-08 Thursday 16</v>
      </c>
    </row>
    <row r="6454" spans="4:18" x14ac:dyDescent="0.35">
      <c r="D6454" s="21">
        <f t="shared" si="1007"/>
        <v>39716.666666651028</v>
      </c>
      <c r="E6454" s="21" t="b">
        <f t="shared" si="1000"/>
        <v>0</v>
      </c>
      <c r="F6454" s="21" t="b">
        <f t="shared" si="1001"/>
        <v>0</v>
      </c>
      <c r="G6454" s="20">
        <f t="shared" si="1002"/>
        <v>1</v>
      </c>
      <c r="H6454" s="20">
        <f t="shared" si="1003"/>
        <v>24</v>
      </c>
      <c r="I6454" s="20">
        <f t="shared" si="1008"/>
        <v>17</v>
      </c>
      <c r="J6454" s="21">
        <f t="shared" si="1009"/>
        <v>39716</v>
      </c>
      <c r="K6454" s="21"/>
      <c r="L6454" s="21" t="str">
        <f t="shared" si="1004"/>
        <v>Thursday</v>
      </c>
      <c r="M6454" s="20">
        <f t="shared" si="1005"/>
        <v>9</v>
      </c>
      <c r="N6454" s="19">
        <v>5544</v>
      </c>
      <c r="O6454" s="4">
        <f>MATCH(N6454-1,'Supply Data'!$K$12:$K$17)+1</f>
        <v>5</v>
      </c>
      <c r="P6454">
        <f>INDEX('Supply Data'!$L$12:$L$17,'Demand Data'!O6454)</f>
        <v>75</v>
      </c>
      <c r="R6454" t="str">
        <f t="shared" si="1006"/>
        <v>25-Sep-08 Thursday 17</v>
      </c>
    </row>
    <row r="6455" spans="4:18" x14ac:dyDescent="0.35">
      <c r="D6455" s="21">
        <f t="shared" si="1007"/>
        <v>39716.708333317692</v>
      </c>
      <c r="E6455" s="21" t="b">
        <f t="shared" si="1000"/>
        <v>0</v>
      </c>
      <c r="F6455" s="21" t="b">
        <f t="shared" si="1001"/>
        <v>0</v>
      </c>
      <c r="G6455" s="20">
        <f t="shared" si="1002"/>
        <v>1</v>
      </c>
      <c r="H6455" s="20">
        <f t="shared" si="1003"/>
        <v>24</v>
      </c>
      <c r="I6455" s="20">
        <f t="shared" si="1008"/>
        <v>18</v>
      </c>
      <c r="J6455" s="21">
        <f t="shared" si="1009"/>
        <v>39716</v>
      </c>
      <c r="K6455" s="21"/>
      <c r="L6455" s="21" t="str">
        <f t="shared" si="1004"/>
        <v>Thursday</v>
      </c>
      <c r="M6455" s="20">
        <f t="shared" si="1005"/>
        <v>9</v>
      </c>
      <c r="N6455" s="19">
        <v>5875.5</v>
      </c>
      <c r="O6455" s="4">
        <f>MATCH(N6455-1,'Supply Data'!$K$12:$K$17)+1</f>
        <v>5</v>
      </c>
      <c r="P6455">
        <f>INDEX('Supply Data'!$L$12:$L$17,'Demand Data'!O6455)</f>
        <v>75</v>
      </c>
      <c r="R6455" t="str">
        <f t="shared" si="1006"/>
        <v>25-Sep-08 Thursday 18</v>
      </c>
    </row>
    <row r="6456" spans="4:18" x14ac:dyDescent="0.35">
      <c r="D6456" s="21">
        <f t="shared" si="1007"/>
        <v>39716.749999984357</v>
      </c>
      <c r="E6456" s="21" t="b">
        <f t="shared" si="1000"/>
        <v>0</v>
      </c>
      <c r="F6456" s="21" t="b">
        <f t="shared" si="1001"/>
        <v>0</v>
      </c>
      <c r="G6456" s="20">
        <f t="shared" si="1002"/>
        <v>1</v>
      </c>
      <c r="H6456" s="20">
        <f t="shared" si="1003"/>
        <v>24</v>
      </c>
      <c r="I6456" s="20">
        <f t="shared" si="1008"/>
        <v>19</v>
      </c>
      <c r="J6456" s="21">
        <f t="shared" si="1009"/>
        <v>39716</v>
      </c>
      <c r="K6456" s="21"/>
      <c r="L6456" s="21" t="str">
        <f t="shared" si="1004"/>
        <v>Thursday</v>
      </c>
      <c r="M6456" s="20">
        <f t="shared" si="1005"/>
        <v>9</v>
      </c>
      <c r="N6456" s="19">
        <v>5901</v>
      </c>
      <c r="O6456" s="4">
        <f>MATCH(N6456-1,'Supply Data'!$K$12:$K$17)+1</f>
        <v>5</v>
      </c>
      <c r="P6456">
        <f>INDEX('Supply Data'!$L$12:$L$17,'Demand Data'!O6456)</f>
        <v>75</v>
      </c>
      <c r="R6456" t="str">
        <f t="shared" si="1006"/>
        <v>25-Sep-08 Thursday 19</v>
      </c>
    </row>
    <row r="6457" spans="4:18" x14ac:dyDescent="0.35">
      <c r="D6457" s="21">
        <f t="shared" si="1007"/>
        <v>39716.791666651021</v>
      </c>
      <c r="E6457" s="21" t="b">
        <f t="shared" si="1000"/>
        <v>0</v>
      </c>
      <c r="F6457" s="21" t="b">
        <f t="shared" si="1001"/>
        <v>0</v>
      </c>
      <c r="G6457" s="20">
        <f t="shared" si="1002"/>
        <v>1</v>
      </c>
      <c r="H6457" s="20">
        <f t="shared" si="1003"/>
        <v>24</v>
      </c>
      <c r="I6457" s="20">
        <f t="shared" si="1008"/>
        <v>20</v>
      </c>
      <c r="J6457" s="21">
        <f t="shared" si="1009"/>
        <v>39716</v>
      </c>
      <c r="K6457" s="21"/>
      <c r="L6457" s="21" t="str">
        <f t="shared" si="1004"/>
        <v>Thursday</v>
      </c>
      <c r="M6457" s="20">
        <f t="shared" si="1005"/>
        <v>9</v>
      </c>
      <c r="N6457" s="19">
        <v>5803.5</v>
      </c>
      <c r="O6457" s="4">
        <f>MATCH(N6457-1,'Supply Data'!$K$12:$K$17)+1</f>
        <v>5</v>
      </c>
      <c r="P6457">
        <f>INDEX('Supply Data'!$L$12:$L$17,'Demand Data'!O6457)</f>
        <v>75</v>
      </c>
      <c r="R6457" t="str">
        <f t="shared" si="1006"/>
        <v>25-Sep-08 Thursday 20</v>
      </c>
    </row>
    <row r="6458" spans="4:18" x14ac:dyDescent="0.35">
      <c r="D6458" s="21">
        <f t="shared" si="1007"/>
        <v>39716.833333317685</v>
      </c>
      <c r="E6458" s="21" t="b">
        <f t="shared" si="1000"/>
        <v>0</v>
      </c>
      <c r="F6458" s="21" t="b">
        <f t="shared" si="1001"/>
        <v>0</v>
      </c>
      <c r="G6458" s="20">
        <f t="shared" si="1002"/>
        <v>1</v>
      </c>
      <c r="H6458" s="20">
        <f t="shared" si="1003"/>
        <v>24</v>
      </c>
      <c r="I6458" s="20">
        <f t="shared" si="1008"/>
        <v>21</v>
      </c>
      <c r="J6458" s="21">
        <f t="shared" si="1009"/>
        <v>39716</v>
      </c>
      <c r="K6458" s="21"/>
      <c r="L6458" s="21" t="str">
        <f t="shared" si="1004"/>
        <v>Thursday</v>
      </c>
      <c r="M6458" s="20">
        <f t="shared" si="1005"/>
        <v>9</v>
      </c>
      <c r="N6458" s="19">
        <v>5583</v>
      </c>
      <c r="O6458" s="4">
        <f>MATCH(N6458-1,'Supply Data'!$K$12:$K$17)+1</f>
        <v>5</v>
      </c>
      <c r="P6458">
        <f>INDEX('Supply Data'!$L$12:$L$17,'Demand Data'!O6458)</f>
        <v>75</v>
      </c>
      <c r="R6458" t="str">
        <f t="shared" si="1006"/>
        <v>25-Sep-08 Thursday 21</v>
      </c>
    </row>
    <row r="6459" spans="4:18" x14ac:dyDescent="0.35">
      <c r="D6459" s="21">
        <f t="shared" si="1007"/>
        <v>39716.874999984349</v>
      </c>
      <c r="E6459" s="21" t="b">
        <f t="shared" si="1000"/>
        <v>0</v>
      </c>
      <c r="F6459" s="21" t="b">
        <f t="shared" si="1001"/>
        <v>0</v>
      </c>
      <c r="G6459" s="20">
        <f t="shared" si="1002"/>
        <v>1</v>
      </c>
      <c r="H6459" s="20">
        <f t="shared" si="1003"/>
        <v>24</v>
      </c>
      <c r="I6459" s="20">
        <f t="shared" si="1008"/>
        <v>22</v>
      </c>
      <c r="J6459" s="21">
        <f t="shared" si="1009"/>
        <v>39716</v>
      </c>
      <c r="K6459" s="21"/>
      <c r="L6459" s="21" t="str">
        <f t="shared" si="1004"/>
        <v>Thursday</v>
      </c>
      <c r="M6459" s="20">
        <f t="shared" si="1005"/>
        <v>9</v>
      </c>
      <c r="N6459" s="19">
        <v>5064</v>
      </c>
      <c r="O6459" s="4">
        <f>MATCH(N6459-1,'Supply Data'!$K$12:$K$17)+1</f>
        <v>5</v>
      </c>
      <c r="P6459">
        <f>INDEX('Supply Data'!$L$12:$L$17,'Demand Data'!O6459)</f>
        <v>75</v>
      </c>
      <c r="R6459" t="str">
        <f t="shared" si="1006"/>
        <v>25-Sep-08 Thursday 22</v>
      </c>
    </row>
    <row r="6460" spans="4:18" x14ac:dyDescent="0.35">
      <c r="D6460" s="21">
        <f t="shared" si="1007"/>
        <v>39716.916666651014</v>
      </c>
      <c r="E6460" s="21" t="b">
        <f t="shared" si="1000"/>
        <v>0</v>
      </c>
      <c r="F6460" s="21" t="b">
        <f t="shared" si="1001"/>
        <v>0</v>
      </c>
      <c r="G6460" s="20">
        <f t="shared" si="1002"/>
        <v>1</v>
      </c>
      <c r="H6460" s="20">
        <f t="shared" si="1003"/>
        <v>24</v>
      </c>
      <c r="I6460" s="20">
        <f t="shared" si="1008"/>
        <v>23</v>
      </c>
      <c r="J6460" s="21">
        <f t="shared" si="1009"/>
        <v>39716</v>
      </c>
      <c r="K6460" s="21"/>
      <c r="L6460" s="21" t="str">
        <f t="shared" si="1004"/>
        <v>Thursday</v>
      </c>
      <c r="M6460" s="20">
        <f t="shared" si="1005"/>
        <v>9</v>
      </c>
      <c r="N6460" s="19">
        <v>4705.5</v>
      </c>
      <c r="O6460" s="4">
        <f>MATCH(N6460-1,'Supply Data'!$K$12:$K$17)+1</f>
        <v>4</v>
      </c>
      <c r="P6460">
        <f>INDEX('Supply Data'!$L$12:$L$17,'Demand Data'!O6460)</f>
        <v>50</v>
      </c>
      <c r="R6460" t="str">
        <f t="shared" si="1006"/>
        <v>25-Sep-08 Thursday 23</v>
      </c>
    </row>
    <row r="6461" spans="4:18" x14ac:dyDescent="0.35">
      <c r="D6461" s="21">
        <f t="shared" si="1007"/>
        <v>39716.958333317678</v>
      </c>
      <c r="E6461" s="21" t="b">
        <f t="shared" si="1000"/>
        <v>0</v>
      </c>
      <c r="F6461" s="21" t="b">
        <f t="shared" si="1001"/>
        <v>0</v>
      </c>
      <c r="G6461" s="20">
        <f t="shared" si="1002"/>
        <v>1</v>
      </c>
      <c r="H6461" s="20">
        <f t="shared" si="1003"/>
        <v>24</v>
      </c>
      <c r="I6461" s="20">
        <f t="shared" si="1008"/>
        <v>24</v>
      </c>
      <c r="J6461" s="21">
        <f t="shared" si="1009"/>
        <v>39716</v>
      </c>
      <c r="K6461" s="21"/>
      <c r="L6461" s="21" t="str">
        <f t="shared" si="1004"/>
        <v>Thursday</v>
      </c>
      <c r="M6461" s="20">
        <f t="shared" si="1005"/>
        <v>9</v>
      </c>
      <c r="N6461" s="19">
        <v>4429.5</v>
      </c>
      <c r="O6461" s="4">
        <f>MATCH(N6461-1,'Supply Data'!$K$12:$K$17)+1</f>
        <v>4</v>
      </c>
      <c r="P6461">
        <f>INDEX('Supply Data'!$L$12:$L$17,'Demand Data'!O6461)</f>
        <v>50</v>
      </c>
      <c r="R6461" t="str">
        <f t="shared" si="1006"/>
        <v>25-Sep-08 Thursday 24</v>
      </c>
    </row>
    <row r="6462" spans="4:18" x14ac:dyDescent="0.35">
      <c r="D6462" s="21">
        <f t="shared" si="1007"/>
        <v>39716.999999984342</v>
      </c>
      <c r="E6462" s="21" t="b">
        <f t="shared" si="1000"/>
        <v>0</v>
      </c>
      <c r="F6462" s="21" t="b">
        <f t="shared" si="1001"/>
        <v>0</v>
      </c>
      <c r="G6462" s="20">
        <f t="shared" si="1002"/>
        <v>1</v>
      </c>
      <c r="H6462" s="20">
        <f t="shared" si="1003"/>
        <v>24</v>
      </c>
      <c r="I6462" s="20">
        <f t="shared" si="1008"/>
        <v>1</v>
      </c>
      <c r="J6462" s="21">
        <f t="shared" si="1009"/>
        <v>39717</v>
      </c>
      <c r="K6462" s="21"/>
      <c r="L6462" s="21" t="str">
        <f t="shared" si="1004"/>
        <v>Friday</v>
      </c>
      <c r="M6462" s="20">
        <f t="shared" si="1005"/>
        <v>9</v>
      </c>
      <c r="N6462" s="19">
        <v>4293</v>
      </c>
      <c r="O6462" s="4">
        <f>MATCH(N6462-1,'Supply Data'!$K$12:$K$17)+1</f>
        <v>4</v>
      </c>
      <c r="P6462">
        <f>INDEX('Supply Data'!$L$12:$L$17,'Demand Data'!O6462)</f>
        <v>50</v>
      </c>
      <c r="R6462" t="str">
        <f t="shared" si="1006"/>
        <v>26-Sep-08 Friday 1</v>
      </c>
    </row>
    <row r="6463" spans="4:18" x14ac:dyDescent="0.35">
      <c r="D6463" s="21">
        <f t="shared" si="1007"/>
        <v>39717.041666651006</v>
      </c>
      <c r="E6463" s="21" t="b">
        <f t="shared" si="1000"/>
        <v>0</v>
      </c>
      <c r="F6463" s="21" t="b">
        <f t="shared" si="1001"/>
        <v>0</v>
      </c>
      <c r="G6463" s="20">
        <f t="shared" si="1002"/>
        <v>1</v>
      </c>
      <c r="H6463" s="20">
        <f t="shared" si="1003"/>
        <v>24</v>
      </c>
      <c r="I6463" s="20">
        <f t="shared" si="1008"/>
        <v>2</v>
      </c>
      <c r="J6463" s="21">
        <f t="shared" si="1009"/>
        <v>39717</v>
      </c>
      <c r="K6463" s="21"/>
      <c r="L6463" s="21" t="str">
        <f t="shared" si="1004"/>
        <v>Friday</v>
      </c>
      <c r="M6463" s="20">
        <f t="shared" si="1005"/>
        <v>9</v>
      </c>
      <c r="N6463" s="19">
        <v>4149</v>
      </c>
      <c r="O6463" s="4">
        <f>MATCH(N6463-1,'Supply Data'!$K$12:$K$17)+1</f>
        <v>4</v>
      </c>
      <c r="P6463">
        <f>INDEX('Supply Data'!$L$12:$L$17,'Demand Data'!O6463)</f>
        <v>50</v>
      </c>
      <c r="R6463" t="str">
        <f t="shared" si="1006"/>
        <v>26-Sep-08 Friday 2</v>
      </c>
    </row>
    <row r="6464" spans="4:18" x14ac:dyDescent="0.35">
      <c r="D6464" s="21">
        <f t="shared" si="1007"/>
        <v>39717.083333317671</v>
      </c>
      <c r="E6464" s="21" t="b">
        <f t="shared" si="1000"/>
        <v>0</v>
      </c>
      <c r="F6464" s="21" t="b">
        <f t="shared" si="1001"/>
        <v>0</v>
      </c>
      <c r="G6464" s="20">
        <f t="shared" si="1002"/>
        <v>1</v>
      </c>
      <c r="H6464" s="20">
        <f t="shared" si="1003"/>
        <v>24</v>
      </c>
      <c r="I6464" s="20">
        <f t="shared" si="1008"/>
        <v>3</v>
      </c>
      <c r="J6464" s="21">
        <f t="shared" si="1009"/>
        <v>39717</v>
      </c>
      <c r="K6464" s="21"/>
      <c r="L6464" s="21" t="str">
        <f t="shared" si="1004"/>
        <v>Friday</v>
      </c>
      <c r="M6464" s="20">
        <f t="shared" si="1005"/>
        <v>9</v>
      </c>
      <c r="N6464" s="19">
        <v>4083</v>
      </c>
      <c r="O6464" s="4">
        <f>MATCH(N6464-1,'Supply Data'!$K$12:$K$17)+1</f>
        <v>4</v>
      </c>
      <c r="P6464">
        <f>INDEX('Supply Data'!$L$12:$L$17,'Demand Data'!O6464)</f>
        <v>50</v>
      </c>
      <c r="R6464" t="str">
        <f t="shared" si="1006"/>
        <v>26-Sep-08 Friday 3</v>
      </c>
    </row>
    <row r="6465" spans="4:18" x14ac:dyDescent="0.35">
      <c r="D6465" s="21">
        <f t="shared" si="1007"/>
        <v>39717.124999984335</v>
      </c>
      <c r="E6465" s="21" t="b">
        <f t="shared" si="1000"/>
        <v>0</v>
      </c>
      <c r="F6465" s="21" t="b">
        <f t="shared" si="1001"/>
        <v>0</v>
      </c>
      <c r="G6465" s="20">
        <f t="shared" si="1002"/>
        <v>1</v>
      </c>
      <c r="H6465" s="20">
        <f t="shared" si="1003"/>
        <v>24</v>
      </c>
      <c r="I6465" s="20">
        <f t="shared" si="1008"/>
        <v>4</v>
      </c>
      <c r="J6465" s="21">
        <f t="shared" si="1009"/>
        <v>39717</v>
      </c>
      <c r="K6465" s="21"/>
      <c r="L6465" s="21" t="str">
        <f t="shared" si="1004"/>
        <v>Friday</v>
      </c>
      <c r="M6465" s="20">
        <f t="shared" si="1005"/>
        <v>9</v>
      </c>
      <c r="N6465" s="19">
        <v>3994.5</v>
      </c>
      <c r="O6465" s="4">
        <f>MATCH(N6465-1,'Supply Data'!$K$12:$K$17)+1</f>
        <v>4</v>
      </c>
      <c r="P6465">
        <f>INDEX('Supply Data'!$L$12:$L$17,'Demand Data'!O6465)</f>
        <v>50</v>
      </c>
      <c r="R6465" t="str">
        <f t="shared" si="1006"/>
        <v>26-Sep-08 Friday 4</v>
      </c>
    </row>
    <row r="6466" spans="4:18" x14ac:dyDescent="0.35">
      <c r="D6466" s="21">
        <f t="shared" si="1007"/>
        <v>39717.166666650999</v>
      </c>
      <c r="E6466" s="21" t="b">
        <f t="shared" si="1000"/>
        <v>0</v>
      </c>
      <c r="F6466" s="21" t="b">
        <f t="shared" si="1001"/>
        <v>0</v>
      </c>
      <c r="G6466" s="20">
        <f t="shared" si="1002"/>
        <v>1</v>
      </c>
      <c r="H6466" s="20">
        <f t="shared" si="1003"/>
        <v>24</v>
      </c>
      <c r="I6466" s="20">
        <f t="shared" si="1008"/>
        <v>5</v>
      </c>
      <c r="J6466" s="21">
        <f t="shared" si="1009"/>
        <v>39717</v>
      </c>
      <c r="K6466" s="21"/>
      <c r="L6466" s="21" t="str">
        <f t="shared" si="1004"/>
        <v>Friday</v>
      </c>
      <c r="M6466" s="20">
        <f t="shared" si="1005"/>
        <v>9</v>
      </c>
      <c r="N6466" s="19">
        <v>4083</v>
      </c>
      <c r="O6466" s="4">
        <f>MATCH(N6466-1,'Supply Data'!$K$12:$K$17)+1</f>
        <v>4</v>
      </c>
      <c r="P6466">
        <f>INDEX('Supply Data'!$L$12:$L$17,'Demand Data'!O6466)</f>
        <v>50</v>
      </c>
      <c r="R6466" t="str">
        <f t="shared" si="1006"/>
        <v>26-Sep-08 Friday 5</v>
      </c>
    </row>
    <row r="6467" spans="4:18" x14ac:dyDescent="0.35">
      <c r="D6467" s="21">
        <f t="shared" si="1007"/>
        <v>39717.208333317663</v>
      </c>
      <c r="E6467" s="21" t="b">
        <f t="shared" si="1000"/>
        <v>0</v>
      </c>
      <c r="F6467" s="21" t="b">
        <f t="shared" si="1001"/>
        <v>0</v>
      </c>
      <c r="G6467" s="20">
        <f t="shared" si="1002"/>
        <v>1</v>
      </c>
      <c r="H6467" s="20">
        <f t="shared" si="1003"/>
        <v>24</v>
      </c>
      <c r="I6467" s="20">
        <f t="shared" si="1008"/>
        <v>6</v>
      </c>
      <c r="J6467" s="21">
        <f t="shared" si="1009"/>
        <v>39717</v>
      </c>
      <c r="K6467" s="21"/>
      <c r="L6467" s="21" t="str">
        <f t="shared" si="1004"/>
        <v>Friday</v>
      </c>
      <c r="M6467" s="20">
        <f t="shared" si="1005"/>
        <v>9</v>
      </c>
      <c r="N6467" s="19">
        <v>4188</v>
      </c>
      <c r="O6467" s="4">
        <f>MATCH(N6467-1,'Supply Data'!$K$12:$K$17)+1</f>
        <v>4</v>
      </c>
      <c r="P6467">
        <f>INDEX('Supply Data'!$L$12:$L$17,'Demand Data'!O6467)</f>
        <v>50</v>
      </c>
      <c r="R6467" t="str">
        <f t="shared" si="1006"/>
        <v>26-Sep-08 Friday 6</v>
      </c>
    </row>
    <row r="6468" spans="4:18" x14ac:dyDescent="0.35">
      <c r="D6468" s="21">
        <f t="shared" si="1007"/>
        <v>39717.249999984328</v>
      </c>
      <c r="E6468" s="21" t="b">
        <f t="shared" si="1000"/>
        <v>0</v>
      </c>
      <c r="F6468" s="21" t="b">
        <f t="shared" si="1001"/>
        <v>0</v>
      </c>
      <c r="G6468" s="20">
        <f t="shared" si="1002"/>
        <v>1</v>
      </c>
      <c r="H6468" s="20">
        <f t="shared" si="1003"/>
        <v>24</v>
      </c>
      <c r="I6468" s="20">
        <f t="shared" si="1008"/>
        <v>7</v>
      </c>
      <c r="J6468" s="21">
        <f t="shared" si="1009"/>
        <v>39717</v>
      </c>
      <c r="K6468" s="21"/>
      <c r="L6468" s="21" t="str">
        <f t="shared" si="1004"/>
        <v>Friday</v>
      </c>
      <c r="M6468" s="20">
        <f t="shared" si="1005"/>
        <v>9</v>
      </c>
      <c r="N6468" s="19">
        <v>4251</v>
      </c>
      <c r="O6468" s="4">
        <f>MATCH(N6468-1,'Supply Data'!$K$12:$K$17)+1</f>
        <v>4</v>
      </c>
      <c r="P6468">
        <f>INDEX('Supply Data'!$L$12:$L$17,'Demand Data'!O6468)</f>
        <v>50</v>
      </c>
      <c r="R6468" t="str">
        <f t="shared" si="1006"/>
        <v>26-Sep-08 Friday 7</v>
      </c>
    </row>
    <row r="6469" spans="4:18" x14ac:dyDescent="0.35">
      <c r="D6469" s="21">
        <f t="shared" si="1007"/>
        <v>39717.291666650992</v>
      </c>
      <c r="E6469" s="21" t="b">
        <f t="shared" si="1000"/>
        <v>0</v>
      </c>
      <c r="F6469" s="21" t="b">
        <f t="shared" si="1001"/>
        <v>0</v>
      </c>
      <c r="G6469" s="20">
        <f t="shared" si="1002"/>
        <v>1</v>
      </c>
      <c r="H6469" s="20">
        <f t="shared" si="1003"/>
        <v>24</v>
      </c>
      <c r="I6469" s="20">
        <f t="shared" si="1008"/>
        <v>8</v>
      </c>
      <c r="J6469" s="21">
        <f t="shared" si="1009"/>
        <v>39717</v>
      </c>
      <c r="K6469" s="21"/>
      <c r="L6469" s="21" t="str">
        <f t="shared" si="1004"/>
        <v>Friday</v>
      </c>
      <c r="M6469" s="20">
        <f t="shared" si="1005"/>
        <v>9</v>
      </c>
      <c r="N6469" s="19">
        <v>4941</v>
      </c>
      <c r="O6469" s="4">
        <f>MATCH(N6469-1,'Supply Data'!$K$12:$K$17)+1</f>
        <v>5</v>
      </c>
      <c r="P6469">
        <f>INDEX('Supply Data'!$L$12:$L$17,'Demand Data'!O6469)</f>
        <v>75</v>
      </c>
      <c r="R6469" t="str">
        <f t="shared" si="1006"/>
        <v>26-Sep-08 Friday 8</v>
      </c>
    </row>
    <row r="6470" spans="4:18" x14ac:dyDescent="0.35">
      <c r="D6470" s="21">
        <f t="shared" si="1007"/>
        <v>39717.333333317656</v>
      </c>
      <c r="E6470" s="21" t="b">
        <f t="shared" ref="E6470:E6533" si="1010">D6470=$D$2</f>
        <v>0</v>
      </c>
      <c r="F6470" s="21" t="b">
        <f t="shared" ref="F6470:F6533" si="1011">D6470=$E$2</f>
        <v>0</v>
      </c>
      <c r="G6470" s="20">
        <f t="shared" si="1002"/>
        <v>1</v>
      </c>
      <c r="H6470" s="20">
        <f t="shared" si="1003"/>
        <v>24</v>
      </c>
      <c r="I6470" s="20">
        <f t="shared" si="1008"/>
        <v>9</v>
      </c>
      <c r="J6470" s="21">
        <f t="shared" si="1009"/>
        <v>39717</v>
      </c>
      <c r="K6470" s="21"/>
      <c r="L6470" s="21" t="str">
        <f t="shared" si="1004"/>
        <v>Friday</v>
      </c>
      <c r="M6470" s="20">
        <f t="shared" si="1005"/>
        <v>9</v>
      </c>
      <c r="N6470" s="19">
        <v>5431.5</v>
      </c>
      <c r="O6470" s="4">
        <f>MATCH(N6470-1,'Supply Data'!$K$12:$K$17)+1</f>
        <v>5</v>
      </c>
      <c r="P6470">
        <f>INDEX('Supply Data'!$L$12:$L$17,'Demand Data'!O6470)</f>
        <v>75</v>
      </c>
      <c r="R6470" t="str">
        <f t="shared" si="1006"/>
        <v>26-Sep-08 Friday 9</v>
      </c>
    </row>
    <row r="6471" spans="4:18" x14ac:dyDescent="0.35">
      <c r="D6471" s="21">
        <f t="shared" si="1007"/>
        <v>39717.37499998432</v>
      </c>
      <c r="E6471" s="21" t="b">
        <f t="shared" si="1010"/>
        <v>0</v>
      </c>
      <c r="F6471" s="21" t="b">
        <f t="shared" si="1011"/>
        <v>0</v>
      </c>
      <c r="G6471" s="20">
        <f t="shared" ref="G6471:G6534" si="1012">IF(E6471,2,IF(F6471,3,1))</f>
        <v>1</v>
      </c>
      <c r="H6471" s="20">
        <f t="shared" ref="H6471:H6534" si="1013">CHOOSE(G6471,24,23,25)</f>
        <v>24</v>
      </c>
      <c r="I6471" s="20">
        <f t="shared" si="1008"/>
        <v>10</v>
      </c>
      <c r="J6471" s="21">
        <f t="shared" si="1009"/>
        <v>39717</v>
      </c>
      <c r="K6471" s="21"/>
      <c r="L6471" s="21" t="str">
        <f t="shared" ref="L6471:L6534" si="1014">TEXT(J6471,"ddddd")</f>
        <v>Friday</v>
      </c>
      <c r="M6471" s="20">
        <f t="shared" ref="M6471:M6534" si="1015">MONTH(D6471)</f>
        <v>9</v>
      </c>
      <c r="N6471" s="19">
        <v>5704.5</v>
      </c>
      <c r="O6471" s="4">
        <f>MATCH(N6471-1,'Supply Data'!$K$12:$K$17)+1</f>
        <v>5</v>
      </c>
      <c r="P6471">
        <f>INDEX('Supply Data'!$L$12:$L$17,'Demand Data'!O6471)</f>
        <v>75</v>
      </c>
      <c r="R6471" t="str">
        <f t="shared" ref="R6471:R6534" si="1016">TEXT(D6471,"dd-mmm-yy ddddd")&amp;" "&amp;I6471</f>
        <v>26-Sep-08 Friday 10</v>
      </c>
    </row>
    <row r="6472" spans="4:18" x14ac:dyDescent="0.35">
      <c r="D6472" s="21">
        <f t="shared" ref="D6472:D6535" si="1017">D6471+1/24</f>
        <v>39717.416666650985</v>
      </c>
      <c r="E6472" s="21" t="b">
        <f t="shared" si="1010"/>
        <v>0</v>
      </c>
      <c r="F6472" s="21" t="b">
        <f t="shared" si="1011"/>
        <v>0</v>
      </c>
      <c r="G6472" s="20">
        <f t="shared" si="1012"/>
        <v>1</v>
      </c>
      <c r="H6472" s="20">
        <f t="shared" si="1013"/>
        <v>24</v>
      </c>
      <c r="I6472" s="20">
        <f t="shared" ref="I6472:I6535" si="1018">IF(I6471&gt;=H6472,1,I6471+1)</f>
        <v>11</v>
      </c>
      <c r="J6472" s="21">
        <f t="shared" ref="J6472:J6535" si="1019">IF(I6472=1,J6471+1,J6471)</f>
        <v>39717</v>
      </c>
      <c r="K6472" s="21"/>
      <c r="L6472" s="21" t="str">
        <f t="shared" si="1014"/>
        <v>Friday</v>
      </c>
      <c r="M6472" s="20">
        <f t="shared" si="1015"/>
        <v>9</v>
      </c>
      <c r="N6472" s="19">
        <v>5970</v>
      </c>
      <c r="O6472" s="4">
        <f>MATCH(N6472-1,'Supply Data'!$K$12:$K$17)+1</f>
        <v>5</v>
      </c>
      <c r="P6472">
        <f>INDEX('Supply Data'!$L$12:$L$17,'Demand Data'!O6472)</f>
        <v>75</v>
      </c>
      <c r="R6472" t="str">
        <f t="shared" si="1016"/>
        <v>26-Sep-08 Friday 11</v>
      </c>
    </row>
    <row r="6473" spans="4:18" x14ac:dyDescent="0.35">
      <c r="D6473" s="21">
        <f t="shared" si="1017"/>
        <v>39717.458333317649</v>
      </c>
      <c r="E6473" s="21" t="b">
        <f t="shared" si="1010"/>
        <v>0</v>
      </c>
      <c r="F6473" s="21" t="b">
        <f t="shared" si="1011"/>
        <v>0</v>
      </c>
      <c r="G6473" s="20">
        <f t="shared" si="1012"/>
        <v>1</v>
      </c>
      <c r="H6473" s="20">
        <f t="shared" si="1013"/>
        <v>24</v>
      </c>
      <c r="I6473" s="20">
        <f t="shared" si="1018"/>
        <v>12</v>
      </c>
      <c r="J6473" s="21">
        <f t="shared" si="1019"/>
        <v>39717</v>
      </c>
      <c r="K6473" s="21"/>
      <c r="L6473" s="21" t="str">
        <f t="shared" si="1014"/>
        <v>Friday</v>
      </c>
      <c r="M6473" s="20">
        <f t="shared" si="1015"/>
        <v>9</v>
      </c>
      <c r="N6473" s="19">
        <v>5803.5</v>
      </c>
      <c r="O6473" s="4">
        <f>MATCH(N6473-1,'Supply Data'!$K$12:$K$17)+1</f>
        <v>5</v>
      </c>
      <c r="P6473">
        <f>INDEX('Supply Data'!$L$12:$L$17,'Demand Data'!O6473)</f>
        <v>75</v>
      </c>
      <c r="R6473" t="str">
        <f t="shared" si="1016"/>
        <v>26-Sep-08 Friday 12</v>
      </c>
    </row>
    <row r="6474" spans="4:18" x14ac:dyDescent="0.35">
      <c r="D6474" s="21">
        <f t="shared" si="1017"/>
        <v>39717.499999984313</v>
      </c>
      <c r="E6474" s="21" t="b">
        <f t="shared" si="1010"/>
        <v>0</v>
      </c>
      <c r="F6474" s="21" t="b">
        <f t="shared" si="1011"/>
        <v>0</v>
      </c>
      <c r="G6474" s="20">
        <f t="shared" si="1012"/>
        <v>1</v>
      </c>
      <c r="H6474" s="20">
        <f t="shared" si="1013"/>
        <v>24</v>
      </c>
      <c r="I6474" s="20">
        <f t="shared" si="1018"/>
        <v>13</v>
      </c>
      <c r="J6474" s="21">
        <f t="shared" si="1019"/>
        <v>39717</v>
      </c>
      <c r="K6474" s="21"/>
      <c r="L6474" s="21" t="str">
        <f t="shared" si="1014"/>
        <v>Friday</v>
      </c>
      <c r="M6474" s="20">
        <f t="shared" si="1015"/>
        <v>9</v>
      </c>
      <c r="N6474" s="19">
        <v>5905.5</v>
      </c>
      <c r="O6474" s="4">
        <f>MATCH(N6474-1,'Supply Data'!$K$12:$K$17)+1</f>
        <v>5</v>
      </c>
      <c r="P6474">
        <f>INDEX('Supply Data'!$L$12:$L$17,'Demand Data'!O6474)</f>
        <v>75</v>
      </c>
      <c r="R6474" t="str">
        <f t="shared" si="1016"/>
        <v>26-Sep-08 Friday 13</v>
      </c>
    </row>
    <row r="6475" spans="4:18" x14ac:dyDescent="0.35">
      <c r="D6475" s="21">
        <f t="shared" si="1017"/>
        <v>39717.541666650977</v>
      </c>
      <c r="E6475" s="21" t="b">
        <f t="shared" si="1010"/>
        <v>0</v>
      </c>
      <c r="F6475" s="21" t="b">
        <f t="shared" si="1011"/>
        <v>0</v>
      </c>
      <c r="G6475" s="20">
        <f t="shared" si="1012"/>
        <v>1</v>
      </c>
      <c r="H6475" s="20">
        <f t="shared" si="1013"/>
        <v>24</v>
      </c>
      <c r="I6475" s="20">
        <f t="shared" si="1018"/>
        <v>14</v>
      </c>
      <c r="J6475" s="21">
        <f t="shared" si="1019"/>
        <v>39717</v>
      </c>
      <c r="K6475" s="21"/>
      <c r="L6475" s="21" t="str">
        <f t="shared" si="1014"/>
        <v>Friday</v>
      </c>
      <c r="M6475" s="20">
        <f t="shared" si="1015"/>
        <v>9</v>
      </c>
      <c r="N6475" s="19">
        <v>6064.5</v>
      </c>
      <c r="O6475" s="4">
        <f>MATCH(N6475-1,'Supply Data'!$K$12:$K$17)+1</f>
        <v>5</v>
      </c>
      <c r="P6475">
        <f>INDEX('Supply Data'!$L$12:$L$17,'Demand Data'!O6475)</f>
        <v>75</v>
      </c>
      <c r="R6475" t="str">
        <f t="shared" si="1016"/>
        <v>26-Sep-08 Friday 14</v>
      </c>
    </row>
    <row r="6476" spans="4:18" x14ac:dyDescent="0.35">
      <c r="D6476" s="21">
        <f t="shared" si="1017"/>
        <v>39717.583333317642</v>
      </c>
      <c r="E6476" s="21" t="b">
        <f t="shared" si="1010"/>
        <v>0</v>
      </c>
      <c r="F6476" s="21" t="b">
        <f t="shared" si="1011"/>
        <v>0</v>
      </c>
      <c r="G6476" s="20">
        <f t="shared" si="1012"/>
        <v>1</v>
      </c>
      <c r="H6476" s="20">
        <f t="shared" si="1013"/>
        <v>24</v>
      </c>
      <c r="I6476" s="20">
        <f t="shared" si="1018"/>
        <v>15</v>
      </c>
      <c r="J6476" s="21">
        <f t="shared" si="1019"/>
        <v>39717</v>
      </c>
      <c r="K6476" s="21"/>
      <c r="L6476" s="21" t="str">
        <f t="shared" si="1014"/>
        <v>Friday</v>
      </c>
      <c r="M6476" s="20">
        <f t="shared" si="1015"/>
        <v>9</v>
      </c>
      <c r="N6476" s="19">
        <v>5817</v>
      </c>
      <c r="O6476" s="4">
        <f>MATCH(N6476-1,'Supply Data'!$K$12:$K$17)+1</f>
        <v>5</v>
      </c>
      <c r="P6476">
        <f>INDEX('Supply Data'!$L$12:$L$17,'Demand Data'!O6476)</f>
        <v>75</v>
      </c>
      <c r="R6476" t="str">
        <f t="shared" si="1016"/>
        <v>26-Sep-08 Friday 15</v>
      </c>
    </row>
    <row r="6477" spans="4:18" x14ac:dyDescent="0.35">
      <c r="D6477" s="21">
        <f t="shared" si="1017"/>
        <v>39717.624999984306</v>
      </c>
      <c r="E6477" s="21" t="b">
        <f t="shared" si="1010"/>
        <v>0</v>
      </c>
      <c r="F6477" s="21" t="b">
        <f t="shared" si="1011"/>
        <v>0</v>
      </c>
      <c r="G6477" s="20">
        <f t="shared" si="1012"/>
        <v>1</v>
      </c>
      <c r="H6477" s="20">
        <f t="shared" si="1013"/>
        <v>24</v>
      </c>
      <c r="I6477" s="20">
        <f t="shared" si="1018"/>
        <v>16</v>
      </c>
      <c r="J6477" s="21">
        <f t="shared" si="1019"/>
        <v>39717</v>
      </c>
      <c r="K6477" s="21"/>
      <c r="L6477" s="21" t="str">
        <f t="shared" si="1014"/>
        <v>Friday</v>
      </c>
      <c r="M6477" s="20">
        <f t="shared" si="1015"/>
        <v>9</v>
      </c>
      <c r="N6477" s="19">
        <v>5826</v>
      </c>
      <c r="O6477" s="4">
        <f>MATCH(N6477-1,'Supply Data'!$K$12:$K$17)+1</f>
        <v>5</v>
      </c>
      <c r="P6477">
        <f>INDEX('Supply Data'!$L$12:$L$17,'Demand Data'!O6477)</f>
        <v>75</v>
      </c>
      <c r="R6477" t="str">
        <f t="shared" si="1016"/>
        <v>26-Sep-08 Friday 16</v>
      </c>
    </row>
    <row r="6478" spans="4:18" x14ac:dyDescent="0.35">
      <c r="D6478" s="21">
        <f t="shared" si="1017"/>
        <v>39717.66666665097</v>
      </c>
      <c r="E6478" s="21" t="b">
        <f t="shared" si="1010"/>
        <v>0</v>
      </c>
      <c r="F6478" s="21" t="b">
        <f t="shared" si="1011"/>
        <v>0</v>
      </c>
      <c r="G6478" s="20">
        <f t="shared" si="1012"/>
        <v>1</v>
      </c>
      <c r="H6478" s="20">
        <f t="shared" si="1013"/>
        <v>24</v>
      </c>
      <c r="I6478" s="20">
        <f t="shared" si="1018"/>
        <v>17</v>
      </c>
      <c r="J6478" s="21">
        <f t="shared" si="1019"/>
        <v>39717</v>
      </c>
      <c r="K6478" s="21"/>
      <c r="L6478" s="21" t="str">
        <f t="shared" si="1014"/>
        <v>Friday</v>
      </c>
      <c r="M6478" s="20">
        <f t="shared" si="1015"/>
        <v>9</v>
      </c>
      <c r="N6478" s="19">
        <v>5605.5</v>
      </c>
      <c r="O6478" s="4">
        <f>MATCH(N6478-1,'Supply Data'!$K$12:$K$17)+1</f>
        <v>5</v>
      </c>
      <c r="P6478">
        <f>INDEX('Supply Data'!$L$12:$L$17,'Demand Data'!O6478)</f>
        <v>75</v>
      </c>
      <c r="R6478" t="str">
        <f t="shared" si="1016"/>
        <v>26-Sep-08 Friday 17</v>
      </c>
    </row>
    <row r="6479" spans="4:18" x14ac:dyDescent="0.35">
      <c r="D6479" s="21">
        <f t="shared" si="1017"/>
        <v>39717.708333317634</v>
      </c>
      <c r="E6479" s="21" t="b">
        <f t="shared" si="1010"/>
        <v>0</v>
      </c>
      <c r="F6479" s="21" t="b">
        <f t="shared" si="1011"/>
        <v>0</v>
      </c>
      <c r="G6479" s="20">
        <f t="shared" si="1012"/>
        <v>1</v>
      </c>
      <c r="H6479" s="20">
        <f t="shared" si="1013"/>
        <v>24</v>
      </c>
      <c r="I6479" s="20">
        <f t="shared" si="1018"/>
        <v>18</v>
      </c>
      <c r="J6479" s="21">
        <f t="shared" si="1019"/>
        <v>39717</v>
      </c>
      <c r="K6479" s="21"/>
      <c r="L6479" s="21" t="str">
        <f t="shared" si="1014"/>
        <v>Friday</v>
      </c>
      <c r="M6479" s="20">
        <f t="shared" si="1015"/>
        <v>9</v>
      </c>
      <c r="N6479" s="19">
        <v>5866.5</v>
      </c>
      <c r="O6479" s="4">
        <f>MATCH(N6479-1,'Supply Data'!$K$12:$K$17)+1</f>
        <v>5</v>
      </c>
      <c r="P6479">
        <f>INDEX('Supply Data'!$L$12:$L$17,'Demand Data'!O6479)</f>
        <v>75</v>
      </c>
      <c r="R6479" t="str">
        <f t="shared" si="1016"/>
        <v>26-Sep-08 Friday 18</v>
      </c>
    </row>
    <row r="6480" spans="4:18" x14ac:dyDescent="0.35">
      <c r="D6480" s="21">
        <f t="shared" si="1017"/>
        <v>39717.749999984298</v>
      </c>
      <c r="E6480" s="21" t="b">
        <f t="shared" si="1010"/>
        <v>0</v>
      </c>
      <c r="F6480" s="21" t="b">
        <f t="shared" si="1011"/>
        <v>0</v>
      </c>
      <c r="G6480" s="20">
        <f t="shared" si="1012"/>
        <v>1</v>
      </c>
      <c r="H6480" s="20">
        <f t="shared" si="1013"/>
        <v>24</v>
      </c>
      <c r="I6480" s="20">
        <f t="shared" si="1018"/>
        <v>19</v>
      </c>
      <c r="J6480" s="21">
        <f t="shared" si="1019"/>
        <v>39717</v>
      </c>
      <c r="K6480" s="21"/>
      <c r="L6480" s="21" t="str">
        <f t="shared" si="1014"/>
        <v>Friday</v>
      </c>
      <c r="M6480" s="20">
        <f t="shared" si="1015"/>
        <v>9</v>
      </c>
      <c r="N6480" s="19">
        <v>6043.5</v>
      </c>
      <c r="O6480" s="4">
        <f>MATCH(N6480-1,'Supply Data'!$K$12:$K$17)+1</f>
        <v>5</v>
      </c>
      <c r="P6480">
        <f>INDEX('Supply Data'!$L$12:$L$17,'Demand Data'!O6480)</f>
        <v>75</v>
      </c>
      <c r="R6480" t="str">
        <f t="shared" si="1016"/>
        <v>26-Sep-08 Friday 19</v>
      </c>
    </row>
    <row r="6481" spans="4:18" x14ac:dyDescent="0.35">
      <c r="D6481" s="21">
        <f t="shared" si="1017"/>
        <v>39717.791666650963</v>
      </c>
      <c r="E6481" s="21" t="b">
        <f t="shared" si="1010"/>
        <v>0</v>
      </c>
      <c r="F6481" s="21" t="b">
        <f t="shared" si="1011"/>
        <v>0</v>
      </c>
      <c r="G6481" s="20">
        <f t="shared" si="1012"/>
        <v>1</v>
      </c>
      <c r="H6481" s="20">
        <f t="shared" si="1013"/>
        <v>24</v>
      </c>
      <c r="I6481" s="20">
        <f t="shared" si="1018"/>
        <v>20</v>
      </c>
      <c r="J6481" s="21">
        <f t="shared" si="1019"/>
        <v>39717</v>
      </c>
      <c r="K6481" s="21"/>
      <c r="L6481" s="21" t="str">
        <f t="shared" si="1014"/>
        <v>Friday</v>
      </c>
      <c r="M6481" s="20">
        <f t="shared" si="1015"/>
        <v>9</v>
      </c>
      <c r="N6481" s="19">
        <v>5818.5</v>
      </c>
      <c r="O6481" s="4">
        <f>MATCH(N6481-1,'Supply Data'!$K$12:$K$17)+1</f>
        <v>5</v>
      </c>
      <c r="P6481">
        <f>INDEX('Supply Data'!$L$12:$L$17,'Demand Data'!O6481)</f>
        <v>75</v>
      </c>
      <c r="R6481" t="str">
        <f t="shared" si="1016"/>
        <v>26-Sep-08 Friday 20</v>
      </c>
    </row>
    <row r="6482" spans="4:18" x14ac:dyDescent="0.35">
      <c r="D6482" s="21">
        <f t="shared" si="1017"/>
        <v>39717.833333317627</v>
      </c>
      <c r="E6482" s="21" t="b">
        <f t="shared" si="1010"/>
        <v>0</v>
      </c>
      <c r="F6482" s="21" t="b">
        <f t="shared" si="1011"/>
        <v>0</v>
      </c>
      <c r="G6482" s="20">
        <f t="shared" si="1012"/>
        <v>1</v>
      </c>
      <c r="H6482" s="20">
        <f t="shared" si="1013"/>
        <v>24</v>
      </c>
      <c r="I6482" s="20">
        <f t="shared" si="1018"/>
        <v>21</v>
      </c>
      <c r="J6482" s="21">
        <f t="shared" si="1019"/>
        <v>39717</v>
      </c>
      <c r="K6482" s="21"/>
      <c r="L6482" s="21" t="str">
        <f t="shared" si="1014"/>
        <v>Friday</v>
      </c>
      <c r="M6482" s="20">
        <f t="shared" si="1015"/>
        <v>9</v>
      </c>
      <c r="N6482" s="19">
        <v>5566.5</v>
      </c>
      <c r="O6482" s="4">
        <f>MATCH(N6482-1,'Supply Data'!$K$12:$K$17)+1</f>
        <v>5</v>
      </c>
      <c r="P6482">
        <f>INDEX('Supply Data'!$L$12:$L$17,'Demand Data'!O6482)</f>
        <v>75</v>
      </c>
      <c r="R6482" t="str">
        <f t="shared" si="1016"/>
        <v>26-Sep-08 Friday 21</v>
      </c>
    </row>
    <row r="6483" spans="4:18" x14ac:dyDescent="0.35">
      <c r="D6483" s="21">
        <f t="shared" si="1017"/>
        <v>39717.874999984291</v>
      </c>
      <c r="E6483" s="21" t="b">
        <f t="shared" si="1010"/>
        <v>0</v>
      </c>
      <c r="F6483" s="21" t="b">
        <f t="shared" si="1011"/>
        <v>0</v>
      </c>
      <c r="G6483" s="20">
        <f t="shared" si="1012"/>
        <v>1</v>
      </c>
      <c r="H6483" s="20">
        <f t="shared" si="1013"/>
        <v>24</v>
      </c>
      <c r="I6483" s="20">
        <f t="shared" si="1018"/>
        <v>22</v>
      </c>
      <c r="J6483" s="21">
        <f t="shared" si="1019"/>
        <v>39717</v>
      </c>
      <c r="K6483" s="21"/>
      <c r="L6483" s="21" t="str">
        <f t="shared" si="1014"/>
        <v>Friday</v>
      </c>
      <c r="M6483" s="20">
        <f t="shared" si="1015"/>
        <v>9</v>
      </c>
      <c r="N6483" s="19">
        <v>5110.5</v>
      </c>
      <c r="O6483" s="4">
        <f>MATCH(N6483-1,'Supply Data'!$K$12:$K$17)+1</f>
        <v>5</v>
      </c>
      <c r="P6483">
        <f>INDEX('Supply Data'!$L$12:$L$17,'Demand Data'!O6483)</f>
        <v>75</v>
      </c>
      <c r="R6483" t="str">
        <f t="shared" si="1016"/>
        <v>26-Sep-08 Friday 22</v>
      </c>
    </row>
    <row r="6484" spans="4:18" x14ac:dyDescent="0.35">
      <c r="D6484" s="21">
        <f t="shared" si="1017"/>
        <v>39717.916666650955</v>
      </c>
      <c r="E6484" s="21" t="b">
        <f t="shared" si="1010"/>
        <v>0</v>
      </c>
      <c r="F6484" s="21" t="b">
        <f t="shared" si="1011"/>
        <v>0</v>
      </c>
      <c r="G6484" s="20">
        <f t="shared" si="1012"/>
        <v>1</v>
      </c>
      <c r="H6484" s="20">
        <f t="shared" si="1013"/>
        <v>24</v>
      </c>
      <c r="I6484" s="20">
        <f t="shared" si="1018"/>
        <v>23</v>
      </c>
      <c r="J6484" s="21">
        <f t="shared" si="1019"/>
        <v>39717</v>
      </c>
      <c r="K6484" s="21"/>
      <c r="L6484" s="21" t="str">
        <f t="shared" si="1014"/>
        <v>Friday</v>
      </c>
      <c r="M6484" s="20">
        <f t="shared" si="1015"/>
        <v>9</v>
      </c>
      <c r="N6484" s="19">
        <v>4714.5</v>
      </c>
      <c r="O6484" s="4">
        <f>MATCH(N6484-1,'Supply Data'!$K$12:$K$17)+1</f>
        <v>4</v>
      </c>
      <c r="P6484">
        <f>INDEX('Supply Data'!$L$12:$L$17,'Demand Data'!O6484)</f>
        <v>50</v>
      </c>
      <c r="R6484" t="str">
        <f t="shared" si="1016"/>
        <v>26-Sep-08 Friday 23</v>
      </c>
    </row>
    <row r="6485" spans="4:18" x14ac:dyDescent="0.35">
      <c r="D6485" s="21">
        <f t="shared" si="1017"/>
        <v>39717.95833331762</v>
      </c>
      <c r="E6485" s="21" t="b">
        <f t="shared" si="1010"/>
        <v>0</v>
      </c>
      <c r="F6485" s="21" t="b">
        <f t="shared" si="1011"/>
        <v>0</v>
      </c>
      <c r="G6485" s="20">
        <f t="shared" si="1012"/>
        <v>1</v>
      </c>
      <c r="H6485" s="20">
        <f t="shared" si="1013"/>
        <v>24</v>
      </c>
      <c r="I6485" s="20">
        <f t="shared" si="1018"/>
        <v>24</v>
      </c>
      <c r="J6485" s="21">
        <f t="shared" si="1019"/>
        <v>39717</v>
      </c>
      <c r="K6485" s="21"/>
      <c r="L6485" s="21" t="str">
        <f t="shared" si="1014"/>
        <v>Friday</v>
      </c>
      <c r="M6485" s="20">
        <f t="shared" si="1015"/>
        <v>9</v>
      </c>
      <c r="N6485" s="19">
        <v>4485</v>
      </c>
      <c r="O6485" s="4">
        <f>MATCH(N6485-1,'Supply Data'!$K$12:$K$17)+1</f>
        <v>4</v>
      </c>
      <c r="P6485">
        <f>INDEX('Supply Data'!$L$12:$L$17,'Demand Data'!O6485)</f>
        <v>50</v>
      </c>
      <c r="R6485" t="str">
        <f t="shared" si="1016"/>
        <v>26-Sep-08 Friday 24</v>
      </c>
    </row>
    <row r="6486" spans="4:18" x14ac:dyDescent="0.35">
      <c r="D6486" s="21">
        <f t="shared" si="1017"/>
        <v>39717.999999984284</v>
      </c>
      <c r="E6486" s="21" t="b">
        <f t="shared" si="1010"/>
        <v>0</v>
      </c>
      <c r="F6486" s="21" t="b">
        <f t="shared" si="1011"/>
        <v>0</v>
      </c>
      <c r="G6486" s="20">
        <f t="shared" si="1012"/>
        <v>1</v>
      </c>
      <c r="H6486" s="20">
        <f t="shared" si="1013"/>
        <v>24</v>
      </c>
      <c r="I6486" s="20">
        <f t="shared" si="1018"/>
        <v>1</v>
      </c>
      <c r="J6486" s="21">
        <f t="shared" si="1019"/>
        <v>39718</v>
      </c>
      <c r="K6486" s="21"/>
      <c r="L6486" s="21" t="str">
        <f t="shared" si="1014"/>
        <v>Saturday</v>
      </c>
      <c r="M6486" s="20">
        <f t="shared" si="1015"/>
        <v>9</v>
      </c>
      <c r="N6486" s="19">
        <v>4314</v>
      </c>
      <c r="O6486" s="4">
        <f>MATCH(N6486-1,'Supply Data'!$K$12:$K$17)+1</f>
        <v>4</v>
      </c>
      <c r="P6486">
        <f>INDEX('Supply Data'!$L$12:$L$17,'Demand Data'!O6486)</f>
        <v>50</v>
      </c>
      <c r="R6486" t="str">
        <f t="shared" si="1016"/>
        <v>27-Sep-08 Saturday 1</v>
      </c>
    </row>
    <row r="6487" spans="4:18" x14ac:dyDescent="0.35">
      <c r="D6487" s="21">
        <f t="shared" si="1017"/>
        <v>39718.041666650948</v>
      </c>
      <c r="E6487" s="21" t="b">
        <f t="shared" si="1010"/>
        <v>0</v>
      </c>
      <c r="F6487" s="21" t="b">
        <f t="shared" si="1011"/>
        <v>0</v>
      </c>
      <c r="G6487" s="20">
        <f t="shared" si="1012"/>
        <v>1</v>
      </c>
      <c r="H6487" s="20">
        <f t="shared" si="1013"/>
        <v>24</v>
      </c>
      <c r="I6487" s="20">
        <f t="shared" si="1018"/>
        <v>2</v>
      </c>
      <c r="J6487" s="21">
        <f t="shared" si="1019"/>
        <v>39718</v>
      </c>
      <c r="K6487" s="21"/>
      <c r="L6487" s="21" t="str">
        <f t="shared" si="1014"/>
        <v>Saturday</v>
      </c>
      <c r="M6487" s="20">
        <f t="shared" si="1015"/>
        <v>9</v>
      </c>
      <c r="N6487" s="19">
        <v>4069.5</v>
      </c>
      <c r="O6487" s="4">
        <f>MATCH(N6487-1,'Supply Data'!$K$12:$K$17)+1</f>
        <v>4</v>
      </c>
      <c r="P6487">
        <f>INDEX('Supply Data'!$L$12:$L$17,'Demand Data'!O6487)</f>
        <v>50</v>
      </c>
      <c r="R6487" t="str">
        <f t="shared" si="1016"/>
        <v>27-Sep-08 Saturday 2</v>
      </c>
    </row>
    <row r="6488" spans="4:18" x14ac:dyDescent="0.35">
      <c r="D6488" s="21">
        <f t="shared" si="1017"/>
        <v>39718.083333317612</v>
      </c>
      <c r="E6488" s="21" t="b">
        <f t="shared" si="1010"/>
        <v>0</v>
      </c>
      <c r="F6488" s="21" t="b">
        <f t="shared" si="1011"/>
        <v>0</v>
      </c>
      <c r="G6488" s="20">
        <f t="shared" si="1012"/>
        <v>1</v>
      </c>
      <c r="H6488" s="20">
        <f t="shared" si="1013"/>
        <v>24</v>
      </c>
      <c r="I6488" s="20">
        <f t="shared" si="1018"/>
        <v>3</v>
      </c>
      <c r="J6488" s="21">
        <f t="shared" si="1019"/>
        <v>39718</v>
      </c>
      <c r="K6488" s="21"/>
      <c r="L6488" s="21" t="str">
        <f t="shared" si="1014"/>
        <v>Saturday</v>
      </c>
      <c r="M6488" s="20">
        <f t="shared" si="1015"/>
        <v>9</v>
      </c>
      <c r="N6488" s="19">
        <v>4045.5</v>
      </c>
      <c r="O6488" s="4">
        <f>MATCH(N6488-1,'Supply Data'!$K$12:$K$17)+1</f>
        <v>4</v>
      </c>
      <c r="P6488">
        <f>INDEX('Supply Data'!$L$12:$L$17,'Demand Data'!O6488)</f>
        <v>50</v>
      </c>
      <c r="R6488" t="str">
        <f t="shared" si="1016"/>
        <v>27-Sep-08 Saturday 3</v>
      </c>
    </row>
    <row r="6489" spans="4:18" x14ac:dyDescent="0.35">
      <c r="D6489" s="21">
        <f t="shared" si="1017"/>
        <v>39718.124999984277</v>
      </c>
      <c r="E6489" s="21" t="b">
        <f t="shared" si="1010"/>
        <v>0</v>
      </c>
      <c r="F6489" s="21" t="b">
        <f t="shared" si="1011"/>
        <v>0</v>
      </c>
      <c r="G6489" s="20">
        <f t="shared" si="1012"/>
        <v>1</v>
      </c>
      <c r="H6489" s="20">
        <f t="shared" si="1013"/>
        <v>24</v>
      </c>
      <c r="I6489" s="20">
        <f t="shared" si="1018"/>
        <v>4</v>
      </c>
      <c r="J6489" s="21">
        <f t="shared" si="1019"/>
        <v>39718</v>
      </c>
      <c r="K6489" s="21"/>
      <c r="L6489" s="21" t="str">
        <f t="shared" si="1014"/>
        <v>Saturday</v>
      </c>
      <c r="M6489" s="20">
        <f t="shared" si="1015"/>
        <v>9</v>
      </c>
      <c r="N6489" s="19">
        <v>4005</v>
      </c>
      <c r="O6489" s="4">
        <f>MATCH(N6489-1,'Supply Data'!$K$12:$K$17)+1</f>
        <v>4</v>
      </c>
      <c r="P6489">
        <f>INDEX('Supply Data'!$L$12:$L$17,'Demand Data'!O6489)</f>
        <v>50</v>
      </c>
      <c r="R6489" t="str">
        <f t="shared" si="1016"/>
        <v>27-Sep-08 Saturday 4</v>
      </c>
    </row>
    <row r="6490" spans="4:18" x14ac:dyDescent="0.35">
      <c r="D6490" s="21">
        <f t="shared" si="1017"/>
        <v>39718.166666650941</v>
      </c>
      <c r="E6490" s="21" t="b">
        <f t="shared" si="1010"/>
        <v>0</v>
      </c>
      <c r="F6490" s="21" t="b">
        <f t="shared" si="1011"/>
        <v>0</v>
      </c>
      <c r="G6490" s="20">
        <f t="shared" si="1012"/>
        <v>1</v>
      </c>
      <c r="H6490" s="20">
        <f t="shared" si="1013"/>
        <v>24</v>
      </c>
      <c r="I6490" s="20">
        <f t="shared" si="1018"/>
        <v>5</v>
      </c>
      <c r="J6490" s="21">
        <f t="shared" si="1019"/>
        <v>39718</v>
      </c>
      <c r="K6490" s="21"/>
      <c r="L6490" s="21" t="str">
        <f t="shared" si="1014"/>
        <v>Saturday</v>
      </c>
      <c r="M6490" s="20">
        <f t="shared" si="1015"/>
        <v>9</v>
      </c>
      <c r="N6490" s="19">
        <v>4161</v>
      </c>
      <c r="O6490" s="4">
        <f>MATCH(N6490-1,'Supply Data'!$K$12:$K$17)+1</f>
        <v>4</v>
      </c>
      <c r="P6490">
        <f>INDEX('Supply Data'!$L$12:$L$17,'Demand Data'!O6490)</f>
        <v>50</v>
      </c>
      <c r="R6490" t="str">
        <f t="shared" si="1016"/>
        <v>27-Sep-08 Saturday 5</v>
      </c>
    </row>
    <row r="6491" spans="4:18" x14ac:dyDescent="0.35">
      <c r="D6491" s="21">
        <f t="shared" si="1017"/>
        <v>39718.208333317605</v>
      </c>
      <c r="E6491" s="21" t="b">
        <f t="shared" si="1010"/>
        <v>0</v>
      </c>
      <c r="F6491" s="21" t="b">
        <f t="shared" si="1011"/>
        <v>0</v>
      </c>
      <c r="G6491" s="20">
        <f t="shared" si="1012"/>
        <v>1</v>
      </c>
      <c r="H6491" s="20">
        <f t="shared" si="1013"/>
        <v>24</v>
      </c>
      <c r="I6491" s="20">
        <f t="shared" si="1018"/>
        <v>6</v>
      </c>
      <c r="J6491" s="21">
        <f t="shared" si="1019"/>
        <v>39718</v>
      </c>
      <c r="K6491" s="21"/>
      <c r="L6491" s="21" t="str">
        <f t="shared" si="1014"/>
        <v>Saturday</v>
      </c>
      <c r="M6491" s="20">
        <f t="shared" si="1015"/>
        <v>9</v>
      </c>
      <c r="N6491" s="19">
        <v>4224</v>
      </c>
      <c r="O6491" s="4">
        <f>MATCH(N6491-1,'Supply Data'!$K$12:$K$17)+1</f>
        <v>4</v>
      </c>
      <c r="P6491">
        <f>INDEX('Supply Data'!$L$12:$L$17,'Demand Data'!O6491)</f>
        <v>50</v>
      </c>
      <c r="R6491" t="str">
        <f t="shared" si="1016"/>
        <v>27-Sep-08 Saturday 6</v>
      </c>
    </row>
    <row r="6492" spans="4:18" x14ac:dyDescent="0.35">
      <c r="D6492" s="21">
        <f t="shared" si="1017"/>
        <v>39718.249999984269</v>
      </c>
      <c r="E6492" s="21" t="b">
        <f t="shared" si="1010"/>
        <v>0</v>
      </c>
      <c r="F6492" s="21" t="b">
        <f t="shared" si="1011"/>
        <v>0</v>
      </c>
      <c r="G6492" s="20">
        <f t="shared" si="1012"/>
        <v>1</v>
      </c>
      <c r="H6492" s="20">
        <f t="shared" si="1013"/>
        <v>24</v>
      </c>
      <c r="I6492" s="20">
        <f t="shared" si="1018"/>
        <v>7</v>
      </c>
      <c r="J6492" s="21">
        <f t="shared" si="1019"/>
        <v>39718</v>
      </c>
      <c r="K6492" s="21"/>
      <c r="L6492" s="21" t="str">
        <f t="shared" si="1014"/>
        <v>Saturday</v>
      </c>
      <c r="M6492" s="20">
        <f t="shared" si="1015"/>
        <v>9</v>
      </c>
      <c r="N6492" s="19">
        <v>3951</v>
      </c>
      <c r="O6492" s="4">
        <f>MATCH(N6492-1,'Supply Data'!$K$12:$K$17)+1</f>
        <v>4</v>
      </c>
      <c r="P6492">
        <f>INDEX('Supply Data'!$L$12:$L$17,'Demand Data'!O6492)</f>
        <v>50</v>
      </c>
      <c r="R6492" t="str">
        <f t="shared" si="1016"/>
        <v>27-Sep-08 Saturday 7</v>
      </c>
    </row>
    <row r="6493" spans="4:18" x14ac:dyDescent="0.35">
      <c r="D6493" s="21">
        <f t="shared" si="1017"/>
        <v>39718.291666650934</v>
      </c>
      <c r="E6493" s="21" t="b">
        <f t="shared" si="1010"/>
        <v>0</v>
      </c>
      <c r="F6493" s="21" t="b">
        <f t="shared" si="1011"/>
        <v>0</v>
      </c>
      <c r="G6493" s="20">
        <f t="shared" si="1012"/>
        <v>1</v>
      </c>
      <c r="H6493" s="20">
        <f t="shared" si="1013"/>
        <v>24</v>
      </c>
      <c r="I6493" s="20">
        <f t="shared" si="1018"/>
        <v>8</v>
      </c>
      <c r="J6493" s="21">
        <f t="shared" si="1019"/>
        <v>39718</v>
      </c>
      <c r="K6493" s="21"/>
      <c r="L6493" s="21" t="str">
        <f t="shared" si="1014"/>
        <v>Saturday</v>
      </c>
      <c r="M6493" s="20">
        <f t="shared" si="1015"/>
        <v>9</v>
      </c>
      <c r="N6493" s="19">
        <v>5035.5</v>
      </c>
      <c r="O6493" s="4">
        <f>MATCH(N6493-1,'Supply Data'!$K$12:$K$17)+1</f>
        <v>5</v>
      </c>
      <c r="P6493">
        <f>INDEX('Supply Data'!$L$12:$L$17,'Demand Data'!O6493)</f>
        <v>75</v>
      </c>
      <c r="R6493" t="str">
        <f t="shared" si="1016"/>
        <v>27-Sep-08 Saturday 8</v>
      </c>
    </row>
    <row r="6494" spans="4:18" x14ac:dyDescent="0.35">
      <c r="D6494" s="21">
        <f t="shared" si="1017"/>
        <v>39718.333333317598</v>
      </c>
      <c r="E6494" s="21" t="b">
        <f t="shared" si="1010"/>
        <v>0</v>
      </c>
      <c r="F6494" s="21" t="b">
        <f t="shared" si="1011"/>
        <v>0</v>
      </c>
      <c r="G6494" s="20">
        <f t="shared" si="1012"/>
        <v>1</v>
      </c>
      <c r="H6494" s="20">
        <f t="shared" si="1013"/>
        <v>24</v>
      </c>
      <c r="I6494" s="20">
        <f t="shared" si="1018"/>
        <v>9</v>
      </c>
      <c r="J6494" s="21">
        <f t="shared" si="1019"/>
        <v>39718</v>
      </c>
      <c r="K6494" s="21"/>
      <c r="L6494" s="21" t="str">
        <f t="shared" si="1014"/>
        <v>Saturday</v>
      </c>
      <c r="M6494" s="20">
        <f t="shared" si="1015"/>
        <v>9</v>
      </c>
      <c r="N6494" s="19">
        <v>5644.5</v>
      </c>
      <c r="O6494" s="4">
        <f>MATCH(N6494-1,'Supply Data'!$K$12:$K$17)+1</f>
        <v>5</v>
      </c>
      <c r="P6494">
        <f>INDEX('Supply Data'!$L$12:$L$17,'Demand Data'!O6494)</f>
        <v>75</v>
      </c>
      <c r="R6494" t="str">
        <f t="shared" si="1016"/>
        <v>27-Sep-08 Saturday 9</v>
      </c>
    </row>
    <row r="6495" spans="4:18" x14ac:dyDescent="0.35">
      <c r="D6495" s="21">
        <f t="shared" si="1017"/>
        <v>39718.374999984262</v>
      </c>
      <c r="E6495" s="21" t="b">
        <f t="shared" si="1010"/>
        <v>0</v>
      </c>
      <c r="F6495" s="21" t="b">
        <f t="shared" si="1011"/>
        <v>0</v>
      </c>
      <c r="G6495" s="20">
        <f t="shared" si="1012"/>
        <v>1</v>
      </c>
      <c r="H6495" s="20">
        <f t="shared" si="1013"/>
        <v>24</v>
      </c>
      <c r="I6495" s="20">
        <f t="shared" si="1018"/>
        <v>10</v>
      </c>
      <c r="J6495" s="21">
        <f t="shared" si="1019"/>
        <v>39718</v>
      </c>
      <c r="K6495" s="21"/>
      <c r="L6495" s="21" t="str">
        <f t="shared" si="1014"/>
        <v>Saturday</v>
      </c>
      <c r="M6495" s="20">
        <f t="shared" si="1015"/>
        <v>9</v>
      </c>
      <c r="N6495" s="19">
        <v>5859</v>
      </c>
      <c r="O6495" s="4">
        <f>MATCH(N6495-1,'Supply Data'!$K$12:$K$17)+1</f>
        <v>5</v>
      </c>
      <c r="P6495">
        <f>INDEX('Supply Data'!$L$12:$L$17,'Demand Data'!O6495)</f>
        <v>75</v>
      </c>
      <c r="R6495" t="str">
        <f t="shared" si="1016"/>
        <v>27-Sep-08 Saturday 10</v>
      </c>
    </row>
    <row r="6496" spans="4:18" x14ac:dyDescent="0.35">
      <c r="D6496" s="21">
        <f t="shared" si="1017"/>
        <v>39718.416666650926</v>
      </c>
      <c r="E6496" s="21" t="b">
        <f t="shared" si="1010"/>
        <v>0</v>
      </c>
      <c r="F6496" s="21" t="b">
        <f t="shared" si="1011"/>
        <v>0</v>
      </c>
      <c r="G6496" s="20">
        <f t="shared" si="1012"/>
        <v>1</v>
      </c>
      <c r="H6496" s="20">
        <f t="shared" si="1013"/>
        <v>24</v>
      </c>
      <c r="I6496" s="20">
        <f t="shared" si="1018"/>
        <v>11</v>
      </c>
      <c r="J6496" s="21">
        <f t="shared" si="1019"/>
        <v>39718</v>
      </c>
      <c r="K6496" s="21"/>
      <c r="L6496" s="21" t="str">
        <f t="shared" si="1014"/>
        <v>Saturday</v>
      </c>
      <c r="M6496" s="20">
        <f t="shared" si="1015"/>
        <v>9</v>
      </c>
      <c r="N6496" s="19">
        <v>6054</v>
      </c>
      <c r="O6496" s="4">
        <f>MATCH(N6496-1,'Supply Data'!$K$12:$K$17)+1</f>
        <v>5</v>
      </c>
      <c r="P6496">
        <f>INDEX('Supply Data'!$L$12:$L$17,'Demand Data'!O6496)</f>
        <v>75</v>
      </c>
      <c r="R6496" t="str">
        <f t="shared" si="1016"/>
        <v>27-Sep-08 Saturday 11</v>
      </c>
    </row>
    <row r="6497" spans="4:18" x14ac:dyDescent="0.35">
      <c r="D6497" s="21">
        <f t="shared" si="1017"/>
        <v>39718.458333317591</v>
      </c>
      <c r="E6497" s="21" t="b">
        <f t="shared" si="1010"/>
        <v>0</v>
      </c>
      <c r="F6497" s="21" t="b">
        <f t="shared" si="1011"/>
        <v>0</v>
      </c>
      <c r="G6497" s="20">
        <f t="shared" si="1012"/>
        <v>1</v>
      </c>
      <c r="H6497" s="20">
        <f t="shared" si="1013"/>
        <v>24</v>
      </c>
      <c r="I6497" s="20">
        <f t="shared" si="1018"/>
        <v>12</v>
      </c>
      <c r="J6497" s="21">
        <f t="shared" si="1019"/>
        <v>39718</v>
      </c>
      <c r="K6497" s="21"/>
      <c r="L6497" s="21" t="str">
        <f t="shared" si="1014"/>
        <v>Saturday</v>
      </c>
      <c r="M6497" s="20">
        <f t="shared" si="1015"/>
        <v>9</v>
      </c>
      <c r="N6497" s="19">
        <v>5821.5</v>
      </c>
      <c r="O6497" s="4">
        <f>MATCH(N6497-1,'Supply Data'!$K$12:$K$17)+1</f>
        <v>5</v>
      </c>
      <c r="P6497">
        <f>INDEX('Supply Data'!$L$12:$L$17,'Demand Data'!O6497)</f>
        <v>75</v>
      </c>
      <c r="R6497" t="str">
        <f t="shared" si="1016"/>
        <v>27-Sep-08 Saturday 12</v>
      </c>
    </row>
    <row r="6498" spans="4:18" x14ac:dyDescent="0.35">
      <c r="D6498" s="21">
        <f t="shared" si="1017"/>
        <v>39718.499999984255</v>
      </c>
      <c r="E6498" s="21" t="b">
        <f t="shared" si="1010"/>
        <v>0</v>
      </c>
      <c r="F6498" s="21" t="b">
        <f t="shared" si="1011"/>
        <v>0</v>
      </c>
      <c r="G6498" s="20">
        <f t="shared" si="1012"/>
        <v>1</v>
      </c>
      <c r="H6498" s="20">
        <f t="shared" si="1013"/>
        <v>24</v>
      </c>
      <c r="I6498" s="20">
        <f t="shared" si="1018"/>
        <v>13</v>
      </c>
      <c r="J6498" s="21">
        <f t="shared" si="1019"/>
        <v>39718</v>
      </c>
      <c r="K6498" s="21"/>
      <c r="L6498" s="21" t="str">
        <f t="shared" si="1014"/>
        <v>Saturday</v>
      </c>
      <c r="M6498" s="20">
        <f t="shared" si="1015"/>
        <v>9</v>
      </c>
      <c r="N6498" s="19">
        <v>5979</v>
      </c>
      <c r="O6498" s="4">
        <f>MATCH(N6498-1,'Supply Data'!$K$12:$K$17)+1</f>
        <v>5</v>
      </c>
      <c r="P6498">
        <f>INDEX('Supply Data'!$L$12:$L$17,'Demand Data'!O6498)</f>
        <v>75</v>
      </c>
      <c r="R6498" t="str">
        <f t="shared" si="1016"/>
        <v>27-Sep-08 Saturday 13</v>
      </c>
    </row>
    <row r="6499" spans="4:18" x14ac:dyDescent="0.35">
      <c r="D6499" s="21">
        <f t="shared" si="1017"/>
        <v>39718.541666650919</v>
      </c>
      <c r="E6499" s="21" t="b">
        <f t="shared" si="1010"/>
        <v>0</v>
      </c>
      <c r="F6499" s="21" t="b">
        <f t="shared" si="1011"/>
        <v>0</v>
      </c>
      <c r="G6499" s="20">
        <f t="shared" si="1012"/>
        <v>1</v>
      </c>
      <c r="H6499" s="20">
        <f t="shared" si="1013"/>
        <v>24</v>
      </c>
      <c r="I6499" s="20">
        <f t="shared" si="1018"/>
        <v>14</v>
      </c>
      <c r="J6499" s="21">
        <f t="shared" si="1019"/>
        <v>39718</v>
      </c>
      <c r="K6499" s="21"/>
      <c r="L6499" s="21" t="str">
        <f t="shared" si="1014"/>
        <v>Saturday</v>
      </c>
      <c r="M6499" s="20">
        <f t="shared" si="1015"/>
        <v>9</v>
      </c>
      <c r="N6499" s="19">
        <v>6064.5</v>
      </c>
      <c r="O6499" s="4">
        <f>MATCH(N6499-1,'Supply Data'!$K$12:$K$17)+1</f>
        <v>5</v>
      </c>
      <c r="P6499">
        <f>INDEX('Supply Data'!$L$12:$L$17,'Demand Data'!O6499)</f>
        <v>75</v>
      </c>
      <c r="R6499" t="str">
        <f t="shared" si="1016"/>
        <v>27-Sep-08 Saturday 14</v>
      </c>
    </row>
    <row r="6500" spans="4:18" x14ac:dyDescent="0.35">
      <c r="D6500" s="21">
        <f t="shared" si="1017"/>
        <v>39718.583333317583</v>
      </c>
      <c r="E6500" s="21" t="b">
        <f t="shared" si="1010"/>
        <v>0</v>
      </c>
      <c r="F6500" s="21" t="b">
        <f t="shared" si="1011"/>
        <v>0</v>
      </c>
      <c r="G6500" s="20">
        <f t="shared" si="1012"/>
        <v>1</v>
      </c>
      <c r="H6500" s="20">
        <f t="shared" si="1013"/>
        <v>24</v>
      </c>
      <c r="I6500" s="20">
        <f t="shared" si="1018"/>
        <v>15</v>
      </c>
      <c r="J6500" s="21">
        <f t="shared" si="1019"/>
        <v>39718</v>
      </c>
      <c r="K6500" s="21"/>
      <c r="L6500" s="21" t="str">
        <f t="shared" si="1014"/>
        <v>Saturday</v>
      </c>
      <c r="M6500" s="20">
        <f t="shared" si="1015"/>
        <v>9</v>
      </c>
      <c r="N6500" s="19">
        <v>5889</v>
      </c>
      <c r="O6500" s="4">
        <f>MATCH(N6500-1,'Supply Data'!$K$12:$K$17)+1</f>
        <v>5</v>
      </c>
      <c r="P6500">
        <f>INDEX('Supply Data'!$L$12:$L$17,'Demand Data'!O6500)</f>
        <v>75</v>
      </c>
      <c r="R6500" t="str">
        <f t="shared" si="1016"/>
        <v>27-Sep-08 Saturday 15</v>
      </c>
    </row>
    <row r="6501" spans="4:18" x14ac:dyDescent="0.35">
      <c r="D6501" s="21">
        <f t="shared" si="1017"/>
        <v>39718.624999984248</v>
      </c>
      <c r="E6501" s="21" t="b">
        <f t="shared" si="1010"/>
        <v>0</v>
      </c>
      <c r="F6501" s="21" t="b">
        <f t="shared" si="1011"/>
        <v>0</v>
      </c>
      <c r="G6501" s="20">
        <f t="shared" si="1012"/>
        <v>1</v>
      </c>
      <c r="H6501" s="20">
        <f t="shared" si="1013"/>
        <v>24</v>
      </c>
      <c r="I6501" s="20">
        <f t="shared" si="1018"/>
        <v>16</v>
      </c>
      <c r="J6501" s="21">
        <f t="shared" si="1019"/>
        <v>39718</v>
      </c>
      <c r="K6501" s="21"/>
      <c r="L6501" s="21" t="str">
        <f t="shared" si="1014"/>
        <v>Saturday</v>
      </c>
      <c r="M6501" s="20">
        <f t="shared" si="1015"/>
        <v>9</v>
      </c>
      <c r="N6501" s="19">
        <v>5830.5</v>
      </c>
      <c r="O6501" s="4">
        <f>MATCH(N6501-1,'Supply Data'!$K$12:$K$17)+1</f>
        <v>5</v>
      </c>
      <c r="P6501">
        <f>INDEX('Supply Data'!$L$12:$L$17,'Demand Data'!O6501)</f>
        <v>75</v>
      </c>
      <c r="R6501" t="str">
        <f t="shared" si="1016"/>
        <v>27-Sep-08 Saturday 16</v>
      </c>
    </row>
    <row r="6502" spans="4:18" x14ac:dyDescent="0.35">
      <c r="D6502" s="21">
        <f t="shared" si="1017"/>
        <v>39718.666666650912</v>
      </c>
      <c r="E6502" s="21" t="b">
        <f t="shared" si="1010"/>
        <v>0</v>
      </c>
      <c r="F6502" s="21" t="b">
        <f t="shared" si="1011"/>
        <v>0</v>
      </c>
      <c r="G6502" s="20">
        <f t="shared" si="1012"/>
        <v>1</v>
      </c>
      <c r="H6502" s="20">
        <f t="shared" si="1013"/>
        <v>24</v>
      </c>
      <c r="I6502" s="20">
        <f t="shared" si="1018"/>
        <v>17</v>
      </c>
      <c r="J6502" s="21">
        <f t="shared" si="1019"/>
        <v>39718</v>
      </c>
      <c r="K6502" s="21"/>
      <c r="L6502" s="21" t="str">
        <f t="shared" si="1014"/>
        <v>Saturday</v>
      </c>
      <c r="M6502" s="20">
        <f t="shared" si="1015"/>
        <v>9</v>
      </c>
      <c r="N6502" s="19">
        <v>5220</v>
      </c>
      <c r="O6502" s="4">
        <f>MATCH(N6502-1,'Supply Data'!$K$12:$K$17)+1</f>
        <v>5</v>
      </c>
      <c r="P6502">
        <f>INDEX('Supply Data'!$L$12:$L$17,'Demand Data'!O6502)</f>
        <v>75</v>
      </c>
      <c r="R6502" t="str">
        <f t="shared" si="1016"/>
        <v>27-Sep-08 Saturday 17</v>
      </c>
    </row>
    <row r="6503" spans="4:18" x14ac:dyDescent="0.35">
      <c r="D6503" s="21">
        <f t="shared" si="1017"/>
        <v>39718.708333317576</v>
      </c>
      <c r="E6503" s="21" t="b">
        <f t="shared" si="1010"/>
        <v>0</v>
      </c>
      <c r="F6503" s="21" t="b">
        <f t="shared" si="1011"/>
        <v>0</v>
      </c>
      <c r="G6503" s="20">
        <f t="shared" si="1012"/>
        <v>1</v>
      </c>
      <c r="H6503" s="20">
        <f t="shared" si="1013"/>
        <v>24</v>
      </c>
      <c r="I6503" s="20">
        <f t="shared" si="1018"/>
        <v>18</v>
      </c>
      <c r="J6503" s="21">
        <f t="shared" si="1019"/>
        <v>39718</v>
      </c>
      <c r="K6503" s="21"/>
      <c r="L6503" s="21" t="str">
        <f t="shared" si="1014"/>
        <v>Saturday</v>
      </c>
      <c r="M6503" s="20">
        <f t="shared" si="1015"/>
        <v>9</v>
      </c>
      <c r="N6503" s="19">
        <v>5959.5</v>
      </c>
      <c r="O6503" s="4">
        <f>MATCH(N6503-1,'Supply Data'!$K$12:$K$17)+1</f>
        <v>5</v>
      </c>
      <c r="P6503">
        <f>INDEX('Supply Data'!$L$12:$L$17,'Demand Data'!O6503)</f>
        <v>75</v>
      </c>
      <c r="R6503" t="str">
        <f t="shared" si="1016"/>
        <v>27-Sep-08 Saturday 18</v>
      </c>
    </row>
    <row r="6504" spans="4:18" x14ac:dyDescent="0.35">
      <c r="D6504" s="21">
        <f t="shared" si="1017"/>
        <v>39718.74999998424</v>
      </c>
      <c r="E6504" s="21" t="b">
        <f t="shared" si="1010"/>
        <v>0</v>
      </c>
      <c r="F6504" s="21" t="b">
        <f t="shared" si="1011"/>
        <v>0</v>
      </c>
      <c r="G6504" s="20">
        <f t="shared" si="1012"/>
        <v>1</v>
      </c>
      <c r="H6504" s="20">
        <f t="shared" si="1013"/>
        <v>24</v>
      </c>
      <c r="I6504" s="20">
        <f t="shared" si="1018"/>
        <v>19</v>
      </c>
      <c r="J6504" s="21">
        <f t="shared" si="1019"/>
        <v>39718</v>
      </c>
      <c r="K6504" s="21"/>
      <c r="L6504" s="21" t="str">
        <f t="shared" si="1014"/>
        <v>Saturday</v>
      </c>
      <c r="M6504" s="20">
        <f t="shared" si="1015"/>
        <v>9</v>
      </c>
      <c r="N6504" s="19">
        <v>6118.5</v>
      </c>
      <c r="O6504" s="4">
        <f>MATCH(N6504-1,'Supply Data'!$K$12:$K$17)+1</f>
        <v>5</v>
      </c>
      <c r="P6504">
        <f>INDEX('Supply Data'!$L$12:$L$17,'Demand Data'!O6504)</f>
        <v>75</v>
      </c>
      <c r="R6504" t="str">
        <f t="shared" si="1016"/>
        <v>27-Sep-08 Saturday 19</v>
      </c>
    </row>
    <row r="6505" spans="4:18" x14ac:dyDescent="0.35">
      <c r="D6505" s="21">
        <f t="shared" si="1017"/>
        <v>39718.791666650905</v>
      </c>
      <c r="E6505" s="21" t="b">
        <f t="shared" si="1010"/>
        <v>0</v>
      </c>
      <c r="F6505" s="21" t="b">
        <f t="shared" si="1011"/>
        <v>0</v>
      </c>
      <c r="G6505" s="20">
        <f t="shared" si="1012"/>
        <v>1</v>
      </c>
      <c r="H6505" s="20">
        <f t="shared" si="1013"/>
        <v>24</v>
      </c>
      <c r="I6505" s="20">
        <f t="shared" si="1018"/>
        <v>20</v>
      </c>
      <c r="J6505" s="21">
        <f t="shared" si="1019"/>
        <v>39718</v>
      </c>
      <c r="K6505" s="21"/>
      <c r="L6505" s="21" t="str">
        <f t="shared" si="1014"/>
        <v>Saturday</v>
      </c>
      <c r="M6505" s="20">
        <f t="shared" si="1015"/>
        <v>9</v>
      </c>
      <c r="N6505" s="19">
        <v>5928</v>
      </c>
      <c r="O6505" s="4">
        <f>MATCH(N6505-1,'Supply Data'!$K$12:$K$17)+1</f>
        <v>5</v>
      </c>
      <c r="P6505">
        <f>INDEX('Supply Data'!$L$12:$L$17,'Demand Data'!O6505)</f>
        <v>75</v>
      </c>
      <c r="R6505" t="str">
        <f t="shared" si="1016"/>
        <v>27-Sep-08 Saturday 20</v>
      </c>
    </row>
    <row r="6506" spans="4:18" x14ac:dyDescent="0.35">
      <c r="D6506" s="21">
        <f t="shared" si="1017"/>
        <v>39718.833333317569</v>
      </c>
      <c r="E6506" s="21" t="b">
        <f t="shared" si="1010"/>
        <v>0</v>
      </c>
      <c r="F6506" s="21" t="b">
        <f t="shared" si="1011"/>
        <v>0</v>
      </c>
      <c r="G6506" s="20">
        <f t="shared" si="1012"/>
        <v>1</v>
      </c>
      <c r="H6506" s="20">
        <f t="shared" si="1013"/>
        <v>24</v>
      </c>
      <c r="I6506" s="20">
        <f t="shared" si="1018"/>
        <v>21</v>
      </c>
      <c r="J6506" s="21">
        <f t="shared" si="1019"/>
        <v>39718</v>
      </c>
      <c r="K6506" s="21"/>
      <c r="L6506" s="21" t="str">
        <f t="shared" si="1014"/>
        <v>Saturday</v>
      </c>
      <c r="M6506" s="20">
        <f t="shared" si="1015"/>
        <v>9</v>
      </c>
      <c r="N6506" s="19">
        <v>5665.5</v>
      </c>
      <c r="O6506" s="4">
        <f>MATCH(N6506-1,'Supply Data'!$K$12:$K$17)+1</f>
        <v>5</v>
      </c>
      <c r="P6506">
        <f>INDEX('Supply Data'!$L$12:$L$17,'Demand Data'!O6506)</f>
        <v>75</v>
      </c>
      <c r="R6506" t="str">
        <f t="shared" si="1016"/>
        <v>27-Sep-08 Saturday 21</v>
      </c>
    </row>
    <row r="6507" spans="4:18" x14ac:dyDescent="0.35">
      <c r="D6507" s="21">
        <f t="shared" si="1017"/>
        <v>39718.874999984233</v>
      </c>
      <c r="E6507" s="21" t="b">
        <f t="shared" si="1010"/>
        <v>0</v>
      </c>
      <c r="F6507" s="21" t="b">
        <f t="shared" si="1011"/>
        <v>0</v>
      </c>
      <c r="G6507" s="20">
        <f t="shared" si="1012"/>
        <v>1</v>
      </c>
      <c r="H6507" s="20">
        <f t="shared" si="1013"/>
        <v>24</v>
      </c>
      <c r="I6507" s="20">
        <f t="shared" si="1018"/>
        <v>22</v>
      </c>
      <c r="J6507" s="21">
        <f t="shared" si="1019"/>
        <v>39718</v>
      </c>
      <c r="K6507" s="21"/>
      <c r="L6507" s="21" t="str">
        <f t="shared" si="1014"/>
        <v>Saturday</v>
      </c>
      <c r="M6507" s="20">
        <f t="shared" si="1015"/>
        <v>9</v>
      </c>
      <c r="N6507" s="19">
        <v>5184</v>
      </c>
      <c r="O6507" s="4">
        <f>MATCH(N6507-1,'Supply Data'!$K$12:$K$17)+1</f>
        <v>5</v>
      </c>
      <c r="P6507">
        <f>INDEX('Supply Data'!$L$12:$L$17,'Demand Data'!O6507)</f>
        <v>75</v>
      </c>
      <c r="R6507" t="str">
        <f t="shared" si="1016"/>
        <v>27-Sep-08 Saturday 22</v>
      </c>
    </row>
    <row r="6508" spans="4:18" x14ac:dyDescent="0.35">
      <c r="D6508" s="21">
        <f t="shared" si="1017"/>
        <v>39718.916666650897</v>
      </c>
      <c r="E6508" s="21" t="b">
        <f t="shared" si="1010"/>
        <v>0</v>
      </c>
      <c r="F6508" s="21" t="b">
        <f t="shared" si="1011"/>
        <v>0</v>
      </c>
      <c r="G6508" s="20">
        <f t="shared" si="1012"/>
        <v>1</v>
      </c>
      <c r="H6508" s="20">
        <f t="shared" si="1013"/>
        <v>24</v>
      </c>
      <c r="I6508" s="20">
        <f t="shared" si="1018"/>
        <v>23</v>
      </c>
      <c r="J6508" s="21">
        <f t="shared" si="1019"/>
        <v>39718</v>
      </c>
      <c r="K6508" s="21"/>
      <c r="L6508" s="21" t="str">
        <f t="shared" si="1014"/>
        <v>Saturday</v>
      </c>
      <c r="M6508" s="20">
        <f t="shared" si="1015"/>
        <v>9</v>
      </c>
      <c r="N6508" s="19">
        <v>4863</v>
      </c>
      <c r="O6508" s="4">
        <f>MATCH(N6508-1,'Supply Data'!$K$12:$K$17)+1</f>
        <v>5</v>
      </c>
      <c r="P6508">
        <f>INDEX('Supply Data'!$L$12:$L$17,'Demand Data'!O6508)</f>
        <v>75</v>
      </c>
      <c r="R6508" t="str">
        <f t="shared" si="1016"/>
        <v>27-Sep-08 Saturday 23</v>
      </c>
    </row>
    <row r="6509" spans="4:18" x14ac:dyDescent="0.35">
      <c r="D6509" s="21">
        <f t="shared" si="1017"/>
        <v>39718.958333317561</v>
      </c>
      <c r="E6509" s="21" t="b">
        <f t="shared" si="1010"/>
        <v>0</v>
      </c>
      <c r="F6509" s="21" t="b">
        <f t="shared" si="1011"/>
        <v>0</v>
      </c>
      <c r="G6509" s="20">
        <f t="shared" si="1012"/>
        <v>1</v>
      </c>
      <c r="H6509" s="20">
        <f t="shared" si="1013"/>
        <v>24</v>
      </c>
      <c r="I6509" s="20">
        <f t="shared" si="1018"/>
        <v>24</v>
      </c>
      <c r="J6509" s="21">
        <f t="shared" si="1019"/>
        <v>39718</v>
      </c>
      <c r="K6509" s="21"/>
      <c r="L6509" s="21" t="str">
        <f t="shared" si="1014"/>
        <v>Saturday</v>
      </c>
      <c r="M6509" s="20">
        <f t="shared" si="1015"/>
        <v>9</v>
      </c>
      <c r="N6509" s="19">
        <v>4567.5</v>
      </c>
      <c r="O6509" s="4">
        <f>MATCH(N6509-1,'Supply Data'!$K$12:$K$17)+1</f>
        <v>4</v>
      </c>
      <c r="P6509">
        <f>INDEX('Supply Data'!$L$12:$L$17,'Demand Data'!O6509)</f>
        <v>50</v>
      </c>
      <c r="R6509" t="str">
        <f t="shared" si="1016"/>
        <v>27-Sep-08 Saturday 24</v>
      </c>
    </row>
    <row r="6510" spans="4:18" x14ac:dyDescent="0.35">
      <c r="D6510" s="21">
        <f t="shared" si="1017"/>
        <v>39718.999999984226</v>
      </c>
      <c r="E6510" s="21" t="b">
        <f t="shared" si="1010"/>
        <v>0</v>
      </c>
      <c r="F6510" s="21" t="b">
        <f t="shared" si="1011"/>
        <v>0</v>
      </c>
      <c r="G6510" s="20">
        <f t="shared" si="1012"/>
        <v>1</v>
      </c>
      <c r="H6510" s="20">
        <f t="shared" si="1013"/>
        <v>24</v>
      </c>
      <c r="I6510" s="20">
        <f t="shared" si="1018"/>
        <v>1</v>
      </c>
      <c r="J6510" s="21">
        <f t="shared" si="1019"/>
        <v>39719</v>
      </c>
      <c r="K6510" s="21"/>
      <c r="L6510" s="21" t="str">
        <f t="shared" si="1014"/>
        <v>Sunday</v>
      </c>
      <c r="M6510" s="20">
        <f t="shared" si="1015"/>
        <v>9</v>
      </c>
      <c r="N6510" s="19">
        <v>4404</v>
      </c>
      <c r="O6510" s="4">
        <f>MATCH(N6510-1,'Supply Data'!$K$12:$K$17)+1</f>
        <v>4</v>
      </c>
      <c r="P6510">
        <f>INDEX('Supply Data'!$L$12:$L$17,'Demand Data'!O6510)</f>
        <v>50</v>
      </c>
      <c r="R6510" t="str">
        <f t="shared" si="1016"/>
        <v>28-Sep-08 Sunday 1</v>
      </c>
    </row>
    <row r="6511" spans="4:18" x14ac:dyDescent="0.35">
      <c r="D6511" s="21">
        <f t="shared" si="1017"/>
        <v>39719.04166665089</v>
      </c>
      <c r="E6511" s="21" t="b">
        <f t="shared" si="1010"/>
        <v>0</v>
      </c>
      <c r="F6511" s="21" t="b">
        <f t="shared" si="1011"/>
        <v>0</v>
      </c>
      <c r="G6511" s="20">
        <f t="shared" si="1012"/>
        <v>1</v>
      </c>
      <c r="H6511" s="20">
        <f t="shared" si="1013"/>
        <v>24</v>
      </c>
      <c r="I6511" s="20">
        <f t="shared" si="1018"/>
        <v>2</v>
      </c>
      <c r="J6511" s="21">
        <f t="shared" si="1019"/>
        <v>39719</v>
      </c>
      <c r="K6511" s="21"/>
      <c r="L6511" s="21" t="str">
        <f t="shared" si="1014"/>
        <v>Sunday</v>
      </c>
      <c r="M6511" s="20">
        <f t="shared" si="1015"/>
        <v>9</v>
      </c>
      <c r="N6511" s="19">
        <v>4237.5</v>
      </c>
      <c r="O6511" s="4">
        <f>MATCH(N6511-1,'Supply Data'!$K$12:$K$17)+1</f>
        <v>4</v>
      </c>
      <c r="P6511">
        <f>INDEX('Supply Data'!$L$12:$L$17,'Demand Data'!O6511)</f>
        <v>50</v>
      </c>
      <c r="R6511" t="str">
        <f t="shared" si="1016"/>
        <v>28-Sep-08 Sunday 2</v>
      </c>
    </row>
    <row r="6512" spans="4:18" x14ac:dyDescent="0.35">
      <c r="D6512" s="21">
        <f t="shared" si="1017"/>
        <v>39719.083333317554</v>
      </c>
      <c r="E6512" s="21" t="b">
        <f t="shared" si="1010"/>
        <v>0</v>
      </c>
      <c r="F6512" s="21" t="b">
        <f t="shared" si="1011"/>
        <v>0</v>
      </c>
      <c r="G6512" s="20">
        <f t="shared" si="1012"/>
        <v>1</v>
      </c>
      <c r="H6512" s="20">
        <f t="shared" si="1013"/>
        <v>24</v>
      </c>
      <c r="I6512" s="20">
        <f t="shared" si="1018"/>
        <v>3</v>
      </c>
      <c r="J6512" s="21">
        <f t="shared" si="1019"/>
        <v>39719</v>
      </c>
      <c r="K6512" s="21"/>
      <c r="L6512" s="21" t="str">
        <f t="shared" si="1014"/>
        <v>Sunday</v>
      </c>
      <c r="M6512" s="20">
        <f t="shared" si="1015"/>
        <v>9</v>
      </c>
      <c r="N6512" s="19">
        <v>4140</v>
      </c>
      <c r="O6512" s="4">
        <f>MATCH(N6512-1,'Supply Data'!$K$12:$K$17)+1</f>
        <v>4</v>
      </c>
      <c r="P6512">
        <f>INDEX('Supply Data'!$L$12:$L$17,'Demand Data'!O6512)</f>
        <v>50</v>
      </c>
      <c r="R6512" t="str">
        <f t="shared" si="1016"/>
        <v>28-Sep-08 Sunday 3</v>
      </c>
    </row>
    <row r="6513" spans="4:18" x14ac:dyDescent="0.35">
      <c r="D6513" s="21">
        <f t="shared" si="1017"/>
        <v>39719.124999984218</v>
      </c>
      <c r="E6513" s="21" t="b">
        <f t="shared" si="1010"/>
        <v>0</v>
      </c>
      <c r="F6513" s="21" t="b">
        <f t="shared" si="1011"/>
        <v>0</v>
      </c>
      <c r="G6513" s="20">
        <f t="shared" si="1012"/>
        <v>1</v>
      </c>
      <c r="H6513" s="20">
        <f t="shared" si="1013"/>
        <v>24</v>
      </c>
      <c r="I6513" s="20">
        <f t="shared" si="1018"/>
        <v>4</v>
      </c>
      <c r="J6513" s="21">
        <f t="shared" si="1019"/>
        <v>39719</v>
      </c>
      <c r="K6513" s="21"/>
      <c r="L6513" s="21" t="str">
        <f t="shared" si="1014"/>
        <v>Sunday</v>
      </c>
      <c r="M6513" s="20">
        <f t="shared" si="1015"/>
        <v>9</v>
      </c>
      <c r="N6513" s="19">
        <v>4051.5</v>
      </c>
      <c r="O6513" s="4">
        <f>MATCH(N6513-1,'Supply Data'!$K$12:$K$17)+1</f>
        <v>4</v>
      </c>
      <c r="P6513">
        <f>INDEX('Supply Data'!$L$12:$L$17,'Demand Data'!O6513)</f>
        <v>50</v>
      </c>
      <c r="R6513" t="str">
        <f t="shared" si="1016"/>
        <v>28-Sep-08 Sunday 4</v>
      </c>
    </row>
    <row r="6514" spans="4:18" x14ac:dyDescent="0.35">
      <c r="D6514" s="21">
        <f t="shared" si="1017"/>
        <v>39719.166666650883</v>
      </c>
      <c r="E6514" s="21" t="b">
        <f t="shared" si="1010"/>
        <v>0</v>
      </c>
      <c r="F6514" s="21" t="b">
        <f t="shared" si="1011"/>
        <v>0</v>
      </c>
      <c r="G6514" s="20">
        <f t="shared" si="1012"/>
        <v>1</v>
      </c>
      <c r="H6514" s="20">
        <f t="shared" si="1013"/>
        <v>24</v>
      </c>
      <c r="I6514" s="20">
        <f t="shared" si="1018"/>
        <v>5</v>
      </c>
      <c r="J6514" s="21">
        <f t="shared" si="1019"/>
        <v>39719</v>
      </c>
      <c r="K6514" s="21"/>
      <c r="L6514" s="21" t="str">
        <f t="shared" si="1014"/>
        <v>Sunday</v>
      </c>
      <c r="M6514" s="20">
        <f t="shared" si="1015"/>
        <v>9</v>
      </c>
      <c r="N6514" s="19">
        <v>4104</v>
      </c>
      <c r="O6514" s="4">
        <f>MATCH(N6514-1,'Supply Data'!$K$12:$K$17)+1</f>
        <v>4</v>
      </c>
      <c r="P6514">
        <f>INDEX('Supply Data'!$L$12:$L$17,'Demand Data'!O6514)</f>
        <v>50</v>
      </c>
      <c r="R6514" t="str">
        <f t="shared" si="1016"/>
        <v>28-Sep-08 Sunday 5</v>
      </c>
    </row>
    <row r="6515" spans="4:18" x14ac:dyDescent="0.35">
      <c r="D6515" s="21">
        <f t="shared" si="1017"/>
        <v>39719.208333317547</v>
      </c>
      <c r="E6515" s="21" t="b">
        <f t="shared" si="1010"/>
        <v>0</v>
      </c>
      <c r="F6515" s="21" t="b">
        <f t="shared" si="1011"/>
        <v>0</v>
      </c>
      <c r="G6515" s="20">
        <f t="shared" si="1012"/>
        <v>1</v>
      </c>
      <c r="H6515" s="20">
        <f t="shared" si="1013"/>
        <v>24</v>
      </c>
      <c r="I6515" s="20">
        <f t="shared" si="1018"/>
        <v>6</v>
      </c>
      <c r="J6515" s="21">
        <f t="shared" si="1019"/>
        <v>39719</v>
      </c>
      <c r="K6515" s="21"/>
      <c r="L6515" s="21" t="str">
        <f t="shared" si="1014"/>
        <v>Sunday</v>
      </c>
      <c r="M6515" s="20">
        <f t="shared" si="1015"/>
        <v>9</v>
      </c>
      <c r="N6515" s="19">
        <v>4120.5</v>
      </c>
      <c r="O6515" s="4">
        <f>MATCH(N6515-1,'Supply Data'!$K$12:$K$17)+1</f>
        <v>4</v>
      </c>
      <c r="P6515">
        <f>INDEX('Supply Data'!$L$12:$L$17,'Demand Data'!O6515)</f>
        <v>50</v>
      </c>
      <c r="R6515" t="str">
        <f t="shared" si="1016"/>
        <v>28-Sep-08 Sunday 6</v>
      </c>
    </row>
    <row r="6516" spans="4:18" x14ac:dyDescent="0.35">
      <c r="D6516" s="21">
        <f t="shared" si="1017"/>
        <v>39719.249999984211</v>
      </c>
      <c r="E6516" s="21" t="b">
        <f t="shared" si="1010"/>
        <v>0</v>
      </c>
      <c r="F6516" s="21" t="b">
        <f t="shared" si="1011"/>
        <v>0</v>
      </c>
      <c r="G6516" s="20">
        <f t="shared" si="1012"/>
        <v>1</v>
      </c>
      <c r="H6516" s="20">
        <f t="shared" si="1013"/>
        <v>24</v>
      </c>
      <c r="I6516" s="20">
        <f t="shared" si="1018"/>
        <v>7</v>
      </c>
      <c r="J6516" s="21">
        <f t="shared" si="1019"/>
        <v>39719</v>
      </c>
      <c r="K6516" s="21"/>
      <c r="L6516" s="21" t="str">
        <f t="shared" si="1014"/>
        <v>Sunday</v>
      </c>
      <c r="M6516" s="20">
        <f t="shared" si="1015"/>
        <v>9</v>
      </c>
      <c r="N6516" s="19">
        <v>4173</v>
      </c>
      <c r="O6516" s="4">
        <f>MATCH(N6516-1,'Supply Data'!$K$12:$K$17)+1</f>
        <v>4</v>
      </c>
      <c r="P6516">
        <f>INDEX('Supply Data'!$L$12:$L$17,'Demand Data'!O6516)</f>
        <v>50</v>
      </c>
      <c r="R6516" t="str">
        <f t="shared" si="1016"/>
        <v>28-Sep-08 Sunday 7</v>
      </c>
    </row>
    <row r="6517" spans="4:18" x14ac:dyDescent="0.35">
      <c r="D6517" s="21">
        <f t="shared" si="1017"/>
        <v>39719.291666650875</v>
      </c>
      <c r="E6517" s="21" t="b">
        <f t="shared" si="1010"/>
        <v>0</v>
      </c>
      <c r="F6517" s="21" t="b">
        <f t="shared" si="1011"/>
        <v>0</v>
      </c>
      <c r="G6517" s="20">
        <f t="shared" si="1012"/>
        <v>1</v>
      </c>
      <c r="H6517" s="20">
        <f t="shared" si="1013"/>
        <v>24</v>
      </c>
      <c r="I6517" s="20">
        <f t="shared" si="1018"/>
        <v>8</v>
      </c>
      <c r="J6517" s="21">
        <f t="shared" si="1019"/>
        <v>39719</v>
      </c>
      <c r="K6517" s="21"/>
      <c r="L6517" s="21" t="str">
        <f t="shared" si="1014"/>
        <v>Sunday</v>
      </c>
      <c r="M6517" s="20">
        <f t="shared" si="1015"/>
        <v>9</v>
      </c>
      <c r="N6517" s="19">
        <v>4599</v>
      </c>
      <c r="O6517" s="4">
        <f>MATCH(N6517-1,'Supply Data'!$K$12:$K$17)+1</f>
        <v>4</v>
      </c>
      <c r="P6517">
        <f>INDEX('Supply Data'!$L$12:$L$17,'Demand Data'!O6517)</f>
        <v>50</v>
      </c>
      <c r="R6517" t="str">
        <f t="shared" si="1016"/>
        <v>28-Sep-08 Sunday 8</v>
      </c>
    </row>
    <row r="6518" spans="4:18" x14ac:dyDescent="0.35">
      <c r="D6518" s="21">
        <f t="shared" si="1017"/>
        <v>39719.33333331754</v>
      </c>
      <c r="E6518" s="21" t="b">
        <f t="shared" si="1010"/>
        <v>0</v>
      </c>
      <c r="F6518" s="21" t="b">
        <f t="shared" si="1011"/>
        <v>0</v>
      </c>
      <c r="G6518" s="20">
        <f t="shared" si="1012"/>
        <v>1</v>
      </c>
      <c r="H6518" s="20">
        <f t="shared" si="1013"/>
        <v>24</v>
      </c>
      <c r="I6518" s="20">
        <f t="shared" si="1018"/>
        <v>9</v>
      </c>
      <c r="J6518" s="21">
        <f t="shared" si="1019"/>
        <v>39719</v>
      </c>
      <c r="K6518" s="21"/>
      <c r="L6518" s="21" t="str">
        <f t="shared" si="1014"/>
        <v>Sunday</v>
      </c>
      <c r="M6518" s="20">
        <f t="shared" si="1015"/>
        <v>9</v>
      </c>
      <c r="N6518" s="19">
        <v>5103</v>
      </c>
      <c r="O6518" s="4">
        <f>MATCH(N6518-1,'Supply Data'!$K$12:$K$17)+1</f>
        <v>5</v>
      </c>
      <c r="P6518">
        <f>INDEX('Supply Data'!$L$12:$L$17,'Demand Data'!O6518)</f>
        <v>75</v>
      </c>
      <c r="R6518" t="str">
        <f t="shared" si="1016"/>
        <v>28-Sep-08 Sunday 9</v>
      </c>
    </row>
    <row r="6519" spans="4:18" x14ac:dyDescent="0.35">
      <c r="D6519" s="21">
        <f t="shared" si="1017"/>
        <v>39719.374999984204</v>
      </c>
      <c r="E6519" s="21" t="b">
        <f t="shared" si="1010"/>
        <v>0</v>
      </c>
      <c r="F6519" s="21" t="b">
        <f t="shared" si="1011"/>
        <v>0</v>
      </c>
      <c r="G6519" s="20">
        <f t="shared" si="1012"/>
        <v>1</v>
      </c>
      <c r="H6519" s="20">
        <f t="shared" si="1013"/>
        <v>24</v>
      </c>
      <c r="I6519" s="20">
        <f t="shared" si="1018"/>
        <v>10</v>
      </c>
      <c r="J6519" s="21">
        <f t="shared" si="1019"/>
        <v>39719</v>
      </c>
      <c r="K6519" s="21"/>
      <c r="L6519" s="21" t="str">
        <f t="shared" si="1014"/>
        <v>Sunday</v>
      </c>
      <c r="M6519" s="20">
        <f t="shared" si="1015"/>
        <v>9</v>
      </c>
      <c r="N6519" s="19">
        <v>5385</v>
      </c>
      <c r="O6519" s="4">
        <f>MATCH(N6519-1,'Supply Data'!$K$12:$K$17)+1</f>
        <v>5</v>
      </c>
      <c r="P6519">
        <f>INDEX('Supply Data'!$L$12:$L$17,'Demand Data'!O6519)</f>
        <v>75</v>
      </c>
      <c r="R6519" t="str">
        <f t="shared" si="1016"/>
        <v>28-Sep-08 Sunday 10</v>
      </c>
    </row>
    <row r="6520" spans="4:18" x14ac:dyDescent="0.35">
      <c r="D6520" s="21">
        <f t="shared" si="1017"/>
        <v>39719.416666650868</v>
      </c>
      <c r="E6520" s="21" t="b">
        <f t="shared" si="1010"/>
        <v>0</v>
      </c>
      <c r="F6520" s="21" t="b">
        <f t="shared" si="1011"/>
        <v>0</v>
      </c>
      <c r="G6520" s="20">
        <f t="shared" si="1012"/>
        <v>1</v>
      </c>
      <c r="H6520" s="20">
        <f t="shared" si="1013"/>
        <v>24</v>
      </c>
      <c r="I6520" s="20">
        <f t="shared" si="1018"/>
        <v>11</v>
      </c>
      <c r="J6520" s="21">
        <f t="shared" si="1019"/>
        <v>39719</v>
      </c>
      <c r="K6520" s="21"/>
      <c r="L6520" s="21" t="str">
        <f t="shared" si="1014"/>
        <v>Sunday</v>
      </c>
      <c r="M6520" s="20">
        <f t="shared" si="1015"/>
        <v>9</v>
      </c>
      <c r="N6520" s="19">
        <v>5631</v>
      </c>
      <c r="O6520" s="4">
        <f>MATCH(N6520-1,'Supply Data'!$K$12:$K$17)+1</f>
        <v>5</v>
      </c>
      <c r="P6520">
        <f>INDEX('Supply Data'!$L$12:$L$17,'Demand Data'!O6520)</f>
        <v>75</v>
      </c>
      <c r="R6520" t="str">
        <f t="shared" si="1016"/>
        <v>28-Sep-08 Sunday 11</v>
      </c>
    </row>
    <row r="6521" spans="4:18" x14ac:dyDescent="0.35">
      <c r="D6521" s="21">
        <f t="shared" si="1017"/>
        <v>39719.458333317532</v>
      </c>
      <c r="E6521" s="21" t="b">
        <f t="shared" si="1010"/>
        <v>0</v>
      </c>
      <c r="F6521" s="21" t="b">
        <f t="shared" si="1011"/>
        <v>0</v>
      </c>
      <c r="G6521" s="20">
        <f t="shared" si="1012"/>
        <v>1</v>
      </c>
      <c r="H6521" s="20">
        <f t="shared" si="1013"/>
        <v>24</v>
      </c>
      <c r="I6521" s="20">
        <f t="shared" si="1018"/>
        <v>12</v>
      </c>
      <c r="J6521" s="21">
        <f t="shared" si="1019"/>
        <v>39719</v>
      </c>
      <c r="K6521" s="21"/>
      <c r="L6521" s="21" t="str">
        <f t="shared" si="1014"/>
        <v>Sunday</v>
      </c>
      <c r="M6521" s="20">
        <f t="shared" si="1015"/>
        <v>9</v>
      </c>
      <c r="N6521" s="19">
        <v>5523</v>
      </c>
      <c r="O6521" s="4">
        <f>MATCH(N6521-1,'Supply Data'!$K$12:$K$17)+1</f>
        <v>5</v>
      </c>
      <c r="P6521">
        <f>INDEX('Supply Data'!$L$12:$L$17,'Demand Data'!O6521)</f>
        <v>75</v>
      </c>
      <c r="R6521" t="str">
        <f t="shared" si="1016"/>
        <v>28-Sep-08 Sunday 12</v>
      </c>
    </row>
    <row r="6522" spans="4:18" x14ac:dyDescent="0.35">
      <c r="D6522" s="21">
        <f t="shared" si="1017"/>
        <v>39719.499999984197</v>
      </c>
      <c r="E6522" s="21" t="b">
        <f t="shared" si="1010"/>
        <v>0</v>
      </c>
      <c r="F6522" s="21" t="b">
        <f t="shared" si="1011"/>
        <v>0</v>
      </c>
      <c r="G6522" s="20">
        <f t="shared" si="1012"/>
        <v>1</v>
      </c>
      <c r="H6522" s="20">
        <f t="shared" si="1013"/>
        <v>24</v>
      </c>
      <c r="I6522" s="20">
        <f t="shared" si="1018"/>
        <v>13</v>
      </c>
      <c r="J6522" s="21">
        <f t="shared" si="1019"/>
        <v>39719</v>
      </c>
      <c r="K6522" s="21"/>
      <c r="L6522" s="21" t="str">
        <f t="shared" si="1014"/>
        <v>Sunday</v>
      </c>
      <c r="M6522" s="20">
        <f t="shared" si="1015"/>
        <v>9</v>
      </c>
      <c r="N6522" s="19">
        <v>5484</v>
      </c>
      <c r="O6522" s="4">
        <f>MATCH(N6522-1,'Supply Data'!$K$12:$K$17)+1</f>
        <v>5</v>
      </c>
      <c r="P6522">
        <f>INDEX('Supply Data'!$L$12:$L$17,'Demand Data'!O6522)</f>
        <v>75</v>
      </c>
      <c r="R6522" t="str">
        <f t="shared" si="1016"/>
        <v>28-Sep-08 Sunday 13</v>
      </c>
    </row>
    <row r="6523" spans="4:18" x14ac:dyDescent="0.35">
      <c r="D6523" s="21">
        <f t="shared" si="1017"/>
        <v>39719.541666650861</v>
      </c>
      <c r="E6523" s="21" t="b">
        <f t="shared" si="1010"/>
        <v>0</v>
      </c>
      <c r="F6523" s="21" t="b">
        <f t="shared" si="1011"/>
        <v>0</v>
      </c>
      <c r="G6523" s="20">
        <f t="shared" si="1012"/>
        <v>1</v>
      </c>
      <c r="H6523" s="20">
        <f t="shared" si="1013"/>
        <v>24</v>
      </c>
      <c r="I6523" s="20">
        <f t="shared" si="1018"/>
        <v>14</v>
      </c>
      <c r="J6523" s="21">
        <f t="shared" si="1019"/>
        <v>39719</v>
      </c>
      <c r="K6523" s="21"/>
      <c r="L6523" s="21" t="str">
        <f t="shared" si="1014"/>
        <v>Sunday</v>
      </c>
      <c r="M6523" s="20">
        <f t="shared" si="1015"/>
        <v>9</v>
      </c>
      <c r="N6523" s="19">
        <v>5523</v>
      </c>
      <c r="O6523" s="4">
        <f>MATCH(N6523-1,'Supply Data'!$K$12:$K$17)+1</f>
        <v>5</v>
      </c>
      <c r="P6523">
        <f>INDEX('Supply Data'!$L$12:$L$17,'Demand Data'!O6523)</f>
        <v>75</v>
      </c>
      <c r="R6523" t="str">
        <f t="shared" si="1016"/>
        <v>28-Sep-08 Sunday 14</v>
      </c>
    </row>
    <row r="6524" spans="4:18" x14ac:dyDescent="0.35">
      <c r="D6524" s="21">
        <f t="shared" si="1017"/>
        <v>39719.583333317525</v>
      </c>
      <c r="E6524" s="21" t="b">
        <f t="shared" si="1010"/>
        <v>0</v>
      </c>
      <c r="F6524" s="21" t="b">
        <f t="shared" si="1011"/>
        <v>0</v>
      </c>
      <c r="G6524" s="20">
        <f t="shared" si="1012"/>
        <v>1</v>
      </c>
      <c r="H6524" s="20">
        <f t="shared" si="1013"/>
        <v>24</v>
      </c>
      <c r="I6524" s="20">
        <f t="shared" si="1018"/>
        <v>15</v>
      </c>
      <c r="J6524" s="21">
        <f t="shared" si="1019"/>
        <v>39719</v>
      </c>
      <c r="K6524" s="21"/>
      <c r="L6524" s="21" t="str">
        <f t="shared" si="1014"/>
        <v>Sunday</v>
      </c>
      <c r="M6524" s="20">
        <f t="shared" si="1015"/>
        <v>9</v>
      </c>
      <c r="N6524" s="19">
        <v>5310</v>
      </c>
      <c r="O6524" s="4">
        <f>MATCH(N6524-1,'Supply Data'!$K$12:$K$17)+1</f>
        <v>5</v>
      </c>
      <c r="P6524">
        <f>INDEX('Supply Data'!$L$12:$L$17,'Demand Data'!O6524)</f>
        <v>75</v>
      </c>
      <c r="R6524" t="str">
        <f t="shared" si="1016"/>
        <v>28-Sep-08 Sunday 15</v>
      </c>
    </row>
    <row r="6525" spans="4:18" x14ac:dyDescent="0.35">
      <c r="D6525" s="21">
        <f t="shared" si="1017"/>
        <v>39719.624999984189</v>
      </c>
      <c r="E6525" s="21" t="b">
        <f t="shared" si="1010"/>
        <v>0</v>
      </c>
      <c r="F6525" s="21" t="b">
        <f t="shared" si="1011"/>
        <v>0</v>
      </c>
      <c r="G6525" s="20">
        <f t="shared" si="1012"/>
        <v>1</v>
      </c>
      <c r="H6525" s="20">
        <f t="shared" si="1013"/>
        <v>24</v>
      </c>
      <c r="I6525" s="20">
        <f t="shared" si="1018"/>
        <v>16</v>
      </c>
      <c r="J6525" s="21">
        <f t="shared" si="1019"/>
        <v>39719</v>
      </c>
      <c r="K6525" s="21"/>
      <c r="L6525" s="21" t="str">
        <f t="shared" si="1014"/>
        <v>Sunday</v>
      </c>
      <c r="M6525" s="20">
        <f t="shared" si="1015"/>
        <v>9</v>
      </c>
      <c r="N6525" s="19">
        <v>5190</v>
      </c>
      <c r="O6525" s="4">
        <f>MATCH(N6525-1,'Supply Data'!$K$12:$K$17)+1</f>
        <v>5</v>
      </c>
      <c r="P6525">
        <f>INDEX('Supply Data'!$L$12:$L$17,'Demand Data'!O6525)</f>
        <v>75</v>
      </c>
      <c r="R6525" t="str">
        <f t="shared" si="1016"/>
        <v>28-Sep-08 Sunday 16</v>
      </c>
    </row>
    <row r="6526" spans="4:18" x14ac:dyDescent="0.35">
      <c r="D6526" s="21">
        <f t="shared" si="1017"/>
        <v>39719.666666650854</v>
      </c>
      <c r="E6526" s="21" t="b">
        <f t="shared" si="1010"/>
        <v>0</v>
      </c>
      <c r="F6526" s="21" t="b">
        <f t="shared" si="1011"/>
        <v>0</v>
      </c>
      <c r="G6526" s="20">
        <f t="shared" si="1012"/>
        <v>1</v>
      </c>
      <c r="H6526" s="20">
        <f t="shared" si="1013"/>
        <v>24</v>
      </c>
      <c r="I6526" s="20">
        <f t="shared" si="1018"/>
        <v>17</v>
      </c>
      <c r="J6526" s="21">
        <f t="shared" si="1019"/>
        <v>39719</v>
      </c>
      <c r="K6526" s="21"/>
      <c r="L6526" s="21" t="str">
        <f t="shared" si="1014"/>
        <v>Sunday</v>
      </c>
      <c r="M6526" s="20">
        <f t="shared" si="1015"/>
        <v>9</v>
      </c>
      <c r="N6526" s="19">
        <v>4947</v>
      </c>
      <c r="O6526" s="4">
        <f>MATCH(N6526-1,'Supply Data'!$K$12:$K$17)+1</f>
        <v>5</v>
      </c>
      <c r="P6526">
        <f>INDEX('Supply Data'!$L$12:$L$17,'Demand Data'!O6526)</f>
        <v>75</v>
      </c>
      <c r="R6526" t="str">
        <f t="shared" si="1016"/>
        <v>28-Sep-08 Sunday 17</v>
      </c>
    </row>
    <row r="6527" spans="4:18" x14ac:dyDescent="0.35">
      <c r="D6527" s="21">
        <f t="shared" si="1017"/>
        <v>39719.708333317518</v>
      </c>
      <c r="E6527" s="21" t="b">
        <f t="shared" si="1010"/>
        <v>0</v>
      </c>
      <c r="F6527" s="21" t="b">
        <f t="shared" si="1011"/>
        <v>0</v>
      </c>
      <c r="G6527" s="20">
        <f t="shared" si="1012"/>
        <v>1</v>
      </c>
      <c r="H6527" s="20">
        <f t="shared" si="1013"/>
        <v>24</v>
      </c>
      <c r="I6527" s="20">
        <f t="shared" si="1018"/>
        <v>18</v>
      </c>
      <c r="J6527" s="21">
        <f t="shared" si="1019"/>
        <v>39719</v>
      </c>
      <c r="K6527" s="21"/>
      <c r="L6527" s="21" t="str">
        <f t="shared" si="1014"/>
        <v>Sunday</v>
      </c>
      <c r="M6527" s="20">
        <f t="shared" si="1015"/>
        <v>9</v>
      </c>
      <c r="N6527" s="19">
        <v>5424</v>
      </c>
      <c r="O6527" s="4">
        <f>MATCH(N6527-1,'Supply Data'!$K$12:$K$17)+1</f>
        <v>5</v>
      </c>
      <c r="P6527">
        <f>INDEX('Supply Data'!$L$12:$L$17,'Demand Data'!O6527)</f>
        <v>75</v>
      </c>
      <c r="R6527" t="str">
        <f t="shared" si="1016"/>
        <v>28-Sep-08 Sunday 18</v>
      </c>
    </row>
    <row r="6528" spans="4:18" x14ac:dyDescent="0.35">
      <c r="D6528" s="21">
        <f t="shared" si="1017"/>
        <v>39719.749999984182</v>
      </c>
      <c r="E6528" s="21" t="b">
        <f t="shared" si="1010"/>
        <v>0</v>
      </c>
      <c r="F6528" s="21" t="b">
        <f t="shared" si="1011"/>
        <v>0</v>
      </c>
      <c r="G6528" s="20">
        <f t="shared" si="1012"/>
        <v>1</v>
      </c>
      <c r="H6528" s="20">
        <f t="shared" si="1013"/>
        <v>24</v>
      </c>
      <c r="I6528" s="20">
        <f t="shared" si="1018"/>
        <v>19</v>
      </c>
      <c r="J6528" s="21">
        <f t="shared" si="1019"/>
        <v>39719</v>
      </c>
      <c r="K6528" s="21"/>
      <c r="L6528" s="21" t="str">
        <f t="shared" si="1014"/>
        <v>Sunday</v>
      </c>
      <c r="M6528" s="20">
        <f t="shared" si="1015"/>
        <v>9</v>
      </c>
      <c r="N6528" s="19">
        <v>5725.5</v>
      </c>
      <c r="O6528" s="4">
        <f>MATCH(N6528-1,'Supply Data'!$K$12:$K$17)+1</f>
        <v>5</v>
      </c>
      <c r="P6528">
        <f>INDEX('Supply Data'!$L$12:$L$17,'Demand Data'!O6528)</f>
        <v>75</v>
      </c>
      <c r="R6528" t="str">
        <f t="shared" si="1016"/>
        <v>28-Sep-08 Sunday 19</v>
      </c>
    </row>
    <row r="6529" spans="4:18" x14ac:dyDescent="0.35">
      <c r="D6529" s="21">
        <f t="shared" si="1017"/>
        <v>39719.791666650846</v>
      </c>
      <c r="E6529" s="21" t="b">
        <f t="shared" si="1010"/>
        <v>0</v>
      </c>
      <c r="F6529" s="21" t="b">
        <f t="shared" si="1011"/>
        <v>0</v>
      </c>
      <c r="G6529" s="20">
        <f t="shared" si="1012"/>
        <v>1</v>
      </c>
      <c r="H6529" s="20">
        <f t="shared" si="1013"/>
        <v>24</v>
      </c>
      <c r="I6529" s="20">
        <f t="shared" si="1018"/>
        <v>20</v>
      </c>
      <c r="J6529" s="21">
        <f t="shared" si="1019"/>
        <v>39719</v>
      </c>
      <c r="K6529" s="21"/>
      <c r="L6529" s="21" t="str">
        <f t="shared" si="1014"/>
        <v>Sunday</v>
      </c>
      <c r="M6529" s="20">
        <f t="shared" si="1015"/>
        <v>9</v>
      </c>
      <c r="N6529" s="19">
        <v>5674.5</v>
      </c>
      <c r="O6529" s="4">
        <f>MATCH(N6529-1,'Supply Data'!$K$12:$K$17)+1</f>
        <v>5</v>
      </c>
      <c r="P6529">
        <f>INDEX('Supply Data'!$L$12:$L$17,'Demand Data'!O6529)</f>
        <v>75</v>
      </c>
      <c r="R6529" t="str">
        <f t="shared" si="1016"/>
        <v>28-Sep-08 Sunday 20</v>
      </c>
    </row>
    <row r="6530" spans="4:18" x14ac:dyDescent="0.35">
      <c r="D6530" s="21">
        <f t="shared" si="1017"/>
        <v>39719.833333317511</v>
      </c>
      <c r="E6530" s="21" t="b">
        <f t="shared" si="1010"/>
        <v>0</v>
      </c>
      <c r="F6530" s="21" t="b">
        <f t="shared" si="1011"/>
        <v>0</v>
      </c>
      <c r="G6530" s="20">
        <f t="shared" si="1012"/>
        <v>1</v>
      </c>
      <c r="H6530" s="20">
        <f t="shared" si="1013"/>
        <v>24</v>
      </c>
      <c r="I6530" s="20">
        <f t="shared" si="1018"/>
        <v>21</v>
      </c>
      <c r="J6530" s="21">
        <f t="shared" si="1019"/>
        <v>39719</v>
      </c>
      <c r="K6530" s="21"/>
      <c r="L6530" s="21" t="str">
        <f t="shared" si="1014"/>
        <v>Sunday</v>
      </c>
      <c r="M6530" s="20">
        <f t="shared" si="1015"/>
        <v>9</v>
      </c>
      <c r="N6530" s="19">
        <v>5499</v>
      </c>
      <c r="O6530" s="4">
        <f>MATCH(N6530-1,'Supply Data'!$K$12:$K$17)+1</f>
        <v>5</v>
      </c>
      <c r="P6530">
        <f>INDEX('Supply Data'!$L$12:$L$17,'Demand Data'!O6530)</f>
        <v>75</v>
      </c>
      <c r="R6530" t="str">
        <f t="shared" si="1016"/>
        <v>28-Sep-08 Sunday 21</v>
      </c>
    </row>
    <row r="6531" spans="4:18" x14ac:dyDescent="0.35">
      <c r="D6531" s="21">
        <f t="shared" si="1017"/>
        <v>39719.874999984175</v>
      </c>
      <c r="E6531" s="21" t="b">
        <f t="shared" si="1010"/>
        <v>0</v>
      </c>
      <c r="F6531" s="21" t="b">
        <f t="shared" si="1011"/>
        <v>0</v>
      </c>
      <c r="G6531" s="20">
        <f t="shared" si="1012"/>
        <v>1</v>
      </c>
      <c r="H6531" s="20">
        <f t="shared" si="1013"/>
        <v>24</v>
      </c>
      <c r="I6531" s="20">
        <f t="shared" si="1018"/>
        <v>22</v>
      </c>
      <c r="J6531" s="21">
        <f t="shared" si="1019"/>
        <v>39719</v>
      </c>
      <c r="K6531" s="21"/>
      <c r="L6531" s="21" t="str">
        <f t="shared" si="1014"/>
        <v>Sunday</v>
      </c>
      <c r="M6531" s="20">
        <f t="shared" si="1015"/>
        <v>9</v>
      </c>
      <c r="N6531" s="19">
        <v>5089.5</v>
      </c>
      <c r="O6531" s="4">
        <f>MATCH(N6531-1,'Supply Data'!$K$12:$K$17)+1</f>
        <v>5</v>
      </c>
      <c r="P6531">
        <f>INDEX('Supply Data'!$L$12:$L$17,'Demand Data'!O6531)</f>
        <v>75</v>
      </c>
      <c r="R6531" t="str">
        <f t="shared" si="1016"/>
        <v>28-Sep-08 Sunday 22</v>
      </c>
    </row>
    <row r="6532" spans="4:18" x14ac:dyDescent="0.35">
      <c r="D6532" s="21">
        <f t="shared" si="1017"/>
        <v>39719.916666650839</v>
      </c>
      <c r="E6532" s="21" t="b">
        <f t="shared" si="1010"/>
        <v>0</v>
      </c>
      <c r="F6532" s="21" t="b">
        <f t="shared" si="1011"/>
        <v>0</v>
      </c>
      <c r="G6532" s="20">
        <f t="shared" si="1012"/>
        <v>1</v>
      </c>
      <c r="H6532" s="20">
        <f t="shared" si="1013"/>
        <v>24</v>
      </c>
      <c r="I6532" s="20">
        <f t="shared" si="1018"/>
        <v>23</v>
      </c>
      <c r="J6532" s="21">
        <f t="shared" si="1019"/>
        <v>39719</v>
      </c>
      <c r="K6532" s="21"/>
      <c r="L6532" s="21" t="str">
        <f t="shared" si="1014"/>
        <v>Sunday</v>
      </c>
      <c r="M6532" s="20">
        <f t="shared" si="1015"/>
        <v>9</v>
      </c>
      <c r="N6532" s="19">
        <v>4815</v>
      </c>
      <c r="O6532" s="4">
        <f>MATCH(N6532-1,'Supply Data'!$K$12:$K$17)+1</f>
        <v>5</v>
      </c>
      <c r="P6532">
        <f>INDEX('Supply Data'!$L$12:$L$17,'Demand Data'!O6532)</f>
        <v>75</v>
      </c>
      <c r="R6532" t="str">
        <f t="shared" si="1016"/>
        <v>28-Sep-08 Sunday 23</v>
      </c>
    </row>
    <row r="6533" spans="4:18" x14ac:dyDescent="0.35">
      <c r="D6533" s="21">
        <f t="shared" si="1017"/>
        <v>39719.958333317503</v>
      </c>
      <c r="E6533" s="21" t="b">
        <f t="shared" si="1010"/>
        <v>0</v>
      </c>
      <c r="F6533" s="21" t="b">
        <f t="shared" si="1011"/>
        <v>0</v>
      </c>
      <c r="G6533" s="20">
        <f t="shared" si="1012"/>
        <v>1</v>
      </c>
      <c r="H6533" s="20">
        <f t="shared" si="1013"/>
        <v>24</v>
      </c>
      <c r="I6533" s="20">
        <f t="shared" si="1018"/>
        <v>24</v>
      </c>
      <c r="J6533" s="21">
        <f t="shared" si="1019"/>
        <v>39719</v>
      </c>
      <c r="K6533" s="21"/>
      <c r="L6533" s="21" t="str">
        <f t="shared" si="1014"/>
        <v>Sunday</v>
      </c>
      <c r="M6533" s="20">
        <f t="shared" si="1015"/>
        <v>9</v>
      </c>
      <c r="N6533" s="19">
        <v>4519.5</v>
      </c>
      <c r="O6533" s="4">
        <f>MATCH(N6533-1,'Supply Data'!$K$12:$K$17)+1</f>
        <v>4</v>
      </c>
      <c r="P6533">
        <f>INDEX('Supply Data'!$L$12:$L$17,'Demand Data'!O6533)</f>
        <v>50</v>
      </c>
      <c r="R6533" t="str">
        <f t="shared" si="1016"/>
        <v>28-Sep-08 Sunday 24</v>
      </c>
    </row>
    <row r="6534" spans="4:18" x14ac:dyDescent="0.35">
      <c r="D6534" s="21">
        <f t="shared" si="1017"/>
        <v>39719.999999984168</v>
      </c>
      <c r="E6534" s="21" t="b">
        <f t="shared" ref="E6534:E6597" si="1020">D6534=$D$2</f>
        <v>0</v>
      </c>
      <c r="F6534" s="21" t="b">
        <f t="shared" ref="F6534:F6597" si="1021">D6534=$E$2</f>
        <v>0</v>
      </c>
      <c r="G6534" s="20">
        <f t="shared" si="1012"/>
        <v>1</v>
      </c>
      <c r="H6534" s="20">
        <f t="shared" si="1013"/>
        <v>24</v>
      </c>
      <c r="I6534" s="20">
        <f t="shared" si="1018"/>
        <v>1</v>
      </c>
      <c r="J6534" s="21">
        <f t="shared" si="1019"/>
        <v>39720</v>
      </c>
      <c r="K6534" s="21"/>
      <c r="L6534" s="21" t="str">
        <f t="shared" si="1014"/>
        <v>Monday</v>
      </c>
      <c r="M6534" s="20">
        <f t="shared" si="1015"/>
        <v>9</v>
      </c>
      <c r="N6534" s="19">
        <v>4339.5</v>
      </c>
      <c r="O6534" s="4">
        <f>MATCH(N6534-1,'Supply Data'!$K$12:$K$17)+1</f>
        <v>4</v>
      </c>
      <c r="P6534">
        <f>INDEX('Supply Data'!$L$12:$L$17,'Demand Data'!O6534)</f>
        <v>50</v>
      </c>
      <c r="R6534" t="str">
        <f t="shared" si="1016"/>
        <v>29-Sep-08 Monday 1</v>
      </c>
    </row>
    <row r="6535" spans="4:18" x14ac:dyDescent="0.35">
      <c r="D6535" s="21">
        <f t="shared" si="1017"/>
        <v>39720.041666650832</v>
      </c>
      <c r="E6535" s="21" t="b">
        <f t="shared" si="1020"/>
        <v>0</v>
      </c>
      <c r="F6535" s="21" t="b">
        <f t="shared" si="1021"/>
        <v>0</v>
      </c>
      <c r="G6535" s="20">
        <f t="shared" ref="G6535:G6598" si="1022">IF(E6535,2,IF(F6535,3,1))</f>
        <v>1</v>
      </c>
      <c r="H6535" s="20">
        <f t="shared" ref="H6535:H6598" si="1023">CHOOSE(G6535,24,23,25)</f>
        <v>24</v>
      </c>
      <c r="I6535" s="20">
        <f t="shared" si="1018"/>
        <v>2</v>
      </c>
      <c r="J6535" s="21">
        <f t="shared" si="1019"/>
        <v>39720</v>
      </c>
      <c r="K6535" s="21"/>
      <c r="L6535" s="21" t="str">
        <f t="shared" ref="L6535:L6598" si="1024">TEXT(J6535,"ddddd")</f>
        <v>Monday</v>
      </c>
      <c r="M6535" s="20">
        <f t="shared" ref="M6535:M6598" si="1025">MONTH(D6535)</f>
        <v>9</v>
      </c>
      <c r="N6535" s="19">
        <v>4179</v>
      </c>
      <c r="O6535" s="4">
        <f>MATCH(N6535-1,'Supply Data'!$K$12:$K$17)+1</f>
        <v>4</v>
      </c>
      <c r="P6535">
        <f>INDEX('Supply Data'!$L$12:$L$17,'Demand Data'!O6535)</f>
        <v>50</v>
      </c>
      <c r="R6535" t="str">
        <f t="shared" ref="R6535:R6598" si="1026">TEXT(D6535,"dd-mmm-yy ddddd")&amp;" "&amp;I6535</f>
        <v>29-Sep-08 Monday 2</v>
      </c>
    </row>
    <row r="6536" spans="4:18" x14ac:dyDescent="0.35">
      <c r="D6536" s="21">
        <f t="shared" ref="D6536:D6599" si="1027">D6535+1/24</f>
        <v>39720.083333317496</v>
      </c>
      <c r="E6536" s="21" t="b">
        <f t="shared" si="1020"/>
        <v>0</v>
      </c>
      <c r="F6536" s="21" t="b">
        <f t="shared" si="1021"/>
        <v>0</v>
      </c>
      <c r="G6536" s="20">
        <f t="shared" si="1022"/>
        <v>1</v>
      </c>
      <c r="H6536" s="20">
        <f t="shared" si="1023"/>
        <v>24</v>
      </c>
      <c r="I6536" s="20">
        <f t="shared" ref="I6536:I6599" si="1028">IF(I6535&gt;=H6536,1,I6535+1)</f>
        <v>3</v>
      </c>
      <c r="J6536" s="21">
        <f t="shared" ref="J6536:J6599" si="1029">IF(I6536=1,J6535+1,J6535)</f>
        <v>39720</v>
      </c>
      <c r="K6536" s="21"/>
      <c r="L6536" s="21" t="str">
        <f t="shared" si="1024"/>
        <v>Monday</v>
      </c>
      <c r="M6536" s="20">
        <f t="shared" si="1025"/>
        <v>9</v>
      </c>
      <c r="N6536" s="19">
        <v>4042.5</v>
      </c>
      <c r="O6536" s="4">
        <f>MATCH(N6536-1,'Supply Data'!$K$12:$K$17)+1</f>
        <v>4</v>
      </c>
      <c r="P6536">
        <f>INDEX('Supply Data'!$L$12:$L$17,'Demand Data'!O6536)</f>
        <v>50</v>
      </c>
      <c r="R6536" t="str">
        <f t="shared" si="1026"/>
        <v>29-Sep-08 Monday 3</v>
      </c>
    </row>
    <row r="6537" spans="4:18" x14ac:dyDescent="0.35">
      <c r="D6537" s="21">
        <f t="shared" si="1027"/>
        <v>39720.12499998416</v>
      </c>
      <c r="E6537" s="21" t="b">
        <f t="shared" si="1020"/>
        <v>0</v>
      </c>
      <c r="F6537" s="21" t="b">
        <f t="shared" si="1021"/>
        <v>0</v>
      </c>
      <c r="G6537" s="20">
        <f t="shared" si="1022"/>
        <v>1</v>
      </c>
      <c r="H6537" s="20">
        <f t="shared" si="1023"/>
        <v>24</v>
      </c>
      <c r="I6537" s="20">
        <f t="shared" si="1028"/>
        <v>4</v>
      </c>
      <c r="J6537" s="21">
        <f t="shared" si="1029"/>
        <v>39720</v>
      </c>
      <c r="K6537" s="21"/>
      <c r="L6537" s="21" t="str">
        <f t="shared" si="1024"/>
        <v>Monday</v>
      </c>
      <c r="M6537" s="20">
        <f t="shared" si="1025"/>
        <v>9</v>
      </c>
      <c r="N6537" s="19">
        <v>4045.5</v>
      </c>
      <c r="O6537" s="4">
        <f>MATCH(N6537-1,'Supply Data'!$K$12:$K$17)+1</f>
        <v>4</v>
      </c>
      <c r="P6537">
        <f>INDEX('Supply Data'!$L$12:$L$17,'Demand Data'!O6537)</f>
        <v>50</v>
      </c>
      <c r="R6537" t="str">
        <f t="shared" si="1026"/>
        <v>29-Sep-08 Monday 4</v>
      </c>
    </row>
    <row r="6538" spans="4:18" x14ac:dyDescent="0.35">
      <c r="D6538" s="21">
        <f t="shared" si="1027"/>
        <v>39720.166666650824</v>
      </c>
      <c r="E6538" s="21" t="b">
        <f t="shared" si="1020"/>
        <v>0</v>
      </c>
      <c r="F6538" s="21" t="b">
        <f t="shared" si="1021"/>
        <v>0</v>
      </c>
      <c r="G6538" s="20">
        <f t="shared" si="1022"/>
        <v>1</v>
      </c>
      <c r="H6538" s="20">
        <f t="shared" si="1023"/>
        <v>24</v>
      </c>
      <c r="I6538" s="20">
        <f t="shared" si="1028"/>
        <v>5</v>
      </c>
      <c r="J6538" s="21">
        <f t="shared" si="1029"/>
        <v>39720</v>
      </c>
      <c r="K6538" s="21"/>
      <c r="L6538" s="21" t="str">
        <f t="shared" si="1024"/>
        <v>Monday</v>
      </c>
      <c r="M6538" s="20">
        <f t="shared" si="1025"/>
        <v>9</v>
      </c>
      <c r="N6538" s="19">
        <v>4041</v>
      </c>
      <c r="O6538" s="4">
        <f>MATCH(N6538-1,'Supply Data'!$K$12:$K$17)+1</f>
        <v>4</v>
      </c>
      <c r="P6538">
        <f>INDEX('Supply Data'!$L$12:$L$17,'Demand Data'!O6538)</f>
        <v>50</v>
      </c>
      <c r="R6538" t="str">
        <f t="shared" si="1026"/>
        <v>29-Sep-08 Monday 5</v>
      </c>
    </row>
    <row r="6539" spans="4:18" x14ac:dyDescent="0.35">
      <c r="D6539" s="21">
        <f t="shared" si="1027"/>
        <v>39720.208333317489</v>
      </c>
      <c r="E6539" s="21" t="b">
        <f t="shared" si="1020"/>
        <v>0</v>
      </c>
      <c r="F6539" s="21" t="b">
        <f t="shared" si="1021"/>
        <v>0</v>
      </c>
      <c r="G6539" s="20">
        <f t="shared" si="1022"/>
        <v>1</v>
      </c>
      <c r="H6539" s="20">
        <f t="shared" si="1023"/>
        <v>24</v>
      </c>
      <c r="I6539" s="20">
        <f t="shared" si="1028"/>
        <v>6</v>
      </c>
      <c r="J6539" s="21">
        <f t="shared" si="1029"/>
        <v>39720</v>
      </c>
      <c r="K6539" s="21"/>
      <c r="L6539" s="21" t="str">
        <f t="shared" si="1024"/>
        <v>Monday</v>
      </c>
      <c r="M6539" s="20">
        <f t="shared" si="1025"/>
        <v>9</v>
      </c>
      <c r="N6539" s="19">
        <v>3823.5</v>
      </c>
      <c r="O6539" s="4">
        <f>MATCH(N6539-1,'Supply Data'!$K$12:$K$17)+1</f>
        <v>4</v>
      </c>
      <c r="P6539">
        <f>INDEX('Supply Data'!$L$12:$L$17,'Demand Data'!O6539)</f>
        <v>50</v>
      </c>
      <c r="R6539" t="str">
        <f t="shared" si="1026"/>
        <v>29-Sep-08 Monday 6</v>
      </c>
    </row>
    <row r="6540" spans="4:18" x14ac:dyDescent="0.35">
      <c r="D6540" s="21">
        <f t="shared" si="1027"/>
        <v>39720.249999984153</v>
      </c>
      <c r="E6540" s="21" t="b">
        <f t="shared" si="1020"/>
        <v>0</v>
      </c>
      <c r="F6540" s="21" t="b">
        <f t="shared" si="1021"/>
        <v>0</v>
      </c>
      <c r="G6540" s="20">
        <f t="shared" si="1022"/>
        <v>1</v>
      </c>
      <c r="H6540" s="20">
        <f t="shared" si="1023"/>
        <v>24</v>
      </c>
      <c r="I6540" s="20">
        <f t="shared" si="1028"/>
        <v>7</v>
      </c>
      <c r="J6540" s="21">
        <f t="shared" si="1029"/>
        <v>39720</v>
      </c>
      <c r="K6540" s="21"/>
      <c r="L6540" s="21" t="str">
        <f t="shared" si="1024"/>
        <v>Monday</v>
      </c>
      <c r="M6540" s="20">
        <f t="shared" si="1025"/>
        <v>9</v>
      </c>
      <c r="N6540" s="19">
        <v>3666</v>
      </c>
      <c r="O6540" s="4">
        <f>MATCH(N6540-1,'Supply Data'!$K$12:$K$17)+1</f>
        <v>4</v>
      </c>
      <c r="P6540">
        <f>INDEX('Supply Data'!$L$12:$L$17,'Demand Data'!O6540)</f>
        <v>50</v>
      </c>
      <c r="R6540" t="str">
        <f t="shared" si="1026"/>
        <v>29-Sep-08 Monday 7</v>
      </c>
    </row>
    <row r="6541" spans="4:18" x14ac:dyDescent="0.35">
      <c r="D6541" s="21">
        <f t="shared" si="1027"/>
        <v>39720.291666650817</v>
      </c>
      <c r="E6541" s="21" t="b">
        <f t="shared" si="1020"/>
        <v>0</v>
      </c>
      <c r="F6541" s="21" t="b">
        <f t="shared" si="1021"/>
        <v>0</v>
      </c>
      <c r="G6541" s="20">
        <f t="shared" si="1022"/>
        <v>1</v>
      </c>
      <c r="H6541" s="20">
        <f t="shared" si="1023"/>
        <v>24</v>
      </c>
      <c r="I6541" s="20">
        <f t="shared" si="1028"/>
        <v>8</v>
      </c>
      <c r="J6541" s="21">
        <f t="shared" si="1029"/>
        <v>39720</v>
      </c>
      <c r="K6541" s="21"/>
      <c r="L6541" s="21" t="str">
        <f t="shared" si="1024"/>
        <v>Monday</v>
      </c>
      <c r="M6541" s="20">
        <f t="shared" si="1025"/>
        <v>9</v>
      </c>
      <c r="N6541" s="19">
        <v>3709.5</v>
      </c>
      <c r="O6541" s="4">
        <f>MATCH(N6541-1,'Supply Data'!$K$12:$K$17)+1</f>
        <v>4</v>
      </c>
      <c r="P6541">
        <f>INDEX('Supply Data'!$L$12:$L$17,'Demand Data'!O6541)</f>
        <v>50</v>
      </c>
      <c r="R6541" t="str">
        <f t="shared" si="1026"/>
        <v>29-Sep-08 Monday 8</v>
      </c>
    </row>
    <row r="6542" spans="4:18" x14ac:dyDescent="0.35">
      <c r="D6542" s="21">
        <f t="shared" si="1027"/>
        <v>39720.333333317481</v>
      </c>
      <c r="E6542" s="21" t="b">
        <f t="shared" si="1020"/>
        <v>0</v>
      </c>
      <c r="F6542" s="21" t="b">
        <f t="shared" si="1021"/>
        <v>0</v>
      </c>
      <c r="G6542" s="20">
        <f t="shared" si="1022"/>
        <v>1</v>
      </c>
      <c r="H6542" s="20">
        <f t="shared" si="1023"/>
        <v>24</v>
      </c>
      <c r="I6542" s="20">
        <f t="shared" si="1028"/>
        <v>9</v>
      </c>
      <c r="J6542" s="21">
        <f t="shared" si="1029"/>
        <v>39720</v>
      </c>
      <c r="K6542" s="21"/>
      <c r="L6542" s="21" t="str">
        <f t="shared" si="1024"/>
        <v>Monday</v>
      </c>
      <c r="M6542" s="20">
        <f t="shared" si="1025"/>
        <v>9</v>
      </c>
      <c r="N6542" s="19">
        <v>4074</v>
      </c>
      <c r="O6542" s="4">
        <f>MATCH(N6542-1,'Supply Data'!$K$12:$K$17)+1</f>
        <v>4</v>
      </c>
      <c r="P6542">
        <f>INDEX('Supply Data'!$L$12:$L$17,'Demand Data'!O6542)</f>
        <v>50</v>
      </c>
      <c r="R6542" t="str">
        <f t="shared" si="1026"/>
        <v>29-Sep-08 Monday 9</v>
      </c>
    </row>
    <row r="6543" spans="4:18" x14ac:dyDescent="0.35">
      <c r="D6543" s="21">
        <f t="shared" si="1027"/>
        <v>39720.374999984146</v>
      </c>
      <c r="E6543" s="21" t="b">
        <f t="shared" si="1020"/>
        <v>0</v>
      </c>
      <c r="F6543" s="21" t="b">
        <f t="shared" si="1021"/>
        <v>0</v>
      </c>
      <c r="G6543" s="20">
        <f t="shared" si="1022"/>
        <v>1</v>
      </c>
      <c r="H6543" s="20">
        <f t="shared" si="1023"/>
        <v>24</v>
      </c>
      <c r="I6543" s="20">
        <f t="shared" si="1028"/>
        <v>10</v>
      </c>
      <c r="J6543" s="21">
        <f t="shared" si="1029"/>
        <v>39720</v>
      </c>
      <c r="K6543" s="21"/>
      <c r="L6543" s="21" t="str">
        <f t="shared" si="1024"/>
        <v>Monday</v>
      </c>
      <c r="M6543" s="20">
        <f t="shared" si="1025"/>
        <v>9</v>
      </c>
      <c r="N6543" s="19">
        <v>3997.5</v>
      </c>
      <c r="O6543" s="4">
        <f>MATCH(N6543-1,'Supply Data'!$K$12:$K$17)+1</f>
        <v>4</v>
      </c>
      <c r="P6543">
        <f>INDEX('Supply Data'!$L$12:$L$17,'Demand Data'!O6543)</f>
        <v>50</v>
      </c>
      <c r="R6543" t="str">
        <f t="shared" si="1026"/>
        <v>29-Sep-08 Monday 10</v>
      </c>
    </row>
    <row r="6544" spans="4:18" x14ac:dyDescent="0.35">
      <c r="D6544" s="21">
        <f t="shared" si="1027"/>
        <v>39720.41666665081</v>
      </c>
      <c r="E6544" s="21" t="b">
        <f t="shared" si="1020"/>
        <v>0</v>
      </c>
      <c r="F6544" s="21" t="b">
        <f t="shared" si="1021"/>
        <v>0</v>
      </c>
      <c r="G6544" s="20">
        <f t="shared" si="1022"/>
        <v>1</v>
      </c>
      <c r="H6544" s="20">
        <f t="shared" si="1023"/>
        <v>24</v>
      </c>
      <c r="I6544" s="20">
        <f t="shared" si="1028"/>
        <v>11</v>
      </c>
      <c r="J6544" s="21">
        <f t="shared" si="1029"/>
        <v>39720</v>
      </c>
      <c r="K6544" s="21"/>
      <c r="L6544" s="21" t="str">
        <f t="shared" si="1024"/>
        <v>Monday</v>
      </c>
      <c r="M6544" s="20">
        <f t="shared" si="1025"/>
        <v>9</v>
      </c>
      <c r="N6544" s="19">
        <v>4185</v>
      </c>
      <c r="O6544" s="4">
        <f>MATCH(N6544-1,'Supply Data'!$K$12:$K$17)+1</f>
        <v>4</v>
      </c>
      <c r="P6544">
        <f>INDEX('Supply Data'!$L$12:$L$17,'Demand Data'!O6544)</f>
        <v>50</v>
      </c>
      <c r="R6544" t="str">
        <f t="shared" si="1026"/>
        <v>29-Sep-08 Monday 11</v>
      </c>
    </row>
    <row r="6545" spans="4:18" x14ac:dyDescent="0.35">
      <c r="D6545" s="21">
        <f t="shared" si="1027"/>
        <v>39720.458333317474</v>
      </c>
      <c r="E6545" s="21" t="b">
        <f t="shared" si="1020"/>
        <v>0</v>
      </c>
      <c r="F6545" s="21" t="b">
        <f t="shared" si="1021"/>
        <v>0</v>
      </c>
      <c r="G6545" s="20">
        <f t="shared" si="1022"/>
        <v>1</v>
      </c>
      <c r="H6545" s="20">
        <f t="shared" si="1023"/>
        <v>24</v>
      </c>
      <c r="I6545" s="20">
        <f t="shared" si="1028"/>
        <v>12</v>
      </c>
      <c r="J6545" s="21">
        <f t="shared" si="1029"/>
        <v>39720</v>
      </c>
      <c r="K6545" s="21"/>
      <c r="L6545" s="21" t="str">
        <f t="shared" si="1024"/>
        <v>Monday</v>
      </c>
      <c r="M6545" s="20">
        <f t="shared" si="1025"/>
        <v>9</v>
      </c>
      <c r="N6545" s="19">
        <v>4101</v>
      </c>
      <c r="O6545" s="4">
        <f>MATCH(N6545-1,'Supply Data'!$K$12:$K$17)+1</f>
        <v>4</v>
      </c>
      <c r="P6545">
        <f>INDEX('Supply Data'!$L$12:$L$17,'Demand Data'!O6545)</f>
        <v>50</v>
      </c>
      <c r="R6545" t="str">
        <f t="shared" si="1026"/>
        <v>29-Sep-08 Monday 12</v>
      </c>
    </row>
    <row r="6546" spans="4:18" x14ac:dyDescent="0.35">
      <c r="D6546" s="21">
        <f t="shared" si="1027"/>
        <v>39720.499999984138</v>
      </c>
      <c r="E6546" s="21" t="b">
        <f t="shared" si="1020"/>
        <v>0</v>
      </c>
      <c r="F6546" s="21" t="b">
        <f t="shared" si="1021"/>
        <v>0</v>
      </c>
      <c r="G6546" s="20">
        <f t="shared" si="1022"/>
        <v>1</v>
      </c>
      <c r="H6546" s="20">
        <f t="shared" si="1023"/>
        <v>24</v>
      </c>
      <c r="I6546" s="20">
        <f t="shared" si="1028"/>
        <v>13</v>
      </c>
      <c r="J6546" s="21">
        <f t="shared" si="1029"/>
        <v>39720</v>
      </c>
      <c r="K6546" s="21"/>
      <c r="L6546" s="21" t="str">
        <f t="shared" si="1024"/>
        <v>Monday</v>
      </c>
      <c r="M6546" s="20">
        <f t="shared" si="1025"/>
        <v>9</v>
      </c>
      <c r="N6546" s="19">
        <v>4096.5</v>
      </c>
      <c r="O6546" s="4">
        <f>MATCH(N6546-1,'Supply Data'!$K$12:$K$17)+1</f>
        <v>4</v>
      </c>
      <c r="P6546">
        <f>INDEX('Supply Data'!$L$12:$L$17,'Demand Data'!O6546)</f>
        <v>50</v>
      </c>
      <c r="R6546" t="str">
        <f t="shared" si="1026"/>
        <v>29-Sep-08 Monday 13</v>
      </c>
    </row>
    <row r="6547" spans="4:18" x14ac:dyDescent="0.35">
      <c r="D6547" s="21">
        <f t="shared" si="1027"/>
        <v>39720.541666650803</v>
      </c>
      <c r="E6547" s="21" t="b">
        <f t="shared" si="1020"/>
        <v>0</v>
      </c>
      <c r="F6547" s="21" t="b">
        <f t="shared" si="1021"/>
        <v>0</v>
      </c>
      <c r="G6547" s="20">
        <f t="shared" si="1022"/>
        <v>1</v>
      </c>
      <c r="H6547" s="20">
        <f t="shared" si="1023"/>
        <v>24</v>
      </c>
      <c r="I6547" s="20">
        <f t="shared" si="1028"/>
        <v>14</v>
      </c>
      <c r="J6547" s="21">
        <f t="shared" si="1029"/>
        <v>39720</v>
      </c>
      <c r="K6547" s="21"/>
      <c r="L6547" s="21" t="str">
        <f t="shared" si="1024"/>
        <v>Monday</v>
      </c>
      <c r="M6547" s="20">
        <f t="shared" si="1025"/>
        <v>9</v>
      </c>
      <c r="N6547" s="19">
        <v>4119</v>
      </c>
      <c r="O6547" s="4">
        <f>MATCH(N6547-1,'Supply Data'!$K$12:$K$17)+1</f>
        <v>4</v>
      </c>
      <c r="P6547">
        <f>INDEX('Supply Data'!$L$12:$L$17,'Demand Data'!O6547)</f>
        <v>50</v>
      </c>
      <c r="R6547" t="str">
        <f t="shared" si="1026"/>
        <v>29-Sep-08 Monday 14</v>
      </c>
    </row>
    <row r="6548" spans="4:18" x14ac:dyDescent="0.35">
      <c r="D6548" s="21">
        <f t="shared" si="1027"/>
        <v>39720.583333317467</v>
      </c>
      <c r="E6548" s="21" t="b">
        <f t="shared" si="1020"/>
        <v>0</v>
      </c>
      <c r="F6548" s="21" t="b">
        <f t="shared" si="1021"/>
        <v>0</v>
      </c>
      <c r="G6548" s="20">
        <f t="shared" si="1022"/>
        <v>1</v>
      </c>
      <c r="H6548" s="20">
        <f t="shared" si="1023"/>
        <v>24</v>
      </c>
      <c r="I6548" s="20">
        <f t="shared" si="1028"/>
        <v>15</v>
      </c>
      <c r="J6548" s="21">
        <f t="shared" si="1029"/>
        <v>39720</v>
      </c>
      <c r="K6548" s="21"/>
      <c r="L6548" s="21" t="str">
        <f t="shared" si="1024"/>
        <v>Monday</v>
      </c>
      <c r="M6548" s="20">
        <f t="shared" si="1025"/>
        <v>9</v>
      </c>
      <c r="N6548" s="19">
        <v>4014</v>
      </c>
      <c r="O6548" s="4">
        <f>MATCH(N6548-1,'Supply Data'!$K$12:$K$17)+1</f>
        <v>4</v>
      </c>
      <c r="P6548">
        <f>INDEX('Supply Data'!$L$12:$L$17,'Demand Data'!O6548)</f>
        <v>50</v>
      </c>
      <c r="R6548" t="str">
        <f t="shared" si="1026"/>
        <v>29-Sep-08 Monday 15</v>
      </c>
    </row>
    <row r="6549" spans="4:18" x14ac:dyDescent="0.35">
      <c r="D6549" s="21">
        <f t="shared" si="1027"/>
        <v>39720.624999984131</v>
      </c>
      <c r="E6549" s="21" t="b">
        <f t="shared" si="1020"/>
        <v>0</v>
      </c>
      <c r="F6549" s="21" t="b">
        <f t="shared" si="1021"/>
        <v>0</v>
      </c>
      <c r="G6549" s="20">
        <f t="shared" si="1022"/>
        <v>1</v>
      </c>
      <c r="H6549" s="20">
        <f t="shared" si="1023"/>
        <v>24</v>
      </c>
      <c r="I6549" s="20">
        <f t="shared" si="1028"/>
        <v>16</v>
      </c>
      <c r="J6549" s="21">
        <f t="shared" si="1029"/>
        <v>39720</v>
      </c>
      <c r="K6549" s="21"/>
      <c r="L6549" s="21" t="str">
        <f t="shared" si="1024"/>
        <v>Monday</v>
      </c>
      <c r="M6549" s="20">
        <f t="shared" si="1025"/>
        <v>9</v>
      </c>
      <c r="N6549" s="19">
        <v>3987</v>
      </c>
      <c r="O6549" s="4">
        <f>MATCH(N6549-1,'Supply Data'!$K$12:$K$17)+1</f>
        <v>4</v>
      </c>
      <c r="P6549">
        <f>INDEX('Supply Data'!$L$12:$L$17,'Demand Data'!O6549)</f>
        <v>50</v>
      </c>
      <c r="R6549" t="str">
        <f t="shared" si="1026"/>
        <v>29-Sep-08 Monday 16</v>
      </c>
    </row>
    <row r="6550" spans="4:18" x14ac:dyDescent="0.35">
      <c r="D6550" s="21">
        <f t="shared" si="1027"/>
        <v>39720.666666650795</v>
      </c>
      <c r="E6550" s="21" t="b">
        <f t="shared" si="1020"/>
        <v>0</v>
      </c>
      <c r="F6550" s="21" t="b">
        <f t="shared" si="1021"/>
        <v>0</v>
      </c>
      <c r="G6550" s="20">
        <f t="shared" si="1022"/>
        <v>1</v>
      </c>
      <c r="H6550" s="20">
        <f t="shared" si="1023"/>
        <v>24</v>
      </c>
      <c r="I6550" s="20">
        <f t="shared" si="1028"/>
        <v>17</v>
      </c>
      <c r="J6550" s="21">
        <f t="shared" si="1029"/>
        <v>39720</v>
      </c>
      <c r="K6550" s="21"/>
      <c r="L6550" s="21" t="str">
        <f t="shared" si="1024"/>
        <v>Monday</v>
      </c>
      <c r="M6550" s="20">
        <f t="shared" si="1025"/>
        <v>9</v>
      </c>
      <c r="N6550" s="19">
        <v>4032</v>
      </c>
      <c r="O6550" s="4">
        <f>MATCH(N6550-1,'Supply Data'!$K$12:$K$17)+1</f>
        <v>4</v>
      </c>
      <c r="P6550">
        <f>INDEX('Supply Data'!$L$12:$L$17,'Demand Data'!O6550)</f>
        <v>50</v>
      </c>
      <c r="R6550" t="str">
        <f t="shared" si="1026"/>
        <v>29-Sep-08 Monday 17</v>
      </c>
    </row>
    <row r="6551" spans="4:18" x14ac:dyDescent="0.35">
      <c r="D6551" s="21">
        <f t="shared" si="1027"/>
        <v>39720.70833331746</v>
      </c>
      <c r="E6551" s="21" t="b">
        <f t="shared" si="1020"/>
        <v>0</v>
      </c>
      <c r="F6551" s="21" t="b">
        <f t="shared" si="1021"/>
        <v>0</v>
      </c>
      <c r="G6551" s="20">
        <f t="shared" si="1022"/>
        <v>1</v>
      </c>
      <c r="H6551" s="20">
        <f t="shared" si="1023"/>
        <v>24</v>
      </c>
      <c r="I6551" s="20">
        <f t="shared" si="1028"/>
        <v>18</v>
      </c>
      <c r="J6551" s="21">
        <f t="shared" si="1029"/>
        <v>39720</v>
      </c>
      <c r="K6551" s="21"/>
      <c r="L6551" s="21" t="str">
        <f t="shared" si="1024"/>
        <v>Monday</v>
      </c>
      <c r="M6551" s="20">
        <f t="shared" si="1025"/>
        <v>9</v>
      </c>
      <c r="N6551" s="19">
        <v>4792.5</v>
      </c>
      <c r="O6551" s="4">
        <f>MATCH(N6551-1,'Supply Data'!$K$12:$K$17)+1</f>
        <v>4</v>
      </c>
      <c r="P6551">
        <f>INDEX('Supply Data'!$L$12:$L$17,'Demand Data'!O6551)</f>
        <v>50</v>
      </c>
      <c r="R6551" t="str">
        <f t="shared" si="1026"/>
        <v>29-Sep-08 Monday 18</v>
      </c>
    </row>
    <row r="6552" spans="4:18" x14ac:dyDescent="0.35">
      <c r="D6552" s="21">
        <f t="shared" si="1027"/>
        <v>39720.749999984124</v>
      </c>
      <c r="E6552" s="21" t="b">
        <f t="shared" si="1020"/>
        <v>0</v>
      </c>
      <c r="F6552" s="21" t="b">
        <f t="shared" si="1021"/>
        <v>0</v>
      </c>
      <c r="G6552" s="20">
        <f t="shared" si="1022"/>
        <v>1</v>
      </c>
      <c r="H6552" s="20">
        <f t="shared" si="1023"/>
        <v>24</v>
      </c>
      <c r="I6552" s="20">
        <f t="shared" si="1028"/>
        <v>19</v>
      </c>
      <c r="J6552" s="21">
        <f t="shared" si="1029"/>
        <v>39720</v>
      </c>
      <c r="K6552" s="21"/>
      <c r="L6552" s="21" t="str">
        <f t="shared" si="1024"/>
        <v>Monday</v>
      </c>
      <c r="M6552" s="20">
        <f t="shared" si="1025"/>
        <v>9</v>
      </c>
      <c r="N6552" s="19">
        <v>5200.5</v>
      </c>
      <c r="O6552" s="4">
        <f>MATCH(N6552-1,'Supply Data'!$K$12:$K$17)+1</f>
        <v>5</v>
      </c>
      <c r="P6552">
        <f>INDEX('Supply Data'!$L$12:$L$17,'Demand Data'!O6552)</f>
        <v>75</v>
      </c>
      <c r="R6552" t="str">
        <f t="shared" si="1026"/>
        <v>29-Sep-08 Monday 19</v>
      </c>
    </row>
    <row r="6553" spans="4:18" x14ac:dyDescent="0.35">
      <c r="D6553" s="21">
        <f t="shared" si="1027"/>
        <v>39720.791666650788</v>
      </c>
      <c r="E6553" s="21" t="b">
        <f t="shared" si="1020"/>
        <v>0</v>
      </c>
      <c r="F6553" s="21" t="b">
        <f t="shared" si="1021"/>
        <v>0</v>
      </c>
      <c r="G6553" s="20">
        <f t="shared" si="1022"/>
        <v>1</v>
      </c>
      <c r="H6553" s="20">
        <f t="shared" si="1023"/>
        <v>24</v>
      </c>
      <c r="I6553" s="20">
        <f t="shared" si="1028"/>
        <v>20</v>
      </c>
      <c r="J6553" s="21">
        <f t="shared" si="1029"/>
        <v>39720</v>
      </c>
      <c r="K6553" s="21"/>
      <c r="L6553" s="21" t="str">
        <f t="shared" si="1024"/>
        <v>Monday</v>
      </c>
      <c r="M6553" s="20">
        <f t="shared" si="1025"/>
        <v>9</v>
      </c>
      <c r="N6553" s="19">
        <v>5070</v>
      </c>
      <c r="O6553" s="4">
        <f>MATCH(N6553-1,'Supply Data'!$K$12:$K$17)+1</f>
        <v>5</v>
      </c>
      <c r="P6553">
        <f>INDEX('Supply Data'!$L$12:$L$17,'Demand Data'!O6553)</f>
        <v>75</v>
      </c>
      <c r="R6553" t="str">
        <f t="shared" si="1026"/>
        <v>29-Sep-08 Monday 20</v>
      </c>
    </row>
    <row r="6554" spans="4:18" x14ac:dyDescent="0.35">
      <c r="D6554" s="21">
        <f t="shared" si="1027"/>
        <v>39720.833333317452</v>
      </c>
      <c r="E6554" s="21" t="b">
        <f t="shared" si="1020"/>
        <v>0</v>
      </c>
      <c r="F6554" s="21" t="b">
        <f t="shared" si="1021"/>
        <v>0</v>
      </c>
      <c r="G6554" s="20">
        <f t="shared" si="1022"/>
        <v>1</v>
      </c>
      <c r="H6554" s="20">
        <f t="shared" si="1023"/>
        <v>24</v>
      </c>
      <c r="I6554" s="20">
        <f t="shared" si="1028"/>
        <v>21</v>
      </c>
      <c r="J6554" s="21">
        <f t="shared" si="1029"/>
        <v>39720</v>
      </c>
      <c r="K6554" s="21"/>
      <c r="L6554" s="21" t="str">
        <f t="shared" si="1024"/>
        <v>Monday</v>
      </c>
      <c r="M6554" s="20">
        <f t="shared" si="1025"/>
        <v>9</v>
      </c>
      <c r="N6554" s="19">
        <v>4977</v>
      </c>
      <c r="O6554" s="4">
        <f>MATCH(N6554-1,'Supply Data'!$K$12:$K$17)+1</f>
        <v>5</v>
      </c>
      <c r="P6554">
        <f>INDEX('Supply Data'!$L$12:$L$17,'Demand Data'!O6554)</f>
        <v>75</v>
      </c>
      <c r="R6554" t="str">
        <f t="shared" si="1026"/>
        <v>29-Sep-08 Monday 21</v>
      </c>
    </row>
    <row r="6555" spans="4:18" x14ac:dyDescent="0.35">
      <c r="D6555" s="21">
        <f t="shared" si="1027"/>
        <v>39720.874999984117</v>
      </c>
      <c r="E6555" s="21" t="b">
        <f t="shared" si="1020"/>
        <v>0</v>
      </c>
      <c r="F6555" s="21" t="b">
        <f t="shared" si="1021"/>
        <v>0</v>
      </c>
      <c r="G6555" s="20">
        <f t="shared" si="1022"/>
        <v>1</v>
      </c>
      <c r="H6555" s="20">
        <f t="shared" si="1023"/>
        <v>24</v>
      </c>
      <c r="I6555" s="20">
        <f t="shared" si="1028"/>
        <v>22</v>
      </c>
      <c r="J6555" s="21">
        <f t="shared" si="1029"/>
        <v>39720</v>
      </c>
      <c r="K6555" s="21"/>
      <c r="L6555" s="21" t="str">
        <f t="shared" si="1024"/>
        <v>Monday</v>
      </c>
      <c r="M6555" s="20">
        <f t="shared" si="1025"/>
        <v>9</v>
      </c>
      <c r="N6555" s="19">
        <v>4656</v>
      </c>
      <c r="O6555" s="4">
        <f>MATCH(N6555-1,'Supply Data'!$K$12:$K$17)+1</f>
        <v>4</v>
      </c>
      <c r="P6555">
        <f>INDEX('Supply Data'!$L$12:$L$17,'Demand Data'!O6555)</f>
        <v>50</v>
      </c>
      <c r="R6555" t="str">
        <f t="shared" si="1026"/>
        <v>29-Sep-08 Monday 22</v>
      </c>
    </row>
    <row r="6556" spans="4:18" x14ac:dyDescent="0.35">
      <c r="D6556" s="21">
        <f t="shared" si="1027"/>
        <v>39720.916666650781</v>
      </c>
      <c r="E6556" s="21" t="b">
        <f t="shared" si="1020"/>
        <v>0</v>
      </c>
      <c r="F6556" s="21" t="b">
        <f t="shared" si="1021"/>
        <v>0</v>
      </c>
      <c r="G6556" s="20">
        <f t="shared" si="1022"/>
        <v>1</v>
      </c>
      <c r="H6556" s="20">
        <f t="shared" si="1023"/>
        <v>24</v>
      </c>
      <c r="I6556" s="20">
        <f t="shared" si="1028"/>
        <v>23</v>
      </c>
      <c r="J6556" s="21">
        <f t="shared" si="1029"/>
        <v>39720</v>
      </c>
      <c r="K6556" s="21"/>
      <c r="L6556" s="21" t="str">
        <f t="shared" si="1024"/>
        <v>Monday</v>
      </c>
      <c r="M6556" s="20">
        <f t="shared" si="1025"/>
        <v>9</v>
      </c>
      <c r="N6556" s="19">
        <v>4389</v>
      </c>
      <c r="O6556" s="4">
        <f>MATCH(N6556-1,'Supply Data'!$K$12:$K$17)+1</f>
        <v>4</v>
      </c>
      <c r="P6556">
        <f>INDEX('Supply Data'!$L$12:$L$17,'Demand Data'!O6556)</f>
        <v>50</v>
      </c>
      <c r="R6556" t="str">
        <f t="shared" si="1026"/>
        <v>29-Sep-08 Monday 23</v>
      </c>
    </row>
    <row r="6557" spans="4:18" x14ac:dyDescent="0.35">
      <c r="D6557" s="21">
        <f t="shared" si="1027"/>
        <v>39720.958333317445</v>
      </c>
      <c r="E6557" s="21" t="b">
        <f t="shared" si="1020"/>
        <v>0</v>
      </c>
      <c r="F6557" s="21" t="b">
        <f t="shared" si="1021"/>
        <v>0</v>
      </c>
      <c r="G6557" s="20">
        <f t="shared" si="1022"/>
        <v>1</v>
      </c>
      <c r="H6557" s="20">
        <f t="shared" si="1023"/>
        <v>24</v>
      </c>
      <c r="I6557" s="20">
        <f t="shared" si="1028"/>
        <v>24</v>
      </c>
      <c r="J6557" s="21">
        <f t="shared" si="1029"/>
        <v>39720</v>
      </c>
      <c r="K6557" s="21"/>
      <c r="L6557" s="21" t="str">
        <f t="shared" si="1024"/>
        <v>Monday</v>
      </c>
      <c r="M6557" s="20">
        <f t="shared" si="1025"/>
        <v>9</v>
      </c>
      <c r="N6557" s="19">
        <v>4135.5</v>
      </c>
      <c r="O6557" s="4">
        <f>MATCH(N6557-1,'Supply Data'!$K$12:$K$17)+1</f>
        <v>4</v>
      </c>
      <c r="P6557">
        <f>INDEX('Supply Data'!$L$12:$L$17,'Demand Data'!O6557)</f>
        <v>50</v>
      </c>
      <c r="R6557" t="str">
        <f t="shared" si="1026"/>
        <v>29-Sep-08 Monday 24</v>
      </c>
    </row>
    <row r="6558" spans="4:18" x14ac:dyDescent="0.35">
      <c r="D6558" s="21">
        <f t="shared" si="1027"/>
        <v>39720.999999984109</v>
      </c>
      <c r="E6558" s="21" t="b">
        <f t="shared" si="1020"/>
        <v>0</v>
      </c>
      <c r="F6558" s="21" t="b">
        <f t="shared" si="1021"/>
        <v>0</v>
      </c>
      <c r="G6558" s="20">
        <f t="shared" si="1022"/>
        <v>1</v>
      </c>
      <c r="H6558" s="20">
        <f t="shared" si="1023"/>
        <v>24</v>
      </c>
      <c r="I6558" s="20">
        <f t="shared" si="1028"/>
        <v>1</v>
      </c>
      <c r="J6558" s="21">
        <f t="shared" si="1029"/>
        <v>39721</v>
      </c>
      <c r="K6558" s="21"/>
      <c r="L6558" s="21" t="str">
        <f t="shared" si="1024"/>
        <v>Tuesday</v>
      </c>
      <c r="M6558" s="20">
        <f t="shared" si="1025"/>
        <v>9</v>
      </c>
      <c r="N6558" s="19">
        <v>3961.5</v>
      </c>
      <c r="O6558" s="4">
        <f>MATCH(N6558-1,'Supply Data'!$K$12:$K$17)+1</f>
        <v>4</v>
      </c>
      <c r="P6558">
        <f>INDEX('Supply Data'!$L$12:$L$17,'Demand Data'!O6558)</f>
        <v>50</v>
      </c>
      <c r="R6558" t="str">
        <f t="shared" si="1026"/>
        <v>30-Sep-08 Tuesday 1</v>
      </c>
    </row>
    <row r="6559" spans="4:18" x14ac:dyDescent="0.35">
      <c r="D6559" s="21">
        <f t="shared" si="1027"/>
        <v>39721.041666650774</v>
      </c>
      <c r="E6559" s="21" t="b">
        <f t="shared" si="1020"/>
        <v>0</v>
      </c>
      <c r="F6559" s="21" t="b">
        <f t="shared" si="1021"/>
        <v>0</v>
      </c>
      <c r="G6559" s="20">
        <f t="shared" si="1022"/>
        <v>1</v>
      </c>
      <c r="H6559" s="20">
        <f t="shared" si="1023"/>
        <v>24</v>
      </c>
      <c r="I6559" s="20">
        <f t="shared" si="1028"/>
        <v>2</v>
      </c>
      <c r="J6559" s="21">
        <f t="shared" si="1029"/>
        <v>39721</v>
      </c>
      <c r="K6559" s="21"/>
      <c r="L6559" s="21" t="str">
        <f t="shared" si="1024"/>
        <v>Tuesday</v>
      </c>
      <c r="M6559" s="20">
        <f t="shared" si="1025"/>
        <v>9</v>
      </c>
      <c r="N6559" s="19">
        <v>3831</v>
      </c>
      <c r="O6559" s="4">
        <f>MATCH(N6559-1,'Supply Data'!$K$12:$K$17)+1</f>
        <v>4</v>
      </c>
      <c r="P6559">
        <f>INDEX('Supply Data'!$L$12:$L$17,'Demand Data'!O6559)</f>
        <v>50</v>
      </c>
      <c r="R6559" t="str">
        <f t="shared" si="1026"/>
        <v>30-Sep-08 Tuesday 2</v>
      </c>
    </row>
    <row r="6560" spans="4:18" x14ac:dyDescent="0.35">
      <c r="D6560" s="21">
        <f t="shared" si="1027"/>
        <v>39721.083333317438</v>
      </c>
      <c r="E6560" s="21" t="b">
        <f t="shared" si="1020"/>
        <v>0</v>
      </c>
      <c r="F6560" s="21" t="b">
        <f t="shared" si="1021"/>
        <v>0</v>
      </c>
      <c r="G6560" s="20">
        <f t="shared" si="1022"/>
        <v>1</v>
      </c>
      <c r="H6560" s="20">
        <f t="shared" si="1023"/>
        <v>24</v>
      </c>
      <c r="I6560" s="20">
        <f t="shared" si="1028"/>
        <v>3</v>
      </c>
      <c r="J6560" s="21">
        <f t="shared" si="1029"/>
        <v>39721</v>
      </c>
      <c r="K6560" s="21"/>
      <c r="L6560" s="21" t="str">
        <f t="shared" si="1024"/>
        <v>Tuesday</v>
      </c>
      <c r="M6560" s="20">
        <f t="shared" si="1025"/>
        <v>9</v>
      </c>
      <c r="N6560" s="19">
        <v>3762</v>
      </c>
      <c r="O6560" s="4">
        <f>MATCH(N6560-1,'Supply Data'!$K$12:$K$17)+1</f>
        <v>4</v>
      </c>
      <c r="P6560">
        <f>INDEX('Supply Data'!$L$12:$L$17,'Demand Data'!O6560)</f>
        <v>50</v>
      </c>
      <c r="R6560" t="str">
        <f t="shared" si="1026"/>
        <v>30-Sep-08 Tuesday 3</v>
      </c>
    </row>
    <row r="6561" spans="4:18" x14ac:dyDescent="0.35">
      <c r="D6561" s="21">
        <f t="shared" si="1027"/>
        <v>39721.124999984102</v>
      </c>
      <c r="E6561" s="21" t="b">
        <f t="shared" si="1020"/>
        <v>0</v>
      </c>
      <c r="F6561" s="21" t="b">
        <f t="shared" si="1021"/>
        <v>0</v>
      </c>
      <c r="G6561" s="20">
        <f t="shared" si="1022"/>
        <v>1</v>
      </c>
      <c r="H6561" s="20">
        <f t="shared" si="1023"/>
        <v>24</v>
      </c>
      <c r="I6561" s="20">
        <f t="shared" si="1028"/>
        <v>4</v>
      </c>
      <c r="J6561" s="21">
        <f t="shared" si="1029"/>
        <v>39721</v>
      </c>
      <c r="K6561" s="21"/>
      <c r="L6561" s="21" t="str">
        <f t="shared" si="1024"/>
        <v>Tuesday</v>
      </c>
      <c r="M6561" s="20">
        <f t="shared" si="1025"/>
        <v>9</v>
      </c>
      <c r="N6561" s="19">
        <v>3765</v>
      </c>
      <c r="O6561" s="4">
        <f>MATCH(N6561-1,'Supply Data'!$K$12:$K$17)+1</f>
        <v>4</v>
      </c>
      <c r="P6561">
        <f>INDEX('Supply Data'!$L$12:$L$17,'Demand Data'!O6561)</f>
        <v>50</v>
      </c>
      <c r="R6561" t="str">
        <f t="shared" si="1026"/>
        <v>30-Sep-08 Tuesday 4</v>
      </c>
    </row>
    <row r="6562" spans="4:18" x14ac:dyDescent="0.35">
      <c r="D6562" s="21">
        <f t="shared" si="1027"/>
        <v>39721.166666650766</v>
      </c>
      <c r="E6562" s="21" t="b">
        <f t="shared" si="1020"/>
        <v>0</v>
      </c>
      <c r="F6562" s="21" t="b">
        <f t="shared" si="1021"/>
        <v>0</v>
      </c>
      <c r="G6562" s="20">
        <f t="shared" si="1022"/>
        <v>1</v>
      </c>
      <c r="H6562" s="20">
        <f t="shared" si="1023"/>
        <v>24</v>
      </c>
      <c r="I6562" s="20">
        <f t="shared" si="1028"/>
        <v>5</v>
      </c>
      <c r="J6562" s="21">
        <f t="shared" si="1029"/>
        <v>39721</v>
      </c>
      <c r="K6562" s="21"/>
      <c r="L6562" s="21" t="str">
        <f t="shared" si="1024"/>
        <v>Tuesday</v>
      </c>
      <c r="M6562" s="20">
        <f t="shared" si="1025"/>
        <v>9</v>
      </c>
      <c r="N6562" s="19">
        <v>3975</v>
      </c>
      <c r="O6562" s="4">
        <f>MATCH(N6562-1,'Supply Data'!$K$12:$K$17)+1</f>
        <v>4</v>
      </c>
      <c r="P6562">
        <f>INDEX('Supply Data'!$L$12:$L$17,'Demand Data'!O6562)</f>
        <v>50</v>
      </c>
      <c r="R6562" t="str">
        <f t="shared" si="1026"/>
        <v>30-Sep-08 Tuesday 5</v>
      </c>
    </row>
    <row r="6563" spans="4:18" x14ac:dyDescent="0.35">
      <c r="D6563" s="21">
        <f t="shared" si="1027"/>
        <v>39721.208333317431</v>
      </c>
      <c r="E6563" s="21" t="b">
        <f t="shared" si="1020"/>
        <v>0</v>
      </c>
      <c r="F6563" s="21" t="b">
        <f t="shared" si="1021"/>
        <v>0</v>
      </c>
      <c r="G6563" s="20">
        <f t="shared" si="1022"/>
        <v>1</v>
      </c>
      <c r="H6563" s="20">
        <f t="shared" si="1023"/>
        <v>24</v>
      </c>
      <c r="I6563" s="20">
        <f t="shared" si="1028"/>
        <v>6</v>
      </c>
      <c r="J6563" s="21">
        <f t="shared" si="1029"/>
        <v>39721</v>
      </c>
      <c r="K6563" s="21"/>
      <c r="L6563" s="21" t="str">
        <f t="shared" si="1024"/>
        <v>Tuesday</v>
      </c>
      <c r="M6563" s="20">
        <f t="shared" si="1025"/>
        <v>9</v>
      </c>
      <c r="N6563" s="19">
        <v>4051.5</v>
      </c>
      <c r="O6563" s="4">
        <f>MATCH(N6563-1,'Supply Data'!$K$12:$K$17)+1</f>
        <v>4</v>
      </c>
      <c r="P6563">
        <f>INDEX('Supply Data'!$L$12:$L$17,'Demand Data'!O6563)</f>
        <v>50</v>
      </c>
      <c r="R6563" t="str">
        <f t="shared" si="1026"/>
        <v>30-Sep-08 Tuesday 6</v>
      </c>
    </row>
    <row r="6564" spans="4:18" x14ac:dyDescent="0.35">
      <c r="D6564" s="21">
        <f t="shared" si="1027"/>
        <v>39721.249999984095</v>
      </c>
      <c r="E6564" s="21" t="b">
        <f t="shared" si="1020"/>
        <v>0</v>
      </c>
      <c r="F6564" s="21" t="b">
        <f t="shared" si="1021"/>
        <v>0</v>
      </c>
      <c r="G6564" s="20">
        <f t="shared" si="1022"/>
        <v>1</v>
      </c>
      <c r="H6564" s="20">
        <f t="shared" si="1023"/>
        <v>24</v>
      </c>
      <c r="I6564" s="20">
        <f t="shared" si="1028"/>
        <v>7</v>
      </c>
      <c r="J6564" s="21">
        <f t="shared" si="1029"/>
        <v>39721</v>
      </c>
      <c r="K6564" s="21"/>
      <c r="L6564" s="21" t="str">
        <f t="shared" si="1024"/>
        <v>Tuesday</v>
      </c>
      <c r="M6564" s="20">
        <f t="shared" si="1025"/>
        <v>9</v>
      </c>
      <c r="N6564" s="19">
        <v>4140</v>
      </c>
      <c r="O6564" s="4">
        <f>MATCH(N6564-1,'Supply Data'!$K$12:$K$17)+1</f>
        <v>4</v>
      </c>
      <c r="P6564">
        <f>INDEX('Supply Data'!$L$12:$L$17,'Demand Data'!O6564)</f>
        <v>50</v>
      </c>
      <c r="R6564" t="str">
        <f t="shared" si="1026"/>
        <v>30-Sep-08 Tuesday 7</v>
      </c>
    </row>
    <row r="6565" spans="4:18" x14ac:dyDescent="0.35">
      <c r="D6565" s="21">
        <f t="shared" si="1027"/>
        <v>39721.291666650759</v>
      </c>
      <c r="E6565" s="21" t="b">
        <f t="shared" si="1020"/>
        <v>0</v>
      </c>
      <c r="F6565" s="21" t="b">
        <f t="shared" si="1021"/>
        <v>0</v>
      </c>
      <c r="G6565" s="20">
        <f t="shared" si="1022"/>
        <v>1</v>
      </c>
      <c r="H6565" s="20">
        <f t="shared" si="1023"/>
        <v>24</v>
      </c>
      <c r="I6565" s="20">
        <f t="shared" si="1028"/>
        <v>8</v>
      </c>
      <c r="J6565" s="21">
        <f t="shared" si="1029"/>
        <v>39721</v>
      </c>
      <c r="K6565" s="21"/>
      <c r="L6565" s="21" t="str">
        <f t="shared" si="1024"/>
        <v>Tuesday</v>
      </c>
      <c r="M6565" s="20">
        <f t="shared" si="1025"/>
        <v>9</v>
      </c>
      <c r="N6565" s="19">
        <v>4999.5</v>
      </c>
      <c r="O6565" s="4">
        <f>MATCH(N6565-1,'Supply Data'!$K$12:$K$17)+1</f>
        <v>5</v>
      </c>
      <c r="P6565">
        <f>INDEX('Supply Data'!$L$12:$L$17,'Demand Data'!O6565)</f>
        <v>75</v>
      </c>
      <c r="R6565" t="str">
        <f t="shared" si="1026"/>
        <v>30-Sep-08 Tuesday 8</v>
      </c>
    </row>
    <row r="6566" spans="4:18" x14ac:dyDescent="0.35">
      <c r="D6566" s="21">
        <f t="shared" si="1027"/>
        <v>39721.333333317423</v>
      </c>
      <c r="E6566" s="21" t="b">
        <f t="shared" si="1020"/>
        <v>0</v>
      </c>
      <c r="F6566" s="21" t="b">
        <f t="shared" si="1021"/>
        <v>0</v>
      </c>
      <c r="G6566" s="20">
        <f t="shared" si="1022"/>
        <v>1</v>
      </c>
      <c r="H6566" s="20">
        <f t="shared" si="1023"/>
        <v>24</v>
      </c>
      <c r="I6566" s="20">
        <f t="shared" si="1028"/>
        <v>9</v>
      </c>
      <c r="J6566" s="21">
        <f t="shared" si="1029"/>
        <v>39721</v>
      </c>
      <c r="K6566" s="21"/>
      <c r="L6566" s="21" t="str">
        <f t="shared" si="1024"/>
        <v>Tuesday</v>
      </c>
      <c r="M6566" s="20">
        <f t="shared" si="1025"/>
        <v>9</v>
      </c>
      <c r="N6566" s="19">
        <v>5505</v>
      </c>
      <c r="O6566" s="4">
        <f>MATCH(N6566-1,'Supply Data'!$K$12:$K$17)+1</f>
        <v>5</v>
      </c>
      <c r="P6566">
        <f>INDEX('Supply Data'!$L$12:$L$17,'Demand Data'!O6566)</f>
        <v>75</v>
      </c>
      <c r="R6566" t="str">
        <f t="shared" si="1026"/>
        <v>30-Sep-08 Tuesday 9</v>
      </c>
    </row>
    <row r="6567" spans="4:18" x14ac:dyDescent="0.35">
      <c r="D6567" s="21">
        <f t="shared" si="1027"/>
        <v>39721.374999984087</v>
      </c>
      <c r="E6567" s="21" t="b">
        <f t="shared" si="1020"/>
        <v>0</v>
      </c>
      <c r="F6567" s="21" t="b">
        <f t="shared" si="1021"/>
        <v>0</v>
      </c>
      <c r="G6567" s="20">
        <f t="shared" si="1022"/>
        <v>1</v>
      </c>
      <c r="H6567" s="20">
        <f t="shared" si="1023"/>
        <v>24</v>
      </c>
      <c r="I6567" s="20">
        <f t="shared" si="1028"/>
        <v>10</v>
      </c>
      <c r="J6567" s="21">
        <f t="shared" si="1029"/>
        <v>39721</v>
      </c>
      <c r="K6567" s="21"/>
      <c r="L6567" s="21" t="str">
        <f t="shared" si="1024"/>
        <v>Tuesday</v>
      </c>
      <c r="M6567" s="20">
        <f t="shared" si="1025"/>
        <v>9</v>
      </c>
      <c r="N6567" s="19">
        <v>5821.5</v>
      </c>
      <c r="O6567" s="4">
        <f>MATCH(N6567-1,'Supply Data'!$K$12:$K$17)+1</f>
        <v>5</v>
      </c>
      <c r="P6567">
        <f>INDEX('Supply Data'!$L$12:$L$17,'Demand Data'!O6567)</f>
        <v>75</v>
      </c>
      <c r="R6567" t="str">
        <f t="shared" si="1026"/>
        <v>30-Sep-08 Tuesday 10</v>
      </c>
    </row>
    <row r="6568" spans="4:18" x14ac:dyDescent="0.35">
      <c r="D6568" s="21">
        <f t="shared" si="1027"/>
        <v>39721.416666650752</v>
      </c>
      <c r="E6568" s="21" t="b">
        <f t="shared" si="1020"/>
        <v>0</v>
      </c>
      <c r="F6568" s="21" t="b">
        <f t="shared" si="1021"/>
        <v>0</v>
      </c>
      <c r="G6568" s="20">
        <f t="shared" si="1022"/>
        <v>1</v>
      </c>
      <c r="H6568" s="20">
        <f t="shared" si="1023"/>
        <v>24</v>
      </c>
      <c r="I6568" s="20">
        <f t="shared" si="1028"/>
        <v>11</v>
      </c>
      <c r="J6568" s="21">
        <f t="shared" si="1029"/>
        <v>39721</v>
      </c>
      <c r="K6568" s="21"/>
      <c r="L6568" s="21" t="str">
        <f t="shared" si="1024"/>
        <v>Tuesday</v>
      </c>
      <c r="M6568" s="20">
        <f t="shared" si="1025"/>
        <v>9</v>
      </c>
      <c r="N6568" s="19">
        <v>5920.5</v>
      </c>
      <c r="O6568" s="4">
        <f>MATCH(N6568-1,'Supply Data'!$K$12:$K$17)+1</f>
        <v>5</v>
      </c>
      <c r="P6568">
        <f>INDEX('Supply Data'!$L$12:$L$17,'Demand Data'!O6568)</f>
        <v>75</v>
      </c>
      <c r="R6568" t="str">
        <f t="shared" si="1026"/>
        <v>30-Sep-08 Tuesday 11</v>
      </c>
    </row>
    <row r="6569" spans="4:18" x14ac:dyDescent="0.35">
      <c r="D6569" s="21">
        <f t="shared" si="1027"/>
        <v>39721.458333317416</v>
      </c>
      <c r="E6569" s="21" t="b">
        <f t="shared" si="1020"/>
        <v>0</v>
      </c>
      <c r="F6569" s="21" t="b">
        <f t="shared" si="1021"/>
        <v>0</v>
      </c>
      <c r="G6569" s="20">
        <f t="shared" si="1022"/>
        <v>1</v>
      </c>
      <c r="H6569" s="20">
        <f t="shared" si="1023"/>
        <v>24</v>
      </c>
      <c r="I6569" s="20">
        <f t="shared" si="1028"/>
        <v>12</v>
      </c>
      <c r="J6569" s="21">
        <f t="shared" si="1029"/>
        <v>39721</v>
      </c>
      <c r="K6569" s="21"/>
      <c r="L6569" s="21" t="str">
        <f t="shared" si="1024"/>
        <v>Tuesday</v>
      </c>
      <c r="M6569" s="20">
        <f t="shared" si="1025"/>
        <v>9</v>
      </c>
      <c r="N6569" s="19">
        <v>5664</v>
      </c>
      <c r="O6569" s="4">
        <f>MATCH(N6569-1,'Supply Data'!$K$12:$K$17)+1</f>
        <v>5</v>
      </c>
      <c r="P6569">
        <f>INDEX('Supply Data'!$L$12:$L$17,'Demand Data'!O6569)</f>
        <v>75</v>
      </c>
      <c r="R6569" t="str">
        <f t="shared" si="1026"/>
        <v>30-Sep-08 Tuesday 12</v>
      </c>
    </row>
    <row r="6570" spans="4:18" x14ac:dyDescent="0.35">
      <c r="D6570" s="21">
        <f t="shared" si="1027"/>
        <v>39721.49999998408</v>
      </c>
      <c r="E6570" s="21" t="b">
        <f t="shared" si="1020"/>
        <v>0</v>
      </c>
      <c r="F6570" s="21" t="b">
        <f t="shared" si="1021"/>
        <v>0</v>
      </c>
      <c r="G6570" s="20">
        <f t="shared" si="1022"/>
        <v>1</v>
      </c>
      <c r="H6570" s="20">
        <f t="shared" si="1023"/>
        <v>24</v>
      </c>
      <c r="I6570" s="20">
        <f t="shared" si="1028"/>
        <v>13</v>
      </c>
      <c r="J6570" s="21">
        <f t="shared" si="1029"/>
        <v>39721</v>
      </c>
      <c r="K6570" s="21"/>
      <c r="L6570" s="21" t="str">
        <f t="shared" si="1024"/>
        <v>Tuesday</v>
      </c>
      <c r="M6570" s="20">
        <f t="shared" si="1025"/>
        <v>9</v>
      </c>
      <c r="N6570" s="19">
        <v>5700</v>
      </c>
      <c r="O6570" s="4">
        <f>MATCH(N6570-1,'Supply Data'!$K$12:$K$17)+1</f>
        <v>5</v>
      </c>
      <c r="P6570">
        <f>INDEX('Supply Data'!$L$12:$L$17,'Demand Data'!O6570)</f>
        <v>75</v>
      </c>
      <c r="R6570" t="str">
        <f t="shared" si="1026"/>
        <v>30-Sep-08 Tuesday 13</v>
      </c>
    </row>
    <row r="6571" spans="4:18" x14ac:dyDescent="0.35">
      <c r="D6571" s="21">
        <f t="shared" si="1027"/>
        <v>39721.541666650744</v>
      </c>
      <c r="E6571" s="21" t="b">
        <f t="shared" si="1020"/>
        <v>0</v>
      </c>
      <c r="F6571" s="21" t="b">
        <f t="shared" si="1021"/>
        <v>0</v>
      </c>
      <c r="G6571" s="20">
        <f t="shared" si="1022"/>
        <v>1</v>
      </c>
      <c r="H6571" s="20">
        <f t="shared" si="1023"/>
        <v>24</v>
      </c>
      <c r="I6571" s="20">
        <f t="shared" si="1028"/>
        <v>14</v>
      </c>
      <c r="J6571" s="21">
        <f t="shared" si="1029"/>
        <v>39721</v>
      </c>
      <c r="K6571" s="21"/>
      <c r="L6571" s="21" t="str">
        <f t="shared" si="1024"/>
        <v>Tuesday</v>
      </c>
      <c r="M6571" s="20">
        <f t="shared" si="1025"/>
        <v>9</v>
      </c>
      <c r="N6571" s="19">
        <v>5815.5</v>
      </c>
      <c r="O6571" s="4">
        <f>MATCH(N6571-1,'Supply Data'!$K$12:$K$17)+1</f>
        <v>5</v>
      </c>
      <c r="P6571">
        <f>INDEX('Supply Data'!$L$12:$L$17,'Demand Data'!O6571)</f>
        <v>75</v>
      </c>
      <c r="R6571" t="str">
        <f t="shared" si="1026"/>
        <v>30-Sep-08 Tuesday 14</v>
      </c>
    </row>
    <row r="6572" spans="4:18" x14ac:dyDescent="0.35">
      <c r="D6572" s="21">
        <f t="shared" si="1027"/>
        <v>39721.583333317409</v>
      </c>
      <c r="E6572" s="21" t="b">
        <f t="shared" si="1020"/>
        <v>0</v>
      </c>
      <c r="F6572" s="21" t="b">
        <f t="shared" si="1021"/>
        <v>0</v>
      </c>
      <c r="G6572" s="20">
        <f t="shared" si="1022"/>
        <v>1</v>
      </c>
      <c r="H6572" s="20">
        <f t="shared" si="1023"/>
        <v>24</v>
      </c>
      <c r="I6572" s="20">
        <f t="shared" si="1028"/>
        <v>15</v>
      </c>
      <c r="J6572" s="21">
        <f t="shared" si="1029"/>
        <v>39721</v>
      </c>
      <c r="K6572" s="21"/>
      <c r="L6572" s="21" t="str">
        <f t="shared" si="1024"/>
        <v>Tuesday</v>
      </c>
      <c r="M6572" s="20">
        <f t="shared" si="1025"/>
        <v>9</v>
      </c>
      <c r="N6572" s="19">
        <v>5769</v>
      </c>
      <c r="O6572" s="4">
        <f>MATCH(N6572-1,'Supply Data'!$K$12:$K$17)+1</f>
        <v>5</v>
      </c>
      <c r="P6572">
        <f>INDEX('Supply Data'!$L$12:$L$17,'Demand Data'!O6572)</f>
        <v>75</v>
      </c>
      <c r="R6572" t="str">
        <f t="shared" si="1026"/>
        <v>30-Sep-08 Tuesday 15</v>
      </c>
    </row>
    <row r="6573" spans="4:18" x14ac:dyDescent="0.35">
      <c r="D6573" s="21">
        <f t="shared" si="1027"/>
        <v>39721.624999984073</v>
      </c>
      <c r="E6573" s="21" t="b">
        <f t="shared" si="1020"/>
        <v>0</v>
      </c>
      <c r="F6573" s="21" t="b">
        <f t="shared" si="1021"/>
        <v>0</v>
      </c>
      <c r="G6573" s="20">
        <f t="shared" si="1022"/>
        <v>1</v>
      </c>
      <c r="H6573" s="20">
        <f t="shared" si="1023"/>
        <v>24</v>
      </c>
      <c r="I6573" s="20">
        <f t="shared" si="1028"/>
        <v>16</v>
      </c>
      <c r="J6573" s="21">
        <f t="shared" si="1029"/>
        <v>39721</v>
      </c>
      <c r="K6573" s="21"/>
      <c r="L6573" s="21" t="str">
        <f t="shared" si="1024"/>
        <v>Tuesday</v>
      </c>
      <c r="M6573" s="20">
        <f t="shared" si="1025"/>
        <v>9</v>
      </c>
      <c r="N6573" s="19">
        <v>5749.5</v>
      </c>
      <c r="O6573" s="4">
        <f>MATCH(N6573-1,'Supply Data'!$K$12:$K$17)+1</f>
        <v>5</v>
      </c>
      <c r="P6573">
        <f>INDEX('Supply Data'!$L$12:$L$17,'Demand Data'!O6573)</f>
        <v>75</v>
      </c>
      <c r="R6573" t="str">
        <f t="shared" si="1026"/>
        <v>30-Sep-08 Tuesday 16</v>
      </c>
    </row>
    <row r="6574" spans="4:18" x14ac:dyDescent="0.35">
      <c r="D6574" s="21">
        <f t="shared" si="1027"/>
        <v>39721.666666650737</v>
      </c>
      <c r="E6574" s="21" t="b">
        <f t="shared" si="1020"/>
        <v>0</v>
      </c>
      <c r="F6574" s="21" t="b">
        <f t="shared" si="1021"/>
        <v>0</v>
      </c>
      <c r="G6574" s="20">
        <f t="shared" si="1022"/>
        <v>1</v>
      </c>
      <c r="H6574" s="20">
        <f t="shared" si="1023"/>
        <v>24</v>
      </c>
      <c r="I6574" s="20">
        <f t="shared" si="1028"/>
        <v>17</v>
      </c>
      <c r="J6574" s="21">
        <f t="shared" si="1029"/>
        <v>39721</v>
      </c>
      <c r="K6574" s="21"/>
      <c r="L6574" s="21" t="str">
        <f t="shared" si="1024"/>
        <v>Tuesday</v>
      </c>
      <c r="M6574" s="20">
        <f t="shared" si="1025"/>
        <v>9</v>
      </c>
      <c r="N6574" s="19">
        <v>5661</v>
      </c>
      <c r="O6574" s="4">
        <f>MATCH(N6574-1,'Supply Data'!$K$12:$K$17)+1</f>
        <v>5</v>
      </c>
      <c r="P6574">
        <f>INDEX('Supply Data'!$L$12:$L$17,'Demand Data'!O6574)</f>
        <v>75</v>
      </c>
      <c r="R6574" t="str">
        <f t="shared" si="1026"/>
        <v>30-Sep-08 Tuesday 17</v>
      </c>
    </row>
    <row r="6575" spans="4:18" x14ac:dyDescent="0.35">
      <c r="D6575" s="21">
        <f t="shared" si="1027"/>
        <v>39721.708333317401</v>
      </c>
      <c r="E6575" s="21" t="b">
        <f t="shared" si="1020"/>
        <v>0</v>
      </c>
      <c r="F6575" s="21" t="b">
        <f t="shared" si="1021"/>
        <v>0</v>
      </c>
      <c r="G6575" s="20">
        <f t="shared" si="1022"/>
        <v>1</v>
      </c>
      <c r="H6575" s="20">
        <f t="shared" si="1023"/>
        <v>24</v>
      </c>
      <c r="I6575" s="20">
        <f t="shared" si="1028"/>
        <v>18</v>
      </c>
      <c r="J6575" s="21">
        <f t="shared" si="1029"/>
        <v>39721</v>
      </c>
      <c r="K6575" s="21"/>
      <c r="L6575" s="21" t="str">
        <f t="shared" si="1024"/>
        <v>Tuesday</v>
      </c>
      <c r="M6575" s="20">
        <f t="shared" si="1025"/>
        <v>9</v>
      </c>
      <c r="N6575" s="19">
        <v>6034.5</v>
      </c>
      <c r="O6575" s="4">
        <f>MATCH(N6575-1,'Supply Data'!$K$12:$K$17)+1</f>
        <v>5</v>
      </c>
      <c r="P6575">
        <f>INDEX('Supply Data'!$L$12:$L$17,'Demand Data'!O6575)</f>
        <v>75</v>
      </c>
      <c r="R6575" t="str">
        <f t="shared" si="1026"/>
        <v>30-Sep-08 Tuesday 18</v>
      </c>
    </row>
    <row r="6576" spans="4:18" x14ac:dyDescent="0.35">
      <c r="D6576" s="21">
        <f t="shared" si="1027"/>
        <v>39721.749999984066</v>
      </c>
      <c r="E6576" s="21" t="b">
        <f t="shared" si="1020"/>
        <v>0</v>
      </c>
      <c r="F6576" s="21" t="b">
        <f t="shared" si="1021"/>
        <v>0</v>
      </c>
      <c r="G6576" s="20">
        <f t="shared" si="1022"/>
        <v>1</v>
      </c>
      <c r="H6576" s="20">
        <f t="shared" si="1023"/>
        <v>24</v>
      </c>
      <c r="I6576" s="20">
        <f t="shared" si="1028"/>
        <v>19</v>
      </c>
      <c r="J6576" s="21">
        <f t="shared" si="1029"/>
        <v>39721</v>
      </c>
      <c r="K6576" s="21"/>
      <c r="L6576" s="21" t="str">
        <f t="shared" si="1024"/>
        <v>Tuesday</v>
      </c>
      <c r="M6576" s="20">
        <f t="shared" si="1025"/>
        <v>9</v>
      </c>
      <c r="N6576" s="19">
        <v>6094.5</v>
      </c>
      <c r="O6576" s="4">
        <f>MATCH(N6576-1,'Supply Data'!$K$12:$K$17)+1</f>
        <v>5</v>
      </c>
      <c r="P6576">
        <f>INDEX('Supply Data'!$L$12:$L$17,'Demand Data'!O6576)</f>
        <v>75</v>
      </c>
      <c r="R6576" t="str">
        <f t="shared" si="1026"/>
        <v>30-Sep-08 Tuesday 19</v>
      </c>
    </row>
    <row r="6577" spans="4:18" x14ac:dyDescent="0.35">
      <c r="D6577" s="21">
        <f t="shared" si="1027"/>
        <v>39721.79166665073</v>
      </c>
      <c r="E6577" s="21" t="b">
        <f t="shared" si="1020"/>
        <v>0</v>
      </c>
      <c r="F6577" s="21" t="b">
        <f t="shared" si="1021"/>
        <v>0</v>
      </c>
      <c r="G6577" s="20">
        <f t="shared" si="1022"/>
        <v>1</v>
      </c>
      <c r="H6577" s="20">
        <f t="shared" si="1023"/>
        <v>24</v>
      </c>
      <c r="I6577" s="20">
        <f t="shared" si="1028"/>
        <v>20</v>
      </c>
      <c r="J6577" s="21">
        <f t="shared" si="1029"/>
        <v>39721</v>
      </c>
      <c r="K6577" s="21"/>
      <c r="L6577" s="21" t="str">
        <f t="shared" si="1024"/>
        <v>Tuesday</v>
      </c>
      <c r="M6577" s="20">
        <f t="shared" si="1025"/>
        <v>9</v>
      </c>
      <c r="N6577" s="19">
        <v>5877</v>
      </c>
      <c r="O6577" s="4">
        <f>MATCH(N6577-1,'Supply Data'!$K$12:$K$17)+1</f>
        <v>5</v>
      </c>
      <c r="P6577">
        <f>INDEX('Supply Data'!$L$12:$L$17,'Demand Data'!O6577)</f>
        <v>75</v>
      </c>
      <c r="R6577" t="str">
        <f t="shared" si="1026"/>
        <v>30-Sep-08 Tuesday 20</v>
      </c>
    </row>
    <row r="6578" spans="4:18" x14ac:dyDescent="0.35">
      <c r="D6578" s="21">
        <f t="shared" si="1027"/>
        <v>39721.833333317394</v>
      </c>
      <c r="E6578" s="21" t="b">
        <f t="shared" si="1020"/>
        <v>0</v>
      </c>
      <c r="F6578" s="21" t="b">
        <f t="shared" si="1021"/>
        <v>0</v>
      </c>
      <c r="G6578" s="20">
        <f t="shared" si="1022"/>
        <v>1</v>
      </c>
      <c r="H6578" s="20">
        <f t="shared" si="1023"/>
        <v>24</v>
      </c>
      <c r="I6578" s="20">
        <f t="shared" si="1028"/>
        <v>21</v>
      </c>
      <c r="J6578" s="21">
        <f t="shared" si="1029"/>
        <v>39721</v>
      </c>
      <c r="K6578" s="21"/>
      <c r="L6578" s="21" t="str">
        <f t="shared" si="1024"/>
        <v>Tuesday</v>
      </c>
      <c r="M6578" s="20">
        <f t="shared" si="1025"/>
        <v>9</v>
      </c>
      <c r="N6578" s="19">
        <v>5665.5</v>
      </c>
      <c r="O6578" s="4">
        <f>MATCH(N6578-1,'Supply Data'!$K$12:$K$17)+1</f>
        <v>5</v>
      </c>
      <c r="P6578">
        <f>INDEX('Supply Data'!$L$12:$L$17,'Demand Data'!O6578)</f>
        <v>75</v>
      </c>
      <c r="R6578" t="str">
        <f t="shared" si="1026"/>
        <v>30-Sep-08 Tuesday 21</v>
      </c>
    </row>
    <row r="6579" spans="4:18" x14ac:dyDescent="0.35">
      <c r="D6579" s="21">
        <f t="shared" si="1027"/>
        <v>39721.874999984058</v>
      </c>
      <c r="E6579" s="21" t="b">
        <f t="shared" si="1020"/>
        <v>0</v>
      </c>
      <c r="F6579" s="21" t="b">
        <f t="shared" si="1021"/>
        <v>0</v>
      </c>
      <c r="G6579" s="20">
        <f t="shared" si="1022"/>
        <v>1</v>
      </c>
      <c r="H6579" s="20">
        <f t="shared" si="1023"/>
        <v>24</v>
      </c>
      <c r="I6579" s="20">
        <f t="shared" si="1028"/>
        <v>22</v>
      </c>
      <c r="J6579" s="21">
        <f t="shared" si="1029"/>
        <v>39721</v>
      </c>
      <c r="K6579" s="21"/>
      <c r="L6579" s="21" t="str">
        <f t="shared" si="1024"/>
        <v>Tuesday</v>
      </c>
      <c r="M6579" s="20">
        <f t="shared" si="1025"/>
        <v>9</v>
      </c>
      <c r="N6579" s="19">
        <v>5161.5</v>
      </c>
      <c r="O6579" s="4">
        <f>MATCH(N6579-1,'Supply Data'!$K$12:$K$17)+1</f>
        <v>5</v>
      </c>
      <c r="P6579">
        <f>INDEX('Supply Data'!$L$12:$L$17,'Demand Data'!O6579)</f>
        <v>75</v>
      </c>
      <c r="R6579" t="str">
        <f t="shared" si="1026"/>
        <v>30-Sep-08 Tuesday 22</v>
      </c>
    </row>
    <row r="6580" spans="4:18" x14ac:dyDescent="0.35">
      <c r="D6580" s="21">
        <f t="shared" si="1027"/>
        <v>39721.916666650723</v>
      </c>
      <c r="E6580" s="21" t="b">
        <f t="shared" si="1020"/>
        <v>0</v>
      </c>
      <c r="F6580" s="21" t="b">
        <f t="shared" si="1021"/>
        <v>0</v>
      </c>
      <c r="G6580" s="20">
        <f t="shared" si="1022"/>
        <v>1</v>
      </c>
      <c r="H6580" s="20">
        <f t="shared" si="1023"/>
        <v>24</v>
      </c>
      <c r="I6580" s="20">
        <f t="shared" si="1028"/>
        <v>23</v>
      </c>
      <c r="J6580" s="21">
        <f t="shared" si="1029"/>
        <v>39721</v>
      </c>
      <c r="K6580" s="21"/>
      <c r="L6580" s="21" t="str">
        <f t="shared" si="1024"/>
        <v>Tuesday</v>
      </c>
      <c r="M6580" s="20">
        <f t="shared" si="1025"/>
        <v>9</v>
      </c>
      <c r="N6580" s="19">
        <v>4801.5</v>
      </c>
      <c r="O6580" s="4">
        <f>MATCH(N6580-1,'Supply Data'!$K$12:$K$17)+1</f>
        <v>5</v>
      </c>
      <c r="P6580">
        <f>INDEX('Supply Data'!$L$12:$L$17,'Demand Data'!O6580)</f>
        <v>75</v>
      </c>
      <c r="R6580" t="str">
        <f t="shared" si="1026"/>
        <v>30-Sep-08 Tuesday 23</v>
      </c>
    </row>
    <row r="6581" spans="4:18" x14ac:dyDescent="0.35">
      <c r="D6581" s="21">
        <f t="shared" si="1027"/>
        <v>39721.958333317387</v>
      </c>
      <c r="E6581" s="21" t="b">
        <f t="shared" si="1020"/>
        <v>0</v>
      </c>
      <c r="F6581" s="21" t="b">
        <f t="shared" si="1021"/>
        <v>0</v>
      </c>
      <c r="G6581" s="20">
        <f t="shared" si="1022"/>
        <v>1</v>
      </c>
      <c r="H6581" s="20">
        <f t="shared" si="1023"/>
        <v>24</v>
      </c>
      <c r="I6581" s="20">
        <f t="shared" si="1028"/>
        <v>24</v>
      </c>
      <c r="J6581" s="21">
        <f t="shared" si="1029"/>
        <v>39721</v>
      </c>
      <c r="K6581" s="21"/>
      <c r="L6581" s="21" t="str">
        <f t="shared" si="1024"/>
        <v>Tuesday</v>
      </c>
      <c r="M6581" s="20">
        <f t="shared" si="1025"/>
        <v>9</v>
      </c>
      <c r="N6581" s="19">
        <v>4461</v>
      </c>
      <c r="O6581" s="4">
        <f>MATCH(N6581-1,'Supply Data'!$K$12:$K$17)+1</f>
        <v>4</v>
      </c>
      <c r="P6581">
        <f>INDEX('Supply Data'!$L$12:$L$17,'Demand Data'!O6581)</f>
        <v>50</v>
      </c>
      <c r="R6581" t="str">
        <f t="shared" si="1026"/>
        <v>30-Sep-08 Tuesday 24</v>
      </c>
    </row>
    <row r="6582" spans="4:18" x14ac:dyDescent="0.35">
      <c r="D6582" s="21">
        <f t="shared" si="1027"/>
        <v>39721.999999984051</v>
      </c>
      <c r="E6582" s="21" t="b">
        <f t="shared" si="1020"/>
        <v>0</v>
      </c>
      <c r="F6582" s="21" t="b">
        <f t="shared" si="1021"/>
        <v>0</v>
      </c>
      <c r="G6582" s="20">
        <f t="shared" si="1022"/>
        <v>1</v>
      </c>
      <c r="H6582" s="20">
        <f t="shared" si="1023"/>
        <v>24</v>
      </c>
      <c r="I6582" s="20">
        <f t="shared" si="1028"/>
        <v>1</v>
      </c>
      <c r="J6582" s="21">
        <f t="shared" si="1029"/>
        <v>39722</v>
      </c>
      <c r="K6582" s="21"/>
      <c r="L6582" s="21" t="str">
        <f t="shared" si="1024"/>
        <v>Wednesday</v>
      </c>
      <c r="M6582" s="20">
        <f t="shared" si="1025"/>
        <v>10</v>
      </c>
      <c r="N6582" s="19">
        <v>4288.5</v>
      </c>
      <c r="O6582" s="4">
        <f>MATCH(N6582-1,'Supply Data'!$K$12:$K$17)+1</f>
        <v>4</v>
      </c>
      <c r="P6582">
        <f>INDEX('Supply Data'!$L$12:$L$17,'Demand Data'!O6582)</f>
        <v>50</v>
      </c>
      <c r="R6582" t="str">
        <f t="shared" si="1026"/>
        <v>01-Oct-08 Wednesday 1</v>
      </c>
    </row>
    <row r="6583" spans="4:18" x14ac:dyDescent="0.35">
      <c r="D6583" s="21">
        <f t="shared" si="1027"/>
        <v>39722.041666650715</v>
      </c>
      <c r="E6583" s="21" t="b">
        <f t="shared" si="1020"/>
        <v>0</v>
      </c>
      <c r="F6583" s="21" t="b">
        <f t="shared" si="1021"/>
        <v>0</v>
      </c>
      <c r="G6583" s="20">
        <f t="shared" si="1022"/>
        <v>1</v>
      </c>
      <c r="H6583" s="20">
        <f t="shared" si="1023"/>
        <v>24</v>
      </c>
      <c r="I6583" s="20">
        <f t="shared" si="1028"/>
        <v>2</v>
      </c>
      <c r="J6583" s="21">
        <f t="shared" si="1029"/>
        <v>39722</v>
      </c>
      <c r="K6583" s="21"/>
      <c r="L6583" s="21" t="str">
        <f t="shared" si="1024"/>
        <v>Wednesday</v>
      </c>
      <c r="M6583" s="20">
        <f t="shared" si="1025"/>
        <v>10</v>
      </c>
      <c r="N6583" s="19">
        <v>4093.5</v>
      </c>
      <c r="O6583" s="4">
        <f>MATCH(N6583-1,'Supply Data'!$K$12:$K$17)+1</f>
        <v>4</v>
      </c>
      <c r="P6583">
        <f>INDEX('Supply Data'!$L$12:$L$17,'Demand Data'!O6583)</f>
        <v>50</v>
      </c>
      <c r="R6583" t="str">
        <f t="shared" si="1026"/>
        <v>01-Oct-08 Wednesday 2</v>
      </c>
    </row>
    <row r="6584" spans="4:18" x14ac:dyDescent="0.35">
      <c r="D6584" s="21">
        <f t="shared" si="1027"/>
        <v>39722.08333331738</v>
      </c>
      <c r="E6584" s="21" t="b">
        <f t="shared" si="1020"/>
        <v>0</v>
      </c>
      <c r="F6584" s="21" t="b">
        <f t="shared" si="1021"/>
        <v>0</v>
      </c>
      <c r="G6584" s="20">
        <f t="shared" si="1022"/>
        <v>1</v>
      </c>
      <c r="H6584" s="20">
        <f t="shared" si="1023"/>
        <v>24</v>
      </c>
      <c r="I6584" s="20">
        <f t="shared" si="1028"/>
        <v>3</v>
      </c>
      <c r="J6584" s="21">
        <f t="shared" si="1029"/>
        <v>39722</v>
      </c>
      <c r="K6584" s="21"/>
      <c r="L6584" s="21" t="str">
        <f t="shared" si="1024"/>
        <v>Wednesday</v>
      </c>
      <c r="M6584" s="20">
        <f t="shared" si="1025"/>
        <v>10</v>
      </c>
      <c r="N6584" s="19">
        <v>3996</v>
      </c>
      <c r="O6584" s="4">
        <f>MATCH(N6584-1,'Supply Data'!$K$12:$K$17)+1</f>
        <v>4</v>
      </c>
      <c r="P6584">
        <f>INDEX('Supply Data'!$L$12:$L$17,'Demand Data'!O6584)</f>
        <v>50</v>
      </c>
      <c r="R6584" t="str">
        <f t="shared" si="1026"/>
        <v>01-Oct-08 Wednesday 3</v>
      </c>
    </row>
    <row r="6585" spans="4:18" x14ac:dyDescent="0.35">
      <c r="D6585" s="21">
        <f t="shared" si="1027"/>
        <v>39722.124999984044</v>
      </c>
      <c r="E6585" s="21" t="b">
        <f t="shared" si="1020"/>
        <v>0</v>
      </c>
      <c r="F6585" s="21" t="b">
        <f t="shared" si="1021"/>
        <v>0</v>
      </c>
      <c r="G6585" s="20">
        <f t="shared" si="1022"/>
        <v>1</v>
      </c>
      <c r="H6585" s="20">
        <f t="shared" si="1023"/>
        <v>24</v>
      </c>
      <c r="I6585" s="20">
        <f t="shared" si="1028"/>
        <v>4</v>
      </c>
      <c r="J6585" s="21">
        <f t="shared" si="1029"/>
        <v>39722</v>
      </c>
      <c r="K6585" s="21"/>
      <c r="L6585" s="21" t="str">
        <f t="shared" si="1024"/>
        <v>Wednesday</v>
      </c>
      <c r="M6585" s="20">
        <f t="shared" si="1025"/>
        <v>10</v>
      </c>
      <c r="N6585" s="19">
        <v>3996</v>
      </c>
      <c r="O6585" s="4">
        <f>MATCH(N6585-1,'Supply Data'!$K$12:$K$17)+1</f>
        <v>4</v>
      </c>
      <c r="P6585">
        <f>INDEX('Supply Data'!$L$12:$L$17,'Demand Data'!O6585)</f>
        <v>50</v>
      </c>
      <c r="R6585" t="str">
        <f t="shared" si="1026"/>
        <v>01-Oct-08 Wednesday 4</v>
      </c>
    </row>
    <row r="6586" spans="4:18" x14ac:dyDescent="0.35">
      <c r="D6586" s="21">
        <f t="shared" si="1027"/>
        <v>39722.166666650708</v>
      </c>
      <c r="E6586" s="21" t="b">
        <f t="shared" si="1020"/>
        <v>0</v>
      </c>
      <c r="F6586" s="21" t="b">
        <f t="shared" si="1021"/>
        <v>0</v>
      </c>
      <c r="G6586" s="20">
        <f t="shared" si="1022"/>
        <v>1</v>
      </c>
      <c r="H6586" s="20">
        <f t="shared" si="1023"/>
        <v>24</v>
      </c>
      <c r="I6586" s="20">
        <f t="shared" si="1028"/>
        <v>5</v>
      </c>
      <c r="J6586" s="21">
        <f t="shared" si="1029"/>
        <v>39722</v>
      </c>
      <c r="K6586" s="21"/>
      <c r="L6586" s="21" t="str">
        <f t="shared" si="1024"/>
        <v>Wednesday</v>
      </c>
      <c r="M6586" s="20">
        <f t="shared" si="1025"/>
        <v>10</v>
      </c>
      <c r="N6586" s="19">
        <v>4107</v>
      </c>
      <c r="O6586" s="4">
        <f>MATCH(N6586-1,'Supply Data'!$K$12:$K$17)+1</f>
        <v>4</v>
      </c>
      <c r="P6586">
        <f>INDEX('Supply Data'!$L$12:$L$17,'Demand Data'!O6586)</f>
        <v>50</v>
      </c>
      <c r="R6586" t="str">
        <f t="shared" si="1026"/>
        <v>01-Oct-08 Wednesday 5</v>
      </c>
    </row>
    <row r="6587" spans="4:18" x14ac:dyDescent="0.35">
      <c r="D6587" s="21">
        <f t="shared" si="1027"/>
        <v>39722.208333317372</v>
      </c>
      <c r="E6587" s="21" t="b">
        <f t="shared" si="1020"/>
        <v>0</v>
      </c>
      <c r="F6587" s="21" t="b">
        <f t="shared" si="1021"/>
        <v>0</v>
      </c>
      <c r="G6587" s="20">
        <f t="shared" si="1022"/>
        <v>1</v>
      </c>
      <c r="H6587" s="20">
        <f t="shared" si="1023"/>
        <v>24</v>
      </c>
      <c r="I6587" s="20">
        <f t="shared" si="1028"/>
        <v>6</v>
      </c>
      <c r="J6587" s="21">
        <f t="shared" si="1029"/>
        <v>39722</v>
      </c>
      <c r="K6587" s="21"/>
      <c r="L6587" s="21" t="str">
        <f t="shared" si="1024"/>
        <v>Wednesday</v>
      </c>
      <c r="M6587" s="20">
        <f t="shared" si="1025"/>
        <v>10</v>
      </c>
      <c r="N6587" s="19">
        <v>4204.5</v>
      </c>
      <c r="O6587" s="4">
        <f>MATCH(N6587-1,'Supply Data'!$K$12:$K$17)+1</f>
        <v>4</v>
      </c>
      <c r="P6587">
        <f>INDEX('Supply Data'!$L$12:$L$17,'Demand Data'!O6587)</f>
        <v>50</v>
      </c>
      <c r="R6587" t="str">
        <f t="shared" si="1026"/>
        <v>01-Oct-08 Wednesday 6</v>
      </c>
    </row>
    <row r="6588" spans="4:18" x14ac:dyDescent="0.35">
      <c r="D6588" s="21">
        <f t="shared" si="1027"/>
        <v>39722.249999984037</v>
      </c>
      <c r="E6588" s="21" t="b">
        <f t="shared" si="1020"/>
        <v>0</v>
      </c>
      <c r="F6588" s="21" t="b">
        <f t="shared" si="1021"/>
        <v>0</v>
      </c>
      <c r="G6588" s="20">
        <f t="shared" si="1022"/>
        <v>1</v>
      </c>
      <c r="H6588" s="20">
        <f t="shared" si="1023"/>
        <v>24</v>
      </c>
      <c r="I6588" s="20">
        <f t="shared" si="1028"/>
        <v>7</v>
      </c>
      <c r="J6588" s="21">
        <f t="shared" si="1029"/>
        <v>39722</v>
      </c>
      <c r="K6588" s="21"/>
      <c r="L6588" s="21" t="str">
        <f t="shared" si="1024"/>
        <v>Wednesday</v>
      </c>
      <c r="M6588" s="20">
        <f t="shared" si="1025"/>
        <v>10</v>
      </c>
      <c r="N6588" s="19">
        <v>4206</v>
      </c>
      <c r="O6588" s="4">
        <f>MATCH(N6588-1,'Supply Data'!$K$12:$K$17)+1</f>
        <v>4</v>
      </c>
      <c r="P6588">
        <f>INDEX('Supply Data'!$L$12:$L$17,'Demand Data'!O6588)</f>
        <v>50</v>
      </c>
      <c r="R6588" t="str">
        <f t="shared" si="1026"/>
        <v>01-Oct-08 Wednesday 7</v>
      </c>
    </row>
    <row r="6589" spans="4:18" x14ac:dyDescent="0.35">
      <c r="D6589" s="21">
        <f t="shared" si="1027"/>
        <v>39722.291666650701</v>
      </c>
      <c r="E6589" s="21" t="b">
        <f t="shared" si="1020"/>
        <v>0</v>
      </c>
      <c r="F6589" s="21" t="b">
        <f t="shared" si="1021"/>
        <v>0</v>
      </c>
      <c r="G6589" s="20">
        <f t="shared" si="1022"/>
        <v>1</v>
      </c>
      <c r="H6589" s="20">
        <f t="shared" si="1023"/>
        <v>24</v>
      </c>
      <c r="I6589" s="20">
        <f t="shared" si="1028"/>
        <v>8</v>
      </c>
      <c r="J6589" s="21">
        <f t="shared" si="1029"/>
        <v>39722</v>
      </c>
      <c r="K6589" s="21"/>
      <c r="L6589" s="21" t="str">
        <f t="shared" si="1024"/>
        <v>Wednesday</v>
      </c>
      <c r="M6589" s="20">
        <f t="shared" si="1025"/>
        <v>10</v>
      </c>
      <c r="N6589" s="19">
        <v>4918.5</v>
      </c>
      <c r="O6589" s="4">
        <f>MATCH(N6589-1,'Supply Data'!$K$12:$K$17)+1</f>
        <v>5</v>
      </c>
      <c r="P6589">
        <f>INDEX('Supply Data'!$L$12:$L$17,'Demand Data'!O6589)</f>
        <v>75</v>
      </c>
      <c r="R6589" t="str">
        <f t="shared" si="1026"/>
        <v>01-Oct-08 Wednesday 8</v>
      </c>
    </row>
    <row r="6590" spans="4:18" x14ac:dyDescent="0.35">
      <c r="D6590" s="21">
        <f t="shared" si="1027"/>
        <v>39722.333333317365</v>
      </c>
      <c r="E6590" s="21" t="b">
        <f t="shared" si="1020"/>
        <v>0</v>
      </c>
      <c r="F6590" s="21" t="b">
        <f t="shared" si="1021"/>
        <v>0</v>
      </c>
      <c r="G6590" s="20">
        <f t="shared" si="1022"/>
        <v>1</v>
      </c>
      <c r="H6590" s="20">
        <f t="shared" si="1023"/>
        <v>24</v>
      </c>
      <c r="I6590" s="20">
        <f t="shared" si="1028"/>
        <v>9</v>
      </c>
      <c r="J6590" s="21">
        <f t="shared" si="1029"/>
        <v>39722</v>
      </c>
      <c r="K6590" s="21"/>
      <c r="L6590" s="21" t="str">
        <f t="shared" si="1024"/>
        <v>Wednesday</v>
      </c>
      <c r="M6590" s="20">
        <f t="shared" si="1025"/>
        <v>10</v>
      </c>
      <c r="N6590" s="19">
        <v>5427</v>
      </c>
      <c r="O6590" s="4">
        <f>MATCH(N6590-1,'Supply Data'!$K$12:$K$17)+1</f>
        <v>5</v>
      </c>
      <c r="P6590">
        <f>INDEX('Supply Data'!$L$12:$L$17,'Demand Data'!O6590)</f>
        <v>75</v>
      </c>
      <c r="R6590" t="str">
        <f t="shared" si="1026"/>
        <v>01-Oct-08 Wednesday 9</v>
      </c>
    </row>
    <row r="6591" spans="4:18" x14ac:dyDescent="0.35">
      <c r="D6591" s="21">
        <f t="shared" si="1027"/>
        <v>39722.374999984029</v>
      </c>
      <c r="E6591" s="21" t="b">
        <f t="shared" si="1020"/>
        <v>0</v>
      </c>
      <c r="F6591" s="21" t="b">
        <f t="shared" si="1021"/>
        <v>0</v>
      </c>
      <c r="G6591" s="20">
        <f t="shared" si="1022"/>
        <v>1</v>
      </c>
      <c r="H6591" s="20">
        <f t="shared" si="1023"/>
        <v>24</v>
      </c>
      <c r="I6591" s="20">
        <f t="shared" si="1028"/>
        <v>10</v>
      </c>
      <c r="J6591" s="21">
        <f t="shared" si="1029"/>
        <v>39722</v>
      </c>
      <c r="K6591" s="21"/>
      <c r="L6591" s="21" t="str">
        <f t="shared" si="1024"/>
        <v>Wednesday</v>
      </c>
      <c r="M6591" s="20">
        <f t="shared" si="1025"/>
        <v>10</v>
      </c>
      <c r="N6591" s="19">
        <v>5743.5</v>
      </c>
      <c r="O6591" s="4">
        <f>MATCH(N6591-1,'Supply Data'!$K$12:$K$17)+1</f>
        <v>5</v>
      </c>
      <c r="P6591">
        <f>INDEX('Supply Data'!$L$12:$L$17,'Demand Data'!O6591)</f>
        <v>75</v>
      </c>
      <c r="R6591" t="str">
        <f t="shared" si="1026"/>
        <v>01-Oct-08 Wednesday 10</v>
      </c>
    </row>
    <row r="6592" spans="4:18" x14ac:dyDescent="0.35">
      <c r="D6592" s="21">
        <f t="shared" si="1027"/>
        <v>39722.416666650694</v>
      </c>
      <c r="E6592" s="21" t="b">
        <f t="shared" si="1020"/>
        <v>0</v>
      </c>
      <c r="F6592" s="21" t="b">
        <f t="shared" si="1021"/>
        <v>0</v>
      </c>
      <c r="G6592" s="20">
        <f t="shared" si="1022"/>
        <v>1</v>
      </c>
      <c r="H6592" s="20">
        <f t="shared" si="1023"/>
        <v>24</v>
      </c>
      <c r="I6592" s="20">
        <f t="shared" si="1028"/>
        <v>11</v>
      </c>
      <c r="J6592" s="21">
        <f t="shared" si="1029"/>
        <v>39722</v>
      </c>
      <c r="K6592" s="21"/>
      <c r="L6592" s="21" t="str">
        <f t="shared" si="1024"/>
        <v>Wednesday</v>
      </c>
      <c r="M6592" s="20">
        <f t="shared" si="1025"/>
        <v>10</v>
      </c>
      <c r="N6592" s="19">
        <v>5982</v>
      </c>
      <c r="O6592" s="4">
        <f>MATCH(N6592-1,'Supply Data'!$K$12:$K$17)+1</f>
        <v>5</v>
      </c>
      <c r="P6592">
        <f>INDEX('Supply Data'!$L$12:$L$17,'Demand Data'!O6592)</f>
        <v>75</v>
      </c>
      <c r="R6592" t="str">
        <f t="shared" si="1026"/>
        <v>01-Oct-08 Wednesday 11</v>
      </c>
    </row>
    <row r="6593" spans="4:18" x14ac:dyDescent="0.35">
      <c r="D6593" s="21">
        <f t="shared" si="1027"/>
        <v>39722.458333317358</v>
      </c>
      <c r="E6593" s="21" t="b">
        <f t="shared" si="1020"/>
        <v>0</v>
      </c>
      <c r="F6593" s="21" t="b">
        <f t="shared" si="1021"/>
        <v>0</v>
      </c>
      <c r="G6593" s="20">
        <f t="shared" si="1022"/>
        <v>1</v>
      </c>
      <c r="H6593" s="20">
        <f t="shared" si="1023"/>
        <v>24</v>
      </c>
      <c r="I6593" s="20">
        <f t="shared" si="1028"/>
        <v>12</v>
      </c>
      <c r="J6593" s="21">
        <f t="shared" si="1029"/>
        <v>39722</v>
      </c>
      <c r="K6593" s="21"/>
      <c r="L6593" s="21" t="str">
        <f t="shared" si="1024"/>
        <v>Wednesday</v>
      </c>
      <c r="M6593" s="20">
        <f t="shared" si="1025"/>
        <v>10</v>
      </c>
      <c r="N6593" s="19">
        <v>5749.5</v>
      </c>
      <c r="O6593" s="4">
        <f>MATCH(N6593-1,'Supply Data'!$K$12:$K$17)+1</f>
        <v>5</v>
      </c>
      <c r="P6593">
        <f>INDEX('Supply Data'!$L$12:$L$17,'Demand Data'!O6593)</f>
        <v>75</v>
      </c>
      <c r="R6593" t="str">
        <f t="shared" si="1026"/>
        <v>01-Oct-08 Wednesday 12</v>
      </c>
    </row>
    <row r="6594" spans="4:18" x14ac:dyDescent="0.35">
      <c r="D6594" s="21">
        <f t="shared" si="1027"/>
        <v>39722.499999984022</v>
      </c>
      <c r="E6594" s="21" t="b">
        <f t="shared" si="1020"/>
        <v>0</v>
      </c>
      <c r="F6594" s="21" t="b">
        <f t="shared" si="1021"/>
        <v>0</v>
      </c>
      <c r="G6594" s="20">
        <f t="shared" si="1022"/>
        <v>1</v>
      </c>
      <c r="H6594" s="20">
        <f t="shared" si="1023"/>
        <v>24</v>
      </c>
      <c r="I6594" s="20">
        <f t="shared" si="1028"/>
        <v>13</v>
      </c>
      <c r="J6594" s="21">
        <f t="shared" si="1029"/>
        <v>39722</v>
      </c>
      <c r="K6594" s="21"/>
      <c r="L6594" s="21" t="str">
        <f t="shared" si="1024"/>
        <v>Wednesday</v>
      </c>
      <c r="M6594" s="20">
        <f t="shared" si="1025"/>
        <v>10</v>
      </c>
      <c r="N6594" s="19">
        <v>5820</v>
      </c>
      <c r="O6594" s="4">
        <f>MATCH(N6594-1,'Supply Data'!$K$12:$K$17)+1</f>
        <v>5</v>
      </c>
      <c r="P6594">
        <f>INDEX('Supply Data'!$L$12:$L$17,'Demand Data'!O6594)</f>
        <v>75</v>
      </c>
      <c r="R6594" t="str">
        <f t="shared" si="1026"/>
        <v>01-Oct-08 Wednesday 13</v>
      </c>
    </row>
    <row r="6595" spans="4:18" x14ac:dyDescent="0.35">
      <c r="D6595" s="21">
        <f t="shared" si="1027"/>
        <v>39722.541666650686</v>
      </c>
      <c r="E6595" s="21" t="b">
        <f t="shared" si="1020"/>
        <v>0</v>
      </c>
      <c r="F6595" s="21" t="b">
        <f t="shared" si="1021"/>
        <v>0</v>
      </c>
      <c r="G6595" s="20">
        <f t="shared" si="1022"/>
        <v>1</v>
      </c>
      <c r="H6595" s="20">
        <f t="shared" si="1023"/>
        <v>24</v>
      </c>
      <c r="I6595" s="20">
        <f t="shared" si="1028"/>
        <v>14</v>
      </c>
      <c r="J6595" s="21">
        <f t="shared" si="1029"/>
        <v>39722</v>
      </c>
      <c r="K6595" s="21"/>
      <c r="L6595" s="21" t="str">
        <f t="shared" si="1024"/>
        <v>Wednesday</v>
      </c>
      <c r="M6595" s="20">
        <f t="shared" si="1025"/>
        <v>10</v>
      </c>
      <c r="N6595" s="19">
        <v>5961</v>
      </c>
      <c r="O6595" s="4">
        <f>MATCH(N6595-1,'Supply Data'!$K$12:$K$17)+1</f>
        <v>5</v>
      </c>
      <c r="P6595">
        <f>INDEX('Supply Data'!$L$12:$L$17,'Demand Data'!O6595)</f>
        <v>75</v>
      </c>
      <c r="R6595" t="str">
        <f t="shared" si="1026"/>
        <v>01-Oct-08 Wednesday 14</v>
      </c>
    </row>
    <row r="6596" spans="4:18" x14ac:dyDescent="0.35">
      <c r="D6596" s="21">
        <f t="shared" si="1027"/>
        <v>39722.58333331735</v>
      </c>
      <c r="E6596" s="21" t="b">
        <f t="shared" si="1020"/>
        <v>0</v>
      </c>
      <c r="F6596" s="21" t="b">
        <f t="shared" si="1021"/>
        <v>0</v>
      </c>
      <c r="G6596" s="20">
        <f t="shared" si="1022"/>
        <v>1</v>
      </c>
      <c r="H6596" s="20">
        <f t="shared" si="1023"/>
        <v>24</v>
      </c>
      <c r="I6596" s="20">
        <f t="shared" si="1028"/>
        <v>15</v>
      </c>
      <c r="J6596" s="21">
        <f t="shared" si="1029"/>
        <v>39722</v>
      </c>
      <c r="K6596" s="21"/>
      <c r="L6596" s="21" t="str">
        <f t="shared" si="1024"/>
        <v>Wednesday</v>
      </c>
      <c r="M6596" s="20">
        <f t="shared" si="1025"/>
        <v>10</v>
      </c>
      <c r="N6596" s="19">
        <v>5883</v>
      </c>
      <c r="O6596" s="4">
        <f>MATCH(N6596-1,'Supply Data'!$K$12:$K$17)+1</f>
        <v>5</v>
      </c>
      <c r="P6596">
        <f>INDEX('Supply Data'!$L$12:$L$17,'Demand Data'!O6596)</f>
        <v>75</v>
      </c>
      <c r="R6596" t="str">
        <f t="shared" si="1026"/>
        <v>01-Oct-08 Wednesday 15</v>
      </c>
    </row>
    <row r="6597" spans="4:18" x14ac:dyDescent="0.35">
      <c r="D6597" s="21">
        <f t="shared" si="1027"/>
        <v>39722.624999984015</v>
      </c>
      <c r="E6597" s="21" t="b">
        <f t="shared" si="1020"/>
        <v>0</v>
      </c>
      <c r="F6597" s="21" t="b">
        <f t="shared" si="1021"/>
        <v>0</v>
      </c>
      <c r="G6597" s="20">
        <f t="shared" si="1022"/>
        <v>1</v>
      </c>
      <c r="H6597" s="20">
        <f t="shared" si="1023"/>
        <v>24</v>
      </c>
      <c r="I6597" s="20">
        <f t="shared" si="1028"/>
        <v>16</v>
      </c>
      <c r="J6597" s="21">
        <f t="shared" si="1029"/>
        <v>39722</v>
      </c>
      <c r="K6597" s="21"/>
      <c r="L6597" s="21" t="str">
        <f t="shared" si="1024"/>
        <v>Wednesday</v>
      </c>
      <c r="M6597" s="20">
        <f t="shared" si="1025"/>
        <v>10</v>
      </c>
      <c r="N6597" s="19">
        <v>5725.5</v>
      </c>
      <c r="O6597" s="4">
        <f>MATCH(N6597-1,'Supply Data'!$K$12:$K$17)+1</f>
        <v>5</v>
      </c>
      <c r="P6597">
        <f>INDEX('Supply Data'!$L$12:$L$17,'Demand Data'!O6597)</f>
        <v>75</v>
      </c>
      <c r="R6597" t="str">
        <f t="shared" si="1026"/>
        <v>01-Oct-08 Wednesday 16</v>
      </c>
    </row>
    <row r="6598" spans="4:18" x14ac:dyDescent="0.35">
      <c r="D6598" s="21">
        <f t="shared" si="1027"/>
        <v>39722.666666650679</v>
      </c>
      <c r="E6598" s="21" t="b">
        <f t="shared" ref="E6598:E6661" si="1030">D6598=$D$2</f>
        <v>0</v>
      </c>
      <c r="F6598" s="21" t="b">
        <f t="shared" ref="F6598:F6661" si="1031">D6598=$E$2</f>
        <v>0</v>
      </c>
      <c r="G6598" s="20">
        <f t="shared" si="1022"/>
        <v>1</v>
      </c>
      <c r="H6598" s="20">
        <f t="shared" si="1023"/>
        <v>24</v>
      </c>
      <c r="I6598" s="20">
        <f t="shared" si="1028"/>
        <v>17</v>
      </c>
      <c r="J6598" s="21">
        <f t="shared" si="1029"/>
        <v>39722</v>
      </c>
      <c r="K6598" s="21"/>
      <c r="L6598" s="21" t="str">
        <f t="shared" si="1024"/>
        <v>Wednesday</v>
      </c>
      <c r="M6598" s="20">
        <f t="shared" si="1025"/>
        <v>10</v>
      </c>
      <c r="N6598" s="19">
        <v>5652</v>
      </c>
      <c r="O6598" s="4">
        <f>MATCH(N6598-1,'Supply Data'!$K$12:$K$17)+1</f>
        <v>5</v>
      </c>
      <c r="P6598">
        <f>INDEX('Supply Data'!$L$12:$L$17,'Demand Data'!O6598)</f>
        <v>75</v>
      </c>
      <c r="R6598" t="str">
        <f t="shared" si="1026"/>
        <v>01-Oct-08 Wednesday 17</v>
      </c>
    </row>
    <row r="6599" spans="4:18" x14ac:dyDescent="0.35">
      <c r="D6599" s="21">
        <f t="shared" si="1027"/>
        <v>39722.708333317343</v>
      </c>
      <c r="E6599" s="21" t="b">
        <f t="shared" si="1030"/>
        <v>0</v>
      </c>
      <c r="F6599" s="21" t="b">
        <f t="shared" si="1031"/>
        <v>0</v>
      </c>
      <c r="G6599" s="20">
        <f t="shared" ref="G6599:G6662" si="1032">IF(E6599,2,IF(F6599,3,1))</f>
        <v>1</v>
      </c>
      <c r="H6599" s="20">
        <f t="shared" ref="H6599:H6662" si="1033">CHOOSE(G6599,24,23,25)</f>
        <v>24</v>
      </c>
      <c r="I6599" s="20">
        <f t="shared" si="1028"/>
        <v>18</v>
      </c>
      <c r="J6599" s="21">
        <f t="shared" si="1029"/>
        <v>39722</v>
      </c>
      <c r="K6599" s="21"/>
      <c r="L6599" s="21" t="str">
        <f t="shared" ref="L6599:L6662" si="1034">TEXT(J6599,"ddddd")</f>
        <v>Wednesday</v>
      </c>
      <c r="M6599" s="20">
        <f t="shared" ref="M6599:M6662" si="1035">MONTH(D6599)</f>
        <v>10</v>
      </c>
      <c r="N6599" s="19">
        <v>6040.5</v>
      </c>
      <c r="O6599" s="4">
        <f>MATCH(N6599-1,'Supply Data'!$K$12:$K$17)+1</f>
        <v>5</v>
      </c>
      <c r="P6599">
        <f>INDEX('Supply Data'!$L$12:$L$17,'Demand Data'!O6599)</f>
        <v>75</v>
      </c>
      <c r="R6599" t="str">
        <f t="shared" ref="R6599:R6662" si="1036">TEXT(D6599,"dd-mmm-yy ddddd")&amp;" "&amp;I6599</f>
        <v>01-Oct-08 Wednesday 18</v>
      </c>
    </row>
    <row r="6600" spans="4:18" x14ac:dyDescent="0.35">
      <c r="D6600" s="21">
        <f t="shared" ref="D6600:D6663" si="1037">D6599+1/24</f>
        <v>39722.749999984007</v>
      </c>
      <c r="E6600" s="21" t="b">
        <f t="shared" si="1030"/>
        <v>0</v>
      </c>
      <c r="F6600" s="21" t="b">
        <f t="shared" si="1031"/>
        <v>0</v>
      </c>
      <c r="G6600" s="20">
        <f t="shared" si="1032"/>
        <v>1</v>
      </c>
      <c r="H6600" s="20">
        <f t="shared" si="1033"/>
        <v>24</v>
      </c>
      <c r="I6600" s="20">
        <f t="shared" ref="I6600:I6663" si="1038">IF(I6599&gt;=H6600,1,I6599+1)</f>
        <v>19</v>
      </c>
      <c r="J6600" s="21">
        <f t="shared" ref="J6600:J6663" si="1039">IF(I6600=1,J6599+1,J6599)</f>
        <v>39722</v>
      </c>
      <c r="K6600" s="21"/>
      <c r="L6600" s="21" t="str">
        <f t="shared" si="1034"/>
        <v>Wednesday</v>
      </c>
      <c r="M6600" s="20">
        <f t="shared" si="1035"/>
        <v>10</v>
      </c>
      <c r="N6600" s="19">
        <v>6130.5</v>
      </c>
      <c r="O6600" s="4">
        <f>MATCH(N6600-1,'Supply Data'!$K$12:$K$17)+1</f>
        <v>5</v>
      </c>
      <c r="P6600">
        <f>INDEX('Supply Data'!$L$12:$L$17,'Demand Data'!O6600)</f>
        <v>75</v>
      </c>
      <c r="R6600" t="str">
        <f t="shared" si="1036"/>
        <v>01-Oct-08 Wednesday 19</v>
      </c>
    </row>
    <row r="6601" spans="4:18" x14ac:dyDescent="0.35">
      <c r="D6601" s="21">
        <f t="shared" si="1037"/>
        <v>39722.791666650672</v>
      </c>
      <c r="E6601" s="21" t="b">
        <f t="shared" si="1030"/>
        <v>0</v>
      </c>
      <c r="F6601" s="21" t="b">
        <f t="shared" si="1031"/>
        <v>0</v>
      </c>
      <c r="G6601" s="20">
        <f t="shared" si="1032"/>
        <v>1</v>
      </c>
      <c r="H6601" s="20">
        <f t="shared" si="1033"/>
        <v>24</v>
      </c>
      <c r="I6601" s="20">
        <f t="shared" si="1038"/>
        <v>20</v>
      </c>
      <c r="J6601" s="21">
        <f t="shared" si="1039"/>
        <v>39722</v>
      </c>
      <c r="K6601" s="21"/>
      <c r="L6601" s="21" t="str">
        <f t="shared" si="1034"/>
        <v>Wednesday</v>
      </c>
      <c r="M6601" s="20">
        <f t="shared" si="1035"/>
        <v>10</v>
      </c>
      <c r="N6601" s="19">
        <v>5997</v>
      </c>
      <c r="O6601" s="4">
        <f>MATCH(N6601-1,'Supply Data'!$K$12:$K$17)+1</f>
        <v>5</v>
      </c>
      <c r="P6601">
        <f>INDEX('Supply Data'!$L$12:$L$17,'Demand Data'!O6601)</f>
        <v>75</v>
      </c>
      <c r="R6601" t="str">
        <f t="shared" si="1036"/>
        <v>01-Oct-08 Wednesday 20</v>
      </c>
    </row>
    <row r="6602" spans="4:18" x14ac:dyDescent="0.35">
      <c r="D6602" s="21">
        <f t="shared" si="1037"/>
        <v>39722.833333317336</v>
      </c>
      <c r="E6602" s="21" t="b">
        <f t="shared" si="1030"/>
        <v>0</v>
      </c>
      <c r="F6602" s="21" t="b">
        <f t="shared" si="1031"/>
        <v>0</v>
      </c>
      <c r="G6602" s="20">
        <f t="shared" si="1032"/>
        <v>1</v>
      </c>
      <c r="H6602" s="20">
        <f t="shared" si="1033"/>
        <v>24</v>
      </c>
      <c r="I6602" s="20">
        <f t="shared" si="1038"/>
        <v>21</v>
      </c>
      <c r="J6602" s="21">
        <f t="shared" si="1039"/>
        <v>39722</v>
      </c>
      <c r="K6602" s="21"/>
      <c r="L6602" s="21" t="str">
        <f t="shared" si="1034"/>
        <v>Wednesday</v>
      </c>
      <c r="M6602" s="20">
        <f t="shared" si="1035"/>
        <v>10</v>
      </c>
      <c r="N6602" s="19">
        <v>5661</v>
      </c>
      <c r="O6602" s="4">
        <f>MATCH(N6602-1,'Supply Data'!$K$12:$K$17)+1</f>
        <v>5</v>
      </c>
      <c r="P6602">
        <f>INDEX('Supply Data'!$L$12:$L$17,'Demand Data'!O6602)</f>
        <v>75</v>
      </c>
      <c r="R6602" t="str">
        <f t="shared" si="1036"/>
        <v>01-Oct-08 Wednesday 21</v>
      </c>
    </row>
    <row r="6603" spans="4:18" x14ac:dyDescent="0.35">
      <c r="D6603" s="21">
        <f t="shared" si="1037"/>
        <v>39722.874999984</v>
      </c>
      <c r="E6603" s="21" t="b">
        <f t="shared" si="1030"/>
        <v>0</v>
      </c>
      <c r="F6603" s="21" t="b">
        <f t="shared" si="1031"/>
        <v>0</v>
      </c>
      <c r="G6603" s="20">
        <f t="shared" si="1032"/>
        <v>1</v>
      </c>
      <c r="H6603" s="20">
        <f t="shared" si="1033"/>
        <v>24</v>
      </c>
      <c r="I6603" s="20">
        <f t="shared" si="1038"/>
        <v>22</v>
      </c>
      <c r="J6603" s="21">
        <f t="shared" si="1039"/>
        <v>39722</v>
      </c>
      <c r="K6603" s="21"/>
      <c r="L6603" s="21" t="str">
        <f t="shared" si="1034"/>
        <v>Wednesday</v>
      </c>
      <c r="M6603" s="20">
        <f t="shared" si="1035"/>
        <v>10</v>
      </c>
      <c r="N6603" s="19">
        <v>5301</v>
      </c>
      <c r="O6603" s="4">
        <f>MATCH(N6603-1,'Supply Data'!$K$12:$K$17)+1</f>
        <v>5</v>
      </c>
      <c r="P6603">
        <f>INDEX('Supply Data'!$L$12:$L$17,'Demand Data'!O6603)</f>
        <v>75</v>
      </c>
      <c r="R6603" t="str">
        <f t="shared" si="1036"/>
        <v>01-Oct-08 Wednesday 22</v>
      </c>
    </row>
    <row r="6604" spans="4:18" x14ac:dyDescent="0.35">
      <c r="D6604" s="21">
        <f t="shared" si="1037"/>
        <v>39722.916666650664</v>
      </c>
      <c r="E6604" s="21" t="b">
        <f t="shared" si="1030"/>
        <v>0</v>
      </c>
      <c r="F6604" s="21" t="b">
        <f t="shared" si="1031"/>
        <v>0</v>
      </c>
      <c r="G6604" s="20">
        <f t="shared" si="1032"/>
        <v>1</v>
      </c>
      <c r="H6604" s="20">
        <f t="shared" si="1033"/>
        <v>24</v>
      </c>
      <c r="I6604" s="20">
        <f t="shared" si="1038"/>
        <v>23</v>
      </c>
      <c r="J6604" s="21">
        <f t="shared" si="1039"/>
        <v>39722</v>
      </c>
      <c r="K6604" s="21"/>
      <c r="L6604" s="21" t="str">
        <f t="shared" si="1034"/>
        <v>Wednesday</v>
      </c>
      <c r="M6604" s="20">
        <f t="shared" si="1035"/>
        <v>10</v>
      </c>
      <c r="N6604" s="19">
        <v>4906.5</v>
      </c>
      <c r="O6604" s="4">
        <f>MATCH(N6604-1,'Supply Data'!$K$12:$K$17)+1</f>
        <v>5</v>
      </c>
      <c r="P6604">
        <f>INDEX('Supply Data'!$L$12:$L$17,'Demand Data'!O6604)</f>
        <v>75</v>
      </c>
      <c r="R6604" t="str">
        <f t="shared" si="1036"/>
        <v>01-Oct-08 Wednesday 23</v>
      </c>
    </row>
    <row r="6605" spans="4:18" x14ac:dyDescent="0.35">
      <c r="D6605" s="21">
        <f t="shared" si="1037"/>
        <v>39722.958333317329</v>
      </c>
      <c r="E6605" s="21" t="b">
        <f t="shared" si="1030"/>
        <v>0</v>
      </c>
      <c r="F6605" s="21" t="b">
        <f t="shared" si="1031"/>
        <v>0</v>
      </c>
      <c r="G6605" s="20">
        <f t="shared" si="1032"/>
        <v>1</v>
      </c>
      <c r="H6605" s="20">
        <f t="shared" si="1033"/>
        <v>24</v>
      </c>
      <c r="I6605" s="20">
        <f t="shared" si="1038"/>
        <v>24</v>
      </c>
      <c r="J6605" s="21">
        <f t="shared" si="1039"/>
        <v>39722</v>
      </c>
      <c r="K6605" s="21"/>
      <c r="L6605" s="21" t="str">
        <f t="shared" si="1034"/>
        <v>Wednesday</v>
      </c>
      <c r="M6605" s="20">
        <f t="shared" si="1035"/>
        <v>10</v>
      </c>
      <c r="N6605" s="19">
        <v>4573.5</v>
      </c>
      <c r="O6605" s="4">
        <f>MATCH(N6605-1,'Supply Data'!$K$12:$K$17)+1</f>
        <v>4</v>
      </c>
      <c r="P6605">
        <f>INDEX('Supply Data'!$L$12:$L$17,'Demand Data'!O6605)</f>
        <v>50</v>
      </c>
      <c r="R6605" t="str">
        <f t="shared" si="1036"/>
        <v>01-Oct-08 Wednesday 24</v>
      </c>
    </row>
    <row r="6606" spans="4:18" x14ac:dyDescent="0.35">
      <c r="D6606" s="21">
        <f t="shared" si="1037"/>
        <v>39722.999999983993</v>
      </c>
      <c r="E6606" s="21" t="b">
        <f t="shared" si="1030"/>
        <v>0</v>
      </c>
      <c r="F6606" s="21" t="b">
        <f t="shared" si="1031"/>
        <v>0</v>
      </c>
      <c r="G6606" s="20">
        <f t="shared" si="1032"/>
        <v>1</v>
      </c>
      <c r="H6606" s="20">
        <f t="shared" si="1033"/>
        <v>24</v>
      </c>
      <c r="I6606" s="20">
        <f t="shared" si="1038"/>
        <v>1</v>
      </c>
      <c r="J6606" s="21">
        <f t="shared" si="1039"/>
        <v>39723</v>
      </c>
      <c r="K6606" s="21"/>
      <c r="L6606" s="21" t="str">
        <f t="shared" si="1034"/>
        <v>Thursday</v>
      </c>
      <c r="M6606" s="20">
        <f t="shared" si="1035"/>
        <v>10</v>
      </c>
      <c r="N6606" s="19">
        <v>4410</v>
      </c>
      <c r="O6606" s="4">
        <f>MATCH(N6606-1,'Supply Data'!$K$12:$K$17)+1</f>
        <v>4</v>
      </c>
      <c r="P6606">
        <f>INDEX('Supply Data'!$L$12:$L$17,'Demand Data'!O6606)</f>
        <v>50</v>
      </c>
      <c r="R6606" t="str">
        <f t="shared" si="1036"/>
        <v>02-Oct-08 Thursday 1</v>
      </c>
    </row>
    <row r="6607" spans="4:18" x14ac:dyDescent="0.35">
      <c r="D6607" s="21">
        <f t="shared" si="1037"/>
        <v>39723.041666650657</v>
      </c>
      <c r="E6607" s="21" t="b">
        <f t="shared" si="1030"/>
        <v>0</v>
      </c>
      <c r="F6607" s="21" t="b">
        <f t="shared" si="1031"/>
        <v>0</v>
      </c>
      <c r="G6607" s="20">
        <f t="shared" si="1032"/>
        <v>1</v>
      </c>
      <c r="H6607" s="20">
        <f t="shared" si="1033"/>
        <v>24</v>
      </c>
      <c r="I6607" s="20">
        <f t="shared" si="1038"/>
        <v>2</v>
      </c>
      <c r="J6607" s="21">
        <f t="shared" si="1039"/>
        <v>39723</v>
      </c>
      <c r="K6607" s="21"/>
      <c r="L6607" s="21" t="str">
        <f t="shared" si="1034"/>
        <v>Thursday</v>
      </c>
      <c r="M6607" s="20">
        <f t="shared" si="1035"/>
        <v>10</v>
      </c>
      <c r="N6607" s="19">
        <v>4231.5</v>
      </c>
      <c r="O6607" s="4">
        <f>MATCH(N6607-1,'Supply Data'!$K$12:$K$17)+1</f>
        <v>4</v>
      </c>
      <c r="P6607">
        <f>INDEX('Supply Data'!$L$12:$L$17,'Demand Data'!O6607)</f>
        <v>50</v>
      </c>
      <c r="R6607" t="str">
        <f t="shared" si="1036"/>
        <v>02-Oct-08 Thursday 2</v>
      </c>
    </row>
    <row r="6608" spans="4:18" x14ac:dyDescent="0.35">
      <c r="D6608" s="21">
        <f t="shared" si="1037"/>
        <v>39723.083333317321</v>
      </c>
      <c r="E6608" s="21" t="b">
        <f t="shared" si="1030"/>
        <v>0</v>
      </c>
      <c r="F6608" s="21" t="b">
        <f t="shared" si="1031"/>
        <v>0</v>
      </c>
      <c r="G6608" s="20">
        <f t="shared" si="1032"/>
        <v>1</v>
      </c>
      <c r="H6608" s="20">
        <f t="shared" si="1033"/>
        <v>24</v>
      </c>
      <c r="I6608" s="20">
        <f t="shared" si="1038"/>
        <v>3</v>
      </c>
      <c r="J6608" s="21">
        <f t="shared" si="1039"/>
        <v>39723</v>
      </c>
      <c r="K6608" s="21"/>
      <c r="L6608" s="21" t="str">
        <f t="shared" si="1034"/>
        <v>Thursday</v>
      </c>
      <c r="M6608" s="20">
        <f t="shared" si="1035"/>
        <v>10</v>
      </c>
      <c r="N6608" s="19">
        <v>4182</v>
      </c>
      <c r="O6608" s="4">
        <f>MATCH(N6608-1,'Supply Data'!$K$12:$K$17)+1</f>
        <v>4</v>
      </c>
      <c r="P6608">
        <f>INDEX('Supply Data'!$L$12:$L$17,'Demand Data'!O6608)</f>
        <v>50</v>
      </c>
      <c r="R6608" t="str">
        <f t="shared" si="1036"/>
        <v>02-Oct-08 Thursday 3</v>
      </c>
    </row>
    <row r="6609" spans="4:18" x14ac:dyDescent="0.35">
      <c r="D6609" s="21">
        <f t="shared" si="1037"/>
        <v>39723.124999983986</v>
      </c>
      <c r="E6609" s="21" t="b">
        <f t="shared" si="1030"/>
        <v>0</v>
      </c>
      <c r="F6609" s="21" t="b">
        <f t="shared" si="1031"/>
        <v>0</v>
      </c>
      <c r="G6609" s="20">
        <f t="shared" si="1032"/>
        <v>1</v>
      </c>
      <c r="H6609" s="20">
        <f t="shared" si="1033"/>
        <v>24</v>
      </c>
      <c r="I6609" s="20">
        <f t="shared" si="1038"/>
        <v>4</v>
      </c>
      <c r="J6609" s="21">
        <f t="shared" si="1039"/>
        <v>39723</v>
      </c>
      <c r="K6609" s="21"/>
      <c r="L6609" s="21" t="str">
        <f t="shared" si="1034"/>
        <v>Thursday</v>
      </c>
      <c r="M6609" s="20">
        <f t="shared" si="1035"/>
        <v>10</v>
      </c>
      <c r="N6609" s="19">
        <v>4128</v>
      </c>
      <c r="O6609" s="4">
        <f>MATCH(N6609-1,'Supply Data'!$K$12:$K$17)+1</f>
        <v>4</v>
      </c>
      <c r="P6609">
        <f>INDEX('Supply Data'!$L$12:$L$17,'Demand Data'!O6609)</f>
        <v>50</v>
      </c>
      <c r="R6609" t="str">
        <f t="shared" si="1036"/>
        <v>02-Oct-08 Thursday 4</v>
      </c>
    </row>
    <row r="6610" spans="4:18" x14ac:dyDescent="0.35">
      <c r="D6610" s="21">
        <f t="shared" si="1037"/>
        <v>39723.16666665065</v>
      </c>
      <c r="E6610" s="21" t="b">
        <f t="shared" si="1030"/>
        <v>0</v>
      </c>
      <c r="F6610" s="21" t="b">
        <f t="shared" si="1031"/>
        <v>0</v>
      </c>
      <c r="G6610" s="20">
        <f t="shared" si="1032"/>
        <v>1</v>
      </c>
      <c r="H6610" s="20">
        <f t="shared" si="1033"/>
        <v>24</v>
      </c>
      <c r="I6610" s="20">
        <f t="shared" si="1038"/>
        <v>5</v>
      </c>
      <c r="J6610" s="21">
        <f t="shared" si="1039"/>
        <v>39723</v>
      </c>
      <c r="K6610" s="21"/>
      <c r="L6610" s="21" t="str">
        <f t="shared" si="1034"/>
        <v>Thursday</v>
      </c>
      <c r="M6610" s="20">
        <f t="shared" si="1035"/>
        <v>10</v>
      </c>
      <c r="N6610" s="19">
        <v>4279.5</v>
      </c>
      <c r="O6610" s="4">
        <f>MATCH(N6610-1,'Supply Data'!$K$12:$K$17)+1</f>
        <v>4</v>
      </c>
      <c r="P6610">
        <f>INDEX('Supply Data'!$L$12:$L$17,'Demand Data'!O6610)</f>
        <v>50</v>
      </c>
      <c r="R6610" t="str">
        <f t="shared" si="1036"/>
        <v>02-Oct-08 Thursday 5</v>
      </c>
    </row>
    <row r="6611" spans="4:18" x14ac:dyDescent="0.35">
      <c r="D6611" s="21">
        <f t="shared" si="1037"/>
        <v>39723.208333317314</v>
      </c>
      <c r="E6611" s="21" t="b">
        <f t="shared" si="1030"/>
        <v>0</v>
      </c>
      <c r="F6611" s="21" t="b">
        <f t="shared" si="1031"/>
        <v>0</v>
      </c>
      <c r="G6611" s="20">
        <f t="shared" si="1032"/>
        <v>1</v>
      </c>
      <c r="H6611" s="20">
        <f t="shared" si="1033"/>
        <v>24</v>
      </c>
      <c r="I6611" s="20">
        <f t="shared" si="1038"/>
        <v>6</v>
      </c>
      <c r="J6611" s="21">
        <f t="shared" si="1039"/>
        <v>39723</v>
      </c>
      <c r="K6611" s="21"/>
      <c r="L6611" s="21" t="str">
        <f t="shared" si="1034"/>
        <v>Thursday</v>
      </c>
      <c r="M6611" s="20">
        <f t="shared" si="1035"/>
        <v>10</v>
      </c>
      <c r="N6611" s="19">
        <v>4290</v>
      </c>
      <c r="O6611" s="4">
        <f>MATCH(N6611-1,'Supply Data'!$K$12:$K$17)+1</f>
        <v>4</v>
      </c>
      <c r="P6611">
        <f>INDEX('Supply Data'!$L$12:$L$17,'Demand Data'!O6611)</f>
        <v>50</v>
      </c>
      <c r="R6611" t="str">
        <f t="shared" si="1036"/>
        <v>02-Oct-08 Thursday 6</v>
      </c>
    </row>
    <row r="6612" spans="4:18" x14ac:dyDescent="0.35">
      <c r="D6612" s="21">
        <f t="shared" si="1037"/>
        <v>39723.249999983978</v>
      </c>
      <c r="E6612" s="21" t="b">
        <f t="shared" si="1030"/>
        <v>0</v>
      </c>
      <c r="F6612" s="21" t="b">
        <f t="shared" si="1031"/>
        <v>0</v>
      </c>
      <c r="G6612" s="20">
        <f t="shared" si="1032"/>
        <v>1</v>
      </c>
      <c r="H6612" s="20">
        <f t="shared" si="1033"/>
        <v>24</v>
      </c>
      <c r="I6612" s="20">
        <f t="shared" si="1038"/>
        <v>7</v>
      </c>
      <c r="J6612" s="21">
        <f t="shared" si="1039"/>
        <v>39723</v>
      </c>
      <c r="K6612" s="21"/>
      <c r="L6612" s="21" t="str">
        <f t="shared" si="1034"/>
        <v>Thursday</v>
      </c>
      <c r="M6612" s="20">
        <f t="shared" si="1035"/>
        <v>10</v>
      </c>
      <c r="N6612" s="19">
        <v>4414.5</v>
      </c>
      <c r="O6612" s="4">
        <f>MATCH(N6612-1,'Supply Data'!$K$12:$K$17)+1</f>
        <v>4</v>
      </c>
      <c r="P6612">
        <f>INDEX('Supply Data'!$L$12:$L$17,'Demand Data'!O6612)</f>
        <v>50</v>
      </c>
      <c r="R6612" t="str">
        <f t="shared" si="1036"/>
        <v>02-Oct-08 Thursday 7</v>
      </c>
    </row>
    <row r="6613" spans="4:18" x14ac:dyDescent="0.35">
      <c r="D6613" s="21">
        <f t="shared" si="1037"/>
        <v>39723.291666650643</v>
      </c>
      <c r="E6613" s="21" t="b">
        <f t="shared" si="1030"/>
        <v>0</v>
      </c>
      <c r="F6613" s="21" t="b">
        <f t="shared" si="1031"/>
        <v>0</v>
      </c>
      <c r="G6613" s="20">
        <f t="shared" si="1032"/>
        <v>1</v>
      </c>
      <c r="H6613" s="20">
        <f t="shared" si="1033"/>
        <v>24</v>
      </c>
      <c r="I6613" s="20">
        <f t="shared" si="1038"/>
        <v>8</v>
      </c>
      <c r="J6613" s="21">
        <f t="shared" si="1039"/>
        <v>39723</v>
      </c>
      <c r="K6613" s="21"/>
      <c r="L6613" s="21" t="str">
        <f t="shared" si="1034"/>
        <v>Thursday</v>
      </c>
      <c r="M6613" s="20">
        <f t="shared" si="1035"/>
        <v>10</v>
      </c>
      <c r="N6613" s="19">
        <v>5098.5</v>
      </c>
      <c r="O6613" s="4">
        <f>MATCH(N6613-1,'Supply Data'!$K$12:$K$17)+1</f>
        <v>5</v>
      </c>
      <c r="P6613">
        <f>INDEX('Supply Data'!$L$12:$L$17,'Demand Data'!O6613)</f>
        <v>75</v>
      </c>
      <c r="R6613" t="str">
        <f t="shared" si="1036"/>
        <v>02-Oct-08 Thursday 8</v>
      </c>
    </row>
    <row r="6614" spans="4:18" x14ac:dyDescent="0.35">
      <c r="D6614" s="21">
        <f t="shared" si="1037"/>
        <v>39723.333333317307</v>
      </c>
      <c r="E6614" s="21" t="b">
        <f t="shared" si="1030"/>
        <v>0</v>
      </c>
      <c r="F6614" s="21" t="b">
        <f t="shared" si="1031"/>
        <v>0</v>
      </c>
      <c r="G6614" s="20">
        <f t="shared" si="1032"/>
        <v>1</v>
      </c>
      <c r="H6614" s="20">
        <f t="shared" si="1033"/>
        <v>24</v>
      </c>
      <c r="I6614" s="20">
        <f t="shared" si="1038"/>
        <v>9</v>
      </c>
      <c r="J6614" s="21">
        <f t="shared" si="1039"/>
        <v>39723</v>
      </c>
      <c r="K6614" s="21"/>
      <c r="L6614" s="21" t="str">
        <f t="shared" si="1034"/>
        <v>Thursday</v>
      </c>
      <c r="M6614" s="20">
        <f t="shared" si="1035"/>
        <v>10</v>
      </c>
      <c r="N6614" s="19">
        <v>5595</v>
      </c>
      <c r="O6614" s="4">
        <f>MATCH(N6614-1,'Supply Data'!$K$12:$K$17)+1</f>
        <v>5</v>
      </c>
      <c r="P6614">
        <f>INDEX('Supply Data'!$L$12:$L$17,'Demand Data'!O6614)</f>
        <v>75</v>
      </c>
      <c r="R6614" t="str">
        <f t="shared" si="1036"/>
        <v>02-Oct-08 Thursday 9</v>
      </c>
    </row>
    <row r="6615" spans="4:18" x14ac:dyDescent="0.35">
      <c r="D6615" s="21">
        <f t="shared" si="1037"/>
        <v>39723.374999983971</v>
      </c>
      <c r="E6615" s="21" t="b">
        <f t="shared" si="1030"/>
        <v>0</v>
      </c>
      <c r="F6615" s="21" t="b">
        <f t="shared" si="1031"/>
        <v>0</v>
      </c>
      <c r="G6615" s="20">
        <f t="shared" si="1032"/>
        <v>1</v>
      </c>
      <c r="H6615" s="20">
        <f t="shared" si="1033"/>
        <v>24</v>
      </c>
      <c r="I6615" s="20">
        <f t="shared" si="1038"/>
        <v>10</v>
      </c>
      <c r="J6615" s="21">
        <f t="shared" si="1039"/>
        <v>39723</v>
      </c>
      <c r="K6615" s="21"/>
      <c r="L6615" s="21" t="str">
        <f t="shared" si="1034"/>
        <v>Thursday</v>
      </c>
      <c r="M6615" s="20">
        <f t="shared" si="1035"/>
        <v>10</v>
      </c>
      <c r="N6615" s="19">
        <v>5877</v>
      </c>
      <c r="O6615" s="4">
        <f>MATCH(N6615-1,'Supply Data'!$K$12:$K$17)+1</f>
        <v>5</v>
      </c>
      <c r="P6615">
        <f>INDEX('Supply Data'!$L$12:$L$17,'Demand Data'!O6615)</f>
        <v>75</v>
      </c>
      <c r="R6615" t="str">
        <f t="shared" si="1036"/>
        <v>02-Oct-08 Thursday 10</v>
      </c>
    </row>
    <row r="6616" spans="4:18" x14ac:dyDescent="0.35">
      <c r="D6616" s="21">
        <f t="shared" si="1037"/>
        <v>39723.416666650635</v>
      </c>
      <c r="E6616" s="21" t="b">
        <f t="shared" si="1030"/>
        <v>0</v>
      </c>
      <c r="F6616" s="21" t="b">
        <f t="shared" si="1031"/>
        <v>0</v>
      </c>
      <c r="G6616" s="20">
        <f t="shared" si="1032"/>
        <v>1</v>
      </c>
      <c r="H6616" s="20">
        <f t="shared" si="1033"/>
        <v>24</v>
      </c>
      <c r="I6616" s="20">
        <f t="shared" si="1038"/>
        <v>11</v>
      </c>
      <c r="J6616" s="21">
        <f t="shared" si="1039"/>
        <v>39723</v>
      </c>
      <c r="K6616" s="21"/>
      <c r="L6616" s="21" t="str">
        <f t="shared" si="1034"/>
        <v>Thursday</v>
      </c>
      <c r="M6616" s="20">
        <f t="shared" si="1035"/>
        <v>10</v>
      </c>
      <c r="N6616" s="19">
        <v>6061.5</v>
      </c>
      <c r="O6616" s="4">
        <f>MATCH(N6616-1,'Supply Data'!$K$12:$K$17)+1</f>
        <v>5</v>
      </c>
      <c r="P6616">
        <f>INDEX('Supply Data'!$L$12:$L$17,'Demand Data'!O6616)</f>
        <v>75</v>
      </c>
      <c r="R6616" t="str">
        <f t="shared" si="1036"/>
        <v>02-Oct-08 Thursday 11</v>
      </c>
    </row>
    <row r="6617" spans="4:18" x14ac:dyDescent="0.35">
      <c r="D6617" s="21">
        <f t="shared" si="1037"/>
        <v>39723.4583333173</v>
      </c>
      <c r="E6617" s="21" t="b">
        <f t="shared" si="1030"/>
        <v>0</v>
      </c>
      <c r="F6617" s="21" t="b">
        <f t="shared" si="1031"/>
        <v>0</v>
      </c>
      <c r="G6617" s="20">
        <f t="shared" si="1032"/>
        <v>1</v>
      </c>
      <c r="H6617" s="20">
        <f t="shared" si="1033"/>
        <v>24</v>
      </c>
      <c r="I6617" s="20">
        <f t="shared" si="1038"/>
        <v>12</v>
      </c>
      <c r="J6617" s="21">
        <f t="shared" si="1039"/>
        <v>39723</v>
      </c>
      <c r="K6617" s="21"/>
      <c r="L6617" s="21" t="str">
        <f t="shared" si="1034"/>
        <v>Thursday</v>
      </c>
      <c r="M6617" s="20">
        <f t="shared" si="1035"/>
        <v>10</v>
      </c>
      <c r="N6617" s="19">
        <v>5914.5</v>
      </c>
      <c r="O6617" s="4">
        <f>MATCH(N6617-1,'Supply Data'!$K$12:$K$17)+1</f>
        <v>5</v>
      </c>
      <c r="P6617">
        <f>INDEX('Supply Data'!$L$12:$L$17,'Demand Data'!O6617)</f>
        <v>75</v>
      </c>
      <c r="R6617" t="str">
        <f t="shared" si="1036"/>
        <v>02-Oct-08 Thursday 12</v>
      </c>
    </row>
    <row r="6618" spans="4:18" x14ac:dyDescent="0.35">
      <c r="D6618" s="21">
        <f t="shared" si="1037"/>
        <v>39723.499999983964</v>
      </c>
      <c r="E6618" s="21" t="b">
        <f t="shared" si="1030"/>
        <v>0</v>
      </c>
      <c r="F6618" s="21" t="b">
        <f t="shared" si="1031"/>
        <v>0</v>
      </c>
      <c r="G6618" s="20">
        <f t="shared" si="1032"/>
        <v>1</v>
      </c>
      <c r="H6618" s="20">
        <f t="shared" si="1033"/>
        <v>24</v>
      </c>
      <c r="I6618" s="20">
        <f t="shared" si="1038"/>
        <v>13</v>
      </c>
      <c r="J6618" s="21">
        <f t="shared" si="1039"/>
        <v>39723</v>
      </c>
      <c r="K6618" s="21"/>
      <c r="L6618" s="21" t="str">
        <f t="shared" si="1034"/>
        <v>Thursday</v>
      </c>
      <c r="M6618" s="20">
        <f t="shared" si="1035"/>
        <v>10</v>
      </c>
      <c r="N6618" s="19">
        <v>5958</v>
      </c>
      <c r="O6618" s="4">
        <f>MATCH(N6618-1,'Supply Data'!$K$12:$K$17)+1</f>
        <v>5</v>
      </c>
      <c r="P6618">
        <f>INDEX('Supply Data'!$L$12:$L$17,'Demand Data'!O6618)</f>
        <v>75</v>
      </c>
      <c r="R6618" t="str">
        <f t="shared" si="1036"/>
        <v>02-Oct-08 Thursday 13</v>
      </c>
    </row>
    <row r="6619" spans="4:18" x14ac:dyDescent="0.35">
      <c r="D6619" s="21">
        <f t="shared" si="1037"/>
        <v>39723.541666650628</v>
      </c>
      <c r="E6619" s="21" t="b">
        <f t="shared" si="1030"/>
        <v>0</v>
      </c>
      <c r="F6619" s="21" t="b">
        <f t="shared" si="1031"/>
        <v>0</v>
      </c>
      <c r="G6619" s="20">
        <f t="shared" si="1032"/>
        <v>1</v>
      </c>
      <c r="H6619" s="20">
        <f t="shared" si="1033"/>
        <v>24</v>
      </c>
      <c r="I6619" s="20">
        <f t="shared" si="1038"/>
        <v>14</v>
      </c>
      <c r="J6619" s="21">
        <f t="shared" si="1039"/>
        <v>39723</v>
      </c>
      <c r="K6619" s="21"/>
      <c r="L6619" s="21" t="str">
        <f t="shared" si="1034"/>
        <v>Thursday</v>
      </c>
      <c r="M6619" s="20">
        <f t="shared" si="1035"/>
        <v>10</v>
      </c>
      <c r="N6619" s="19">
        <v>6048</v>
      </c>
      <c r="O6619" s="4">
        <f>MATCH(N6619-1,'Supply Data'!$K$12:$K$17)+1</f>
        <v>5</v>
      </c>
      <c r="P6619">
        <f>INDEX('Supply Data'!$L$12:$L$17,'Demand Data'!O6619)</f>
        <v>75</v>
      </c>
      <c r="R6619" t="str">
        <f t="shared" si="1036"/>
        <v>02-Oct-08 Thursday 14</v>
      </c>
    </row>
    <row r="6620" spans="4:18" x14ac:dyDescent="0.35">
      <c r="D6620" s="21">
        <f t="shared" si="1037"/>
        <v>39723.583333317292</v>
      </c>
      <c r="E6620" s="21" t="b">
        <f t="shared" si="1030"/>
        <v>0</v>
      </c>
      <c r="F6620" s="21" t="b">
        <f t="shared" si="1031"/>
        <v>0</v>
      </c>
      <c r="G6620" s="20">
        <f t="shared" si="1032"/>
        <v>1</v>
      </c>
      <c r="H6620" s="20">
        <f t="shared" si="1033"/>
        <v>24</v>
      </c>
      <c r="I6620" s="20">
        <f t="shared" si="1038"/>
        <v>15</v>
      </c>
      <c r="J6620" s="21">
        <f t="shared" si="1039"/>
        <v>39723</v>
      </c>
      <c r="K6620" s="21"/>
      <c r="L6620" s="21" t="str">
        <f t="shared" si="1034"/>
        <v>Thursday</v>
      </c>
      <c r="M6620" s="20">
        <f t="shared" si="1035"/>
        <v>10</v>
      </c>
      <c r="N6620" s="19">
        <v>5866.5</v>
      </c>
      <c r="O6620" s="4">
        <f>MATCH(N6620-1,'Supply Data'!$K$12:$K$17)+1</f>
        <v>5</v>
      </c>
      <c r="P6620">
        <f>INDEX('Supply Data'!$L$12:$L$17,'Demand Data'!O6620)</f>
        <v>75</v>
      </c>
      <c r="R6620" t="str">
        <f t="shared" si="1036"/>
        <v>02-Oct-08 Thursday 15</v>
      </c>
    </row>
    <row r="6621" spans="4:18" x14ac:dyDescent="0.35">
      <c r="D6621" s="21">
        <f t="shared" si="1037"/>
        <v>39723.624999983957</v>
      </c>
      <c r="E6621" s="21" t="b">
        <f t="shared" si="1030"/>
        <v>0</v>
      </c>
      <c r="F6621" s="21" t="b">
        <f t="shared" si="1031"/>
        <v>0</v>
      </c>
      <c r="G6621" s="20">
        <f t="shared" si="1032"/>
        <v>1</v>
      </c>
      <c r="H6621" s="20">
        <f t="shared" si="1033"/>
        <v>24</v>
      </c>
      <c r="I6621" s="20">
        <f t="shared" si="1038"/>
        <v>16</v>
      </c>
      <c r="J6621" s="21">
        <f t="shared" si="1039"/>
        <v>39723</v>
      </c>
      <c r="K6621" s="21"/>
      <c r="L6621" s="21" t="str">
        <f t="shared" si="1034"/>
        <v>Thursday</v>
      </c>
      <c r="M6621" s="20">
        <f t="shared" si="1035"/>
        <v>10</v>
      </c>
      <c r="N6621" s="19">
        <v>5796</v>
      </c>
      <c r="O6621" s="4">
        <f>MATCH(N6621-1,'Supply Data'!$K$12:$K$17)+1</f>
        <v>5</v>
      </c>
      <c r="P6621">
        <f>INDEX('Supply Data'!$L$12:$L$17,'Demand Data'!O6621)</f>
        <v>75</v>
      </c>
      <c r="R6621" t="str">
        <f t="shared" si="1036"/>
        <v>02-Oct-08 Thursday 16</v>
      </c>
    </row>
    <row r="6622" spans="4:18" x14ac:dyDescent="0.35">
      <c r="D6622" s="21">
        <f t="shared" si="1037"/>
        <v>39723.666666650621</v>
      </c>
      <c r="E6622" s="21" t="b">
        <f t="shared" si="1030"/>
        <v>0</v>
      </c>
      <c r="F6622" s="21" t="b">
        <f t="shared" si="1031"/>
        <v>0</v>
      </c>
      <c r="G6622" s="20">
        <f t="shared" si="1032"/>
        <v>1</v>
      </c>
      <c r="H6622" s="20">
        <f t="shared" si="1033"/>
        <v>24</v>
      </c>
      <c r="I6622" s="20">
        <f t="shared" si="1038"/>
        <v>17</v>
      </c>
      <c r="J6622" s="21">
        <f t="shared" si="1039"/>
        <v>39723</v>
      </c>
      <c r="K6622" s="21"/>
      <c r="L6622" s="21" t="str">
        <f t="shared" si="1034"/>
        <v>Thursday</v>
      </c>
      <c r="M6622" s="20">
        <f t="shared" si="1035"/>
        <v>10</v>
      </c>
      <c r="N6622" s="19">
        <v>5709</v>
      </c>
      <c r="O6622" s="4">
        <f>MATCH(N6622-1,'Supply Data'!$K$12:$K$17)+1</f>
        <v>5</v>
      </c>
      <c r="P6622">
        <f>INDEX('Supply Data'!$L$12:$L$17,'Demand Data'!O6622)</f>
        <v>75</v>
      </c>
      <c r="R6622" t="str">
        <f t="shared" si="1036"/>
        <v>02-Oct-08 Thursday 17</v>
      </c>
    </row>
    <row r="6623" spans="4:18" x14ac:dyDescent="0.35">
      <c r="D6623" s="21">
        <f t="shared" si="1037"/>
        <v>39723.708333317285</v>
      </c>
      <c r="E6623" s="21" t="b">
        <f t="shared" si="1030"/>
        <v>0</v>
      </c>
      <c r="F6623" s="21" t="b">
        <f t="shared" si="1031"/>
        <v>0</v>
      </c>
      <c r="G6623" s="20">
        <f t="shared" si="1032"/>
        <v>1</v>
      </c>
      <c r="H6623" s="20">
        <f t="shared" si="1033"/>
        <v>24</v>
      </c>
      <c r="I6623" s="20">
        <f t="shared" si="1038"/>
        <v>18</v>
      </c>
      <c r="J6623" s="21">
        <f t="shared" si="1039"/>
        <v>39723</v>
      </c>
      <c r="K6623" s="21"/>
      <c r="L6623" s="21" t="str">
        <f t="shared" si="1034"/>
        <v>Thursday</v>
      </c>
      <c r="M6623" s="20">
        <f t="shared" si="1035"/>
        <v>10</v>
      </c>
      <c r="N6623" s="19">
        <v>6118.5</v>
      </c>
      <c r="O6623" s="4">
        <f>MATCH(N6623-1,'Supply Data'!$K$12:$K$17)+1</f>
        <v>5</v>
      </c>
      <c r="P6623">
        <f>INDEX('Supply Data'!$L$12:$L$17,'Demand Data'!O6623)</f>
        <v>75</v>
      </c>
      <c r="R6623" t="str">
        <f t="shared" si="1036"/>
        <v>02-Oct-08 Thursday 18</v>
      </c>
    </row>
    <row r="6624" spans="4:18" x14ac:dyDescent="0.35">
      <c r="D6624" s="21">
        <f t="shared" si="1037"/>
        <v>39723.749999983949</v>
      </c>
      <c r="E6624" s="21" t="b">
        <f t="shared" si="1030"/>
        <v>0</v>
      </c>
      <c r="F6624" s="21" t="b">
        <f t="shared" si="1031"/>
        <v>0</v>
      </c>
      <c r="G6624" s="20">
        <f t="shared" si="1032"/>
        <v>1</v>
      </c>
      <c r="H6624" s="20">
        <f t="shared" si="1033"/>
        <v>24</v>
      </c>
      <c r="I6624" s="20">
        <f t="shared" si="1038"/>
        <v>19</v>
      </c>
      <c r="J6624" s="21">
        <f t="shared" si="1039"/>
        <v>39723</v>
      </c>
      <c r="K6624" s="21"/>
      <c r="L6624" s="21" t="str">
        <f t="shared" si="1034"/>
        <v>Thursday</v>
      </c>
      <c r="M6624" s="20">
        <f t="shared" si="1035"/>
        <v>10</v>
      </c>
      <c r="N6624" s="19">
        <v>6259.5</v>
      </c>
      <c r="O6624" s="4">
        <f>MATCH(N6624-1,'Supply Data'!$K$12:$K$17)+1</f>
        <v>5</v>
      </c>
      <c r="P6624">
        <f>INDEX('Supply Data'!$L$12:$L$17,'Demand Data'!O6624)</f>
        <v>75</v>
      </c>
      <c r="R6624" t="str">
        <f t="shared" si="1036"/>
        <v>02-Oct-08 Thursday 19</v>
      </c>
    </row>
    <row r="6625" spans="4:18" x14ac:dyDescent="0.35">
      <c r="D6625" s="21">
        <f t="shared" si="1037"/>
        <v>39723.791666650613</v>
      </c>
      <c r="E6625" s="21" t="b">
        <f t="shared" si="1030"/>
        <v>0</v>
      </c>
      <c r="F6625" s="21" t="b">
        <f t="shared" si="1031"/>
        <v>0</v>
      </c>
      <c r="G6625" s="20">
        <f t="shared" si="1032"/>
        <v>1</v>
      </c>
      <c r="H6625" s="20">
        <f t="shared" si="1033"/>
        <v>24</v>
      </c>
      <c r="I6625" s="20">
        <f t="shared" si="1038"/>
        <v>20</v>
      </c>
      <c r="J6625" s="21">
        <f t="shared" si="1039"/>
        <v>39723</v>
      </c>
      <c r="K6625" s="21"/>
      <c r="L6625" s="21" t="str">
        <f t="shared" si="1034"/>
        <v>Thursday</v>
      </c>
      <c r="M6625" s="20">
        <f t="shared" si="1035"/>
        <v>10</v>
      </c>
      <c r="N6625" s="19">
        <v>6088.5</v>
      </c>
      <c r="O6625" s="4">
        <f>MATCH(N6625-1,'Supply Data'!$K$12:$K$17)+1</f>
        <v>5</v>
      </c>
      <c r="P6625">
        <f>INDEX('Supply Data'!$L$12:$L$17,'Demand Data'!O6625)</f>
        <v>75</v>
      </c>
      <c r="R6625" t="str">
        <f t="shared" si="1036"/>
        <v>02-Oct-08 Thursday 20</v>
      </c>
    </row>
    <row r="6626" spans="4:18" x14ac:dyDescent="0.35">
      <c r="D6626" s="21">
        <f t="shared" si="1037"/>
        <v>39723.833333317278</v>
      </c>
      <c r="E6626" s="21" t="b">
        <f t="shared" si="1030"/>
        <v>0</v>
      </c>
      <c r="F6626" s="21" t="b">
        <f t="shared" si="1031"/>
        <v>0</v>
      </c>
      <c r="G6626" s="20">
        <f t="shared" si="1032"/>
        <v>1</v>
      </c>
      <c r="H6626" s="20">
        <f t="shared" si="1033"/>
        <v>24</v>
      </c>
      <c r="I6626" s="20">
        <f t="shared" si="1038"/>
        <v>21</v>
      </c>
      <c r="J6626" s="21">
        <f t="shared" si="1039"/>
        <v>39723</v>
      </c>
      <c r="K6626" s="21"/>
      <c r="L6626" s="21" t="str">
        <f t="shared" si="1034"/>
        <v>Thursday</v>
      </c>
      <c r="M6626" s="20">
        <f t="shared" si="1035"/>
        <v>10</v>
      </c>
      <c r="N6626" s="19">
        <v>5824.5</v>
      </c>
      <c r="O6626" s="4">
        <f>MATCH(N6626-1,'Supply Data'!$K$12:$K$17)+1</f>
        <v>5</v>
      </c>
      <c r="P6626">
        <f>INDEX('Supply Data'!$L$12:$L$17,'Demand Data'!O6626)</f>
        <v>75</v>
      </c>
      <c r="R6626" t="str">
        <f t="shared" si="1036"/>
        <v>02-Oct-08 Thursday 21</v>
      </c>
    </row>
    <row r="6627" spans="4:18" x14ac:dyDescent="0.35">
      <c r="D6627" s="21">
        <f t="shared" si="1037"/>
        <v>39723.874999983942</v>
      </c>
      <c r="E6627" s="21" t="b">
        <f t="shared" si="1030"/>
        <v>0</v>
      </c>
      <c r="F6627" s="21" t="b">
        <f t="shared" si="1031"/>
        <v>0</v>
      </c>
      <c r="G6627" s="20">
        <f t="shared" si="1032"/>
        <v>1</v>
      </c>
      <c r="H6627" s="20">
        <f t="shared" si="1033"/>
        <v>24</v>
      </c>
      <c r="I6627" s="20">
        <f t="shared" si="1038"/>
        <v>22</v>
      </c>
      <c r="J6627" s="21">
        <f t="shared" si="1039"/>
        <v>39723</v>
      </c>
      <c r="K6627" s="21"/>
      <c r="L6627" s="21" t="str">
        <f t="shared" si="1034"/>
        <v>Thursday</v>
      </c>
      <c r="M6627" s="20">
        <f t="shared" si="1035"/>
        <v>10</v>
      </c>
      <c r="N6627" s="19">
        <v>5355</v>
      </c>
      <c r="O6627" s="4">
        <f>MATCH(N6627-1,'Supply Data'!$K$12:$K$17)+1</f>
        <v>5</v>
      </c>
      <c r="P6627">
        <f>INDEX('Supply Data'!$L$12:$L$17,'Demand Data'!O6627)</f>
        <v>75</v>
      </c>
      <c r="R6627" t="str">
        <f t="shared" si="1036"/>
        <v>02-Oct-08 Thursday 22</v>
      </c>
    </row>
    <row r="6628" spans="4:18" x14ac:dyDescent="0.35">
      <c r="D6628" s="21">
        <f t="shared" si="1037"/>
        <v>39723.916666650606</v>
      </c>
      <c r="E6628" s="21" t="b">
        <f t="shared" si="1030"/>
        <v>0</v>
      </c>
      <c r="F6628" s="21" t="b">
        <f t="shared" si="1031"/>
        <v>0</v>
      </c>
      <c r="G6628" s="20">
        <f t="shared" si="1032"/>
        <v>1</v>
      </c>
      <c r="H6628" s="20">
        <f t="shared" si="1033"/>
        <v>24</v>
      </c>
      <c r="I6628" s="20">
        <f t="shared" si="1038"/>
        <v>23</v>
      </c>
      <c r="J6628" s="21">
        <f t="shared" si="1039"/>
        <v>39723</v>
      </c>
      <c r="K6628" s="21"/>
      <c r="L6628" s="21" t="str">
        <f t="shared" si="1034"/>
        <v>Thursday</v>
      </c>
      <c r="M6628" s="20">
        <f t="shared" si="1035"/>
        <v>10</v>
      </c>
      <c r="N6628" s="19">
        <v>4948.5</v>
      </c>
      <c r="O6628" s="4">
        <f>MATCH(N6628-1,'Supply Data'!$K$12:$K$17)+1</f>
        <v>5</v>
      </c>
      <c r="P6628">
        <f>INDEX('Supply Data'!$L$12:$L$17,'Demand Data'!O6628)</f>
        <v>75</v>
      </c>
      <c r="R6628" t="str">
        <f t="shared" si="1036"/>
        <v>02-Oct-08 Thursday 23</v>
      </c>
    </row>
    <row r="6629" spans="4:18" x14ac:dyDescent="0.35">
      <c r="D6629" s="21">
        <f t="shared" si="1037"/>
        <v>39723.95833331727</v>
      </c>
      <c r="E6629" s="21" t="b">
        <f t="shared" si="1030"/>
        <v>0</v>
      </c>
      <c r="F6629" s="21" t="b">
        <f t="shared" si="1031"/>
        <v>0</v>
      </c>
      <c r="G6629" s="20">
        <f t="shared" si="1032"/>
        <v>1</v>
      </c>
      <c r="H6629" s="20">
        <f t="shared" si="1033"/>
        <v>24</v>
      </c>
      <c r="I6629" s="20">
        <f t="shared" si="1038"/>
        <v>24</v>
      </c>
      <c r="J6629" s="21">
        <f t="shared" si="1039"/>
        <v>39723</v>
      </c>
      <c r="K6629" s="21"/>
      <c r="L6629" s="21" t="str">
        <f t="shared" si="1034"/>
        <v>Thursday</v>
      </c>
      <c r="M6629" s="20">
        <f t="shared" si="1035"/>
        <v>10</v>
      </c>
      <c r="N6629" s="19">
        <v>4545</v>
      </c>
      <c r="O6629" s="4">
        <f>MATCH(N6629-1,'Supply Data'!$K$12:$K$17)+1</f>
        <v>4</v>
      </c>
      <c r="P6629">
        <f>INDEX('Supply Data'!$L$12:$L$17,'Demand Data'!O6629)</f>
        <v>50</v>
      </c>
      <c r="R6629" t="str">
        <f t="shared" si="1036"/>
        <v>02-Oct-08 Thursday 24</v>
      </c>
    </row>
    <row r="6630" spans="4:18" x14ac:dyDescent="0.35">
      <c r="D6630" s="21">
        <f t="shared" si="1037"/>
        <v>39723.999999983935</v>
      </c>
      <c r="E6630" s="21" t="b">
        <f t="shared" si="1030"/>
        <v>0</v>
      </c>
      <c r="F6630" s="21" t="b">
        <f t="shared" si="1031"/>
        <v>0</v>
      </c>
      <c r="G6630" s="20">
        <f t="shared" si="1032"/>
        <v>1</v>
      </c>
      <c r="H6630" s="20">
        <f t="shared" si="1033"/>
        <v>24</v>
      </c>
      <c r="I6630" s="20">
        <f t="shared" si="1038"/>
        <v>1</v>
      </c>
      <c r="J6630" s="21">
        <f t="shared" si="1039"/>
        <v>39724</v>
      </c>
      <c r="K6630" s="21"/>
      <c r="L6630" s="21" t="str">
        <f t="shared" si="1034"/>
        <v>Friday</v>
      </c>
      <c r="M6630" s="20">
        <f t="shared" si="1035"/>
        <v>10</v>
      </c>
      <c r="N6630" s="19">
        <v>4410</v>
      </c>
      <c r="O6630" s="4">
        <f>MATCH(N6630-1,'Supply Data'!$K$12:$K$17)+1</f>
        <v>4</v>
      </c>
      <c r="P6630">
        <f>INDEX('Supply Data'!$L$12:$L$17,'Demand Data'!O6630)</f>
        <v>50</v>
      </c>
      <c r="R6630" t="str">
        <f t="shared" si="1036"/>
        <v>03-Oct-08 Friday 1</v>
      </c>
    </row>
    <row r="6631" spans="4:18" x14ac:dyDescent="0.35">
      <c r="D6631" s="21">
        <f t="shared" si="1037"/>
        <v>39724.041666650599</v>
      </c>
      <c r="E6631" s="21" t="b">
        <f t="shared" si="1030"/>
        <v>0</v>
      </c>
      <c r="F6631" s="21" t="b">
        <f t="shared" si="1031"/>
        <v>0</v>
      </c>
      <c r="G6631" s="20">
        <f t="shared" si="1032"/>
        <v>1</v>
      </c>
      <c r="H6631" s="20">
        <f t="shared" si="1033"/>
        <v>24</v>
      </c>
      <c r="I6631" s="20">
        <f t="shared" si="1038"/>
        <v>2</v>
      </c>
      <c r="J6631" s="21">
        <f t="shared" si="1039"/>
        <v>39724</v>
      </c>
      <c r="K6631" s="21"/>
      <c r="L6631" s="21" t="str">
        <f t="shared" si="1034"/>
        <v>Friday</v>
      </c>
      <c r="M6631" s="20">
        <f t="shared" si="1035"/>
        <v>10</v>
      </c>
      <c r="N6631" s="19">
        <v>4231.5</v>
      </c>
      <c r="O6631" s="4">
        <f>MATCH(N6631-1,'Supply Data'!$K$12:$K$17)+1</f>
        <v>4</v>
      </c>
      <c r="P6631">
        <f>INDEX('Supply Data'!$L$12:$L$17,'Demand Data'!O6631)</f>
        <v>50</v>
      </c>
      <c r="R6631" t="str">
        <f t="shared" si="1036"/>
        <v>03-Oct-08 Friday 2</v>
      </c>
    </row>
    <row r="6632" spans="4:18" x14ac:dyDescent="0.35">
      <c r="D6632" s="21">
        <f t="shared" si="1037"/>
        <v>39724.083333317263</v>
      </c>
      <c r="E6632" s="21" t="b">
        <f t="shared" si="1030"/>
        <v>0</v>
      </c>
      <c r="F6632" s="21" t="b">
        <f t="shared" si="1031"/>
        <v>0</v>
      </c>
      <c r="G6632" s="20">
        <f t="shared" si="1032"/>
        <v>1</v>
      </c>
      <c r="H6632" s="20">
        <f t="shared" si="1033"/>
        <v>24</v>
      </c>
      <c r="I6632" s="20">
        <f t="shared" si="1038"/>
        <v>3</v>
      </c>
      <c r="J6632" s="21">
        <f t="shared" si="1039"/>
        <v>39724</v>
      </c>
      <c r="K6632" s="21"/>
      <c r="L6632" s="21" t="str">
        <f t="shared" si="1034"/>
        <v>Friday</v>
      </c>
      <c r="M6632" s="20">
        <f t="shared" si="1035"/>
        <v>10</v>
      </c>
      <c r="N6632" s="19">
        <v>4182</v>
      </c>
      <c r="O6632" s="4">
        <f>MATCH(N6632-1,'Supply Data'!$K$12:$K$17)+1</f>
        <v>4</v>
      </c>
      <c r="P6632">
        <f>INDEX('Supply Data'!$L$12:$L$17,'Demand Data'!O6632)</f>
        <v>50</v>
      </c>
      <c r="R6632" t="str">
        <f t="shared" si="1036"/>
        <v>03-Oct-08 Friday 3</v>
      </c>
    </row>
    <row r="6633" spans="4:18" x14ac:dyDescent="0.35">
      <c r="D6633" s="21">
        <f t="shared" si="1037"/>
        <v>39724.124999983927</v>
      </c>
      <c r="E6633" s="21" t="b">
        <f t="shared" si="1030"/>
        <v>0</v>
      </c>
      <c r="F6633" s="21" t="b">
        <f t="shared" si="1031"/>
        <v>0</v>
      </c>
      <c r="G6633" s="20">
        <f t="shared" si="1032"/>
        <v>1</v>
      </c>
      <c r="H6633" s="20">
        <f t="shared" si="1033"/>
        <v>24</v>
      </c>
      <c r="I6633" s="20">
        <f t="shared" si="1038"/>
        <v>4</v>
      </c>
      <c r="J6633" s="21">
        <f t="shared" si="1039"/>
        <v>39724</v>
      </c>
      <c r="K6633" s="21"/>
      <c r="L6633" s="21" t="str">
        <f t="shared" si="1034"/>
        <v>Friday</v>
      </c>
      <c r="M6633" s="20">
        <f t="shared" si="1035"/>
        <v>10</v>
      </c>
      <c r="N6633" s="19">
        <v>4128</v>
      </c>
      <c r="O6633" s="4">
        <f>MATCH(N6633-1,'Supply Data'!$K$12:$K$17)+1</f>
        <v>4</v>
      </c>
      <c r="P6633">
        <f>INDEX('Supply Data'!$L$12:$L$17,'Demand Data'!O6633)</f>
        <v>50</v>
      </c>
      <c r="R6633" t="str">
        <f t="shared" si="1036"/>
        <v>03-Oct-08 Friday 4</v>
      </c>
    </row>
    <row r="6634" spans="4:18" x14ac:dyDescent="0.35">
      <c r="D6634" s="21">
        <f t="shared" si="1037"/>
        <v>39724.166666650592</v>
      </c>
      <c r="E6634" s="21" t="b">
        <f t="shared" si="1030"/>
        <v>0</v>
      </c>
      <c r="F6634" s="21" t="b">
        <f t="shared" si="1031"/>
        <v>0</v>
      </c>
      <c r="G6634" s="20">
        <f t="shared" si="1032"/>
        <v>1</v>
      </c>
      <c r="H6634" s="20">
        <f t="shared" si="1033"/>
        <v>24</v>
      </c>
      <c r="I6634" s="20">
        <f t="shared" si="1038"/>
        <v>5</v>
      </c>
      <c r="J6634" s="21">
        <f t="shared" si="1039"/>
        <v>39724</v>
      </c>
      <c r="K6634" s="21"/>
      <c r="L6634" s="21" t="str">
        <f t="shared" si="1034"/>
        <v>Friday</v>
      </c>
      <c r="M6634" s="20">
        <f t="shared" si="1035"/>
        <v>10</v>
      </c>
      <c r="N6634" s="19">
        <v>4279.5</v>
      </c>
      <c r="O6634" s="4">
        <f>MATCH(N6634-1,'Supply Data'!$K$12:$K$17)+1</f>
        <v>4</v>
      </c>
      <c r="P6634">
        <f>INDEX('Supply Data'!$L$12:$L$17,'Demand Data'!O6634)</f>
        <v>50</v>
      </c>
      <c r="R6634" t="str">
        <f t="shared" si="1036"/>
        <v>03-Oct-08 Friday 5</v>
      </c>
    </row>
    <row r="6635" spans="4:18" x14ac:dyDescent="0.35">
      <c r="D6635" s="21">
        <f t="shared" si="1037"/>
        <v>39724.208333317256</v>
      </c>
      <c r="E6635" s="21" t="b">
        <f t="shared" si="1030"/>
        <v>0</v>
      </c>
      <c r="F6635" s="21" t="b">
        <f t="shared" si="1031"/>
        <v>0</v>
      </c>
      <c r="G6635" s="20">
        <f t="shared" si="1032"/>
        <v>1</v>
      </c>
      <c r="H6635" s="20">
        <f t="shared" si="1033"/>
        <v>24</v>
      </c>
      <c r="I6635" s="20">
        <f t="shared" si="1038"/>
        <v>6</v>
      </c>
      <c r="J6635" s="21">
        <f t="shared" si="1039"/>
        <v>39724</v>
      </c>
      <c r="K6635" s="21"/>
      <c r="L6635" s="21" t="str">
        <f t="shared" si="1034"/>
        <v>Friday</v>
      </c>
      <c r="M6635" s="20">
        <f t="shared" si="1035"/>
        <v>10</v>
      </c>
      <c r="N6635" s="19">
        <v>4290</v>
      </c>
      <c r="O6635" s="4">
        <f>MATCH(N6635-1,'Supply Data'!$K$12:$K$17)+1</f>
        <v>4</v>
      </c>
      <c r="P6635">
        <f>INDEX('Supply Data'!$L$12:$L$17,'Demand Data'!O6635)</f>
        <v>50</v>
      </c>
      <c r="R6635" t="str">
        <f t="shared" si="1036"/>
        <v>03-Oct-08 Friday 6</v>
      </c>
    </row>
    <row r="6636" spans="4:18" x14ac:dyDescent="0.35">
      <c r="D6636" s="21">
        <f t="shared" si="1037"/>
        <v>39724.24999998392</v>
      </c>
      <c r="E6636" s="21" t="b">
        <f t="shared" si="1030"/>
        <v>0</v>
      </c>
      <c r="F6636" s="21" t="b">
        <f t="shared" si="1031"/>
        <v>0</v>
      </c>
      <c r="G6636" s="20">
        <f t="shared" si="1032"/>
        <v>1</v>
      </c>
      <c r="H6636" s="20">
        <f t="shared" si="1033"/>
        <v>24</v>
      </c>
      <c r="I6636" s="20">
        <f t="shared" si="1038"/>
        <v>7</v>
      </c>
      <c r="J6636" s="21">
        <f t="shared" si="1039"/>
        <v>39724</v>
      </c>
      <c r="K6636" s="21"/>
      <c r="L6636" s="21" t="str">
        <f t="shared" si="1034"/>
        <v>Friday</v>
      </c>
      <c r="M6636" s="20">
        <f t="shared" si="1035"/>
        <v>10</v>
      </c>
      <c r="N6636" s="19">
        <v>4414.5</v>
      </c>
      <c r="O6636" s="4">
        <f>MATCH(N6636-1,'Supply Data'!$K$12:$K$17)+1</f>
        <v>4</v>
      </c>
      <c r="P6636">
        <f>INDEX('Supply Data'!$L$12:$L$17,'Demand Data'!O6636)</f>
        <v>50</v>
      </c>
      <c r="R6636" t="str">
        <f t="shared" si="1036"/>
        <v>03-Oct-08 Friday 7</v>
      </c>
    </row>
    <row r="6637" spans="4:18" x14ac:dyDescent="0.35">
      <c r="D6637" s="21">
        <f t="shared" si="1037"/>
        <v>39724.291666650584</v>
      </c>
      <c r="E6637" s="21" t="b">
        <f t="shared" si="1030"/>
        <v>0</v>
      </c>
      <c r="F6637" s="21" t="b">
        <f t="shared" si="1031"/>
        <v>0</v>
      </c>
      <c r="G6637" s="20">
        <f t="shared" si="1032"/>
        <v>1</v>
      </c>
      <c r="H6637" s="20">
        <f t="shared" si="1033"/>
        <v>24</v>
      </c>
      <c r="I6637" s="20">
        <f t="shared" si="1038"/>
        <v>8</v>
      </c>
      <c r="J6637" s="21">
        <f t="shared" si="1039"/>
        <v>39724</v>
      </c>
      <c r="K6637" s="21"/>
      <c r="L6637" s="21" t="str">
        <f t="shared" si="1034"/>
        <v>Friday</v>
      </c>
      <c r="M6637" s="20">
        <f t="shared" si="1035"/>
        <v>10</v>
      </c>
      <c r="N6637" s="19">
        <v>5098.5</v>
      </c>
      <c r="O6637" s="4">
        <f>MATCH(N6637-1,'Supply Data'!$K$12:$K$17)+1</f>
        <v>5</v>
      </c>
      <c r="P6637">
        <f>INDEX('Supply Data'!$L$12:$L$17,'Demand Data'!O6637)</f>
        <v>75</v>
      </c>
      <c r="R6637" t="str">
        <f t="shared" si="1036"/>
        <v>03-Oct-08 Friday 8</v>
      </c>
    </row>
    <row r="6638" spans="4:18" x14ac:dyDescent="0.35">
      <c r="D6638" s="21">
        <f t="shared" si="1037"/>
        <v>39724.333333317249</v>
      </c>
      <c r="E6638" s="21" t="b">
        <f t="shared" si="1030"/>
        <v>0</v>
      </c>
      <c r="F6638" s="21" t="b">
        <f t="shared" si="1031"/>
        <v>0</v>
      </c>
      <c r="G6638" s="20">
        <f t="shared" si="1032"/>
        <v>1</v>
      </c>
      <c r="H6638" s="20">
        <f t="shared" si="1033"/>
        <v>24</v>
      </c>
      <c r="I6638" s="20">
        <f t="shared" si="1038"/>
        <v>9</v>
      </c>
      <c r="J6638" s="21">
        <f t="shared" si="1039"/>
        <v>39724</v>
      </c>
      <c r="K6638" s="21"/>
      <c r="L6638" s="21" t="str">
        <f t="shared" si="1034"/>
        <v>Friday</v>
      </c>
      <c r="M6638" s="20">
        <f t="shared" si="1035"/>
        <v>10</v>
      </c>
      <c r="N6638" s="19">
        <v>5595</v>
      </c>
      <c r="O6638" s="4">
        <f>MATCH(N6638-1,'Supply Data'!$K$12:$K$17)+1</f>
        <v>5</v>
      </c>
      <c r="P6638">
        <f>INDEX('Supply Data'!$L$12:$L$17,'Demand Data'!O6638)</f>
        <v>75</v>
      </c>
      <c r="R6638" t="str">
        <f t="shared" si="1036"/>
        <v>03-Oct-08 Friday 9</v>
      </c>
    </row>
    <row r="6639" spans="4:18" x14ac:dyDescent="0.35">
      <c r="D6639" s="21">
        <f t="shared" si="1037"/>
        <v>39724.374999983913</v>
      </c>
      <c r="E6639" s="21" t="b">
        <f t="shared" si="1030"/>
        <v>0</v>
      </c>
      <c r="F6639" s="21" t="b">
        <f t="shared" si="1031"/>
        <v>0</v>
      </c>
      <c r="G6639" s="20">
        <f t="shared" si="1032"/>
        <v>1</v>
      </c>
      <c r="H6639" s="20">
        <f t="shared" si="1033"/>
        <v>24</v>
      </c>
      <c r="I6639" s="20">
        <f t="shared" si="1038"/>
        <v>10</v>
      </c>
      <c r="J6639" s="21">
        <f t="shared" si="1039"/>
        <v>39724</v>
      </c>
      <c r="K6639" s="21"/>
      <c r="L6639" s="21" t="str">
        <f t="shared" si="1034"/>
        <v>Friday</v>
      </c>
      <c r="M6639" s="20">
        <f t="shared" si="1035"/>
        <v>10</v>
      </c>
      <c r="N6639" s="19">
        <v>5877</v>
      </c>
      <c r="O6639" s="4">
        <f>MATCH(N6639-1,'Supply Data'!$K$12:$K$17)+1</f>
        <v>5</v>
      </c>
      <c r="P6639">
        <f>INDEX('Supply Data'!$L$12:$L$17,'Demand Data'!O6639)</f>
        <v>75</v>
      </c>
      <c r="R6639" t="str">
        <f t="shared" si="1036"/>
        <v>03-Oct-08 Friday 10</v>
      </c>
    </row>
    <row r="6640" spans="4:18" x14ac:dyDescent="0.35">
      <c r="D6640" s="21">
        <f t="shared" si="1037"/>
        <v>39724.416666650577</v>
      </c>
      <c r="E6640" s="21" t="b">
        <f t="shared" si="1030"/>
        <v>0</v>
      </c>
      <c r="F6640" s="21" t="b">
        <f t="shared" si="1031"/>
        <v>0</v>
      </c>
      <c r="G6640" s="20">
        <f t="shared" si="1032"/>
        <v>1</v>
      </c>
      <c r="H6640" s="20">
        <f t="shared" si="1033"/>
        <v>24</v>
      </c>
      <c r="I6640" s="20">
        <f t="shared" si="1038"/>
        <v>11</v>
      </c>
      <c r="J6640" s="21">
        <f t="shared" si="1039"/>
        <v>39724</v>
      </c>
      <c r="K6640" s="21"/>
      <c r="L6640" s="21" t="str">
        <f t="shared" si="1034"/>
        <v>Friday</v>
      </c>
      <c r="M6640" s="20">
        <f t="shared" si="1035"/>
        <v>10</v>
      </c>
      <c r="N6640" s="19">
        <v>6061.5</v>
      </c>
      <c r="O6640" s="4">
        <f>MATCH(N6640-1,'Supply Data'!$K$12:$K$17)+1</f>
        <v>5</v>
      </c>
      <c r="P6640">
        <f>INDEX('Supply Data'!$L$12:$L$17,'Demand Data'!O6640)</f>
        <v>75</v>
      </c>
      <c r="R6640" t="str">
        <f t="shared" si="1036"/>
        <v>03-Oct-08 Friday 11</v>
      </c>
    </row>
    <row r="6641" spans="4:18" x14ac:dyDescent="0.35">
      <c r="D6641" s="21">
        <f t="shared" si="1037"/>
        <v>39724.458333317241</v>
      </c>
      <c r="E6641" s="21" t="b">
        <f t="shared" si="1030"/>
        <v>0</v>
      </c>
      <c r="F6641" s="21" t="b">
        <f t="shared" si="1031"/>
        <v>0</v>
      </c>
      <c r="G6641" s="20">
        <f t="shared" si="1032"/>
        <v>1</v>
      </c>
      <c r="H6641" s="20">
        <f t="shared" si="1033"/>
        <v>24</v>
      </c>
      <c r="I6641" s="20">
        <f t="shared" si="1038"/>
        <v>12</v>
      </c>
      <c r="J6641" s="21">
        <f t="shared" si="1039"/>
        <v>39724</v>
      </c>
      <c r="K6641" s="21"/>
      <c r="L6641" s="21" t="str">
        <f t="shared" si="1034"/>
        <v>Friday</v>
      </c>
      <c r="M6641" s="20">
        <f t="shared" si="1035"/>
        <v>10</v>
      </c>
      <c r="N6641" s="19">
        <v>5914.5</v>
      </c>
      <c r="O6641" s="4">
        <f>MATCH(N6641-1,'Supply Data'!$K$12:$K$17)+1</f>
        <v>5</v>
      </c>
      <c r="P6641">
        <f>INDEX('Supply Data'!$L$12:$L$17,'Demand Data'!O6641)</f>
        <v>75</v>
      </c>
      <c r="R6641" t="str">
        <f t="shared" si="1036"/>
        <v>03-Oct-08 Friday 12</v>
      </c>
    </row>
    <row r="6642" spans="4:18" x14ac:dyDescent="0.35">
      <c r="D6642" s="21">
        <f t="shared" si="1037"/>
        <v>39724.499999983906</v>
      </c>
      <c r="E6642" s="21" t="b">
        <f t="shared" si="1030"/>
        <v>0</v>
      </c>
      <c r="F6642" s="21" t="b">
        <f t="shared" si="1031"/>
        <v>0</v>
      </c>
      <c r="G6642" s="20">
        <f t="shared" si="1032"/>
        <v>1</v>
      </c>
      <c r="H6642" s="20">
        <f t="shared" si="1033"/>
        <v>24</v>
      </c>
      <c r="I6642" s="20">
        <f t="shared" si="1038"/>
        <v>13</v>
      </c>
      <c r="J6642" s="21">
        <f t="shared" si="1039"/>
        <v>39724</v>
      </c>
      <c r="K6642" s="21"/>
      <c r="L6642" s="21" t="str">
        <f t="shared" si="1034"/>
        <v>Friday</v>
      </c>
      <c r="M6642" s="20">
        <f t="shared" si="1035"/>
        <v>10</v>
      </c>
      <c r="N6642" s="19">
        <v>5958</v>
      </c>
      <c r="O6642" s="4">
        <f>MATCH(N6642-1,'Supply Data'!$K$12:$K$17)+1</f>
        <v>5</v>
      </c>
      <c r="P6642">
        <f>INDEX('Supply Data'!$L$12:$L$17,'Demand Data'!O6642)</f>
        <v>75</v>
      </c>
      <c r="R6642" t="str">
        <f t="shared" si="1036"/>
        <v>03-Oct-08 Friday 13</v>
      </c>
    </row>
    <row r="6643" spans="4:18" x14ac:dyDescent="0.35">
      <c r="D6643" s="21">
        <f t="shared" si="1037"/>
        <v>39724.54166665057</v>
      </c>
      <c r="E6643" s="21" t="b">
        <f t="shared" si="1030"/>
        <v>0</v>
      </c>
      <c r="F6643" s="21" t="b">
        <f t="shared" si="1031"/>
        <v>0</v>
      </c>
      <c r="G6643" s="20">
        <f t="shared" si="1032"/>
        <v>1</v>
      </c>
      <c r="H6643" s="20">
        <f t="shared" si="1033"/>
        <v>24</v>
      </c>
      <c r="I6643" s="20">
        <f t="shared" si="1038"/>
        <v>14</v>
      </c>
      <c r="J6643" s="21">
        <f t="shared" si="1039"/>
        <v>39724</v>
      </c>
      <c r="K6643" s="21"/>
      <c r="L6643" s="21" t="str">
        <f t="shared" si="1034"/>
        <v>Friday</v>
      </c>
      <c r="M6643" s="20">
        <f t="shared" si="1035"/>
        <v>10</v>
      </c>
      <c r="N6643" s="19">
        <v>6048</v>
      </c>
      <c r="O6643" s="4">
        <f>MATCH(N6643-1,'Supply Data'!$K$12:$K$17)+1</f>
        <v>5</v>
      </c>
      <c r="P6643">
        <f>INDEX('Supply Data'!$L$12:$L$17,'Demand Data'!O6643)</f>
        <v>75</v>
      </c>
      <c r="R6643" t="str">
        <f t="shared" si="1036"/>
        <v>03-Oct-08 Friday 14</v>
      </c>
    </row>
    <row r="6644" spans="4:18" x14ac:dyDescent="0.35">
      <c r="D6644" s="21">
        <f t="shared" si="1037"/>
        <v>39724.583333317234</v>
      </c>
      <c r="E6644" s="21" t="b">
        <f t="shared" si="1030"/>
        <v>0</v>
      </c>
      <c r="F6644" s="21" t="b">
        <f t="shared" si="1031"/>
        <v>0</v>
      </c>
      <c r="G6644" s="20">
        <f t="shared" si="1032"/>
        <v>1</v>
      </c>
      <c r="H6644" s="20">
        <f t="shared" si="1033"/>
        <v>24</v>
      </c>
      <c r="I6644" s="20">
        <f t="shared" si="1038"/>
        <v>15</v>
      </c>
      <c r="J6644" s="21">
        <f t="shared" si="1039"/>
        <v>39724</v>
      </c>
      <c r="K6644" s="21"/>
      <c r="L6644" s="21" t="str">
        <f t="shared" si="1034"/>
        <v>Friday</v>
      </c>
      <c r="M6644" s="20">
        <f t="shared" si="1035"/>
        <v>10</v>
      </c>
      <c r="N6644" s="19">
        <v>5866.5</v>
      </c>
      <c r="O6644" s="4">
        <f>MATCH(N6644-1,'Supply Data'!$K$12:$K$17)+1</f>
        <v>5</v>
      </c>
      <c r="P6644">
        <f>INDEX('Supply Data'!$L$12:$L$17,'Demand Data'!O6644)</f>
        <v>75</v>
      </c>
      <c r="R6644" t="str">
        <f t="shared" si="1036"/>
        <v>03-Oct-08 Friday 15</v>
      </c>
    </row>
    <row r="6645" spans="4:18" x14ac:dyDescent="0.35">
      <c r="D6645" s="21">
        <f t="shared" si="1037"/>
        <v>39724.624999983898</v>
      </c>
      <c r="E6645" s="21" t="b">
        <f t="shared" si="1030"/>
        <v>0</v>
      </c>
      <c r="F6645" s="21" t="b">
        <f t="shared" si="1031"/>
        <v>0</v>
      </c>
      <c r="G6645" s="20">
        <f t="shared" si="1032"/>
        <v>1</v>
      </c>
      <c r="H6645" s="20">
        <f t="shared" si="1033"/>
        <v>24</v>
      </c>
      <c r="I6645" s="20">
        <f t="shared" si="1038"/>
        <v>16</v>
      </c>
      <c r="J6645" s="21">
        <f t="shared" si="1039"/>
        <v>39724</v>
      </c>
      <c r="K6645" s="21"/>
      <c r="L6645" s="21" t="str">
        <f t="shared" si="1034"/>
        <v>Friday</v>
      </c>
      <c r="M6645" s="20">
        <f t="shared" si="1035"/>
        <v>10</v>
      </c>
      <c r="N6645" s="19">
        <v>5796</v>
      </c>
      <c r="O6645" s="4">
        <f>MATCH(N6645-1,'Supply Data'!$K$12:$K$17)+1</f>
        <v>5</v>
      </c>
      <c r="P6645">
        <f>INDEX('Supply Data'!$L$12:$L$17,'Demand Data'!O6645)</f>
        <v>75</v>
      </c>
      <c r="R6645" t="str">
        <f t="shared" si="1036"/>
        <v>03-Oct-08 Friday 16</v>
      </c>
    </row>
    <row r="6646" spans="4:18" x14ac:dyDescent="0.35">
      <c r="D6646" s="21">
        <f t="shared" si="1037"/>
        <v>39724.666666650563</v>
      </c>
      <c r="E6646" s="21" t="b">
        <f t="shared" si="1030"/>
        <v>0</v>
      </c>
      <c r="F6646" s="21" t="b">
        <f t="shared" si="1031"/>
        <v>0</v>
      </c>
      <c r="G6646" s="20">
        <f t="shared" si="1032"/>
        <v>1</v>
      </c>
      <c r="H6646" s="20">
        <f t="shared" si="1033"/>
        <v>24</v>
      </c>
      <c r="I6646" s="20">
        <f t="shared" si="1038"/>
        <v>17</v>
      </c>
      <c r="J6646" s="21">
        <f t="shared" si="1039"/>
        <v>39724</v>
      </c>
      <c r="K6646" s="21"/>
      <c r="L6646" s="21" t="str">
        <f t="shared" si="1034"/>
        <v>Friday</v>
      </c>
      <c r="M6646" s="20">
        <f t="shared" si="1035"/>
        <v>10</v>
      </c>
      <c r="N6646" s="19">
        <v>5709</v>
      </c>
      <c r="O6646" s="4">
        <f>MATCH(N6646-1,'Supply Data'!$K$12:$K$17)+1</f>
        <v>5</v>
      </c>
      <c r="P6646">
        <f>INDEX('Supply Data'!$L$12:$L$17,'Demand Data'!O6646)</f>
        <v>75</v>
      </c>
      <c r="R6646" t="str">
        <f t="shared" si="1036"/>
        <v>03-Oct-08 Friday 17</v>
      </c>
    </row>
    <row r="6647" spans="4:18" x14ac:dyDescent="0.35">
      <c r="D6647" s="21">
        <f t="shared" si="1037"/>
        <v>39724.708333317227</v>
      </c>
      <c r="E6647" s="21" t="b">
        <f t="shared" si="1030"/>
        <v>0</v>
      </c>
      <c r="F6647" s="21" t="b">
        <f t="shared" si="1031"/>
        <v>0</v>
      </c>
      <c r="G6647" s="20">
        <f t="shared" si="1032"/>
        <v>1</v>
      </c>
      <c r="H6647" s="20">
        <f t="shared" si="1033"/>
        <v>24</v>
      </c>
      <c r="I6647" s="20">
        <f t="shared" si="1038"/>
        <v>18</v>
      </c>
      <c r="J6647" s="21">
        <f t="shared" si="1039"/>
        <v>39724</v>
      </c>
      <c r="K6647" s="21"/>
      <c r="L6647" s="21" t="str">
        <f t="shared" si="1034"/>
        <v>Friday</v>
      </c>
      <c r="M6647" s="20">
        <f t="shared" si="1035"/>
        <v>10</v>
      </c>
      <c r="N6647" s="19">
        <v>6118.5</v>
      </c>
      <c r="O6647" s="4">
        <f>MATCH(N6647-1,'Supply Data'!$K$12:$K$17)+1</f>
        <v>5</v>
      </c>
      <c r="P6647">
        <f>INDEX('Supply Data'!$L$12:$L$17,'Demand Data'!O6647)</f>
        <v>75</v>
      </c>
      <c r="R6647" t="str">
        <f t="shared" si="1036"/>
        <v>03-Oct-08 Friday 18</v>
      </c>
    </row>
    <row r="6648" spans="4:18" x14ac:dyDescent="0.35">
      <c r="D6648" s="21">
        <f t="shared" si="1037"/>
        <v>39724.749999983891</v>
      </c>
      <c r="E6648" s="21" t="b">
        <f t="shared" si="1030"/>
        <v>0</v>
      </c>
      <c r="F6648" s="21" t="b">
        <f t="shared" si="1031"/>
        <v>0</v>
      </c>
      <c r="G6648" s="20">
        <f t="shared" si="1032"/>
        <v>1</v>
      </c>
      <c r="H6648" s="20">
        <f t="shared" si="1033"/>
        <v>24</v>
      </c>
      <c r="I6648" s="20">
        <f t="shared" si="1038"/>
        <v>19</v>
      </c>
      <c r="J6648" s="21">
        <f t="shared" si="1039"/>
        <v>39724</v>
      </c>
      <c r="K6648" s="21"/>
      <c r="L6648" s="21" t="str">
        <f t="shared" si="1034"/>
        <v>Friday</v>
      </c>
      <c r="M6648" s="20">
        <f t="shared" si="1035"/>
        <v>10</v>
      </c>
      <c r="N6648" s="19">
        <v>6259.5</v>
      </c>
      <c r="O6648" s="4">
        <f>MATCH(N6648-1,'Supply Data'!$K$12:$K$17)+1</f>
        <v>5</v>
      </c>
      <c r="P6648">
        <f>INDEX('Supply Data'!$L$12:$L$17,'Demand Data'!O6648)</f>
        <v>75</v>
      </c>
      <c r="R6648" t="str">
        <f t="shared" si="1036"/>
        <v>03-Oct-08 Friday 19</v>
      </c>
    </row>
    <row r="6649" spans="4:18" x14ac:dyDescent="0.35">
      <c r="D6649" s="21">
        <f t="shared" si="1037"/>
        <v>39724.791666650555</v>
      </c>
      <c r="E6649" s="21" t="b">
        <f t="shared" si="1030"/>
        <v>0</v>
      </c>
      <c r="F6649" s="21" t="b">
        <f t="shared" si="1031"/>
        <v>0</v>
      </c>
      <c r="G6649" s="20">
        <f t="shared" si="1032"/>
        <v>1</v>
      </c>
      <c r="H6649" s="20">
        <f t="shared" si="1033"/>
        <v>24</v>
      </c>
      <c r="I6649" s="20">
        <f t="shared" si="1038"/>
        <v>20</v>
      </c>
      <c r="J6649" s="21">
        <f t="shared" si="1039"/>
        <v>39724</v>
      </c>
      <c r="K6649" s="21"/>
      <c r="L6649" s="21" t="str">
        <f t="shared" si="1034"/>
        <v>Friday</v>
      </c>
      <c r="M6649" s="20">
        <f t="shared" si="1035"/>
        <v>10</v>
      </c>
      <c r="N6649" s="19">
        <v>6088.5</v>
      </c>
      <c r="O6649" s="4">
        <f>MATCH(N6649-1,'Supply Data'!$K$12:$K$17)+1</f>
        <v>5</v>
      </c>
      <c r="P6649">
        <f>INDEX('Supply Data'!$L$12:$L$17,'Demand Data'!O6649)</f>
        <v>75</v>
      </c>
      <c r="R6649" t="str">
        <f t="shared" si="1036"/>
        <v>03-Oct-08 Friday 20</v>
      </c>
    </row>
    <row r="6650" spans="4:18" x14ac:dyDescent="0.35">
      <c r="D6650" s="21">
        <f t="shared" si="1037"/>
        <v>39724.83333331722</v>
      </c>
      <c r="E6650" s="21" t="b">
        <f t="shared" si="1030"/>
        <v>0</v>
      </c>
      <c r="F6650" s="21" t="b">
        <f t="shared" si="1031"/>
        <v>0</v>
      </c>
      <c r="G6650" s="20">
        <f t="shared" si="1032"/>
        <v>1</v>
      </c>
      <c r="H6650" s="20">
        <f t="shared" si="1033"/>
        <v>24</v>
      </c>
      <c r="I6650" s="20">
        <f t="shared" si="1038"/>
        <v>21</v>
      </c>
      <c r="J6650" s="21">
        <f t="shared" si="1039"/>
        <v>39724</v>
      </c>
      <c r="K6650" s="21"/>
      <c r="L6650" s="21" t="str">
        <f t="shared" si="1034"/>
        <v>Friday</v>
      </c>
      <c r="M6650" s="20">
        <f t="shared" si="1035"/>
        <v>10</v>
      </c>
      <c r="N6650" s="19">
        <v>5824.5</v>
      </c>
      <c r="O6650" s="4">
        <f>MATCH(N6650-1,'Supply Data'!$K$12:$K$17)+1</f>
        <v>5</v>
      </c>
      <c r="P6650">
        <f>INDEX('Supply Data'!$L$12:$L$17,'Demand Data'!O6650)</f>
        <v>75</v>
      </c>
      <c r="R6650" t="str">
        <f t="shared" si="1036"/>
        <v>03-Oct-08 Friday 21</v>
      </c>
    </row>
    <row r="6651" spans="4:18" x14ac:dyDescent="0.35">
      <c r="D6651" s="21">
        <f t="shared" si="1037"/>
        <v>39724.874999983884</v>
      </c>
      <c r="E6651" s="21" t="b">
        <f t="shared" si="1030"/>
        <v>0</v>
      </c>
      <c r="F6651" s="21" t="b">
        <f t="shared" si="1031"/>
        <v>0</v>
      </c>
      <c r="G6651" s="20">
        <f t="shared" si="1032"/>
        <v>1</v>
      </c>
      <c r="H6651" s="20">
        <f t="shared" si="1033"/>
        <v>24</v>
      </c>
      <c r="I6651" s="20">
        <f t="shared" si="1038"/>
        <v>22</v>
      </c>
      <c r="J6651" s="21">
        <f t="shared" si="1039"/>
        <v>39724</v>
      </c>
      <c r="K6651" s="21"/>
      <c r="L6651" s="21" t="str">
        <f t="shared" si="1034"/>
        <v>Friday</v>
      </c>
      <c r="M6651" s="20">
        <f t="shared" si="1035"/>
        <v>10</v>
      </c>
      <c r="N6651" s="19">
        <v>5355</v>
      </c>
      <c r="O6651" s="4">
        <f>MATCH(N6651-1,'Supply Data'!$K$12:$K$17)+1</f>
        <v>5</v>
      </c>
      <c r="P6651">
        <f>INDEX('Supply Data'!$L$12:$L$17,'Demand Data'!O6651)</f>
        <v>75</v>
      </c>
      <c r="R6651" t="str">
        <f t="shared" si="1036"/>
        <v>03-Oct-08 Friday 22</v>
      </c>
    </row>
    <row r="6652" spans="4:18" x14ac:dyDescent="0.35">
      <c r="D6652" s="21">
        <f t="shared" si="1037"/>
        <v>39724.916666650548</v>
      </c>
      <c r="E6652" s="21" t="b">
        <f t="shared" si="1030"/>
        <v>0</v>
      </c>
      <c r="F6652" s="21" t="b">
        <f t="shared" si="1031"/>
        <v>0</v>
      </c>
      <c r="G6652" s="20">
        <f t="shared" si="1032"/>
        <v>1</v>
      </c>
      <c r="H6652" s="20">
        <f t="shared" si="1033"/>
        <v>24</v>
      </c>
      <c r="I6652" s="20">
        <f t="shared" si="1038"/>
        <v>23</v>
      </c>
      <c r="J6652" s="21">
        <f t="shared" si="1039"/>
        <v>39724</v>
      </c>
      <c r="K6652" s="21"/>
      <c r="L6652" s="21" t="str">
        <f t="shared" si="1034"/>
        <v>Friday</v>
      </c>
      <c r="M6652" s="20">
        <f t="shared" si="1035"/>
        <v>10</v>
      </c>
      <c r="N6652" s="19">
        <v>4948.5</v>
      </c>
      <c r="O6652" s="4">
        <f>MATCH(N6652-1,'Supply Data'!$K$12:$K$17)+1</f>
        <v>5</v>
      </c>
      <c r="P6652">
        <f>INDEX('Supply Data'!$L$12:$L$17,'Demand Data'!O6652)</f>
        <v>75</v>
      </c>
      <c r="R6652" t="str">
        <f t="shared" si="1036"/>
        <v>03-Oct-08 Friday 23</v>
      </c>
    </row>
    <row r="6653" spans="4:18" x14ac:dyDescent="0.35">
      <c r="D6653" s="21">
        <f t="shared" si="1037"/>
        <v>39724.958333317212</v>
      </c>
      <c r="E6653" s="21" t="b">
        <f t="shared" si="1030"/>
        <v>0</v>
      </c>
      <c r="F6653" s="21" t="b">
        <f t="shared" si="1031"/>
        <v>0</v>
      </c>
      <c r="G6653" s="20">
        <f t="shared" si="1032"/>
        <v>1</v>
      </c>
      <c r="H6653" s="20">
        <f t="shared" si="1033"/>
        <v>24</v>
      </c>
      <c r="I6653" s="20">
        <f t="shared" si="1038"/>
        <v>24</v>
      </c>
      <c r="J6653" s="21">
        <f t="shared" si="1039"/>
        <v>39724</v>
      </c>
      <c r="K6653" s="21"/>
      <c r="L6653" s="21" t="str">
        <f t="shared" si="1034"/>
        <v>Friday</v>
      </c>
      <c r="M6653" s="20">
        <f t="shared" si="1035"/>
        <v>10</v>
      </c>
      <c r="N6653" s="19">
        <v>4545</v>
      </c>
      <c r="O6653" s="4">
        <f>MATCH(N6653-1,'Supply Data'!$K$12:$K$17)+1</f>
        <v>4</v>
      </c>
      <c r="P6653">
        <f>INDEX('Supply Data'!$L$12:$L$17,'Demand Data'!O6653)</f>
        <v>50</v>
      </c>
      <c r="R6653" t="str">
        <f t="shared" si="1036"/>
        <v>03-Oct-08 Friday 24</v>
      </c>
    </row>
    <row r="6654" spans="4:18" x14ac:dyDescent="0.35">
      <c r="D6654" s="21">
        <f t="shared" si="1037"/>
        <v>39724.999999983876</v>
      </c>
      <c r="E6654" s="21" t="b">
        <f t="shared" si="1030"/>
        <v>0</v>
      </c>
      <c r="F6654" s="21" t="b">
        <f t="shared" si="1031"/>
        <v>0</v>
      </c>
      <c r="G6654" s="20">
        <f t="shared" si="1032"/>
        <v>1</v>
      </c>
      <c r="H6654" s="20">
        <f t="shared" si="1033"/>
        <v>24</v>
      </c>
      <c r="I6654" s="20">
        <f t="shared" si="1038"/>
        <v>1</v>
      </c>
      <c r="J6654" s="21">
        <f t="shared" si="1039"/>
        <v>39725</v>
      </c>
      <c r="K6654" s="21"/>
      <c r="L6654" s="21" t="str">
        <f t="shared" si="1034"/>
        <v>Saturday</v>
      </c>
      <c r="M6654" s="20">
        <f t="shared" si="1035"/>
        <v>10</v>
      </c>
      <c r="N6654" s="19">
        <v>4410</v>
      </c>
      <c r="O6654" s="4">
        <f>MATCH(N6654-1,'Supply Data'!$K$12:$K$17)+1</f>
        <v>4</v>
      </c>
      <c r="P6654">
        <f>INDEX('Supply Data'!$L$12:$L$17,'Demand Data'!O6654)</f>
        <v>50</v>
      </c>
      <c r="R6654" t="str">
        <f t="shared" si="1036"/>
        <v>04-Oct-08 Saturday 1</v>
      </c>
    </row>
    <row r="6655" spans="4:18" x14ac:dyDescent="0.35">
      <c r="D6655" s="21">
        <f t="shared" si="1037"/>
        <v>39725.041666650541</v>
      </c>
      <c r="E6655" s="21" t="b">
        <f t="shared" si="1030"/>
        <v>0</v>
      </c>
      <c r="F6655" s="21" t="b">
        <f t="shared" si="1031"/>
        <v>0</v>
      </c>
      <c r="G6655" s="20">
        <f t="shared" si="1032"/>
        <v>1</v>
      </c>
      <c r="H6655" s="20">
        <f t="shared" si="1033"/>
        <v>24</v>
      </c>
      <c r="I6655" s="20">
        <f t="shared" si="1038"/>
        <v>2</v>
      </c>
      <c r="J6655" s="21">
        <f t="shared" si="1039"/>
        <v>39725</v>
      </c>
      <c r="K6655" s="21"/>
      <c r="L6655" s="21" t="str">
        <f t="shared" si="1034"/>
        <v>Saturday</v>
      </c>
      <c r="M6655" s="20">
        <f t="shared" si="1035"/>
        <v>10</v>
      </c>
      <c r="N6655" s="19">
        <v>4231.5</v>
      </c>
      <c r="O6655" s="4">
        <f>MATCH(N6655-1,'Supply Data'!$K$12:$K$17)+1</f>
        <v>4</v>
      </c>
      <c r="P6655">
        <f>INDEX('Supply Data'!$L$12:$L$17,'Demand Data'!O6655)</f>
        <v>50</v>
      </c>
      <c r="R6655" t="str">
        <f t="shared" si="1036"/>
        <v>04-Oct-08 Saturday 2</v>
      </c>
    </row>
    <row r="6656" spans="4:18" x14ac:dyDescent="0.35">
      <c r="D6656" s="21">
        <f t="shared" si="1037"/>
        <v>39725.083333317205</v>
      </c>
      <c r="E6656" s="21" t="b">
        <f t="shared" si="1030"/>
        <v>0</v>
      </c>
      <c r="F6656" s="21" t="b">
        <f t="shared" si="1031"/>
        <v>0</v>
      </c>
      <c r="G6656" s="20">
        <f t="shared" si="1032"/>
        <v>1</v>
      </c>
      <c r="H6656" s="20">
        <f t="shared" si="1033"/>
        <v>24</v>
      </c>
      <c r="I6656" s="20">
        <f t="shared" si="1038"/>
        <v>3</v>
      </c>
      <c r="J6656" s="21">
        <f t="shared" si="1039"/>
        <v>39725</v>
      </c>
      <c r="K6656" s="21"/>
      <c r="L6656" s="21" t="str">
        <f t="shared" si="1034"/>
        <v>Saturday</v>
      </c>
      <c r="M6656" s="20">
        <f t="shared" si="1035"/>
        <v>10</v>
      </c>
      <c r="N6656" s="19">
        <v>4182</v>
      </c>
      <c r="O6656" s="4">
        <f>MATCH(N6656-1,'Supply Data'!$K$12:$K$17)+1</f>
        <v>4</v>
      </c>
      <c r="P6656">
        <f>INDEX('Supply Data'!$L$12:$L$17,'Demand Data'!O6656)</f>
        <v>50</v>
      </c>
      <c r="R6656" t="str">
        <f t="shared" si="1036"/>
        <v>04-Oct-08 Saturday 3</v>
      </c>
    </row>
    <row r="6657" spans="4:18" x14ac:dyDescent="0.35">
      <c r="D6657" s="21">
        <f t="shared" si="1037"/>
        <v>39725.124999983869</v>
      </c>
      <c r="E6657" s="21" t="b">
        <f t="shared" si="1030"/>
        <v>0</v>
      </c>
      <c r="F6657" s="21" t="b">
        <f t="shared" si="1031"/>
        <v>0</v>
      </c>
      <c r="G6657" s="20">
        <f t="shared" si="1032"/>
        <v>1</v>
      </c>
      <c r="H6657" s="20">
        <f t="shared" si="1033"/>
        <v>24</v>
      </c>
      <c r="I6657" s="20">
        <f t="shared" si="1038"/>
        <v>4</v>
      </c>
      <c r="J6657" s="21">
        <f t="shared" si="1039"/>
        <v>39725</v>
      </c>
      <c r="K6657" s="21"/>
      <c r="L6657" s="21" t="str">
        <f t="shared" si="1034"/>
        <v>Saturday</v>
      </c>
      <c r="M6657" s="20">
        <f t="shared" si="1035"/>
        <v>10</v>
      </c>
      <c r="N6657" s="19">
        <v>4128</v>
      </c>
      <c r="O6657" s="4">
        <f>MATCH(N6657-1,'Supply Data'!$K$12:$K$17)+1</f>
        <v>4</v>
      </c>
      <c r="P6657">
        <f>INDEX('Supply Data'!$L$12:$L$17,'Demand Data'!O6657)</f>
        <v>50</v>
      </c>
      <c r="R6657" t="str">
        <f t="shared" si="1036"/>
        <v>04-Oct-08 Saturday 4</v>
      </c>
    </row>
    <row r="6658" spans="4:18" x14ac:dyDescent="0.35">
      <c r="D6658" s="21">
        <f t="shared" si="1037"/>
        <v>39725.166666650533</v>
      </c>
      <c r="E6658" s="21" t="b">
        <f t="shared" si="1030"/>
        <v>0</v>
      </c>
      <c r="F6658" s="21" t="b">
        <f t="shared" si="1031"/>
        <v>0</v>
      </c>
      <c r="G6658" s="20">
        <f t="shared" si="1032"/>
        <v>1</v>
      </c>
      <c r="H6658" s="20">
        <f t="shared" si="1033"/>
        <v>24</v>
      </c>
      <c r="I6658" s="20">
        <f t="shared" si="1038"/>
        <v>5</v>
      </c>
      <c r="J6658" s="21">
        <f t="shared" si="1039"/>
        <v>39725</v>
      </c>
      <c r="K6658" s="21"/>
      <c r="L6658" s="21" t="str">
        <f t="shared" si="1034"/>
        <v>Saturday</v>
      </c>
      <c r="M6658" s="20">
        <f t="shared" si="1035"/>
        <v>10</v>
      </c>
      <c r="N6658" s="19">
        <v>4279.5</v>
      </c>
      <c r="O6658" s="4">
        <f>MATCH(N6658-1,'Supply Data'!$K$12:$K$17)+1</f>
        <v>4</v>
      </c>
      <c r="P6658">
        <f>INDEX('Supply Data'!$L$12:$L$17,'Demand Data'!O6658)</f>
        <v>50</v>
      </c>
      <c r="R6658" t="str">
        <f t="shared" si="1036"/>
        <v>04-Oct-08 Saturday 5</v>
      </c>
    </row>
    <row r="6659" spans="4:18" x14ac:dyDescent="0.35">
      <c r="D6659" s="21">
        <f t="shared" si="1037"/>
        <v>39725.208333317198</v>
      </c>
      <c r="E6659" s="21" t="b">
        <f t="shared" si="1030"/>
        <v>0</v>
      </c>
      <c r="F6659" s="21" t="b">
        <f t="shared" si="1031"/>
        <v>0</v>
      </c>
      <c r="G6659" s="20">
        <f t="shared" si="1032"/>
        <v>1</v>
      </c>
      <c r="H6659" s="20">
        <f t="shared" si="1033"/>
        <v>24</v>
      </c>
      <c r="I6659" s="20">
        <f t="shared" si="1038"/>
        <v>6</v>
      </c>
      <c r="J6659" s="21">
        <f t="shared" si="1039"/>
        <v>39725</v>
      </c>
      <c r="K6659" s="21"/>
      <c r="L6659" s="21" t="str">
        <f t="shared" si="1034"/>
        <v>Saturday</v>
      </c>
      <c r="M6659" s="20">
        <f t="shared" si="1035"/>
        <v>10</v>
      </c>
      <c r="N6659" s="19">
        <v>4290</v>
      </c>
      <c r="O6659" s="4">
        <f>MATCH(N6659-1,'Supply Data'!$K$12:$K$17)+1</f>
        <v>4</v>
      </c>
      <c r="P6659">
        <f>INDEX('Supply Data'!$L$12:$L$17,'Demand Data'!O6659)</f>
        <v>50</v>
      </c>
      <c r="R6659" t="str">
        <f t="shared" si="1036"/>
        <v>04-Oct-08 Saturday 6</v>
      </c>
    </row>
    <row r="6660" spans="4:18" x14ac:dyDescent="0.35">
      <c r="D6660" s="21">
        <f t="shared" si="1037"/>
        <v>39725.249999983862</v>
      </c>
      <c r="E6660" s="21" t="b">
        <f t="shared" si="1030"/>
        <v>0</v>
      </c>
      <c r="F6660" s="21" t="b">
        <f t="shared" si="1031"/>
        <v>0</v>
      </c>
      <c r="G6660" s="20">
        <f t="shared" si="1032"/>
        <v>1</v>
      </c>
      <c r="H6660" s="20">
        <f t="shared" si="1033"/>
        <v>24</v>
      </c>
      <c r="I6660" s="20">
        <f t="shared" si="1038"/>
        <v>7</v>
      </c>
      <c r="J6660" s="21">
        <f t="shared" si="1039"/>
        <v>39725</v>
      </c>
      <c r="K6660" s="21"/>
      <c r="L6660" s="21" t="str">
        <f t="shared" si="1034"/>
        <v>Saturday</v>
      </c>
      <c r="M6660" s="20">
        <f t="shared" si="1035"/>
        <v>10</v>
      </c>
      <c r="N6660" s="19">
        <v>4414.5</v>
      </c>
      <c r="O6660" s="4">
        <f>MATCH(N6660-1,'Supply Data'!$K$12:$K$17)+1</f>
        <v>4</v>
      </c>
      <c r="P6660">
        <f>INDEX('Supply Data'!$L$12:$L$17,'Demand Data'!O6660)</f>
        <v>50</v>
      </c>
      <c r="R6660" t="str">
        <f t="shared" si="1036"/>
        <v>04-Oct-08 Saturday 7</v>
      </c>
    </row>
    <row r="6661" spans="4:18" x14ac:dyDescent="0.35">
      <c r="D6661" s="21">
        <f t="shared" si="1037"/>
        <v>39725.291666650526</v>
      </c>
      <c r="E6661" s="21" t="b">
        <f t="shared" si="1030"/>
        <v>0</v>
      </c>
      <c r="F6661" s="21" t="b">
        <f t="shared" si="1031"/>
        <v>0</v>
      </c>
      <c r="G6661" s="20">
        <f t="shared" si="1032"/>
        <v>1</v>
      </c>
      <c r="H6661" s="20">
        <f t="shared" si="1033"/>
        <v>24</v>
      </c>
      <c r="I6661" s="20">
        <f t="shared" si="1038"/>
        <v>8</v>
      </c>
      <c r="J6661" s="21">
        <f t="shared" si="1039"/>
        <v>39725</v>
      </c>
      <c r="K6661" s="21"/>
      <c r="L6661" s="21" t="str">
        <f t="shared" si="1034"/>
        <v>Saturday</v>
      </c>
      <c r="M6661" s="20">
        <f t="shared" si="1035"/>
        <v>10</v>
      </c>
      <c r="N6661" s="19">
        <v>5098.5</v>
      </c>
      <c r="O6661" s="4">
        <f>MATCH(N6661-1,'Supply Data'!$K$12:$K$17)+1</f>
        <v>5</v>
      </c>
      <c r="P6661">
        <f>INDEX('Supply Data'!$L$12:$L$17,'Demand Data'!O6661)</f>
        <v>75</v>
      </c>
      <c r="R6661" t="str">
        <f t="shared" si="1036"/>
        <v>04-Oct-08 Saturday 8</v>
      </c>
    </row>
    <row r="6662" spans="4:18" x14ac:dyDescent="0.35">
      <c r="D6662" s="21">
        <f t="shared" si="1037"/>
        <v>39725.33333331719</v>
      </c>
      <c r="E6662" s="21" t="b">
        <f t="shared" ref="E6662:E6725" si="1040">D6662=$D$2</f>
        <v>0</v>
      </c>
      <c r="F6662" s="21" t="b">
        <f t="shared" ref="F6662:F6725" si="1041">D6662=$E$2</f>
        <v>0</v>
      </c>
      <c r="G6662" s="20">
        <f t="shared" si="1032"/>
        <v>1</v>
      </c>
      <c r="H6662" s="20">
        <f t="shared" si="1033"/>
        <v>24</v>
      </c>
      <c r="I6662" s="20">
        <f t="shared" si="1038"/>
        <v>9</v>
      </c>
      <c r="J6662" s="21">
        <f t="shared" si="1039"/>
        <v>39725</v>
      </c>
      <c r="K6662" s="21"/>
      <c r="L6662" s="21" t="str">
        <f t="shared" si="1034"/>
        <v>Saturday</v>
      </c>
      <c r="M6662" s="20">
        <f t="shared" si="1035"/>
        <v>10</v>
      </c>
      <c r="N6662" s="19">
        <v>5595</v>
      </c>
      <c r="O6662" s="4">
        <f>MATCH(N6662-1,'Supply Data'!$K$12:$K$17)+1</f>
        <v>5</v>
      </c>
      <c r="P6662">
        <f>INDEX('Supply Data'!$L$12:$L$17,'Demand Data'!O6662)</f>
        <v>75</v>
      </c>
      <c r="R6662" t="str">
        <f t="shared" si="1036"/>
        <v>04-Oct-08 Saturday 9</v>
      </c>
    </row>
    <row r="6663" spans="4:18" x14ac:dyDescent="0.35">
      <c r="D6663" s="21">
        <f t="shared" si="1037"/>
        <v>39725.374999983855</v>
      </c>
      <c r="E6663" s="21" t="b">
        <f t="shared" si="1040"/>
        <v>0</v>
      </c>
      <c r="F6663" s="21" t="b">
        <f t="shared" si="1041"/>
        <v>0</v>
      </c>
      <c r="G6663" s="20">
        <f t="shared" ref="G6663:G6726" si="1042">IF(E6663,2,IF(F6663,3,1))</f>
        <v>1</v>
      </c>
      <c r="H6663" s="20">
        <f t="shared" ref="H6663:H6726" si="1043">CHOOSE(G6663,24,23,25)</f>
        <v>24</v>
      </c>
      <c r="I6663" s="20">
        <f t="shared" si="1038"/>
        <v>10</v>
      </c>
      <c r="J6663" s="21">
        <f t="shared" si="1039"/>
        <v>39725</v>
      </c>
      <c r="K6663" s="21"/>
      <c r="L6663" s="21" t="str">
        <f t="shared" ref="L6663:L6726" si="1044">TEXT(J6663,"ddddd")</f>
        <v>Saturday</v>
      </c>
      <c r="M6663" s="20">
        <f t="shared" ref="M6663:M6726" si="1045">MONTH(D6663)</f>
        <v>10</v>
      </c>
      <c r="N6663" s="19">
        <v>5877</v>
      </c>
      <c r="O6663" s="4">
        <f>MATCH(N6663-1,'Supply Data'!$K$12:$K$17)+1</f>
        <v>5</v>
      </c>
      <c r="P6663">
        <f>INDEX('Supply Data'!$L$12:$L$17,'Demand Data'!O6663)</f>
        <v>75</v>
      </c>
      <c r="R6663" t="str">
        <f t="shared" ref="R6663:R6726" si="1046">TEXT(D6663,"dd-mmm-yy ddddd")&amp;" "&amp;I6663</f>
        <v>04-Oct-08 Saturday 10</v>
      </c>
    </row>
    <row r="6664" spans="4:18" x14ac:dyDescent="0.35">
      <c r="D6664" s="21">
        <f t="shared" ref="D6664:D6727" si="1047">D6663+1/24</f>
        <v>39725.416666650519</v>
      </c>
      <c r="E6664" s="21" t="b">
        <f t="shared" si="1040"/>
        <v>0</v>
      </c>
      <c r="F6664" s="21" t="b">
        <f t="shared" si="1041"/>
        <v>0</v>
      </c>
      <c r="G6664" s="20">
        <f t="shared" si="1042"/>
        <v>1</v>
      </c>
      <c r="H6664" s="20">
        <f t="shared" si="1043"/>
        <v>24</v>
      </c>
      <c r="I6664" s="20">
        <f t="shared" ref="I6664:I6727" si="1048">IF(I6663&gt;=H6664,1,I6663+1)</f>
        <v>11</v>
      </c>
      <c r="J6664" s="21">
        <f t="shared" ref="J6664:J6727" si="1049">IF(I6664=1,J6663+1,J6663)</f>
        <v>39725</v>
      </c>
      <c r="K6664" s="21"/>
      <c r="L6664" s="21" t="str">
        <f t="shared" si="1044"/>
        <v>Saturday</v>
      </c>
      <c r="M6664" s="20">
        <f t="shared" si="1045"/>
        <v>10</v>
      </c>
      <c r="N6664" s="19">
        <v>6061.5</v>
      </c>
      <c r="O6664" s="4">
        <f>MATCH(N6664-1,'Supply Data'!$K$12:$K$17)+1</f>
        <v>5</v>
      </c>
      <c r="P6664">
        <f>INDEX('Supply Data'!$L$12:$L$17,'Demand Data'!O6664)</f>
        <v>75</v>
      </c>
      <c r="R6664" t="str">
        <f t="shared" si="1046"/>
        <v>04-Oct-08 Saturday 11</v>
      </c>
    </row>
    <row r="6665" spans="4:18" x14ac:dyDescent="0.35">
      <c r="D6665" s="21">
        <f t="shared" si="1047"/>
        <v>39725.458333317183</v>
      </c>
      <c r="E6665" s="21" t="b">
        <f t="shared" si="1040"/>
        <v>0</v>
      </c>
      <c r="F6665" s="21" t="b">
        <f t="shared" si="1041"/>
        <v>0</v>
      </c>
      <c r="G6665" s="20">
        <f t="shared" si="1042"/>
        <v>1</v>
      </c>
      <c r="H6665" s="20">
        <f t="shared" si="1043"/>
        <v>24</v>
      </c>
      <c r="I6665" s="20">
        <f t="shared" si="1048"/>
        <v>12</v>
      </c>
      <c r="J6665" s="21">
        <f t="shared" si="1049"/>
        <v>39725</v>
      </c>
      <c r="K6665" s="21"/>
      <c r="L6665" s="21" t="str">
        <f t="shared" si="1044"/>
        <v>Saturday</v>
      </c>
      <c r="M6665" s="20">
        <f t="shared" si="1045"/>
        <v>10</v>
      </c>
      <c r="N6665" s="19">
        <v>5914.5</v>
      </c>
      <c r="O6665" s="4">
        <f>MATCH(N6665-1,'Supply Data'!$K$12:$K$17)+1</f>
        <v>5</v>
      </c>
      <c r="P6665">
        <f>INDEX('Supply Data'!$L$12:$L$17,'Demand Data'!O6665)</f>
        <v>75</v>
      </c>
      <c r="R6665" t="str">
        <f t="shared" si="1046"/>
        <v>04-Oct-08 Saturday 12</v>
      </c>
    </row>
    <row r="6666" spans="4:18" x14ac:dyDescent="0.35">
      <c r="D6666" s="21">
        <f t="shared" si="1047"/>
        <v>39725.499999983847</v>
      </c>
      <c r="E6666" s="21" t="b">
        <f t="shared" si="1040"/>
        <v>0</v>
      </c>
      <c r="F6666" s="21" t="b">
        <f t="shared" si="1041"/>
        <v>0</v>
      </c>
      <c r="G6666" s="20">
        <f t="shared" si="1042"/>
        <v>1</v>
      </c>
      <c r="H6666" s="20">
        <f t="shared" si="1043"/>
        <v>24</v>
      </c>
      <c r="I6666" s="20">
        <f t="shared" si="1048"/>
        <v>13</v>
      </c>
      <c r="J6666" s="21">
        <f t="shared" si="1049"/>
        <v>39725</v>
      </c>
      <c r="K6666" s="21"/>
      <c r="L6666" s="21" t="str">
        <f t="shared" si="1044"/>
        <v>Saturday</v>
      </c>
      <c r="M6666" s="20">
        <f t="shared" si="1045"/>
        <v>10</v>
      </c>
      <c r="N6666" s="19">
        <v>5958</v>
      </c>
      <c r="O6666" s="4">
        <f>MATCH(N6666-1,'Supply Data'!$K$12:$K$17)+1</f>
        <v>5</v>
      </c>
      <c r="P6666">
        <f>INDEX('Supply Data'!$L$12:$L$17,'Demand Data'!O6666)</f>
        <v>75</v>
      </c>
      <c r="R6666" t="str">
        <f t="shared" si="1046"/>
        <v>04-Oct-08 Saturday 13</v>
      </c>
    </row>
    <row r="6667" spans="4:18" x14ac:dyDescent="0.35">
      <c r="D6667" s="21">
        <f t="shared" si="1047"/>
        <v>39725.541666650512</v>
      </c>
      <c r="E6667" s="21" t="b">
        <f t="shared" si="1040"/>
        <v>0</v>
      </c>
      <c r="F6667" s="21" t="b">
        <f t="shared" si="1041"/>
        <v>0</v>
      </c>
      <c r="G6667" s="20">
        <f t="shared" si="1042"/>
        <v>1</v>
      </c>
      <c r="H6667" s="20">
        <f t="shared" si="1043"/>
        <v>24</v>
      </c>
      <c r="I6667" s="20">
        <f t="shared" si="1048"/>
        <v>14</v>
      </c>
      <c r="J6667" s="21">
        <f t="shared" si="1049"/>
        <v>39725</v>
      </c>
      <c r="K6667" s="21"/>
      <c r="L6667" s="21" t="str">
        <f t="shared" si="1044"/>
        <v>Saturday</v>
      </c>
      <c r="M6667" s="20">
        <f t="shared" si="1045"/>
        <v>10</v>
      </c>
      <c r="N6667" s="19">
        <v>6048</v>
      </c>
      <c r="O6667" s="4">
        <f>MATCH(N6667-1,'Supply Data'!$K$12:$K$17)+1</f>
        <v>5</v>
      </c>
      <c r="P6667">
        <f>INDEX('Supply Data'!$L$12:$L$17,'Demand Data'!O6667)</f>
        <v>75</v>
      </c>
      <c r="R6667" t="str">
        <f t="shared" si="1046"/>
        <v>04-Oct-08 Saturday 14</v>
      </c>
    </row>
    <row r="6668" spans="4:18" x14ac:dyDescent="0.35">
      <c r="D6668" s="21">
        <f t="shared" si="1047"/>
        <v>39725.583333317176</v>
      </c>
      <c r="E6668" s="21" t="b">
        <f t="shared" si="1040"/>
        <v>0</v>
      </c>
      <c r="F6668" s="21" t="b">
        <f t="shared" si="1041"/>
        <v>0</v>
      </c>
      <c r="G6668" s="20">
        <f t="shared" si="1042"/>
        <v>1</v>
      </c>
      <c r="H6668" s="20">
        <f t="shared" si="1043"/>
        <v>24</v>
      </c>
      <c r="I6668" s="20">
        <f t="shared" si="1048"/>
        <v>15</v>
      </c>
      <c r="J6668" s="21">
        <f t="shared" si="1049"/>
        <v>39725</v>
      </c>
      <c r="K6668" s="21"/>
      <c r="L6668" s="21" t="str">
        <f t="shared" si="1044"/>
        <v>Saturday</v>
      </c>
      <c r="M6668" s="20">
        <f t="shared" si="1045"/>
        <v>10</v>
      </c>
      <c r="N6668" s="19">
        <v>5866.5</v>
      </c>
      <c r="O6668" s="4">
        <f>MATCH(N6668-1,'Supply Data'!$K$12:$K$17)+1</f>
        <v>5</v>
      </c>
      <c r="P6668">
        <f>INDEX('Supply Data'!$L$12:$L$17,'Demand Data'!O6668)</f>
        <v>75</v>
      </c>
      <c r="R6668" t="str">
        <f t="shared" si="1046"/>
        <v>04-Oct-08 Saturday 15</v>
      </c>
    </row>
    <row r="6669" spans="4:18" x14ac:dyDescent="0.35">
      <c r="D6669" s="21">
        <f t="shared" si="1047"/>
        <v>39725.62499998384</v>
      </c>
      <c r="E6669" s="21" t="b">
        <f t="shared" si="1040"/>
        <v>0</v>
      </c>
      <c r="F6669" s="21" t="b">
        <f t="shared" si="1041"/>
        <v>0</v>
      </c>
      <c r="G6669" s="20">
        <f t="shared" si="1042"/>
        <v>1</v>
      </c>
      <c r="H6669" s="20">
        <f t="shared" si="1043"/>
        <v>24</v>
      </c>
      <c r="I6669" s="20">
        <f t="shared" si="1048"/>
        <v>16</v>
      </c>
      <c r="J6669" s="21">
        <f t="shared" si="1049"/>
        <v>39725</v>
      </c>
      <c r="K6669" s="21"/>
      <c r="L6669" s="21" t="str">
        <f t="shared" si="1044"/>
        <v>Saturday</v>
      </c>
      <c r="M6669" s="20">
        <f t="shared" si="1045"/>
        <v>10</v>
      </c>
      <c r="N6669" s="19">
        <v>5796</v>
      </c>
      <c r="O6669" s="4">
        <f>MATCH(N6669-1,'Supply Data'!$K$12:$K$17)+1</f>
        <v>5</v>
      </c>
      <c r="P6669">
        <f>INDEX('Supply Data'!$L$12:$L$17,'Demand Data'!O6669)</f>
        <v>75</v>
      </c>
      <c r="R6669" t="str">
        <f t="shared" si="1046"/>
        <v>04-Oct-08 Saturday 16</v>
      </c>
    </row>
    <row r="6670" spans="4:18" x14ac:dyDescent="0.35">
      <c r="D6670" s="21">
        <f t="shared" si="1047"/>
        <v>39725.666666650504</v>
      </c>
      <c r="E6670" s="21" t="b">
        <f t="shared" si="1040"/>
        <v>0</v>
      </c>
      <c r="F6670" s="21" t="b">
        <f t="shared" si="1041"/>
        <v>0</v>
      </c>
      <c r="G6670" s="20">
        <f t="shared" si="1042"/>
        <v>1</v>
      </c>
      <c r="H6670" s="20">
        <f t="shared" si="1043"/>
        <v>24</v>
      </c>
      <c r="I6670" s="20">
        <f t="shared" si="1048"/>
        <v>17</v>
      </c>
      <c r="J6670" s="21">
        <f t="shared" si="1049"/>
        <v>39725</v>
      </c>
      <c r="K6670" s="21"/>
      <c r="L6670" s="21" t="str">
        <f t="shared" si="1044"/>
        <v>Saturday</v>
      </c>
      <c r="M6670" s="20">
        <f t="shared" si="1045"/>
        <v>10</v>
      </c>
      <c r="N6670" s="19">
        <v>5709</v>
      </c>
      <c r="O6670" s="4">
        <f>MATCH(N6670-1,'Supply Data'!$K$12:$K$17)+1</f>
        <v>5</v>
      </c>
      <c r="P6670">
        <f>INDEX('Supply Data'!$L$12:$L$17,'Demand Data'!O6670)</f>
        <v>75</v>
      </c>
      <c r="R6670" t="str">
        <f t="shared" si="1046"/>
        <v>04-Oct-08 Saturday 17</v>
      </c>
    </row>
    <row r="6671" spans="4:18" x14ac:dyDescent="0.35">
      <c r="D6671" s="21">
        <f t="shared" si="1047"/>
        <v>39725.708333317169</v>
      </c>
      <c r="E6671" s="21" t="b">
        <f t="shared" si="1040"/>
        <v>0</v>
      </c>
      <c r="F6671" s="21" t="b">
        <f t="shared" si="1041"/>
        <v>0</v>
      </c>
      <c r="G6671" s="20">
        <f t="shared" si="1042"/>
        <v>1</v>
      </c>
      <c r="H6671" s="20">
        <f t="shared" si="1043"/>
        <v>24</v>
      </c>
      <c r="I6671" s="20">
        <f t="shared" si="1048"/>
        <v>18</v>
      </c>
      <c r="J6671" s="21">
        <f t="shared" si="1049"/>
        <v>39725</v>
      </c>
      <c r="K6671" s="21"/>
      <c r="L6671" s="21" t="str">
        <f t="shared" si="1044"/>
        <v>Saturday</v>
      </c>
      <c r="M6671" s="20">
        <f t="shared" si="1045"/>
        <v>10</v>
      </c>
      <c r="N6671" s="19">
        <v>6118.5</v>
      </c>
      <c r="O6671" s="4">
        <f>MATCH(N6671-1,'Supply Data'!$K$12:$K$17)+1</f>
        <v>5</v>
      </c>
      <c r="P6671">
        <f>INDEX('Supply Data'!$L$12:$L$17,'Demand Data'!O6671)</f>
        <v>75</v>
      </c>
      <c r="R6671" t="str">
        <f t="shared" si="1046"/>
        <v>04-Oct-08 Saturday 18</v>
      </c>
    </row>
    <row r="6672" spans="4:18" x14ac:dyDescent="0.35">
      <c r="D6672" s="21">
        <f t="shared" si="1047"/>
        <v>39725.749999983833</v>
      </c>
      <c r="E6672" s="21" t="b">
        <f t="shared" si="1040"/>
        <v>0</v>
      </c>
      <c r="F6672" s="21" t="b">
        <f t="shared" si="1041"/>
        <v>0</v>
      </c>
      <c r="G6672" s="20">
        <f t="shared" si="1042"/>
        <v>1</v>
      </c>
      <c r="H6672" s="20">
        <f t="shared" si="1043"/>
        <v>24</v>
      </c>
      <c r="I6672" s="20">
        <f t="shared" si="1048"/>
        <v>19</v>
      </c>
      <c r="J6672" s="21">
        <f t="shared" si="1049"/>
        <v>39725</v>
      </c>
      <c r="K6672" s="21"/>
      <c r="L6672" s="21" t="str">
        <f t="shared" si="1044"/>
        <v>Saturday</v>
      </c>
      <c r="M6672" s="20">
        <f t="shared" si="1045"/>
        <v>10</v>
      </c>
      <c r="N6672" s="19">
        <v>6259.5</v>
      </c>
      <c r="O6672" s="4">
        <f>MATCH(N6672-1,'Supply Data'!$K$12:$K$17)+1</f>
        <v>5</v>
      </c>
      <c r="P6672">
        <f>INDEX('Supply Data'!$L$12:$L$17,'Demand Data'!O6672)</f>
        <v>75</v>
      </c>
      <c r="R6672" t="str">
        <f t="shared" si="1046"/>
        <v>04-Oct-08 Saturday 19</v>
      </c>
    </row>
    <row r="6673" spans="4:18" x14ac:dyDescent="0.35">
      <c r="D6673" s="21">
        <f t="shared" si="1047"/>
        <v>39725.791666650497</v>
      </c>
      <c r="E6673" s="21" t="b">
        <f t="shared" si="1040"/>
        <v>0</v>
      </c>
      <c r="F6673" s="21" t="b">
        <f t="shared" si="1041"/>
        <v>0</v>
      </c>
      <c r="G6673" s="20">
        <f t="shared" si="1042"/>
        <v>1</v>
      </c>
      <c r="H6673" s="20">
        <f t="shared" si="1043"/>
        <v>24</v>
      </c>
      <c r="I6673" s="20">
        <f t="shared" si="1048"/>
        <v>20</v>
      </c>
      <c r="J6673" s="21">
        <f t="shared" si="1049"/>
        <v>39725</v>
      </c>
      <c r="K6673" s="21"/>
      <c r="L6673" s="21" t="str">
        <f t="shared" si="1044"/>
        <v>Saturday</v>
      </c>
      <c r="M6673" s="20">
        <f t="shared" si="1045"/>
        <v>10</v>
      </c>
      <c r="N6673" s="19">
        <v>6088.5</v>
      </c>
      <c r="O6673" s="4">
        <f>MATCH(N6673-1,'Supply Data'!$K$12:$K$17)+1</f>
        <v>5</v>
      </c>
      <c r="P6673">
        <f>INDEX('Supply Data'!$L$12:$L$17,'Demand Data'!O6673)</f>
        <v>75</v>
      </c>
      <c r="R6673" t="str">
        <f t="shared" si="1046"/>
        <v>04-Oct-08 Saturday 20</v>
      </c>
    </row>
    <row r="6674" spans="4:18" x14ac:dyDescent="0.35">
      <c r="D6674" s="21">
        <f t="shared" si="1047"/>
        <v>39725.833333317161</v>
      </c>
      <c r="E6674" s="21" t="b">
        <f t="shared" si="1040"/>
        <v>0</v>
      </c>
      <c r="F6674" s="21" t="b">
        <f t="shared" si="1041"/>
        <v>0</v>
      </c>
      <c r="G6674" s="20">
        <f t="shared" si="1042"/>
        <v>1</v>
      </c>
      <c r="H6674" s="20">
        <f t="shared" si="1043"/>
        <v>24</v>
      </c>
      <c r="I6674" s="20">
        <f t="shared" si="1048"/>
        <v>21</v>
      </c>
      <c r="J6674" s="21">
        <f t="shared" si="1049"/>
        <v>39725</v>
      </c>
      <c r="K6674" s="21"/>
      <c r="L6674" s="21" t="str">
        <f t="shared" si="1044"/>
        <v>Saturday</v>
      </c>
      <c r="M6674" s="20">
        <f t="shared" si="1045"/>
        <v>10</v>
      </c>
      <c r="N6674" s="19">
        <v>5824.5</v>
      </c>
      <c r="O6674" s="4">
        <f>MATCH(N6674-1,'Supply Data'!$K$12:$K$17)+1</f>
        <v>5</v>
      </c>
      <c r="P6674">
        <f>INDEX('Supply Data'!$L$12:$L$17,'Demand Data'!O6674)</f>
        <v>75</v>
      </c>
      <c r="R6674" t="str">
        <f t="shared" si="1046"/>
        <v>04-Oct-08 Saturday 21</v>
      </c>
    </row>
    <row r="6675" spans="4:18" x14ac:dyDescent="0.35">
      <c r="D6675" s="21">
        <f t="shared" si="1047"/>
        <v>39725.874999983826</v>
      </c>
      <c r="E6675" s="21" t="b">
        <f t="shared" si="1040"/>
        <v>0</v>
      </c>
      <c r="F6675" s="21" t="b">
        <f t="shared" si="1041"/>
        <v>0</v>
      </c>
      <c r="G6675" s="20">
        <f t="shared" si="1042"/>
        <v>1</v>
      </c>
      <c r="H6675" s="20">
        <f t="shared" si="1043"/>
        <v>24</v>
      </c>
      <c r="I6675" s="20">
        <f t="shared" si="1048"/>
        <v>22</v>
      </c>
      <c r="J6675" s="21">
        <f t="shared" si="1049"/>
        <v>39725</v>
      </c>
      <c r="K6675" s="21"/>
      <c r="L6675" s="21" t="str">
        <f t="shared" si="1044"/>
        <v>Saturday</v>
      </c>
      <c r="M6675" s="20">
        <f t="shared" si="1045"/>
        <v>10</v>
      </c>
      <c r="N6675" s="19">
        <v>5355</v>
      </c>
      <c r="O6675" s="4">
        <f>MATCH(N6675-1,'Supply Data'!$K$12:$K$17)+1</f>
        <v>5</v>
      </c>
      <c r="P6675">
        <f>INDEX('Supply Data'!$L$12:$L$17,'Demand Data'!O6675)</f>
        <v>75</v>
      </c>
      <c r="R6675" t="str">
        <f t="shared" si="1046"/>
        <v>04-Oct-08 Saturday 22</v>
      </c>
    </row>
    <row r="6676" spans="4:18" x14ac:dyDescent="0.35">
      <c r="D6676" s="21">
        <f t="shared" si="1047"/>
        <v>39725.91666665049</v>
      </c>
      <c r="E6676" s="21" t="b">
        <f t="shared" si="1040"/>
        <v>0</v>
      </c>
      <c r="F6676" s="21" t="b">
        <f t="shared" si="1041"/>
        <v>0</v>
      </c>
      <c r="G6676" s="20">
        <f t="shared" si="1042"/>
        <v>1</v>
      </c>
      <c r="H6676" s="20">
        <f t="shared" si="1043"/>
        <v>24</v>
      </c>
      <c r="I6676" s="20">
        <f t="shared" si="1048"/>
        <v>23</v>
      </c>
      <c r="J6676" s="21">
        <f t="shared" si="1049"/>
        <v>39725</v>
      </c>
      <c r="K6676" s="21"/>
      <c r="L6676" s="21" t="str">
        <f t="shared" si="1044"/>
        <v>Saturday</v>
      </c>
      <c r="M6676" s="20">
        <f t="shared" si="1045"/>
        <v>10</v>
      </c>
      <c r="N6676" s="19">
        <v>4948.5</v>
      </c>
      <c r="O6676" s="4">
        <f>MATCH(N6676-1,'Supply Data'!$K$12:$K$17)+1</f>
        <v>5</v>
      </c>
      <c r="P6676">
        <f>INDEX('Supply Data'!$L$12:$L$17,'Demand Data'!O6676)</f>
        <v>75</v>
      </c>
      <c r="R6676" t="str">
        <f t="shared" si="1046"/>
        <v>04-Oct-08 Saturday 23</v>
      </c>
    </row>
    <row r="6677" spans="4:18" x14ac:dyDescent="0.35">
      <c r="D6677" s="21">
        <f t="shared" si="1047"/>
        <v>39725.958333317154</v>
      </c>
      <c r="E6677" s="21" t="b">
        <f t="shared" si="1040"/>
        <v>0</v>
      </c>
      <c r="F6677" s="21" t="b">
        <f t="shared" si="1041"/>
        <v>0</v>
      </c>
      <c r="G6677" s="20">
        <f t="shared" si="1042"/>
        <v>1</v>
      </c>
      <c r="H6677" s="20">
        <f t="shared" si="1043"/>
        <v>24</v>
      </c>
      <c r="I6677" s="20">
        <f t="shared" si="1048"/>
        <v>24</v>
      </c>
      <c r="J6677" s="21">
        <f t="shared" si="1049"/>
        <v>39725</v>
      </c>
      <c r="K6677" s="21"/>
      <c r="L6677" s="21" t="str">
        <f t="shared" si="1044"/>
        <v>Saturday</v>
      </c>
      <c r="M6677" s="20">
        <f t="shared" si="1045"/>
        <v>10</v>
      </c>
      <c r="N6677" s="19">
        <v>4545</v>
      </c>
      <c r="O6677" s="4">
        <f>MATCH(N6677-1,'Supply Data'!$K$12:$K$17)+1</f>
        <v>4</v>
      </c>
      <c r="P6677">
        <f>INDEX('Supply Data'!$L$12:$L$17,'Demand Data'!O6677)</f>
        <v>50</v>
      </c>
      <c r="R6677" t="str">
        <f t="shared" si="1046"/>
        <v>04-Oct-08 Saturday 24</v>
      </c>
    </row>
    <row r="6678" spans="4:18" x14ac:dyDescent="0.35">
      <c r="D6678" s="21">
        <f t="shared" si="1047"/>
        <v>39725.999999983818</v>
      </c>
      <c r="E6678" s="21" t="b">
        <f t="shared" si="1040"/>
        <v>0</v>
      </c>
      <c r="F6678" s="21" t="b">
        <f t="shared" si="1041"/>
        <v>0</v>
      </c>
      <c r="G6678" s="20">
        <f t="shared" si="1042"/>
        <v>1</v>
      </c>
      <c r="H6678" s="20">
        <f t="shared" si="1043"/>
        <v>24</v>
      </c>
      <c r="I6678" s="20">
        <f t="shared" si="1048"/>
        <v>1</v>
      </c>
      <c r="J6678" s="21">
        <f t="shared" si="1049"/>
        <v>39726</v>
      </c>
      <c r="K6678" s="21"/>
      <c r="L6678" s="21" t="str">
        <f t="shared" si="1044"/>
        <v>Sunday</v>
      </c>
      <c r="M6678" s="20">
        <f t="shared" si="1045"/>
        <v>10</v>
      </c>
      <c r="N6678" s="19">
        <v>4314</v>
      </c>
      <c r="O6678" s="4">
        <f>MATCH(N6678-1,'Supply Data'!$K$12:$K$17)+1</f>
        <v>4</v>
      </c>
      <c r="P6678">
        <f>INDEX('Supply Data'!$L$12:$L$17,'Demand Data'!O6678)</f>
        <v>50</v>
      </c>
      <c r="R6678" t="str">
        <f t="shared" si="1046"/>
        <v>05-Oct-08 Sunday 1</v>
      </c>
    </row>
    <row r="6679" spans="4:18" x14ac:dyDescent="0.35">
      <c r="D6679" s="21">
        <f t="shared" si="1047"/>
        <v>39726.041666650483</v>
      </c>
      <c r="E6679" s="21" t="b">
        <f t="shared" si="1040"/>
        <v>0</v>
      </c>
      <c r="F6679" s="21" t="b">
        <f t="shared" si="1041"/>
        <v>0</v>
      </c>
      <c r="G6679" s="20">
        <f t="shared" si="1042"/>
        <v>1</v>
      </c>
      <c r="H6679" s="20">
        <f t="shared" si="1043"/>
        <v>24</v>
      </c>
      <c r="I6679" s="20">
        <f t="shared" si="1048"/>
        <v>2</v>
      </c>
      <c r="J6679" s="21">
        <f t="shared" si="1049"/>
        <v>39726</v>
      </c>
      <c r="K6679" s="21"/>
      <c r="L6679" s="21" t="str">
        <f t="shared" si="1044"/>
        <v>Sunday</v>
      </c>
      <c r="M6679" s="20">
        <f t="shared" si="1045"/>
        <v>10</v>
      </c>
      <c r="N6679" s="19">
        <v>4158</v>
      </c>
      <c r="O6679" s="4">
        <f>MATCH(N6679-1,'Supply Data'!$K$12:$K$17)+1</f>
        <v>4</v>
      </c>
      <c r="P6679">
        <f>INDEX('Supply Data'!$L$12:$L$17,'Demand Data'!O6679)</f>
        <v>50</v>
      </c>
      <c r="R6679" t="str">
        <f t="shared" si="1046"/>
        <v>05-Oct-08 Sunday 2</v>
      </c>
    </row>
    <row r="6680" spans="4:18" x14ac:dyDescent="0.35">
      <c r="D6680" s="21">
        <f t="shared" si="1047"/>
        <v>39726.083333317147</v>
      </c>
      <c r="E6680" s="21" t="b">
        <f t="shared" si="1040"/>
        <v>0</v>
      </c>
      <c r="F6680" s="21" t="b">
        <f t="shared" si="1041"/>
        <v>0</v>
      </c>
      <c r="G6680" s="20">
        <f t="shared" si="1042"/>
        <v>1</v>
      </c>
      <c r="H6680" s="20">
        <f t="shared" si="1043"/>
        <v>24</v>
      </c>
      <c r="I6680" s="20">
        <f t="shared" si="1048"/>
        <v>3</v>
      </c>
      <c r="J6680" s="21">
        <f t="shared" si="1049"/>
        <v>39726</v>
      </c>
      <c r="K6680" s="21"/>
      <c r="L6680" s="21" t="str">
        <f t="shared" si="1044"/>
        <v>Sunday</v>
      </c>
      <c r="M6680" s="20">
        <f t="shared" si="1045"/>
        <v>10</v>
      </c>
      <c r="N6680" s="19">
        <v>4033.5</v>
      </c>
      <c r="O6680" s="4">
        <f>MATCH(N6680-1,'Supply Data'!$K$12:$K$17)+1</f>
        <v>4</v>
      </c>
      <c r="P6680">
        <f>INDEX('Supply Data'!$L$12:$L$17,'Demand Data'!O6680)</f>
        <v>50</v>
      </c>
      <c r="R6680" t="str">
        <f t="shared" si="1046"/>
        <v>05-Oct-08 Sunday 3</v>
      </c>
    </row>
    <row r="6681" spans="4:18" x14ac:dyDescent="0.35">
      <c r="D6681" s="21">
        <f t="shared" si="1047"/>
        <v>39726.124999983811</v>
      </c>
      <c r="E6681" s="21" t="b">
        <f t="shared" si="1040"/>
        <v>0</v>
      </c>
      <c r="F6681" s="21" t="b">
        <f t="shared" si="1041"/>
        <v>0</v>
      </c>
      <c r="G6681" s="20">
        <f t="shared" si="1042"/>
        <v>1</v>
      </c>
      <c r="H6681" s="20">
        <f t="shared" si="1043"/>
        <v>24</v>
      </c>
      <c r="I6681" s="20">
        <f t="shared" si="1048"/>
        <v>4</v>
      </c>
      <c r="J6681" s="21">
        <f t="shared" si="1049"/>
        <v>39726</v>
      </c>
      <c r="K6681" s="21"/>
      <c r="L6681" s="21" t="str">
        <f t="shared" si="1044"/>
        <v>Sunday</v>
      </c>
      <c r="M6681" s="20">
        <f t="shared" si="1045"/>
        <v>10</v>
      </c>
      <c r="N6681" s="19">
        <v>3973.5</v>
      </c>
      <c r="O6681" s="4">
        <f>MATCH(N6681-1,'Supply Data'!$K$12:$K$17)+1</f>
        <v>4</v>
      </c>
      <c r="P6681">
        <f>INDEX('Supply Data'!$L$12:$L$17,'Demand Data'!O6681)</f>
        <v>50</v>
      </c>
      <c r="R6681" t="str">
        <f t="shared" si="1046"/>
        <v>05-Oct-08 Sunday 4</v>
      </c>
    </row>
    <row r="6682" spans="4:18" x14ac:dyDescent="0.35">
      <c r="D6682" s="21">
        <f t="shared" si="1047"/>
        <v>39726.166666650475</v>
      </c>
      <c r="E6682" s="21" t="b">
        <f t="shared" si="1040"/>
        <v>0</v>
      </c>
      <c r="F6682" s="21" t="b">
        <f t="shared" si="1041"/>
        <v>0</v>
      </c>
      <c r="G6682" s="20">
        <f t="shared" si="1042"/>
        <v>1</v>
      </c>
      <c r="H6682" s="20">
        <f t="shared" si="1043"/>
        <v>24</v>
      </c>
      <c r="I6682" s="20">
        <f t="shared" si="1048"/>
        <v>5</v>
      </c>
      <c r="J6682" s="21">
        <f t="shared" si="1049"/>
        <v>39726</v>
      </c>
      <c r="K6682" s="21"/>
      <c r="L6682" s="21" t="str">
        <f t="shared" si="1044"/>
        <v>Sunday</v>
      </c>
      <c r="M6682" s="20">
        <f t="shared" si="1045"/>
        <v>10</v>
      </c>
      <c r="N6682" s="19">
        <v>4057.5</v>
      </c>
      <c r="O6682" s="4">
        <f>MATCH(N6682-1,'Supply Data'!$K$12:$K$17)+1</f>
        <v>4</v>
      </c>
      <c r="P6682">
        <f>INDEX('Supply Data'!$L$12:$L$17,'Demand Data'!O6682)</f>
        <v>50</v>
      </c>
      <c r="R6682" t="str">
        <f t="shared" si="1046"/>
        <v>05-Oct-08 Sunday 5</v>
      </c>
    </row>
    <row r="6683" spans="4:18" x14ac:dyDescent="0.35">
      <c r="D6683" s="21">
        <f t="shared" si="1047"/>
        <v>39726.208333317139</v>
      </c>
      <c r="E6683" s="21" t="b">
        <f t="shared" si="1040"/>
        <v>0</v>
      </c>
      <c r="F6683" s="21" t="b">
        <f t="shared" si="1041"/>
        <v>0</v>
      </c>
      <c r="G6683" s="20">
        <f t="shared" si="1042"/>
        <v>1</v>
      </c>
      <c r="H6683" s="20">
        <f t="shared" si="1043"/>
        <v>24</v>
      </c>
      <c r="I6683" s="20">
        <f t="shared" si="1048"/>
        <v>6</v>
      </c>
      <c r="J6683" s="21">
        <f t="shared" si="1049"/>
        <v>39726</v>
      </c>
      <c r="K6683" s="21"/>
      <c r="L6683" s="21" t="str">
        <f t="shared" si="1044"/>
        <v>Sunday</v>
      </c>
      <c r="M6683" s="20">
        <f t="shared" si="1045"/>
        <v>10</v>
      </c>
      <c r="N6683" s="19">
        <v>4048.5</v>
      </c>
      <c r="O6683" s="4">
        <f>MATCH(N6683-1,'Supply Data'!$K$12:$K$17)+1</f>
        <v>4</v>
      </c>
      <c r="P6683">
        <f>INDEX('Supply Data'!$L$12:$L$17,'Demand Data'!O6683)</f>
        <v>50</v>
      </c>
      <c r="R6683" t="str">
        <f t="shared" si="1046"/>
        <v>05-Oct-08 Sunday 6</v>
      </c>
    </row>
    <row r="6684" spans="4:18" x14ac:dyDescent="0.35">
      <c r="D6684" s="21">
        <f t="shared" si="1047"/>
        <v>39726.249999983804</v>
      </c>
      <c r="E6684" s="21" t="b">
        <f t="shared" si="1040"/>
        <v>0</v>
      </c>
      <c r="F6684" s="21" t="b">
        <f t="shared" si="1041"/>
        <v>0</v>
      </c>
      <c r="G6684" s="20">
        <f t="shared" si="1042"/>
        <v>1</v>
      </c>
      <c r="H6684" s="20">
        <f t="shared" si="1043"/>
        <v>24</v>
      </c>
      <c r="I6684" s="20">
        <f t="shared" si="1048"/>
        <v>7</v>
      </c>
      <c r="J6684" s="21">
        <f t="shared" si="1049"/>
        <v>39726</v>
      </c>
      <c r="K6684" s="21"/>
      <c r="L6684" s="21" t="str">
        <f t="shared" si="1044"/>
        <v>Sunday</v>
      </c>
      <c r="M6684" s="20">
        <f t="shared" si="1045"/>
        <v>10</v>
      </c>
      <c r="N6684" s="19">
        <v>4069.5</v>
      </c>
      <c r="O6684" s="4">
        <f>MATCH(N6684-1,'Supply Data'!$K$12:$K$17)+1</f>
        <v>4</v>
      </c>
      <c r="P6684">
        <f>INDEX('Supply Data'!$L$12:$L$17,'Demand Data'!O6684)</f>
        <v>50</v>
      </c>
      <c r="R6684" t="str">
        <f t="shared" si="1046"/>
        <v>05-Oct-08 Sunday 7</v>
      </c>
    </row>
    <row r="6685" spans="4:18" x14ac:dyDescent="0.35">
      <c r="D6685" s="21">
        <f t="shared" si="1047"/>
        <v>39726.291666650468</v>
      </c>
      <c r="E6685" s="21" t="b">
        <f t="shared" si="1040"/>
        <v>0</v>
      </c>
      <c r="F6685" s="21" t="b">
        <f t="shared" si="1041"/>
        <v>0</v>
      </c>
      <c r="G6685" s="20">
        <f t="shared" si="1042"/>
        <v>1</v>
      </c>
      <c r="H6685" s="20">
        <f t="shared" si="1043"/>
        <v>24</v>
      </c>
      <c r="I6685" s="20">
        <f t="shared" si="1048"/>
        <v>8</v>
      </c>
      <c r="J6685" s="21">
        <f t="shared" si="1049"/>
        <v>39726</v>
      </c>
      <c r="K6685" s="21"/>
      <c r="L6685" s="21" t="str">
        <f t="shared" si="1044"/>
        <v>Sunday</v>
      </c>
      <c r="M6685" s="20">
        <f t="shared" si="1045"/>
        <v>10</v>
      </c>
      <c r="N6685" s="19">
        <v>4545</v>
      </c>
      <c r="O6685" s="4">
        <f>MATCH(N6685-1,'Supply Data'!$K$12:$K$17)+1</f>
        <v>4</v>
      </c>
      <c r="P6685">
        <f>INDEX('Supply Data'!$L$12:$L$17,'Demand Data'!O6685)</f>
        <v>50</v>
      </c>
      <c r="R6685" t="str">
        <f t="shared" si="1046"/>
        <v>05-Oct-08 Sunday 8</v>
      </c>
    </row>
    <row r="6686" spans="4:18" x14ac:dyDescent="0.35">
      <c r="D6686" s="21">
        <f t="shared" si="1047"/>
        <v>39726.333333317132</v>
      </c>
      <c r="E6686" s="21" t="b">
        <f t="shared" si="1040"/>
        <v>0</v>
      </c>
      <c r="F6686" s="21" t="b">
        <f t="shared" si="1041"/>
        <v>0</v>
      </c>
      <c r="G6686" s="20">
        <f t="shared" si="1042"/>
        <v>1</v>
      </c>
      <c r="H6686" s="20">
        <f t="shared" si="1043"/>
        <v>24</v>
      </c>
      <c r="I6686" s="20">
        <f t="shared" si="1048"/>
        <v>9</v>
      </c>
      <c r="J6686" s="21">
        <f t="shared" si="1049"/>
        <v>39726</v>
      </c>
      <c r="K6686" s="21"/>
      <c r="L6686" s="21" t="str">
        <f t="shared" si="1044"/>
        <v>Sunday</v>
      </c>
      <c r="M6686" s="20">
        <f t="shared" si="1045"/>
        <v>10</v>
      </c>
      <c r="N6686" s="19">
        <v>5163</v>
      </c>
      <c r="O6686" s="4">
        <f>MATCH(N6686-1,'Supply Data'!$K$12:$K$17)+1</f>
        <v>5</v>
      </c>
      <c r="P6686">
        <f>INDEX('Supply Data'!$L$12:$L$17,'Demand Data'!O6686)</f>
        <v>75</v>
      </c>
      <c r="R6686" t="str">
        <f t="shared" si="1046"/>
        <v>05-Oct-08 Sunday 9</v>
      </c>
    </row>
    <row r="6687" spans="4:18" x14ac:dyDescent="0.35">
      <c r="D6687" s="21">
        <f t="shared" si="1047"/>
        <v>39726.374999983796</v>
      </c>
      <c r="E6687" s="21" t="b">
        <f t="shared" si="1040"/>
        <v>0</v>
      </c>
      <c r="F6687" s="21" t="b">
        <f t="shared" si="1041"/>
        <v>0</v>
      </c>
      <c r="G6687" s="20">
        <f t="shared" si="1042"/>
        <v>1</v>
      </c>
      <c r="H6687" s="20">
        <f t="shared" si="1043"/>
        <v>24</v>
      </c>
      <c r="I6687" s="20">
        <f t="shared" si="1048"/>
        <v>10</v>
      </c>
      <c r="J6687" s="21">
        <f t="shared" si="1049"/>
        <v>39726</v>
      </c>
      <c r="K6687" s="21"/>
      <c r="L6687" s="21" t="str">
        <f t="shared" si="1044"/>
        <v>Sunday</v>
      </c>
      <c r="M6687" s="20">
        <f t="shared" si="1045"/>
        <v>10</v>
      </c>
      <c r="N6687" s="19">
        <v>5455.5</v>
      </c>
      <c r="O6687" s="4">
        <f>MATCH(N6687-1,'Supply Data'!$K$12:$K$17)+1</f>
        <v>5</v>
      </c>
      <c r="P6687">
        <f>INDEX('Supply Data'!$L$12:$L$17,'Demand Data'!O6687)</f>
        <v>75</v>
      </c>
      <c r="R6687" t="str">
        <f t="shared" si="1046"/>
        <v>05-Oct-08 Sunday 10</v>
      </c>
    </row>
    <row r="6688" spans="4:18" x14ac:dyDescent="0.35">
      <c r="D6688" s="21">
        <f t="shared" si="1047"/>
        <v>39726.416666650461</v>
      </c>
      <c r="E6688" s="21" t="b">
        <f t="shared" si="1040"/>
        <v>0</v>
      </c>
      <c r="F6688" s="21" t="b">
        <f t="shared" si="1041"/>
        <v>0</v>
      </c>
      <c r="G6688" s="20">
        <f t="shared" si="1042"/>
        <v>1</v>
      </c>
      <c r="H6688" s="20">
        <f t="shared" si="1043"/>
        <v>24</v>
      </c>
      <c r="I6688" s="20">
        <f t="shared" si="1048"/>
        <v>11</v>
      </c>
      <c r="J6688" s="21">
        <f t="shared" si="1049"/>
        <v>39726</v>
      </c>
      <c r="K6688" s="21"/>
      <c r="L6688" s="21" t="str">
        <f t="shared" si="1044"/>
        <v>Sunday</v>
      </c>
      <c r="M6688" s="20">
        <f t="shared" si="1045"/>
        <v>10</v>
      </c>
      <c r="N6688" s="19">
        <v>5701.5</v>
      </c>
      <c r="O6688" s="4">
        <f>MATCH(N6688-1,'Supply Data'!$K$12:$K$17)+1</f>
        <v>5</v>
      </c>
      <c r="P6688">
        <f>INDEX('Supply Data'!$L$12:$L$17,'Demand Data'!O6688)</f>
        <v>75</v>
      </c>
      <c r="R6688" t="str">
        <f t="shared" si="1046"/>
        <v>05-Oct-08 Sunday 11</v>
      </c>
    </row>
    <row r="6689" spans="4:18" x14ac:dyDescent="0.35">
      <c r="D6689" s="21">
        <f t="shared" si="1047"/>
        <v>39726.458333317125</v>
      </c>
      <c r="E6689" s="21" t="b">
        <f t="shared" si="1040"/>
        <v>0</v>
      </c>
      <c r="F6689" s="21" t="b">
        <f t="shared" si="1041"/>
        <v>0</v>
      </c>
      <c r="G6689" s="20">
        <f t="shared" si="1042"/>
        <v>1</v>
      </c>
      <c r="H6689" s="20">
        <f t="shared" si="1043"/>
        <v>24</v>
      </c>
      <c r="I6689" s="20">
        <f t="shared" si="1048"/>
        <v>12</v>
      </c>
      <c r="J6689" s="21">
        <f t="shared" si="1049"/>
        <v>39726</v>
      </c>
      <c r="K6689" s="21"/>
      <c r="L6689" s="21" t="str">
        <f t="shared" si="1044"/>
        <v>Sunday</v>
      </c>
      <c r="M6689" s="20">
        <f t="shared" si="1045"/>
        <v>10</v>
      </c>
      <c r="N6689" s="19">
        <v>5490</v>
      </c>
      <c r="O6689" s="4">
        <f>MATCH(N6689-1,'Supply Data'!$K$12:$K$17)+1</f>
        <v>5</v>
      </c>
      <c r="P6689">
        <f>INDEX('Supply Data'!$L$12:$L$17,'Demand Data'!O6689)</f>
        <v>75</v>
      </c>
      <c r="R6689" t="str">
        <f t="shared" si="1046"/>
        <v>05-Oct-08 Sunday 12</v>
      </c>
    </row>
    <row r="6690" spans="4:18" x14ac:dyDescent="0.35">
      <c r="D6690" s="21">
        <f t="shared" si="1047"/>
        <v>39726.499999983789</v>
      </c>
      <c r="E6690" s="21" t="b">
        <f t="shared" si="1040"/>
        <v>0</v>
      </c>
      <c r="F6690" s="21" t="b">
        <f t="shared" si="1041"/>
        <v>0</v>
      </c>
      <c r="G6690" s="20">
        <f t="shared" si="1042"/>
        <v>1</v>
      </c>
      <c r="H6690" s="20">
        <f t="shared" si="1043"/>
        <v>24</v>
      </c>
      <c r="I6690" s="20">
        <f t="shared" si="1048"/>
        <v>13</v>
      </c>
      <c r="J6690" s="21">
        <f t="shared" si="1049"/>
        <v>39726</v>
      </c>
      <c r="K6690" s="21"/>
      <c r="L6690" s="21" t="str">
        <f t="shared" si="1044"/>
        <v>Sunday</v>
      </c>
      <c r="M6690" s="20">
        <f t="shared" si="1045"/>
        <v>10</v>
      </c>
      <c r="N6690" s="19">
        <v>5460</v>
      </c>
      <c r="O6690" s="4">
        <f>MATCH(N6690-1,'Supply Data'!$K$12:$K$17)+1</f>
        <v>5</v>
      </c>
      <c r="P6690">
        <f>INDEX('Supply Data'!$L$12:$L$17,'Demand Data'!O6690)</f>
        <v>75</v>
      </c>
      <c r="R6690" t="str">
        <f t="shared" si="1046"/>
        <v>05-Oct-08 Sunday 13</v>
      </c>
    </row>
    <row r="6691" spans="4:18" x14ac:dyDescent="0.35">
      <c r="D6691" s="21">
        <f t="shared" si="1047"/>
        <v>39726.541666650453</v>
      </c>
      <c r="E6691" s="21" t="b">
        <f t="shared" si="1040"/>
        <v>0</v>
      </c>
      <c r="F6691" s="21" t="b">
        <f t="shared" si="1041"/>
        <v>0</v>
      </c>
      <c r="G6691" s="20">
        <f t="shared" si="1042"/>
        <v>1</v>
      </c>
      <c r="H6691" s="20">
        <f t="shared" si="1043"/>
        <v>24</v>
      </c>
      <c r="I6691" s="20">
        <f t="shared" si="1048"/>
        <v>14</v>
      </c>
      <c r="J6691" s="21">
        <f t="shared" si="1049"/>
        <v>39726</v>
      </c>
      <c r="K6691" s="21"/>
      <c r="L6691" s="21" t="str">
        <f t="shared" si="1044"/>
        <v>Sunday</v>
      </c>
      <c r="M6691" s="20">
        <f t="shared" si="1045"/>
        <v>10</v>
      </c>
      <c r="N6691" s="19">
        <v>5494.5</v>
      </c>
      <c r="O6691" s="4">
        <f>MATCH(N6691-1,'Supply Data'!$K$12:$K$17)+1</f>
        <v>5</v>
      </c>
      <c r="P6691">
        <f>INDEX('Supply Data'!$L$12:$L$17,'Demand Data'!O6691)</f>
        <v>75</v>
      </c>
      <c r="R6691" t="str">
        <f t="shared" si="1046"/>
        <v>05-Oct-08 Sunday 14</v>
      </c>
    </row>
    <row r="6692" spans="4:18" x14ac:dyDescent="0.35">
      <c r="D6692" s="21">
        <f t="shared" si="1047"/>
        <v>39726.583333317118</v>
      </c>
      <c r="E6692" s="21" t="b">
        <f t="shared" si="1040"/>
        <v>0</v>
      </c>
      <c r="F6692" s="21" t="b">
        <f t="shared" si="1041"/>
        <v>0</v>
      </c>
      <c r="G6692" s="20">
        <f t="shared" si="1042"/>
        <v>1</v>
      </c>
      <c r="H6692" s="20">
        <f t="shared" si="1043"/>
        <v>24</v>
      </c>
      <c r="I6692" s="20">
        <f t="shared" si="1048"/>
        <v>15</v>
      </c>
      <c r="J6692" s="21">
        <f t="shared" si="1049"/>
        <v>39726</v>
      </c>
      <c r="K6692" s="21"/>
      <c r="L6692" s="21" t="str">
        <f t="shared" si="1044"/>
        <v>Sunday</v>
      </c>
      <c r="M6692" s="20">
        <f t="shared" si="1045"/>
        <v>10</v>
      </c>
      <c r="N6692" s="19">
        <v>5268</v>
      </c>
      <c r="O6692" s="4">
        <f>MATCH(N6692-1,'Supply Data'!$K$12:$K$17)+1</f>
        <v>5</v>
      </c>
      <c r="P6692">
        <f>INDEX('Supply Data'!$L$12:$L$17,'Demand Data'!O6692)</f>
        <v>75</v>
      </c>
      <c r="R6692" t="str">
        <f t="shared" si="1046"/>
        <v>05-Oct-08 Sunday 15</v>
      </c>
    </row>
    <row r="6693" spans="4:18" x14ac:dyDescent="0.35">
      <c r="D6693" s="21">
        <f t="shared" si="1047"/>
        <v>39726.624999983782</v>
      </c>
      <c r="E6693" s="21" t="b">
        <f t="shared" si="1040"/>
        <v>0</v>
      </c>
      <c r="F6693" s="21" t="b">
        <f t="shared" si="1041"/>
        <v>0</v>
      </c>
      <c r="G6693" s="20">
        <f t="shared" si="1042"/>
        <v>1</v>
      </c>
      <c r="H6693" s="20">
        <f t="shared" si="1043"/>
        <v>24</v>
      </c>
      <c r="I6693" s="20">
        <f t="shared" si="1048"/>
        <v>16</v>
      </c>
      <c r="J6693" s="21">
        <f t="shared" si="1049"/>
        <v>39726</v>
      </c>
      <c r="K6693" s="21"/>
      <c r="L6693" s="21" t="str">
        <f t="shared" si="1044"/>
        <v>Sunday</v>
      </c>
      <c r="M6693" s="20">
        <f t="shared" si="1045"/>
        <v>10</v>
      </c>
      <c r="N6693" s="19">
        <v>5152.5</v>
      </c>
      <c r="O6693" s="4">
        <f>MATCH(N6693-1,'Supply Data'!$K$12:$K$17)+1</f>
        <v>5</v>
      </c>
      <c r="P6693">
        <f>INDEX('Supply Data'!$L$12:$L$17,'Demand Data'!O6693)</f>
        <v>75</v>
      </c>
      <c r="R6693" t="str">
        <f t="shared" si="1046"/>
        <v>05-Oct-08 Sunday 16</v>
      </c>
    </row>
    <row r="6694" spans="4:18" x14ac:dyDescent="0.35">
      <c r="D6694" s="21">
        <f t="shared" si="1047"/>
        <v>39726.666666650446</v>
      </c>
      <c r="E6694" s="21" t="b">
        <f t="shared" si="1040"/>
        <v>0</v>
      </c>
      <c r="F6694" s="21" t="b">
        <f t="shared" si="1041"/>
        <v>0</v>
      </c>
      <c r="G6694" s="20">
        <f t="shared" si="1042"/>
        <v>1</v>
      </c>
      <c r="H6694" s="20">
        <f t="shared" si="1043"/>
        <v>24</v>
      </c>
      <c r="I6694" s="20">
        <f t="shared" si="1048"/>
        <v>17</v>
      </c>
      <c r="J6694" s="21">
        <f t="shared" si="1049"/>
        <v>39726</v>
      </c>
      <c r="K6694" s="21"/>
      <c r="L6694" s="21" t="str">
        <f t="shared" si="1044"/>
        <v>Sunday</v>
      </c>
      <c r="M6694" s="20">
        <f t="shared" si="1045"/>
        <v>10</v>
      </c>
      <c r="N6694" s="19">
        <v>5028</v>
      </c>
      <c r="O6694" s="4">
        <f>MATCH(N6694-1,'Supply Data'!$K$12:$K$17)+1</f>
        <v>5</v>
      </c>
      <c r="P6694">
        <f>INDEX('Supply Data'!$L$12:$L$17,'Demand Data'!O6694)</f>
        <v>75</v>
      </c>
      <c r="R6694" t="str">
        <f t="shared" si="1046"/>
        <v>05-Oct-08 Sunday 17</v>
      </c>
    </row>
    <row r="6695" spans="4:18" x14ac:dyDescent="0.35">
      <c r="D6695" s="21">
        <f t="shared" si="1047"/>
        <v>39726.70833331711</v>
      </c>
      <c r="E6695" s="21" t="b">
        <f t="shared" si="1040"/>
        <v>0</v>
      </c>
      <c r="F6695" s="21" t="b">
        <f t="shared" si="1041"/>
        <v>0</v>
      </c>
      <c r="G6695" s="20">
        <f t="shared" si="1042"/>
        <v>1</v>
      </c>
      <c r="H6695" s="20">
        <f t="shared" si="1043"/>
        <v>24</v>
      </c>
      <c r="I6695" s="20">
        <f t="shared" si="1048"/>
        <v>18</v>
      </c>
      <c r="J6695" s="21">
        <f t="shared" si="1049"/>
        <v>39726</v>
      </c>
      <c r="K6695" s="21"/>
      <c r="L6695" s="21" t="str">
        <f t="shared" si="1044"/>
        <v>Sunday</v>
      </c>
      <c r="M6695" s="20">
        <f t="shared" si="1045"/>
        <v>10</v>
      </c>
      <c r="N6695" s="19">
        <v>5502</v>
      </c>
      <c r="O6695" s="4">
        <f>MATCH(N6695-1,'Supply Data'!$K$12:$K$17)+1</f>
        <v>5</v>
      </c>
      <c r="P6695">
        <f>INDEX('Supply Data'!$L$12:$L$17,'Demand Data'!O6695)</f>
        <v>75</v>
      </c>
      <c r="R6695" t="str">
        <f t="shared" si="1046"/>
        <v>05-Oct-08 Sunday 18</v>
      </c>
    </row>
    <row r="6696" spans="4:18" x14ac:dyDescent="0.35">
      <c r="D6696" s="21">
        <f t="shared" si="1047"/>
        <v>39726.749999983775</v>
      </c>
      <c r="E6696" s="21" t="b">
        <f t="shared" si="1040"/>
        <v>0</v>
      </c>
      <c r="F6696" s="21" t="b">
        <f t="shared" si="1041"/>
        <v>0</v>
      </c>
      <c r="G6696" s="20">
        <f t="shared" si="1042"/>
        <v>1</v>
      </c>
      <c r="H6696" s="20">
        <f t="shared" si="1043"/>
        <v>24</v>
      </c>
      <c r="I6696" s="20">
        <f t="shared" si="1048"/>
        <v>19</v>
      </c>
      <c r="J6696" s="21">
        <f t="shared" si="1049"/>
        <v>39726</v>
      </c>
      <c r="K6696" s="21"/>
      <c r="L6696" s="21" t="str">
        <f t="shared" si="1044"/>
        <v>Sunday</v>
      </c>
      <c r="M6696" s="20">
        <f t="shared" si="1045"/>
        <v>10</v>
      </c>
      <c r="N6696" s="19">
        <v>5662.5</v>
      </c>
      <c r="O6696" s="4">
        <f>MATCH(N6696-1,'Supply Data'!$K$12:$K$17)+1</f>
        <v>5</v>
      </c>
      <c r="P6696">
        <f>INDEX('Supply Data'!$L$12:$L$17,'Demand Data'!O6696)</f>
        <v>75</v>
      </c>
      <c r="R6696" t="str">
        <f t="shared" si="1046"/>
        <v>05-Oct-08 Sunday 19</v>
      </c>
    </row>
    <row r="6697" spans="4:18" x14ac:dyDescent="0.35">
      <c r="D6697" s="21">
        <f t="shared" si="1047"/>
        <v>39726.791666650439</v>
      </c>
      <c r="E6697" s="21" t="b">
        <f t="shared" si="1040"/>
        <v>0</v>
      </c>
      <c r="F6697" s="21" t="b">
        <f t="shared" si="1041"/>
        <v>0</v>
      </c>
      <c r="G6697" s="20">
        <f t="shared" si="1042"/>
        <v>1</v>
      </c>
      <c r="H6697" s="20">
        <f t="shared" si="1043"/>
        <v>24</v>
      </c>
      <c r="I6697" s="20">
        <f t="shared" si="1048"/>
        <v>20</v>
      </c>
      <c r="J6697" s="21">
        <f t="shared" si="1049"/>
        <v>39726</v>
      </c>
      <c r="K6697" s="21"/>
      <c r="L6697" s="21" t="str">
        <f t="shared" si="1044"/>
        <v>Sunday</v>
      </c>
      <c r="M6697" s="20">
        <f t="shared" si="1045"/>
        <v>10</v>
      </c>
      <c r="N6697" s="19">
        <v>5439</v>
      </c>
      <c r="O6697" s="4">
        <f>MATCH(N6697-1,'Supply Data'!$K$12:$K$17)+1</f>
        <v>5</v>
      </c>
      <c r="P6697">
        <f>INDEX('Supply Data'!$L$12:$L$17,'Demand Data'!O6697)</f>
        <v>75</v>
      </c>
      <c r="R6697" t="str">
        <f t="shared" si="1046"/>
        <v>05-Oct-08 Sunday 20</v>
      </c>
    </row>
    <row r="6698" spans="4:18" x14ac:dyDescent="0.35">
      <c r="D6698" s="21">
        <f t="shared" si="1047"/>
        <v>39726.833333317103</v>
      </c>
      <c r="E6698" s="21" t="b">
        <f t="shared" si="1040"/>
        <v>0</v>
      </c>
      <c r="F6698" s="21" t="b">
        <f t="shared" si="1041"/>
        <v>0</v>
      </c>
      <c r="G6698" s="20">
        <f t="shared" si="1042"/>
        <v>1</v>
      </c>
      <c r="H6698" s="20">
        <f t="shared" si="1043"/>
        <v>24</v>
      </c>
      <c r="I6698" s="20">
        <f t="shared" si="1048"/>
        <v>21</v>
      </c>
      <c r="J6698" s="21">
        <f t="shared" si="1049"/>
        <v>39726</v>
      </c>
      <c r="K6698" s="21"/>
      <c r="L6698" s="21" t="str">
        <f t="shared" si="1044"/>
        <v>Sunday</v>
      </c>
      <c r="M6698" s="20">
        <f t="shared" si="1045"/>
        <v>10</v>
      </c>
      <c r="N6698" s="19">
        <v>5332.5</v>
      </c>
      <c r="O6698" s="4">
        <f>MATCH(N6698-1,'Supply Data'!$K$12:$K$17)+1</f>
        <v>5</v>
      </c>
      <c r="P6698">
        <f>INDEX('Supply Data'!$L$12:$L$17,'Demand Data'!O6698)</f>
        <v>75</v>
      </c>
      <c r="R6698" t="str">
        <f t="shared" si="1046"/>
        <v>05-Oct-08 Sunday 21</v>
      </c>
    </row>
    <row r="6699" spans="4:18" x14ac:dyDescent="0.35">
      <c r="D6699" s="21">
        <f t="shared" si="1047"/>
        <v>39726.874999983767</v>
      </c>
      <c r="E6699" s="21" t="b">
        <f t="shared" si="1040"/>
        <v>0</v>
      </c>
      <c r="F6699" s="21" t="b">
        <f t="shared" si="1041"/>
        <v>0</v>
      </c>
      <c r="G6699" s="20">
        <f t="shared" si="1042"/>
        <v>1</v>
      </c>
      <c r="H6699" s="20">
        <f t="shared" si="1043"/>
        <v>24</v>
      </c>
      <c r="I6699" s="20">
        <f t="shared" si="1048"/>
        <v>22</v>
      </c>
      <c r="J6699" s="21">
        <f t="shared" si="1049"/>
        <v>39726</v>
      </c>
      <c r="K6699" s="21"/>
      <c r="L6699" s="21" t="str">
        <f t="shared" si="1044"/>
        <v>Sunday</v>
      </c>
      <c r="M6699" s="20">
        <f t="shared" si="1045"/>
        <v>10</v>
      </c>
      <c r="N6699" s="19">
        <v>4924.5</v>
      </c>
      <c r="O6699" s="4">
        <f>MATCH(N6699-1,'Supply Data'!$K$12:$K$17)+1</f>
        <v>5</v>
      </c>
      <c r="P6699">
        <f>INDEX('Supply Data'!$L$12:$L$17,'Demand Data'!O6699)</f>
        <v>75</v>
      </c>
      <c r="R6699" t="str">
        <f t="shared" si="1046"/>
        <v>05-Oct-08 Sunday 22</v>
      </c>
    </row>
    <row r="6700" spans="4:18" x14ac:dyDescent="0.35">
      <c r="D6700" s="21">
        <f t="shared" si="1047"/>
        <v>39726.916666650432</v>
      </c>
      <c r="E6700" s="21" t="b">
        <f t="shared" si="1040"/>
        <v>0</v>
      </c>
      <c r="F6700" s="21" t="b">
        <f t="shared" si="1041"/>
        <v>0</v>
      </c>
      <c r="G6700" s="20">
        <f t="shared" si="1042"/>
        <v>1</v>
      </c>
      <c r="H6700" s="20">
        <f t="shared" si="1043"/>
        <v>24</v>
      </c>
      <c r="I6700" s="20">
        <f t="shared" si="1048"/>
        <v>23</v>
      </c>
      <c r="J6700" s="21">
        <f t="shared" si="1049"/>
        <v>39726</v>
      </c>
      <c r="K6700" s="21"/>
      <c r="L6700" s="21" t="str">
        <f t="shared" si="1044"/>
        <v>Sunday</v>
      </c>
      <c r="M6700" s="20">
        <f t="shared" si="1045"/>
        <v>10</v>
      </c>
      <c r="N6700" s="19">
        <v>4641</v>
      </c>
      <c r="O6700" s="4">
        <f>MATCH(N6700-1,'Supply Data'!$K$12:$K$17)+1</f>
        <v>4</v>
      </c>
      <c r="P6700">
        <f>INDEX('Supply Data'!$L$12:$L$17,'Demand Data'!O6700)</f>
        <v>50</v>
      </c>
      <c r="R6700" t="str">
        <f t="shared" si="1046"/>
        <v>05-Oct-08 Sunday 23</v>
      </c>
    </row>
    <row r="6701" spans="4:18" x14ac:dyDescent="0.35">
      <c r="D6701" s="21">
        <f t="shared" si="1047"/>
        <v>39726.958333317096</v>
      </c>
      <c r="E6701" s="21" t="b">
        <f t="shared" si="1040"/>
        <v>0</v>
      </c>
      <c r="F6701" s="21" t="b">
        <f t="shared" si="1041"/>
        <v>0</v>
      </c>
      <c r="G6701" s="20">
        <f t="shared" si="1042"/>
        <v>1</v>
      </c>
      <c r="H6701" s="20">
        <f t="shared" si="1043"/>
        <v>24</v>
      </c>
      <c r="I6701" s="20">
        <f t="shared" si="1048"/>
        <v>24</v>
      </c>
      <c r="J6701" s="21">
        <f t="shared" si="1049"/>
        <v>39726</v>
      </c>
      <c r="K6701" s="21"/>
      <c r="L6701" s="21" t="str">
        <f t="shared" si="1044"/>
        <v>Sunday</v>
      </c>
      <c r="M6701" s="20">
        <f t="shared" si="1045"/>
        <v>10</v>
      </c>
      <c r="N6701" s="19">
        <v>4369.5</v>
      </c>
      <c r="O6701" s="4">
        <f>MATCH(N6701-1,'Supply Data'!$K$12:$K$17)+1</f>
        <v>4</v>
      </c>
      <c r="P6701">
        <f>INDEX('Supply Data'!$L$12:$L$17,'Demand Data'!O6701)</f>
        <v>50</v>
      </c>
      <c r="R6701" t="str">
        <f t="shared" si="1046"/>
        <v>05-Oct-08 Sunday 24</v>
      </c>
    </row>
    <row r="6702" spans="4:18" x14ac:dyDescent="0.35">
      <c r="D6702" s="21">
        <f t="shared" si="1047"/>
        <v>39726.99999998376</v>
      </c>
      <c r="E6702" s="21" t="b">
        <f t="shared" si="1040"/>
        <v>0</v>
      </c>
      <c r="F6702" s="21" t="b">
        <f t="shared" si="1041"/>
        <v>0</v>
      </c>
      <c r="G6702" s="20">
        <f t="shared" si="1042"/>
        <v>1</v>
      </c>
      <c r="H6702" s="20">
        <f t="shared" si="1043"/>
        <v>24</v>
      </c>
      <c r="I6702" s="20">
        <f t="shared" si="1048"/>
        <v>1</v>
      </c>
      <c r="J6702" s="21">
        <f t="shared" si="1049"/>
        <v>39727</v>
      </c>
      <c r="K6702" s="21"/>
      <c r="L6702" s="21" t="str">
        <f t="shared" si="1044"/>
        <v>Monday</v>
      </c>
      <c r="M6702" s="20">
        <f t="shared" si="1045"/>
        <v>10</v>
      </c>
      <c r="N6702" s="19">
        <v>4224</v>
      </c>
      <c r="O6702" s="4">
        <f>MATCH(N6702-1,'Supply Data'!$K$12:$K$17)+1</f>
        <v>4</v>
      </c>
      <c r="P6702">
        <f>INDEX('Supply Data'!$L$12:$L$17,'Demand Data'!O6702)</f>
        <v>50</v>
      </c>
      <c r="R6702" t="str">
        <f t="shared" si="1046"/>
        <v>06-Oct-08 Monday 1</v>
      </c>
    </row>
    <row r="6703" spans="4:18" x14ac:dyDescent="0.35">
      <c r="D6703" s="21">
        <f t="shared" si="1047"/>
        <v>39727.041666650424</v>
      </c>
      <c r="E6703" s="21" t="b">
        <f t="shared" si="1040"/>
        <v>0</v>
      </c>
      <c r="F6703" s="21" t="b">
        <f t="shared" si="1041"/>
        <v>0</v>
      </c>
      <c r="G6703" s="20">
        <f t="shared" si="1042"/>
        <v>1</v>
      </c>
      <c r="H6703" s="20">
        <f t="shared" si="1043"/>
        <v>24</v>
      </c>
      <c r="I6703" s="20">
        <f t="shared" si="1048"/>
        <v>2</v>
      </c>
      <c r="J6703" s="21">
        <f t="shared" si="1049"/>
        <v>39727</v>
      </c>
      <c r="K6703" s="21"/>
      <c r="L6703" s="21" t="str">
        <f t="shared" si="1044"/>
        <v>Monday</v>
      </c>
      <c r="M6703" s="20">
        <f t="shared" si="1045"/>
        <v>10</v>
      </c>
      <c r="N6703" s="19">
        <v>4080</v>
      </c>
      <c r="O6703" s="4">
        <f>MATCH(N6703-1,'Supply Data'!$K$12:$K$17)+1</f>
        <v>4</v>
      </c>
      <c r="P6703">
        <f>INDEX('Supply Data'!$L$12:$L$17,'Demand Data'!O6703)</f>
        <v>50</v>
      </c>
      <c r="R6703" t="str">
        <f t="shared" si="1046"/>
        <v>06-Oct-08 Monday 2</v>
      </c>
    </row>
    <row r="6704" spans="4:18" x14ac:dyDescent="0.35">
      <c r="D6704" s="21">
        <f t="shared" si="1047"/>
        <v>39727.083333317089</v>
      </c>
      <c r="E6704" s="21" t="b">
        <f t="shared" si="1040"/>
        <v>0</v>
      </c>
      <c r="F6704" s="21" t="b">
        <f t="shared" si="1041"/>
        <v>0</v>
      </c>
      <c r="G6704" s="20">
        <f t="shared" si="1042"/>
        <v>1</v>
      </c>
      <c r="H6704" s="20">
        <f t="shared" si="1043"/>
        <v>24</v>
      </c>
      <c r="I6704" s="20">
        <f t="shared" si="1048"/>
        <v>3</v>
      </c>
      <c r="J6704" s="21">
        <f t="shared" si="1049"/>
        <v>39727</v>
      </c>
      <c r="K6704" s="21"/>
      <c r="L6704" s="21" t="str">
        <f t="shared" si="1044"/>
        <v>Monday</v>
      </c>
      <c r="M6704" s="20">
        <f t="shared" si="1045"/>
        <v>10</v>
      </c>
      <c r="N6704" s="19">
        <v>3997.5</v>
      </c>
      <c r="O6704" s="4">
        <f>MATCH(N6704-1,'Supply Data'!$K$12:$K$17)+1</f>
        <v>4</v>
      </c>
      <c r="P6704">
        <f>INDEX('Supply Data'!$L$12:$L$17,'Demand Data'!O6704)</f>
        <v>50</v>
      </c>
      <c r="R6704" t="str">
        <f t="shared" si="1046"/>
        <v>06-Oct-08 Monday 3</v>
      </c>
    </row>
    <row r="6705" spans="4:18" x14ac:dyDescent="0.35">
      <c r="D6705" s="21">
        <f t="shared" si="1047"/>
        <v>39727.124999983753</v>
      </c>
      <c r="E6705" s="21" t="b">
        <f t="shared" si="1040"/>
        <v>0</v>
      </c>
      <c r="F6705" s="21" t="b">
        <f t="shared" si="1041"/>
        <v>0</v>
      </c>
      <c r="G6705" s="20">
        <f t="shared" si="1042"/>
        <v>1</v>
      </c>
      <c r="H6705" s="20">
        <f t="shared" si="1043"/>
        <v>24</v>
      </c>
      <c r="I6705" s="20">
        <f t="shared" si="1048"/>
        <v>4</v>
      </c>
      <c r="J6705" s="21">
        <f t="shared" si="1049"/>
        <v>39727</v>
      </c>
      <c r="K6705" s="21"/>
      <c r="L6705" s="21" t="str">
        <f t="shared" si="1044"/>
        <v>Monday</v>
      </c>
      <c r="M6705" s="20">
        <f t="shared" si="1045"/>
        <v>10</v>
      </c>
      <c r="N6705" s="19">
        <v>3877.5</v>
      </c>
      <c r="O6705" s="4">
        <f>MATCH(N6705-1,'Supply Data'!$K$12:$K$17)+1</f>
        <v>4</v>
      </c>
      <c r="P6705">
        <f>INDEX('Supply Data'!$L$12:$L$17,'Demand Data'!O6705)</f>
        <v>50</v>
      </c>
      <c r="R6705" t="str">
        <f t="shared" si="1046"/>
        <v>06-Oct-08 Monday 4</v>
      </c>
    </row>
    <row r="6706" spans="4:18" x14ac:dyDescent="0.35">
      <c r="D6706" s="21">
        <f t="shared" si="1047"/>
        <v>39727.166666650417</v>
      </c>
      <c r="E6706" s="21" t="b">
        <f t="shared" si="1040"/>
        <v>0</v>
      </c>
      <c r="F6706" s="21" t="b">
        <f t="shared" si="1041"/>
        <v>0</v>
      </c>
      <c r="G6706" s="20">
        <f t="shared" si="1042"/>
        <v>1</v>
      </c>
      <c r="H6706" s="20">
        <f t="shared" si="1043"/>
        <v>24</v>
      </c>
      <c r="I6706" s="20">
        <f t="shared" si="1048"/>
        <v>5</v>
      </c>
      <c r="J6706" s="21">
        <f t="shared" si="1049"/>
        <v>39727</v>
      </c>
      <c r="K6706" s="21"/>
      <c r="L6706" s="21" t="str">
        <f t="shared" si="1044"/>
        <v>Monday</v>
      </c>
      <c r="M6706" s="20">
        <f t="shared" si="1045"/>
        <v>10</v>
      </c>
      <c r="N6706" s="19">
        <v>3850.5</v>
      </c>
      <c r="O6706" s="4">
        <f>MATCH(N6706-1,'Supply Data'!$K$12:$K$17)+1</f>
        <v>4</v>
      </c>
      <c r="P6706">
        <f>INDEX('Supply Data'!$L$12:$L$17,'Demand Data'!O6706)</f>
        <v>50</v>
      </c>
      <c r="R6706" t="str">
        <f t="shared" si="1046"/>
        <v>06-Oct-08 Monday 5</v>
      </c>
    </row>
    <row r="6707" spans="4:18" x14ac:dyDescent="0.35">
      <c r="D6707" s="21">
        <f t="shared" si="1047"/>
        <v>39727.208333317081</v>
      </c>
      <c r="E6707" s="21" t="b">
        <f t="shared" si="1040"/>
        <v>0</v>
      </c>
      <c r="F6707" s="21" t="b">
        <f t="shared" si="1041"/>
        <v>0</v>
      </c>
      <c r="G6707" s="20">
        <f t="shared" si="1042"/>
        <v>1</v>
      </c>
      <c r="H6707" s="20">
        <f t="shared" si="1043"/>
        <v>24</v>
      </c>
      <c r="I6707" s="20">
        <f t="shared" si="1048"/>
        <v>6</v>
      </c>
      <c r="J6707" s="21">
        <f t="shared" si="1049"/>
        <v>39727</v>
      </c>
      <c r="K6707" s="21"/>
      <c r="L6707" s="21" t="str">
        <f t="shared" si="1044"/>
        <v>Monday</v>
      </c>
      <c r="M6707" s="20">
        <f t="shared" si="1045"/>
        <v>10</v>
      </c>
      <c r="N6707" s="19">
        <v>3765</v>
      </c>
      <c r="O6707" s="4">
        <f>MATCH(N6707-1,'Supply Data'!$K$12:$K$17)+1</f>
        <v>4</v>
      </c>
      <c r="P6707">
        <f>INDEX('Supply Data'!$L$12:$L$17,'Demand Data'!O6707)</f>
        <v>50</v>
      </c>
      <c r="R6707" t="str">
        <f t="shared" si="1046"/>
        <v>06-Oct-08 Monday 6</v>
      </c>
    </row>
    <row r="6708" spans="4:18" x14ac:dyDescent="0.35">
      <c r="D6708" s="21">
        <f t="shared" si="1047"/>
        <v>39727.249999983746</v>
      </c>
      <c r="E6708" s="21" t="b">
        <f t="shared" si="1040"/>
        <v>0</v>
      </c>
      <c r="F6708" s="21" t="b">
        <f t="shared" si="1041"/>
        <v>0</v>
      </c>
      <c r="G6708" s="20">
        <f t="shared" si="1042"/>
        <v>1</v>
      </c>
      <c r="H6708" s="20">
        <f t="shared" si="1043"/>
        <v>24</v>
      </c>
      <c r="I6708" s="20">
        <f t="shared" si="1048"/>
        <v>7</v>
      </c>
      <c r="J6708" s="21">
        <f t="shared" si="1049"/>
        <v>39727</v>
      </c>
      <c r="K6708" s="21"/>
      <c r="L6708" s="21" t="str">
        <f t="shared" si="1044"/>
        <v>Monday</v>
      </c>
      <c r="M6708" s="20">
        <f t="shared" si="1045"/>
        <v>10</v>
      </c>
      <c r="N6708" s="19">
        <v>3550.5</v>
      </c>
      <c r="O6708" s="4">
        <f>MATCH(N6708-1,'Supply Data'!$K$12:$K$17)+1</f>
        <v>3</v>
      </c>
      <c r="P6708">
        <f>INDEX('Supply Data'!$L$12:$L$17,'Demand Data'!O6708)</f>
        <v>23</v>
      </c>
      <c r="R6708" t="str">
        <f t="shared" si="1046"/>
        <v>06-Oct-08 Monday 7</v>
      </c>
    </row>
    <row r="6709" spans="4:18" x14ac:dyDescent="0.35">
      <c r="D6709" s="21">
        <f t="shared" si="1047"/>
        <v>39727.29166665041</v>
      </c>
      <c r="E6709" s="21" t="b">
        <f t="shared" si="1040"/>
        <v>0</v>
      </c>
      <c r="F6709" s="21" t="b">
        <f t="shared" si="1041"/>
        <v>0</v>
      </c>
      <c r="G6709" s="20">
        <f t="shared" si="1042"/>
        <v>1</v>
      </c>
      <c r="H6709" s="20">
        <f t="shared" si="1043"/>
        <v>24</v>
      </c>
      <c r="I6709" s="20">
        <f t="shared" si="1048"/>
        <v>8</v>
      </c>
      <c r="J6709" s="21">
        <f t="shared" si="1049"/>
        <v>39727</v>
      </c>
      <c r="K6709" s="21"/>
      <c r="L6709" s="21" t="str">
        <f t="shared" si="1044"/>
        <v>Monday</v>
      </c>
      <c r="M6709" s="20">
        <f t="shared" si="1045"/>
        <v>10</v>
      </c>
      <c r="N6709" s="19">
        <v>3592.5</v>
      </c>
      <c r="O6709" s="4">
        <f>MATCH(N6709-1,'Supply Data'!$K$12:$K$17)+1</f>
        <v>3</v>
      </c>
      <c r="P6709">
        <f>INDEX('Supply Data'!$L$12:$L$17,'Demand Data'!O6709)</f>
        <v>23</v>
      </c>
      <c r="R6709" t="str">
        <f t="shared" si="1046"/>
        <v>06-Oct-08 Monday 8</v>
      </c>
    </row>
    <row r="6710" spans="4:18" x14ac:dyDescent="0.35">
      <c r="D6710" s="21">
        <f t="shared" si="1047"/>
        <v>39727.333333317074</v>
      </c>
      <c r="E6710" s="21" t="b">
        <f t="shared" si="1040"/>
        <v>0</v>
      </c>
      <c r="F6710" s="21" t="b">
        <f t="shared" si="1041"/>
        <v>0</v>
      </c>
      <c r="G6710" s="20">
        <f t="shared" si="1042"/>
        <v>1</v>
      </c>
      <c r="H6710" s="20">
        <f t="shared" si="1043"/>
        <v>24</v>
      </c>
      <c r="I6710" s="20">
        <f t="shared" si="1048"/>
        <v>9</v>
      </c>
      <c r="J6710" s="21">
        <f t="shared" si="1049"/>
        <v>39727</v>
      </c>
      <c r="K6710" s="21"/>
      <c r="L6710" s="21" t="str">
        <f t="shared" si="1044"/>
        <v>Monday</v>
      </c>
      <c r="M6710" s="20">
        <f t="shared" si="1045"/>
        <v>10</v>
      </c>
      <c r="N6710" s="19">
        <v>3820.5</v>
      </c>
      <c r="O6710" s="4">
        <f>MATCH(N6710-1,'Supply Data'!$K$12:$K$17)+1</f>
        <v>4</v>
      </c>
      <c r="P6710">
        <f>INDEX('Supply Data'!$L$12:$L$17,'Demand Data'!O6710)</f>
        <v>50</v>
      </c>
      <c r="R6710" t="str">
        <f t="shared" si="1046"/>
        <v>06-Oct-08 Monday 9</v>
      </c>
    </row>
    <row r="6711" spans="4:18" x14ac:dyDescent="0.35">
      <c r="D6711" s="21">
        <f t="shared" si="1047"/>
        <v>39727.374999983738</v>
      </c>
      <c r="E6711" s="21" t="b">
        <f t="shared" si="1040"/>
        <v>0</v>
      </c>
      <c r="F6711" s="21" t="b">
        <f t="shared" si="1041"/>
        <v>0</v>
      </c>
      <c r="G6711" s="20">
        <f t="shared" si="1042"/>
        <v>1</v>
      </c>
      <c r="H6711" s="20">
        <f t="shared" si="1043"/>
        <v>24</v>
      </c>
      <c r="I6711" s="20">
        <f t="shared" si="1048"/>
        <v>10</v>
      </c>
      <c r="J6711" s="21">
        <f t="shared" si="1049"/>
        <v>39727</v>
      </c>
      <c r="K6711" s="21"/>
      <c r="L6711" s="21" t="str">
        <f t="shared" si="1044"/>
        <v>Monday</v>
      </c>
      <c r="M6711" s="20">
        <f t="shared" si="1045"/>
        <v>10</v>
      </c>
      <c r="N6711" s="19">
        <v>4060.5</v>
      </c>
      <c r="O6711" s="4">
        <f>MATCH(N6711-1,'Supply Data'!$K$12:$K$17)+1</f>
        <v>4</v>
      </c>
      <c r="P6711">
        <f>INDEX('Supply Data'!$L$12:$L$17,'Demand Data'!O6711)</f>
        <v>50</v>
      </c>
      <c r="R6711" t="str">
        <f t="shared" si="1046"/>
        <v>06-Oct-08 Monday 10</v>
      </c>
    </row>
    <row r="6712" spans="4:18" x14ac:dyDescent="0.35">
      <c r="D6712" s="21">
        <f t="shared" si="1047"/>
        <v>39727.416666650402</v>
      </c>
      <c r="E6712" s="21" t="b">
        <f t="shared" si="1040"/>
        <v>0</v>
      </c>
      <c r="F6712" s="21" t="b">
        <f t="shared" si="1041"/>
        <v>0</v>
      </c>
      <c r="G6712" s="20">
        <f t="shared" si="1042"/>
        <v>1</v>
      </c>
      <c r="H6712" s="20">
        <f t="shared" si="1043"/>
        <v>24</v>
      </c>
      <c r="I6712" s="20">
        <f t="shared" si="1048"/>
        <v>11</v>
      </c>
      <c r="J6712" s="21">
        <f t="shared" si="1049"/>
        <v>39727</v>
      </c>
      <c r="K6712" s="21"/>
      <c r="L6712" s="21" t="str">
        <f t="shared" si="1044"/>
        <v>Monday</v>
      </c>
      <c r="M6712" s="20">
        <f t="shared" si="1045"/>
        <v>10</v>
      </c>
      <c r="N6712" s="19">
        <v>4272</v>
      </c>
      <c r="O6712" s="4">
        <f>MATCH(N6712-1,'Supply Data'!$K$12:$K$17)+1</f>
        <v>4</v>
      </c>
      <c r="P6712">
        <f>INDEX('Supply Data'!$L$12:$L$17,'Demand Data'!O6712)</f>
        <v>50</v>
      </c>
      <c r="R6712" t="str">
        <f t="shared" si="1046"/>
        <v>06-Oct-08 Monday 11</v>
      </c>
    </row>
    <row r="6713" spans="4:18" x14ac:dyDescent="0.35">
      <c r="D6713" s="21">
        <f t="shared" si="1047"/>
        <v>39727.458333317067</v>
      </c>
      <c r="E6713" s="21" t="b">
        <f t="shared" si="1040"/>
        <v>0</v>
      </c>
      <c r="F6713" s="21" t="b">
        <f t="shared" si="1041"/>
        <v>0</v>
      </c>
      <c r="G6713" s="20">
        <f t="shared" si="1042"/>
        <v>1</v>
      </c>
      <c r="H6713" s="20">
        <f t="shared" si="1043"/>
        <v>24</v>
      </c>
      <c r="I6713" s="20">
        <f t="shared" si="1048"/>
        <v>12</v>
      </c>
      <c r="J6713" s="21">
        <f t="shared" si="1049"/>
        <v>39727</v>
      </c>
      <c r="K6713" s="21"/>
      <c r="L6713" s="21" t="str">
        <f t="shared" si="1044"/>
        <v>Monday</v>
      </c>
      <c r="M6713" s="20">
        <f t="shared" si="1045"/>
        <v>10</v>
      </c>
      <c r="N6713" s="19">
        <v>4077</v>
      </c>
      <c r="O6713" s="4">
        <f>MATCH(N6713-1,'Supply Data'!$K$12:$K$17)+1</f>
        <v>4</v>
      </c>
      <c r="P6713">
        <f>INDEX('Supply Data'!$L$12:$L$17,'Demand Data'!O6713)</f>
        <v>50</v>
      </c>
      <c r="R6713" t="str">
        <f t="shared" si="1046"/>
        <v>06-Oct-08 Monday 12</v>
      </c>
    </row>
    <row r="6714" spans="4:18" x14ac:dyDescent="0.35">
      <c r="D6714" s="21">
        <f t="shared" si="1047"/>
        <v>39727.499999983731</v>
      </c>
      <c r="E6714" s="21" t="b">
        <f t="shared" si="1040"/>
        <v>0</v>
      </c>
      <c r="F6714" s="21" t="b">
        <f t="shared" si="1041"/>
        <v>0</v>
      </c>
      <c r="G6714" s="20">
        <f t="shared" si="1042"/>
        <v>1</v>
      </c>
      <c r="H6714" s="20">
        <f t="shared" si="1043"/>
        <v>24</v>
      </c>
      <c r="I6714" s="20">
        <f t="shared" si="1048"/>
        <v>13</v>
      </c>
      <c r="J6714" s="21">
        <f t="shared" si="1049"/>
        <v>39727</v>
      </c>
      <c r="K6714" s="21"/>
      <c r="L6714" s="21" t="str">
        <f t="shared" si="1044"/>
        <v>Monday</v>
      </c>
      <c r="M6714" s="20">
        <f t="shared" si="1045"/>
        <v>10</v>
      </c>
      <c r="N6714" s="19">
        <v>4167</v>
      </c>
      <c r="O6714" s="4">
        <f>MATCH(N6714-1,'Supply Data'!$K$12:$K$17)+1</f>
        <v>4</v>
      </c>
      <c r="P6714">
        <f>INDEX('Supply Data'!$L$12:$L$17,'Demand Data'!O6714)</f>
        <v>50</v>
      </c>
      <c r="R6714" t="str">
        <f t="shared" si="1046"/>
        <v>06-Oct-08 Monday 13</v>
      </c>
    </row>
    <row r="6715" spans="4:18" x14ac:dyDescent="0.35">
      <c r="D6715" s="21">
        <f t="shared" si="1047"/>
        <v>39727.541666650395</v>
      </c>
      <c r="E6715" s="21" t="b">
        <f t="shared" si="1040"/>
        <v>0</v>
      </c>
      <c r="F6715" s="21" t="b">
        <f t="shared" si="1041"/>
        <v>0</v>
      </c>
      <c r="G6715" s="20">
        <f t="shared" si="1042"/>
        <v>1</v>
      </c>
      <c r="H6715" s="20">
        <f t="shared" si="1043"/>
        <v>24</v>
      </c>
      <c r="I6715" s="20">
        <f t="shared" si="1048"/>
        <v>14</v>
      </c>
      <c r="J6715" s="21">
        <f t="shared" si="1049"/>
        <v>39727</v>
      </c>
      <c r="K6715" s="21"/>
      <c r="L6715" s="21" t="str">
        <f t="shared" si="1044"/>
        <v>Monday</v>
      </c>
      <c r="M6715" s="20">
        <f t="shared" si="1045"/>
        <v>10</v>
      </c>
      <c r="N6715" s="19">
        <v>4261.5</v>
      </c>
      <c r="O6715" s="4">
        <f>MATCH(N6715-1,'Supply Data'!$K$12:$K$17)+1</f>
        <v>4</v>
      </c>
      <c r="P6715">
        <f>INDEX('Supply Data'!$L$12:$L$17,'Demand Data'!O6715)</f>
        <v>50</v>
      </c>
      <c r="R6715" t="str">
        <f t="shared" si="1046"/>
        <v>06-Oct-08 Monday 14</v>
      </c>
    </row>
    <row r="6716" spans="4:18" x14ac:dyDescent="0.35">
      <c r="D6716" s="21">
        <f t="shared" si="1047"/>
        <v>39727.583333317059</v>
      </c>
      <c r="E6716" s="21" t="b">
        <f t="shared" si="1040"/>
        <v>0</v>
      </c>
      <c r="F6716" s="21" t="b">
        <f t="shared" si="1041"/>
        <v>0</v>
      </c>
      <c r="G6716" s="20">
        <f t="shared" si="1042"/>
        <v>1</v>
      </c>
      <c r="H6716" s="20">
        <f t="shared" si="1043"/>
        <v>24</v>
      </c>
      <c r="I6716" s="20">
        <f t="shared" si="1048"/>
        <v>15</v>
      </c>
      <c r="J6716" s="21">
        <f t="shared" si="1049"/>
        <v>39727</v>
      </c>
      <c r="K6716" s="21"/>
      <c r="L6716" s="21" t="str">
        <f t="shared" si="1044"/>
        <v>Monday</v>
      </c>
      <c r="M6716" s="20">
        <f t="shared" si="1045"/>
        <v>10</v>
      </c>
      <c r="N6716" s="19">
        <v>4180.5</v>
      </c>
      <c r="O6716" s="4">
        <f>MATCH(N6716-1,'Supply Data'!$K$12:$K$17)+1</f>
        <v>4</v>
      </c>
      <c r="P6716">
        <f>INDEX('Supply Data'!$L$12:$L$17,'Demand Data'!O6716)</f>
        <v>50</v>
      </c>
      <c r="R6716" t="str">
        <f t="shared" si="1046"/>
        <v>06-Oct-08 Monday 15</v>
      </c>
    </row>
    <row r="6717" spans="4:18" x14ac:dyDescent="0.35">
      <c r="D6717" s="21">
        <f t="shared" si="1047"/>
        <v>39727.624999983724</v>
      </c>
      <c r="E6717" s="21" t="b">
        <f t="shared" si="1040"/>
        <v>0</v>
      </c>
      <c r="F6717" s="21" t="b">
        <f t="shared" si="1041"/>
        <v>0</v>
      </c>
      <c r="G6717" s="20">
        <f t="shared" si="1042"/>
        <v>1</v>
      </c>
      <c r="H6717" s="20">
        <f t="shared" si="1043"/>
        <v>24</v>
      </c>
      <c r="I6717" s="20">
        <f t="shared" si="1048"/>
        <v>16</v>
      </c>
      <c r="J6717" s="21">
        <f t="shared" si="1049"/>
        <v>39727</v>
      </c>
      <c r="K6717" s="21"/>
      <c r="L6717" s="21" t="str">
        <f t="shared" si="1044"/>
        <v>Monday</v>
      </c>
      <c r="M6717" s="20">
        <f t="shared" si="1045"/>
        <v>10</v>
      </c>
      <c r="N6717" s="19">
        <v>4035</v>
      </c>
      <c r="O6717" s="4">
        <f>MATCH(N6717-1,'Supply Data'!$K$12:$K$17)+1</f>
        <v>4</v>
      </c>
      <c r="P6717">
        <f>INDEX('Supply Data'!$L$12:$L$17,'Demand Data'!O6717)</f>
        <v>50</v>
      </c>
      <c r="R6717" t="str">
        <f t="shared" si="1046"/>
        <v>06-Oct-08 Monday 16</v>
      </c>
    </row>
    <row r="6718" spans="4:18" x14ac:dyDescent="0.35">
      <c r="D6718" s="21">
        <f t="shared" si="1047"/>
        <v>39727.666666650388</v>
      </c>
      <c r="E6718" s="21" t="b">
        <f t="shared" si="1040"/>
        <v>0</v>
      </c>
      <c r="F6718" s="21" t="b">
        <f t="shared" si="1041"/>
        <v>0</v>
      </c>
      <c r="G6718" s="20">
        <f t="shared" si="1042"/>
        <v>1</v>
      </c>
      <c r="H6718" s="20">
        <f t="shared" si="1043"/>
        <v>24</v>
      </c>
      <c r="I6718" s="20">
        <f t="shared" si="1048"/>
        <v>17</v>
      </c>
      <c r="J6718" s="21">
        <f t="shared" si="1049"/>
        <v>39727</v>
      </c>
      <c r="K6718" s="21"/>
      <c r="L6718" s="21" t="str">
        <f t="shared" si="1044"/>
        <v>Monday</v>
      </c>
      <c r="M6718" s="20">
        <f t="shared" si="1045"/>
        <v>10</v>
      </c>
      <c r="N6718" s="19">
        <v>4056</v>
      </c>
      <c r="O6718" s="4">
        <f>MATCH(N6718-1,'Supply Data'!$K$12:$K$17)+1</f>
        <v>4</v>
      </c>
      <c r="P6718">
        <f>INDEX('Supply Data'!$L$12:$L$17,'Demand Data'!O6718)</f>
        <v>50</v>
      </c>
      <c r="R6718" t="str">
        <f t="shared" si="1046"/>
        <v>06-Oct-08 Monday 17</v>
      </c>
    </row>
    <row r="6719" spans="4:18" x14ac:dyDescent="0.35">
      <c r="D6719" s="21">
        <f t="shared" si="1047"/>
        <v>39727.708333317052</v>
      </c>
      <c r="E6719" s="21" t="b">
        <f t="shared" si="1040"/>
        <v>0</v>
      </c>
      <c r="F6719" s="21" t="b">
        <f t="shared" si="1041"/>
        <v>0</v>
      </c>
      <c r="G6719" s="20">
        <f t="shared" si="1042"/>
        <v>1</v>
      </c>
      <c r="H6719" s="20">
        <f t="shared" si="1043"/>
        <v>24</v>
      </c>
      <c r="I6719" s="20">
        <f t="shared" si="1048"/>
        <v>18</v>
      </c>
      <c r="J6719" s="21">
        <f t="shared" si="1049"/>
        <v>39727</v>
      </c>
      <c r="K6719" s="21"/>
      <c r="L6719" s="21" t="str">
        <f t="shared" si="1044"/>
        <v>Monday</v>
      </c>
      <c r="M6719" s="20">
        <f t="shared" si="1045"/>
        <v>10</v>
      </c>
      <c r="N6719" s="19">
        <v>4738.5</v>
      </c>
      <c r="O6719" s="4">
        <f>MATCH(N6719-1,'Supply Data'!$K$12:$K$17)+1</f>
        <v>4</v>
      </c>
      <c r="P6719">
        <f>INDEX('Supply Data'!$L$12:$L$17,'Demand Data'!O6719)</f>
        <v>50</v>
      </c>
      <c r="R6719" t="str">
        <f t="shared" si="1046"/>
        <v>06-Oct-08 Monday 18</v>
      </c>
    </row>
    <row r="6720" spans="4:18" x14ac:dyDescent="0.35">
      <c r="D6720" s="21">
        <f t="shared" si="1047"/>
        <v>39727.749999983716</v>
      </c>
      <c r="E6720" s="21" t="b">
        <f t="shared" si="1040"/>
        <v>0</v>
      </c>
      <c r="F6720" s="21" t="b">
        <f t="shared" si="1041"/>
        <v>0</v>
      </c>
      <c r="G6720" s="20">
        <f t="shared" si="1042"/>
        <v>1</v>
      </c>
      <c r="H6720" s="20">
        <f t="shared" si="1043"/>
        <v>24</v>
      </c>
      <c r="I6720" s="20">
        <f t="shared" si="1048"/>
        <v>19</v>
      </c>
      <c r="J6720" s="21">
        <f t="shared" si="1049"/>
        <v>39727</v>
      </c>
      <c r="K6720" s="21"/>
      <c r="L6720" s="21" t="str">
        <f t="shared" si="1044"/>
        <v>Monday</v>
      </c>
      <c r="M6720" s="20">
        <f t="shared" si="1045"/>
        <v>10</v>
      </c>
      <c r="N6720" s="19">
        <v>5055</v>
      </c>
      <c r="O6720" s="4">
        <f>MATCH(N6720-1,'Supply Data'!$K$12:$K$17)+1</f>
        <v>5</v>
      </c>
      <c r="P6720">
        <f>INDEX('Supply Data'!$L$12:$L$17,'Demand Data'!O6720)</f>
        <v>75</v>
      </c>
      <c r="R6720" t="str">
        <f t="shared" si="1046"/>
        <v>06-Oct-08 Monday 19</v>
      </c>
    </row>
    <row r="6721" spans="4:18" x14ac:dyDescent="0.35">
      <c r="D6721" s="21">
        <f t="shared" si="1047"/>
        <v>39727.791666650381</v>
      </c>
      <c r="E6721" s="21" t="b">
        <f t="shared" si="1040"/>
        <v>0</v>
      </c>
      <c r="F6721" s="21" t="b">
        <f t="shared" si="1041"/>
        <v>0</v>
      </c>
      <c r="G6721" s="20">
        <f t="shared" si="1042"/>
        <v>1</v>
      </c>
      <c r="H6721" s="20">
        <f t="shared" si="1043"/>
        <v>24</v>
      </c>
      <c r="I6721" s="20">
        <f t="shared" si="1048"/>
        <v>20</v>
      </c>
      <c r="J6721" s="21">
        <f t="shared" si="1049"/>
        <v>39727</v>
      </c>
      <c r="K6721" s="21"/>
      <c r="L6721" s="21" t="str">
        <f t="shared" si="1044"/>
        <v>Monday</v>
      </c>
      <c r="M6721" s="20">
        <f t="shared" si="1045"/>
        <v>10</v>
      </c>
      <c r="N6721" s="19">
        <v>5008.5</v>
      </c>
      <c r="O6721" s="4">
        <f>MATCH(N6721-1,'Supply Data'!$K$12:$K$17)+1</f>
        <v>5</v>
      </c>
      <c r="P6721">
        <f>INDEX('Supply Data'!$L$12:$L$17,'Demand Data'!O6721)</f>
        <v>75</v>
      </c>
      <c r="R6721" t="str">
        <f t="shared" si="1046"/>
        <v>06-Oct-08 Monday 20</v>
      </c>
    </row>
    <row r="6722" spans="4:18" x14ac:dyDescent="0.35">
      <c r="D6722" s="21">
        <f t="shared" si="1047"/>
        <v>39727.833333317045</v>
      </c>
      <c r="E6722" s="21" t="b">
        <f t="shared" si="1040"/>
        <v>0</v>
      </c>
      <c r="F6722" s="21" t="b">
        <f t="shared" si="1041"/>
        <v>0</v>
      </c>
      <c r="G6722" s="20">
        <f t="shared" si="1042"/>
        <v>1</v>
      </c>
      <c r="H6722" s="20">
        <f t="shared" si="1043"/>
        <v>24</v>
      </c>
      <c r="I6722" s="20">
        <f t="shared" si="1048"/>
        <v>21</v>
      </c>
      <c r="J6722" s="21">
        <f t="shared" si="1049"/>
        <v>39727</v>
      </c>
      <c r="K6722" s="21"/>
      <c r="L6722" s="21" t="str">
        <f t="shared" si="1044"/>
        <v>Monday</v>
      </c>
      <c r="M6722" s="20">
        <f t="shared" si="1045"/>
        <v>10</v>
      </c>
      <c r="N6722" s="19">
        <v>4872</v>
      </c>
      <c r="O6722" s="4">
        <f>MATCH(N6722-1,'Supply Data'!$K$12:$K$17)+1</f>
        <v>5</v>
      </c>
      <c r="P6722">
        <f>INDEX('Supply Data'!$L$12:$L$17,'Demand Data'!O6722)</f>
        <v>75</v>
      </c>
      <c r="R6722" t="str">
        <f t="shared" si="1046"/>
        <v>06-Oct-08 Monday 21</v>
      </c>
    </row>
    <row r="6723" spans="4:18" x14ac:dyDescent="0.35">
      <c r="D6723" s="21">
        <f t="shared" si="1047"/>
        <v>39727.874999983709</v>
      </c>
      <c r="E6723" s="21" t="b">
        <f t="shared" si="1040"/>
        <v>0</v>
      </c>
      <c r="F6723" s="21" t="b">
        <f t="shared" si="1041"/>
        <v>0</v>
      </c>
      <c r="G6723" s="20">
        <f t="shared" si="1042"/>
        <v>1</v>
      </c>
      <c r="H6723" s="20">
        <f t="shared" si="1043"/>
        <v>24</v>
      </c>
      <c r="I6723" s="20">
        <f t="shared" si="1048"/>
        <v>22</v>
      </c>
      <c r="J6723" s="21">
        <f t="shared" si="1049"/>
        <v>39727</v>
      </c>
      <c r="K6723" s="21"/>
      <c r="L6723" s="21" t="str">
        <f t="shared" si="1044"/>
        <v>Monday</v>
      </c>
      <c r="M6723" s="20">
        <f t="shared" si="1045"/>
        <v>10</v>
      </c>
      <c r="N6723" s="19">
        <v>4549.5</v>
      </c>
      <c r="O6723" s="4">
        <f>MATCH(N6723-1,'Supply Data'!$K$12:$K$17)+1</f>
        <v>4</v>
      </c>
      <c r="P6723">
        <f>INDEX('Supply Data'!$L$12:$L$17,'Demand Data'!O6723)</f>
        <v>50</v>
      </c>
      <c r="R6723" t="str">
        <f t="shared" si="1046"/>
        <v>06-Oct-08 Monday 22</v>
      </c>
    </row>
    <row r="6724" spans="4:18" x14ac:dyDescent="0.35">
      <c r="D6724" s="21">
        <f t="shared" si="1047"/>
        <v>39727.916666650373</v>
      </c>
      <c r="E6724" s="21" t="b">
        <f t="shared" si="1040"/>
        <v>0</v>
      </c>
      <c r="F6724" s="21" t="b">
        <f t="shared" si="1041"/>
        <v>0</v>
      </c>
      <c r="G6724" s="20">
        <f t="shared" si="1042"/>
        <v>1</v>
      </c>
      <c r="H6724" s="20">
        <f t="shared" si="1043"/>
        <v>24</v>
      </c>
      <c r="I6724" s="20">
        <f t="shared" si="1048"/>
        <v>23</v>
      </c>
      <c r="J6724" s="21">
        <f t="shared" si="1049"/>
        <v>39727</v>
      </c>
      <c r="K6724" s="21"/>
      <c r="L6724" s="21" t="str">
        <f t="shared" si="1044"/>
        <v>Monday</v>
      </c>
      <c r="M6724" s="20">
        <f t="shared" si="1045"/>
        <v>10</v>
      </c>
      <c r="N6724" s="19">
        <v>4245</v>
      </c>
      <c r="O6724" s="4">
        <f>MATCH(N6724-1,'Supply Data'!$K$12:$K$17)+1</f>
        <v>4</v>
      </c>
      <c r="P6724">
        <f>INDEX('Supply Data'!$L$12:$L$17,'Demand Data'!O6724)</f>
        <v>50</v>
      </c>
      <c r="R6724" t="str">
        <f t="shared" si="1046"/>
        <v>06-Oct-08 Monday 23</v>
      </c>
    </row>
    <row r="6725" spans="4:18" x14ac:dyDescent="0.35">
      <c r="D6725" s="21">
        <f t="shared" si="1047"/>
        <v>39727.958333317038</v>
      </c>
      <c r="E6725" s="21" t="b">
        <f t="shared" si="1040"/>
        <v>0</v>
      </c>
      <c r="F6725" s="21" t="b">
        <f t="shared" si="1041"/>
        <v>0</v>
      </c>
      <c r="G6725" s="20">
        <f t="shared" si="1042"/>
        <v>1</v>
      </c>
      <c r="H6725" s="20">
        <f t="shared" si="1043"/>
        <v>24</v>
      </c>
      <c r="I6725" s="20">
        <f t="shared" si="1048"/>
        <v>24</v>
      </c>
      <c r="J6725" s="21">
        <f t="shared" si="1049"/>
        <v>39727</v>
      </c>
      <c r="K6725" s="21"/>
      <c r="L6725" s="21" t="str">
        <f t="shared" si="1044"/>
        <v>Monday</v>
      </c>
      <c r="M6725" s="20">
        <f t="shared" si="1045"/>
        <v>10</v>
      </c>
      <c r="N6725" s="19">
        <v>3997.5</v>
      </c>
      <c r="O6725" s="4">
        <f>MATCH(N6725-1,'Supply Data'!$K$12:$K$17)+1</f>
        <v>4</v>
      </c>
      <c r="P6725">
        <f>INDEX('Supply Data'!$L$12:$L$17,'Demand Data'!O6725)</f>
        <v>50</v>
      </c>
      <c r="R6725" t="str">
        <f t="shared" si="1046"/>
        <v>06-Oct-08 Monday 24</v>
      </c>
    </row>
    <row r="6726" spans="4:18" x14ac:dyDescent="0.35">
      <c r="D6726" s="21">
        <f t="shared" si="1047"/>
        <v>39727.999999983702</v>
      </c>
      <c r="E6726" s="21" t="b">
        <f t="shared" ref="E6726:E6789" si="1050">D6726=$D$2</f>
        <v>0</v>
      </c>
      <c r="F6726" s="21" t="b">
        <f t="shared" ref="F6726:F6789" si="1051">D6726=$E$2</f>
        <v>0</v>
      </c>
      <c r="G6726" s="20">
        <f t="shared" si="1042"/>
        <v>1</v>
      </c>
      <c r="H6726" s="20">
        <f t="shared" si="1043"/>
        <v>24</v>
      </c>
      <c r="I6726" s="20">
        <f t="shared" si="1048"/>
        <v>1</v>
      </c>
      <c r="J6726" s="21">
        <f t="shared" si="1049"/>
        <v>39728</v>
      </c>
      <c r="K6726" s="21"/>
      <c r="L6726" s="21" t="str">
        <f t="shared" si="1044"/>
        <v>Tuesday</v>
      </c>
      <c r="M6726" s="20">
        <f t="shared" si="1045"/>
        <v>10</v>
      </c>
      <c r="N6726" s="19">
        <v>3858</v>
      </c>
      <c r="O6726" s="4">
        <f>MATCH(N6726-1,'Supply Data'!$K$12:$K$17)+1</f>
        <v>4</v>
      </c>
      <c r="P6726">
        <f>INDEX('Supply Data'!$L$12:$L$17,'Demand Data'!O6726)</f>
        <v>50</v>
      </c>
      <c r="R6726" t="str">
        <f t="shared" si="1046"/>
        <v>07-Oct-08 Tuesday 1</v>
      </c>
    </row>
    <row r="6727" spans="4:18" x14ac:dyDescent="0.35">
      <c r="D6727" s="21">
        <f t="shared" si="1047"/>
        <v>39728.041666650366</v>
      </c>
      <c r="E6727" s="21" t="b">
        <f t="shared" si="1050"/>
        <v>0</v>
      </c>
      <c r="F6727" s="21" t="b">
        <f t="shared" si="1051"/>
        <v>0</v>
      </c>
      <c r="G6727" s="20">
        <f t="shared" ref="G6727:G6790" si="1052">IF(E6727,2,IF(F6727,3,1))</f>
        <v>1</v>
      </c>
      <c r="H6727" s="20">
        <f t="shared" ref="H6727:H6790" si="1053">CHOOSE(G6727,24,23,25)</f>
        <v>24</v>
      </c>
      <c r="I6727" s="20">
        <f t="shared" si="1048"/>
        <v>2</v>
      </c>
      <c r="J6727" s="21">
        <f t="shared" si="1049"/>
        <v>39728</v>
      </c>
      <c r="K6727" s="21"/>
      <c r="L6727" s="21" t="str">
        <f t="shared" ref="L6727:L6790" si="1054">TEXT(J6727,"ddddd")</f>
        <v>Tuesday</v>
      </c>
      <c r="M6727" s="20">
        <f t="shared" ref="M6727:M6790" si="1055">MONTH(D6727)</f>
        <v>10</v>
      </c>
      <c r="N6727" s="19">
        <v>3706.5</v>
      </c>
      <c r="O6727" s="4">
        <f>MATCH(N6727-1,'Supply Data'!$K$12:$K$17)+1</f>
        <v>4</v>
      </c>
      <c r="P6727">
        <f>INDEX('Supply Data'!$L$12:$L$17,'Demand Data'!O6727)</f>
        <v>50</v>
      </c>
      <c r="R6727" t="str">
        <f t="shared" ref="R6727:R6790" si="1056">TEXT(D6727,"dd-mmm-yy ddddd")&amp;" "&amp;I6727</f>
        <v>07-Oct-08 Tuesday 2</v>
      </c>
    </row>
    <row r="6728" spans="4:18" x14ac:dyDescent="0.35">
      <c r="D6728" s="21">
        <f t="shared" ref="D6728:D6791" si="1057">D6727+1/24</f>
        <v>39728.08333331703</v>
      </c>
      <c r="E6728" s="21" t="b">
        <f t="shared" si="1050"/>
        <v>0</v>
      </c>
      <c r="F6728" s="21" t="b">
        <f t="shared" si="1051"/>
        <v>0</v>
      </c>
      <c r="G6728" s="20">
        <f t="shared" si="1052"/>
        <v>1</v>
      </c>
      <c r="H6728" s="20">
        <f t="shared" si="1053"/>
        <v>24</v>
      </c>
      <c r="I6728" s="20">
        <f t="shared" ref="I6728:I6791" si="1058">IF(I6727&gt;=H6728,1,I6727+1)</f>
        <v>3</v>
      </c>
      <c r="J6728" s="21">
        <f t="shared" ref="J6728:J6791" si="1059">IF(I6728=1,J6727+1,J6727)</f>
        <v>39728</v>
      </c>
      <c r="K6728" s="21"/>
      <c r="L6728" s="21" t="str">
        <f t="shared" si="1054"/>
        <v>Tuesday</v>
      </c>
      <c r="M6728" s="20">
        <f t="shared" si="1055"/>
        <v>10</v>
      </c>
      <c r="N6728" s="19">
        <v>3678</v>
      </c>
      <c r="O6728" s="4">
        <f>MATCH(N6728-1,'Supply Data'!$K$12:$K$17)+1</f>
        <v>4</v>
      </c>
      <c r="P6728">
        <f>INDEX('Supply Data'!$L$12:$L$17,'Demand Data'!O6728)</f>
        <v>50</v>
      </c>
      <c r="R6728" t="str">
        <f t="shared" si="1056"/>
        <v>07-Oct-08 Tuesday 3</v>
      </c>
    </row>
    <row r="6729" spans="4:18" x14ac:dyDescent="0.35">
      <c r="D6729" s="21">
        <f t="shared" si="1057"/>
        <v>39728.124999983695</v>
      </c>
      <c r="E6729" s="21" t="b">
        <f t="shared" si="1050"/>
        <v>0</v>
      </c>
      <c r="F6729" s="21" t="b">
        <f t="shared" si="1051"/>
        <v>0</v>
      </c>
      <c r="G6729" s="20">
        <f t="shared" si="1052"/>
        <v>1</v>
      </c>
      <c r="H6729" s="20">
        <f t="shared" si="1053"/>
        <v>24</v>
      </c>
      <c r="I6729" s="20">
        <f t="shared" si="1058"/>
        <v>4</v>
      </c>
      <c r="J6729" s="21">
        <f t="shared" si="1059"/>
        <v>39728</v>
      </c>
      <c r="K6729" s="21"/>
      <c r="L6729" s="21" t="str">
        <f t="shared" si="1054"/>
        <v>Tuesday</v>
      </c>
      <c r="M6729" s="20">
        <f t="shared" si="1055"/>
        <v>10</v>
      </c>
      <c r="N6729" s="19">
        <v>3835.5</v>
      </c>
      <c r="O6729" s="4">
        <f>MATCH(N6729-1,'Supply Data'!$K$12:$K$17)+1</f>
        <v>4</v>
      </c>
      <c r="P6729">
        <f>INDEX('Supply Data'!$L$12:$L$17,'Demand Data'!O6729)</f>
        <v>50</v>
      </c>
      <c r="R6729" t="str">
        <f t="shared" si="1056"/>
        <v>07-Oct-08 Tuesday 4</v>
      </c>
    </row>
    <row r="6730" spans="4:18" x14ac:dyDescent="0.35">
      <c r="D6730" s="21">
        <f t="shared" si="1057"/>
        <v>39728.166666650359</v>
      </c>
      <c r="E6730" s="21" t="b">
        <f t="shared" si="1050"/>
        <v>0</v>
      </c>
      <c r="F6730" s="21" t="b">
        <f t="shared" si="1051"/>
        <v>0</v>
      </c>
      <c r="G6730" s="20">
        <f t="shared" si="1052"/>
        <v>1</v>
      </c>
      <c r="H6730" s="20">
        <f t="shared" si="1053"/>
        <v>24</v>
      </c>
      <c r="I6730" s="20">
        <f t="shared" si="1058"/>
        <v>5</v>
      </c>
      <c r="J6730" s="21">
        <f t="shared" si="1059"/>
        <v>39728</v>
      </c>
      <c r="K6730" s="21"/>
      <c r="L6730" s="21" t="str">
        <f t="shared" si="1054"/>
        <v>Tuesday</v>
      </c>
      <c r="M6730" s="20">
        <f t="shared" si="1055"/>
        <v>10</v>
      </c>
      <c r="N6730" s="19">
        <v>3991.5</v>
      </c>
      <c r="O6730" s="4">
        <f>MATCH(N6730-1,'Supply Data'!$K$12:$K$17)+1</f>
        <v>4</v>
      </c>
      <c r="P6730">
        <f>INDEX('Supply Data'!$L$12:$L$17,'Demand Data'!O6730)</f>
        <v>50</v>
      </c>
      <c r="R6730" t="str">
        <f t="shared" si="1056"/>
        <v>07-Oct-08 Tuesday 5</v>
      </c>
    </row>
    <row r="6731" spans="4:18" x14ac:dyDescent="0.35">
      <c r="D6731" s="21">
        <f t="shared" si="1057"/>
        <v>39728.208333317023</v>
      </c>
      <c r="E6731" s="21" t="b">
        <f t="shared" si="1050"/>
        <v>0</v>
      </c>
      <c r="F6731" s="21" t="b">
        <f t="shared" si="1051"/>
        <v>0</v>
      </c>
      <c r="G6731" s="20">
        <f t="shared" si="1052"/>
        <v>1</v>
      </c>
      <c r="H6731" s="20">
        <f t="shared" si="1053"/>
        <v>24</v>
      </c>
      <c r="I6731" s="20">
        <f t="shared" si="1058"/>
        <v>6</v>
      </c>
      <c r="J6731" s="21">
        <f t="shared" si="1059"/>
        <v>39728</v>
      </c>
      <c r="K6731" s="21"/>
      <c r="L6731" s="21" t="str">
        <f t="shared" si="1054"/>
        <v>Tuesday</v>
      </c>
      <c r="M6731" s="20">
        <f t="shared" si="1055"/>
        <v>10</v>
      </c>
      <c r="N6731" s="19">
        <v>4224</v>
      </c>
      <c r="O6731" s="4">
        <f>MATCH(N6731-1,'Supply Data'!$K$12:$K$17)+1</f>
        <v>4</v>
      </c>
      <c r="P6731">
        <f>INDEX('Supply Data'!$L$12:$L$17,'Demand Data'!O6731)</f>
        <v>50</v>
      </c>
      <c r="R6731" t="str">
        <f t="shared" si="1056"/>
        <v>07-Oct-08 Tuesday 6</v>
      </c>
    </row>
    <row r="6732" spans="4:18" x14ac:dyDescent="0.35">
      <c r="D6732" s="21">
        <f t="shared" si="1057"/>
        <v>39728.249999983687</v>
      </c>
      <c r="E6732" s="21" t="b">
        <f t="shared" si="1050"/>
        <v>0</v>
      </c>
      <c r="F6732" s="21" t="b">
        <f t="shared" si="1051"/>
        <v>0</v>
      </c>
      <c r="G6732" s="20">
        <f t="shared" si="1052"/>
        <v>1</v>
      </c>
      <c r="H6732" s="20">
        <f t="shared" si="1053"/>
        <v>24</v>
      </c>
      <c r="I6732" s="20">
        <f t="shared" si="1058"/>
        <v>7</v>
      </c>
      <c r="J6732" s="21">
        <f t="shared" si="1059"/>
        <v>39728</v>
      </c>
      <c r="K6732" s="21"/>
      <c r="L6732" s="21" t="str">
        <f t="shared" si="1054"/>
        <v>Tuesday</v>
      </c>
      <c r="M6732" s="20">
        <f t="shared" si="1055"/>
        <v>10</v>
      </c>
      <c r="N6732" s="19">
        <v>4914</v>
      </c>
      <c r="O6732" s="4">
        <f>MATCH(N6732-1,'Supply Data'!$K$12:$K$17)+1</f>
        <v>5</v>
      </c>
      <c r="P6732">
        <f>INDEX('Supply Data'!$L$12:$L$17,'Demand Data'!O6732)</f>
        <v>75</v>
      </c>
      <c r="R6732" t="str">
        <f t="shared" si="1056"/>
        <v>07-Oct-08 Tuesday 7</v>
      </c>
    </row>
    <row r="6733" spans="4:18" x14ac:dyDescent="0.35">
      <c r="D6733" s="21">
        <f t="shared" si="1057"/>
        <v>39728.291666650352</v>
      </c>
      <c r="E6733" s="21" t="b">
        <f t="shared" si="1050"/>
        <v>0</v>
      </c>
      <c r="F6733" s="21" t="b">
        <f t="shared" si="1051"/>
        <v>0</v>
      </c>
      <c r="G6733" s="20">
        <f t="shared" si="1052"/>
        <v>1</v>
      </c>
      <c r="H6733" s="20">
        <f t="shared" si="1053"/>
        <v>24</v>
      </c>
      <c r="I6733" s="20">
        <f t="shared" si="1058"/>
        <v>8</v>
      </c>
      <c r="J6733" s="21">
        <f t="shared" si="1059"/>
        <v>39728</v>
      </c>
      <c r="K6733" s="21"/>
      <c r="L6733" s="21" t="str">
        <f t="shared" si="1054"/>
        <v>Tuesday</v>
      </c>
      <c r="M6733" s="20">
        <f t="shared" si="1055"/>
        <v>10</v>
      </c>
      <c r="N6733" s="19">
        <v>5481</v>
      </c>
      <c r="O6733" s="4">
        <f>MATCH(N6733-1,'Supply Data'!$K$12:$K$17)+1</f>
        <v>5</v>
      </c>
      <c r="P6733">
        <f>INDEX('Supply Data'!$L$12:$L$17,'Demand Data'!O6733)</f>
        <v>75</v>
      </c>
      <c r="R6733" t="str">
        <f t="shared" si="1056"/>
        <v>07-Oct-08 Tuesday 8</v>
      </c>
    </row>
    <row r="6734" spans="4:18" x14ac:dyDescent="0.35">
      <c r="D6734" s="21">
        <f t="shared" si="1057"/>
        <v>39728.333333317016</v>
      </c>
      <c r="E6734" s="21" t="b">
        <f t="shared" si="1050"/>
        <v>0</v>
      </c>
      <c r="F6734" s="21" t="b">
        <f t="shared" si="1051"/>
        <v>0</v>
      </c>
      <c r="G6734" s="20">
        <f t="shared" si="1052"/>
        <v>1</v>
      </c>
      <c r="H6734" s="20">
        <f t="shared" si="1053"/>
        <v>24</v>
      </c>
      <c r="I6734" s="20">
        <f t="shared" si="1058"/>
        <v>9</v>
      </c>
      <c r="J6734" s="21">
        <f t="shared" si="1059"/>
        <v>39728</v>
      </c>
      <c r="K6734" s="21"/>
      <c r="L6734" s="21" t="str">
        <f t="shared" si="1054"/>
        <v>Tuesday</v>
      </c>
      <c r="M6734" s="20">
        <f t="shared" si="1055"/>
        <v>10</v>
      </c>
      <c r="N6734" s="19">
        <v>5781</v>
      </c>
      <c r="O6734" s="4">
        <f>MATCH(N6734-1,'Supply Data'!$K$12:$K$17)+1</f>
        <v>5</v>
      </c>
      <c r="P6734">
        <f>INDEX('Supply Data'!$L$12:$L$17,'Demand Data'!O6734)</f>
        <v>75</v>
      </c>
      <c r="R6734" t="str">
        <f t="shared" si="1056"/>
        <v>07-Oct-08 Tuesday 9</v>
      </c>
    </row>
    <row r="6735" spans="4:18" x14ac:dyDescent="0.35">
      <c r="D6735" s="21">
        <f t="shared" si="1057"/>
        <v>39728.37499998368</v>
      </c>
      <c r="E6735" s="21" t="b">
        <f t="shared" si="1050"/>
        <v>0</v>
      </c>
      <c r="F6735" s="21" t="b">
        <f t="shared" si="1051"/>
        <v>0</v>
      </c>
      <c r="G6735" s="20">
        <f t="shared" si="1052"/>
        <v>1</v>
      </c>
      <c r="H6735" s="20">
        <f t="shared" si="1053"/>
        <v>24</v>
      </c>
      <c r="I6735" s="20">
        <f t="shared" si="1058"/>
        <v>10</v>
      </c>
      <c r="J6735" s="21">
        <f t="shared" si="1059"/>
        <v>39728</v>
      </c>
      <c r="K6735" s="21"/>
      <c r="L6735" s="21" t="str">
        <f t="shared" si="1054"/>
        <v>Tuesday</v>
      </c>
      <c r="M6735" s="20">
        <f t="shared" si="1055"/>
        <v>10</v>
      </c>
      <c r="N6735" s="19">
        <v>5794.5</v>
      </c>
      <c r="O6735" s="4">
        <f>MATCH(N6735-1,'Supply Data'!$K$12:$K$17)+1</f>
        <v>5</v>
      </c>
      <c r="P6735">
        <f>INDEX('Supply Data'!$L$12:$L$17,'Demand Data'!O6735)</f>
        <v>75</v>
      </c>
      <c r="R6735" t="str">
        <f t="shared" si="1056"/>
        <v>07-Oct-08 Tuesday 10</v>
      </c>
    </row>
    <row r="6736" spans="4:18" x14ac:dyDescent="0.35">
      <c r="D6736" s="21">
        <f t="shared" si="1057"/>
        <v>39728.416666650344</v>
      </c>
      <c r="E6736" s="21" t="b">
        <f t="shared" si="1050"/>
        <v>0</v>
      </c>
      <c r="F6736" s="21" t="b">
        <f t="shared" si="1051"/>
        <v>0</v>
      </c>
      <c r="G6736" s="20">
        <f t="shared" si="1052"/>
        <v>1</v>
      </c>
      <c r="H6736" s="20">
        <f t="shared" si="1053"/>
        <v>24</v>
      </c>
      <c r="I6736" s="20">
        <f t="shared" si="1058"/>
        <v>11</v>
      </c>
      <c r="J6736" s="21">
        <f t="shared" si="1059"/>
        <v>39728</v>
      </c>
      <c r="K6736" s="21"/>
      <c r="L6736" s="21" t="str">
        <f t="shared" si="1054"/>
        <v>Tuesday</v>
      </c>
      <c r="M6736" s="20">
        <f t="shared" si="1055"/>
        <v>10</v>
      </c>
      <c r="N6736" s="19">
        <v>5986.5</v>
      </c>
      <c r="O6736" s="4">
        <f>MATCH(N6736-1,'Supply Data'!$K$12:$K$17)+1</f>
        <v>5</v>
      </c>
      <c r="P6736">
        <f>INDEX('Supply Data'!$L$12:$L$17,'Demand Data'!O6736)</f>
        <v>75</v>
      </c>
      <c r="R6736" t="str">
        <f t="shared" si="1056"/>
        <v>07-Oct-08 Tuesday 11</v>
      </c>
    </row>
    <row r="6737" spans="4:18" x14ac:dyDescent="0.35">
      <c r="D6737" s="21">
        <f t="shared" si="1057"/>
        <v>39728.458333317009</v>
      </c>
      <c r="E6737" s="21" t="b">
        <f t="shared" si="1050"/>
        <v>0</v>
      </c>
      <c r="F6737" s="21" t="b">
        <f t="shared" si="1051"/>
        <v>0</v>
      </c>
      <c r="G6737" s="20">
        <f t="shared" si="1052"/>
        <v>1</v>
      </c>
      <c r="H6737" s="20">
        <f t="shared" si="1053"/>
        <v>24</v>
      </c>
      <c r="I6737" s="20">
        <f t="shared" si="1058"/>
        <v>12</v>
      </c>
      <c r="J6737" s="21">
        <f t="shared" si="1059"/>
        <v>39728</v>
      </c>
      <c r="K6737" s="21"/>
      <c r="L6737" s="21" t="str">
        <f t="shared" si="1054"/>
        <v>Tuesday</v>
      </c>
      <c r="M6737" s="20">
        <f t="shared" si="1055"/>
        <v>10</v>
      </c>
      <c r="N6737" s="19">
        <v>5850</v>
      </c>
      <c r="O6737" s="4">
        <f>MATCH(N6737-1,'Supply Data'!$K$12:$K$17)+1</f>
        <v>5</v>
      </c>
      <c r="P6737">
        <f>INDEX('Supply Data'!$L$12:$L$17,'Demand Data'!O6737)</f>
        <v>75</v>
      </c>
      <c r="R6737" t="str">
        <f t="shared" si="1056"/>
        <v>07-Oct-08 Tuesday 12</v>
      </c>
    </row>
    <row r="6738" spans="4:18" x14ac:dyDescent="0.35">
      <c r="D6738" s="21">
        <f t="shared" si="1057"/>
        <v>39728.499999983673</v>
      </c>
      <c r="E6738" s="21" t="b">
        <f t="shared" si="1050"/>
        <v>0</v>
      </c>
      <c r="F6738" s="21" t="b">
        <f t="shared" si="1051"/>
        <v>0</v>
      </c>
      <c r="G6738" s="20">
        <f t="shared" si="1052"/>
        <v>1</v>
      </c>
      <c r="H6738" s="20">
        <f t="shared" si="1053"/>
        <v>24</v>
      </c>
      <c r="I6738" s="20">
        <f t="shared" si="1058"/>
        <v>13</v>
      </c>
      <c r="J6738" s="21">
        <f t="shared" si="1059"/>
        <v>39728</v>
      </c>
      <c r="K6738" s="21"/>
      <c r="L6738" s="21" t="str">
        <f t="shared" si="1054"/>
        <v>Tuesday</v>
      </c>
      <c r="M6738" s="20">
        <f t="shared" si="1055"/>
        <v>10</v>
      </c>
      <c r="N6738" s="19">
        <v>5904</v>
      </c>
      <c r="O6738" s="4">
        <f>MATCH(N6738-1,'Supply Data'!$K$12:$K$17)+1</f>
        <v>5</v>
      </c>
      <c r="P6738">
        <f>INDEX('Supply Data'!$L$12:$L$17,'Demand Data'!O6738)</f>
        <v>75</v>
      </c>
      <c r="R6738" t="str">
        <f t="shared" si="1056"/>
        <v>07-Oct-08 Tuesday 13</v>
      </c>
    </row>
    <row r="6739" spans="4:18" x14ac:dyDescent="0.35">
      <c r="D6739" s="21">
        <f t="shared" si="1057"/>
        <v>39728.541666650337</v>
      </c>
      <c r="E6739" s="21" t="b">
        <f t="shared" si="1050"/>
        <v>0</v>
      </c>
      <c r="F6739" s="21" t="b">
        <f t="shared" si="1051"/>
        <v>0</v>
      </c>
      <c r="G6739" s="20">
        <f t="shared" si="1052"/>
        <v>1</v>
      </c>
      <c r="H6739" s="20">
        <f t="shared" si="1053"/>
        <v>24</v>
      </c>
      <c r="I6739" s="20">
        <f t="shared" si="1058"/>
        <v>14</v>
      </c>
      <c r="J6739" s="21">
        <f t="shared" si="1059"/>
        <v>39728</v>
      </c>
      <c r="K6739" s="21"/>
      <c r="L6739" s="21" t="str">
        <f t="shared" si="1054"/>
        <v>Tuesday</v>
      </c>
      <c r="M6739" s="20">
        <f t="shared" si="1055"/>
        <v>10</v>
      </c>
      <c r="N6739" s="19">
        <v>6039</v>
      </c>
      <c r="O6739" s="4">
        <f>MATCH(N6739-1,'Supply Data'!$K$12:$K$17)+1</f>
        <v>5</v>
      </c>
      <c r="P6739">
        <f>INDEX('Supply Data'!$L$12:$L$17,'Demand Data'!O6739)</f>
        <v>75</v>
      </c>
      <c r="R6739" t="str">
        <f t="shared" si="1056"/>
        <v>07-Oct-08 Tuesday 14</v>
      </c>
    </row>
    <row r="6740" spans="4:18" x14ac:dyDescent="0.35">
      <c r="D6740" s="21">
        <f t="shared" si="1057"/>
        <v>39728.583333317001</v>
      </c>
      <c r="E6740" s="21" t="b">
        <f t="shared" si="1050"/>
        <v>0</v>
      </c>
      <c r="F6740" s="21" t="b">
        <f t="shared" si="1051"/>
        <v>0</v>
      </c>
      <c r="G6740" s="20">
        <f t="shared" si="1052"/>
        <v>1</v>
      </c>
      <c r="H6740" s="20">
        <f t="shared" si="1053"/>
        <v>24</v>
      </c>
      <c r="I6740" s="20">
        <f t="shared" si="1058"/>
        <v>15</v>
      </c>
      <c r="J6740" s="21">
        <f t="shared" si="1059"/>
        <v>39728</v>
      </c>
      <c r="K6740" s="21"/>
      <c r="L6740" s="21" t="str">
        <f t="shared" si="1054"/>
        <v>Tuesday</v>
      </c>
      <c r="M6740" s="20">
        <f t="shared" si="1055"/>
        <v>10</v>
      </c>
      <c r="N6740" s="19">
        <v>5959.5</v>
      </c>
      <c r="O6740" s="4">
        <f>MATCH(N6740-1,'Supply Data'!$K$12:$K$17)+1</f>
        <v>5</v>
      </c>
      <c r="P6740">
        <f>INDEX('Supply Data'!$L$12:$L$17,'Demand Data'!O6740)</f>
        <v>75</v>
      </c>
      <c r="R6740" t="str">
        <f t="shared" si="1056"/>
        <v>07-Oct-08 Tuesday 15</v>
      </c>
    </row>
    <row r="6741" spans="4:18" x14ac:dyDescent="0.35">
      <c r="D6741" s="21">
        <f t="shared" si="1057"/>
        <v>39728.624999983665</v>
      </c>
      <c r="E6741" s="21" t="b">
        <f t="shared" si="1050"/>
        <v>0</v>
      </c>
      <c r="F6741" s="21" t="b">
        <f t="shared" si="1051"/>
        <v>0</v>
      </c>
      <c r="G6741" s="20">
        <f t="shared" si="1052"/>
        <v>1</v>
      </c>
      <c r="H6741" s="20">
        <f t="shared" si="1053"/>
        <v>24</v>
      </c>
      <c r="I6741" s="20">
        <f t="shared" si="1058"/>
        <v>16</v>
      </c>
      <c r="J6741" s="21">
        <f t="shared" si="1059"/>
        <v>39728</v>
      </c>
      <c r="K6741" s="21"/>
      <c r="L6741" s="21" t="str">
        <f t="shared" si="1054"/>
        <v>Tuesday</v>
      </c>
      <c r="M6741" s="20">
        <f t="shared" si="1055"/>
        <v>10</v>
      </c>
      <c r="N6741" s="19">
        <v>5887.5</v>
      </c>
      <c r="O6741" s="4">
        <f>MATCH(N6741-1,'Supply Data'!$K$12:$K$17)+1</f>
        <v>5</v>
      </c>
      <c r="P6741">
        <f>INDEX('Supply Data'!$L$12:$L$17,'Demand Data'!O6741)</f>
        <v>75</v>
      </c>
      <c r="R6741" t="str">
        <f t="shared" si="1056"/>
        <v>07-Oct-08 Tuesday 16</v>
      </c>
    </row>
    <row r="6742" spans="4:18" x14ac:dyDescent="0.35">
      <c r="D6742" s="21">
        <f t="shared" si="1057"/>
        <v>39728.66666665033</v>
      </c>
      <c r="E6742" s="21" t="b">
        <f t="shared" si="1050"/>
        <v>0</v>
      </c>
      <c r="F6742" s="21" t="b">
        <f t="shared" si="1051"/>
        <v>0</v>
      </c>
      <c r="G6742" s="20">
        <f t="shared" si="1052"/>
        <v>1</v>
      </c>
      <c r="H6742" s="20">
        <f t="shared" si="1053"/>
        <v>24</v>
      </c>
      <c r="I6742" s="20">
        <f t="shared" si="1058"/>
        <v>17</v>
      </c>
      <c r="J6742" s="21">
        <f t="shared" si="1059"/>
        <v>39728</v>
      </c>
      <c r="K6742" s="21"/>
      <c r="L6742" s="21" t="str">
        <f t="shared" si="1054"/>
        <v>Tuesday</v>
      </c>
      <c r="M6742" s="20">
        <f t="shared" si="1055"/>
        <v>10</v>
      </c>
      <c r="N6742" s="19">
        <v>5674.5</v>
      </c>
      <c r="O6742" s="4">
        <f>MATCH(N6742-1,'Supply Data'!$K$12:$K$17)+1</f>
        <v>5</v>
      </c>
      <c r="P6742">
        <f>INDEX('Supply Data'!$L$12:$L$17,'Demand Data'!O6742)</f>
        <v>75</v>
      </c>
      <c r="R6742" t="str">
        <f t="shared" si="1056"/>
        <v>07-Oct-08 Tuesday 17</v>
      </c>
    </row>
    <row r="6743" spans="4:18" x14ac:dyDescent="0.35">
      <c r="D6743" s="21">
        <f t="shared" si="1057"/>
        <v>39728.708333316994</v>
      </c>
      <c r="E6743" s="21" t="b">
        <f t="shared" si="1050"/>
        <v>0</v>
      </c>
      <c r="F6743" s="21" t="b">
        <f t="shared" si="1051"/>
        <v>0</v>
      </c>
      <c r="G6743" s="20">
        <f t="shared" si="1052"/>
        <v>1</v>
      </c>
      <c r="H6743" s="20">
        <f t="shared" si="1053"/>
        <v>24</v>
      </c>
      <c r="I6743" s="20">
        <f t="shared" si="1058"/>
        <v>18</v>
      </c>
      <c r="J6743" s="21">
        <f t="shared" si="1059"/>
        <v>39728</v>
      </c>
      <c r="K6743" s="21"/>
      <c r="L6743" s="21" t="str">
        <f t="shared" si="1054"/>
        <v>Tuesday</v>
      </c>
      <c r="M6743" s="20">
        <f t="shared" si="1055"/>
        <v>10</v>
      </c>
      <c r="N6743" s="19">
        <v>6094.5</v>
      </c>
      <c r="O6743" s="4">
        <f>MATCH(N6743-1,'Supply Data'!$K$12:$K$17)+1</f>
        <v>5</v>
      </c>
      <c r="P6743">
        <f>INDEX('Supply Data'!$L$12:$L$17,'Demand Data'!O6743)</f>
        <v>75</v>
      </c>
      <c r="R6743" t="str">
        <f t="shared" si="1056"/>
        <v>07-Oct-08 Tuesday 18</v>
      </c>
    </row>
    <row r="6744" spans="4:18" x14ac:dyDescent="0.35">
      <c r="D6744" s="21">
        <f t="shared" si="1057"/>
        <v>39728.749999983658</v>
      </c>
      <c r="E6744" s="21" t="b">
        <f t="shared" si="1050"/>
        <v>0</v>
      </c>
      <c r="F6744" s="21" t="b">
        <f t="shared" si="1051"/>
        <v>0</v>
      </c>
      <c r="G6744" s="20">
        <f t="shared" si="1052"/>
        <v>1</v>
      </c>
      <c r="H6744" s="20">
        <f t="shared" si="1053"/>
        <v>24</v>
      </c>
      <c r="I6744" s="20">
        <f t="shared" si="1058"/>
        <v>19</v>
      </c>
      <c r="J6744" s="21">
        <f t="shared" si="1059"/>
        <v>39728</v>
      </c>
      <c r="K6744" s="21"/>
      <c r="L6744" s="21" t="str">
        <f t="shared" si="1054"/>
        <v>Tuesday</v>
      </c>
      <c r="M6744" s="20">
        <f t="shared" si="1055"/>
        <v>10</v>
      </c>
      <c r="N6744" s="19">
        <v>6151.5</v>
      </c>
      <c r="O6744" s="4">
        <f>MATCH(N6744-1,'Supply Data'!$K$12:$K$17)+1</f>
        <v>5</v>
      </c>
      <c r="P6744">
        <f>INDEX('Supply Data'!$L$12:$L$17,'Demand Data'!O6744)</f>
        <v>75</v>
      </c>
      <c r="R6744" t="str">
        <f t="shared" si="1056"/>
        <v>07-Oct-08 Tuesday 19</v>
      </c>
    </row>
    <row r="6745" spans="4:18" x14ac:dyDescent="0.35">
      <c r="D6745" s="21">
        <f t="shared" si="1057"/>
        <v>39728.791666650322</v>
      </c>
      <c r="E6745" s="21" t="b">
        <f t="shared" si="1050"/>
        <v>0</v>
      </c>
      <c r="F6745" s="21" t="b">
        <f t="shared" si="1051"/>
        <v>0</v>
      </c>
      <c r="G6745" s="20">
        <f t="shared" si="1052"/>
        <v>1</v>
      </c>
      <c r="H6745" s="20">
        <f t="shared" si="1053"/>
        <v>24</v>
      </c>
      <c r="I6745" s="20">
        <f t="shared" si="1058"/>
        <v>20</v>
      </c>
      <c r="J6745" s="21">
        <f t="shared" si="1059"/>
        <v>39728</v>
      </c>
      <c r="K6745" s="21"/>
      <c r="L6745" s="21" t="str">
        <f t="shared" si="1054"/>
        <v>Tuesday</v>
      </c>
      <c r="M6745" s="20">
        <f t="shared" si="1055"/>
        <v>10</v>
      </c>
      <c r="N6745" s="19">
        <v>5977.5</v>
      </c>
      <c r="O6745" s="4">
        <f>MATCH(N6745-1,'Supply Data'!$K$12:$K$17)+1</f>
        <v>5</v>
      </c>
      <c r="P6745">
        <f>INDEX('Supply Data'!$L$12:$L$17,'Demand Data'!O6745)</f>
        <v>75</v>
      </c>
      <c r="R6745" t="str">
        <f t="shared" si="1056"/>
        <v>07-Oct-08 Tuesday 20</v>
      </c>
    </row>
    <row r="6746" spans="4:18" x14ac:dyDescent="0.35">
      <c r="D6746" s="21">
        <f t="shared" si="1057"/>
        <v>39728.833333316987</v>
      </c>
      <c r="E6746" s="21" t="b">
        <f t="shared" si="1050"/>
        <v>0</v>
      </c>
      <c r="F6746" s="21" t="b">
        <f t="shared" si="1051"/>
        <v>0</v>
      </c>
      <c r="G6746" s="20">
        <f t="shared" si="1052"/>
        <v>1</v>
      </c>
      <c r="H6746" s="20">
        <f t="shared" si="1053"/>
        <v>24</v>
      </c>
      <c r="I6746" s="20">
        <f t="shared" si="1058"/>
        <v>21</v>
      </c>
      <c r="J6746" s="21">
        <f t="shared" si="1059"/>
        <v>39728</v>
      </c>
      <c r="K6746" s="21"/>
      <c r="L6746" s="21" t="str">
        <f t="shared" si="1054"/>
        <v>Tuesday</v>
      </c>
      <c r="M6746" s="20">
        <f t="shared" si="1055"/>
        <v>10</v>
      </c>
      <c r="N6746" s="19">
        <v>5764.5</v>
      </c>
      <c r="O6746" s="4">
        <f>MATCH(N6746-1,'Supply Data'!$K$12:$K$17)+1</f>
        <v>5</v>
      </c>
      <c r="P6746">
        <f>INDEX('Supply Data'!$L$12:$L$17,'Demand Data'!O6746)</f>
        <v>75</v>
      </c>
      <c r="R6746" t="str">
        <f t="shared" si="1056"/>
        <v>07-Oct-08 Tuesday 21</v>
      </c>
    </row>
    <row r="6747" spans="4:18" x14ac:dyDescent="0.35">
      <c r="D6747" s="21">
        <f t="shared" si="1057"/>
        <v>39728.874999983651</v>
      </c>
      <c r="E6747" s="21" t="b">
        <f t="shared" si="1050"/>
        <v>0</v>
      </c>
      <c r="F6747" s="21" t="b">
        <f t="shared" si="1051"/>
        <v>0</v>
      </c>
      <c r="G6747" s="20">
        <f t="shared" si="1052"/>
        <v>1</v>
      </c>
      <c r="H6747" s="20">
        <f t="shared" si="1053"/>
        <v>24</v>
      </c>
      <c r="I6747" s="20">
        <f t="shared" si="1058"/>
        <v>22</v>
      </c>
      <c r="J6747" s="21">
        <f t="shared" si="1059"/>
        <v>39728</v>
      </c>
      <c r="K6747" s="21"/>
      <c r="L6747" s="21" t="str">
        <f t="shared" si="1054"/>
        <v>Tuesday</v>
      </c>
      <c r="M6747" s="20">
        <f t="shared" si="1055"/>
        <v>10</v>
      </c>
      <c r="N6747" s="19">
        <v>5263.5</v>
      </c>
      <c r="O6747" s="4">
        <f>MATCH(N6747-1,'Supply Data'!$K$12:$K$17)+1</f>
        <v>5</v>
      </c>
      <c r="P6747">
        <f>INDEX('Supply Data'!$L$12:$L$17,'Demand Data'!O6747)</f>
        <v>75</v>
      </c>
      <c r="R6747" t="str">
        <f t="shared" si="1056"/>
        <v>07-Oct-08 Tuesday 22</v>
      </c>
    </row>
    <row r="6748" spans="4:18" x14ac:dyDescent="0.35">
      <c r="D6748" s="21">
        <f t="shared" si="1057"/>
        <v>39728.916666650315</v>
      </c>
      <c r="E6748" s="21" t="b">
        <f t="shared" si="1050"/>
        <v>0</v>
      </c>
      <c r="F6748" s="21" t="b">
        <f t="shared" si="1051"/>
        <v>0</v>
      </c>
      <c r="G6748" s="20">
        <f t="shared" si="1052"/>
        <v>1</v>
      </c>
      <c r="H6748" s="20">
        <f t="shared" si="1053"/>
        <v>24</v>
      </c>
      <c r="I6748" s="20">
        <f t="shared" si="1058"/>
        <v>23</v>
      </c>
      <c r="J6748" s="21">
        <f t="shared" si="1059"/>
        <v>39728</v>
      </c>
      <c r="K6748" s="21"/>
      <c r="L6748" s="21" t="str">
        <f t="shared" si="1054"/>
        <v>Tuesday</v>
      </c>
      <c r="M6748" s="20">
        <f t="shared" si="1055"/>
        <v>10</v>
      </c>
      <c r="N6748" s="19">
        <v>4860</v>
      </c>
      <c r="O6748" s="4">
        <f>MATCH(N6748-1,'Supply Data'!$K$12:$K$17)+1</f>
        <v>5</v>
      </c>
      <c r="P6748">
        <f>INDEX('Supply Data'!$L$12:$L$17,'Demand Data'!O6748)</f>
        <v>75</v>
      </c>
      <c r="R6748" t="str">
        <f t="shared" si="1056"/>
        <v>07-Oct-08 Tuesday 23</v>
      </c>
    </row>
    <row r="6749" spans="4:18" x14ac:dyDescent="0.35">
      <c r="D6749" s="21">
        <f t="shared" si="1057"/>
        <v>39728.958333316979</v>
      </c>
      <c r="E6749" s="21" t="b">
        <f t="shared" si="1050"/>
        <v>0</v>
      </c>
      <c r="F6749" s="21" t="b">
        <f t="shared" si="1051"/>
        <v>0</v>
      </c>
      <c r="G6749" s="20">
        <f t="shared" si="1052"/>
        <v>1</v>
      </c>
      <c r="H6749" s="20">
        <f t="shared" si="1053"/>
        <v>24</v>
      </c>
      <c r="I6749" s="20">
        <f t="shared" si="1058"/>
        <v>24</v>
      </c>
      <c r="J6749" s="21">
        <f t="shared" si="1059"/>
        <v>39728</v>
      </c>
      <c r="K6749" s="21"/>
      <c r="L6749" s="21" t="str">
        <f t="shared" si="1054"/>
        <v>Tuesday</v>
      </c>
      <c r="M6749" s="20">
        <f t="shared" si="1055"/>
        <v>10</v>
      </c>
      <c r="N6749" s="19">
        <v>4573.5</v>
      </c>
      <c r="O6749" s="4">
        <f>MATCH(N6749-1,'Supply Data'!$K$12:$K$17)+1</f>
        <v>4</v>
      </c>
      <c r="P6749">
        <f>INDEX('Supply Data'!$L$12:$L$17,'Demand Data'!O6749)</f>
        <v>50</v>
      </c>
      <c r="R6749" t="str">
        <f t="shared" si="1056"/>
        <v>07-Oct-08 Tuesday 24</v>
      </c>
    </row>
    <row r="6750" spans="4:18" x14ac:dyDescent="0.35">
      <c r="D6750" s="21">
        <f t="shared" si="1057"/>
        <v>39728.999999983644</v>
      </c>
      <c r="E6750" s="21" t="b">
        <f t="shared" si="1050"/>
        <v>0</v>
      </c>
      <c r="F6750" s="21" t="b">
        <f t="shared" si="1051"/>
        <v>0</v>
      </c>
      <c r="G6750" s="20">
        <f t="shared" si="1052"/>
        <v>1</v>
      </c>
      <c r="H6750" s="20">
        <f t="shared" si="1053"/>
        <v>24</v>
      </c>
      <c r="I6750" s="20">
        <f t="shared" si="1058"/>
        <v>1</v>
      </c>
      <c r="J6750" s="21">
        <f t="shared" si="1059"/>
        <v>39729</v>
      </c>
      <c r="K6750" s="21"/>
      <c r="L6750" s="21" t="str">
        <f t="shared" si="1054"/>
        <v>Wednesday</v>
      </c>
      <c r="M6750" s="20">
        <f t="shared" si="1055"/>
        <v>10</v>
      </c>
      <c r="N6750" s="19">
        <v>4314</v>
      </c>
      <c r="O6750" s="4">
        <f>MATCH(N6750-1,'Supply Data'!$K$12:$K$17)+1</f>
        <v>4</v>
      </c>
      <c r="P6750">
        <f>INDEX('Supply Data'!$L$12:$L$17,'Demand Data'!O6750)</f>
        <v>50</v>
      </c>
      <c r="R6750" t="str">
        <f t="shared" si="1056"/>
        <v>08-Oct-08 Wednesday 1</v>
      </c>
    </row>
    <row r="6751" spans="4:18" x14ac:dyDescent="0.35">
      <c r="D6751" s="21">
        <f t="shared" si="1057"/>
        <v>39729.041666650308</v>
      </c>
      <c r="E6751" s="21" t="b">
        <f t="shared" si="1050"/>
        <v>0</v>
      </c>
      <c r="F6751" s="21" t="b">
        <f t="shared" si="1051"/>
        <v>0</v>
      </c>
      <c r="G6751" s="20">
        <f t="shared" si="1052"/>
        <v>1</v>
      </c>
      <c r="H6751" s="20">
        <f t="shared" si="1053"/>
        <v>24</v>
      </c>
      <c r="I6751" s="20">
        <f t="shared" si="1058"/>
        <v>2</v>
      </c>
      <c r="J6751" s="21">
        <f t="shared" si="1059"/>
        <v>39729</v>
      </c>
      <c r="K6751" s="21"/>
      <c r="L6751" s="21" t="str">
        <f t="shared" si="1054"/>
        <v>Wednesday</v>
      </c>
      <c r="M6751" s="20">
        <f t="shared" si="1055"/>
        <v>10</v>
      </c>
      <c r="N6751" s="19">
        <v>4198.5</v>
      </c>
      <c r="O6751" s="4">
        <f>MATCH(N6751-1,'Supply Data'!$K$12:$K$17)+1</f>
        <v>4</v>
      </c>
      <c r="P6751">
        <f>INDEX('Supply Data'!$L$12:$L$17,'Demand Data'!O6751)</f>
        <v>50</v>
      </c>
      <c r="R6751" t="str">
        <f t="shared" si="1056"/>
        <v>08-Oct-08 Wednesday 2</v>
      </c>
    </row>
    <row r="6752" spans="4:18" x14ac:dyDescent="0.35">
      <c r="D6752" s="21">
        <f t="shared" si="1057"/>
        <v>39729.083333316972</v>
      </c>
      <c r="E6752" s="21" t="b">
        <f t="shared" si="1050"/>
        <v>0</v>
      </c>
      <c r="F6752" s="21" t="b">
        <f t="shared" si="1051"/>
        <v>0</v>
      </c>
      <c r="G6752" s="20">
        <f t="shared" si="1052"/>
        <v>1</v>
      </c>
      <c r="H6752" s="20">
        <f t="shared" si="1053"/>
        <v>24</v>
      </c>
      <c r="I6752" s="20">
        <f t="shared" si="1058"/>
        <v>3</v>
      </c>
      <c r="J6752" s="21">
        <f t="shared" si="1059"/>
        <v>39729</v>
      </c>
      <c r="K6752" s="21"/>
      <c r="L6752" s="21" t="str">
        <f t="shared" si="1054"/>
        <v>Wednesday</v>
      </c>
      <c r="M6752" s="20">
        <f t="shared" si="1055"/>
        <v>10</v>
      </c>
      <c r="N6752" s="19">
        <v>4113</v>
      </c>
      <c r="O6752" s="4">
        <f>MATCH(N6752-1,'Supply Data'!$K$12:$K$17)+1</f>
        <v>4</v>
      </c>
      <c r="P6752">
        <f>INDEX('Supply Data'!$L$12:$L$17,'Demand Data'!O6752)</f>
        <v>50</v>
      </c>
      <c r="R6752" t="str">
        <f t="shared" si="1056"/>
        <v>08-Oct-08 Wednesday 3</v>
      </c>
    </row>
    <row r="6753" spans="4:18" x14ac:dyDescent="0.35">
      <c r="D6753" s="21">
        <f t="shared" si="1057"/>
        <v>39729.124999983636</v>
      </c>
      <c r="E6753" s="21" t="b">
        <f t="shared" si="1050"/>
        <v>0</v>
      </c>
      <c r="F6753" s="21" t="b">
        <f t="shared" si="1051"/>
        <v>0</v>
      </c>
      <c r="G6753" s="20">
        <f t="shared" si="1052"/>
        <v>1</v>
      </c>
      <c r="H6753" s="20">
        <f t="shared" si="1053"/>
        <v>24</v>
      </c>
      <c r="I6753" s="20">
        <f t="shared" si="1058"/>
        <v>4</v>
      </c>
      <c r="J6753" s="21">
        <f t="shared" si="1059"/>
        <v>39729</v>
      </c>
      <c r="K6753" s="21"/>
      <c r="L6753" s="21" t="str">
        <f t="shared" si="1054"/>
        <v>Wednesday</v>
      </c>
      <c r="M6753" s="20">
        <f t="shared" si="1055"/>
        <v>10</v>
      </c>
      <c r="N6753" s="19">
        <v>4089</v>
      </c>
      <c r="O6753" s="4">
        <f>MATCH(N6753-1,'Supply Data'!$K$12:$K$17)+1</f>
        <v>4</v>
      </c>
      <c r="P6753">
        <f>INDEX('Supply Data'!$L$12:$L$17,'Demand Data'!O6753)</f>
        <v>50</v>
      </c>
      <c r="R6753" t="str">
        <f t="shared" si="1056"/>
        <v>08-Oct-08 Wednesday 4</v>
      </c>
    </row>
    <row r="6754" spans="4:18" x14ac:dyDescent="0.35">
      <c r="D6754" s="21">
        <f t="shared" si="1057"/>
        <v>39729.166666650301</v>
      </c>
      <c r="E6754" s="21" t="b">
        <f t="shared" si="1050"/>
        <v>0</v>
      </c>
      <c r="F6754" s="21" t="b">
        <f t="shared" si="1051"/>
        <v>0</v>
      </c>
      <c r="G6754" s="20">
        <f t="shared" si="1052"/>
        <v>1</v>
      </c>
      <c r="H6754" s="20">
        <f t="shared" si="1053"/>
        <v>24</v>
      </c>
      <c r="I6754" s="20">
        <f t="shared" si="1058"/>
        <v>5</v>
      </c>
      <c r="J6754" s="21">
        <f t="shared" si="1059"/>
        <v>39729</v>
      </c>
      <c r="K6754" s="21"/>
      <c r="L6754" s="21" t="str">
        <f t="shared" si="1054"/>
        <v>Wednesday</v>
      </c>
      <c r="M6754" s="20">
        <f t="shared" si="1055"/>
        <v>10</v>
      </c>
      <c r="N6754" s="19">
        <v>4293</v>
      </c>
      <c r="O6754" s="4">
        <f>MATCH(N6754-1,'Supply Data'!$K$12:$K$17)+1</f>
        <v>4</v>
      </c>
      <c r="P6754">
        <f>INDEX('Supply Data'!$L$12:$L$17,'Demand Data'!O6754)</f>
        <v>50</v>
      </c>
      <c r="R6754" t="str">
        <f t="shared" si="1056"/>
        <v>08-Oct-08 Wednesday 5</v>
      </c>
    </row>
    <row r="6755" spans="4:18" x14ac:dyDescent="0.35">
      <c r="D6755" s="21">
        <f t="shared" si="1057"/>
        <v>39729.208333316965</v>
      </c>
      <c r="E6755" s="21" t="b">
        <f t="shared" si="1050"/>
        <v>0</v>
      </c>
      <c r="F6755" s="21" t="b">
        <f t="shared" si="1051"/>
        <v>0</v>
      </c>
      <c r="G6755" s="20">
        <f t="shared" si="1052"/>
        <v>1</v>
      </c>
      <c r="H6755" s="20">
        <f t="shared" si="1053"/>
        <v>24</v>
      </c>
      <c r="I6755" s="20">
        <f t="shared" si="1058"/>
        <v>6</v>
      </c>
      <c r="J6755" s="21">
        <f t="shared" si="1059"/>
        <v>39729</v>
      </c>
      <c r="K6755" s="21"/>
      <c r="L6755" s="21" t="str">
        <f t="shared" si="1054"/>
        <v>Wednesday</v>
      </c>
      <c r="M6755" s="20">
        <f t="shared" si="1055"/>
        <v>10</v>
      </c>
      <c r="N6755" s="19">
        <v>4314</v>
      </c>
      <c r="O6755" s="4">
        <f>MATCH(N6755-1,'Supply Data'!$K$12:$K$17)+1</f>
        <v>4</v>
      </c>
      <c r="P6755">
        <f>INDEX('Supply Data'!$L$12:$L$17,'Demand Data'!O6755)</f>
        <v>50</v>
      </c>
      <c r="R6755" t="str">
        <f t="shared" si="1056"/>
        <v>08-Oct-08 Wednesday 6</v>
      </c>
    </row>
    <row r="6756" spans="4:18" x14ac:dyDescent="0.35">
      <c r="D6756" s="21">
        <f t="shared" si="1057"/>
        <v>39729.249999983629</v>
      </c>
      <c r="E6756" s="21" t="b">
        <f t="shared" si="1050"/>
        <v>0</v>
      </c>
      <c r="F6756" s="21" t="b">
        <f t="shared" si="1051"/>
        <v>0</v>
      </c>
      <c r="G6756" s="20">
        <f t="shared" si="1052"/>
        <v>1</v>
      </c>
      <c r="H6756" s="20">
        <f t="shared" si="1053"/>
        <v>24</v>
      </c>
      <c r="I6756" s="20">
        <f t="shared" si="1058"/>
        <v>7</v>
      </c>
      <c r="J6756" s="21">
        <f t="shared" si="1059"/>
        <v>39729</v>
      </c>
      <c r="K6756" s="21"/>
      <c r="L6756" s="21" t="str">
        <f t="shared" si="1054"/>
        <v>Wednesday</v>
      </c>
      <c r="M6756" s="20">
        <f t="shared" si="1055"/>
        <v>10</v>
      </c>
      <c r="N6756" s="19">
        <v>4360.5</v>
      </c>
      <c r="O6756" s="4">
        <f>MATCH(N6756-1,'Supply Data'!$K$12:$K$17)+1</f>
        <v>4</v>
      </c>
      <c r="P6756">
        <f>INDEX('Supply Data'!$L$12:$L$17,'Demand Data'!O6756)</f>
        <v>50</v>
      </c>
      <c r="R6756" t="str">
        <f t="shared" si="1056"/>
        <v>08-Oct-08 Wednesday 7</v>
      </c>
    </row>
    <row r="6757" spans="4:18" x14ac:dyDescent="0.35">
      <c r="D6757" s="21">
        <f t="shared" si="1057"/>
        <v>39729.291666650293</v>
      </c>
      <c r="E6757" s="21" t="b">
        <f t="shared" si="1050"/>
        <v>0</v>
      </c>
      <c r="F6757" s="21" t="b">
        <f t="shared" si="1051"/>
        <v>0</v>
      </c>
      <c r="G6757" s="20">
        <f t="shared" si="1052"/>
        <v>1</v>
      </c>
      <c r="H6757" s="20">
        <f t="shared" si="1053"/>
        <v>24</v>
      </c>
      <c r="I6757" s="20">
        <f t="shared" si="1058"/>
        <v>8</v>
      </c>
      <c r="J6757" s="21">
        <f t="shared" si="1059"/>
        <v>39729</v>
      </c>
      <c r="K6757" s="21"/>
      <c r="L6757" s="21" t="str">
        <f t="shared" si="1054"/>
        <v>Wednesday</v>
      </c>
      <c r="M6757" s="20">
        <f t="shared" si="1055"/>
        <v>10</v>
      </c>
      <c r="N6757" s="19">
        <v>5211</v>
      </c>
      <c r="O6757" s="4">
        <f>MATCH(N6757-1,'Supply Data'!$K$12:$K$17)+1</f>
        <v>5</v>
      </c>
      <c r="P6757">
        <f>INDEX('Supply Data'!$L$12:$L$17,'Demand Data'!O6757)</f>
        <v>75</v>
      </c>
      <c r="R6757" t="str">
        <f t="shared" si="1056"/>
        <v>08-Oct-08 Wednesday 8</v>
      </c>
    </row>
    <row r="6758" spans="4:18" x14ac:dyDescent="0.35">
      <c r="D6758" s="21">
        <f t="shared" si="1057"/>
        <v>39729.333333316958</v>
      </c>
      <c r="E6758" s="21" t="b">
        <f t="shared" si="1050"/>
        <v>0</v>
      </c>
      <c r="F6758" s="21" t="b">
        <f t="shared" si="1051"/>
        <v>0</v>
      </c>
      <c r="G6758" s="20">
        <f t="shared" si="1052"/>
        <v>1</v>
      </c>
      <c r="H6758" s="20">
        <f t="shared" si="1053"/>
        <v>24</v>
      </c>
      <c r="I6758" s="20">
        <f t="shared" si="1058"/>
        <v>9</v>
      </c>
      <c r="J6758" s="21">
        <f t="shared" si="1059"/>
        <v>39729</v>
      </c>
      <c r="K6758" s="21"/>
      <c r="L6758" s="21" t="str">
        <f t="shared" si="1054"/>
        <v>Wednesday</v>
      </c>
      <c r="M6758" s="20">
        <f t="shared" si="1055"/>
        <v>10</v>
      </c>
      <c r="N6758" s="19">
        <v>5662.5</v>
      </c>
      <c r="O6758" s="4">
        <f>MATCH(N6758-1,'Supply Data'!$K$12:$K$17)+1</f>
        <v>5</v>
      </c>
      <c r="P6758">
        <f>INDEX('Supply Data'!$L$12:$L$17,'Demand Data'!O6758)</f>
        <v>75</v>
      </c>
      <c r="R6758" t="str">
        <f t="shared" si="1056"/>
        <v>08-Oct-08 Wednesday 9</v>
      </c>
    </row>
    <row r="6759" spans="4:18" x14ac:dyDescent="0.35">
      <c r="D6759" s="21">
        <f t="shared" si="1057"/>
        <v>39729.374999983622</v>
      </c>
      <c r="E6759" s="21" t="b">
        <f t="shared" si="1050"/>
        <v>0</v>
      </c>
      <c r="F6759" s="21" t="b">
        <f t="shared" si="1051"/>
        <v>0</v>
      </c>
      <c r="G6759" s="20">
        <f t="shared" si="1052"/>
        <v>1</v>
      </c>
      <c r="H6759" s="20">
        <f t="shared" si="1053"/>
        <v>24</v>
      </c>
      <c r="I6759" s="20">
        <f t="shared" si="1058"/>
        <v>10</v>
      </c>
      <c r="J6759" s="21">
        <f t="shared" si="1059"/>
        <v>39729</v>
      </c>
      <c r="K6759" s="21"/>
      <c r="L6759" s="21" t="str">
        <f t="shared" si="1054"/>
        <v>Wednesday</v>
      </c>
      <c r="M6759" s="20">
        <f t="shared" si="1055"/>
        <v>10</v>
      </c>
      <c r="N6759" s="19">
        <v>5944.5</v>
      </c>
      <c r="O6759" s="4">
        <f>MATCH(N6759-1,'Supply Data'!$K$12:$K$17)+1</f>
        <v>5</v>
      </c>
      <c r="P6759">
        <f>INDEX('Supply Data'!$L$12:$L$17,'Demand Data'!O6759)</f>
        <v>75</v>
      </c>
      <c r="R6759" t="str">
        <f t="shared" si="1056"/>
        <v>08-Oct-08 Wednesday 10</v>
      </c>
    </row>
    <row r="6760" spans="4:18" x14ac:dyDescent="0.35">
      <c r="D6760" s="21">
        <f t="shared" si="1057"/>
        <v>39729.416666650286</v>
      </c>
      <c r="E6760" s="21" t="b">
        <f t="shared" si="1050"/>
        <v>0</v>
      </c>
      <c r="F6760" s="21" t="b">
        <f t="shared" si="1051"/>
        <v>0</v>
      </c>
      <c r="G6760" s="20">
        <f t="shared" si="1052"/>
        <v>1</v>
      </c>
      <c r="H6760" s="20">
        <f t="shared" si="1053"/>
        <v>24</v>
      </c>
      <c r="I6760" s="20">
        <f t="shared" si="1058"/>
        <v>11</v>
      </c>
      <c r="J6760" s="21">
        <f t="shared" si="1059"/>
        <v>39729</v>
      </c>
      <c r="K6760" s="21"/>
      <c r="L6760" s="21" t="str">
        <f t="shared" si="1054"/>
        <v>Wednesday</v>
      </c>
      <c r="M6760" s="20">
        <f t="shared" si="1055"/>
        <v>10</v>
      </c>
      <c r="N6760" s="19">
        <v>6132</v>
      </c>
      <c r="O6760" s="4">
        <f>MATCH(N6760-1,'Supply Data'!$K$12:$K$17)+1</f>
        <v>5</v>
      </c>
      <c r="P6760">
        <f>INDEX('Supply Data'!$L$12:$L$17,'Demand Data'!O6760)</f>
        <v>75</v>
      </c>
      <c r="R6760" t="str">
        <f t="shared" si="1056"/>
        <v>08-Oct-08 Wednesday 11</v>
      </c>
    </row>
    <row r="6761" spans="4:18" x14ac:dyDescent="0.35">
      <c r="D6761" s="21">
        <f t="shared" si="1057"/>
        <v>39729.45833331695</v>
      </c>
      <c r="E6761" s="21" t="b">
        <f t="shared" si="1050"/>
        <v>0</v>
      </c>
      <c r="F6761" s="21" t="b">
        <f t="shared" si="1051"/>
        <v>0</v>
      </c>
      <c r="G6761" s="20">
        <f t="shared" si="1052"/>
        <v>1</v>
      </c>
      <c r="H6761" s="20">
        <f t="shared" si="1053"/>
        <v>24</v>
      </c>
      <c r="I6761" s="20">
        <f t="shared" si="1058"/>
        <v>12</v>
      </c>
      <c r="J6761" s="21">
        <f t="shared" si="1059"/>
        <v>39729</v>
      </c>
      <c r="K6761" s="21"/>
      <c r="L6761" s="21" t="str">
        <f t="shared" si="1054"/>
        <v>Wednesday</v>
      </c>
      <c r="M6761" s="20">
        <f t="shared" si="1055"/>
        <v>10</v>
      </c>
      <c r="N6761" s="19">
        <v>5868</v>
      </c>
      <c r="O6761" s="4">
        <f>MATCH(N6761-1,'Supply Data'!$K$12:$K$17)+1</f>
        <v>5</v>
      </c>
      <c r="P6761">
        <f>INDEX('Supply Data'!$L$12:$L$17,'Demand Data'!O6761)</f>
        <v>75</v>
      </c>
      <c r="R6761" t="str">
        <f t="shared" si="1056"/>
        <v>08-Oct-08 Wednesday 12</v>
      </c>
    </row>
    <row r="6762" spans="4:18" x14ac:dyDescent="0.35">
      <c r="D6762" s="21">
        <f t="shared" si="1057"/>
        <v>39729.499999983615</v>
      </c>
      <c r="E6762" s="21" t="b">
        <f t="shared" si="1050"/>
        <v>0</v>
      </c>
      <c r="F6762" s="21" t="b">
        <f t="shared" si="1051"/>
        <v>0</v>
      </c>
      <c r="G6762" s="20">
        <f t="shared" si="1052"/>
        <v>1</v>
      </c>
      <c r="H6762" s="20">
        <f t="shared" si="1053"/>
        <v>24</v>
      </c>
      <c r="I6762" s="20">
        <f t="shared" si="1058"/>
        <v>13</v>
      </c>
      <c r="J6762" s="21">
        <f t="shared" si="1059"/>
        <v>39729</v>
      </c>
      <c r="K6762" s="21"/>
      <c r="L6762" s="21" t="str">
        <f t="shared" si="1054"/>
        <v>Wednesday</v>
      </c>
      <c r="M6762" s="20">
        <f t="shared" si="1055"/>
        <v>10</v>
      </c>
      <c r="N6762" s="19">
        <v>6018</v>
      </c>
      <c r="O6762" s="4">
        <f>MATCH(N6762-1,'Supply Data'!$K$12:$K$17)+1</f>
        <v>5</v>
      </c>
      <c r="P6762">
        <f>INDEX('Supply Data'!$L$12:$L$17,'Demand Data'!O6762)</f>
        <v>75</v>
      </c>
      <c r="R6762" t="str">
        <f t="shared" si="1056"/>
        <v>08-Oct-08 Wednesday 13</v>
      </c>
    </row>
    <row r="6763" spans="4:18" x14ac:dyDescent="0.35">
      <c r="D6763" s="21">
        <f t="shared" si="1057"/>
        <v>39729.541666650279</v>
      </c>
      <c r="E6763" s="21" t="b">
        <f t="shared" si="1050"/>
        <v>0</v>
      </c>
      <c r="F6763" s="21" t="b">
        <f t="shared" si="1051"/>
        <v>0</v>
      </c>
      <c r="G6763" s="20">
        <f t="shared" si="1052"/>
        <v>1</v>
      </c>
      <c r="H6763" s="20">
        <f t="shared" si="1053"/>
        <v>24</v>
      </c>
      <c r="I6763" s="20">
        <f t="shared" si="1058"/>
        <v>14</v>
      </c>
      <c r="J6763" s="21">
        <f t="shared" si="1059"/>
        <v>39729</v>
      </c>
      <c r="K6763" s="21"/>
      <c r="L6763" s="21" t="str">
        <f t="shared" si="1054"/>
        <v>Wednesday</v>
      </c>
      <c r="M6763" s="20">
        <f t="shared" si="1055"/>
        <v>10</v>
      </c>
      <c r="N6763" s="19">
        <v>6075</v>
      </c>
      <c r="O6763" s="4">
        <f>MATCH(N6763-1,'Supply Data'!$K$12:$K$17)+1</f>
        <v>5</v>
      </c>
      <c r="P6763">
        <f>INDEX('Supply Data'!$L$12:$L$17,'Demand Data'!O6763)</f>
        <v>75</v>
      </c>
      <c r="R6763" t="str">
        <f t="shared" si="1056"/>
        <v>08-Oct-08 Wednesday 14</v>
      </c>
    </row>
    <row r="6764" spans="4:18" x14ac:dyDescent="0.35">
      <c r="D6764" s="21">
        <f t="shared" si="1057"/>
        <v>39729.583333316943</v>
      </c>
      <c r="E6764" s="21" t="b">
        <f t="shared" si="1050"/>
        <v>0</v>
      </c>
      <c r="F6764" s="21" t="b">
        <f t="shared" si="1051"/>
        <v>0</v>
      </c>
      <c r="G6764" s="20">
        <f t="shared" si="1052"/>
        <v>1</v>
      </c>
      <c r="H6764" s="20">
        <f t="shared" si="1053"/>
        <v>24</v>
      </c>
      <c r="I6764" s="20">
        <f t="shared" si="1058"/>
        <v>15</v>
      </c>
      <c r="J6764" s="21">
        <f t="shared" si="1059"/>
        <v>39729</v>
      </c>
      <c r="K6764" s="21"/>
      <c r="L6764" s="21" t="str">
        <f t="shared" si="1054"/>
        <v>Wednesday</v>
      </c>
      <c r="M6764" s="20">
        <f t="shared" si="1055"/>
        <v>10</v>
      </c>
      <c r="N6764" s="19">
        <v>5985</v>
      </c>
      <c r="O6764" s="4">
        <f>MATCH(N6764-1,'Supply Data'!$K$12:$K$17)+1</f>
        <v>5</v>
      </c>
      <c r="P6764">
        <f>INDEX('Supply Data'!$L$12:$L$17,'Demand Data'!O6764)</f>
        <v>75</v>
      </c>
      <c r="R6764" t="str">
        <f t="shared" si="1056"/>
        <v>08-Oct-08 Wednesday 15</v>
      </c>
    </row>
    <row r="6765" spans="4:18" x14ac:dyDescent="0.35">
      <c r="D6765" s="21">
        <f t="shared" si="1057"/>
        <v>39729.624999983607</v>
      </c>
      <c r="E6765" s="21" t="b">
        <f t="shared" si="1050"/>
        <v>0</v>
      </c>
      <c r="F6765" s="21" t="b">
        <f t="shared" si="1051"/>
        <v>0</v>
      </c>
      <c r="G6765" s="20">
        <f t="shared" si="1052"/>
        <v>1</v>
      </c>
      <c r="H6765" s="20">
        <f t="shared" si="1053"/>
        <v>24</v>
      </c>
      <c r="I6765" s="20">
        <f t="shared" si="1058"/>
        <v>16</v>
      </c>
      <c r="J6765" s="21">
        <f t="shared" si="1059"/>
        <v>39729</v>
      </c>
      <c r="K6765" s="21"/>
      <c r="L6765" s="21" t="str">
        <f t="shared" si="1054"/>
        <v>Wednesday</v>
      </c>
      <c r="M6765" s="20">
        <f t="shared" si="1055"/>
        <v>10</v>
      </c>
      <c r="N6765" s="19">
        <v>5935.5</v>
      </c>
      <c r="O6765" s="4">
        <f>MATCH(N6765-1,'Supply Data'!$K$12:$K$17)+1</f>
        <v>5</v>
      </c>
      <c r="P6765">
        <f>INDEX('Supply Data'!$L$12:$L$17,'Demand Data'!O6765)</f>
        <v>75</v>
      </c>
      <c r="R6765" t="str">
        <f t="shared" si="1056"/>
        <v>08-Oct-08 Wednesday 16</v>
      </c>
    </row>
    <row r="6766" spans="4:18" x14ac:dyDescent="0.35">
      <c r="D6766" s="21">
        <f t="shared" si="1057"/>
        <v>39729.666666650272</v>
      </c>
      <c r="E6766" s="21" t="b">
        <f t="shared" si="1050"/>
        <v>0</v>
      </c>
      <c r="F6766" s="21" t="b">
        <f t="shared" si="1051"/>
        <v>0</v>
      </c>
      <c r="G6766" s="20">
        <f t="shared" si="1052"/>
        <v>1</v>
      </c>
      <c r="H6766" s="20">
        <f t="shared" si="1053"/>
        <v>24</v>
      </c>
      <c r="I6766" s="20">
        <f t="shared" si="1058"/>
        <v>17</v>
      </c>
      <c r="J6766" s="21">
        <f t="shared" si="1059"/>
        <v>39729</v>
      </c>
      <c r="K6766" s="21"/>
      <c r="L6766" s="21" t="str">
        <f t="shared" si="1054"/>
        <v>Wednesday</v>
      </c>
      <c r="M6766" s="20">
        <f t="shared" si="1055"/>
        <v>10</v>
      </c>
      <c r="N6766" s="19">
        <v>5773.5</v>
      </c>
      <c r="O6766" s="4">
        <f>MATCH(N6766-1,'Supply Data'!$K$12:$K$17)+1</f>
        <v>5</v>
      </c>
      <c r="P6766">
        <f>INDEX('Supply Data'!$L$12:$L$17,'Demand Data'!O6766)</f>
        <v>75</v>
      </c>
      <c r="R6766" t="str">
        <f t="shared" si="1056"/>
        <v>08-Oct-08 Wednesday 17</v>
      </c>
    </row>
    <row r="6767" spans="4:18" x14ac:dyDescent="0.35">
      <c r="D6767" s="21">
        <f t="shared" si="1057"/>
        <v>39729.708333316936</v>
      </c>
      <c r="E6767" s="21" t="b">
        <f t="shared" si="1050"/>
        <v>0</v>
      </c>
      <c r="F6767" s="21" t="b">
        <f t="shared" si="1051"/>
        <v>0</v>
      </c>
      <c r="G6767" s="20">
        <f t="shared" si="1052"/>
        <v>1</v>
      </c>
      <c r="H6767" s="20">
        <f t="shared" si="1053"/>
        <v>24</v>
      </c>
      <c r="I6767" s="20">
        <f t="shared" si="1058"/>
        <v>18</v>
      </c>
      <c r="J6767" s="21">
        <f t="shared" si="1059"/>
        <v>39729</v>
      </c>
      <c r="K6767" s="21"/>
      <c r="L6767" s="21" t="str">
        <f t="shared" si="1054"/>
        <v>Wednesday</v>
      </c>
      <c r="M6767" s="20">
        <f t="shared" si="1055"/>
        <v>10</v>
      </c>
      <c r="N6767" s="19">
        <v>6285</v>
      </c>
      <c r="O6767" s="4">
        <f>MATCH(N6767-1,'Supply Data'!$K$12:$K$17)+1</f>
        <v>5</v>
      </c>
      <c r="P6767">
        <f>INDEX('Supply Data'!$L$12:$L$17,'Demand Data'!O6767)</f>
        <v>75</v>
      </c>
      <c r="R6767" t="str">
        <f t="shared" si="1056"/>
        <v>08-Oct-08 Wednesday 18</v>
      </c>
    </row>
    <row r="6768" spans="4:18" x14ac:dyDescent="0.35">
      <c r="D6768" s="21">
        <f t="shared" si="1057"/>
        <v>39729.7499999836</v>
      </c>
      <c r="E6768" s="21" t="b">
        <f t="shared" si="1050"/>
        <v>0</v>
      </c>
      <c r="F6768" s="21" t="b">
        <f t="shared" si="1051"/>
        <v>0</v>
      </c>
      <c r="G6768" s="20">
        <f t="shared" si="1052"/>
        <v>1</v>
      </c>
      <c r="H6768" s="20">
        <f t="shared" si="1053"/>
        <v>24</v>
      </c>
      <c r="I6768" s="20">
        <f t="shared" si="1058"/>
        <v>19</v>
      </c>
      <c r="J6768" s="21">
        <f t="shared" si="1059"/>
        <v>39729</v>
      </c>
      <c r="K6768" s="21"/>
      <c r="L6768" s="21" t="str">
        <f t="shared" si="1054"/>
        <v>Wednesday</v>
      </c>
      <c r="M6768" s="20">
        <f t="shared" si="1055"/>
        <v>10</v>
      </c>
      <c r="N6768" s="19">
        <v>6244.5</v>
      </c>
      <c r="O6768" s="4">
        <f>MATCH(N6768-1,'Supply Data'!$K$12:$K$17)+1</f>
        <v>5</v>
      </c>
      <c r="P6768">
        <f>INDEX('Supply Data'!$L$12:$L$17,'Demand Data'!O6768)</f>
        <v>75</v>
      </c>
      <c r="R6768" t="str">
        <f t="shared" si="1056"/>
        <v>08-Oct-08 Wednesday 19</v>
      </c>
    </row>
    <row r="6769" spans="4:18" x14ac:dyDescent="0.35">
      <c r="D6769" s="21">
        <f t="shared" si="1057"/>
        <v>39729.791666650264</v>
      </c>
      <c r="E6769" s="21" t="b">
        <f t="shared" si="1050"/>
        <v>0</v>
      </c>
      <c r="F6769" s="21" t="b">
        <f t="shared" si="1051"/>
        <v>0</v>
      </c>
      <c r="G6769" s="20">
        <f t="shared" si="1052"/>
        <v>1</v>
      </c>
      <c r="H6769" s="20">
        <f t="shared" si="1053"/>
        <v>24</v>
      </c>
      <c r="I6769" s="20">
        <f t="shared" si="1058"/>
        <v>20</v>
      </c>
      <c r="J6769" s="21">
        <f t="shared" si="1059"/>
        <v>39729</v>
      </c>
      <c r="K6769" s="21"/>
      <c r="L6769" s="21" t="str">
        <f t="shared" si="1054"/>
        <v>Wednesday</v>
      </c>
      <c r="M6769" s="20">
        <f t="shared" si="1055"/>
        <v>10</v>
      </c>
      <c r="N6769" s="19">
        <v>6072</v>
      </c>
      <c r="O6769" s="4">
        <f>MATCH(N6769-1,'Supply Data'!$K$12:$K$17)+1</f>
        <v>5</v>
      </c>
      <c r="P6769">
        <f>INDEX('Supply Data'!$L$12:$L$17,'Demand Data'!O6769)</f>
        <v>75</v>
      </c>
      <c r="R6769" t="str">
        <f t="shared" si="1056"/>
        <v>08-Oct-08 Wednesday 20</v>
      </c>
    </row>
    <row r="6770" spans="4:18" x14ac:dyDescent="0.35">
      <c r="D6770" s="21">
        <f t="shared" si="1057"/>
        <v>39729.833333316928</v>
      </c>
      <c r="E6770" s="21" t="b">
        <f t="shared" si="1050"/>
        <v>0</v>
      </c>
      <c r="F6770" s="21" t="b">
        <f t="shared" si="1051"/>
        <v>0</v>
      </c>
      <c r="G6770" s="20">
        <f t="shared" si="1052"/>
        <v>1</v>
      </c>
      <c r="H6770" s="20">
        <f t="shared" si="1053"/>
        <v>24</v>
      </c>
      <c r="I6770" s="20">
        <f t="shared" si="1058"/>
        <v>21</v>
      </c>
      <c r="J6770" s="21">
        <f t="shared" si="1059"/>
        <v>39729</v>
      </c>
      <c r="K6770" s="21"/>
      <c r="L6770" s="21" t="str">
        <f t="shared" si="1054"/>
        <v>Wednesday</v>
      </c>
      <c r="M6770" s="20">
        <f t="shared" si="1055"/>
        <v>10</v>
      </c>
      <c r="N6770" s="19">
        <v>5863.5</v>
      </c>
      <c r="O6770" s="4">
        <f>MATCH(N6770-1,'Supply Data'!$K$12:$K$17)+1</f>
        <v>5</v>
      </c>
      <c r="P6770">
        <f>INDEX('Supply Data'!$L$12:$L$17,'Demand Data'!O6770)</f>
        <v>75</v>
      </c>
      <c r="R6770" t="str">
        <f t="shared" si="1056"/>
        <v>08-Oct-08 Wednesday 21</v>
      </c>
    </row>
    <row r="6771" spans="4:18" x14ac:dyDescent="0.35">
      <c r="D6771" s="21">
        <f t="shared" si="1057"/>
        <v>39729.874999983593</v>
      </c>
      <c r="E6771" s="21" t="b">
        <f t="shared" si="1050"/>
        <v>0</v>
      </c>
      <c r="F6771" s="21" t="b">
        <f t="shared" si="1051"/>
        <v>0</v>
      </c>
      <c r="G6771" s="20">
        <f t="shared" si="1052"/>
        <v>1</v>
      </c>
      <c r="H6771" s="20">
        <f t="shared" si="1053"/>
        <v>24</v>
      </c>
      <c r="I6771" s="20">
        <f t="shared" si="1058"/>
        <v>22</v>
      </c>
      <c r="J6771" s="21">
        <f t="shared" si="1059"/>
        <v>39729</v>
      </c>
      <c r="K6771" s="21"/>
      <c r="L6771" s="21" t="str">
        <f t="shared" si="1054"/>
        <v>Wednesday</v>
      </c>
      <c r="M6771" s="20">
        <f t="shared" si="1055"/>
        <v>10</v>
      </c>
      <c r="N6771" s="19">
        <v>5451</v>
      </c>
      <c r="O6771" s="4">
        <f>MATCH(N6771-1,'Supply Data'!$K$12:$K$17)+1</f>
        <v>5</v>
      </c>
      <c r="P6771">
        <f>INDEX('Supply Data'!$L$12:$L$17,'Demand Data'!O6771)</f>
        <v>75</v>
      </c>
      <c r="R6771" t="str">
        <f t="shared" si="1056"/>
        <v>08-Oct-08 Wednesday 22</v>
      </c>
    </row>
    <row r="6772" spans="4:18" x14ac:dyDescent="0.35">
      <c r="D6772" s="21">
        <f t="shared" si="1057"/>
        <v>39729.916666650257</v>
      </c>
      <c r="E6772" s="21" t="b">
        <f t="shared" si="1050"/>
        <v>0</v>
      </c>
      <c r="F6772" s="21" t="b">
        <f t="shared" si="1051"/>
        <v>0</v>
      </c>
      <c r="G6772" s="20">
        <f t="shared" si="1052"/>
        <v>1</v>
      </c>
      <c r="H6772" s="20">
        <f t="shared" si="1053"/>
        <v>24</v>
      </c>
      <c r="I6772" s="20">
        <f t="shared" si="1058"/>
        <v>23</v>
      </c>
      <c r="J6772" s="21">
        <f t="shared" si="1059"/>
        <v>39729</v>
      </c>
      <c r="K6772" s="21"/>
      <c r="L6772" s="21" t="str">
        <f t="shared" si="1054"/>
        <v>Wednesday</v>
      </c>
      <c r="M6772" s="20">
        <f t="shared" si="1055"/>
        <v>10</v>
      </c>
      <c r="N6772" s="19">
        <v>4924.5</v>
      </c>
      <c r="O6772" s="4">
        <f>MATCH(N6772-1,'Supply Data'!$K$12:$K$17)+1</f>
        <v>5</v>
      </c>
      <c r="P6772">
        <f>INDEX('Supply Data'!$L$12:$L$17,'Demand Data'!O6772)</f>
        <v>75</v>
      </c>
      <c r="R6772" t="str">
        <f t="shared" si="1056"/>
        <v>08-Oct-08 Wednesday 23</v>
      </c>
    </row>
    <row r="6773" spans="4:18" x14ac:dyDescent="0.35">
      <c r="D6773" s="21">
        <f t="shared" si="1057"/>
        <v>39729.958333316921</v>
      </c>
      <c r="E6773" s="21" t="b">
        <f t="shared" si="1050"/>
        <v>0</v>
      </c>
      <c r="F6773" s="21" t="b">
        <f t="shared" si="1051"/>
        <v>0</v>
      </c>
      <c r="G6773" s="20">
        <f t="shared" si="1052"/>
        <v>1</v>
      </c>
      <c r="H6773" s="20">
        <f t="shared" si="1053"/>
        <v>24</v>
      </c>
      <c r="I6773" s="20">
        <f t="shared" si="1058"/>
        <v>24</v>
      </c>
      <c r="J6773" s="21">
        <f t="shared" si="1059"/>
        <v>39729</v>
      </c>
      <c r="K6773" s="21"/>
      <c r="L6773" s="21" t="str">
        <f t="shared" si="1054"/>
        <v>Wednesday</v>
      </c>
      <c r="M6773" s="20">
        <f t="shared" si="1055"/>
        <v>10</v>
      </c>
      <c r="N6773" s="19">
        <v>4570.5</v>
      </c>
      <c r="O6773" s="4">
        <f>MATCH(N6773-1,'Supply Data'!$K$12:$K$17)+1</f>
        <v>4</v>
      </c>
      <c r="P6773">
        <f>INDEX('Supply Data'!$L$12:$L$17,'Demand Data'!O6773)</f>
        <v>50</v>
      </c>
      <c r="R6773" t="str">
        <f t="shared" si="1056"/>
        <v>08-Oct-08 Wednesday 24</v>
      </c>
    </row>
    <row r="6774" spans="4:18" x14ac:dyDescent="0.35">
      <c r="D6774" s="21">
        <f t="shared" si="1057"/>
        <v>39729.999999983585</v>
      </c>
      <c r="E6774" s="21" t="b">
        <f t="shared" si="1050"/>
        <v>0</v>
      </c>
      <c r="F6774" s="21" t="b">
        <f t="shared" si="1051"/>
        <v>0</v>
      </c>
      <c r="G6774" s="20">
        <f t="shared" si="1052"/>
        <v>1</v>
      </c>
      <c r="H6774" s="20">
        <f t="shared" si="1053"/>
        <v>24</v>
      </c>
      <c r="I6774" s="20">
        <f t="shared" si="1058"/>
        <v>1</v>
      </c>
      <c r="J6774" s="21">
        <f t="shared" si="1059"/>
        <v>39730</v>
      </c>
      <c r="K6774" s="21"/>
      <c r="L6774" s="21" t="str">
        <f t="shared" si="1054"/>
        <v>Thursday</v>
      </c>
      <c r="M6774" s="20">
        <f t="shared" si="1055"/>
        <v>10</v>
      </c>
      <c r="N6774" s="19">
        <v>4437</v>
      </c>
      <c r="O6774" s="4">
        <f>MATCH(N6774-1,'Supply Data'!$K$12:$K$17)+1</f>
        <v>4</v>
      </c>
      <c r="P6774">
        <f>INDEX('Supply Data'!$L$12:$L$17,'Demand Data'!O6774)</f>
        <v>50</v>
      </c>
      <c r="R6774" t="str">
        <f t="shared" si="1056"/>
        <v>09-Oct-08 Thursday 1</v>
      </c>
    </row>
    <row r="6775" spans="4:18" x14ac:dyDescent="0.35">
      <c r="D6775" s="21">
        <f t="shared" si="1057"/>
        <v>39730.04166665025</v>
      </c>
      <c r="E6775" s="21" t="b">
        <f t="shared" si="1050"/>
        <v>0</v>
      </c>
      <c r="F6775" s="21" t="b">
        <f t="shared" si="1051"/>
        <v>0</v>
      </c>
      <c r="G6775" s="20">
        <f t="shared" si="1052"/>
        <v>1</v>
      </c>
      <c r="H6775" s="20">
        <f t="shared" si="1053"/>
        <v>24</v>
      </c>
      <c r="I6775" s="20">
        <f t="shared" si="1058"/>
        <v>2</v>
      </c>
      <c r="J6775" s="21">
        <f t="shared" si="1059"/>
        <v>39730</v>
      </c>
      <c r="K6775" s="21"/>
      <c r="L6775" s="21" t="str">
        <f t="shared" si="1054"/>
        <v>Thursday</v>
      </c>
      <c r="M6775" s="20">
        <f t="shared" si="1055"/>
        <v>10</v>
      </c>
      <c r="N6775" s="19">
        <v>4275</v>
      </c>
      <c r="O6775" s="4">
        <f>MATCH(N6775-1,'Supply Data'!$K$12:$K$17)+1</f>
        <v>4</v>
      </c>
      <c r="P6775">
        <f>INDEX('Supply Data'!$L$12:$L$17,'Demand Data'!O6775)</f>
        <v>50</v>
      </c>
      <c r="R6775" t="str">
        <f t="shared" si="1056"/>
        <v>09-Oct-08 Thursday 2</v>
      </c>
    </row>
    <row r="6776" spans="4:18" x14ac:dyDescent="0.35">
      <c r="D6776" s="21">
        <f t="shared" si="1057"/>
        <v>39730.083333316914</v>
      </c>
      <c r="E6776" s="21" t="b">
        <f t="shared" si="1050"/>
        <v>0</v>
      </c>
      <c r="F6776" s="21" t="b">
        <f t="shared" si="1051"/>
        <v>0</v>
      </c>
      <c r="G6776" s="20">
        <f t="shared" si="1052"/>
        <v>1</v>
      </c>
      <c r="H6776" s="20">
        <f t="shared" si="1053"/>
        <v>24</v>
      </c>
      <c r="I6776" s="20">
        <f t="shared" si="1058"/>
        <v>3</v>
      </c>
      <c r="J6776" s="21">
        <f t="shared" si="1059"/>
        <v>39730</v>
      </c>
      <c r="K6776" s="21"/>
      <c r="L6776" s="21" t="str">
        <f t="shared" si="1054"/>
        <v>Thursday</v>
      </c>
      <c r="M6776" s="20">
        <f t="shared" si="1055"/>
        <v>10</v>
      </c>
      <c r="N6776" s="19">
        <v>4173</v>
      </c>
      <c r="O6776" s="4">
        <f>MATCH(N6776-1,'Supply Data'!$K$12:$K$17)+1</f>
        <v>4</v>
      </c>
      <c r="P6776">
        <f>INDEX('Supply Data'!$L$12:$L$17,'Demand Data'!O6776)</f>
        <v>50</v>
      </c>
      <c r="R6776" t="str">
        <f t="shared" si="1056"/>
        <v>09-Oct-08 Thursday 3</v>
      </c>
    </row>
    <row r="6777" spans="4:18" x14ac:dyDescent="0.35">
      <c r="D6777" s="21">
        <f t="shared" si="1057"/>
        <v>39730.124999983578</v>
      </c>
      <c r="E6777" s="21" t="b">
        <f t="shared" si="1050"/>
        <v>0</v>
      </c>
      <c r="F6777" s="21" t="b">
        <f t="shared" si="1051"/>
        <v>0</v>
      </c>
      <c r="G6777" s="20">
        <f t="shared" si="1052"/>
        <v>1</v>
      </c>
      <c r="H6777" s="20">
        <f t="shared" si="1053"/>
        <v>24</v>
      </c>
      <c r="I6777" s="20">
        <f t="shared" si="1058"/>
        <v>4</v>
      </c>
      <c r="J6777" s="21">
        <f t="shared" si="1059"/>
        <v>39730</v>
      </c>
      <c r="K6777" s="21"/>
      <c r="L6777" s="21" t="str">
        <f t="shared" si="1054"/>
        <v>Thursday</v>
      </c>
      <c r="M6777" s="20">
        <f t="shared" si="1055"/>
        <v>10</v>
      </c>
      <c r="N6777" s="19">
        <v>4159.5</v>
      </c>
      <c r="O6777" s="4">
        <f>MATCH(N6777-1,'Supply Data'!$K$12:$K$17)+1</f>
        <v>4</v>
      </c>
      <c r="P6777">
        <f>INDEX('Supply Data'!$L$12:$L$17,'Demand Data'!O6777)</f>
        <v>50</v>
      </c>
      <c r="R6777" t="str">
        <f t="shared" si="1056"/>
        <v>09-Oct-08 Thursday 4</v>
      </c>
    </row>
    <row r="6778" spans="4:18" x14ac:dyDescent="0.35">
      <c r="D6778" s="21">
        <f t="shared" si="1057"/>
        <v>39730.166666650242</v>
      </c>
      <c r="E6778" s="21" t="b">
        <f t="shared" si="1050"/>
        <v>0</v>
      </c>
      <c r="F6778" s="21" t="b">
        <f t="shared" si="1051"/>
        <v>0</v>
      </c>
      <c r="G6778" s="20">
        <f t="shared" si="1052"/>
        <v>1</v>
      </c>
      <c r="H6778" s="20">
        <f t="shared" si="1053"/>
        <v>24</v>
      </c>
      <c r="I6778" s="20">
        <f t="shared" si="1058"/>
        <v>5</v>
      </c>
      <c r="J6778" s="21">
        <f t="shared" si="1059"/>
        <v>39730</v>
      </c>
      <c r="K6778" s="21"/>
      <c r="L6778" s="21" t="str">
        <f t="shared" si="1054"/>
        <v>Thursday</v>
      </c>
      <c r="M6778" s="20">
        <f t="shared" si="1055"/>
        <v>10</v>
      </c>
      <c r="N6778" s="19">
        <v>4282.5</v>
      </c>
      <c r="O6778" s="4">
        <f>MATCH(N6778-1,'Supply Data'!$K$12:$K$17)+1</f>
        <v>4</v>
      </c>
      <c r="P6778">
        <f>INDEX('Supply Data'!$L$12:$L$17,'Demand Data'!O6778)</f>
        <v>50</v>
      </c>
      <c r="R6778" t="str">
        <f t="shared" si="1056"/>
        <v>09-Oct-08 Thursday 5</v>
      </c>
    </row>
    <row r="6779" spans="4:18" x14ac:dyDescent="0.35">
      <c r="D6779" s="21">
        <f t="shared" si="1057"/>
        <v>39730.208333316907</v>
      </c>
      <c r="E6779" s="21" t="b">
        <f t="shared" si="1050"/>
        <v>0</v>
      </c>
      <c r="F6779" s="21" t="b">
        <f t="shared" si="1051"/>
        <v>0</v>
      </c>
      <c r="G6779" s="20">
        <f t="shared" si="1052"/>
        <v>1</v>
      </c>
      <c r="H6779" s="20">
        <f t="shared" si="1053"/>
        <v>24</v>
      </c>
      <c r="I6779" s="20">
        <f t="shared" si="1058"/>
        <v>6</v>
      </c>
      <c r="J6779" s="21">
        <f t="shared" si="1059"/>
        <v>39730</v>
      </c>
      <c r="K6779" s="21"/>
      <c r="L6779" s="21" t="str">
        <f t="shared" si="1054"/>
        <v>Thursday</v>
      </c>
      <c r="M6779" s="20">
        <f t="shared" si="1055"/>
        <v>10</v>
      </c>
      <c r="N6779" s="19">
        <v>4371</v>
      </c>
      <c r="O6779" s="4">
        <f>MATCH(N6779-1,'Supply Data'!$K$12:$K$17)+1</f>
        <v>4</v>
      </c>
      <c r="P6779">
        <f>INDEX('Supply Data'!$L$12:$L$17,'Demand Data'!O6779)</f>
        <v>50</v>
      </c>
      <c r="R6779" t="str">
        <f t="shared" si="1056"/>
        <v>09-Oct-08 Thursday 6</v>
      </c>
    </row>
    <row r="6780" spans="4:18" x14ac:dyDescent="0.35">
      <c r="D6780" s="21">
        <f t="shared" si="1057"/>
        <v>39730.249999983571</v>
      </c>
      <c r="E6780" s="21" t="b">
        <f t="shared" si="1050"/>
        <v>0</v>
      </c>
      <c r="F6780" s="21" t="b">
        <f t="shared" si="1051"/>
        <v>0</v>
      </c>
      <c r="G6780" s="20">
        <f t="shared" si="1052"/>
        <v>1</v>
      </c>
      <c r="H6780" s="20">
        <f t="shared" si="1053"/>
        <v>24</v>
      </c>
      <c r="I6780" s="20">
        <f t="shared" si="1058"/>
        <v>7</v>
      </c>
      <c r="J6780" s="21">
        <f t="shared" si="1059"/>
        <v>39730</v>
      </c>
      <c r="K6780" s="21"/>
      <c r="L6780" s="21" t="str">
        <f t="shared" si="1054"/>
        <v>Thursday</v>
      </c>
      <c r="M6780" s="20">
        <f t="shared" si="1055"/>
        <v>10</v>
      </c>
      <c r="N6780" s="19">
        <v>4486.5</v>
      </c>
      <c r="O6780" s="4">
        <f>MATCH(N6780-1,'Supply Data'!$K$12:$K$17)+1</f>
        <v>4</v>
      </c>
      <c r="P6780">
        <f>INDEX('Supply Data'!$L$12:$L$17,'Demand Data'!O6780)</f>
        <v>50</v>
      </c>
      <c r="R6780" t="str">
        <f t="shared" si="1056"/>
        <v>09-Oct-08 Thursday 7</v>
      </c>
    </row>
    <row r="6781" spans="4:18" x14ac:dyDescent="0.35">
      <c r="D6781" s="21">
        <f t="shared" si="1057"/>
        <v>39730.291666650235</v>
      </c>
      <c r="E6781" s="21" t="b">
        <f t="shared" si="1050"/>
        <v>0</v>
      </c>
      <c r="F6781" s="21" t="b">
        <f t="shared" si="1051"/>
        <v>0</v>
      </c>
      <c r="G6781" s="20">
        <f t="shared" si="1052"/>
        <v>1</v>
      </c>
      <c r="H6781" s="20">
        <f t="shared" si="1053"/>
        <v>24</v>
      </c>
      <c r="I6781" s="20">
        <f t="shared" si="1058"/>
        <v>8</v>
      </c>
      <c r="J6781" s="21">
        <f t="shared" si="1059"/>
        <v>39730</v>
      </c>
      <c r="K6781" s="21"/>
      <c r="L6781" s="21" t="str">
        <f t="shared" si="1054"/>
        <v>Thursday</v>
      </c>
      <c r="M6781" s="20">
        <f t="shared" si="1055"/>
        <v>10</v>
      </c>
      <c r="N6781" s="19">
        <v>5143.5</v>
      </c>
      <c r="O6781" s="4">
        <f>MATCH(N6781-1,'Supply Data'!$K$12:$K$17)+1</f>
        <v>5</v>
      </c>
      <c r="P6781">
        <f>INDEX('Supply Data'!$L$12:$L$17,'Demand Data'!O6781)</f>
        <v>75</v>
      </c>
      <c r="R6781" t="str">
        <f t="shared" si="1056"/>
        <v>09-Oct-08 Thursday 8</v>
      </c>
    </row>
    <row r="6782" spans="4:18" x14ac:dyDescent="0.35">
      <c r="D6782" s="21">
        <f t="shared" si="1057"/>
        <v>39730.333333316899</v>
      </c>
      <c r="E6782" s="21" t="b">
        <f t="shared" si="1050"/>
        <v>0</v>
      </c>
      <c r="F6782" s="21" t="b">
        <f t="shared" si="1051"/>
        <v>0</v>
      </c>
      <c r="G6782" s="20">
        <f t="shared" si="1052"/>
        <v>1</v>
      </c>
      <c r="H6782" s="20">
        <f t="shared" si="1053"/>
        <v>24</v>
      </c>
      <c r="I6782" s="20">
        <f t="shared" si="1058"/>
        <v>9</v>
      </c>
      <c r="J6782" s="21">
        <f t="shared" si="1059"/>
        <v>39730</v>
      </c>
      <c r="K6782" s="21"/>
      <c r="L6782" s="21" t="str">
        <f t="shared" si="1054"/>
        <v>Thursday</v>
      </c>
      <c r="M6782" s="20">
        <f t="shared" si="1055"/>
        <v>10</v>
      </c>
      <c r="N6782" s="19">
        <v>5746.5</v>
      </c>
      <c r="O6782" s="4">
        <f>MATCH(N6782-1,'Supply Data'!$K$12:$K$17)+1</f>
        <v>5</v>
      </c>
      <c r="P6782">
        <f>INDEX('Supply Data'!$L$12:$L$17,'Demand Data'!O6782)</f>
        <v>75</v>
      </c>
      <c r="R6782" t="str">
        <f t="shared" si="1056"/>
        <v>09-Oct-08 Thursday 9</v>
      </c>
    </row>
    <row r="6783" spans="4:18" x14ac:dyDescent="0.35">
      <c r="D6783" s="21">
        <f t="shared" si="1057"/>
        <v>39730.374999983564</v>
      </c>
      <c r="E6783" s="21" t="b">
        <f t="shared" si="1050"/>
        <v>0</v>
      </c>
      <c r="F6783" s="21" t="b">
        <f t="shared" si="1051"/>
        <v>0</v>
      </c>
      <c r="G6783" s="20">
        <f t="shared" si="1052"/>
        <v>1</v>
      </c>
      <c r="H6783" s="20">
        <f t="shared" si="1053"/>
        <v>24</v>
      </c>
      <c r="I6783" s="20">
        <f t="shared" si="1058"/>
        <v>10</v>
      </c>
      <c r="J6783" s="21">
        <f t="shared" si="1059"/>
        <v>39730</v>
      </c>
      <c r="K6783" s="21"/>
      <c r="L6783" s="21" t="str">
        <f t="shared" si="1054"/>
        <v>Thursday</v>
      </c>
      <c r="M6783" s="20">
        <f t="shared" si="1055"/>
        <v>10</v>
      </c>
      <c r="N6783" s="19">
        <v>6003</v>
      </c>
      <c r="O6783" s="4">
        <f>MATCH(N6783-1,'Supply Data'!$K$12:$K$17)+1</f>
        <v>5</v>
      </c>
      <c r="P6783">
        <f>INDEX('Supply Data'!$L$12:$L$17,'Demand Data'!O6783)</f>
        <v>75</v>
      </c>
      <c r="R6783" t="str">
        <f t="shared" si="1056"/>
        <v>09-Oct-08 Thursday 10</v>
      </c>
    </row>
    <row r="6784" spans="4:18" x14ac:dyDescent="0.35">
      <c r="D6784" s="21">
        <f t="shared" si="1057"/>
        <v>39730.416666650228</v>
      </c>
      <c r="E6784" s="21" t="b">
        <f t="shared" si="1050"/>
        <v>0</v>
      </c>
      <c r="F6784" s="21" t="b">
        <f t="shared" si="1051"/>
        <v>0</v>
      </c>
      <c r="G6784" s="20">
        <f t="shared" si="1052"/>
        <v>1</v>
      </c>
      <c r="H6784" s="20">
        <f t="shared" si="1053"/>
        <v>24</v>
      </c>
      <c r="I6784" s="20">
        <f t="shared" si="1058"/>
        <v>11</v>
      </c>
      <c r="J6784" s="21">
        <f t="shared" si="1059"/>
        <v>39730</v>
      </c>
      <c r="K6784" s="21"/>
      <c r="L6784" s="21" t="str">
        <f t="shared" si="1054"/>
        <v>Thursday</v>
      </c>
      <c r="M6784" s="20">
        <f t="shared" si="1055"/>
        <v>10</v>
      </c>
      <c r="N6784" s="19">
        <v>6102</v>
      </c>
      <c r="O6784" s="4">
        <f>MATCH(N6784-1,'Supply Data'!$K$12:$K$17)+1</f>
        <v>5</v>
      </c>
      <c r="P6784">
        <f>INDEX('Supply Data'!$L$12:$L$17,'Demand Data'!O6784)</f>
        <v>75</v>
      </c>
      <c r="R6784" t="str">
        <f t="shared" si="1056"/>
        <v>09-Oct-08 Thursday 11</v>
      </c>
    </row>
    <row r="6785" spans="4:18" x14ac:dyDescent="0.35">
      <c r="D6785" s="21">
        <f t="shared" si="1057"/>
        <v>39730.458333316892</v>
      </c>
      <c r="E6785" s="21" t="b">
        <f t="shared" si="1050"/>
        <v>0</v>
      </c>
      <c r="F6785" s="21" t="b">
        <f t="shared" si="1051"/>
        <v>0</v>
      </c>
      <c r="G6785" s="20">
        <f t="shared" si="1052"/>
        <v>1</v>
      </c>
      <c r="H6785" s="20">
        <f t="shared" si="1053"/>
        <v>24</v>
      </c>
      <c r="I6785" s="20">
        <f t="shared" si="1058"/>
        <v>12</v>
      </c>
      <c r="J6785" s="21">
        <f t="shared" si="1059"/>
        <v>39730</v>
      </c>
      <c r="K6785" s="21"/>
      <c r="L6785" s="21" t="str">
        <f t="shared" si="1054"/>
        <v>Thursday</v>
      </c>
      <c r="M6785" s="20">
        <f t="shared" si="1055"/>
        <v>10</v>
      </c>
      <c r="N6785" s="19">
        <v>5824.5</v>
      </c>
      <c r="O6785" s="4">
        <f>MATCH(N6785-1,'Supply Data'!$K$12:$K$17)+1</f>
        <v>5</v>
      </c>
      <c r="P6785">
        <f>INDEX('Supply Data'!$L$12:$L$17,'Demand Data'!O6785)</f>
        <v>75</v>
      </c>
      <c r="R6785" t="str">
        <f t="shared" si="1056"/>
        <v>09-Oct-08 Thursday 12</v>
      </c>
    </row>
    <row r="6786" spans="4:18" x14ac:dyDescent="0.35">
      <c r="D6786" s="21">
        <f t="shared" si="1057"/>
        <v>39730.499999983556</v>
      </c>
      <c r="E6786" s="21" t="b">
        <f t="shared" si="1050"/>
        <v>0</v>
      </c>
      <c r="F6786" s="21" t="b">
        <f t="shared" si="1051"/>
        <v>0</v>
      </c>
      <c r="G6786" s="20">
        <f t="shared" si="1052"/>
        <v>1</v>
      </c>
      <c r="H6786" s="20">
        <f t="shared" si="1053"/>
        <v>24</v>
      </c>
      <c r="I6786" s="20">
        <f t="shared" si="1058"/>
        <v>13</v>
      </c>
      <c r="J6786" s="21">
        <f t="shared" si="1059"/>
        <v>39730</v>
      </c>
      <c r="K6786" s="21"/>
      <c r="L6786" s="21" t="str">
        <f t="shared" si="1054"/>
        <v>Thursday</v>
      </c>
      <c r="M6786" s="20">
        <f t="shared" si="1055"/>
        <v>10</v>
      </c>
      <c r="N6786" s="19">
        <v>5925</v>
      </c>
      <c r="O6786" s="4">
        <f>MATCH(N6786-1,'Supply Data'!$K$12:$K$17)+1</f>
        <v>5</v>
      </c>
      <c r="P6786">
        <f>INDEX('Supply Data'!$L$12:$L$17,'Demand Data'!O6786)</f>
        <v>75</v>
      </c>
      <c r="R6786" t="str">
        <f t="shared" si="1056"/>
        <v>09-Oct-08 Thursday 13</v>
      </c>
    </row>
    <row r="6787" spans="4:18" x14ac:dyDescent="0.35">
      <c r="D6787" s="21">
        <f t="shared" si="1057"/>
        <v>39730.541666650221</v>
      </c>
      <c r="E6787" s="21" t="b">
        <f t="shared" si="1050"/>
        <v>0</v>
      </c>
      <c r="F6787" s="21" t="b">
        <f t="shared" si="1051"/>
        <v>0</v>
      </c>
      <c r="G6787" s="20">
        <f t="shared" si="1052"/>
        <v>1</v>
      </c>
      <c r="H6787" s="20">
        <f t="shared" si="1053"/>
        <v>24</v>
      </c>
      <c r="I6787" s="20">
        <f t="shared" si="1058"/>
        <v>14</v>
      </c>
      <c r="J6787" s="21">
        <f t="shared" si="1059"/>
        <v>39730</v>
      </c>
      <c r="K6787" s="21"/>
      <c r="L6787" s="21" t="str">
        <f t="shared" si="1054"/>
        <v>Thursday</v>
      </c>
      <c r="M6787" s="20">
        <f t="shared" si="1055"/>
        <v>10</v>
      </c>
      <c r="N6787" s="19">
        <v>6069</v>
      </c>
      <c r="O6787" s="4">
        <f>MATCH(N6787-1,'Supply Data'!$K$12:$K$17)+1</f>
        <v>5</v>
      </c>
      <c r="P6787">
        <f>INDEX('Supply Data'!$L$12:$L$17,'Demand Data'!O6787)</f>
        <v>75</v>
      </c>
      <c r="R6787" t="str">
        <f t="shared" si="1056"/>
        <v>09-Oct-08 Thursday 14</v>
      </c>
    </row>
    <row r="6788" spans="4:18" x14ac:dyDescent="0.35">
      <c r="D6788" s="21">
        <f t="shared" si="1057"/>
        <v>39730.583333316885</v>
      </c>
      <c r="E6788" s="21" t="b">
        <f t="shared" si="1050"/>
        <v>0</v>
      </c>
      <c r="F6788" s="21" t="b">
        <f t="shared" si="1051"/>
        <v>0</v>
      </c>
      <c r="G6788" s="20">
        <f t="shared" si="1052"/>
        <v>1</v>
      </c>
      <c r="H6788" s="20">
        <f t="shared" si="1053"/>
        <v>24</v>
      </c>
      <c r="I6788" s="20">
        <f t="shared" si="1058"/>
        <v>15</v>
      </c>
      <c r="J6788" s="21">
        <f t="shared" si="1059"/>
        <v>39730</v>
      </c>
      <c r="K6788" s="21"/>
      <c r="L6788" s="21" t="str">
        <f t="shared" si="1054"/>
        <v>Thursday</v>
      </c>
      <c r="M6788" s="20">
        <f t="shared" si="1055"/>
        <v>10</v>
      </c>
      <c r="N6788" s="19">
        <v>5965.5</v>
      </c>
      <c r="O6788" s="4">
        <f>MATCH(N6788-1,'Supply Data'!$K$12:$K$17)+1</f>
        <v>5</v>
      </c>
      <c r="P6788">
        <f>INDEX('Supply Data'!$L$12:$L$17,'Demand Data'!O6788)</f>
        <v>75</v>
      </c>
      <c r="R6788" t="str">
        <f t="shared" si="1056"/>
        <v>09-Oct-08 Thursday 15</v>
      </c>
    </row>
    <row r="6789" spans="4:18" x14ac:dyDescent="0.35">
      <c r="D6789" s="21">
        <f t="shared" si="1057"/>
        <v>39730.624999983549</v>
      </c>
      <c r="E6789" s="21" t="b">
        <f t="shared" si="1050"/>
        <v>0</v>
      </c>
      <c r="F6789" s="21" t="b">
        <f t="shared" si="1051"/>
        <v>0</v>
      </c>
      <c r="G6789" s="20">
        <f t="shared" si="1052"/>
        <v>1</v>
      </c>
      <c r="H6789" s="20">
        <f t="shared" si="1053"/>
        <v>24</v>
      </c>
      <c r="I6789" s="20">
        <f t="shared" si="1058"/>
        <v>16</v>
      </c>
      <c r="J6789" s="21">
        <f t="shared" si="1059"/>
        <v>39730</v>
      </c>
      <c r="K6789" s="21"/>
      <c r="L6789" s="21" t="str">
        <f t="shared" si="1054"/>
        <v>Thursday</v>
      </c>
      <c r="M6789" s="20">
        <f t="shared" si="1055"/>
        <v>10</v>
      </c>
      <c r="N6789" s="19">
        <v>5881.5</v>
      </c>
      <c r="O6789" s="4">
        <f>MATCH(N6789-1,'Supply Data'!$K$12:$K$17)+1</f>
        <v>5</v>
      </c>
      <c r="P6789">
        <f>INDEX('Supply Data'!$L$12:$L$17,'Demand Data'!O6789)</f>
        <v>75</v>
      </c>
      <c r="R6789" t="str">
        <f t="shared" si="1056"/>
        <v>09-Oct-08 Thursday 16</v>
      </c>
    </row>
    <row r="6790" spans="4:18" x14ac:dyDescent="0.35">
      <c r="D6790" s="21">
        <f t="shared" si="1057"/>
        <v>39730.666666650213</v>
      </c>
      <c r="E6790" s="21" t="b">
        <f t="shared" ref="E6790:E6853" si="1060">D6790=$D$2</f>
        <v>0</v>
      </c>
      <c r="F6790" s="21" t="b">
        <f t="shared" ref="F6790:F6853" si="1061">D6790=$E$2</f>
        <v>0</v>
      </c>
      <c r="G6790" s="20">
        <f t="shared" si="1052"/>
        <v>1</v>
      </c>
      <c r="H6790" s="20">
        <f t="shared" si="1053"/>
        <v>24</v>
      </c>
      <c r="I6790" s="20">
        <f t="shared" si="1058"/>
        <v>17</v>
      </c>
      <c r="J6790" s="21">
        <f t="shared" si="1059"/>
        <v>39730</v>
      </c>
      <c r="K6790" s="21"/>
      <c r="L6790" s="21" t="str">
        <f t="shared" si="1054"/>
        <v>Thursday</v>
      </c>
      <c r="M6790" s="20">
        <f t="shared" si="1055"/>
        <v>10</v>
      </c>
      <c r="N6790" s="19">
        <v>5716.5</v>
      </c>
      <c r="O6790" s="4">
        <f>MATCH(N6790-1,'Supply Data'!$K$12:$K$17)+1</f>
        <v>5</v>
      </c>
      <c r="P6790">
        <f>INDEX('Supply Data'!$L$12:$L$17,'Demand Data'!O6790)</f>
        <v>75</v>
      </c>
      <c r="R6790" t="str">
        <f t="shared" si="1056"/>
        <v>09-Oct-08 Thursday 17</v>
      </c>
    </row>
    <row r="6791" spans="4:18" x14ac:dyDescent="0.35">
      <c r="D6791" s="21">
        <f t="shared" si="1057"/>
        <v>39730.708333316878</v>
      </c>
      <c r="E6791" s="21" t="b">
        <f t="shared" si="1060"/>
        <v>0</v>
      </c>
      <c r="F6791" s="21" t="b">
        <f t="shared" si="1061"/>
        <v>0</v>
      </c>
      <c r="G6791" s="20">
        <f t="shared" ref="G6791:G6854" si="1062">IF(E6791,2,IF(F6791,3,1))</f>
        <v>1</v>
      </c>
      <c r="H6791" s="20">
        <f t="shared" ref="H6791:H6854" si="1063">CHOOSE(G6791,24,23,25)</f>
        <v>24</v>
      </c>
      <c r="I6791" s="20">
        <f t="shared" si="1058"/>
        <v>18</v>
      </c>
      <c r="J6791" s="21">
        <f t="shared" si="1059"/>
        <v>39730</v>
      </c>
      <c r="K6791" s="21"/>
      <c r="L6791" s="21" t="str">
        <f t="shared" ref="L6791:L6854" si="1064">TEXT(J6791,"ddddd")</f>
        <v>Thursday</v>
      </c>
      <c r="M6791" s="20">
        <f t="shared" ref="M6791:M6854" si="1065">MONTH(D6791)</f>
        <v>10</v>
      </c>
      <c r="N6791" s="19">
        <v>6235.5</v>
      </c>
      <c r="O6791" s="4">
        <f>MATCH(N6791-1,'Supply Data'!$K$12:$K$17)+1</f>
        <v>5</v>
      </c>
      <c r="P6791">
        <f>INDEX('Supply Data'!$L$12:$L$17,'Demand Data'!O6791)</f>
        <v>75</v>
      </c>
      <c r="R6791" t="str">
        <f t="shared" ref="R6791:R6854" si="1066">TEXT(D6791,"dd-mmm-yy ddddd")&amp;" "&amp;I6791</f>
        <v>09-Oct-08 Thursday 18</v>
      </c>
    </row>
    <row r="6792" spans="4:18" x14ac:dyDescent="0.35">
      <c r="D6792" s="21">
        <f t="shared" ref="D6792:D6855" si="1067">D6791+1/24</f>
        <v>39730.749999983542</v>
      </c>
      <c r="E6792" s="21" t="b">
        <f t="shared" si="1060"/>
        <v>0</v>
      </c>
      <c r="F6792" s="21" t="b">
        <f t="shared" si="1061"/>
        <v>0</v>
      </c>
      <c r="G6792" s="20">
        <f t="shared" si="1062"/>
        <v>1</v>
      </c>
      <c r="H6792" s="20">
        <f t="shared" si="1063"/>
        <v>24</v>
      </c>
      <c r="I6792" s="20">
        <f t="shared" ref="I6792:I6855" si="1068">IF(I6791&gt;=H6792,1,I6791+1)</f>
        <v>19</v>
      </c>
      <c r="J6792" s="21">
        <f t="shared" ref="J6792:J6855" si="1069">IF(I6792=1,J6791+1,J6791)</f>
        <v>39730</v>
      </c>
      <c r="K6792" s="21"/>
      <c r="L6792" s="21" t="str">
        <f t="shared" si="1064"/>
        <v>Thursday</v>
      </c>
      <c r="M6792" s="20">
        <f t="shared" si="1065"/>
        <v>10</v>
      </c>
      <c r="N6792" s="19">
        <v>6225</v>
      </c>
      <c r="O6792" s="4">
        <f>MATCH(N6792-1,'Supply Data'!$K$12:$K$17)+1</f>
        <v>5</v>
      </c>
      <c r="P6792">
        <f>INDEX('Supply Data'!$L$12:$L$17,'Demand Data'!O6792)</f>
        <v>75</v>
      </c>
      <c r="R6792" t="str">
        <f t="shared" si="1066"/>
        <v>09-Oct-08 Thursday 19</v>
      </c>
    </row>
    <row r="6793" spans="4:18" x14ac:dyDescent="0.35">
      <c r="D6793" s="21">
        <f t="shared" si="1067"/>
        <v>39730.791666650206</v>
      </c>
      <c r="E6793" s="21" t="b">
        <f t="shared" si="1060"/>
        <v>0</v>
      </c>
      <c r="F6793" s="21" t="b">
        <f t="shared" si="1061"/>
        <v>0</v>
      </c>
      <c r="G6793" s="20">
        <f t="shared" si="1062"/>
        <v>1</v>
      </c>
      <c r="H6793" s="20">
        <f t="shared" si="1063"/>
        <v>24</v>
      </c>
      <c r="I6793" s="20">
        <f t="shared" si="1068"/>
        <v>20</v>
      </c>
      <c r="J6793" s="21">
        <f t="shared" si="1069"/>
        <v>39730</v>
      </c>
      <c r="K6793" s="21"/>
      <c r="L6793" s="21" t="str">
        <f t="shared" si="1064"/>
        <v>Thursday</v>
      </c>
      <c r="M6793" s="20">
        <f t="shared" si="1065"/>
        <v>10</v>
      </c>
      <c r="N6793" s="19">
        <v>6060</v>
      </c>
      <c r="O6793" s="4">
        <f>MATCH(N6793-1,'Supply Data'!$K$12:$K$17)+1</f>
        <v>5</v>
      </c>
      <c r="P6793">
        <f>INDEX('Supply Data'!$L$12:$L$17,'Demand Data'!O6793)</f>
        <v>75</v>
      </c>
      <c r="R6793" t="str">
        <f t="shared" si="1066"/>
        <v>09-Oct-08 Thursday 20</v>
      </c>
    </row>
    <row r="6794" spans="4:18" x14ac:dyDescent="0.35">
      <c r="D6794" s="21">
        <f t="shared" si="1067"/>
        <v>39730.83333331687</v>
      </c>
      <c r="E6794" s="21" t="b">
        <f t="shared" si="1060"/>
        <v>0</v>
      </c>
      <c r="F6794" s="21" t="b">
        <f t="shared" si="1061"/>
        <v>0</v>
      </c>
      <c r="G6794" s="20">
        <f t="shared" si="1062"/>
        <v>1</v>
      </c>
      <c r="H6794" s="20">
        <f t="shared" si="1063"/>
        <v>24</v>
      </c>
      <c r="I6794" s="20">
        <f t="shared" si="1068"/>
        <v>21</v>
      </c>
      <c r="J6794" s="21">
        <f t="shared" si="1069"/>
        <v>39730</v>
      </c>
      <c r="K6794" s="21"/>
      <c r="L6794" s="21" t="str">
        <f t="shared" si="1064"/>
        <v>Thursday</v>
      </c>
      <c r="M6794" s="20">
        <f t="shared" si="1065"/>
        <v>10</v>
      </c>
      <c r="N6794" s="19">
        <v>5836.5</v>
      </c>
      <c r="O6794" s="4">
        <f>MATCH(N6794-1,'Supply Data'!$K$12:$K$17)+1</f>
        <v>5</v>
      </c>
      <c r="P6794">
        <f>INDEX('Supply Data'!$L$12:$L$17,'Demand Data'!O6794)</f>
        <v>75</v>
      </c>
      <c r="R6794" t="str">
        <f t="shared" si="1066"/>
        <v>09-Oct-08 Thursday 21</v>
      </c>
    </row>
    <row r="6795" spans="4:18" x14ac:dyDescent="0.35">
      <c r="D6795" s="21">
        <f t="shared" si="1067"/>
        <v>39730.874999983535</v>
      </c>
      <c r="E6795" s="21" t="b">
        <f t="shared" si="1060"/>
        <v>0</v>
      </c>
      <c r="F6795" s="21" t="b">
        <f t="shared" si="1061"/>
        <v>0</v>
      </c>
      <c r="G6795" s="20">
        <f t="shared" si="1062"/>
        <v>1</v>
      </c>
      <c r="H6795" s="20">
        <f t="shared" si="1063"/>
        <v>24</v>
      </c>
      <c r="I6795" s="20">
        <f t="shared" si="1068"/>
        <v>22</v>
      </c>
      <c r="J6795" s="21">
        <f t="shared" si="1069"/>
        <v>39730</v>
      </c>
      <c r="K6795" s="21"/>
      <c r="L6795" s="21" t="str">
        <f t="shared" si="1064"/>
        <v>Thursday</v>
      </c>
      <c r="M6795" s="20">
        <f t="shared" si="1065"/>
        <v>10</v>
      </c>
      <c r="N6795" s="19">
        <v>5367</v>
      </c>
      <c r="O6795" s="4">
        <f>MATCH(N6795-1,'Supply Data'!$K$12:$K$17)+1</f>
        <v>5</v>
      </c>
      <c r="P6795">
        <f>INDEX('Supply Data'!$L$12:$L$17,'Demand Data'!O6795)</f>
        <v>75</v>
      </c>
      <c r="R6795" t="str">
        <f t="shared" si="1066"/>
        <v>09-Oct-08 Thursday 22</v>
      </c>
    </row>
    <row r="6796" spans="4:18" x14ac:dyDescent="0.35">
      <c r="D6796" s="21">
        <f t="shared" si="1067"/>
        <v>39730.916666650199</v>
      </c>
      <c r="E6796" s="21" t="b">
        <f t="shared" si="1060"/>
        <v>0</v>
      </c>
      <c r="F6796" s="21" t="b">
        <f t="shared" si="1061"/>
        <v>0</v>
      </c>
      <c r="G6796" s="20">
        <f t="shared" si="1062"/>
        <v>1</v>
      </c>
      <c r="H6796" s="20">
        <f t="shared" si="1063"/>
        <v>24</v>
      </c>
      <c r="I6796" s="20">
        <f t="shared" si="1068"/>
        <v>23</v>
      </c>
      <c r="J6796" s="21">
        <f t="shared" si="1069"/>
        <v>39730</v>
      </c>
      <c r="K6796" s="21"/>
      <c r="L6796" s="21" t="str">
        <f t="shared" si="1064"/>
        <v>Thursday</v>
      </c>
      <c r="M6796" s="20">
        <f t="shared" si="1065"/>
        <v>10</v>
      </c>
      <c r="N6796" s="19">
        <v>4956</v>
      </c>
      <c r="O6796" s="4">
        <f>MATCH(N6796-1,'Supply Data'!$K$12:$K$17)+1</f>
        <v>5</v>
      </c>
      <c r="P6796">
        <f>INDEX('Supply Data'!$L$12:$L$17,'Demand Data'!O6796)</f>
        <v>75</v>
      </c>
      <c r="R6796" t="str">
        <f t="shared" si="1066"/>
        <v>09-Oct-08 Thursday 23</v>
      </c>
    </row>
    <row r="6797" spans="4:18" x14ac:dyDescent="0.35">
      <c r="D6797" s="21">
        <f t="shared" si="1067"/>
        <v>39730.958333316863</v>
      </c>
      <c r="E6797" s="21" t="b">
        <f t="shared" si="1060"/>
        <v>0</v>
      </c>
      <c r="F6797" s="21" t="b">
        <f t="shared" si="1061"/>
        <v>0</v>
      </c>
      <c r="G6797" s="20">
        <f t="shared" si="1062"/>
        <v>1</v>
      </c>
      <c r="H6797" s="20">
        <f t="shared" si="1063"/>
        <v>24</v>
      </c>
      <c r="I6797" s="20">
        <f t="shared" si="1068"/>
        <v>24</v>
      </c>
      <c r="J6797" s="21">
        <f t="shared" si="1069"/>
        <v>39730</v>
      </c>
      <c r="K6797" s="21"/>
      <c r="L6797" s="21" t="str">
        <f t="shared" si="1064"/>
        <v>Thursday</v>
      </c>
      <c r="M6797" s="20">
        <f t="shared" si="1065"/>
        <v>10</v>
      </c>
      <c r="N6797" s="19">
        <v>4648.5</v>
      </c>
      <c r="O6797" s="4">
        <f>MATCH(N6797-1,'Supply Data'!$K$12:$K$17)+1</f>
        <v>4</v>
      </c>
      <c r="P6797">
        <f>INDEX('Supply Data'!$L$12:$L$17,'Demand Data'!O6797)</f>
        <v>50</v>
      </c>
      <c r="R6797" t="str">
        <f t="shared" si="1066"/>
        <v>09-Oct-08 Thursday 24</v>
      </c>
    </row>
    <row r="6798" spans="4:18" x14ac:dyDescent="0.35">
      <c r="D6798" s="21">
        <f t="shared" si="1067"/>
        <v>39730.999999983527</v>
      </c>
      <c r="E6798" s="21" t="b">
        <f t="shared" si="1060"/>
        <v>0</v>
      </c>
      <c r="F6798" s="21" t="b">
        <f t="shared" si="1061"/>
        <v>0</v>
      </c>
      <c r="G6798" s="20">
        <f t="shared" si="1062"/>
        <v>1</v>
      </c>
      <c r="H6798" s="20">
        <f t="shared" si="1063"/>
        <v>24</v>
      </c>
      <c r="I6798" s="20">
        <f t="shared" si="1068"/>
        <v>1</v>
      </c>
      <c r="J6798" s="21">
        <f t="shared" si="1069"/>
        <v>39731</v>
      </c>
      <c r="K6798" s="21"/>
      <c r="L6798" s="21" t="str">
        <f t="shared" si="1064"/>
        <v>Friday</v>
      </c>
      <c r="M6798" s="20">
        <f t="shared" si="1065"/>
        <v>10</v>
      </c>
      <c r="N6798" s="19">
        <v>4452</v>
      </c>
      <c r="O6798" s="4">
        <f>MATCH(N6798-1,'Supply Data'!$K$12:$K$17)+1</f>
        <v>4</v>
      </c>
      <c r="P6798">
        <f>INDEX('Supply Data'!$L$12:$L$17,'Demand Data'!O6798)</f>
        <v>50</v>
      </c>
      <c r="R6798" t="str">
        <f t="shared" si="1066"/>
        <v>10-Oct-08 Friday 1</v>
      </c>
    </row>
    <row r="6799" spans="4:18" x14ac:dyDescent="0.35">
      <c r="D6799" s="21">
        <f t="shared" si="1067"/>
        <v>39731.041666650191</v>
      </c>
      <c r="E6799" s="21" t="b">
        <f t="shared" si="1060"/>
        <v>0</v>
      </c>
      <c r="F6799" s="21" t="b">
        <f t="shared" si="1061"/>
        <v>0</v>
      </c>
      <c r="G6799" s="20">
        <f t="shared" si="1062"/>
        <v>1</v>
      </c>
      <c r="H6799" s="20">
        <f t="shared" si="1063"/>
        <v>24</v>
      </c>
      <c r="I6799" s="20">
        <f t="shared" si="1068"/>
        <v>2</v>
      </c>
      <c r="J6799" s="21">
        <f t="shared" si="1069"/>
        <v>39731</v>
      </c>
      <c r="K6799" s="21"/>
      <c r="L6799" s="21" t="str">
        <f t="shared" si="1064"/>
        <v>Friday</v>
      </c>
      <c r="M6799" s="20">
        <f t="shared" si="1065"/>
        <v>10</v>
      </c>
      <c r="N6799" s="19">
        <v>4275</v>
      </c>
      <c r="O6799" s="4">
        <f>MATCH(N6799-1,'Supply Data'!$K$12:$K$17)+1</f>
        <v>4</v>
      </c>
      <c r="P6799">
        <f>INDEX('Supply Data'!$L$12:$L$17,'Demand Data'!O6799)</f>
        <v>50</v>
      </c>
      <c r="R6799" t="str">
        <f t="shared" si="1066"/>
        <v>10-Oct-08 Friday 2</v>
      </c>
    </row>
    <row r="6800" spans="4:18" x14ac:dyDescent="0.35">
      <c r="D6800" s="21">
        <f t="shared" si="1067"/>
        <v>39731.083333316856</v>
      </c>
      <c r="E6800" s="21" t="b">
        <f t="shared" si="1060"/>
        <v>0</v>
      </c>
      <c r="F6800" s="21" t="b">
        <f t="shared" si="1061"/>
        <v>0</v>
      </c>
      <c r="G6800" s="20">
        <f t="shared" si="1062"/>
        <v>1</v>
      </c>
      <c r="H6800" s="20">
        <f t="shared" si="1063"/>
        <v>24</v>
      </c>
      <c r="I6800" s="20">
        <f t="shared" si="1068"/>
        <v>3</v>
      </c>
      <c r="J6800" s="21">
        <f t="shared" si="1069"/>
        <v>39731</v>
      </c>
      <c r="K6800" s="21"/>
      <c r="L6800" s="21" t="str">
        <f t="shared" si="1064"/>
        <v>Friday</v>
      </c>
      <c r="M6800" s="20">
        <f t="shared" si="1065"/>
        <v>10</v>
      </c>
      <c r="N6800" s="19">
        <v>4180.5</v>
      </c>
      <c r="O6800" s="4">
        <f>MATCH(N6800-1,'Supply Data'!$K$12:$K$17)+1</f>
        <v>4</v>
      </c>
      <c r="P6800">
        <f>INDEX('Supply Data'!$L$12:$L$17,'Demand Data'!O6800)</f>
        <v>50</v>
      </c>
      <c r="R6800" t="str">
        <f t="shared" si="1066"/>
        <v>10-Oct-08 Friday 3</v>
      </c>
    </row>
    <row r="6801" spans="4:18" x14ac:dyDescent="0.35">
      <c r="D6801" s="21">
        <f t="shared" si="1067"/>
        <v>39731.12499998352</v>
      </c>
      <c r="E6801" s="21" t="b">
        <f t="shared" si="1060"/>
        <v>0</v>
      </c>
      <c r="F6801" s="21" t="b">
        <f t="shared" si="1061"/>
        <v>0</v>
      </c>
      <c r="G6801" s="20">
        <f t="shared" si="1062"/>
        <v>1</v>
      </c>
      <c r="H6801" s="20">
        <f t="shared" si="1063"/>
        <v>24</v>
      </c>
      <c r="I6801" s="20">
        <f t="shared" si="1068"/>
        <v>4</v>
      </c>
      <c r="J6801" s="21">
        <f t="shared" si="1069"/>
        <v>39731</v>
      </c>
      <c r="K6801" s="21"/>
      <c r="L6801" s="21" t="str">
        <f t="shared" si="1064"/>
        <v>Friday</v>
      </c>
      <c r="M6801" s="20">
        <f t="shared" si="1065"/>
        <v>10</v>
      </c>
      <c r="N6801" s="19">
        <v>4171.5</v>
      </c>
      <c r="O6801" s="4">
        <f>MATCH(N6801-1,'Supply Data'!$K$12:$K$17)+1</f>
        <v>4</v>
      </c>
      <c r="P6801">
        <f>INDEX('Supply Data'!$L$12:$L$17,'Demand Data'!O6801)</f>
        <v>50</v>
      </c>
      <c r="R6801" t="str">
        <f t="shared" si="1066"/>
        <v>10-Oct-08 Friday 4</v>
      </c>
    </row>
    <row r="6802" spans="4:18" x14ac:dyDescent="0.35">
      <c r="D6802" s="21">
        <f t="shared" si="1067"/>
        <v>39731.166666650184</v>
      </c>
      <c r="E6802" s="21" t="b">
        <f t="shared" si="1060"/>
        <v>0</v>
      </c>
      <c r="F6802" s="21" t="b">
        <f t="shared" si="1061"/>
        <v>0</v>
      </c>
      <c r="G6802" s="20">
        <f t="shared" si="1062"/>
        <v>1</v>
      </c>
      <c r="H6802" s="20">
        <f t="shared" si="1063"/>
        <v>24</v>
      </c>
      <c r="I6802" s="20">
        <f t="shared" si="1068"/>
        <v>5</v>
      </c>
      <c r="J6802" s="21">
        <f t="shared" si="1069"/>
        <v>39731</v>
      </c>
      <c r="K6802" s="21"/>
      <c r="L6802" s="21" t="str">
        <f t="shared" si="1064"/>
        <v>Friday</v>
      </c>
      <c r="M6802" s="20">
        <f t="shared" si="1065"/>
        <v>10</v>
      </c>
      <c r="N6802" s="19">
        <v>4291.5</v>
      </c>
      <c r="O6802" s="4">
        <f>MATCH(N6802-1,'Supply Data'!$K$12:$K$17)+1</f>
        <v>4</v>
      </c>
      <c r="P6802">
        <f>INDEX('Supply Data'!$L$12:$L$17,'Demand Data'!O6802)</f>
        <v>50</v>
      </c>
      <c r="R6802" t="str">
        <f t="shared" si="1066"/>
        <v>10-Oct-08 Friday 5</v>
      </c>
    </row>
    <row r="6803" spans="4:18" x14ac:dyDescent="0.35">
      <c r="D6803" s="21">
        <f t="shared" si="1067"/>
        <v>39731.208333316848</v>
      </c>
      <c r="E6803" s="21" t="b">
        <f t="shared" si="1060"/>
        <v>0</v>
      </c>
      <c r="F6803" s="21" t="b">
        <f t="shared" si="1061"/>
        <v>0</v>
      </c>
      <c r="G6803" s="20">
        <f t="shared" si="1062"/>
        <v>1</v>
      </c>
      <c r="H6803" s="20">
        <f t="shared" si="1063"/>
        <v>24</v>
      </c>
      <c r="I6803" s="20">
        <f t="shared" si="1068"/>
        <v>6</v>
      </c>
      <c r="J6803" s="21">
        <f t="shared" si="1069"/>
        <v>39731</v>
      </c>
      <c r="K6803" s="21"/>
      <c r="L6803" s="21" t="str">
        <f t="shared" si="1064"/>
        <v>Friday</v>
      </c>
      <c r="M6803" s="20">
        <f t="shared" si="1065"/>
        <v>10</v>
      </c>
      <c r="N6803" s="19">
        <v>4404</v>
      </c>
      <c r="O6803" s="4">
        <f>MATCH(N6803-1,'Supply Data'!$K$12:$K$17)+1</f>
        <v>4</v>
      </c>
      <c r="P6803">
        <f>INDEX('Supply Data'!$L$12:$L$17,'Demand Data'!O6803)</f>
        <v>50</v>
      </c>
      <c r="R6803" t="str">
        <f t="shared" si="1066"/>
        <v>10-Oct-08 Friday 6</v>
      </c>
    </row>
    <row r="6804" spans="4:18" x14ac:dyDescent="0.35">
      <c r="D6804" s="21">
        <f t="shared" si="1067"/>
        <v>39731.249999983513</v>
      </c>
      <c r="E6804" s="21" t="b">
        <f t="shared" si="1060"/>
        <v>0</v>
      </c>
      <c r="F6804" s="21" t="b">
        <f t="shared" si="1061"/>
        <v>0</v>
      </c>
      <c r="G6804" s="20">
        <f t="shared" si="1062"/>
        <v>1</v>
      </c>
      <c r="H6804" s="20">
        <f t="shared" si="1063"/>
        <v>24</v>
      </c>
      <c r="I6804" s="20">
        <f t="shared" si="1068"/>
        <v>7</v>
      </c>
      <c r="J6804" s="21">
        <f t="shared" si="1069"/>
        <v>39731</v>
      </c>
      <c r="K6804" s="21"/>
      <c r="L6804" s="21" t="str">
        <f t="shared" si="1064"/>
        <v>Friday</v>
      </c>
      <c r="M6804" s="20">
        <f t="shared" si="1065"/>
        <v>10</v>
      </c>
      <c r="N6804" s="19">
        <v>4437</v>
      </c>
      <c r="O6804" s="4">
        <f>MATCH(N6804-1,'Supply Data'!$K$12:$K$17)+1</f>
        <v>4</v>
      </c>
      <c r="P6804">
        <f>INDEX('Supply Data'!$L$12:$L$17,'Demand Data'!O6804)</f>
        <v>50</v>
      </c>
      <c r="R6804" t="str">
        <f t="shared" si="1066"/>
        <v>10-Oct-08 Friday 7</v>
      </c>
    </row>
    <row r="6805" spans="4:18" x14ac:dyDescent="0.35">
      <c r="D6805" s="21">
        <f t="shared" si="1067"/>
        <v>39731.291666650177</v>
      </c>
      <c r="E6805" s="21" t="b">
        <f t="shared" si="1060"/>
        <v>0</v>
      </c>
      <c r="F6805" s="21" t="b">
        <f t="shared" si="1061"/>
        <v>0</v>
      </c>
      <c r="G6805" s="20">
        <f t="shared" si="1062"/>
        <v>1</v>
      </c>
      <c r="H6805" s="20">
        <f t="shared" si="1063"/>
        <v>24</v>
      </c>
      <c r="I6805" s="20">
        <f t="shared" si="1068"/>
        <v>8</v>
      </c>
      <c r="J6805" s="21">
        <f t="shared" si="1069"/>
        <v>39731</v>
      </c>
      <c r="K6805" s="21"/>
      <c r="L6805" s="21" t="str">
        <f t="shared" si="1064"/>
        <v>Friday</v>
      </c>
      <c r="M6805" s="20">
        <f t="shared" si="1065"/>
        <v>10</v>
      </c>
      <c r="N6805" s="19">
        <v>5104.5</v>
      </c>
      <c r="O6805" s="4">
        <f>MATCH(N6805-1,'Supply Data'!$K$12:$K$17)+1</f>
        <v>5</v>
      </c>
      <c r="P6805">
        <f>INDEX('Supply Data'!$L$12:$L$17,'Demand Data'!O6805)</f>
        <v>75</v>
      </c>
      <c r="R6805" t="str">
        <f t="shared" si="1066"/>
        <v>10-Oct-08 Friday 8</v>
      </c>
    </row>
    <row r="6806" spans="4:18" x14ac:dyDescent="0.35">
      <c r="D6806" s="21">
        <f t="shared" si="1067"/>
        <v>39731.333333316841</v>
      </c>
      <c r="E6806" s="21" t="b">
        <f t="shared" si="1060"/>
        <v>0</v>
      </c>
      <c r="F6806" s="21" t="b">
        <f t="shared" si="1061"/>
        <v>0</v>
      </c>
      <c r="G6806" s="20">
        <f t="shared" si="1062"/>
        <v>1</v>
      </c>
      <c r="H6806" s="20">
        <f t="shared" si="1063"/>
        <v>24</v>
      </c>
      <c r="I6806" s="20">
        <f t="shared" si="1068"/>
        <v>9</v>
      </c>
      <c r="J6806" s="21">
        <f t="shared" si="1069"/>
        <v>39731</v>
      </c>
      <c r="K6806" s="21"/>
      <c r="L6806" s="21" t="str">
        <f t="shared" si="1064"/>
        <v>Friday</v>
      </c>
      <c r="M6806" s="20">
        <f t="shared" si="1065"/>
        <v>10</v>
      </c>
      <c r="N6806" s="19">
        <v>5578.5</v>
      </c>
      <c r="O6806" s="4">
        <f>MATCH(N6806-1,'Supply Data'!$K$12:$K$17)+1</f>
        <v>5</v>
      </c>
      <c r="P6806">
        <f>INDEX('Supply Data'!$L$12:$L$17,'Demand Data'!O6806)</f>
        <v>75</v>
      </c>
      <c r="R6806" t="str">
        <f t="shared" si="1066"/>
        <v>10-Oct-08 Friday 9</v>
      </c>
    </row>
    <row r="6807" spans="4:18" x14ac:dyDescent="0.35">
      <c r="D6807" s="21">
        <f t="shared" si="1067"/>
        <v>39731.374999983505</v>
      </c>
      <c r="E6807" s="21" t="b">
        <f t="shared" si="1060"/>
        <v>0</v>
      </c>
      <c r="F6807" s="21" t="b">
        <f t="shared" si="1061"/>
        <v>0</v>
      </c>
      <c r="G6807" s="20">
        <f t="shared" si="1062"/>
        <v>1</v>
      </c>
      <c r="H6807" s="20">
        <f t="shared" si="1063"/>
        <v>24</v>
      </c>
      <c r="I6807" s="20">
        <f t="shared" si="1068"/>
        <v>10</v>
      </c>
      <c r="J6807" s="21">
        <f t="shared" si="1069"/>
        <v>39731</v>
      </c>
      <c r="K6807" s="21"/>
      <c r="L6807" s="21" t="str">
        <f t="shared" si="1064"/>
        <v>Friday</v>
      </c>
      <c r="M6807" s="20">
        <f t="shared" si="1065"/>
        <v>10</v>
      </c>
      <c r="N6807" s="19">
        <v>5931</v>
      </c>
      <c r="O6807" s="4">
        <f>MATCH(N6807-1,'Supply Data'!$K$12:$K$17)+1</f>
        <v>5</v>
      </c>
      <c r="P6807">
        <f>INDEX('Supply Data'!$L$12:$L$17,'Demand Data'!O6807)</f>
        <v>75</v>
      </c>
      <c r="R6807" t="str">
        <f t="shared" si="1066"/>
        <v>10-Oct-08 Friday 10</v>
      </c>
    </row>
    <row r="6808" spans="4:18" x14ac:dyDescent="0.35">
      <c r="D6808" s="21">
        <f t="shared" si="1067"/>
        <v>39731.41666665017</v>
      </c>
      <c r="E6808" s="21" t="b">
        <f t="shared" si="1060"/>
        <v>0</v>
      </c>
      <c r="F6808" s="21" t="b">
        <f t="shared" si="1061"/>
        <v>0</v>
      </c>
      <c r="G6808" s="20">
        <f t="shared" si="1062"/>
        <v>1</v>
      </c>
      <c r="H6808" s="20">
        <f t="shared" si="1063"/>
        <v>24</v>
      </c>
      <c r="I6808" s="20">
        <f t="shared" si="1068"/>
        <v>11</v>
      </c>
      <c r="J6808" s="21">
        <f t="shared" si="1069"/>
        <v>39731</v>
      </c>
      <c r="K6808" s="21"/>
      <c r="L6808" s="21" t="str">
        <f t="shared" si="1064"/>
        <v>Friday</v>
      </c>
      <c r="M6808" s="20">
        <f t="shared" si="1065"/>
        <v>10</v>
      </c>
      <c r="N6808" s="19">
        <v>6130.5</v>
      </c>
      <c r="O6808" s="4">
        <f>MATCH(N6808-1,'Supply Data'!$K$12:$K$17)+1</f>
        <v>5</v>
      </c>
      <c r="P6808">
        <f>INDEX('Supply Data'!$L$12:$L$17,'Demand Data'!O6808)</f>
        <v>75</v>
      </c>
      <c r="R6808" t="str">
        <f t="shared" si="1066"/>
        <v>10-Oct-08 Friday 11</v>
      </c>
    </row>
    <row r="6809" spans="4:18" x14ac:dyDescent="0.35">
      <c r="D6809" s="21">
        <f t="shared" si="1067"/>
        <v>39731.458333316834</v>
      </c>
      <c r="E6809" s="21" t="b">
        <f t="shared" si="1060"/>
        <v>0</v>
      </c>
      <c r="F6809" s="21" t="b">
        <f t="shared" si="1061"/>
        <v>0</v>
      </c>
      <c r="G6809" s="20">
        <f t="shared" si="1062"/>
        <v>1</v>
      </c>
      <c r="H6809" s="20">
        <f t="shared" si="1063"/>
        <v>24</v>
      </c>
      <c r="I6809" s="20">
        <f t="shared" si="1068"/>
        <v>12</v>
      </c>
      <c r="J6809" s="21">
        <f t="shared" si="1069"/>
        <v>39731</v>
      </c>
      <c r="K6809" s="21"/>
      <c r="L6809" s="21" t="str">
        <f t="shared" si="1064"/>
        <v>Friday</v>
      </c>
      <c r="M6809" s="20">
        <f t="shared" si="1065"/>
        <v>10</v>
      </c>
      <c r="N6809" s="19">
        <v>5883</v>
      </c>
      <c r="O6809" s="4">
        <f>MATCH(N6809-1,'Supply Data'!$K$12:$K$17)+1</f>
        <v>5</v>
      </c>
      <c r="P6809">
        <f>INDEX('Supply Data'!$L$12:$L$17,'Demand Data'!O6809)</f>
        <v>75</v>
      </c>
      <c r="R6809" t="str">
        <f t="shared" si="1066"/>
        <v>10-Oct-08 Friday 12</v>
      </c>
    </row>
    <row r="6810" spans="4:18" x14ac:dyDescent="0.35">
      <c r="D6810" s="21">
        <f t="shared" si="1067"/>
        <v>39731.499999983498</v>
      </c>
      <c r="E6810" s="21" t="b">
        <f t="shared" si="1060"/>
        <v>0</v>
      </c>
      <c r="F6810" s="21" t="b">
        <f t="shared" si="1061"/>
        <v>0</v>
      </c>
      <c r="G6810" s="20">
        <f t="shared" si="1062"/>
        <v>1</v>
      </c>
      <c r="H6810" s="20">
        <f t="shared" si="1063"/>
        <v>24</v>
      </c>
      <c r="I6810" s="20">
        <f t="shared" si="1068"/>
        <v>13</v>
      </c>
      <c r="J6810" s="21">
        <f t="shared" si="1069"/>
        <v>39731</v>
      </c>
      <c r="K6810" s="21"/>
      <c r="L6810" s="21" t="str">
        <f t="shared" si="1064"/>
        <v>Friday</v>
      </c>
      <c r="M6810" s="20">
        <f t="shared" si="1065"/>
        <v>10</v>
      </c>
      <c r="N6810" s="19">
        <v>6040.5</v>
      </c>
      <c r="O6810" s="4">
        <f>MATCH(N6810-1,'Supply Data'!$K$12:$K$17)+1</f>
        <v>5</v>
      </c>
      <c r="P6810">
        <f>INDEX('Supply Data'!$L$12:$L$17,'Demand Data'!O6810)</f>
        <v>75</v>
      </c>
      <c r="R6810" t="str">
        <f t="shared" si="1066"/>
        <v>10-Oct-08 Friday 13</v>
      </c>
    </row>
    <row r="6811" spans="4:18" x14ac:dyDescent="0.35">
      <c r="D6811" s="21">
        <f t="shared" si="1067"/>
        <v>39731.541666650162</v>
      </c>
      <c r="E6811" s="21" t="b">
        <f t="shared" si="1060"/>
        <v>0</v>
      </c>
      <c r="F6811" s="21" t="b">
        <f t="shared" si="1061"/>
        <v>0</v>
      </c>
      <c r="G6811" s="20">
        <f t="shared" si="1062"/>
        <v>1</v>
      </c>
      <c r="H6811" s="20">
        <f t="shared" si="1063"/>
        <v>24</v>
      </c>
      <c r="I6811" s="20">
        <f t="shared" si="1068"/>
        <v>14</v>
      </c>
      <c r="J6811" s="21">
        <f t="shared" si="1069"/>
        <v>39731</v>
      </c>
      <c r="K6811" s="21"/>
      <c r="L6811" s="21" t="str">
        <f t="shared" si="1064"/>
        <v>Friday</v>
      </c>
      <c r="M6811" s="20">
        <f t="shared" si="1065"/>
        <v>10</v>
      </c>
      <c r="N6811" s="19">
        <v>6148.5</v>
      </c>
      <c r="O6811" s="4">
        <f>MATCH(N6811-1,'Supply Data'!$K$12:$K$17)+1</f>
        <v>5</v>
      </c>
      <c r="P6811">
        <f>INDEX('Supply Data'!$L$12:$L$17,'Demand Data'!O6811)</f>
        <v>75</v>
      </c>
      <c r="R6811" t="str">
        <f t="shared" si="1066"/>
        <v>10-Oct-08 Friday 14</v>
      </c>
    </row>
    <row r="6812" spans="4:18" x14ac:dyDescent="0.35">
      <c r="D6812" s="21">
        <f t="shared" si="1067"/>
        <v>39731.583333316827</v>
      </c>
      <c r="E6812" s="21" t="b">
        <f t="shared" si="1060"/>
        <v>0</v>
      </c>
      <c r="F6812" s="21" t="b">
        <f t="shared" si="1061"/>
        <v>0</v>
      </c>
      <c r="G6812" s="20">
        <f t="shared" si="1062"/>
        <v>1</v>
      </c>
      <c r="H6812" s="20">
        <f t="shared" si="1063"/>
        <v>24</v>
      </c>
      <c r="I6812" s="20">
        <f t="shared" si="1068"/>
        <v>15</v>
      </c>
      <c r="J6812" s="21">
        <f t="shared" si="1069"/>
        <v>39731</v>
      </c>
      <c r="K6812" s="21"/>
      <c r="L6812" s="21" t="str">
        <f t="shared" si="1064"/>
        <v>Friday</v>
      </c>
      <c r="M6812" s="20">
        <f t="shared" si="1065"/>
        <v>10</v>
      </c>
      <c r="N6812" s="19">
        <v>6019.5</v>
      </c>
      <c r="O6812" s="4">
        <f>MATCH(N6812-1,'Supply Data'!$K$12:$K$17)+1</f>
        <v>5</v>
      </c>
      <c r="P6812">
        <f>INDEX('Supply Data'!$L$12:$L$17,'Demand Data'!O6812)</f>
        <v>75</v>
      </c>
      <c r="R6812" t="str">
        <f t="shared" si="1066"/>
        <v>10-Oct-08 Friday 15</v>
      </c>
    </row>
    <row r="6813" spans="4:18" x14ac:dyDescent="0.35">
      <c r="D6813" s="21">
        <f t="shared" si="1067"/>
        <v>39731.624999983491</v>
      </c>
      <c r="E6813" s="21" t="b">
        <f t="shared" si="1060"/>
        <v>0</v>
      </c>
      <c r="F6813" s="21" t="b">
        <f t="shared" si="1061"/>
        <v>0</v>
      </c>
      <c r="G6813" s="20">
        <f t="shared" si="1062"/>
        <v>1</v>
      </c>
      <c r="H6813" s="20">
        <f t="shared" si="1063"/>
        <v>24</v>
      </c>
      <c r="I6813" s="20">
        <f t="shared" si="1068"/>
        <v>16</v>
      </c>
      <c r="J6813" s="21">
        <f t="shared" si="1069"/>
        <v>39731</v>
      </c>
      <c r="K6813" s="21"/>
      <c r="L6813" s="21" t="str">
        <f t="shared" si="1064"/>
        <v>Friday</v>
      </c>
      <c r="M6813" s="20">
        <f t="shared" si="1065"/>
        <v>10</v>
      </c>
      <c r="N6813" s="19">
        <v>5956.5</v>
      </c>
      <c r="O6813" s="4">
        <f>MATCH(N6813-1,'Supply Data'!$K$12:$K$17)+1</f>
        <v>5</v>
      </c>
      <c r="P6813">
        <f>INDEX('Supply Data'!$L$12:$L$17,'Demand Data'!O6813)</f>
        <v>75</v>
      </c>
      <c r="R6813" t="str">
        <f t="shared" si="1066"/>
        <v>10-Oct-08 Friday 16</v>
      </c>
    </row>
    <row r="6814" spans="4:18" x14ac:dyDescent="0.35">
      <c r="D6814" s="21">
        <f t="shared" si="1067"/>
        <v>39731.666666650155</v>
      </c>
      <c r="E6814" s="21" t="b">
        <f t="shared" si="1060"/>
        <v>0</v>
      </c>
      <c r="F6814" s="21" t="b">
        <f t="shared" si="1061"/>
        <v>0</v>
      </c>
      <c r="G6814" s="20">
        <f t="shared" si="1062"/>
        <v>1</v>
      </c>
      <c r="H6814" s="20">
        <f t="shared" si="1063"/>
        <v>24</v>
      </c>
      <c r="I6814" s="20">
        <f t="shared" si="1068"/>
        <v>17</v>
      </c>
      <c r="J6814" s="21">
        <f t="shared" si="1069"/>
        <v>39731</v>
      </c>
      <c r="K6814" s="21"/>
      <c r="L6814" s="21" t="str">
        <f t="shared" si="1064"/>
        <v>Friday</v>
      </c>
      <c r="M6814" s="20">
        <f t="shared" si="1065"/>
        <v>10</v>
      </c>
      <c r="N6814" s="19">
        <v>5697</v>
      </c>
      <c r="O6814" s="4">
        <f>MATCH(N6814-1,'Supply Data'!$K$12:$K$17)+1</f>
        <v>5</v>
      </c>
      <c r="P6814">
        <f>INDEX('Supply Data'!$L$12:$L$17,'Demand Data'!O6814)</f>
        <v>75</v>
      </c>
      <c r="R6814" t="str">
        <f t="shared" si="1066"/>
        <v>10-Oct-08 Friday 17</v>
      </c>
    </row>
    <row r="6815" spans="4:18" x14ac:dyDescent="0.35">
      <c r="D6815" s="21">
        <f t="shared" si="1067"/>
        <v>39731.708333316819</v>
      </c>
      <c r="E6815" s="21" t="b">
        <f t="shared" si="1060"/>
        <v>0</v>
      </c>
      <c r="F6815" s="21" t="b">
        <f t="shared" si="1061"/>
        <v>0</v>
      </c>
      <c r="G6815" s="20">
        <f t="shared" si="1062"/>
        <v>1</v>
      </c>
      <c r="H6815" s="20">
        <f t="shared" si="1063"/>
        <v>24</v>
      </c>
      <c r="I6815" s="20">
        <f t="shared" si="1068"/>
        <v>18</v>
      </c>
      <c r="J6815" s="21">
        <f t="shared" si="1069"/>
        <v>39731</v>
      </c>
      <c r="K6815" s="21"/>
      <c r="L6815" s="21" t="str">
        <f t="shared" si="1064"/>
        <v>Friday</v>
      </c>
      <c r="M6815" s="20">
        <f t="shared" si="1065"/>
        <v>10</v>
      </c>
      <c r="N6815" s="19">
        <v>6163.5</v>
      </c>
      <c r="O6815" s="4">
        <f>MATCH(N6815-1,'Supply Data'!$K$12:$K$17)+1</f>
        <v>5</v>
      </c>
      <c r="P6815">
        <f>INDEX('Supply Data'!$L$12:$L$17,'Demand Data'!O6815)</f>
        <v>75</v>
      </c>
      <c r="R6815" t="str">
        <f t="shared" si="1066"/>
        <v>10-Oct-08 Friday 18</v>
      </c>
    </row>
    <row r="6816" spans="4:18" x14ac:dyDescent="0.35">
      <c r="D6816" s="21">
        <f t="shared" si="1067"/>
        <v>39731.749999983484</v>
      </c>
      <c r="E6816" s="21" t="b">
        <f t="shared" si="1060"/>
        <v>0</v>
      </c>
      <c r="F6816" s="21" t="b">
        <f t="shared" si="1061"/>
        <v>0</v>
      </c>
      <c r="G6816" s="20">
        <f t="shared" si="1062"/>
        <v>1</v>
      </c>
      <c r="H6816" s="20">
        <f t="shared" si="1063"/>
        <v>24</v>
      </c>
      <c r="I6816" s="20">
        <f t="shared" si="1068"/>
        <v>19</v>
      </c>
      <c r="J6816" s="21">
        <f t="shared" si="1069"/>
        <v>39731</v>
      </c>
      <c r="K6816" s="21"/>
      <c r="L6816" s="21" t="str">
        <f t="shared" si="1064"/>
        <v>Friday</v>
      </c>
      <c r="M6816" s="20">
        <f t="shared" si="1065"/>
        <v>10</v>
      </c>
      <c r="N6816" s="19">
        <v>6175.5</v>
      </c>
      <c r="O6816" s="4">
        <f>MATCH(N6816-1,'Supply Data'!$K$12:$K$17)+1</f>
        <v>5</v>
      </c>
      <c r="P6816">
        <f>INDEX('Supply Data'!$L$12:$L$17,'Demand Data'!O6816)</f>
        <v>75</v>
      </c>
      <c r="R6816" t="str">
        <f t="shared" si="1066"/>
        <v>10-Oct-08 Friday 19</v>
      </c>
    </row>
    <row r="6817" spans="4:18" x14ac:dyDescent="0.35">
      <c r="D6817" s="21">
        <f t="shared" si="1067"/>
        <v>39731.791666650148</v>
      </c>
      <c r="E6817" s="21" t="b">
        <f t="shared" si="1060"/>
        <v>0</v>
      </c>
      <c r="F6817" s="21" t="b">
        <f t="shared" si="1061"/>
        <v>0</v>
      </c>
      <c r="G6817" s="20">
        <f t="shared" si="1062"/>
        <v>1</v>
      </c>
      <c r="H6817" s="20">
        <f t="shared" si="1063"/>
        <v>24</v>
      </c>
      <c r="I6817" s="20">
        <f t="shared" si="1068"/>
        <v>20</v>
      </c>
      <c r="J6817" s="21">
        <f t="shared" si="1069"/>
        <v>39731</v>
      </c>
      <c r="K6817" s="21"/>
      <c r="L6817" s="21" t="str">
        <f t="shared" si="1064"/>
        <v>Friday</v>
      </c>
      <c r="M6817" s="20">
        <f t="shared" si="1065"/>
        <v>10</v>
      </c>
      <c r="N6817" s="19">
        <v>5967</v>
      </c>
      <c r="O6817" s="4">
        <f>MATCH(N6817-1,'Supply Data'!$K$12:$K$17)+1</f>
        <v>5</v>
      </c>
      <c r="P6817">
        <f>INDEX('Supply Data'!$L$12:$L$17,'Demand Data'!O6817)</f>
        <v>75</v>
      </c>
      <c r="R6817" t="str">
        <f t="shared" si="1066"/>
        <v>10-Oct-08 Friday 20</v>
      </c>
    </row>
    <row r="6818" spans="4:18" x14ac:dyDescent="0.35">
      <c r="D6818" s="21">
        <f t="shared" si="1067"/>
        <v>39731.833333316812</v>
      </c>
      <c r="E6818" s="21" t="b">
        <f t="shared" si="1060"/>
        <v>0</v>
      </c>
      <c r="F6818" s="21" t="b">
        <f t="shared" si="1061"/>
        <v>0</v>
      </c>
      <c r="G6818" s="20">
        <f t="shared" si="1062"/>
        <v>1</v>
      </c>
      <c r="H6818" s="20">
        <f t="shared" si="1063"/>
        <v>24</v>
      </c>
      <c r="I6818" s="20">
        <f t="shared" si="1068"/>
        <v>21</v>
      </c>
      <c r="J6818" s="21">
        <f t="shared" si="1069"/>
        <v>39731</v>
      </c>
      <c r="K6818" s="21"/>
      <c r="L6818" s="21" t="str">
        <f t="shared" si="1064"/>
        <v>Friday</v>
      </c>
      <c r="M6818" s="20">
        <f t="shared" si="1065"/>
        <v>10</v>
      </c>
      <c r="N6818" s="19">
        <v>5739</v>
      </c>
      <c r="O6818" s="4">
        <f>MATCH(N6818-1,'Supply Data'!$K$12:$K$17)+1</f>
        <v>5</v>
      </c>
      <c r="P6818">
        <f>INDEX('Supply Data'!$L$12:$L$17,'Demand Data'!O6818)</f>
        <v>75</v>
      </c>
      <c r="R6818" t="str">
        <f t="shared" si="1066"/>
        <v>10-Oct-08 Friday 21</v>
      </c>
    </row>
    <row r="6819" spans="4:18" x14ac:dyDescent="0.35">
      <c r="D6819" s="21">
        <f t="shared" si="1067"/>
        <v>39731.874999983476</v>
      </c>
      <c r="E6819" s="21" t="b">
        <f t="shared" si="1060"/>
        <v>0</v>
      </c>
      <c r="F6819" s="21" t="b">
        <f t="shared" si="1061"/>
        <v>0</v>
      </c>
      <c r="G6819" s="20">
        <f t="shared" si="1062"/>
        <v>1</v>
      </c>
      <c r="H6819" s="20">
        <f t="shared" si="1063"/>
        <v>24</v>
      </c>
      <c r="I6819" s="20">
        <f t="shared" si="1068"/>
        <v>22</v>
      </c>
      <c r="J6819" s="21">
        <f t="shared" si="1069"/>
        <v>39731</v>
      </c>
      <c r="K6819" s="21"/>
      <c r="L6819" s="21" t="str">
        <f t="shared" si="1064"/>
        <v>Friday</v>
      </c>
      <c r="M6819" s="20">
        <f t="shared" si="1065"/>
        <v>10</v>
      </c>
      <c r="N6819" s="19">
        <v>5347.5</v>
      </c>
      <c r="O6819" s="4">
        <f>MATCH(N6819-1,'Supply Data'!$K$12:$K$17)+1</f>
        <v>5</v>
      </c>
      <c r="P6819">
        <f>INDEX('Supply Data'!$L$12:$L$17,'Demand Data'!O6819)</f>
        <v>75</v>
      </c>
      <c r="R6819" t="str">
        <f t="shared" si="1066"/>
        <v>10-Oct-08 Friday 22</v>
      </c>
    </row>
    <row r="6820" spans="4:18" x14ac:dyDescent="0.35">
      <c r="D6820" s="21">
        <f t="shared" si="1067"/>
        <v>39731.916666650141</v>
      </c>
      <c r="E6820" s="21" t="b">
        <f t="shared" si="1060"/>
        <v>0</v>
      </c>
      <c r="F6820" s="21" t="b">
        <f t="shared" si="1061"/>
        <v>0</v>
      </c>
      <c r="G6820" s="20">
        <f t="shared" si="1062"/>
        <v>1</v>
      </c>
      <c r="H6820" s="20">
        <f t="shared" si="1063"/>
        <v>24</v>
      </c>
      <c r="I6820" s="20">
        <f t="shared" si="1068"/>
        <v>23</v>
      </c>
      <c r="J6820" s="21">
        <f t="shared" si="1069"/>
        <v>39731</v>
      </c>
      <c r="K6820" s="21"/>
      <c r="L6820" s="21" t="str">
        <f t="shared" si="1064"/>
        <v>Friday</v>
      </c>
      <c r="M6820" s="20">
        <f t="shared" si="1065"/>
        <v>10</v>
      </c>
      <c r="N6820" s="19">
        <v>4888.5</v>
      </c>
      <c r="O6820" s="4">
        <f>MATCH(N6820-1,'Supply Data'!$K$12:$K$17)+1</f>
        <v>5</v>
      </c>
      <c r="P6820">
        <f>INDEX('Supply Data'!$L$12:$L$17,'Demand Data'!O6820)</f>
        <v>75</v>
      </c>
      <c r="R6820" t="str">
        <f t="shared" si="1066"/>
        <v>10-Oct-08 Friday 23</v>
      </c>
    </row>
    <row r="6821" spans="4:18" x14ac:dyDescent="0.35">
      <c r="D6821" s="21">
        <f t="shared" si="1067"/>
        <v>39731.958333316805</v>
      </c>
      <c r="E6821" s="21" t="b">
        <f t="shared" si="1060"/>
        <v>0</v>
      </c>
      <c r="F6821" s="21" t="b">
        <f t="shared" si="1061"/>
        <v>0</v>
      </c>
      <c r="G6821" s="20">
        <f t="shared" si="1062"/>
        <v>1</v>
      </c>
      <c r="H6821" s="20">
        <f t="shared" si="1063"/>
        <v>24</v>
      </c>
      <c r="I6821" s="20">
        <f t="shared" si="1068"/>
        <v>24</v>
      </c>
      <c r="J6821" s="21">
        <f t="shared" si="1069"/>
        <v>39731</v>
      </c>
      <c r="K6821" s="21"/>
      <c r="L6821" s="21" t="str">
        <f t="shared" si="1064"/>
        <v>Friday</v>
      </c>
      <c r="M6821" s="20">
        <f t="shared" si="1065"/>
        <v>10</v>
      </c>
      <c r="N6821" s="19">
        <v>4672.5</v>
      </c>
      <c r="O6821" s="4">
        <f>MATCH(N6821-1,'Supply Data'!$K$12:$K$17)+1</f>
        <v>4</v>
      </c>
      <c r="P6821">
        <f>INDEX('Supply Data'!$L$12:$L$17,'Demand Data'!O6821)</f>
        <v>50</v>
      </c>
      <c r="R6821" t="str">
        <f t="shared" si="1066"/>
        <v>10-Oct-08 Friday 24</v>
      </c>
    </row>
    <row r="6822" spans="4:18" x14ac:dyDescent="0.35">
      <c r="D6822" s="21">
        <f t="shared" si="1067"/>
        <v>39731.999999983469</v>
      </c>
      <c r="E6822" s="21" t="b">
        <f t="shared" si="1060"/>
        <v>0</v>
      </c>
      <c r="F6822" s="21" t="b">
        <f t="shared" si="1061"/>
        <v>0</v>
      </c>
      <c r="G6822" s="20">
        <f t="shared" si="1062"/>
        <v>1</v>
      </c>
      <c r="H6822" s="20">
        <f t="shared" si="1063"/>
        <v>24</v>
      </c>
      <c r="I6822" s="20">
        <f t="shared" si="1068"/>
        <v>1</v>
      </c>
      <c r="J6822" s="21">
        <f t="shared" si="1069"/>
        <v>39732</v>
      </c>
      <c r="K6822" s="21"/>
      <c r="L6822" s="21" t="str">
        <f t="shared" si="1064"/>
        <v>Saturday</v>
      </c>
      <c r="M6822" s="20">
        <f t="shared" si="1065"/>
        <v>10</v>
      </c>
      <c r="N6822" s="19">
        <v>4587</v>
      </c>
      <c r="O6822" s="4">
        <f>MATCH(N6822-1,'Supply Data'!$K$12:$K$17)+1</f>
        <v>4</v>
      </c>
      <c r="P6822">
        <f>INDEX('Supply Data'!$L$12:$L$17,'Demand Data'!O6822)</f>
        <v>50</v>
      </c>
      <c r="R6822" t="str">
        <f t="shared" si="1066"/>
        <v>11-Oct-08 Saturday 1</v>
      </c>
    </row>
    <row r="6823" spans="4:18" x14ac:dyDescent="0.35">
      <c r="D6823" s="21">
        <f t="shared" si="1067"/>
        <v>39732.041666650133</v>
      </c>
      <c r="E6823" s="21" t="b">
        <f t="shared" si="1060"/>
        <v>0</v>
      </c>
      <c r="F6823" s="21" t="b">
        <f t="shared" si="1061"/>
        <v>0</v>
      </c>
      <c r="G6823" s="20">
        <f t="shared" si="1062"/>
        <v>1</v>
      </c>
      <c r="H6823" s="20">
        <f t="shared" si="1063"/>
        <v>24</v>
      </c>
      <c r="I6823" s="20">
        <f t="shared" si="1068"/>
        <v>2</v>
      </c>
      <c r="J6823" s="21">
        <f t="shared" si="1069"/>
        <v>39732</v>
      </c>
      <c r="K6823" s="21"/>
      <c r="L6823" s="21" t="str">
        <f t="shared" si="1064"/>
        <v>Saturday</v>
      </c>
      <c r="M6823" s="20">
        <f t="shared" si="1065"/>
        <v>10</v>
      </c>
      <c r="N6823" s="19">
        <v>4294.5</v>
      </c>
      <c r="O6823" s="4">
        <f>MATCH(N6823-1,'Supply Data'!$K$12:$K$17)+1</f>
        <v>4</v>
      </c>
      <c r="P6823">
        <f>INDEX('Supply Data'!$L$12:$L$17,'Demand Data'!O6823)</f>
        <v>50</v>
      </c>
      <c r="R6823" t="str">
        <f t="shared" si="1066"/>
        <v>11-Oct-08 Saturday 2</v>
      </c>
    </row>
    <row r="6824" spans="4:18" x14ac:dyDescent="0.35">
      <c r="D6824" s="21">
        <f t="shared" si="1067"/>
        <v>39732.083333316798</v>
      </c>
      <c r="E6824" s="21" t="b">
        <f t="shared" si="1060"/>
        <v>0</v>
      </c>
      <c r="F6824" s="21" t="b">
        <f t="shared" si="1061"/>
        <v>0</v>
      </c>
      <c r="G6824" s="20">
        <f t="shared" si="1062"/>
        <v>1</v>
      </c>
      <c r="H6824" s="20">
        <f t="shared" si="1063"/>
        <v>24</v>
      </c>
      <c r="I6824" s="20">
        <f t="shared" si="1068"/>
        <v>3</v>
      </c>
      <c r="J6824" s="21">
        <f t="shared" si="1069"/>
        <v>39732</v>
      </c>
      <c r="K6824" s="21"/>
      <c r="L6824" s="21" t="str">
        <f t="shared" si="1064"/>
        <v>Saturday</v>
      </c>
      <c r="M6824" s="20">
        <f t="shared" si="1065"/>
        <v>10</v>
      </c>
      <c r="N6824" s="19">
        <v>4191</v>
      </c>
      <c r="O6824" s="4">
        <f>MATCH(N6824-1,'Supply Data'!$K$12:$K$17)+1</f>
        <v>4</v>
      </c>
      <c r="P6824">
        <f>INDEX('Supply Data'!$L$12:$L$17,'Demand Data'!O6824)</f>
        <v>50</v>
      </c>
      <c r="R6824" t="str">
        <f t="shared" si="1066"/>
        <v>11-Oct-08 Saturday 3</v>
      </c>
    </row>
    <row r="6825" spans="4:18" x14ac:dyDescent="0.35">
      <c r="D6825" s="21">
        <f t="shared" si="1067"/>
        <v>39732.124999983462</v>
      </c>
      <c r="E6825" s="21" t="b">
        <f t="shared" si="1060"/>
        <v>0</v>
      </c>
      <c r="F6825" s="21" t="b">
        <f t="shared" si="1061"/>
        <v>0</v>
      </c>
      <c r="G6825" s="20">
        <f t="shared" si="1062"/>
        <v>1</v>
      </c>
      <c r="H6825" s="20">
        <f t="shared" si="1063"/>
        <v>24</v>
      </c>
      <c r="I6825" s="20">
        <f t="shared" si="1068"/>
        <v>4</v>
      </c>
      <c r="J6825" s="21">
        <f t="shared" si="1069"/>
        <v>39732</v>
      </c>
      <c r="K6825" s="21"/>
      <c r="L6825" s="21" t="str">
        <f t="shared" si="1064"/>
        <v>Saturday</v>
      </c>
      <c r="M6825" s="20">
        <f t="shared" si="1065"/>
        <v>10</v>
      </c>
      <c r="N6825" s="19">
        <v>4174.5</v>
      </c>
      <c r="O6825" s="4">
        <f>MATCH(N6825-1,'Supply Data'!$K$12:$K$17)+1</f>
        <v>4</v>
      </c>
      <c r="P6825">
        <f>INDEX('Supply Data'!$L$12:$L$17,'Demand Data'!O6825)</f>
        <v>50</v>
      </c>
      <c r="R6825" t="str">
        <f t="shared" si="1066"/>
        <v>11-Oct-08 Saturday 4</v>
      </c>
    </row>
    <row r="6826" spans="4:18" x14ac:dyDescent="0.35">
      <c r="D6826" s="21">
        <f t="shared" si="1067"/>
        <v>39732.166666650126</v>
      </c>
      <c r="E6826" s="21" t="b">
        <f t="shared" si="1060"/>
        <v>0</v>
      </c>
      <c r="F6826" s="21" t="b">
        <f t="shared" si="1061"/>
        <v>0</v>
      </c>
      <c r="G6826" s="20">
        <f t="shared" si="1062"/>
        <v>1</v>
      </c>
      <c r="H6826" s="20">
        <f t="shared" si="1063"/>
        <v>24</v>
      </c>
      <c r="I6826" s="20">
        <f t="shared" si="1068"/>
        <v>5</v>
      </c>
      <c r="J6826" s="21">
        <f t="shared" si="1069"/>
        <v>39732</v>
      </c>
      <c r="K6826" s="21"/>
      <c r="L6826" s="21" t="str">
        <f t="shared" si="1064"/>
        <v>Saturday</v>
      </c>
      <c r="M6826" s="20">
        <f t="shared" si="1065"/>
        <v>10</v>
      </c>
      <c r="N6826" s="19">
        <v>4285.5</v>
      </c>
      <c r="O6826" s="4">
        <f>MATCH(N6826-1,'Supply Data'!$K$12:$K$17)+1</f>
        <v>4</v>
      </c>
      <c r="P6826">
        <f>INDEX('Supply Data'!$L$12:$L$17,'Demand Data'!O6826)</f>
        <v>50</v>
      </c>
      <c r="R6826" t="str">
        <f t="shared" si="1066"/>
        <v>11-Oct-08 Saturday 5</v>
      </c>
    </row>
    <row r="6827" spans="4:18" x14ac:dyDescent="0.35">
      <c r="D6827" s="21">
        <f t="shared" si="1067"/>
        <v>39732.20833331679</v>
      </c>
      <c r="E6827" s="21" t="b">
        <f t="shared" si="1060"/>
        <v>0</v>
      </c>
      <c r="F6827" s="21" t="b">
        <f t="shared" si="1061"/>
        <v>0</v>
      </c>
      <c r="G6827" s="20">
        <f t="shared" si="1062"/>
        <v>1</v>
      </c>
      <c r="H6827" s="20">
        <f t="shared" si="1063"/>
        <v>24</v>
      </c>
      <c r="I6827" s="20">
        <f t="shared" si="1068"/>
        <v>6</v>
      </c>
      <c r="J6827" s="21">
        <f t="shared" si="1069"/>
        <v>39732</v>
      </c>
      <c r="K6827" s="21"/>
      <c r="L6827" s="21" t="str">
        <f t="shared" si="1064"/>
        <v>Saturday</v>
      </c>
      <c r="M6827" s="20">
        <f t="shared" si="1065"/>
        <v>10</v>
      </c>
      <c r="N6827" s="19">
        <v>4398</v>
      </c>
      <c r="O6827" s="4">
        <f>MATCH(N6827-1,'Supply Data'!$K$12:$K$17)+1</f>
        <v>4</v>
      </c>
      <c r="P6827">
        <f>INDEX('Supply Data'!$L$12:$L$17,'Demand Data'!O6827)</f>
        <v>50</v>
      </c>
      <c r="R6827" t="str">
        <f t="shared" si="1066"/>
        <v>11-Oct-08 Saturday 6</v>
      </c>
    </row>
    <row r="6828" spans="4:18" x14ac:dyDescent="0.35">
      <c r="D6828" s="21">
        <f t="shared" si="1067"/>
        <v>39732.249999983454</v>
      </c>
      <c r="E6828" s="21" t="b">
        <f t="shared" si="1060"/>
        <v>0</v>
      </c>
      <c r="F6828" s="21" t="b">
        <f t="shared" si="1061"/>
        <v>0</v>
      </c>
      <c r="G6828" s="20">
        <f t="shared" si="1062"/>
        <v>1</v>
      </c>
      <c r="H6828" s="20">
        <f t="shared" si="1063"/>
        <v>24</v>
      </c>
      <c r="I6828" s="20">
        <f t="shared" si="1068"/>
        <v>7</v>
      </c>
      <c r="J6828" s="21">
        <f t="shared" si="1069"/>
        <v>39732</v>
      </c>
      <c r="K6828" s="21"/>
      <c r="L6828" s="21" t="str">
        <f t="shared" si="1064"/>
        <v>Saturday</v>
      </c>
      <c r="M6828" s="20">
        <f t="shared" si="1065"/>
        <v>10</v>
      </c>
      <c r="N6828" s="19">
        <v>4438.5</v>
      </c>
      <c r="O6828" s="4">
        <f>MATCH(N6828-1,'Supply Data'!$K$12:$K$17)+1</f>
        <v>4</v>
      </c>
      <c r="P6828">
        <f>INDEX('Supply Data'!$L$12:$L$17,'Demand Data'!O6828)</f>
        <v>50</v>
      </c>
      <c r="R6828" t="str">
        <f t="shared" si="1066"/>
        <v>11-Oct-08 Saturday 7</v>
      </c>
    </row>
    <row r="6829" spans="4:18" x14ac:dyDescent="0.35">
      <c r="D6829" s="21">
        <f t="shared" si="1067"/>
        <v>39732.291666650119</v>
      </c>
      <c r="E6829" s="21" t="b">
        <f t="shared" si="1060"/>
        <v>0</v>
      </c>
      <c r="F6829" s="21" t="b">
        <f t="shared" si="1061"/>
        <v>0</v>
      </c>
      <c r="G6829" s="20">
        <f t="shared" si="1062"/>
        <v>1</v>
      </c>
      <c r="H6829" s="20">
        <f t="shared" si="1063"/>
        <v>24</v>
      </c>
      <c r="I6829" s="20">
        <f t="shared" si="1068"/>
        <v>8</v>
      </c>
      <c r="J6829" s="21">
        <f t="shared" si="1069"/>
        <v>39732</v>
      </c>
      <c r="K6829" s="21"/>
      <c r="L6829" s="21" t="str">
        <f t="shared" si="1064"/>
        <v>Saturday</v>
      </c>
      <c r="M6829" s="20">
        <f t="shared" si="1065"/>
        <v>10</v>
      </c>
      <c r="N6829" s="19">
        <v>5088</v>
      </c>
      <c r="O6829" s="4">
        <f>MATCH(N6829-1,'Supply Data'!$K$12:$K$17)+1</f>
        <v>5</v>
      </c>
      <c r="P6829">
        <f>INDEX('Supply Data'!$L$12:$L$17,'Demand Data'!O6829)</f>
        <v>75</v>
      </c>
      <c r="R6829" t="str">
        <f t="shared" si="1066"/>
        <v>11-Oct-08 Saturday 8</v>
      </c>
    </row>
    <row r="6830" spans="4:18" x14ac:dyDescent="0.35">
      <c r="D6830" s="21">
        <f t="shared" si="1067"/>
        <v>39732.333333316783</v>
      </c>
      <c r="E6830" s="21" t="b">
        <f t="shared" si="1060"/>
        <v>0</v>
      </c>
      <c r="F6830" s="21" t="b">
        <f t="shared" si="1061"/>
        <v>0</v>
      </c>
      <c r="G6830" s="20">
        <f t="shared" si="1062"/>
        <v>1</v>
      </c>
      <c r="H6830" s="20">
        <f t="shared" si="1063"/>
        <v>24</v>
      </c>
      <c r="I6830" s="20">
        <f t="shared" si="1068"/>
        <v>9</v>
      </c>
      <c r="J6830" s="21">
        <f t="shared" si="1069"/>
        <v>39732</v>
      </c>
      <c r="K6830" s="21"/>
      <c r="L6830" s="21" t="str">
        <f t="shared" si="1064"/>
        <v>Saturday</v>
      </c>
      <c r="M6830" s="20">
        <f t="shared" si="1065"/>
        <v>10</v>
      </c>
      <c r="N6830" s="19">
        <v>5524.5</v>
      </c>
      <c r="O6830" s="4">
        <f>MATCH(N6830-1,'Supply Data'!$K$12:$K$17)+1</f>
        <v>5</v>
      </c>
      <c r="P6830">
        <f>INDEX('Supply Data'!$L$12:$L$17,'Demand Data'!O6830)</f>
        <v>75</v>
      </c>
      <c r="R6830" t="str">
        <f t="shared" si="1066"/>
        <v>11-Oct-08 Saturday 9</v>
      </c>
    </row>
    <row r="6831" spans="4:18" x14ac:dyDescent="0.35">
      <c r="D6831" s="21">
        <f t="shared" si="1067"/>
        <v>39732.374999983447</v>
      </c>
      <c r="E6831" s="21" t="b">
        <f t="shared" si="1060"/>
        <v>0</v>
      </c>
      <c r="F6831" s="21" t="b">
        <f t="shared" si="1061"/>
        <v>0</v>
      </c>
      <c r="G6831" s="20">
        <f t="shared" si="1062"/>
        <v>1</v>
      </c>
      <c r="H6831" s="20">
        <f t="shared" si="1063"/>
        <v>24</v>
      </c>
      <c r="I6831" s="20">
        <f t="shared" si="1068"/>
        <v>10</v>
      </c>
      <c r="J6831" s="21">
        <f t="shared" si="1069"/>
        <v>39732</v>
      </c>
      <c r="K6831" s="21"/>
      <c r="L6831" s="21" t="str">
        <f t="shared" si="1064"/>
        <v>Saturday</v>
      </c>
      <c r="M6831" s="20">
        <f t="shared" si="1065"/>
        <v>10</v>
      </c>
      <c r="N6831" s="19">
        <v>5752.5</v>
      </c>
      <c r="O6831" s="4">
        <f>MATCH(N6831-1,'Supply Data'!$K$12:$K$17)+1</f>
        <v>5</v>
      </c>
      <c r="P6831">
        <f>INDEX('Supply Data'!$L$12:$L$17,'Demand Data'!O6831)</f>
        <v>75</v>
      </c>
      <c r="R6831" t="str">
        <f t="shared" si="1066"/>
        <v>11-Oct-08 Saturday 10</v>
      </c>
    </row>
    <row r="6832" spans="4:18" x14ac:dyDescent="0.35">
      <c r="D6832" s="21">
        <f t="shared" si="1067"/>
        <v>39732.416666650111</v>
      </c>
      <c r="E6832" s="21" t="b">
        <f t="shared" si="1060"/>
        <v>0</v>
      </c>
      <c r="F6832" s="21" t="b">
        <f t="shared" si="1061"/>
        <v>0</v>
      </c>
      <c r="G6832" s="20">
        <f t="shared" si="1062"/>
        <v>1</v>
      </c>
      <c r="H6832" s="20">
        <f t="shared" si="1063"/>
        <v>24</v>
      </c>
      <c r="I6832" s="20">
        <f t="shared" si="1068"/>
        <v>11</v>
      </c>
      <c r="J6832" s="21">
        <f t="shared" si="1069"/>
        <v>39732</v>
      </c>
      <c r="K6832" s="21"/>
      <c r="L6832" s="21" t="str">
        <f t="shared" si="1064"/>
        <v>Saturday</v>
      </c>
      <c r="M6832" s="20">
        <f t="shared" si="1065"/>
        <v>10</v>
      </c>
      <c r="N6832" s="19">
        <v>6036</v>
      </c>
      <c r="O6832" s="4">
        <f>MATCH(N6832-1,'Supply Data'!$K$12:$K$17)+1</f>
        <v>5</v>
      </c>
      <c r="P6832">
        <f>INDEX('Supply Data'!$L$12:$L$17,'Demand Data'!O6832)</f>
        <v>75</v>
      </c>
      <c r="R6832" t="str">
        <f t="shared" si="1066"/>
        <v>11-Oct-08 Saturday 11</v>
      </c>
    </row>
    <row r="6833" spans="4:18" x14ac:dyDescent="0.35">
      <c r="D6833" s="21">
        <f t="shared" si="1067"/>
        <v>39732.458333316776</v>
      </c>
      <c r="E6833" s="21" t="b">
        <f t="shared" si="1060"/>
        <v>0</v>
      </c>
      <c r="F6833" s="21" t="b">
        <f t="shared" si="1061"/>
        <v>0</v>
      </c>
      <c r="G6833" s="20">
        <f t="shared" si="1062"/>
        <v>1</v>
      </c>
      <c r="H6833" s="20">
        <f t="shared" si="1063"/>
        <v>24</v>
      </c>
      <c r="I6833" s="20">
        <f t="shared" si="1068"/>
        <v>12</v>
      </c>
      <c r="J6833" s="21">
        <f t="shared" si="1069"/>
        <v>39732</v>
      </c>
      <c r="K6833" s="21"/>
      <c r="L6833" s="21" t="str">
        <f t="shared" si="1064"/>
        <v>Saturday</v>
      </c>
      <c r="M6833" s="20">
        <f t="shared" si="1065"/>
        <v>10</v>
      </c>
      <c r="N6833" s="19">
        <v>5865</v>
      </c>
      <c r="O6833" s="4">
        <f>MATCH(N6833-1,'Supply Data'!$K$12:$K$17)+1</f>
        <v>5</v>
      </c>
      <c r="P6833">
        <f>INDEX('Supply Data'!$L$12:$L$17,'Demand Data'!O6833)</f>
        <v>75</v>
      </c>
      <c r="R6833" t="str">
        <f t="shared" si="1066"/>
        <v>11-Oct-08 Saturday 12</v>
      </c>
    </row>
    <row r="6834" spans="4:18" x14ac:dyDescent="0.35">
      <c r="D6834" s="21">
        <f t="shared" si="1067"/>
        <v>39732.49999998344</v>
      </c>
      <c r="E6834" s="21" t="b">
        <f t="shared" si="1060"/>
        <v>0</v>
      </c>
      <c r="F6834" s="21" t="b">
        <f t="shared" si="1061"/>
        <v>0</v>
      </c>
      <c r="G6834" s="20">
        <f t="shared" si="1062"/>
        <v>1</v>
      </c>
      <c r="H6834" s="20">
        <f t="shared" si="1063"/>
        <v>24</v>
      </c>
      <c r="I6834" s="20">
        <f t="shared" si="1068"/>
        <v>13</v>
      </c>
      <c r="J6834" s="21">
        <f t="shared" si="1069"/>
        <v>39732</v>
      </c>
      <c r="K6834" s="21"/>
      <c r="L6834" s="21" t="str">
        <f t="shared" si="1064"/>
        <v>Saturday</v>
      </c>
      <c r="M6834" s="20">
        <f t="shared" si="1065"/>
        <v>10</v>
      </c>
      <c r="N6834" s="19">
        <v>5959.5</v>
      </c>
      <c r="O6834" s="4">
        <f>MATCH(N6834-1,'Supply Data'!$K$12:$K$17)+1</f>
        <v>5</v>
      </c>
      <c r="P6834">
        <f>INDEX('Supply Data'!$L$12:$L$17,'Demand Data'!O6834)</f>
        <v>75</v>
      </c>
      <c r="R6834" t="str">
        <f t="shared" si="1066"/>
        <v>11-Oct-08 Saturday 13</v>
      </c>
    </row>
    <row r="6835" spans="4:18" x14ac:dyDescent="0.35">
      <c r="D6835" s="21">
        <f t="shared" si="1067"/>
        <v>39732.541666650104</v>
      </c>
      <c r="E6835" s="21" t="b">
        <f t="shared" si="1060"/>
        <v>0</v>
      </c>
      <c r="F6835" s="21" t="b">
        <f t="shared" si="1061"/>
        <v>0</v>
      </c>
      <c r="G6835" s="20">
        <f t="shared" si="1062"/>
        <v>1</v>
      </c>
      <c r="H6835" s="20">
        <f t="shared" si="1063"/>
        <v>24</v>
      </c>
      <c r="I6835" s="20">
        <f t="shared" si="1068"/>
        <v>14</v>
      </c>
      <c r="J6835" s="21">
        <f t="shared" si="1069"/>
        <v>39732</v>
      </c>
      <c r="K6835" s="21"/>
      <c r="L6835" s="21" t="str">
        <f t="shared" si="1064"/>
        <v>Saturday</v>
      </c>
      <c r="M6835" s="20">
        <f t="shared" si="1065"/>
        <v>10</v>
      </c>
      <c r="N6835" s="19">
        <v>6012</v>
      </c>
      <c r="O6835" s="4">
        <f>MATCH(N6835-1,'Supply Data'!$K$12:$K$17)+1</f>
        <v>5</v>
      </c>
      <c r="P6835">
        <f>INDEX('Supply Data'!$L$12:$L$17,'Demand Data'!O6835)</f>
        <v>75</v>
      </c>
      <c r="R6835" t="str">
        <f t="shared" si="1066"/>
        <v>11-Oct-08 Saturday 14</v>
      </c>
    </row>
    <row r="6836" spans="4:18" x14ac:dyDescent="0.35">
      <c r="D6836" s="21">
        <f t="shared" si="1067"/>
        <v>39732.583333316768</v>
      </c>
      <c r="E6836" s="21" t="b">
        <f t="shared" si="1060"/>
        <v>0</v>
      </c>
      <c r="F6836" s="21" t="b">
        <f t="shared" si="1061"/>
        <v>0</v>
      </c>
      <c r="G6836" s="20">
        <f t="shared" si="1062"/>
        <v>1</v>
      </c>
      <c r="H6836" s="20">
        <f t="shared" si="1063"/>
        <v>24</v>
      </c>
      <c r="I6836" s="20">
        <f t="shared" si="1068"/>
        <v>15</v>
      </c>
      <c r="J6836" s="21">
        <f t="shared" si="1069"/>
        <v>39732</v>
      </c>
      <c r="K6836" s="21"/>
      <c r="L6836" s="21" t="str">
        <f t="shared" si="1064"/>
        <v>Saturday</v>
      </c>
      <c r="M6836" s="20">
        <f t="shared" si="1065"/>
        <v>10</v>
      </c>
      <c r="N6836" s="19">
        <v>5925</v>
      </c>
      <c r="O6836" s="4">
        <f>MATCH(N6836-1,'Supply Data'!$K$12:$K$17)+1</f>
        <v>5</v>
      </c>
      <c r="P6836">
        <f>INDEX('Supply Data'!$L$12:$L$17,'Demand Data'!O6836)</f>
        <v>75</v>
      </c>
      <c r="R6836" t="str">
        <f t="shared" si="1066"/>
        <v>11-Oct-08 Saturday 15</v>
      </c>
    </row>
    <row r="6837" spans="4:18" x14ac:dyDescent="0.35">
      <c r="D6837" s="21">
        <f t="shared" si="1067"/>
        <v>39732.624999983433</v>
      </c>
      <c r="E6837" s="21" t="b">
        <f t="shared" si="1060"/>
        <v>0</v>
      </c>
      <c r="F6837" s="21" t="b">
        <f t="shared" si="1061"/>
        <v>0</v>
      </c>
      <c r="G6837" s="20">
        <f t="shared" si="1062"/>
        <v>1</v>
      </c>
      <c r="H6837" s="20">
        <f t="shared" si="1063"/>
        <v>24</v>
      </c>
      <c r="I6837" s="20">
        <f t="shared" si="1068"/>
        <v>16</v>
      </c>
      <c r="J6837" s="21">
        <f t="shared" si="1069"/>
        <v>39732</v>
      </c>
      <c r="K6837" s="21"/>
      <c r="L6837" s="21" t="str">
        <f t="shared" si="1064"/>
        <v>Saturday</v>
      </c>
      <c r="M6837" s="20">
        <f t="shared" si="1065"/>
        <v>10</v>
      </c>
      <c r="N6837" s="19">
        <v>5893.5</v>
      </c>
      <c r="O6837" s="4">
        <f>MATCH(N6837-1,'Supply Data'!$K$12:$K$17)+1</f>
        <v>5</v>
      </c>
      <c r="P6837">
        <f>INDEX('Supply Data'!$L$12:$L$17,'Demand Data'!O6837)</f>
        <v>75</v>
      </c>
      <c r="R6837" t="str">
        <f t="shared" si="1066"/>
        <v>11-Oct-08 Saturday 16</v>
      </c>
    </row>
    <row r="6838" spans="4:18" x14ac:dyDescent="0.35">
      <c r="D6838" s="21">
        <f t="shared" si="1067"/>
        <v>39732.666666650097</v>
      </c>
      <c r="E6838" s="21" t="b">
        <f t="shared" si="1060"/>
        <v>0</v>
      </c>
      <c r="F6838" s="21" t="b">
        <f t="shared" si="1061"/>
        <v>0</v>
      </c>
      <c r="G6838" s="20">
        <f t="shared" si="1062"/>
        <v>1</v>
      </c>
      <c r="H6838" s="20">
        <f t="shared" si="1063"/>
        <v>24</v>
      </c>
      <c r="I6838" s="20">
        <f t="shared" si="1068"/>
        <v>17</v>
      </c>
      <c r="J6838" s="21">
        <f t="shared" si="1069"/>
        <v>39732</v>
      </c>
      <c r="K6838" s="21"/>
      <c r="L6838" s="21" t="str">
        <f t="shared" si="1064"/>
        <v>Saturday</v>
      </c>
      <c r="M6838" s="20">
        <f t="shared" si="1065"/>
        <v>10</v>
      </c>
      <c r="N6838" s="19">
        <v>5904</v>
      </c>
      <c r="O6838" s="4">
        <f>MATCH(N6838-1,'Supply Data'!$K$12:$K$17)+1</f>
        <v>5</v>
      </c>
      <c r="P6838">
        <f>INDEX('Supply Data'!$L$12:$L$17,'Demand Data'!O6838)</f>
        <v>75</v>
      </c>
      <c r="R6838" t="str">
        <f t="shared" si="1066"/>
        <v>11-Oct-08 Saturday 17</v>
      </c>
    </row>
    <row r="6839" spans="4:18" x14ac:dyDescent="0.35">
      <c r="D6839" s="21">
        <f t="shared" si="1067"/>
        <v>39732.708333316761</v>
      </c>
      <c r="E6839" s="21" t="b">
        <f t="shared" si="1060"/>
        <v>0</v>
      </c>
      <c r="F6839" s="21" t="b">
        <f t="shared" si="1061"/>
        <v>0</v>
      </c>
      <c r="G6839" s="20">
        <f t="shared" si="1062"/>
        <v>1</v>
      </c>
      <c r="H6839" s="20">
        <f t="shared" si="1063"/>
        <v>24</v>
      </c>
      <c r="I6839" s="20">
        <f t="shared" si="1068"/>
        <v>18</v>
      </c>
      <c r="J6839" s="21">
        <f t="shared" si="1069"/>
        <v>39732</v>
      </c>
      <c r="K6839" s="21"/>
      <c r="L6839" s="21" t="str">
        <f t="shared" si="1064"/>
        <v>Saturday</v>
      </c>
      <c r="M6839" s="20">
        <f t="shared" si="1065"/>
        <v>10</v>
      </c>
      <c r="N6839" s="19">
        <v>6169.5</v>
      </c>
      <c r="O6839" s="4">
        <f>MATCH(N6839-1,'Supply Data'!$K$12:$K$17)+1</f>
        <v>5</v>
      </c>
      <c r="P6839">
        <f>INDEX('Supply Data'!$L$12:$L$17,'Demand Data'!O6839)</f>
        <v>75</v>
      </c>
      <c r="R6839" t="str">
        <f t="shared" si="1066"/>
        <v>11-Oct-08 Saturday 18</v>
      </c>
    </row>
    <row r="6840" spans="4:18" x14ac:dyDescent="0.35">
      <c r="D6840" s="21">
        <f t="shared" si="1067"/>
        <v>39732.749999983425</v>
      </c>
      <c r="E6840" s="21" t="b">
        <f t="shared" si="1060"/>
        <v>0</v>
      </c>
      <c r="F6840" s="21" t="b">
        <f t="shared" si="1061"/>
        <v>0</v>
      </c>
      <c r="G6840" s="20">
        <f t="shared" si="1062"/>
        <v>1</v>
      </c>
      <c r="H6840" s="20">
        <f t="shared" si="1063"/>
        <v>24</v>
      </c>
      <c r="I6840" s="20">
        <f t="shared" si="1068"/>
        <v>19</v>
      </c>
      <c r="J6840" s="21">
        <f t="shared" si="1069"/>
        <v>39732</v>
      </c>
      <c r="K6840" s="21"/>
      <c r="L6840" s="21" t="str">
        <f t="shared" si="1064"/>
        <v>Saturday</v>
      </c>
      <c r="M6840" s="20">
        <f t="shared" si="1065"/>
        <v>10</v>
      </c>
      <c r="N6840" s="19">
        <v>6160.5</v>
      </c>
      <c r="O6840" s="4">
        <f>MATCH(N6840-1,'Supply Data'!$K$12:$K$17)+1</f>
        <v>5</v>
      </c>
      <c r="P6840">
        <f>INDEX('Supply Data'!$L$12:$L$17,'Demand Data'!O6840)</f>
        <v>75</v>
      </c>
      <c r="R6840" t="str">
        <f t="shared" si="1066"/>
        <v>11-Oct-08 Saturday 19</v>
      </c>
    </row>
    <row r="6841" spans="4:18" x14ac:dyDescent="0.35">
      <c r="D6841" s="21">
        <f t="shared" si="1067"/>
        <v>39732.79166665009</v>
      </c>
      <c r="E6841" s="21" t="b">
        <f t="shared" si="1060"/>
        <v>0</v>
      </c>
      <c r="F6841" s="21" t="b">
        <f t="shared" si="1061"/>
        <v>0</v>
      </c>
      <c r="G6841" s="20">
        <f t="shared" si="1062"/>
        <v>1</v>
      </c>
      <c r="H6841" s="20">
        <f t="shared" si="1063"/>
        <v>24</v>
      </c>
      <c r="I6841" s="20">
        <f t="shared" si="1068"/>
        <v>20</v>
      </c>
      <c r="J6841" s="21">
        <f t="shared" si="1069"/>
        <v>39732</v>
      </c>
      <c r="K6841" s="21"/>
      <c r="L6841" s="21" t="str">
        <f t="shared" si="1064"/>
        <v>Saturday</v>
      </c>
      <c r="M6841" s="20">
        <f t="shared" si="1065"/>
        <v>10</v>
      </c>
      <c r="N6841" s="19">
        <v>5886</v>
      </c>
      <c r="O6841" s="4">
        <f>MATCH(N6841-1,'Supply Data'!$K$12:$K$17)+1</f>
        <v>5</v>
      </c>
      <c r="P6841">
        <f>INDEX('Supply Data'!$L$12:$L$17,'Demand Data'!O6841)</f>
        <v>75</v>
      </c>
      <c r="R6841" t="str">
        <f t="shared" si="1066"/>
        <v>11-Oct-08 Saturday 20</v>
      </c>
    </row>
    <row r="6842" spans="4:18" x14ac:dyDescent="0.35">
      <c r="D6842" s="21">
        <f t="shared" si="1067"/>
        <v>39732.833333316754</v>
      </c>
      <c r="E6842" s="21" t="b">
        <f t="shared" si="1060"/>
        <v>0</v>
      </c>
      <c r="F6842" s="21" t="b">
        <f t="shared" si="1061"/>
        <v>0</v>
      </c>
      <c r="G6842" s="20">
        <f t="shared" si="1062"/>
        <v>1</v>
      </c>
      <c r="H6842" s="20">
        <f t="shared" si="1063"/>
        <v>24</v>
      </c>
      <c r="I6842" s="20">
        <f t="shared" si="1068"/>
        <v>21</v>
      </c>
      <c r="J6842" s="21">
        <f t="shared" si="1069"/>
        <v>39732</v>
      </c>
      <c r="K6842" s="21"/>
      <c r="L6842" s="21" t="str">
        <f t="shared" si="1064"/>
        <v>Saturday</v>
      </c>
      <c r="M6842" s="20">
        <f t="shared" si="1065"/>
        <v>10</v>
      </c>
      <c r="N6842" s="19">
        <v>5682</v>
      </c>
      <c r="O6842" s="4">
        <f>MATCH(N6842-1,'Supply Data'!$K$12:$K$17)+1</f>
        <v>5</v>
      </c>
      <c r="P6842">
        <f>INDEX('Supply Data'!$L$12:$L$17,'Demand Data'!O6842)</f>
        <v>75</v>
      </c>
      <c r="R6842" t="str">
        <f t="shared" si="1066"/>
        <v>11-Oct-08 Saturday 21</v>
      </c>
    </row>
    <row r="6843" spans="4:18" x14ac:dyDescent="0.35">
      <c r="D6843" s="21">
        <f t="shared" si="1067"/>
        <v>39732.874999983418</v>
      </c>
      <c r="E6843" s="21" t="b">
        <f t="shared" si="1060"/>
        <v>0</v>
      </c>
      <c r="F6843" s="21" t="b">
        <f t="shared" si="1061"/>
        <v>0</v>
      </c>
      <c r="G6843" s="20">
        <f t="shared" si="1062"/>
        <v>1</v>
      </c>
      <c r="H6843" s="20">
        <f t="shared" si="1063"/>
        <v>24</v>
      </c>
      <c r="I6843" s="20">
        <f t="shared" si="1068"/>
        <v>22</v>
      </c>
      <c r="J6843" s="21">
        <f t="shared" si="1069"/>
        <v>39732</v>
      </c>
      <c r="K6843" s="21"/>
      <c r="L6843" s="21" t="str">
        <f t="shared" si="1064"/>
        <v>Saturday</v>
      </c>
      <c r="M6843" s="20">
        <f t="shared" si="1065"/>
        <v>10</v>
      </c>
      <c r="N6843" s="19">
        <v>5278.5</v>
      </c>
      <c r="O6843" s="4">
        <f>MATCH(N6843-1,'Supply Data'!$K$12:$K$17)+1</f>
        <v>5</v>
      </c>
      <c r="P6843">
        <f>INDEX('Supply Data'!$L$12:$L$17,'Demand Data'!O6843)</f>
        <v>75</v>
      </c>
      <c r="R6843" t="str">
        <f t="shared" si="1066"/>
        <v>11-Oct-08 Saturday 22</v>
      </c>
    </row>
    <row r="6844" spans="4:18" x14ac:dyDescent="0.35">
      <c r="D6844" s="21">
        <f t="shared" si="1067"/>
        <v>39732.916666650082</v>
      </c>
      <c r="E6844" s="21" t="b">
        <f t="shared" si="1060"/>
        <v>0</v>
      </c>
      <c r="F6844" s="21" t="b">
        <f t="shared" si="1061"/>
        <v>0</v>
      </c>
      <c r="G6844" s="20">
        <f t="shared" si="1062"/>
        <v>1</v>
      </c>
      <c r="H6844" s="20">
        <f t="shared" si="1063"/>
        <v>24</v>
      </c>
      <c r="I6844" s="20">
        <f t="shared" si="1068"/>
        <v>23</v>
      </c>
      <c r="J6844" s="21">
        <f t="shared" si="1069"/>
        <v>39732</v>
      </c>
      <c r="K6844" s="21"/>
      <c r="L6844" s="21" t="str">
        <f t="shared" si="1064"/>
        <v>Saturday</v>
      </c>
      <c r="M6844" s="20">
        <f t="shared" si="1065"/>
        <v>10</v>
      </c>
      <c r="N6844" s="19">
        <v>4917</v>
      </c>
      <c r="O6844" s="4">
        <f>MATCH(N6844-1,'Supply Data'!$K$12:$K$17)+1</f>
        <v>5</v>
      </c>
      <c r="P6844">
        <f>INDEX('Supply Data'!$L$12:$L$17,'Demand Data'!O6844)</f>
        <v>75</v>
      </c>
      <c r="R6844" t="str">
        <f t="shared" si="1066"/>
        <v>11-Oct-08 Saturday 23</v>
      </c>
    </row>
    <row r="6845" spans="4:18" x14ac:dyDescent="0.35">
      <c r="D6845" s="21">
        <f t="shared" si="1067"/>
        <v>39732.958333316747</v>
      </c>
      <c r="E6845" s="21" t="b">
        <f t="shared" si="1060"/>
        <v>0</v>
      </c>
      <c r="F6845" s="21" t="b">
        <f t="shared" si="1061"/>
        <v>0</v>
      </c>
      <c r="G6845" s="20">
        <f t="shared" si="1062"/>
        <v>1</v>
      </c>
      <c r="H6845" s="20">
        <f t="shared" si="1063"/>
        <v>24</v>
      </c>
      <c r="I6845" s="20">
        <f t="shared" si="1068"/>
        <v>24</v>
      </c>
      <c r="J6845" s="21">
        <f t="shared" si="1069"/>
        <v>39732</v>
      </c>
      <c r="K6845" s="21"/>
      <c r="L6845" s="21" t="str">
        <f t="shared" si="1064"/>
        <v>Saturday</v>
      </c>
      <c r="M6845" s="20">
        <f t="shared" si="1065"/>
        <v>10</v>
      </c>
      <c r="N6845" s="19">
        <v>4488</v>
      </c>
      <c r="O6845" s="4">
        <f>MATCH(N6845-1,'Supply Data'!$K$12:$K$17)+1</f>
        <v>4</v>
      </c>
      <c r="P6845">
        <f>INDEX('Supply Data'!$L$12:$L$17,'Demand Data'!O6845)</f>
        <v>50</v>
      </c>
      <c r="R6845" t="str">
        <f t="shared" si="1066"/>
        <v>11-Oct-08 Saturday 24</v>
      </c>
    </row>
    <row r="6846" spans="4:18" x14ac:dyDescent="0.35">
      <c r="D6846" s="21">
        <f t="shared" si="1067"/>
        <v>39732.999999983411</v>
      </c>
      <c r="E6846" s="21" t="b">
        <f t="shared" si="1060"/>
        <v>0</v>
      </c>
      <c r="F6846" s="21" t="b">
        <f t="shared" si="1061"/>
        <v>0</v>
      </c>
      <c r="G6846" s="20">
        <f t="shared" si="1062"/>
        <v>1</v>
      </c>
      <c r="H6846" s="20">
        <f t="shared" si="1063"/>
        <v>24</v>
      </c>
      <c r="I6846" s="20">
        <f t="shared" si="1068"/>
        <v>1</v>
      </c>
      <c r="J6846" s="21">
        <f t="shared" si="1069"/>
        <v>39733</v>
      </c>
      <c r="K6846" s="21"/>
      <c r="L6846" s="21" t="str">
        <f t="shared" si="1064"/>
        <v>Sunday</v>
      </c>
      <c r="M6846" s="20">
        <f t="shared" si="1065"/>
        <v>10</v>
      </c>
      <c r="N6846" s="19">
        <v>4588.5</v>
      </c>
      <c r="O6846" s="4">
        <f>MATCH(N6846-1,'Supply Data'!$K$12:$K$17)+1</f>
        <v>4</v>
      </c>
      <c r="P6846">
        <f>INDEX('Supply Data'!$L$12:$L$17,'Demand Data'!O6846)</f>
        <v>50</v>
      </c>
      <c r="R6846" t="str">
        <f t="shared" si="1066"/>
        <v>12-Oct-08 Sunday 1</v>
      </c>
    </row>
    <row r="6847" spans="4:18" x14ac:dyDescent="0.35">
      <c r="D6847" s="21">
        <f t="shared" si="1067"/>
        <v>39733.041666650075</v>
      </c>
      <c r="E6847" s="21" t="b">
        <f t="shared" si="1060"/>
        <v>0</v>
      </c>
      <c r="F6847" s="21" t="b">
        <f t="shared" si="1061"/>
        <v>0</v>
      </c>
      <c r="G6847" s="20">
        <f t="shared" si="1062"/>
        <v>1</v>
      </c>
      <c r="H6847" s="20">
        <f t="shared" si="1063"/>
        <v>24</v>
      </c>
      <c r="I6847" s="20">
        <f t="shared" si="1068"/>
        <v>2</v>
      </c>
      <c r="J6847" s="21">
        <f t="shared" si="1069"/>
        <v>39733</v>
      </c>
      <c r="K6847" s="21"/>
      <c r="L6847" s="21" t="str">
        <f t="shared" si="1064"/>
        <v>Sunday</v>
      </c>
      <c r="M6847" s="20">
        <f t="shared" si="1065"/>
        <v>10</v>
      </c>
      <c r="N6847" s="19">
        <v>4216.5</v>
      </c>
      <c r="O6847" s="4">
        <f>MATCH(N6847-1,'Supply Data'!$K$12:$K$17)+1</f>
        <v>4</v>
      </c>
      <c r="P6847">
        <f>INDEX('Supply Data'!$L$12:$L$17,'Demand Data'!O6847)</f>
        <v>50</v>
      </c>
      <c r="R6847" t="str">
        <f t="shared" si="1066"/>
        <v>12-Oct-08 Sunday 2</v>
      </c>
    </row>
    <row r="6848" spans="4:18" x14ac:dyDescent="0.35">
      <c r="D6848" s="21">
        <f t="shared" si="1067"/>
        <v>39733.083333316739</v>
      </c>
      <c r="E6848" s="21" t="b">
        <f t="shared" si="1060"/>
        <v>0</v>
      </c>
      <c r="F6848" s="21" t="b">
        <f t="shared" si="1061"/>
        <v>0</v>
      </c>
      <c r="G6848" s="20">
        <f t="shared" si="1062"/>
        <v>1</v>
      </c>
      <c r="H6848" s="20">
        <f t="shared" si="1063"/>
        <v>24</v>
      </c>
      <c r="I6848" s="20">
        <f t="shared" si="1068"/>
        <v>3</v>
      </c>
      <c r="J6848" s="21">
        <f t="shared" si="1069"/>
        <v>39733</v>
      </c>
      <c r="K6848" s="21"/>
      <c r="L6848" s="21" t="str">
        <f t="shared" si="1064"/>
        <v>Sunday</v>
      </c>
      <c r="M6848" s="20">
        <f t="shared" si="1065"/>
        <v>10</v>
      </c>
      <c r="N6848" s="19">
        <v>4117.5</v>
      </c>
      <c r="O6848" s="4">
        <f>MATCH(N6848-1,'Supply Data'!$K$12:$K$17)+1</f>
        <v>4</v>
      </c>
      <c r="P6848">
        <f>INDEX('Supply Data'!$L$12:$L$17,'Demand Data'!O6848)</f>
        <v>50</v>
      </c>
      <c r="R6848" t="str">
        <f t="shared" si="1066"/>
        <v>12-Oct-08 Sunday 3</v>
      </c>
    </row>
    <row r="6849" spans="4:18" x14ac:dyDescent="0.35">
      <c r="D6849" s="21">
        <f t="shared" si="1067"/>
        <v>39733.124999983404</v>
      </c>
      <c r="E6849" s="21" t="b">
        <f t="shared" si="1060"/>
        <v>0</v>
      </c>
      <c r="F6849" s="21" t="b">
        <f t="shared" si="1061"/>
        <v>0</v>
      </c>
      <c r="G6849" s="20">
        <f t="shared" si="1062"/>
        <v>1</v>
      </c>
      <c r="H6849" s="20">
        <f t="shared" si="1063"/>
        <v>24</v>
      </c>
      <c r="I6849" s="20">
        <f t="shared" si="1068"/>
        <v>4</v>
      </c>
      <c r="J6849" s="21">
        <f t="shared" si="1069"/>
        <v>39733</v>
      </c>
      <c r="K6849" s="21"/>
      <c r="L6849" s="21" t="str">
        <f t="shared" si="1064"/>
        <v>Sunday</v>
      </c>
      <c r="M6849" s="20">
        <f t="shared" si="1065"/>
        <v>10</v>
      </c>
      <c r="N6849" s="19">
        <v>4086</v>
      </c>
      <c r="O6849" s="4">
        <f>MATCH(N6849-1,'Supply Data'!$K$12:$K$17)+1</f>
        <v>4</v>
      </c>
      <c r="P6849">
        <f>INDEX('Supply Data'!$L$12:$L$17,'Demand Data'!O6849)</f>
        <v>50</v>
      </c>
      <c r="R6849" t="str">
        <f t="shared" si="1066"/>
        <v>12-Oct-08 Sunday 4</v>
      </c>
    </row>
    <row r="6850" spans="4:18" x14ac:dyDescent="0.35">
      <c r="D6850" s="21">
        <f t="shared" si="1067"/>
        <v>39733.166666650068</v>
      </c>
      <c r="E6850" s="21" t="b">
        <f t="shared" si="1060"/>
        <v>0</v>
      </c>
      <c r="F6850" s="21" t="b">
        <f t="shared" si="1061"/>
        <v>0</v>
      </c>
      <c r="G6850" s="20">
        <f t="shared" si="1062"/>
        <v>1</v>
      </c>
      <c r="H6850" s="20">
        <f t="shared" si="1063"/>
        <v>24</v>
      </c>
      <c r="I6850" s="20">
        <f t="shared" si="1068"/>
        <v>5</v>
      </c>
      <c r="J6850" s="21">
        <f t="shared" si="1069"/>
        <v>39733</v>
      </c>
      <c r="K6850" s="21"/>
      <c r="L6850" s="21" t="str">
        <f t="shared" si="1064"/>
        <v>Sunday</v>
      </c>
      <c r="M6850" s="20">
        <f t="shared" si="1065"/>
        <v>10</v>
      </c>
      <c r="N6850" s="19">
        <v>4117.5</v>
      </c>
      <c r="O6850" s="4">
        <f>MATCH(N6850-1,'Supply Data'!$K$12:$K$17)+1</f>
        <v>4</v>
      </c>
      <c r="P6850">
        <f>INDEX('Supply Data'!$L$12:$L$17,'Demand Data'!O6850)</f>
        <v>50</v>
      </c>
      <c r="R6850" t="str">
        <f t="shared" si="1066"/>
        <v>12-Oct-08 Sunday 5</v>
      </c>
    </row>
    <row r="6851" spans="4:18" x14ac:dyDescent="0.35">
      <c r="D6851" s="21">
        <f t="shared" si="1067"/>
        <v>39733.208333316732</v>
      </c>
      <c r="E6851" s="21" t="b">
        <f t="shared" si="1060"/>
        <v>0</v>
      </c>
      <c r="F6851" s="21" t="b">
        <f t="shared" si="1061"/>
        <v>0</v>
      </c>
      <c r="G6851" s="20">
        <f t="shared" si="1062"/>
        <v>1</v>
      </c>
      <c r="H6851" s="20">
        <f t="shared" si="1063"/>
        <v>24</v>
      </c>
      <c r="I6851" s="20">
        <f t="shared" si="1068"/>
        <v>6</v>
      </c>
      <c r="J6851" s="21">
        <f t="shared" si="1069"/>
        <v>39733</v>
      </c>
      <c r="K6851" s="21"/>
      <c r="L6851" s="21" t="str">
        <f t="shared" si="1064"/>
        <v>Sunday</v>
      </c>
      <c r="M6851" s="20">
        <f t="shared" si="1065"/>
        <v>10</v>
      </c>
      <c r="N6851" s="19">
        <v>4174.5</v>
      </c>
      <c r="O6851" s="4">
        <f>MATCH(N6851-1,'Supply Data'!$K$12:$K$17)+1</f>
        <v>4</v>
      </c>
      <c r="P6851">
        <f>INDEX('Supply Data'!$L$12:$L$17,'Demand Data'!O6851)</f>
        <v>50</v>
      </c>
      <c r="R6851" t="str">
        <f t="shared" si="1066"/>
        <v>12-Oct-08 Sunday 6</v>
      </c>
    </row>
    <row r="6852" spans="4:18" x14ac:dyDescent="0.35">
      <c r="D6852" s="21">
        <f t="shared" si="1067"/>
        <v>39733.249999983396</v>
      </c>
      <c r="E6852" s="21" t="b">
        <f t="shared" si="1060"/>
        <v>0</v>
      </c>
      <c r="F6852" s="21" t="b">
        <f t="shared" si="1061"/>
        <v>0</v>
      </c>
      <c r="G6852" s="20">
        <f t="shared" si="1062"/>
        <v>1</v>
      </c>
      <c r="H6852" s="20">
        <f t="shared" si="1063"/>
        <v>24</v>
      </c>
      <c r="I6852" s="20">
        <f t="shared" si="1068"/>
        <v>7</v>
      </c>
      <c r="J6852" s="21">
        <f t="shared" si="1069"/>
        <v>39733</v>
      </c>
      <c r="K6852" s="21"/>
      <c r="L6852" s="21" t="str">
        <f t="shared" si="1064"/>
        <v>Sunday</v>
      </c>
      <c r="M6852" s="20">
        <f t="shared" si="1065"/>
        <v>10</v>
      </c>
      <c r="N6852" s="19">
        <v>4140</v>
      </c>
      <c r="O6852" s="4">
        <f>MATCH(N6852-1,'Supply Data'!$K$12:$K$17)+1</f>
        <v>4</v>
      </c>
      <c r="P6852">
        <f>INDEX('Supply Data'!$L$12:$L$17,'Demand Data'!O6852)</f>
        <v>50</v>
      </c>
      <c r="R6852" t="str">
        <f t="shared" si="1066"/>
        <v>12-Oct-08 Sunday 7</v>
      </c>
    </row>
    <row r="6853" spans="4:18" x14ac:dyDescent="0.35">
      <c r="D6853" s="21">
        <f t="shared" si="1067"/>
        <v>39733.291666650061</v>
      </c>
      <c r="E6853" s="21" t="b">
        <f t="shared" si="1060"/>
        <v>0</v>
      </c>
      <c r="F6853" s="21" t="b">
        <f t="shared" si="1061"/>
        <v>0</v>
      </c>
      <c r="G6853" s="20">
        <f t="shared" si="1062"/>
        <v>1</v>
      </c>
      <c r="H6853" s="20">
        <f t="shared" si="1063"/>
        <v>24</v>
      </c>
      <c r="I6853" s="20">
        <f t="shared" si="1068"/>
        <v>8</v>
      </c>
      <c r="J6853" s="21">
        <f t="shared" si="1069"/>
        <v>39733</v>
      </c>
      <c r="K6853" s="21"/>
      <c r="L6853" s="21" t="str">
        <f t="shared" si="1064"/>
        <v>Sunday</v>
      </c>
      <c r="M6853" s="20">
        <f t="shared" si="1065"/>
        <v>10</v>
      </c>
      <c r="N6853" s="19">
        <v>4654.5</v>
      </c>
      <c r="O6853" s="4">
        <f>MATCH(N6853-1,'Supply Data'!$K$12:$K$17)+1</f>
        <v>4</v>
      </c>
      <c r="P6853">
        <f>INDEX('Supply Data'!$L$12:$L$17,'Demand Data'!O6853)</f>
        <v>50</v>
      </c>
      <c r="R6853" t="str">
        <f t="shared" si="1066"/>
        <v>12-Oct-08 Sunday 8</v>
      </c>
    </row>
    <row r="6854" spans="4:18" x14ac:dyDescent="0.35">
      <c r="D6854" s="21">
        <f t="shared" si="1067"/>
        <v>39733.333333316725</v>
      </c>
      <c r="E6854" s="21" t="b">
        <f t="shared" ref="E6854:E6917" si="1070">D6854=$D$2</f>
        <v>0</v>
      </c>
      <c r="F6854" s="21" t="b">
        <f t="shared" ref="F6854:F6917" si="1071">D6854=$E$2</f>
        <v>0</v>
      </c>
      <c r="G6854" s="20">
        <f t="shared" si="1062"/>
        <v>1</v>
      </c>
      <c r="H6854" s="20">
        <f t="shared" si="1063"/>
        <v>24</v>
      </c>
      <c r="I6854" s="20">
        <f t="shared" si="1068"/>
        <v>9</v>
      </c>
      <c r="J6854" s="21">
        <f t="shared" si="1069"/>
        <v>39733</v>
      </c>
      <c r="K6854" s="21"/>
      <c r="L6854" s="21" t="str">
        <f t="shared" si="1064"/>
        <v>Sunday</v>
      </c>
      <c r="M6854" s="20">
        <f t="shared" si="1065"/>
        <v>10</v>
      </c>
      <c r="N6854" s="19">
        <v>5076</v>
      </c>
      <c r="O6854" s="4">
        <f>MATCH(N6854-1,'Supply Data'!$K$12:$K$17)+1</f>
        <v>5</v>
      </c>
      <c r="P6854">
        <f>INDEX('Supply Data'!$L$12:$L$17,'Demand Data'!O6854)</f>
        <v>75</v>
      </c>
      <c r="R6854" t="str">
        <f t="shared" si="1066"/>
        <v>12-Oct-08 Sunday 9</v>
      </c>
    </row>
    <row r="6855" spans="4:18" x14ac:dyDescent="0.35">
      <c r="D6855" s="21">
        <f t="shared" si="1067"/>
        <v>39733.374999983389</v>
      </c>
      <c r="E6855" s="21" t="b">
        <f t="shared" si="1070"/>
        <v>0</v>
      </c>
      <c r="F6855" s="21" t="b">
        <f t="shared" si="1071"/>
        <v>0</v>
      </c>
      <c r="G6855" s="20">
        <f t="shared" ref="G6855:G6918" si="1072">IF(E6855,2,IF(F6855,3,1))</f>
        <v>1</v>
      </c>
      <c r="H6855" s="20">
        <f t="shared" ref="H6855:H6918" si="1073">CHOOSE(G6855,24,23,25)</f>
        <v>24</v>
      </c>
      <c r="I6855" s="20">
        <f t="shared" si="1068"/>
        <v>10</v>
      </c>
      <c r="J6855" s="21">
        <f t="shared" si="1069"/>
        <v>39733</v>
      </c>
      <c r="K6855" s="21"/>
      <c r="L6855" s="21" t="str">
        <f t="shared" ref="L6855:L6918" si="1074">TEXT(J6855,"ddddd")</f>
        <v>Sunday</v>
      </c>
      <c r="M6855" s="20">
        <f t="shared" ref="M6855:M6918" si="1075">MONTH(D6855)</f>
        <v>10</v>
      </c>
      <c r="N6855" s="19">
        <v>5403</v>
      </c>
      <c r="O6855" s="4">
        <f>MATCH(N6855-1,'Supply Data'!$K$12:$K$17)+1</f>
        <v>5</v>
      </c>
      <c r="P6855">
        <f>INDEX('Supply Data'!$L$12:$L$17,'Demand Data'!O6855)</f>
        <v>75</v>
      </c>
      <c r="R6855" t="str">
        <f t="shared" ref="R6855:R6918" si="1076">TEXT(D6855,"dd-mmm-yy ddddd")&amp;" "&amp;I6855</f>
        <v>12-Oct-08 Sunday 10</v>
      </c>
    </row>
    <row r="6856" spans="4:18" x14ac:dyDescent="0.35">
      <c r="D6856" s="21">
        <f t="shared" ref="D6856:D6919" si="1077">D6855+1/24</f>
        <v>39733.416666650053</v>
      </c>
      <c r="E6856" s="21" t="b">
        <f t="shared" si="1070"/>
        <v>0</v>
      </c>
      <c r="F6856" s="21" t="b">
        <f t="shared" si="1071"/>
        <v>0</v>
      </c>
      <c r="G6856" s="20">
        <f t="shared" si="1072"/>
        <v>1</v>
      </c>
      <c r="H6856" s="20">
        <f t="shared" si="1073"/>
        <v>24</v>
      </c>
      <c r="I6856" s="20">
        <f t="shared" ref="I6856:I6919" si="1078">IF(I6855&gt;=H6856,1,I6855+1)</f>
        <v>11</v>
      </c>
      <c r="J6856" s="21">
        <f t="shared" ref="J6856:J6919" si="1079">IF(I6856=1,J6855+1,J6855)</f>
        <v>39733</v>
      </c>
      <c r="K6856" s="21"/>
      <c r="L6856" s="21" t="str">
        <f t="shared" si="1074"/>
        <v>Sunday</v>
      </c>
      <c r="M6856" s="20">
        <f t="shared" si="1075"/>
        <v>10</v>
      </c>
      <c r="N6856" s="19">
        <v>5787</v>
      </c>
      <c r="O6856" s="4">
        <f>MATCH(N6856-1,'Supply Data'!$K$12:$K$17)+1</f>
        <v>5</v>
      </c>
      <c r="P6856">
        <f>INDEX('Supply Data'!$L$12:$L$17,'Demand Data'!O6856)</f>
        <v>75</v>
      </c>
      <c r="R6856" t="str">
        <f t="shared" si="1076"/>
        <v>12-Oct-08 Sunday 11</v>
      </c>
    </row>
    <row r="6857" spans="4:18" x14ac:dyDescent="0.35">
      <c r="D6857" s="21">
        <f t="shared" si="1077"/>
        <v>39733.458333316717</v>
      </c>
      <c r="E6857" s="21" t="b">
        <f t="shared" si="1070"/>
        <v>0</v>
      </c>
      <c r="F6857" s="21" t="b">
        <f t="shared" si="1071"/>
        <v>0</v>
      </c>
      <c r="G6857" s="20">
        <f t="shared" si="1072"/>
        <v>1</v>
      </c>
      <c r="H6857" s="20">
        <f t="shared" si="1073"/>
        <v>24</v>
      </c>
      <c r="I6857" s="20">
        <f t="shared" si="1078"/>
        <v>12</v>
      </c>
      <c r="J6857" s="21">
        <f t="shared" si="1079"/>
        <v>39733</v>
      </c>
      <c r="K6857" s="21"/>
      <c r="L6857" s="21" t="str">
        <f t="shared" si="1074"/>
        <v>Sunday</v>
      </c>
      <c r="M6857" s="20">
        <f t="shared" si="1075"/>
        <v>10</v>
      </c>
      <c r="N6857" s="19">
        <v>5457</v>
      </c>
      <c r="O6857" s="4">
        <f>MATCH(N6857-1,'Supply Data'!$K$12:$K$17)+1</f>
        <v>5</v>
      </c>
      <c r="P6857">
        <f>INDEX('Supply Data'!$L$12:$L$17,'Demand Data'!O6857)</f>
        <v>75</v>
      </c>
      <c r="R6857" t="str">
        <f t="shared" si="1076"/>
        <v>12-Oct-08 Sunday 12</v>
      </c>
    </row>
    <row r="6858" spans="4:18" x14ac:dyDescent="0.35">
      <c r="D6858" s="21">
        <f t="shared" si="1077"/>
        <v>39733.499999983382</v>
      </c>
      <c r="E6858" s="21" t="b">
        <f t="shared" si="1070"/>
        <v>0</v>
      </c>
      <c r="F6858" s="21" t="b">
        <f t="shared" si="1071"/>
        <v>0</v>
      </c>
      <c r="G6858" s="20">
        <f t="shared" si="1072"/>
        <v>1</v>
      </c>
      <c r="H6858" s="20">
        <f t="shared" si="1073"/>
        <v>24</v>
      </c>
      <c r="I6858" s="20">
        <f t="shared" si="1078"/>
        <v>13</v>
      </c>
      <c r="J6858" s="21">
        <f t="shared" si="1079"/>
        <v>39733</v>
      </c>
      <c r="K6858" s="21"/>
      <c r="L6858" s="21" t="str">
        <f t="shared" si="1074"/>
        <v>Sunday</v>
      </c>
      <c r="M6858" s="20">
        <f t="shared" si="1075"/>
        <v>10</v>
      </c>
      <c r="N6858" s="19">
        <v>5508</v>
      </c>
      <c r="O6858" s="4">
        <f>MATCH(N6858-1,'Supply Data'!$K$12:$K$17)+1</f>
        <v>5</v>
      </c>
      <c r="P6858">
        <f>INDEX('Supply Data'!$L$12:$L$17,'Demand Data'!O6858)</f>
        <v>75</v>
      </c>
      <c r="R6858" t="str">
        <f t="shared" si="1076"/>
        <v>12-Oct-08 Sunday 13</v>
      </c>
    </row>
    <row r="6859" spans="4:18" x14ac:dyDescent="0.35">
      <c r="D6859" s="21">
        <f t="shared" si="1077"/>
        <v>39733.541666650046</v>
      </c>
      <c r="E6859" s="21" t="b">
        <f t="shared" si="1070"/>
        <v>0</v>
      </c>
      <c r="F6859" s="21" t="b">
        <f t="shared" si="1071"/>
        <v>0</v>
      </c>
      <c r="G6859" s="20">
        <f t="shared" si="1072"/>
        <v>1</v>
      </c>
      <c r="H6859" s="20">
        <f t="shared" si="1073"/>
        <v>24</v>
      </c>
      <c r="I6859" s="20">
        <f t="shared" si="1078"/>
        <v>14</v>
      </c>
      <c r="J6859" s="21">
        <f t="shared" si="1079"/>
        <v>39733</v>
      </c>
      <c r="K6859" s="21"/>
      <c r="L6859" s="21" t="str">
        <f t="shared" si="1074"/>
        <v>Sunday</v>
      </c>
      <c r="M6859" s="20">
        <f t="shared" si="1075"/>
        <v>10</v>
      </c>
      <c r="N6859" s="19">
        <v>5619</v>
      </c>
      <c r="O6859" s="4">
        <f>MATCH(N6859-1,'Supply Data'!$K$12:$K$17)+1</f>
        <v>5</v>
      </c>
      <c r="P6859">
        <f>INDEX('Supply Data'!$L$12:$L$17,'Demand Data'!O6859)</f>
        <v>75</v>
      </c>
      <c r="R6859" t="str">
        <f t="shared" si="1076"/>
        <v>12-Oct-08 Sunday 14</v>
      </c>
    </row>
    <row r="6860" spans="4:18" x14ac:dyDescent="0.35">
      <c r="D6860" s="21">
        <f t="shared" si="1077"/>
        <v>39733.58333331671</v>
      </c>
      <c r="E6860" s="21" t="b">
        <f t="shared" si="1070"/>
        <v>0</v>
      </c>
      <c r="F6860" s="21" t="b">
        <f t="shared" si="1071"/>
        <v>0</v>
      </c>
      <c r="G6860" s="20">
        <f t="shared" si="1072"/>
        <v>1</v>
      </c>
      <c r="H6860" s="20">
        <f t="shared" si="1073"/>
        <v>24</v>
      </c>
      <c r="I6860" s="20">
        <f t="shared" si="1078"/>
        <v>15</v>
      </c>
      <c r="J6860" s="21">
        <f t="shared" si="1079"/>
        <v>39733</v>
      </c>
      <c r="K6860" s="21"/>
      <c r="L6860" s="21" t="str">
        <f t="shared" si="1074"/>
        <v>Sunday</v>
      </c>
      <c r="M6860" s="20">
        <f t="shared" si="1075"/>
        <v>10</v>
      </c>
      <c r="N6860" s="19">
        <v>5415</v>
      </c>
      <c r="O6860" s="4">
        <f>MATCH(N6860-1,'Supply Data'!$K$12:$K$17)+1</f>
        <v>5</v>
      </c>
      <c r="P6860">
        <f>INDEX('Supply Data'!$L$12:$L$17,'Demand Data'!O6860)</f>
        <v>75</v>
      </c>
      <c r="R6860" t="str">
        <f t="shared" si="1076"/>
        <v>12-Oct-08 Sunday 15</v>
      </c>
    </row>
    <row r="6861" spans="4:18" x14ac:dyDescent="0.35">
      <c r="D6861" s="21">
        <f t="shared" si="1077"/>
        <v>39733.624999983374</v>
      </c>
      <c r="E6861" s="21" t="b">
        <f t="shared" si="1070"/>
        <v>0</v>
      </c>
      <c r="F6861" s="21" t="b">
        <f t="shared" si="1071"/>
        <v>0</v>
      </c>
      <c r="G6861" s="20">
        <f t="shared" si="1072"/>
        <v>1</v>
      </c>
      <c r="H6861" s="20">
        <f t="shared" si="1073"/>
        <v>24</v>
      </c>
      <c r="I6861" s="20">
        <f t="shared" si="1078"/>
        <v>16</v>
      </c>
      <c r="J6861" s="21">
        <f t="shared" si="1079"/>
        <v>39733</v>
      </c>
      <c r="K6861" s="21"/>
      <c r="L6861" s="21" t="str">
        <f t="shared" si="1074"/>
        <v>Sunday</v>
      </c>
      <c r="M6861" s="20">
        <f t="shared" si="1075"/>
        <v>10</v>
      </c>
      <c r="N6861" s="19">
        <v>5301</v>
      </c>
      <c r="O6861" s="4">
        <f>MATCH(N6861-1,'Supply Data'!$K$12:$K$17)+1</f>
        <v>5</v>
      </c>
      <c r="P6861">
        <f>INDEX('Supply Data'!$L$12:$L$17,'Demand Data'!O6861)</f>
        <v>75</v>
      </c>
      <c r="R6861" t="str">
        <f t="shared" si="1076"/>
        <v>12-Oct-08 Sunday 16</v>
      </c>
    </row>
    <row r="6862" spans="4:18" x14ac:dyDescent="0.35">
      <c r="D6862" s="21">
        <f t="shared" si="1077"/>
        <v>39733.666666650039</v>
      </c>
      <c r="E6862" s="21" t="b">
        <f t="shared" si="1070"/>
        <v>0</v>
      </c>
      <c r="F6862" s="21" t="b">
        <f t="shared" si="1071"/>
        <v>0</v>
      </c>
      <c r="G6862" s="20">
        <f t="shared" si="1072"/>
        <v>1</v>
      </c>
      <c r="H6862" s="20">
        <f t="shared" si="1073"/>
        <v>24</v>
      </c>
      <c r="I6862" s="20">
        <f t="shared" si="1078"/>
        <v>17</v>
      </c>
      <c r="J6862" s="21">
        <f t="shared" si="1079"/>
        <v>39733</v>
      </c>
      <c r="K6862" s="21"/>
      <c r="L6862" s="21" t="str">
        <f t="shared" si="1074"/>
        <v>Sunday</v>
      </c>
      <c r="M6862" s="20">
        <f t="shared" si="1075"/>
        <v>10</v>
      </c>
      <c r="N6862" s="19">
        <v>5163</v>
      </c>
      <c r="O6862" s="4">
        <f>MATCH(N6862-1,'Supply Data'!$K$12:$K$17)+1</f>
        <v>5</v>
      </c>
      <c r="P6862">
        <f>INDEX('Supply Data'!$L$12:$L$17,'Demand Data'!O6862)</f>
        <v>75</v>
      </c>
      <c r="R6862" t="str">
        <f t="shared" si="1076"/>
        <v>12-Oct-08 Sunday 17</v>
      </c>
    </row>
    <row r="6863" spans="4:18" x14ac:dyDescent="0.35">
      <c r="D6863" s="21">
        <f t="shared" si="1077"/>
        <v>39733.708333316703</v>
      </c>
      <c r="E6863" s="21" t="b">
        <f t="shared" si="1070"/>
        <v>0</v>
      </c>
      <c r="F6863" s="21" t="b">
        <f t="shared" si="1071"/>
        <v>0</v>
      </c>
      <c r="G6863" s="20">
        <f t="shared" si="1072"/>
        <v>1</v>
      </c>
      <c r="H6863" s="20">
        <f t="shared" si="1073"/>
        <v>24</v>
      </c>
      <c r="I6863" s="20">
        <f t="shared" si="1078"/>
        <v>18</v>
      </c>
      <c r="J6863" s="21">
        <f t="shared" si="1079"/>
        <v>39733</v>
      </c>
      <c r="K6863" s="21"/>
      <c r="L6863" s="21" t="str">
        <f t="shared" si="1074"/>
        <v>Sunday</v>
      </c>
      <c r="M6863" s="20">
        <f t="shared" si="1075"/>
        <v>10</v>
      </c>
      <c r="N6863" s="19">
        <v>5754</v>
      </c>
      <c r="O6863" s="4">
        <f>MATCH(N6863-1,'Supply Data'!$K$12:$K$17)+1</f>
        <v>5</v>
      </c>
      <c r="P6863">
        <f>INDEX('Supply Data'!$L$12:$L$17,'Demand Data'!O6863)</f>
        <v>75</v>
      </c>
      <c r="R6863" t="str">
        <f t="shared" si="1076"/>
        <v>12-Oct-08 Sunday 18</v>
      </c>
    </row>
    <row r="6864" spans="4:18" x14ac:dyDescent="0.35">
      <c r="D6864" s="21">
        <f t="shared" si="1077"/>
        <v>39733.749999983367</v>
      </c>
      <c r="E6864" s="21" t="b">
        <f t="shared" si="1070"/>
        <v>0</v>
      </c>
      <c r="F6864" s="21" t="b">
        <f t="shared" si="1071"/>
        <v>0</v>
      </c>
      <c r="G6864" s="20">
        <f t="shared" si="1072"/>
        <v>1</v>
      </c>
      <c r="H6864" s="20">
        <f t="shared" si="1073"/>
        <v>24</v>
      </c>
      <c r="I6864" s="20">
        <f t="shared" si="1078"/>
        <v>19</v>
      </c>
      <c r="J6864" s="21">
        <f t="shared" si="1079"/>
        <v>39733</v>
      </c>
      <c r="K6864" s="21"/>
      <c r="L6864" s="21" t="str">
        <f t="shared" si="1074"/>
        <v>Sunday</v>
      </c>
      <c r="M6864" s="20">
        <f t="shared" si="1075"/>
        <v>10</v>
      </c>
      <c r="N6864" s="19">
        <v>5791.5</v>
      </c>
      <c r="O6864" s="4">
        <f>MATCH(N6864-1,'Supply Data'!$K$12:$K$17)+1</f>
        <v>5</v>
      </c>
      <c r="P6864">
        <f>INDEX('Supply Data'!$L$12:$L$17,'Demand Data'!O6864)</f>
        <v>75</v>
      </c>
      <c r="R6864" t="str">
        <f t="shared" si="1076"/>
        <v>12-Oct-08 Sunday 19</v>
      </c>
    </row>
    <row r="6865" spans="4:18" x14ac:dyDescent="0.35">
      <c r="D6865" s="21">
        <f t="shared" si="1077"/>
        <v>39733.791666650031</v>
      </c>
      <c r="E6865" s="21" t="b">
        <f t="shared" si="1070"/>
        <v>0</v>
      </c>
      <c r="F6865" s="21" t="b">
        <f t="shared" si="1071"/>
        <v>0</v>
      </c>
      <c r="G6865" s="20">
        <f t="shared" si="1072"/>
        <v>1</v>
      </c>
      <c r="H6865" s="20">
        <f t="shared" si="1073"/>
        <v>24</v>
      </c>
      <c r="I6865" s="20">
        <f t="shared" si="1078"/>
        <v>20</v>
      </c>
      <c r="J6865" s="21">
        <f t="shared" si="1079"/>
        <v>39733</v>
      </c>
      <c r="K6865" s="21"/>
      <c r="L6865" s="21" t="str">
        <f t="shared" si="1074"/>
        <v>Sunday</v>
      </c>
      <c r="M6865" s="20">
        <f t="shared" si="1075"/>
        <v>10</v>
      </c>
      <c r="N6865" s="19">
        <v>5619</v>
      </c>
      <c r="O6865" s="4">
        <f>MATCH(N6865-1,'Supply Data'!$K$12:$K$17)+1</f>
        <v>5</v>
      </c>
      <c r="P6865">
        <f>INDEX('Supply Data'!$L$12:$L$17,'Demand Data'!O6865)</f>
        <v>75</v>
      </c>
      <c r="R6865" t="str">
        <f t="shared" si="1076"/>
        <v>12-Oct-08 Sunday 20</v>
      </c>
    </row>
    <row r="6866" spans="4:18" x14ac:dyDescent="0.35">
      <c r="D6866" s="21">
        <f t="shared" si="1077"/>
        <v>39733.833333316696</v>
      </c>
      <c r="E6866" s="21" t="b">
        <f t="shared" si="1070"/>
        <v>0</v>
      </c>
      <c r="F6866" s="21" t="b">
        <f t="shared" si="1071"/>
        <v>0</v>
      </c>
      <c r="G6866" s="20">
        <f t="shared" si="1072"/>
        <v>1</v>
      </c>
      <c r="H6866" s="20">
        <f t="shared" si="1073"/>
        <v>24</v>
      </c>
      <c r="I6866" s="20">
        <f t="shared" si="1078"/>
        <v>21</v>
      </c>
      <c r="J6866" s="21">
        <f t="shared" si="1079"/>
        <v>39733</v>
      </c>
      <c r="K6866" s="21"/>
      <c r="L6866" s="21" t="str">
        <f t="shared" si="1074"/>
        <v>Sunday</v>
      </c>
      <c r="M6866" s="20">
        <f t="shared" si="1075"/>
        <v>10</v>
      </c>
      <c r="N6866" s="19">
        <v>5460</v>
      </c>
      <c r="O6866" s="4">
        <f>MATCH(N6866-1,'Supply Data'!$K$12:$K$17)+1</f>
        <v>5</v>
      </c>
      <c r="P6866">
        <f>INDEX('Supply Data'!$L$12:$L$17,'Demand Data'!O6866)</f>
        <v>75</v>
      </c>
      <c r="R6866" t="str">
        <f t="shared" si="1076"/>
        <v>12-Oct-08 Sunday 21</v>
      </c>
    </row>
    <row r="6867" spans="4:18" x14ac:dyDescent="0.35">
      <c r="D6867" s="21">
        <f t="shared" si="1077"/>
        <v>39733.87499998336</v>
      </c>
      <c r="E6867" s="21" t="b">
        <f t="shared" si="1070"/>
        <v>0</v>
      </c>
      <c r="F6867" s="21" t="b">
        <f t="shared" si="1071"/>
        <v>0</v>
      </c>
      <c r="G6867" s="20">
        <f t="shared" si="1072"/>
        <v>1</v>
      </c>
      <c r="H6867" s="20">
        <f t="shared" si="1073"/>
        <v>24</v>
      </c>
      <c r="I6867" s="20">
        <f t="shared" si="1078"/>
        <v>22</v>
      </c>
      <c r="J6867" s="21">
        <f t="shared" si="1079"/>
        <v>39733</v>
      </c>
      <c r="K6867" s="21"/>
      <c r="L6867" s="21" t="str">
        <f t="shared" si="1074"/>
        <v>Sunday</v>
      </c>
      <c r="M6867" s="20">
        <f t="shared" si="1075"/>
        <v>10</v>
      </c>
      <c r="N6867" s="19">
        <v>5172</v>
      </c>
      <c r="O6867" s="4">
        <f>MATCH(N6867-1,'Supply Data'!$K$12:$K$17)+1</f>
        <v>5</v>
      </c>
      <c r="P6867">
        <f>INDEX('Supply Data'!$L$12:$L$17,'Demand Data'!O6867)</f>
        <v>75</v>
      </c>
      <c r="R6867" t="str">
        <f t="shared" si="1076"/>
        <v>12-Oct-08 Sunday 22</v>
      </c>
    </row>
    <row r="6868" spans="4:18" x14ac:dyDescent="0.35">
      <c r="D6868" s="21">
        <f t="shared" si="1077"/>
        <v>39733.916666650024</v>
      </c>
      <c r="E6868" s="21" t="b">
        <f t="shared" si="1070"/>
        <v>0</v>
      </c>
      <c r="F6868" s="21" t="b">
        <f t="shared" si="1071"/>
        <v>0</v>
      </c>
      <c r="G6868" s="20">
        <f t="shared" si="1072"/>
        <v>1</v>
      </c>
      <c r="H6868" s="20">
        <f t="shared" si="1073"/>
        <v>24</v>
      </c>
      <c r="I6868" s="20">
        <f t="shared" si="1078"/>
        <v>23</v>
      </c>
      <c r="J6868" s="21">
        <f t="shared" si="1079"/>
        <v>39733</v>
      </c>
      <c r="K6868" s="21"/>
      <c r="L6868" s="21" t="str">
        <f t="shared" si="1074"/>
        <v>Sunday</v>
      </c>
      <c r="M6868" s="20">
        <f t="shared" si="1075"/>
        <v>10</v>
      </c>
      <c r="N6868" s="19">
        <v>4809</v>
      </c>
      <c r="O6868" s="4">
        <f>MATCH(N6868-1,'Supply Data'!$K$12:$K$17)+1</f>
        <v>5</v>
      </c>
      <c r="P6868">
        <f>INDEX('Supply Data'!$L$12:$L$17,'Demand Data'!O6868)</f>
        <v>75</v>
      </c>
      <c r="R6868" t="str">
        <f t="shared" si="1076"/>
        <v>12-Oct-08 Sunday 23</v>
      </c>
    </row>
    <row r="6869" spans="4:18" x14ac:dyDescent="0.35">
      <c r="D6869" s="21">
        <f t="shared" si="1077"/>
        <v>39733.958333316688</v>
      </c>
      <c r="E6869" s="21" t="b">
        <f t="shared" si="1070"/>
        <v>0</v>
      </c>
      <c r="F6869" s="21" t="b">
        <f t="shared" si="1071"/>
        <v>0</v>
      </c>
      <c r="G6869" s="20">
        <f t="shared" si="1072"/>
        <v>1</v>
      </c>
      <c r="H6869" s="20">
        <f t="shared" si="1073"/>
        <v>24</v>
      </c>
      <c r="I6869" s="20">
        <f t="shared" si="1078"/>
        <v>24</v>
      </c>
      <c r="J6869" s="21">
        <f t="shared" si="1079"/>
        <v>39733</v>
      </c>
      <c r="K6869" s="21"/>
      <c r="L6869" s="21" t="str">
        <f t="shared" si="1074"/>
        <v>Sunday</v>
      </c>
      <c r="M6869" s="20">
        <f t="shared" si="1075"/>
        <v>10</v>
      </c>
      <c r="N6869" s="19">
        <v>4531.5</v>
      </c>
      <c r="O6869" s="4">
        <f>MATCH(N6869-1,'Supply Data'!$K$12:$K$17)+1</f>
        <v>4</v>
      </c>
      <c r="P6869">
        <f>INDEX('Supply Data'!$L$12:$L$17,'Demand Data'!O6869)</f>
        <v>50</v>
      </c>
      <c r="R6869" t="str">
        <f t="shared" si="1076"/>
        <v>12-Oct-08 Sunday 24</v>
      </c>
    </row>
    <row r="6870" spans="4:18" x14ac:dyDescent="0.35">
      <c r="D6870" s="21">
        <f t="shared" si="1077"/>
        <v>39733.999999983353</v>
      </c>
      <c r="E6870" s="21" t="b">
        <f t="shared" si="1070"/>
        <v>0</v>
      </c>
      <c r="F6870" s="21" t="b">
        <f t="shared" si="1071"/>
        <v>0</v>
      </c>
      <c r="G6870" s="20">
        <f t="shared" si="1072"/>
        <v>1</v>
      </c>
      <c r="H6870" s="20">
        <f t="shared" si="1073"/>
        <v>24</v>
      </c>
      <c r="I6870" s="20">
        <f t="shared" si="1078"/>
        <v>1</v>
      </c>
      <c r="J6870" s="21">
        <f t="shared" si="1079"/>
        <v>39734</v>
      </c>
      <c r="K6870" s="21"/>
      <c r="L6870" s="21" t="str">
        <f t="shared" si="1074"/>
        <v>Monday</v>
      </c>
      <c r="M6870" s="20">
        <f t="shared" si="1075"/>
        <v>10</v>
      </c>
      <c r="N6870" s="19">
        <v>4329</v>
      </c>
      <c r="O6870" s="4">
        <f>MATCH(N6870-1,'Supply Data'!$K$12:$K$17)+1</f>
        <v>4</v>
      </c>
      <c r="P6870">
        <f>INDEX('Supply Data'!$L$12:$L$17,'Demand Data'!O6870)</f>
        <v>50</v>
      </c>
      <c r="R6870" t="str">
        <f t="shared" si="1076"/>
        <v>13-Oct-08 Monday 1</v>
      </c>
    </row>
    <row r="6871" spans="4:18" x14ac:dyDescent="0.35">
      <c r="D6871" s="21">
        <f t="shared" si="1077"/>
        <v>39734.041666650017</v>
      </c>
      <c r="E6871" s="21" t="b">
        <f t="shared" si="1070"/>
        <v>0</v>
      </c>
      <c r="F6871" s="21" t="b">
        <f t="shared" si="1071"/>
        <v>0</v>
      </c>
      <c r="G6871" s="20">
        <f t="shared" si="1072"/>
        <v>1</v>
      </c>
      <c r="H6871" s="20">
        <f t="shared" si="1073"/>
        <v>24</v>
      </c>
      <c r="I6871" s="20">
        <f t="shared" si="1078"/>
        <v>2</v>
      </c>
      <c r="J6871" s="21">
        <f t="shared" si="1079"/>
        <v>39734</v>
      </c>
      <c r="K6871" s="21"/>
      <c r="L6871" s="21" t="str">
        <f t="shared" si="1074"/>
        <v>Monday</v>
      </c>
      <c r="M6871" s="20">
        <f t="shared" si="1075"/>
        <v>10</v>
      </c>
      <c r="N6871" s="19">
        <v>4252.5</v>
      </c>
      <c r="O6871" s="4">
        <f>MATCH(N6871-1,'Supply Data'!$K$12:$K$17)+1</f>
        <v>4</v>
      </c>
      <c r="P6871">
        <f>INDEX('Supply Data'!$L$12:$L$17,'Demand Data'!O6871)</f>
        <v>50</v>
      </c>
      <c r="R6871" t="str">
        <f t="shared" si="1076"/>
        <v>13-Oct-08 Monday 2</v>
      </c>
    </row>
    <row r="6872" spans="4:18" x14ac:dyDescent="0.35">
      <c r="D6872" s="21">
        <f t="shared" si="1077"/>
        <v>39734.083333316681</v>
      </c>
      <c r="E6872" s="21" t="b">
        <f t="shared" si="1070"/>
        <v>0</v>
      </c>
      <c r="F6872" s="21" t="b">
        <f t="shared" si="1071"/>
        <v>0</v>
      </c>
      <c r="G6872" s="20">
        <f t="shared" si="1072"/>
        <v>1</v>
      </c>
      <c r="H6872" s="20">
        <f t="shared" si="1073"/>
        <v>24</v>
      </c>
      <c r="I6872" s="20">
        <f t="shared" si="1078"/>
        <v>3</v>
      </c>
      <c r="J6872" s="21">
        <f t="shared" si="1079"/>
        <v>39734</v>
      </c>
      <c r="K6872" s="21"/>
      <c r="L6872" s="21" t="str">
        <f t="shared" si="1074"/>
        <v>Monday</v>
      </c>
      <c r="M6872" s="20">
        <f t="shared" si="1075"/>
        <v>10</v>
      </c>
      <c r="N6872" s="19">
        <v>4150.5</v>
      </c>
      <c r="O6872" s="4">
        <f>MATCH(N6872-1,'Supply Data'!$K$12:$K$17)+1</f>
        <v>4</v>
      </c>
      <c r="P6872">
        <f>INDEX('Supply Data'!$L$12:$L$17,'Demand Data'!O6872)</f>
        <v>50</v>
      </c>
      <c r="R6872" t="str">
        <f t="shared" si="1076"/>
        <v>13-Oct-08 Monday 3</v>
      </c>
    </row>
    <row r="6873" spans="4:18" x14ac:dyDescent="0.35">
      <c r="D6873" s="21">
        <f t="shared" si="1077"/>
        <v>39734.124999983345</v>
      </c>
      <c r="E6873" s="21" t="b">
        <f t="shared" si="1070"/>
        <v>0</v>
      </c>
      <c r="F6873" s="21" t="b">
        <f t="shared" si="1071"/>
        <v>0</v>
      </c>
      <c r="G6873" s="20">
        <f t="shared" si="1072"/>
        <v>1</v>
      </c>
      <c r="H6873" s="20">
        <f t="shared" si="1073"/>
        <v>24</v>
      </c>
      <c r="I6873" s="20">
        <f t="shared" si="1078"/>
        <v>4</v>
      </c>
      <c r="J6873" s="21">
        <f t="shared" si="1079"/>
        <v>39734</v>
      </c>
      <c r="K6873" s="21"/>
      <c r="L6873" s="21" t="str">
        <f t="shared" si="1074"/>
        <v>Monday</v>
      </c>
      <c r="M6873" s="20">
        <f t="shared" si="1075"/>
        <v>10</v>
      </c>
      <c r="N6873" s="19">
        <v>4047</v>
      </c>
      <c r="O6873" s="4">
        <f>MATCH(N6873-1,'Supply Data'!$K$12:$K$17)+1</f>
        <v>4</v>
      </c>
      <c r="P6873">
        <f>INDEX('Supply Data'!$L$12:$L$17,'Demand Data'!O6873)</f>
        <v>50</v>
      </c>
      <c r="R6873" t="str">
        <f t="shared" si="1076"/>
        <v>13-Oct-08 Monday 4</v>
      </c>
    </row>
    <row r="6874" spans="4:18" x14ac:dyDescent="0.35">
      <c r="D6874" s="21">
        <f t="shared" si="1077"/>
        <v>39734.16666665001</v>
      </c>
      <c r="E6874" s="21" t="b">
        <f t="shared" si="1070"/>
        <v>0</v>
      </c>
      <c r="F6874" s="21" t="b">
        <f t="shared" si="1071"/>
        <v>0</v>
      </c>
      <c r="G6874" s="20">
        <f t="shared" si="1072"/>
        <v>1</v>
      </c>
      <c r="H6874" s="20">
        <f t="shared" si="1073"/>
        <v>24</v>
      </c>
      <c r="I6874" s="20">
        <f t="shared" si="1078"/>
        <v>5</v>
      </c>
      <c r="J6874" s="21">
        <f t="shared" si="1079"/>
        <v>39734</v>
      </c>
      <c r="K6874" s="21"/>
      <c r="L6874" s="21" t="str">
        <f t="shared" si="1074"/>
        <v>Monday</v>
      </c>
      <c r="M6874" s="20">
        <f t="shared" si="1075"/>
        <v>10</v>
      </c>
      <c r="N6874" s="19">
        <v>4102.5</v>
      </c>
      <c r="O6874" s="4">
        <f>MATCH(N6874-1,'Supply Data'!$K$12:$K$17)+1</f>
        <v>4</v>
      </c>
      <c r="P6874">
        <f>INDEX('Supply Data'!$L$12:$L$17,'Demand Data'!O6874)</f>
        <v>50</v>
      </c>
      <c r="R6874" t="str">
        <f t="shared" si="1076"/>
        <v>13-Oct-08 Monday 5</v>
      </c>
    </row>
    <row r="6875" spans="4:18" x14ac:dyDescent="0.35">
      <c r="D6875" s="21">
        <f t="shared" si="1077"/>
        <v>39734.208333316674</v>
      </c>
      <c r="E6875" s="21" t="b">
        <f t="shared" si="1070"/>
        <v>0</v>
      </c>
      <c r="F6875" s="21" t="b">
        <f t="shared" si="1071"/>
        <v>0</v>
      </c>
      <c r="G6875" s="20">
        <f t="shared" si="1072"/>
        <v>1</v>
      </c>
      <c r="H6875" s="20">
        <f t="shared" si="1073"/>
        <v>24</v>
      </c>
      <c r="I6875" s="20">
        <f t="shared" si="1078"/>
        <v>6</v>
      </c>
      <c r="J6875" s="21">
        <f t="shared" si="1079"/>
        <v>39734</v>
      </c>
      <c r="K6875" s="21"/>
      <c r="L6875" s="21" t="str">
        <f t="shared" si="1074"/>
        <v>Monday</v>
      </c>
      <c r="M6875" s="20">
        <f t="shared" si="1075"/>
        <v>10</v>
      </c>
      <c r="N6875" s="19">
        <v>3867</v>
      </c>
      <c r="O6875" s="4">
        <f>MATCH(N6875-1,'Supply Data'!$K$12:$K$17)+1</f>
        <v>4</v>
      </c>
      <c r="P6875">
        <f>INDEX('Supply Data'!$L$12:$L$17,'Demand Data'!O6875)</f>
        <v>50</v>
      </c>
      <c r="R6875" t="str">
        <f t="shared" si="1076"/>
        <v>13-Oct-08 Monday 6</v>
      </c>
    </row>
    <row r="6876" spans="4:18" x14ac:dyDescent="0.35">
      <c r="D6876" s="21">
        <f t="shared" si="1077"/>
        <v>39734.249999983338</v>
      </c>
      <c r="E6876" s="21" t="b">
        <f t="shared" si="1070"/>
        <v>0</v>
      </c>
      <c r="F6876" s="21" t="b">
        <f t="shared" si="1071"/>
        <v>0</v>
      </c>
      <c r="G6876" s="20">
        <f t="shared" si="1072"/>
        <v>1</v>
      </c>
      <c r="H6876" s="20">
        <f t="shared" si="1073"/>
        <v>24</v>
      </c>
      <c r="I6876" s="20">
        <f t="shared" si="1078"/>
        <v>7</v>
      </c>
      <c r="J6876" s="21">
        <f t="shared" si="1079"/>
        <v>39734</v>
      </c>
      <c r="K6876" s="21"/>
      <c r="L6876" s="21" t="str">
        <f t="shared" si="1074"/>
        <v>Monday</v>
      </c>
      <c r="M6876" s="20">
        <f t="shared" si="1075"/>
        <v>10</v>
      </c>
      <c r="N6876" s="19">
        <v>3702</v>
      </c>
      <c r="O6876" s="4">
        <f>MATCH(N6876-1,'Supply Data'!$K$12:$K$17)+1</f>
        <v>4</v>
      </c>
      <c r="P6876">
        <f>INDEX('Supply Data'!$L$12:$L$17,'Demand Data'!O6876)</f>
        <v>50</v>
      </c>
      <c r="R6876" t="str">
        <f t="shared" si="1076"/>
        <v>13-Oct-08 Monday 7</v>
      </c>
    </row>
    <row r="6877" spans="4:18" x14ac:dyDescent="0.35">
      <c r="D6877" s="21">
        <f t="shared" si="1077"/>
        <v>39734.291666650002</v>
      </c>
      <c r="E6877" s="21" t="b">
        <f t="shared" si="1070"/>
        <v>0</v>
      </c>
      <c r="F6877" s="21" t="b">
        <f t="shared" si="1071"/>
        <v>0</v>
      </c>
      <c r="G6877" s="20">
        <f t="shared" si="1072"/>
        <v>1</v>
      </c>
      <c r="H6877" s="20">
        <f t="shared" si="1073"/>
        <v>24</v>
      </c>
      <c r="I6877" s="20">
        <f t="shared" si="1078"/>
        <v>8</v>
      </c>
      <c r="J6877" s="21">
        <f t="shared" si="1079"/>
        <v>39734</v>
      </c>
      <c r="K6877" s="21"/>
      <c r="L6877" s="21" t="str">
        <f t="shared" si="1074"/>
        <v>Monday</v>
      </c>
      <c r="M6877" s="20">
        <f t="shared" si="1075"/>
        <v>10</v>
      </c>
      <c r="N6877" s="19">
        <v>3748.5</v>
      </c>
      <c r="O6877" s="4">
        <f>MATCH(N6877-1,'Supply Data'!$K$12:$K$17)+1</f>
        <v>4</v>
      </c>
      <c r="P6877">
        <f>INDEX('Supply Data'!$L$12:$L$17,'Demand Data'!O6877)</f>
        <v>50</v>
      </c>
      <c r="R6877" t="str">
        <f t="shared" si="1076"/>
        <v>13-Oct-08 Monday 8</v>
      </c>
    </row>
    <row r="6878" spans="4:18" x14ac:dyDescent="0.35">
      <c r="D6878" s="21">
        <f t="shared" si="1077"/>
        <v>39734.333333316667</v>
      </c>
      <c r="E6878" s="21" t="b">
        <f t="shared" si="1070"/>
        <v>0</v>
      </c>
      <c r="F6878" s="21" t="b">
        <f t="shared" si="1071"/>
        <v>0</v>
      </c>
      <c r="G6878" s="20">
        <f t="shared" si="1072"/>
        <v>1</v>
      </c>
      <c r="H6878" s="20">
        <f t="shared" si="1073"/>
        <v>24</v>
      </c>
      <c r="I6878" s="20">
        <f t="shared" si="1078"/>
        <v>9</v>
      </c>
      <c r="J6878" s="21">
        <f t="shared" si="1079"/>
        <v>39734</v>
      </c>
      <c r="K6878" s="21"/>
      <c r="L6878" s="21" t="str">
        <f t="shared" si="1074"/>
        <v>Monday</v>
      </c>
      <c r="M6878" s="20">
        <f t="shared" si="1075"/>
        <v>10</v>
      </c>
      <c r="N6878" s="19">
        <v>3958.5</v>
      </c>
      <c r="O6878" s="4">
        <f>MATCH(N6878-1,'Supply Data'!$K$12:$K$17)+1</f>
        <v>4</v>
      </c>
      <c r="P6878">
        <f>INDEX('Supply Data'!$L$12:$L$17,'Demand Data'!O6878)</f>
        <v>50</v>
      </c>
      <c r="R6878" t="str">
        <f t="shared" si="1076"/>
        <v>13-Oct-08 Monday 9</v>
      </c>
    </row>
    <row r="6879" spans="4:18" x14ac:dyDescent="0.35">
      <c r="D6879" s="21">
        <f t="shared" si="1077"/>
        <v>39734.374999983331</v>
      </c>
      <c r="E6879" s="21" t="b">
        <f t="shared" si="1070"/>
        <v>0</v>
      </c>
      <c r="F6879" s="21" t="b">
        <f t="shared" si="1071"/>
        <v>0</v>
      </c>
      <c r="G6879" s="20">
        <f t="shared" si="1072"/>
        <v>1</v>
      </c>
      <c r="H6879" s="20">
        <f t="shared" si="1073"/>
        <v>24</v>
      </c>
      <c r="I6879" s="20">
        <f t="shared" si="1078"/>
        <v>10</v>
      </c>
      <c r="J6879" s="21">
        <f t="shared" si="1079"/>
        <v>39734</v>
      </c>
      <c r="K6879" s="21"/>
      <c r="L6879" s="21" t="str">
        <f t="shared" si="1074"/>
        <v>Monday</v>
      </c>
      <c r="M6879" s="20">
        <f t="shared" si="1075"/>
        <v>10</v>
      </c>
      <c r="N6879" s="19">
        <v>4029</v>
      </c>
      <c r="O6879" s="4">
        <f>MATCH(N6879-1,'Supply Data'!$K$12:$K$17)+1</f>
        <v>4</v>
      </c>
      <c r="P6879">
        <f>INDEX('Supply Data'!$L$12:$L$17,'Demand Data'!O6879)</f>
        <v>50</v>
      </c>
      <c r="R6879" t="str">
        <f t="shared" si="1076"/>
        <v>13-Oct-08 Monday 10</v>
      </c>
    </row>
    <row r="6880" spans="4:18" x14ac:dyDescent="0.35">
      <c r="D6880" s="21">
        <f t="shared" si="1077"/>
        <v>39734.416666649995</v>
      </c>
      <c r="E6880" s="21" t="b">
        <f t="shared" si="1070"/>
        <v>0</v>
      </c>
      <c r="F6880" s="21" t="b">
        <f t="shared" si="1071"/>
        <v>0</v>
      </c>
      <c r="G6880" s="20">
        <f t="shared" si="1072"/>
        <v>1</v>
      </c>
      <c r="H6880" s="20">
        <f t="shared" si="1073"/>
        <v>24</v>
      </c>
      <c r="I6880" s="20">
        <f t="shared" si="1078"/>
        <v>11</v>
      </c>
      <c r="J6880" s="21">
        <f t="shared" si="1079"/>
        <v>39734</v>
      </c>
      <c r="K6880" s="21"/>
      <c r="L6880" s="21" t="str">
        <f t="shared" si="1074"/>
        <v>Monday</v>
      </c>
      <c r="M6880" s="20">
        <f t="shared" si="1075"/>
        <v>10</v>
      </c>
      <c r="N6880" s="19">
        <v>4392</v>
      </c>
      <c r="O6880" s="4">
        <f>MATCH(N6880-1,'Supply Data'!$K$12:$K$17)+1</f>
        <v>4</v>
      </c>
      <c r="P6880">
        <f>INDEX('Supply Data'!$L$12:$L$17,'Demand Data'!O6880)</f>
        <v>50</v>
      </c>
      <c r="R6880" t="str">
        <f t="shared" si="1076"/>
        <v>13-Oct-08 Monday 11</v>
      </c>
    </row>
    <row r="6881" spans="4:18" x14ac:dyDescent="0.35">
      <c r="D6881" s="21">
        <f t="shared" si="1077"/>
        <v>39734.458333316659</v>
      </c>
      <c r="E6881" s="21" t="b">
        <f t="shared" si="1070"/>
        <v>0</v>
      </c>
      <c r="F6881" s="21" t="b">
        <f t="shared" si="1071"/>
        <v>0</v>
      </c>
      <c r="G6881" s="20">
        <f t="shared" si="1072"/>
        <v>1</v>
      </c>
      <c r="H6881" s="20">
        <f t="shared" si="1073"/>
        <v>24</v>
      </c>
      <c r="I6881" s="20">
        <f t="shared" si="1078"/>
        <v>12</v>
      </c>
      <c r="J6881" s="21">
        <f t="shared" si="1079"/>
        <v>39734</v>
      </c>
      <c r="K6881" s="21"/>
      <c r="L6881" s="21" t="str">
        <f t="shared" si="1074"/>
        <v>Monday</v>
      </c>
      <c r="M6881" s="20">
        <f t="shared" si="1075"/>
        <v>10</v>
      </c>
      <c r="N6881" s="19">
        <v>4320</v>
      </c>
      <c r="O6881" s="4">
        <f>MATCH(N6881-1,'Supply Data'!$K$12:$K$17)+1</f>
        <v>4</v>
      </c>
      <c r="P6881">
        <f>INDEX('Supply Data'!$L$12:$L$17,'Demand Data'!O6881)</f>
        <v>50</v>
      </c>
      <c r="R6881" t="str">
        <f t="shared" si="1076"/>
        <v>13-Oct-08 Monday 12</v>
      </c>
    </row>
    <row r="6882" spans="4:18" x14ac:dyDescent="0.35">
      <c r="D6882" s="21">
        <f t="shared" si="1077"/>
        <v>39734.499999983324</v>
      </c>
      <c r="E6882" s="21" t="b">
        <f t="shared" si="1070"/>
        <v>0</v>
      </c>
      <c r="F6882" s="21" t="b">
        <f t="shared" si="1071"/>
        <v>0</v>
      </c>
      <c r="G6882" s="20">
        <f t="shared" si="1072"/>
        <v>1</v>
      </c>
      <c r="H6882" s="20">
        <f t="shared" si="1073"/>
        <v>24</v>
      </c>
      <c r="I6882" s="20">
        <f t="shared" si="1078"/>
        <v>13</v>
      </c>
      <c r="J6882" s="21">
        <f t="shared" si="1079"/>
        <v>39734</v>
      </c>
      <c r="K6882" s="21"/>
      <c r="L6882" s="21" t="str">
        <f t="shared" si="1074"/>
        <v>Monday</v>
      </c>
      <c r="M6882" s="20">
        <f t="shared" si="1075"/>
        <v>10</v>
      </c>
      <c r="N6882" s="19">
        <v>4366.5</v>
      </c>
      <c r="O6882" s="4">
        <f>MATCH(N6882-1,'Supply Data'!$K$12:$K$17)+1</f>
        <v>4</v>
      </c>
      <c r="P6882">
        <f>INDEX('Supply Data'!$L$12:$L$17,'Demand Data'!O6882)</f>
        <v>50</v>
      </c>
      <c r="R6882" t="str">
        <f t="shared" si="1076"/>
        <v>13-Oct-08 Monday 13</v>
      </c>
    </row>
    <row r="6883" spans="4:18" x14ac:dyDescent="0.35">
      <c r="D6883" s="21">
        <f t="shared" si="1077"/>
        <v>39734.541666649988</v>
      </c>
      <c r="E6883" s="21" t="b">
        <f t="shared" si="1070"/>
        <v>0</v>
      </c>
      <c r="F6883" s="21" t="b">
        <f t="shared" si="1071"/>
        <v>0</v>
      </c>
      <c r="G6883" s="20">
        <f t="shared" si="1072"/>
        <v>1</v>
      </c>
      <c r="H6883" s="20">
        <f t="shared" si="1073"/>
        <v>24</v>
      </c>
      <c r="I6883" s="20">
        <f t="shared" si="1078"/>
        <v>14</v>
      </c>
      <c r="J6883" s="21">
        <f t="shared" si="1079"/>
        <v>39734</v>
      </c>
      <c r="K6883" s="21"/>
      <c r="L6883" s="21" t="str">
        <f t="shared" si="1074"/>
        <v>Monday</v>
      </c>
      <c r="M6883" s="20">
        <f t="shared" si="1075"/>
        <v>10</v>
      </c>
      <c r="N6883" s="19">
        <v>4341</v>
      </c>
      <c r="O6883" s="4">
        <f>MATCH(N6883-1,'Supply Data'!$K$12:$K$17)+1</f>
        <v>4</v>
      </c>
      <c r="P6883">
        <f>INDEX('Supply Data'!$L$12:$L$17,'Demand Data'!O6883)</f>
        <v>50</v>
      </c>
      <c r="R6883" t="str">
        <f t="shared" si="1076"/>
        <v>13-Oct-08 Monday 14</v>
      </c>
    </row>
    <row r="6884" spans="4:18" x14ac:dyDescent="0.35">
      <c r="D6884" s="21">
        <f t="shared" si="1077"/>
        <v>39734.583333316652</v>
      </c>
      <c r="E6884" s="21" t="b">
        <f t="shared" si="1070"/>
        <v>0</v>
      </c>
      <c r="F6884" s="21" t="b">
        <f t="shared" si="1071"/>
        <v>0</v>
      </c>
      <c r="G6884" s="20">
        <f t="shared" si="1072"/>
        <v>1</v>
      </c>
      <c r="H6884" s="20">
        <f t="shared" si="1073"/>
        <v>24</v>
      </c>
      <c r="I6884" s="20">
        <f t="shared" si="1078"/>
        <v>15</v>
      </c>
      <c r="J6884" s="21">
        <f t="shared" si="1079"/>
        <v>39734</v>
      </c>
      <c r="K6884" s="21"/>
      <c r="L6884" s="21" t="str">
        <f t="shared" si="1074"/>
        <v>Monday</v>
      </c>
      <c r="M6884" s="20">
        <f t="shared" si="1075"/>
        <v>10</v>
      </c>
      <c r="N6884" s="19">
        <v>4263</v>
      </c>
      <c r="O6884" s="4">
        <f>MATCH(N6884-1,'Supply Data'!$K$12:$K$17)+1</f>
        <v>4</v>
      </c>
      <c r="P6884">
        <f>INDEX('Supply Data'!$L$12:$L$17,'Demand Data'!O6884)</f>
        <v>50</v>
      </c>
      <c r="R6884" t="str">
        <f t="shared" si="1076"/>
        <v>13-Oct-08 Monday 15</v>
      </c>
    </row>
    <row r="6885" spans="4:18" x14ac:dyDescent="0.35">
      <c r="D6885" s="21">
        <f t="shared" si="1077"/>
        <v>39734.624999983316</v>
      </c>
      <c r="E6885" s="21" t="b">
        <f t="shared" si="1070"/>
        <v>0</v>
      </c>
      <c r="F6885" s="21" t="b">
        <f t="shared" si="1071"/>
        <v>0</v>
      </c>
      <c r="G6885" s="20">
        <f t="shared" si="1072"/>
        <v>1</v>
      </c>
      <c r="H6885" s="20">
        <f t="shared" si="1073"/>
        <v>24</v>
      </c>
      <c r="I6885" s="20">
        <f t="shared" si="1078"/>
        <v>16</v>
      </c>
      <c r="J6885" s="21">
        <f t="shared" si="1079"/>
        <v>39734</v>
      </c>
      <c r="K6885" s="21"/>
      <c r="L6885" s="21" t="str">
        <f t="shared" si="1074"/>
        <v>Monday</v>
      </c>
      <c r="M6885" s="20">
        <f t="shared" si="1075"/>
        <v>10</v>
      </c>
      <c r="N6885" s="19">
        <v>4173</v>
      </c>
      <c r="O6885" s="4">
        <f>MATCH(N6885-1,'Supply Data'!$K$12:$K$17)+1</f>
        <v>4</v>
      </c>
      <c r="P6885">
        <f>INDEX('Supply Data'!$L$12:$L$17,'Demand Data'!O6885)</f>
        <v>50</v>
      </c>
      <c r="R6885" t="str">
        <f t="shared" si="1076"/>
        <v>13-Oct-08 Monday 16</v>
      </c>
    </row>
    <row r="6886" spans="4:18" x14ac:dyDescent="0.35">
      <c r="D6886" s="21">
        <f t="shared" si="1077"/>
        <v>39734.66666664998</v>
      </c>
      <c r="E6886" s="21" t="b">
        <f t="shared" si="1070"/>
        <v>0</v>
      </c>
      <c r="F6886" s="21" t="b">
        <f t="shared" si="1071"/>
        <v>0</v>
      </c>
      <c r="G6886" s="20">
        <f t="shared" si="1072"/>
        <v>1</v>
      </c>
      <c r="H6886" s="20">
        <f t="shared" si="1073"/>
        <v>24</v>
      </c>
      <c r="I6886" s="20">
        <f t="shared" si="1078"/>
        <v>17</v>
      </c>
      <c r="J6886" s="21">
        <f t="shared" si="1079"/>
        <v>39734</v>
      </c>
      <c r="K6886" s="21"/>
      <c r="L6886" s="21" t="str">
        <f t="shared" si="1074"/>
        <v>Monday</v>
      </c>
      <c r="M6886" s="20">
        <f t="shared" si="1075"/>
        <v>10</v>
      </c>
      <c r="N6886" s="19">
        <v>4263</v>
      </c>
      <c r="O6886" s="4">
        <f>MATCH(N6886-1,'Supply Data'!$K$12:$K$17)+1</f>
        <v>4</v>
      </c>
      <c r="P6886">
        <f>INDEX('Supply Data'!$L$12:$L$17,'Demand Data'!O6886)</f>
        <v>50</v>
      </c>
      <c r="R6886" t="str">
        <f t="shared" si="1076"/>
        <v>13-Oct-08 Monday 17</v>
      </c>
    </row>
    <row r="6887" spans="4:18" x14ac:dyDescent="0.35">
      <c r="D6887" s="21">
        <f t="shared" si="1077"/>
        <v>39734.708333316645</v>
      </c>
      <c r="E6887" s="21" t="b">
        <f t="shared" si="1070"/>
        <v>0</v>
      </c>
      <c r="F6887" s="21" t="b">
        <f t="shared" si="1071"/>
        <v>0</v>
      </c>
      <c r="G6887" s="20">
        <f t="shared" si="1072"/>
        <v>1</v>
      </c>
      <c r="H6887" s="20">
        <f t="shared" si="1073"/>
        <v>24</v>
      </c>
      <c r="I6887" s="20">
        <f t="shared" si="1078"/>
        <v>18</v>
      </c>
      <c r="J6887" s="21">
        <f t="shared" si="1079"/>
        <v>39734</v>
      </c>
      <c r="K6887" s="21"/>
      <c r="L6887" s="21" t="str">
        <f t="shared" si="1074"/>
        <v>Monday</v>
      </c>
      <c r="M6887" s="20">
        <f t="shared" si="1075"/>
        <v>10</v>
      </c>
      <c r="N6887" s="19">
        <v>5221.5</v>
      </c>
      <c r="O6887" s="4">
        <f>MATCH(N6887-1,'Supply Data'!$K$12:$K$17)+1</f>
        <v>5</v>
      </c>
      <c r="P6887">
        <f>INDEX('Supply Data'!$L$12:$L$17,'Demand Data'!O6887)</f>
        <v>75</v>
      </c>
      <c r="R6887" t="str">
        <f t="shared" si="1076"/>
        <v>13-Oct-08 Monday 18</v>
      </c>
    </row>
    <row r="6888" spans="4:18" x14ac:dyDescent="0.35">
      <c r="D6888" s="21">
        <f t="shared" si="1077"/>
        <v>39734.749999983309</v>
      </c>
      <c r="E6888" s="21" t="b">
        <f t="shared" si="1070"/>
        <v>0</v>
      </c>
      <c r="F6888" s="21" t="b">
        <f t="shared" si="1071"/>
        <v>0</v>
      </c>
      <c r="G6888" s="20">
        <f t="shared" si="1072"/>
        <v>1</v>
      </c>
      <c r="H6888" s="20">
        <f t="shared" si="1073"/>
        <v>24</v>
      </c>
      <c r="I6888" s="20">
        <f t="shared" si="1078"/>
        <v>19</v>
      </c>
      <c r="J6888" s="21">
        <f t="shared" si="1079"/>
        <v>39734</v>
      </c>
      <c r="K6888" s="21"/>
      <c r="L6888" s="21" t="str">
        <f t="shared" si="1074"/>
        <v>Monday</v>
      </c>
      <c r="M6888" s="20">
        <f t="shared" si="1075"/>
        <v>10</v>
      </c>
      <c r="N6888" s="19">
        <v>5239.5</v>
      </c>
      <c r="O6888" s="4">
        <f>MATCH(N6888-1,'Supply Data'!$K$12:$K$17)+1</f>
        <v>5</v>
      </c>
      <c r="P6888">
        <f>INDEX('Supply Data'!$L$12:$L$17,'Demand Data'!O6888)</f>
        <v>75</v>
      </c>
      <c r="R6888" t="str">
        <f t="shared" si="1076"/>
        <v>13-Oct-08 Monday 19</v>
      </c>
    </row>
    <row r="6889" spans="4:18" x14ac:dyDescent="0.35">
      <c r="D6889" s="21">
        <f t="shared" si="1077"/>
        <v>39734.791666649973</v>
      </c>
      <c r="E6889" s="21" t="b">
        <f t="shared" si="1070"/>
        <v>0</v>
      </c>
      <c r="F6889" s="21" t="b">
        <f t="shared" si="1071"/>
        <v>0</v>
      </c>
      <c r="G6889" s="20">
        <f t="shared" si="1072"/>
        <v>1</v>
      </c>
      <c r="H6889" s="20">
        <f t="shared" si="1073"/>
        <v>24</v>
      </c>
      <c r="I6889" s="20">
        <f t="shared" si="1078"/>
        <v>20</v>
      </c>
      <c r="J6889" s="21">
        <f t="shared" si="1079"/>
        <v>39734</v>
      </c>
      <c r="K6889" s="21"/>
      <c r="L6889" s="21" t="str">
        <f t="shared" si="1074"/>
        <v>Monday</v>
      </c>
      <c r="M6889" s="20">
        <f t="shared" si="1075"/>
        <v>10</v>
      </c>
      <c r="N6889" s="19">
        <v>5236.5</v>
      </c>
      <c r="O6889" s="4">
        <f>MATCH(N6889-1,'Supply Data'!$K$12:$K$17)+1</f>
        <v>5</v>
      </c>
      <c r="P6889">
        <f>INDEX('Supply Data'!$L$12:$L$17,'Demand Data'!O6889)</f>
        <v>75</v>
      </c>
      <c r="R6889" t="str">
        <f t="shared" si="1076"/>
        <v>13-Oct-08 Monday 20</v>
      </c>
    </row>
    <row r="6890" spans="4:18" x14ac:dyDescent="0.35">
      <c r="D6890" s="21">
        <f t="shared" si="1077"/>
        <v>39734.833333316637</v>
      </c>
      <c r="E6890" s="21" t="b">
        <f t="shared" si="1070"/>
        <v>0</v>
      </c>
      <c r="F6890" s="21" t="b">
        <f t="shared" si="1071"/>
        <v>0</v>
      </c>
      <c r="G6890" s="20">
        <f t="shared" si="1072"/>
        <v>1</v>
      </c>
      <c r="H6890" s="20">
        <f t="shared" si="1073"/>
        <v>24</v>
      </c>
      <c r="I6890" s="20">
        <f t="shared" si="1078"/>
        <v>21</v>
      </c>
      <c r="J6890" s="21">
        <f t="shared" si="1079"/>
        <v>39734</v>
      </c>
      <c r="K6890" s="21"/>
      <c r="L6890" s="21" t="str">
        <f t="shared" si="1074"/>
        <v>Monday</v>
      </c>
      <c r="M6890" s="20">
        <f t="shared" si="1075"/>
        <v>10</v>
      </c>
      <c r="N6890" s="19">
        <v>5062.5</v>
      </c>
      <c r="O6890" s="4">
        <f>MATCH(N6890-1,'Supply Data'!$K$12:$K$17)+1</f>
        <v>5</v>
      </c>
      <c r="P6890">
        <f>INDEX('Supply Data'!$L$12:$L$17,'Demand Data'!O6890)</f>
        <v>75</v>
      </c>
      <c r="R6890" t="str">
        <f t="shared" si="1076"/>
        <v>13-Oct-08 Monday 21</v>
      </c>
    </row>
    <row r="6891" spans="4:18" x14ac:dyDescent="0.35">
      <c r="D6891" s="21">
        <f t="shared" si="1077"/>
        <v>39734.874999983302</v>
      </c>
      <c r="E6891" s="21" t="b">
        <f t="shared" si="1070"/>
        <v>0</v>
      </c>
      <c r="F6891" s="21" t="b">
        <f t="shared" si="1071"/>
        <v>0</v>
      </c>
      <c r="G6891" s="20">
        <f t="shared" si="1072"/>
        <v>1</v>
      </c>
      <c r="H6891" s="20">
        <f t="shared" si="1073"/>
        <v>24</v>
      </c>
      <c r="I6891" s="20">
        <f t="shared" si="1078"/>
        <v>22</v>
      </c>
      <c r="J6891" s="21">
        <f t="shared" si="1079"/>
        <v>39734</v>
      </c>
      <c r="K6891" s="21"/>
      <c r="L6891" s="21" t="str">
        <f t="shared" si="1074"/>
        <v>Monday</v>
      </c>
      <c r="M6891" s="20">
        <f t="shared" si="1075"/>
        <v>10</v>
      </c>
      <c r="N6891" s="19">
        <v>4695</v>
      </c>
      <c r="O6891" s="4">
        <f>MATCH(N6891-1,'Supply Data'!$K$12:$K$17)+1</f>
        <v>4</v>
      </c>
      <c r="P6891">
        <f>INDEX('Supply Data'!$L$12:$L$17,'Demand Data'!O6891)</f>
        <v>50</v>
      </c>
      <c r="R6891" t="str">
        <f t="shared" si="1076"/>
        <v>13-Oct-08 Monday 22</v>
      </c>
    </row>
    <row r="6892" spans="4:18" x14ac:dyDescent="0.35">
      <c r="D6892" s="21">
        <f t="shared" si="1077"/>
        <v>39734.916666649966</v>
      </c>
      <c r="E6892" s="21" t="b">
        <f t="shared" si="1070"/>
        <v>0</v>
      </c>
      <c r="F6892" s="21" t="b">
        <f t="shared" si="1071"/>
        <v>0</v>
      </c>
      <c r="G6892" s="20">
        <f t="shared" si="1072"/>
        <v>1</v>
      </c>
      <c r="H6892" s="20">
        <f t="shared" si="1073"/>
        <v>24</v>
      </c>
      <c r="I6892" s="20">
        <f t="shared" si="1078"/>
        <v>23</v>
      </c>
      <c r="J6892" s="21">
        <f t="shared" si="1079"/>
        <v>39734</v>
      </c>
      <c r="K6892" s="21"/>
      <c r="L6892" s="21" t="str">
        <f t="shared" si="1074"/>
        <v>Monday</v>
      </c>
      <c r="M6892" s="20">
        <f t="shared" si="1075"/>
        <v>10</v>
      </c>
      <c r="N6892" s="19">
        <v>4371</v>
      </c>
      <c r="O6892" s="4">
        <f>MATCH(N6892-1,'Supply Data'!$K$12:$K$17)+1</f>
        <v>4</v>
      </c>
      <c r="P6892">
        <f>INDEX('Supply Data'!$L$12:$L$17,'Demand Data'!O6892)</f>
        <v>50</v>
      </c>
      <c r="R6892" t="str">
        <f t="shared" si="1076"/>
        <v>13-Oct-08 Monday 23</v>
      </c>
    </row>
    <row r="6893" spans="4:18" x14ac:dyDescent="0.35">
      <c r="D6893" s="21">
        <f t="shared" si="1077"/>
        <v>39734.95833331663</v>
      </c>
      <c r="E6893" s="21" t="b">
        <f t="shared" si="1070"/>
        <v>0</v>
      </c>
      <c r="F6893" s="21" t="b">
        <f t="shared" si="1071"/>
        <v>0</v>
      </c>
      <c r="G6893" s="20">
        <f t="shared" si="1072"/>
        <v>1</v>
      </c>
      <c r="H6893" s="20">
        <f t="shared" si="1073"/>
        <v>24</v>
      </c>
      <c r="I6893" s="20">
        <f t="shared" si="1078"/>
        <v>24</v>
      </c>
      <c r="J6893" s="21">
        <f t="shared" si="1079"/>
        <v>39734</v>
      </c>
      <c r="K6893" s="21"/>
      <c r="L6893" s="21" t="str">
        <f t="shared" si="1074"/>
        <v>Monday</v>
      </c>
      <c r="M6893" s="20">
        <f t="shared" si="1075"/>
        <v>10</v>
      </c>
      <c r="N6893" s="19">
        <v>4140</v>
      </c>
      <c r="O6893" s="4">
        <f>MATCH(N6893-1,'Supply Data'!$K$12:$K$17)+1</f>
        <v>4</v>
      </c>
      <c r="P6893">
        <f>INDEX('Supply Data'!$L$12:$L$17,'Demand Data'!O6893)</f>
        <v>50</v>
      </c>
      <c r="R6893" t="str">
        <f t="shared" si="1076"/>
        <v>13-Oct-08 Monday 24</v>
      </c>
    </row>
    <row r="6894" spans="4:18" x14ac:dyDescent="0.35">
      <c r="D6894" s="21">
        <f t="shared" si="1077"/>
        <v>39734.999999983294</v>
      </c>
      <c r="E6894" s="21" t="b">
        <f t="shared" si="1070"/>
        <v>0</v>
      </c>
      <c r="F6894" s="21" t="b">
        <f t="shared" si="1071"/>
        <v>0</v>
      </c>
      <c r="G6894" s="20">
        <f t="shared" si="1072"/>
        <v>1</v>
      </c>
      <c r="H6894" s="20">
        <f t="shared" si="1073"/>
        <v>24</v>
      </c>
      <c r="I6894" s="20">
        <f t="shared" si="1078"/>
        <v>1</v>
      </c>
      <c r="J6894" s="21">
        <f t="shared" si="1079"/>
        <v>39735</v>
      </c>
      <c r="K6894" s="21"/>
      <c r="L6894" s="21" t="str">
        <f t="shared" si="1074"/>
        <v>Tuesday</v>
      </c>
      <c r="M6894" s="20">
        <f t="shared" si="1075"/>
        <v>10</v>
      </c>
      <c r="N6894" s="19">
        <v>4033.5</v>
      </c>
      <c r="O6894" s="4">
        <f>MATCH(N6894-1,'Supply Data'!$K$12:$K$17)+1</f>
        <v>4</v>
      </c>
      <c r="P6894">
        <f>INDEX('Supply Data'!$L$12:$L$17,'Demand Data'!O6894)</f>
        <v>50</v>
      </c>
      <c r="R6894" t="str">
        <f t="shared" si="1076"/>
        <v>14-Oct-08 Tuesday 1</v>
      </c>
    </row>
    <row r="6895" spans="4:18" x14ac:dyDescent="0.35">
      <c r="D6895" s="21">
        <f t="shared" si="1077"/>
        <v>39735.041666649959</v>
      </c>
      <c r="E6895" s="21" t="b">
        <f t="shared" si="1070"/>
        <v>0</v>
      </c>
      <c r="F6895" s="21" t="b">
        <f t="shared" si="1071"/>
        <v>0</v>
      </c>
      <c r="G6895" s="20">
        <f t="shared" si="1072"/>
        <v>1</v>
      </c>
      <c r="H6895" s="20">
        <f t="shared" si="1073"/>
        <v>24</v>
      </c>
      <c r="I6895" s="20">
        <f t="shared" si="1078"/>
        <v>2</v>
      </c>
      <c r="J6895" s="21">
        <f t="shared" si="1079"/>
        <v>39735</v>
      </c>
      <c r="K6895" s="21"/>
      <c r="L6895" s="21" t="str">
        <f t="shared" si="1074"/>
        <v>Tuesday</v>
      </c>
      <c r="M6895" s="20">
        <f t="shared" si="1075"/>
        <v>10</v>
      </c>
      <c r="N6895" s="19">
        <v>3871.5</v>
      </c>
      <c r="O6895" s="4">
        <f>MATCH(N6895-1,'Supply Data'!$K$12:$K$17)+1</f>
        <v>4</v>
      </c>
      <c r="P6895">
        <f>INDEX('Supply Data'!$L$12:$L$17,'Demand Data'!O6895)</f>
        <v>50</v>
      </c>
      <c r="R6895" t="str">
        <f t="shared" si="1076"/>
        <v>14-Oct-08 Tuesday 2</v>
      </c>
    </row>
    <row r="6896" spans="4:18" x14ac:dyDescent="0.35">
      <c r="D6896" s="21">
        <f t="shared" si="1077"/>
        <v>39735.083333316623</v>
      </c>
      <c r="E6896" s="21" t="b">
        <f t="shared" si="1070"/>
        <v>0</v>
      </c>
      <c r="F6896" s="21" t="b">
        <f t="shared" si="1071"/>
        <v>0</v>
      </c>
      <c r="G6896" s="20">
        <f t="shared" si="1072"/>
        <v>1</v>
      </c>
      <c r="H6896" s="20">
        <f t="shared" si="1073"/>
        <v>24</v>
      </c>
      <c r="I6896" s="20">
        <f t="shared" si="1078"/>
        <v>3</v>
      </c>
      <c r="J6896" s="21">
        <f t="shared" si="1079"/>
        <v>39735</v>
      </c>
      <c r="K6896" s="21"/>
      <c r="L6896" s="21" t="str">
        <f t="shared" si="1074"/>
        <v>Tuesday</v>
      </c>
      <c r="M6896" s="20">
        <f t="shared" si="1075"/>
        <v>10</v>
      </c>
      <c r="N6896" s="19">
        <v>3817.5</v>
      </c>
      <c r="O6896" s="4">
        <f>MATCH(N6896-1,'Supply Data'!$K$12:$K$17)+1</f>
        <v>4</v>
      </c>
      <c r="P6896">
        <f>INDEX('Supply Data'!$L$12:$L$17,'Demand Data'!O6896)</f>
        <v>50</v>
      </c>
      <c r="R6896" t="str">
        <f t="shared" si="1076"/>
        <v>14-Oct-08 Tuesday 3</v>
      </c>
    </row>
    <row r="6897" spans="4:18" x14ac:dyDescent="0.35">
      <c r="D6897" s="21">
        <f t="shared" si="1077"/>
        <v>39735.124999983287</v>
      </c>
      <c r="E6897" s="21" t="b">
        <f t="shared" si="1070"/>
        <v>0</v>
      </c>
      <c r="F6897" s="21" t="b">
        <f t="shared" si="1071"/>
        <v>0</v>
      </c>
      <c r="G6897" s="20">
        <f t="shared" si="1072"/>
        <v>1</v>
      </c>
      <c r="H6897" s="20">
        <f t="shared" si="1073"/>
        <v>24</v>
      </c>
      <c r="I6897" s="20">
        <f t="shared" si="1078"/>
        <v>4</v>
      </c>
      <c r="J6897" s="21">
        <f t="shared" si="1079"/>
        <v>39735</v>
      </c>
      <c r="K6897" s="21"/>
      <c r="L6897" s="21" t="str">
        <f t="shared" si="1074"/>
        <v>Tuesday</v>
      </c>
      <c r="M6897" s="20">
        <f t="shared" si="1075"/>
        <v>10</v>
      </c>
      <c r="N6897" s="19">
        <v>3844.5</v>
      </c>
      <c r="O6897" s="4">
        <f>MATCH(N6897-1,'Supply Data'!$K$12:$K$17)+1</f>
        <v>4</v>
      </c>
      <c r="P6897">
        <f>INDEX('Supply Data'!$L$12:$L$17,'Demand Data'!O6897)</f>
        <v>50</v>
      </c>
      <c r="R6897" t="str">
        <f t="shared" si="1076"/>
        <v>14-Oct-08 Tuesday 4</v>
      </c>
    </row>
    <row r="6898" spans="4:18" x14ac:dyDescent="0.35">
      <c r="D6898" s="21">
        <f t="shared" si="1077"/>
        <v>39735.166666649951</v>
      </c>
      <c r="E6898" s="21" t="b">
        <f t="shared" si="1070"/>
        <v>0</v>
      </c>
      <c r="F6898" s="21" t="b">
        <f t="shared" si="1071"/>
        <v>0</v>
      </c>
      <c r="G6898" s="20">
        <f t="shared" si="1072"/>
        <v>1</v>
      </c>
      <c r="H6898" s="20">
        <f t="shared" si="1073"/>
        <v>24</v>
      </c>
      <c r="I6898" s="20">
        <f t="shared" si="1078"/>
        <v>5</v>
      </c>
      <c r="J6898" s="21">
        <f t="shared" si="1079"/>
        <v>39735</v>
      </c>
      <c r="K6898" s="21"/>
      <c r="L6898" s="21" t="str">
        <f t="shared" si="1074"/>
        <v>Tuesday</v>
      </c>
      <c r="M6898" s="20">
        <f t="shared" si="1075"/>
        <v>10</v>
      </c>
      <c r="N6898" s="19">
        <v>4011</v>
      </c>
      <c r="O6898" s="4">
        <f>MATCH(N6898-1,'Supply Data'!$K$12:$K$17)+1</f>
        <v>4</v>
      </c>
      <c r="P6898">
        <f>INDEX('Supply Data'!$L$12:$L$17,'Demand Data'!O6898)</f>
        <v>50</v>
      </c>
      <c r="R6898" t="str">
        <f t="shared" si="1076"/>
        <v>14-Oct-08 Tuesday 5</v>
      </c>
    </row>
    <row r="6899" spans="4:18" x14ac:dyDescent="0.35">
      <c r="D6899" s="21">
        <f t="shared" si="1077"/>
        <v>39735.208333316616</v>
      </c>
      <c r="E6899" s="21" t="b">
        <f t="shared" si="1070"/>
        <v>0</v>
      </c>
      <c r="F6899" s="21" t="b">
        <f t="shared" si="1071"/>
        <v>0</v>
      </c>
      <c r="G6899" s="20">
        <f t="shared" si="1072"/>
        <v>1</v>
      </c>
      <c r="H6899" s="20">
        <f t="shared" si="1073"/>
        <v>24</v>
      </c>
      <c r="I6899" s="20">
        <f t="shared" si="1078"/>
        <v>6</v>
      </c>
      <c r="J6899" s="21">
        <f t="shared" si="1079"/>
        <v>39735</v>
      </c>
      <c r="K6899" s="21"/>
      <c r="L6899" s="21" t="str">
        <f t="shared" si="1074"/>
        <v>Tuesday</v>
      </c>
      <c r="M6899" s="20">
        <f t="shared" si="1075"/>
        <v>10</v>
      </c>
      <c r="N6899" s="19">
        <v>4125</v>
      </c>
      <c r="O6899" s="4">
        <f>MATCH(N6899-1,'Supply Data'!$K$12:$K$17)+1</f>
        <v>4</v>
      </c>
      <c r="P6899">
        <f>INDEX('Supply Data'!$L$12:$L$17,'Demand Data'!O6899)</f>
        <v>50</v>
      </c>
      <c r="R6899" t="str">
        <f t="shared" si="1076"/>
        <v>14-Oct-08 Tuesday 6</v>
      </c>
    </row>
    <row r="6900" spans="4:18" x14ac:dyDescent="0.35">
      <c r="D6900" s="21">
        <f t="shared" si="1077"/>
        <v>39735.24999998328</v>
      </c>
      <c r="E6900" s="21" t="b">
        <f t="shared" si="1070"/>
        <v>0</v>
      </c>
      <c r="F6900" s="21" t="b">
        <f t="shared" si="1071"/>
        <v>0</v>
      </c>
      <c r="G6900" s="20">
        <f t="shared" si="1072"/>
        <v>1</v>
      </c>
      <c r="H6900" s="20">
        <f t="shared" si="1073"/>
        <v>24</v>
      </c>
      <c r="I6900" s="20">
        <f t="shared" si="1078"/>
        <v>7</v>
      </c>
      <c r="J6900" s="21">
        <f t="shared" si="1079"/>
        <v>39735</v>
      </c>
      <c r="K6900" s="21"/>
      <c r="L6900" s="21" t="str">
        <f t="shared" si="1074"/>
        <v>Tuesday</v>
      </c>
      <c r="M6900" s="20">
        <f t="shared" si="1075"/>
        <v>10</v>
      </c>
      <c r="N6900" s="19">
        <v>4273.5</v>
      </c>
      <c r="O6900" s="4">
        <f>MATCH(N6900-1,'Supply Data'!$K$12:$K$17)+1</f>
        <v>4</v>
      </c>
      <c r="P6900">
        <f>INDEX('Supply Data'!$L$12:$L$17,'Demand Data'!O6900)</f>
        <v>50</v>
      </c>
      <c r="R6900" t="str">
        <f t="shared" si="1076"/>
        <v>14-Oct-08 Tuesday 7</v>
      </c>
    </row>
    <row r="6901" spans="4:18" x14ac:dyDescent="0.35">
      <c r="D6901" s="21">
        <f t="shared" si="1077"/>
        <v>39735.291666649944</v>
      </c>
      <c r="E6901" s="21" t="b">
        <f t="shared" si="1070"/>
        <v>0</v>
      </c>
      <c r="F6901" s="21" t="b">
        <f t="shared" si="1071"/>
        <v>0</v>
      </c>
      <c r="G6901" s="20">
        <f t="shared" si="1072"/>
        <v>1</v>
      </c>
      <c r="H6901" s="20">
        <f t="shared" si="1073"/>
        <v>24</v>
      </c>
      <c r="I6901" s="20">
        <f t="shared" si="1078"/>
        <v>8</v>
      </c>
      <c r="J6901" s="21">
        <f t="shared" si="1079"/>
        <v>39735</v>
      </c>
      <c r="K6901" s="21"/>
      <c r="L6901" s="21" t="str">
        <f t="shared" si="1074"/>
        <v>Tuesday</v>
      </c>
      <c r="M6901" s="20">
        <f t="shared" si="1075"/>
        <v>10</v>
      </c>
      <c r="N6901" s="19">
        <v>5059.5</v>
      </c>
      <c r="O6901" s="4">
        <f>MATCH(N6901-1,'Supply Data'!$K$12:$K$17)+1</f>
        <v>5</v>
      </c>
      <c r="P6901">
        <f>INDEX('Supply Data'!$L$12:$L$17,'Demand Data'!O6901)</f>
        <v>75</v>
      </c>
      <c r="R6901" t="str">
        <f t="shared" si="1076"/>
        <v>14-Oct-08 Tuesday 8</v>
      </c>
    </row>
    <row r="6902" spans="4:18" x14ac:dyDescent="0.35">
      <c r="D6902" s="21">
        <f t="shared" si="1077"/>
        <v>39735.333333316608</v>
      </c>
      <c r="E6902" s="21" t="b">
        <f t="shared" si="1070"/>
        <v>0</v>
      </c>
      <c r="F6902" s="21" t="b">
        <f t="shared" si="1071"/>
        <v>0</v>
      </c>
      <c r="G6902" s="20">
        <f t="shared" si="1072"/>
        <v>1</v>
      </c>
      <c r="H6902" s="20">
        <f t="shared" si="1073"/>
        <v>24</v>
      </c>
      <c r="I6902" s="20">
        <f t="shared" si="1078"/>
        <v>9</v>
      </c>
      <c r="J6902" s="21">
        <f t="shared" si="1079"/>
        <v>39735</v>
      </c>
      <c r="K6902" s="21"/>
      <c r="L6902" s="21" t="str">
        <f t="shared" si="1074"/>
        <v>Tuesday</v>
      </c>
      <c r="M6902" s="20">
        <f t="shared" si="1075"/>
        <v>10</v>
      </c>
      <c r="N6902" s="19">
        <v>5631</v>
      </c>
      <c r="O6902" s="4">
        <f>MATCH(N6902-1,'Supply Data'!$K$12:$K$17)+1</f>
        <v>5</v>
      </c>
      <c r="P6902">
        <f>INDEX('Supply Data'!$L$12:$L$17,'Demand Data'!O6902)</f>
        <v>75</v>
      </c>
      <c r="R6902" t="str">
        <f t="shared" si="1076"/>
        <v>14-Oct-08 Tuesday 9</v>
      </c>
    </row>
    <row r="6903" spans="4:18" x14ac:dyDescent="0.35">
      <c r="D6903" s="21">
        <f t="shared" si="1077"/>
        <v>39735.374999983273</v>
      </c>
      <c r="E6903" s="21" t="b">
        <f t="shared" si="1070"/>
        <v>0</v>
      </c>
      <c r="F6903" s="21" t="b">
        <f t="shared" si="1071"/>
        <v>0</v>
      </c>
      <c r="G6903" s="20">
        <f t="shared" si="1072"/>
        <v>1</v>
      </c>
      <c r="H6903" s="20">
        <f t="shared" si="1073"/>
        <v>24</v>
      </c>
      <c r="I6903" s="20">
        <f t="shared" si="1078"/>
        <v>10</v>
      </c>
      <c r="J6903" s="21">
        <f t="shared" si="1079"/>
        <v>39735</v>
      </c>
      <c r="K6903" s="21"/>
      <c r="L6903" s="21" t="str">
        <f t="shared" si="1074"/>
        <v>Tuesday</v>
      </c>
      <c r="M6903" s="20">
        <f t="shared" si="1075"/>
        <v>10</v>
      </c>
      <c r="N6903" s="19">
        <v>5940</v>
      </c>
      <c r="O6903" s="4">
        <f>MATCH(N6903-1,'Supply Data'!$K$12:$K$17)+1</f>
        <v>5</v>
      </c>
      <c r="P6903">
        <f>INDEX('Supply Data'!$L$12:$L$17,'Demand Data'!O6903)</f>
        <v>75</v>
      </c>
      <c r="R6903" t="str">
        <f t="shared" si="1076"/>
        <v>14-Oct-08 Tuesday 10</v>
      </c>
    </row>
    <row r="6904" spans="4:18" x14ac:dyDescent="0.35">
      <c r="D6904" s="21">
        <f t="shared" si="1077"/>
        <v>39735.416666649937</v>
      </c>
      <c r="E6904" s="21" t="b">
        <f t="shared" si="1070"/>
        <v>0</v>
      </c>
      <c r="F6904" s="21" t="b">
        <f t="shared" si="1071"/>
        <v>0</v>
      </c>
      <c r="G6904" s="20">
        <f t="shared" si="1072"/>
        <v>1</v>
      </c>
      <c r="H6904" s="20">
        <f t="shared" si="1073"/>
        <v>24</v>
      </c>
      <c r="I6904" s="20">
        <f t="shared" si="1078"/>
        <v>11</v>
      </c>
      <c r="J6904" s="21">
        <f t="shared" si="1079"/>
        <v>39735</v>
      </c>
      <c r="K6904" s="21"/>
      <c r="L6904" s="21" t="str">
        <f t="shared" si="1074"/>
        <v>Tuesday</v>
      </c>
      <c r="M6904" s="20">
        <f t="shared" si="1075"/>
        <v>10</v>
      </c>
      <c r="N6904" s="19">
        <v>6165</v>
      </c>
      <c r="O6904" s="4">
        <f>MATCH(N6904-1,'Supply Data'!$K$12:$K$17)+1</f>
        <v>5</v>
      </c>
      <c r="P6904">
        <f>INDEX('Supply Data'!$L$12:$L$17,'Demand Data'!O6904)</f>
        <v>75</v>
      </c>
      <c r="R6904" t="str">
        <f t="shared" si="1076"/>
        <v>14-Oct-08 Tuesday 11</v>
      </c>
    </row>
    <row r="6905" spans="4:18" x14ac:dyDescent="0.35">
      <c r="D6905" s="21">
        <f t="shared" si="1077"/>
        <v>39735.458333316601</v>
      </c>
      <c r="E6905" s="21" t="b">
        <f t="shared" si="1070"/>
        <v>0</v>
      </c>
      <c r="F6905" s="21" t="b">
        <f t="shared" si="1071"/>
        <v>0</v>
      </c>
      <c r="G6905" s="20">
        <f t="shared" si="1072"/>
        <v>1</v>
      </c>
      <c r="H6905" s="20">
        <f t="shared" si="1073"/>
        <v>24</v>
      </c>
      <c r="I6905" s="20">
        <f t="shared" si="1078"/>
        <v>12</v>
      </c>
      <c r="J6905" s="21">
        <f t="shared" si="1079"/>
        <v>39735</v>
      </c>
      <c r="K6905" s="21"/>
      <c r="L6905" s="21" t="str">
        <f t="shared" si="1074"/>
        <v>Tuesday</v>
      </c>
      <c r="M6905" s="20">
        <f t="shared" si="1075"/>
        <v>10</v>
      </c>
      <c r="N6905" s="19">
        <v>5953.5</v>
      </c>
      <c r="O6905" s="4">
        <f>MATCH(N6905-1,'Supply Data'!$K$12:$K$17)+1</f>
        <v>5</v>
      </c>
      <c r="P6905">
        <f>INDEX('Supply Data'!$L$12:$L$17,'Demand Data'!O6905)</f>
        <v>75</v>
      </c>
      <c r="R6905" t="str">
        <f t="shared" si="1076"/>
        <v>14-Oct-08 Tuesday 12</v>
      </c>
    </row>
    <row r="6906" spans="4:18" x14ac:dyDescent="0.35">
      <c r="D6906" s="21">
        <f t="shared" si="1077"/>
        <v>39735.499999983265</v>
      </c>
      <c r="E6906" s="21" t="b">
        <f t="shared" si="1070"/>
        <v>0</v>
      </c>
      <c r="F6906" s="21" t="b">
        <f t="shared" si="1071"/>
        <v>0</v>
      </c>
      <c r="G6906" s="20">
        <f t="shared" si="1072"/>
        <v>1</v>
      </c>
      <c r="H6906" s="20">
        <f t="shared" si="1073"/>
        <v>24</v>
      </c>
      <c r="I6906" s="20">
        <f t="shared" si="1078"/>
        <v>13</v>
      </c>
      <c r="J6906" s="21">
        <f t="shared" si="1079"/>
        <v>39735</v>
      </c>
      <c r="K6906" s="21"/>
      <c r="L6906" s="21" t="str">
        <f t="shared" si="1074"/>
        <v>Tuesday</v>
      </c>
      <c r="M6906" s="20">
        <f t="shared" si="1075"/>
        <v>10</v>
      </c>
      <c r="N6906" s="19">
        <v>6079.5</v>
      </c>
      <c r="O6906" s="4">
        <f>MATCH(N6906-1,'Supply Data'!$K$12:$K$17)+1</f>
        <v>5</v>
      </c>
      <c r="P6906">
        <f>INDEX('Supply Data'!$L$12:$L$17,'Demand Data'!O6906)</f>
        <v>75</v>
      </c>
      <c r="R6906" t="str">
        <f t="shared" si="1076"/>
        <v>14-Oct-08 Tuesday 13</v>
      </c>
    </row>
    <row r="6907" spans="4:18" x14ac:dyDescent="0.35">
      <c r="D6907" s="21">
        <f t="shared" si="1077"/>
        <v>39735.54166664993</v>
      </c>
      <c r="E6907" s="21" t="b">
        <f t="shared" si="1070"/>
        <v>0</v>
      </c>
      <c r="F6907" s="21" t="b">
        <f t="shared" si="1071"/>
        <v>0</v>
      </c>
      <c r="G6907" s="20">
        <f t="shared" si="1072"/>
        <v>1</v>
      </c>
      <c r="H6907" s="20">
        <f t="shared" si="1073"/>
        <v>24</v>
      </c>
      <c r="I6907" s="20">
        <f t="shared" si="1078"/>
        <v>14</v>
      </c>
      <c r="J6907" s="21">
        <f t="shared" si="1079"/>
        <v>39735</v>
      </c>
      <c r="K6907" s="21"/>
      <c r="L6907" s="21" t="str">
        <f t="shared" si="1074"/>
        <v>Tuesday</v>
      </c>
      <c r="M6907" s="20">
        <f t="shared" si="1075"/>
        <v>10</v>
      </c>
      <c r="N6907" s="19">
        <v>6234</v>
      </c>
      <c r="O6907" s="4">
        <f>MATCH(N6907-1,'Supply Data'!$K$12:$K$17)+1</f>
        <v>5</v>
      </c>
      <c r="P6907">
        <f>INDEX('Supply Data'!$L$12:$L$17,'Demand Data'!O6907)</f>
        <v>75</v>
      </c>
      <c r="R6907" t="str">
        <f t="shared" si="1076"/>
        <v>14-Oct-08 Tuesday 14</v>
      </c>
    </row>
    <row r="6908" spans="4:18" x14ac:dyDescent="0.35">
      <c r="D6908" s="21">
        <f t="shared" si="1077"/>
        <v>39735.583333316594</v>
      </c>
      <c r="E6908" s="21" t="b">
        <f t="shared" si="1070"/>
        <v>0</v>
      </c>
      <c r="F6908" s="21" t="b">
        <f t="shared" si="1071"/>
        <v>0</v>
      </c>
      <c r="G6908" s="20">
        <f t="shared" si="1072"/>
        <v>1</v>
      </c>
      <c r="H6908" s="20">
        <f t="shared" si="1073"/>
        <v>24</v>
      </c>
      <c r="I6908" s="20">
        <f t="shared" si="1078"/>
        <v>15</v>
      </c>
      <c r="J6908" s="21">
        <f t="shared" si="1079"/>
        <v>39735</v>
      </c>
      <c r="K6908" s="21"/>
      <c r="L6908" s="21" t="str">
        <f t="shared" si="1074"/>
        <v>Tuesday</v>
      </c>
      <c r="M6908" s="20">
        <f t="shared" si="1075"/>
        <v>10</v>
      </c>
      <c r="N6908" s="19">
        <v>6103.5</v>
      </c>
      <c r="O6908" s="4">
        <f>MATCH(N6908-1,'Supply Data'!$K$12:$K$17)+1</f>
        <v>5</v>
      </c>
      <c r="P6908">
        <f>INDEX('Supply Data'!$L$12:$L$17,'Demand Data'!O6908)</f>
        <v>75</v>
      </c>
      <c r="R6908" t="str">
        <f t="shared" si="1076"/>
        <v>14-Oct-08 Tuesday 15</v>
      </c>
    </row>
    <row r="6909" spans="4:18" x14ac:dyDescent="0.35">
      <c r="D6909" s="21">
        <f t="shared" si="1077"/>
        <v>39735.624999983258</v>
      </c>
      <c r="E6909" s="21" t="b">
        <f t="shared" si="1070"/>
        <v>0</v>
      </c>
      <c r="F6909" s="21" t="b">
        <f t="shared" si="1071"/>
        <v>0</v>
      </c>
      <c r="G6909" s="20">
        <f t="shared" si="1072"/>
        <v>1</v>
      </c>
      <c r="H6909" s="20">
        <f t="shared" si="1073"/>
        <v>24</v>
      </c>
      <c r="I6909" s="20">
        <f t="shared" si="1078"/>
        <v>16</v>
      </c>
      <c r="J6909" s="21">
        <f t="shared" si="1079"/>
        <v>39735</v>
      </c>
      <c r="K6909" s="21"/>
      <c r="L6909" s="21" t="str">
        <f t="shared" si="1074"/>
        <v>Tuesday</v>
      </c>
      <c r="M6909" s="20">
        <f t="shared" si="1075"/>
        <v>10</v>
      </c>
      <c r="N6909" s="19">
        <v>6009</v>
      </c>
      <c r="O6909" s="4">
        <f>MATCH(N6909-1,'Supply Data'!$K$12:$K$17)+1</f>
        <v>5</v>
      </c>
      <c r="P6909">
        <f>INDEX('Supply Data'!$L$12:$L$17,'Demand Data'!O6909)</f>
        <v>75</v>
      </c>
      <c r="R6909" t="str">
        <f t="shared" si="1076"/>
        <v>14-Oct-08 Tuesday 16</v>
      </c>
    </row>
    <row r="6910" spans="4:18" x14ac:dyDescent="0.35">
      <c r="D6910" s="21">
        <f t="shared" si="1077"/>
        <v>39735.666666649922</v>
      </c>
      <c r="E6910" s="21" t="b">
        <f t="shared" si="1070"/>
        <v>0</v>
      </c>
      <c r="F6910" s="21" t="b">
        <f t="shared" si="1071"/>
        <v>0</v>
      </c>
      <c r="G6910" s="20">
        <f t="shared" si="1072"/>
        <v>1</v>
      </c>
      <c r="H6910" s="20">
        <f t="shared" si="1073"/>
        <v>24</v>
      </c>
      <c r="I6910" s="20">
        <f t="shared" si="1078"/>
        <v>17</v>
      </c>
      <c r="J6910" s="21">
        <f t="shared" si="1079"/>
        <v>39735</v>
      </c>
      <c r="K6910" s="21"/>
      <c r="L6910" s="21" t="str">
        <f t="shared" si="1074"/>
        <v>Tuesday</v>
      </c>
      <c r="M6910" s="20">
        <f t="shared" si="1075"/>
        <v>10</v>
      </c>
      <c r="N6910" s="19">
        <v>5833.5</v>
      </c>
      <c r="O6910" s="4">
        <f>MATCH(N6910-1,'Supply Data'!$K$12:$K$17)+1</f>
        <v>5</v>
      </c>
      <c r="P6910">
        <f>INDEX('Supply Data'!$L$12:$L$17,'Demand Data'!O6910)</f>
        <v>75</v>
      </c>
      <c r="R6910" t="str">
        <f t="shared" si="1076"/>
        <v>14-Oct-08 Tuesday 17</v>
      </c>
    </row>
    <row r="6911" spans="4:18" x14ac:dyDescent="0.35">
      <c r="D6911" s="21">
        <f t="shared" si="1077"/>
        <v>39735.708333316587</v>
      </c>
      <c r="E6911" s="21" t="b">
        <f t="shared" si="1070"/>
        <v>0</v>
      </c>
      <c r="F6911" s="21" t="b">
        <f t="shared" si="1071"/>
        <v>0</v>
      </c>
      <c r="G6911" s="20">
        <f t="shared" si="1072"/>
        <v>1</v>
      </c>
      <c r="H6911" s="20">
        <f t="shared" si="1073"/>
        <v>24</v>
      </c>
      <c r="I6911" s="20">
        <f t="shared" si="1078"/>
        <v>18</v>
      </c>
      <c r="J6911" s="21">
        <f t="shared" si="1079"/>
        <v>39735</v>
      </c>
      <c r="K6911" s="21"/>
      <c r="L6911" s="21" t="str">
        <f t="shared" si="1074"/>
        <v>Tuesday</v>
      </c>
      <c r="M6911" s="20">
        <f t="shared" si="1075"/>
        <v>10</v>
      </c>
      <c r="N6911" s="19">
        <v>6369</v>
      </c>
      <c r="O6911" s="4">
        <f>MATCH(N6911-1,'Supply Data'!$K$12:$K$17)+1</f>
        <v>6</v>
      </c>
      <c r="P6911">
        <f>INDEX('Supply Data'!$L$12:$L$17,'Demand Data'!O6911)</f>
        <v>90</v>
      </c>
      <c r="R6911" t="str">
        <f t="shared" si="1076"/>
        <v>14-Oct-08 Tuesday 18</v>
      </c>
    </row>
    <row r="6912" spans="4:18" x14ac:dyDescent="0.35">
      <c r="D6912" s="21">
        <f t="shared" si="1077"/>
        <v>39735.749999983251</v>
      </c>
      <c r="E6912" s="21" t="b">
        <f t="shared" si="1070"/>
        <v>0</v>
      </c>
      <c r="F6912" s="21" t="b">
        <f t="shared" si="1071"/>
        <v>0</v>
      </c>
      <c r="G6912" s="20">
        <f t="shared" si="1072"/>
        <v>1</v>
      </c>
      <c r="H6912" s="20">
        <f t="shared" si="1073"/>
        <v>24</v>
      </c>
      <c r="I6912" s="20">
        <f t="shared" si="1078"/>
        <v>19</v>
      </c>
      <c r="J6912" s="21">
        <f t="shared" si="1079"/>
        <v>39735</v>
      </c>
      <c r="K6912" s="21"/>
      <c r="L6912" s="21" t="str">
        <f t="shared" si="1074"/>
        <v>Tuesday</v>
      </c>
      <c r="M6912" s="20">
        <f t="shared" si="1075"/>
        <v>10</v>
      </c>
      <c r="N6912" s="19">
        <v>6214.5</v>
      </c>
      <c r="O6912" s="4">
        <f>MATCH(N6912-1,'Supply Data'!$K$12:$K$17)+1</f>
        <v>5</v>
      </c>
      <c r="P6912">
        <f>INDEX('Supply Data'!$L$12:$L$17,'Demand Data'!O6912)</f>
        <v>75</v>
      </c>
      <c r="R6912" t="str">
        <f t="shared" si="1076"/>
        <v>14-Oct-08 Tuesday 19</v>
      </c>
    </row>
    <row r="6913" spans="4:18" x14ac:dyDescent="0.35">
      <c r="D6913" s="21">
        <f t="shared" si="1077"/>
        <v>39735.791666649915</v>
      </c>
      <c r="E6913" s="21" t="b">
        <f t="shared" si="1070"/>
        <v>0</v>
      </c>
      <c r="F6913" s="21" t="b">
        <f t="shared" si="1071"/>
        <v>0</v>
      </c>
      <c r="G6913" s="20">
        <f t="shared" si="1072"/>
        <v>1</v>
      </c>
      <c r="H6913" s="20">
        <f t="shared" si="1073"/>
        <v>24</v>
      </c>
      <c r="I6913" s="20">
        <f t="shared" si="1078"/>
        <v>20</v>
      </c>
      <c r="J6913" s="21">
        <f t="shared" si="1079"/>
        <v>39735</v>
      </c>
      <c r="K6913" s="21"/>
      <c r="L6913" s="21" t="str">
        <f t="shared" si="1074"/>
        <v>Tuesday</v>
      </c>
      <c r="M6913" s="20">
        <f t="shared" si="1075"/>
        <v>10</v>
      </c>
      <c r="N6913" s="19">
        <v>6012</v>
      </c>
      <c r="O6913" s="4">
        <f>MATCH(N6913-1,'Supply Data'!$K$12:$K$17)+1</f>
        <v>5</v>
      </c>
      <c r="P6913">
        <f>INDEX('Supply Data'!$L$12:$L$17,'Demand Data'!O6913)</f>
        <v>75</v>
      </c>
      <c r="R6913" t="str">
        <f t="shared" si="1076"/>
        <v>14-Oct-08 Tuesday 20</v>
      </c>
    </row>
    <row r="6914" spans="4:18" x14ac:dyDescent="0.35">
      <c r="D6914" s="21">
        <f t="shared" si="1077"/>
        <v>39735.833333316579</v>
      </c>
      <c r="E6914" s="21" t="b">
        <f t="shared" si="1070"/>
        <v>0</v>
      </c>
      <c r="F6914" s="21" t="b">
        <f t="shared" si="1071"/>
        <v>0</v>
      </c>
      <c r="G6914" s="20">
        <f t="shared" si="1072"/>
        <v>1</v>
      </c>
      <c r="H6914" s="20">
        <f t="shared" si="1073"/>
        <v>24</v>
      </c>
      <c r="I6914" s="20">
        <f t="shared" si="1078"/>
        <v>21</v>
      </c>
      <c r="J6914" s="21">
        <f t="shared" si="1079"/>
        <v>39735</v>
      </c>
      <c r="K6914" s="21"/>
      <c r="L6914" s="21" t="str">
        <f t="shared" si="1074"/>
        <v>Tuesday</v>
      </c>
      <c r="M6914" s="20">
        <f t="shared" si="1075"/>
        <v>10</v>
      </c>
      <c r="N6914" s="19">
        <v>5568</v>
      </c>
      <c r="O6914" s="4">
        <f>MATCH(N6914-1,'Supply Data'!$K$12:$K$17)+1</f>
        <v>5</v>
      </c>
      <c r="P6914">
        <f>INDEX('Supply Data'!$L$12:$L$17,'Demand Data'!O6914)</f>
        <v>75</v>
      </c>
      <c r="R6914" t="str">
        <f t="shared" si="1076"/>
        <v>14-Oct-08 Tuesday 21</v>
      </c>
    </row>
    <row r="6915" spans="4:18" x14ac:dyDescent="0.35">
      <c r="D6915" s="21">
        <f t="shared" si="1077"/>
        <v>39735.874999983243</v>
      </c>
      <c r="E6915" s="21" t="b">
        <f t="shared" si="1070"/>
        <v>0</v>
      </c>
      <c r="F6915" s="21" t="b">
        <f t="shared" si="1071"/>
        <v>0</v>
      </c>
      <c r="G6915" s="20">
        <f t="shared" si="1072"/>
        <v>1</v>
      </c>
      <c r="H6915" s="20">
        <f t="shared" si="1073"/>
        <v>24</v>
      </c>
      <c r="I6915" s="20">
        <f t="shared" si="1078"/>
        <v>22</v>
      </c>
      <c r="J6915" s="21">
        <f t="shared" si="1079"/>
        <v>39735</v>
      </c>
      <c r="K6915" s="21"/>
      <c r="L6915" s="21" t="str">
        <f t="shared" si="1074"/>
        <v>Tuesday</v>
      </c>
      <c r="M6915" s="20">
        <f t="shared" si="1075"/>
        <v>10</v>
      </c>
      <c r="N6915" s="19">
        <v>5217</v>
      </c>
      <c r="O6915" s="4">
        <f>MATCH(N6915-1,'Supply Data'!$K$12:$K$17)+1</f>
        <v>5</v>
      </c>
      <c r="P6915">
        <f>INDEX('Supply Data'!$L$12:$L$17,'Demand Data'!O6915)</f>
        <v>75</v>
      </c>
      <c r="R6915" t="str">
        <f t="shared" si="1076"/>
        <v>14-Oct-08 Tuesday 22</v>
      </c>
    </row>
    <row r="6916" spans="4:18" x14ac:dyDescent="0.35">
      <c r="D6916" s="21">
        <f t="shared" si="1077"/>
        <v>39735.916666649908</v>
      </c>
      <c r="E6916" s="21" t="b">
        <f t="shared" si="1070"/>
        <v>0</v>
      </c>
      <c r="F6916" s="21" t="b">
        <f t="shared" si="1071"/>
        <v>0</v>
      </c>
      <c r="G6916" s="20">
        <f t="shared" si="1072"/>
        <v>1</v>
      </c>
      <c r="H6916" s="20">
        <f t="shared" si="1073"/>
        <v>24</v>
      </c>
      <c r="I6916" s="20">
        <f t="shared" si="1078"/>
        <v>23</v>
      </c>
      <c r="J6916" s="21">
        <f t="shared" si="1079"/>
        <v>39735</v>
      </c>
      <c r="K6916" s="21"/>
      <c r="L6916" s="21" t="str">
        <f t="shared" si="1074"/>
        <v>Tuesday</v>
      </c>
      <c r="M6916" s="20">
        <f t="shared" si="1075"/>
        <v>10</v>
      </c>
      <c r="N6916" s="19">
        <v>4771.5</v>
      </c>
      <c r="O6916" s="4">
        <f>MATCH(N6916-1,'Supply Data'!$K$12:$K$17)+1</f>
        <v>4</v>
      </c>
      <c r="P6916">
        <f>INDEX('Supply Data'!$L$12:$L$17,'Demand Data'!O6916)</f>
        <v>50</v>
      </c>
      <c r="R6916" t="str">
        <f t="shared" si="1076"/>
        <v>14-Oct-08 Tuesday 23</v>
      </c>
    </row>
    <row r="6917" spans="4:18" x14ac:dyDescent="0.35">
      <c r="D6917" s="21">
        <f t="shared" si="1077"/>
        <v>39735.958333316572</v>
      </c>
      <c r="E6917" s="21" t="b">
        <f t="shared" si="1070"/>
        <v>0</v>
      </c>
      <c r="F6917" s="21" t="b">
        <f t="shared" si="1071"/>
        <v>0</v>
      </c>
      <c r="G6917" s="20">
        <f t="shared" si="1072"/>
        <v>1</v>
      </c>
      <c r="H6917" s="20">
        <f t="shared" si="1073"/>
        <v>24</v>
      </c>
      <c r="I6917" s="20">
        <f t="shared" si="1078"/>
        <v>24</v>
      </c>
      <c r="J6917" s="21">
        <f t="shared" si="1079"/>
        <v>39735</v>
      </c>
      <c r="K6917" s="21"/>
      <c r="L6917" s="21" t="str">
        <f t="shared" si="1074"/>
        <v>Tuesday</v>
      </c>
      <c r="M6917" s="20">
        <f t="shared" si="1075"/>
        <v>10</v>
      </c>
      <c r="N6917" s="19">
        <v>4509</v>
      </c>
      <c r="O6917" s="4">
        <f>MATCH(N6917-1,'Supply Data'!$K$12:$K$17)+1</f>
        <v>4</v>
      </c>
      <c r="P6917">
        <f>INDEX('Supply Data'!$L$12:$L$17,'Demand Data'!O6917)</f>
        <v>50</v>
      </c>
      <c r="R6917" t="str">
        <f t="shared" si="1076"/>
        <v>14-Oct-08 Tuesday 24</v>
      </c>
    </row>
    <row r="6918" spans="4:18" x14ac:dyDescent="0.35">
      <c r="D6918" s="21">
        <f t="shared" si="1077"/>
        <v>39735.999999983236</v>
      </c>
      <c r="E6918" s="21" t="b">
        <f t="shared" ref="E6918:E6981" si="1080">D6918=$D$2</f>
        <v>0</v>
      </c>
      <c r="F6918" s="21" t="b">
        <f t="shared" ref="F6918:F6981" si="1081">D6918=$E$2</f>
        <v>0</v>
      </c>
      <c r="G6918" s="20">
        <f t="shared" si="1072"/>
        <v>1</v>
      </c>
      <c r="H6918" s="20">
        <f t="shared" si="1073"/>
        <v>24</v>
      </c>
      <c r="I6918" s="20">
        <f t="shared" si="1078"/>
        <v>1</v>
      </c>
      <c r="J6918" s="21">
        <f t="shared" si="1079"/>
        <v>39736</v>
      </c>
      <c r="K6918" s="21"/>
      <c r="L6918" s="21" t="str">
        <f t="shared" si="1074"/>
        <v>Wednesday</v>
      </c>
      <c r="M6918" s="20">
        <f t="shared" si="1075"/>
        <v>10</v>
      </c>
      <c r="N6918" s="19">
        <v>4351.5</v>
      </c>
      <c r="O6918" s="4">
        <f>MATCH(N6918-1,'Supply Data'!$K$12:$K$17)+1</f>
        <v>4</v>
      </c>
      <c r="P6918">
        <f>INDEX('Supply Data'!$L$12:$L$17,'Demand Data'!O6918)</f>
        <v>50</v>
      </c>
      <c r="R6918" t="str">
        <f t="shared" si="1076"/>
        <v>15-Oct-08 Wednesday 1</v>
      </c>
    </row>
    <row r="6919" spans="4:18" x14ac:dyDescent="0.35">
      <c r="D6919" s="21">
        <f t="shared" si="1077"/>
        <v>39736.0416666499</v>
      </c>
      <c r="E6919" s="21" t="b">
        <f t="shared" si="1080"/>
        <v>0</v>
      </c>
      <c r="F6919" s="21" t="b">
        <f t="shared" si="1081"/>
        <v>0</v>
      </c>
      <c r="G6919" s="20">
        <f t="shared" ref="G6919:G6982" si="1082">IF(E6919,2,IF(F6919,3,1))</f>
        <v>1</v>
      </c>
      <c r="H6919" s="20">
        <f t="shared" ref="H6919:H6982" si="1083">CHOOSE(G6919,24,23,25)</f>
        <v>24</v>
      </c>
      <c r="I6919" s="20">
        <f t="shared" si="1078"/>
        <v>2</v>
      </c>
      <c r="J6919" s="21">
        <f t="shared" si="1079"/>
        <v>39736</v>
      </c>
      <c r="K6919" s="21"/>
      <c r="L6919" s="21" t="str">
        <f t="shared" ref="L6919:L6982" si="1084">TEXT(J6919,"ddddd")</f>
        <v>Wednesday</v>
      </c>
      <c r="M6919" s="20">
        <f t="shared" ref="M6919:M6982" si="1085">MONTH(D6919)</f>
        <v>10</v>
      </c>
      <c r="N6919" s="19">
        <v>4260</v>
      </c>
      <c r="O6919" s="4">
        <f>MATCH(N6919-1,'Supply Data'!$K$12:$K$17)+1</f>
        <v>4</v>
      </c>
      <c r="P6919">
        <f>INDEX('Supply Data'!$L$12:$L$17,'Demand Data'!O6919)</f>
        <v>50</v>
      </c>
      <c r="R6919" t="str">
        <f t="shared" ref="R6919:R6982" si="1086">TEXT(D6919,"dd-mmm-yy ddddd")&amp;" "&amp;I6919</f>
        <v>15-Oct-08 Wednesday 2</v>
      </c>
    </row>
    <row r="6920" spans="4:18" x14ac:dyDescent="0.35">
      <c r="D6920" s="21">
        <f t="shared" ref="D6920:D6983" si="1087">D6919+1/24</f>
        <v>39736.083333316565</v>
      </c>
      <c r="E6920" s="21" t="b">
        <f t="shared" si="1080"/>
        <v>0</v>
      </c>
      <c r="F6920" s="21" t="b">
        <f t="shared" si="1081"/>
        <v>0</v>
      </c>
      <c r="G6920" s="20">
        <f t="shared" si="1082"/>
        <v>1</v>
      </c>
      <c r="H6920" s="20">
        <f t="shared" si="1083"/>
        <v>24</v>
      </c>
      <c r="I6920" s="20">
        <f t="shared" ref="I6920:I6983" si="1088">IF(I6919&gt;=H6920,1,I6919+1)</f>
        <v>3</v>
      </c>
      <c r="J6920" s="21">
        <f t="shared" ref="J6920:J6983" si="1089">IF(I6920=1,J6919+1,J6919)</f>
        <v>39736</v>
      </c>
      <c r="K6920" s="21"/>
      <c r="L6920" s="21" t="str">
        <f t="shared" si="1084"/>
        <v>Wednesday</v>
      </c>
      <c r="M6920" s="20">
        <f t="shared" si="1085"/>
        <v>10</v>
      </c>
      <c r="N6920" s="19">
        <v>4131</v>
      </c>
      <c r="O6920" s="4">
        <f>MATCH(N6920-1,'Supply Data'!$K$12:$K$17)+1</f>
        <v>4</v>
      </c>
      <c r="P6920">
        <f>INDEX('Supply Data'!$L$12:$L$17,'Demand Data'!O6920)</f>
        <v>50</v>
      </c>
      <c r="R6920" t="str">
        <f t="shared" si="1086"/>
        <v>15-Oct-08 Wednesday 3</v>
      </c>
    </row>
    <row r="6921" spans="4:18" x14ac:dyDescent="0.35">
      <c r="D6921" s="21">
        <f t="shared" si="1087"/>
        <v>39736.124999983229</v>
      </c>
      <c r="E6921" s="21" t="b">
        <f t="shared" si="1080"/>
        <v>0</v>
      </c>
      <c r="F6921" s="21" t="b">
        <f t="shared" si="1081"/>
        <v>0</v>
      </c>
      <c r="G6921" s="20">
        <f t="shared" si="1082"/>
        <v>1</v>
      </c>
      <c r="H6921" s="20">
        <f t="shared" si="1083"/>
        <v>24</v>
      </c>
      <c r="I6921" s="20">
        <f t="shared" si="1088"/>
        <v>4</v>
      </c>
      <c r="J6921" s="21">
        <f t="shared" si="1089"/>
        <v>39736</v>
      </c>
      <c r="K6921" s="21"/>
      <c r="L6921" s="21" t="str">
        <f t="shared" si="1084"/>
        <v>Wednesday</v>
      </c>
      <c r="M6921" s="20">
        <f t="shared" si="1085"/>
        <v>10</v>
      </c>
      <c r="N6921" s="19">
        <v>4048.5</v>
      </c>
      <c r="O6921" s="4">
        <f>MATCH(N6921-1,'Supply Data'!$K$12:$K$17)+1</f>
        <v>4</v>
      </c>
      <c r="P6921">
        <f>INDEX('Supply Data'!$L$12:$L$17,'Demand Data'!O6921)</f>
        <v>50</v>
      </c>
      <c r="R6921" t="str">
        <f t="shared" si="1086"/>
        <v>15-Oct-08 Wednesday 4</v>
      </c>
    </row>
    <row r="6922" spans="4:18" x14ac:dyDescent="0.35">
      <c r="D6922" s="21">
        <f t="shared" si="1087"/>
        <v>39736.166666649893</v>
      </c>
      <c r="E6922" s="21" t="b">
        <f t="shared" si="1080"/>
        <v>0</v>
      </c>
      <c r="F6922" s="21" t="b">
        <f t="shared" si="1081"/>
        <v>0</v>
      </c>
      <c r="G6922" s="20">
        <f t="shared" si="1082"/>
        <v>1</v>
      </c>
      <c r="H6922" s="20">
        <f t="shared" si="1083"/>
        <v>24</v>
      </c>
      <c r="I6922" s="20">
        <f t="shared" si="1088"/>
        <v>5</v>
      </c>
      <c r="J6922" s="21">
        <f t="shared" si="1089"/>
        <v>39736</v>
      </c>
      <c r="K6922" s="21"/>
      <c r="L6922" s="21" t="str">
        <f t="shared" si="1084"/>
        <v>Wednesday</v>
      </c>
      <c r="M6922" s="20">
        <f t="shared" si="1085"/>
        <v>10</v>
      </c>
      <c r="N6922" s="19">
        <v>4209</v>
      </c>
      <c r="O6922" s="4">
        <f>MATCH(N6922-1,'Supply Data'!$K$12:$K$17)+1</f>
        <v>4</v>
      </c>
      <c r="P6922">
        <f>INDEX('Supply Data'!$L$12:$L$17,'Demand Data'!O6922)</f>
        <v>50</v>
      </c>
      <c r="R6922" t="str">
        <f t="shared" si="1086"/>
        <v>15-Oct-08 Wednesday 5</v>
      </c>
    </row>
    <row r="6923" spans="4:18" x14ac:dyDescent="0.35">
      <c r="D6923" s="21">
        <f t="shared" si="1087"/>
        <v>39736.208333316557</v>
      </c>
      <c r="E6923" s="21" t="b">
        <f t="shared" si="1080"/>
        <v>0</v>
      </c>
      <c r="F6923" s="21" t="b">
        <f t="shared" si="1081"/>
        <v>0</v>
      </c>
      <c r="G6923" s="20">
        <f t="shared" si="1082"/>
        <v>1</v>
      </c>
      <c r="H6923" s="20">
        <f t="shared" si="1083"/>
        <v>24</v>
      </c>
      <c r="I6923" s="20">
        <f t="shared" si="1088"/>
        <v>6</v>
      </c>
      <c r="J6923" s="21">
        <f t="shared" si="1089"/>
        <v>39736</v>
      </c>
      <c r="K6923" s="21"/>
      <c r="L6923" s="21" t="str">
        <f t="shared" si="1084"/>
        <v>Wednesday</v>
      </c>
      <c r="M6923" s="20">
        <f t="shared" si="1085"/>
        <v>10</v>
      </c>
      <c r="N6923" s="19">
        <v>4339.5</v>
      </c>
      <c r="O6923" s="4">
        <f>MATCH(N6923-1,'Supply Data'!$K$12:$K$17)+1</f>
        <v>4</v>
      </c>
      <c r="P6923">
        <f>INDEX('Supply Data'!$L$12:$L$17,'Demand Data'!O6923)</f>
        <v>50</v>
      </c>
      <c r="R6923" t="str">
        <f t="shared" si="1086"/>
        <v>15-Oct-08 Wednesday 6</v>
      </c>
    </row>
    <row r="6924" spans="4:18" x14ac:dyDescent="0.35">
      <c r="D6924" s="21">
        <f t="shared" si="1087"/>
        <v>39736.249999983222</v>
      </c>
      <c r="E6924" s="21" t="b">
        <f t="shared" si="1080"/>
        <v>0</v>
      </c>
      <c r="F6924" s="21" t="b">
        <f t="shared" si="1081"/>
        <v>0</v>
      </c>
      <c r="G6924" s="20">
        <f t="shared" si="1082"/>
        <v>1</v>
      </c>
      <c r="H6924" s="20">
        <f t="shared" si="1083"/>
        <v>24</v>
      </c>
      <c r="I6924" s="20">
        <f t="shared" si="1088"/>
        <v>7</v>
      </c>
      <c r="J6924" s="21">
        <f t="shared" si="1089"/>
        <v>39736</v>
      </c>
      <c r="K6924" s="21"/>
      <c r="L6924" s="21" t="str">
        <f t="shared" si="1084"/>
        <v>Wednesday</v>
      </c>
      <c r="M6924" s="20">
        <f t="shared" si="1085"/>
        <v>10</v>
      </c>
      <c r="N6924" s="19">
        <v>4395</v>
      </c>
      <c r="O6924" s="4">
        <f>MATCH(N6924-1,'Supply Data'!$K$12:$K$17)+1</f>
        <v>4</v>
      </c>
      <c r="P6924">
        <f>INDEX('Supply Data'!$L$12:$L$17,'Demand Data'!O6924)</f>
        <v>50</v>
      </c>
      <c r="R6924" t="str">
        <f t="shared" si="1086"/>
        <v>15-Oct-08 Wednesday 7</v>
      </c>
    </row>
    <row r="6925" spans="4:18" x14ac:dyDescent="0.35">
      <c r="D6925" s="21">
        <f t="shared" si="1087"/>
        <v>39736.291666649886</v>
      </c>
      <c r="E6925" s="21" t="b">
        <f t="shared" si="1080"/>
        <v>0</v>
      </c>
      <c r="F6925" s="21" t="b">
        <f t="shared" si="1081"/>
        <v>0</v>
      </c>
      <c r="G6925" s="20">
        <f t="shared" si="1082"/>
        <v>1</v>
      </c>
      <c r="H6925" s="20">
        <f t="shared" si="1083"/>
        <v>24</v>
      </c>
      <c r="I6925" s="20">
        <f t="shared" si="1088"/>
        <v>8</v>
      </c>
      <c r="J6925" s="21">
        <f t="shared" si="1089"/>
        <v>39736</v>
      </c>
      <c r="K6925" s="21"/>
      <c r="L6925" s="21" t="str">
        <f t="shared" si="1084"/>
        <v>Wednesday</v>
      </c>
      <c r="M6925" s="20">
        <f t="shared" si="1085"/>
        <v>10</v>
      </c>
      <c r="N6925" s="19">
        <v>5163</v>
      </c>
      <c r="O6925" s="4">
        <f>MATCH(N6925-1,'Supply Data'!$K$12:$K$17)+1</f>
        <v>5</v>
      </c>
      <c r="P6925">
        <f>INDEX('Supply Data'!$L$12:$L$17,'Demand Data'!O6925)</f>
        <v>75</v>
      </c>
      <c r="R6925" t="str">
        <f t="shared" si="1086"/>
        <v>15-Oct-08 Wednesday 8</v>
      </c>
    </row>
    <row r="6926" spans="4:18" x14ac:dyDescent="0.35">
      <c r="D6926" s="21">
        <f t="shared" si="1087"/>
        <v>39736.33333331655</v>
      </c>
      <c r="E6926" s="21" t="b">
        <f t="shared" si="1080"/>
        <v>0</v>
      </c>
      <c r="F6926" s="21" t="b">
        <f t="shared" si="1081"/>
        <v>0</v>
      </c>
      <c r="G6926" s="20">
        <f t="shared" si="1082"/>
        <v>1</v>
      </c>
      <c r="H6926" s="20">
        <f t="shared" si="1083"/>
        <v>24</v>
      </c>
      <c r="I6926" s="20">
        <f t="shared" si="1088"/>
        <v>9</v>
      </c>
      <c r="J6926" s="21">
        <f t="shared" si="1089"/>
        <v>39736</v>
      </c>
      <c r="K6926" s="21"/>
      <c r="L6926" s="21" t="str">
        <f t="shared" si="1084"/>
        <v>Wednesday</v>
      </c>
      <c r="M6926" s="20">
        <f t="shared" si="1085"/>
        <v>10</v>
      </c>
      <c r="N6926" s="19">
        <v>5623.5</v>
      </c>
      <c r="O6926" s="4">
        <f>MATCH(N6926-1,'Supply Data'!$K$12:$K$17)+1</f>
        <v>5</v>
      </c>
      <c r="P6926">
        <f>INDEX('Supply Data'!$L$12:$L$17,'Demand Data'!O6926)</f>
        <v>75</v>
      </c>
      <c r="R6926" t="str">
        <f t="shared" si="1086"/>
        <v>15-Oct-08 Wednesday 9</v>
      </c>
    </row>
    <row r="6927" spans="4:18" x14ac:dyDescent="0.35">
      <c r="D6927" s="21">
        <f t="shared" si="1087"/>
        <v>39736.374999983214</v>
      </c>
      <c r="E6927" s="21" t="b">
        <f t="shared" si="1080"/>
        <v>0</v>
      </c>
      <c r="F6927" s="21" t="b">
        <f t="shared" si="1081"/>
        <v>0</v>
      </c>
      <c r="G6927" s="20">
        <f t="shared" si="1082"/>
        <v>1</v>
      </c>
      <c r="H6927" s="20">
        <f t="shared" si="1083"/>
        <v>24</v>
      </c>
      <c r="I6927" s="20">
        <f t="shared" si="1088"/>
        <v>10</v>
      </c>
      <c r="J6927" s="21">
        <f t="shared" si="1089"/>
        <v>39736</v>
      </c>
      <c r="K6927" s="21"/>
      <c r="L6927" s="21" t="str">
        <f t="shared" si="1084"/>
        <v>Wednesday</v>
      </c>
      <c r="M6927" s="20">
        <f t="shared" si="1085"/>
        <v>10</v>
      </c>
      <c r="N6927" s="19">
        <v>5929.5</v>
      </c>
      <c r="O6927" s="4">
        <f>MATCH(N6927-1,'Supply Data'!$K$12:$K$17)+1</f>
        <v>5</v>
      </c>
      <c r="P6927">
        <f>INDEX('Supply Data'!$L$12:$L$17,'Demand Data'!O6927)</f>
        <v>75</v>
      </c>
      <c r="R6927" t="str">
        <f t="shared" si="1086"/>
        <v>15-Oct-08 Wednesday 10</v>
      </c>
    </row>
    <row r="6928" spans="4:18" x14ac:dyDescent="0.35">
      <c r="D6928" s="21">
        <f t="shared" si="1087"/>
        <v>39736.416666649879</v>
      </c>
      <c r="E6928" s="21" t="b">
        <f t="shared" si="1080"/>
        <v>0</v>
      </c>
      <c r="F6928" s="21" t="b">
        <f t="shared" si="1081"/>
        <v>0</v>
      </c>
      <c r="G6928" s="20">
        <f t="shared" si="1082"/>
        <v>1</v>
      </c>
      <c r="H6928" s="20">
        <f t="shared" si="1083"/>
        <v>24</v>
      </c>
      <c r="I6928" s="20">
        <f t="shared" si="1088"/>
        <v>11</v>
      </c>
      <c r="J6928" s="21">
        <f t="shared" si="1089"/>
        <v>39736</v>
      </c>
      <c r="K6928" s="21"/>
      <c r="L6928" s="21" t="str">
        <f t="shared" si="1084"/>
        <v>Wednesday</v>
      </c>
      <c r="M6928" s="20">
        <f t="shared" si="1085"/>
        <v>10</v>
      </c>
      <c r="N6928" s="19">
        <v>6093</v>
      </c>
      <c r="O6928" s="4">
        <f>MATCH(N6928-1,'Supply Data'!$K$12:$K$17)+1</f>
        <v>5</v>
      </c>
      <c r="P6928">
        <f>INDEX('Supply Data'!$L$12:$L$17,'Demand Data'!O6928)</f>
        <v>75</v>
      </c>
      <c r="R6928" t="str">
        <f t="shared" si="1086"/>
        <v>15-Oct-08 Wednesday 11</v>
      </c>
    </row>
    <row r="6929" spans="4:18" x14ac:dyDescent="0.35">
      <c r="D6929" s="21">
        <f t="shared" si="1087"/>
        <v>39736.458333316543</v>
      </c>
      <c r="E6929" s="21" t="b">
        <f t="shared" si="1080"/>
        <v>0</v>
      </c>
      <c r="F6929" s="21" t="b">
        <f t="shared" si="1081"/>
        <v>0</v>
      </c>
      <c r="G6929" s="20">
        <f t="shared" si="1082"/>
        <v>1</v>
      </c>
      <c r="H6929" s="20">
        <f t="shared" si="1083"/>
        <v>24</v>
      </c>
      <c r="I6929" s="20">
        <f t="shared" si="1088"/>
        <v>12</v>
      </c>
      <c r="J6929" s="21">
        <f t="shared" si="1089"/>
        <v>39736</v>
      </c>
      <c r="K6929" s="21"/>
      <c r="L6929" s="21" t="str">
        <f t="shared" si="1084"/>
        <v>Wednesday</v>
      </c>
      <c r="M6929" s="20">
        <f t="shared" si="1085"/>
        <v>10</v>
      </c>
      <c r="N6929" s="19">
        <v>5911.5</v>
      </c>
      <c r="O6929" s="4">
        <f>MATCH(N6929-1,'Supply Data'!$K$12:$K$17)+1</f>
        <v>5</v>
      </c>
      <c r="P6929">
        <f>INDEX('Supply Data'!$L$12:$L$17,'Demand Data'!O6929)</f>
        <v>75</v>
      </c>
      <c r="R6929" t="str">
        <f t="shared" si="1086"/>
        <v>15-Oct-08 Wednesday 12</v>
      </c>
    </row>
    <row r="6930" spans="4:18" x14ac:dyDescent="0.35">
      <c r="D6930" s="21">
        <f t="shared" si="1087"/>
        <v>39736.499999983207</v>
      </c>
      <c r="E6930" s="21" t="b">
        <f t="shared" si="1080"/>
        <v>0</v>
      </c>
      <c r="F6930" s="21" t="b">
        <f t="shared" si="1081"/>
        <v>0</v>
      </c>
      <c r="G6930" s="20">
        <f t="shared" si="1082"/>
        <v>1</v>
      </c>
      <c r="H6930" s="20">
        <f t="shared" si="1083"/>
        <v>24</v>
      </c>
      <c r="I6930" s="20">
        <f t="shared" si="1088"/>
        <v>13</v>
      </c>
      <c r="J6930" s="21">
        <f t="shared" si="1089"/>
        <v>39736</v>
      </c>
      <c r="K6930" s="21"/>
      <c r="L6930" s="21" t="str">
        <f t="shared" si="1084"/>
        <v>Wednesday</v>
      </c>
      <c r="M6930" s="20">
        <f t="shared" si="1085"/>
        <v>10</v>
      </c>
      <c r="N6930" s="19">
        <v>6028.5</v>
      </c>
      <c r="O6930" s="4">
        <f>MATCH(N6930-1,'Supply Data'!$K$12:$K$17)+1</f>
        <v>5</v>
      </c>
      <c r="P6930">
        <f>INDEX('Supply Data'!$L$12:$L$17,'Demand Data'!O6930)</f>
        <v>75</v>
      </c>
      <c r="R6930" t="str">
        <f t="shared" si="1086"/>
        <v>15-Oct-08 Wednesday 13</v>
      </c>
    </row>
    <row r="6931" spans="4:18" x14ac:dyDescent="0.35">
      <c r="D6931" s="21">
        <f t="shared" si="1087"/>
        <v>39736.541666649871</v>
      </c>
      <c r="E6931" s="21" t="b">
        <f t="shared" si="1080"/>
        <v>0</v>
      </c>
      <c r="F6931" s="21" t="b">
        <f t="shared" si="1081"/>
        <v>0</v>
      </c>
      <c r="G6931" s="20">
        <f t="shared" si="1082"/>
        <v>1</v>
      </c>
      <c r="H6931" s="20">
        <f t="shared" si="1083"/>
        <v>24</v>
      </c>
      <c r="I6931" s="20">
        <f t="shared" si="1088"/>
        <v>14</v>
      </c>
      <c r="J6931" s="21">
        <f t="shared" si="1089"/>
        <v>39736</v>
      </c>
      <c r="K6931" s="21"/>
      <c r="L6931" s="21" t="str">
        <f t="shared" si="1084"/>
        <v>Wednesday</v>
      </c>
      <c r="M6931" s="20">
        <f t="shared" si="1085"/>
        <v>10</v>
      </c>
      <c r="N6931" s="19">
        <v>6096</v>
      </c>
      <c r="O6931" s="4">
        <f>MATCH(N6931-1,'Supply Data'!$K$12:$K$17)+1</f>
        <v>5</v>
      </c>
      <c r="P6931">
        <f>INDEX('Supply Data'!$L$12:$L$17,'Demand Data'!O6931)</f>
        <v>75</v>
      </c>
      <c r="R6931" t="str">
        <f t="shared" si="1086"/>
        <v>15-Oct-08 Wednesday 14</v>
      </c>
    </row>
    <row r="6932" spans="4:18" x14ac:dyDescent="0.35">
      <c r="D6932" s="21">
        <f t="shared" si="1087"/>
        <v>39736.583333316536</v>
      </c>
      <c r="E6932" s="21" t="b">
        <f t="shared" si="1080"/>
        <v>0</v>
      </c>
      <c r="F6932" s="21" t="b">
        <f t="shared" si="1081"/>
        <v>0</v>
      </c>
      <c r="G6932" s="20">
        <f t="shared" si="1082"/>
        <v>1</v>
      </c>
      <c r="H6932" s="20">
        <f t="shared" si="1083"/>
        <v>24</v>
      </c>
      <c r="I6932" s="20">
        <f t="shared" si="1088"/>
        <v>15</v>
      </c>
      <c r="J6932" s="21">
        <f t="shared" si="1089"/>
        <v>39736</v>
      </c>
      <c r="K6932" s="21"/>
      <c r="L6932" s="21" t="str">
        <f t="shared" si="1084"/>
        <v>Wednesday</v>
      </c>
      <c r="M6932" s="20">
        <f t="shared" si="1085"/>
        <v>10</v>
      </c>
      <c r="N6932" s="19">
        <v>6009</v>
      </c>
      <c r="O6932" s="4">
        <f>MATCH(N6932-1,'Supply Data'!$K$12:$K$17)+1</f>
        <v>5</v>
      </c>
      <c r="P6932">
        <f>INDEX('Supply Data'!$L$12:$L$17,'Demand Data'!O6932)</f>
        <v>75</v>
      </c>
      <c r="R6932" t="str">
        <f t="shared" si="1086"/>
        <v>15-Oct-08 Wednesday 15</v>
      </c>
    </row>
    <row r="6933" spans="4:18" x14ac:dyDescent="0.35">
      <c r="D6933" s="21">
        <f t="shared" si="1087"/>
        <v>39736.6249999832</v>
      </c>
      <c r="E6933" s="21" t="b">
        <f t="shared" si="1080"/>
        <v>0</v>
      </c>
      <c r="F6933" s="21" t="b">
        <f t="shared" si="1081"/>
        <v>0</v>
      </c>
      <c r="G6933" s="20">
        <f t="shared" si="1082"/>
        <v>1</v>
      </c>
      <c r="H6933" s="20">
        <f t="shared" si="1083"/>
        <v>24</v>
      </c>
      <c r="I6933" s="20">
        <f t="shared" si="1088"/>
        <v>16</v>
      </c>
      <c r="J6933" s="21">
        <f t="shared" si="1089"/>
        <v>39736</v>
      </c>
      <c r="K6933" s="21"/>
      <c r="L6933" s="21" t="str">
        <f t="shared" si="1084"/>
        <v>Wednesday</v>
      </c>
      <c r="M6933" s="20">
        <f t="shared" si="1085"/>
        <v>10</v>
      </c>
      <c r="N6933" s="19">
        <v>5908.5</v>
      </c>
      <c r="O6933" s="4">
        <f>MATCH(N6933-1,'Supply Data'!$K$12:$K$17)+1</f>
        <v>5</v>
      </c>
      <c r="P6933">
        <f>INDEX('Supply Data'!$L$12:$L$17,'Demand Data'!O6933)</f>
        <v>75</v>
      </c>
      <c r="R6933" t="str">
        <f t="shared" si="1086"/>
        <v>15-Oct-08 Wednesday 16</v>
      </c>
    </row>
    <row r="6934" spans="4:18" x14ac:dyDescent="0.35">
      <c r="D6934" s="21">
        <f t="shared" si="1087"/>
        <v>39736.666666649864</v>
      </c>
      <c r="E6934" s="21" t="b">
        <f t="shared" si="1080"/>
        <v>0</v>
      </c>
      <c r="F6934" s="21" t="b">
        <f t="shared" si="1081"/>
        <v>0</v>
      </c>
      <c r="G6934" s="20">
        <f t="shared" si="1082"/>
        <v>1</v>
      </c>
      <c r="H6934" s="20">
        <f t="shared" si="1083"/>
        <v>24</v>
      </c>
      <c r="I6934" s="20">
        <f t="shared" si="1088"/>
        <v>17</v>
      </c>
      <c r="J6934" s="21">
        <f t="shared" si="1089"/>
        <v>39736</v>
      </c>
      <c r="K6934" s="21"/>
      <c r="L6934" s="21" t="str">
        <f t="shared" si="1084"/>
        <v>Wednesday</v>
      </c>
      <c r="M6934" s="20">
        <f t="shared" si="1085"/>
        <v>10</v>
      </c>
      <c r="N6934" s="19">
        <v>5802</v>
      </c>
      <c r="O6934" s="4">
        <f>MATCH(N6934-1,'Supply Data'!$K$12:$K$17)+1</f>
        <v>5</v>
      </c>
      <c r="P6934">
        <f>INDEX('Supply Data'!$L$12:$L$17,'Demand Data'!O6934)</f>
        <v>75</v>
      </c>
      <c r="R6934" t="str">
        <f t="shared" si="1086"/>
        <v>15-Oct-08 Wednesday 17</v>
      </c>
    </row>
    <row r="6935" spans="4:18" x14ac:dyDescent="0.35">
      <c r="D6935" s="21">
        <f t="shared" si="1087"/>
        <v>39736.708333316528</v>
      </c>
      <c r="E6935" s="21" t="b">
        <f t="shared" si="1080"/>
        <v>0</v>
      </c>
      <c r="F6935" s="21" t="b">
        <f t="shared" si="1081"/>
        <v>0</v>
      </c>
      <c r="G6935" s="20">
        <f t="shared" si="1082"/>
        <v>1</v>
      </c>
      <c r="H6935" s="20">
        <f t="shared" si="1083"/>
        <v>24</v>
      </c>
      <c r="I6935" s="20">
        <f t="shared" si="1088"/>
        <v>18</v>
      </c>
      <c r="J6935" s="21">
        <f t="shared" si="1089"/>
        <v>39736</v>
      </c>
      <c r="K6935" s="21"/>
      <c r="L6935" s="21" t="str">
        <f t="shared" si="1084"/>
        <v>Wednesday</v>
      </c>
      <c r="M6935" s="20">
        <f t="shared" si="1085"/>
        <v>10</v>
      </c>
      <c r="N6935" s="19">
        <v>6313.5</v>
      </c>
      <c r="O6935" s="4">
        <f>MATCH(N6935-1,'Supply Data'!$K$12:$K$17)+1</f>
        <v>6</v>
      </c>
      <c r="P6935">
        <f>INDEX('Supply Data'!$L$12:$L$17,'Demand Data'!O6935)</f>
        <v>90</v>
      </c>
      <c r="R6935" t="str">
        <f t="shared" si="1086"/>
        <v>15-Oct-08 Wednesday 18</v>
      </c>
    </row>
    <row r="6936" spans="4:18" x14ac:dyDescent="0.35">
      <c r="D6936" s="21">
        <f t="shared" si="1087"/>
        <v>39736.749999983193</v>
      </c>
      <c r="E6936" s="21" t="b">
        <f t="shared" si="1080"/>
        <v>0</v>
      </c>
      <c r="F6936" s="21" t="b">
        <f t="shared" si="1081"/>
        <v>0</v>
      </c>
      <c r="G6936" s="20">
        <f t="shared" si="1082"/>
        <v>1</v>
      </c>
      <c r="H6936" s="20">
        <f t="shared" si="1083"/>
        <v>24</v>
      </c>
      <c r="I6936" s="20">
        <f t="shared" si="1088"/>
        <v>19</v>
      </c>
      <c r="J6936" s="21">
        <f t="shared" si="1089"/>
        <v>39736</v>
      </c>
      <c r="K6936" s="21"/>
      <c r="L6936" s="21" t="str">
        <f t="shared" si="1084"/>
        <v>Wednesday</v>
      </c>
      <c r="M6936" s="20">
        <f t="shared" si="1085"/>
        <v>10</v>
      </c>
      <c r="N6936" s="19">
        <v>6219</v>
      </c>
      <c r="O6936" s="4">
        <f>MATCH(N6936-1,'Supply Data'!$K$12:$K$17)+1</f>
        <v>5</v>
      </c>
      <c r="P6936">
        <f>INDEX('Supply Data'!$L$12:$L$17,'Demand Data'!O6936)</f>
        <v>75</v>
      </c>
      <c r="R6936" t="str">
        <f t="shared" si="1086"/>
        <v>15-Oct-08 Wednesday 19</v>
      </c>
    </row>
    <row r="6937" spans="4:18" x14ac:dyDescent="0.35">
      <c r="D6937" s="21">
        <f t="shared" si="1087"/>
        <v>39736.791666649857</v>
      </c>
      <c r="E6937" s="21" t="b">
        <f t="shared" si="1080"/>
        <v>0</v>
      </c>
      <c r="F6937" s="21" t="b">
        <f t="shared" si="1081"/>
        <v>0</v>
      </c>
      <c r="G6937" s="20">
        <f t="shared" si="1082"/>
        <v>1</v>
      </c>
      <c r="H6937" s="20">
        <f t="shared" si="1083"/>
        <v>24</v>
      </c>
      <c r="I6937" s="20">
        <f t="shared" si="1088"/>
        <v>20</v>
      </c>
      <c r="J6937" s="21">
        <f t="shared" si="1089"/>
        <v>39736</v>
      </c>
      <c r="K6937" s="21"/>
      <c r="L6937" s="21" t="str">
        <f t="shared" si="1084"/>
        <v>Wednesday</v>
      </c>
      <c r="M6937" s="20">
        <f t="shared" si="1085"/>
        <v>10</v>
      </c>
      <c r="N6937" s="19">
        <v>6010.5</v>
      </c>
      <c r="O6937" s="4">
        <f>MATCH(N6937-1,'Supply Data'!$K$12:$K$17)+1</f>
        <v>5</v>
      </c>
      <c r="P6937">
        <f>INDEX('Supply Data'!$L$12:$L$17,'Demand Data'!O6937)</f>
        <v>75</v>
      </c>
      <c r="R6937" t="str">
        <f t="shared" si="1086"/>
        <v>15-Oct-08 Wednesday 20</v>
      </c>
    </row>
    <row r="6938" spans="4:18" x14ac:dyDescent="0.35">
      <c r="D6938" s="21">
        <f t="shared" si="1087"/>
        <v>39736.833333316521</v>
      </c>
      <c r="E6938" s="21" t="b">
        <f t="shared" si="1080"/>
        <v>0</v>
      </c>
      <c r="F6938" s="21" t="b">
        <f t="shared" si="1081"/>
        <v>0</v>
      </c>
      <c r="G6938" s="20">
        <f t="shared" si="1082"/>
        <v>1</v>
      </c>
      <c r="H6938" s="20">
        <f t="shared" si="1083"/>
        <v>24</v>
      </c>
      <c r="I6938" s="20">
        <f t="shared" si="1088"/>
        <v>21</v>
      </c>
      <c r="J6938" s="21">
        <f t="shared" si="1089"/>
        <v>39736</v>
      </c>
      <c r="K6938" s="21"/>
      <c r="L6938" s="21" t="str">
        <f t="shared" si="1084"/>
        <v>Wednesday</v>
      </c>
      <c r="M6938" s="20">
        <f t="shared" si="1085"/>
        <v>10</v>
      </c>
      <c r="N6938" s="19">
        <v>5856</v>
      </c>
      <c r="O6938" s="4">
        <f>MATCH(N6938-1,'Supply Data'!$K$12:$K$17)+1</f>
        <v>5</v>
      </c>
      <c r="P6938">
        <f>INDEX('Supply Data'!$L$12:$L$17,'Demand Data'!O6938)</f>
        <v>75</v>
      </c>
      <c r="R6938" t="str">
        <f t="shared" si="1086"/>
        <v>15-Oct-08 Wednesday 21</v>
      </c>
    </row>
    <row r="6939" spans="4:18" x14ac:dyDescent="0.35">
      <c r="D6939" s="21">
        <f t="shared" si="1087"/>
        <v>39736.874999983185</v>
      </c>
      <c r="E6939" s="21" t="b">
        <f t="shared" si="1080"/>
        <v>0</v>
      </c>
      <c r="F6939" s="21" t="b">
        <f t="shared" si="1081"/>
        <v>0</v>
      </c>
      <c r="G6939" s="20">
        <f t="shared" si="1082"/>
        <v>1</v>
      </c>
      <c r="H6939" s="20">
        <f t="shared" si="1083"/>
        <v>24</v>
      </c>
      <c r="I6939" s="20">
        <f t="shared" si="1088"/>
        <v>22</v>
      </c>
      <c r="J6939" s="21">
        <f t="shared" si="1089"/>
        <v>39736</v>
      </c>
      <c r="K6939" s="21"/>
      <c r="L6939" s="21" t="str">
        <f t="shared" si="1084"/>
        <v>Wednesday</v>
      </c>
      <c r="M6939" s="20">
        <f t="shared" si="1085"/>
        <v>10</v>
      </c>
      <c r="N6939" s="19">
        <v>5161.5</v>
      </c>
      <c r="O6939" s="4">
        <f>MATCH(N6939-1,'Supply Data'!$K$12:$K$17)+1</f>
        <v>5</v>
      </c>
      <c r="P6939">
        <f>INDEX('Supply Data'!$L$12:$L$17,'Demand Data'!O6939)</f>
        <v>75</v>
      </c>
      <c r="R6939" t="str">
        <f t="shared" si="1086"/>
        <v>15-Oct-08 Wednesday 22</v>
      </c>
    </row>
    <row r="6940" spans="4:18" x14ac:dyDescent="0.35">
      <c r="D6940" s="21">
        <f t="shared" si="1087"/>
        <v>39736.91666664985</v>
      </c>
      <c r="E6940" s="21" t="b">
        <f t="shared" si="1080"/>
        <v>0</v>
      </c>
      <c r="F6940" s="21" t="b">
        <f t="shared" si="1081"/>
        <v>0</v>
      </c>
      <c r="G6940" s="20">
        <f t="shared" si="1082"/>
        <v>1</v>
      </c>
      <c r="H6940" s="20">
        <f t="shared" si="1083"/>
        <v>24</v>
      </c>
      <c r="I6940" s="20">
        <f t="shared" si="1088"/>
        <v>23</v>
      </c>
      <c r="J6940" s="21">
        <f t="shared" si="1089"/>
        <v>39736</v>
      </c>
      <c r="K6940" s="21"/>
      <c r="L6940" s="21" t="str">
        <f t="shared" si="1084"/>
        <v>Wednesday</v>
      </c>
      <c r="M6940" s="20">
        <f t="shared" si="1085"/>
        <v>10</v>
      </c>
      <c r="N6940" s="19">
        <v>4797</v>
      </c>
      <c r="O6940" s="4">
        <f>MATCH(N6940-1,'Supply Data'!$K$12:$K$17)+1</f>
        <v>4</v>
      </c>
      <c r="P6940">
        <f>INDEX('Supply Data'!$L$12:$L$17,'Demand Data'!O6940)</f>
        <v>50</v>
      </c>
      <c r="R6940" t="str">
        <f t="shared" si="1086"/>
        <v>15-Oct-08 Wednesday 23</v>
      </c>
    </row>
    <row r="6941" spans="4:18" x14ac:dyDescent="0.35">
      <c r="D6941" s="21">
        <f t="shared" si="1087"/>
        <v>39736.958333316514</v>
      </c>
      <c r="E6941" s="21" t="b">
        <f t="shared" si="1080"/>
        <v>0</v>
      </c>
      <c r="F6941" s="21" t="b">
        <f t="shared" si="1081"/>
        <v>0</v>
      </c>
      <c r="G6941" s="20">
        <f t="shared" si="1082"/>
        <v>1</v>
      </c>
      <c r="H6941" s="20">
        <f t="shared" si="1083"/>
        <v>24</v>
      </c>
      <c r="I6941" s="20">
        <f t="shared" si="1088"/>
        <v>24</v>
      </c>
      <c r="J6941" s="21">
        <f t="shared" si="1089"/>
        <v>39736</v>
      </c>
      <c r="K6941" s="21"/>
      <c r="L6941" s="21" t="str">
        <f t="shared" si="1084"/>
        <v>Wednesday</v>
      </c>
      <c r="M6941" s="20">
        <f t="shared" si="1085"/>
        <v>10</v>
      </c>
      <c r="N6941" s="19">
        <v>4509</v>
      </c>
      <c r="O6941" s="4">
        <f>MATCH(N6941-1,'Supply Data'!$K$12:$K$17)+1</f>
        <v>4</v>
      </c>
      <c r="P6941">
        <f>INDEX('Supply Data'!$L$12:$L$17,'Demand Data'!O6941)</f>
        <v>50</v>
      </c>
      <c r="R6941" t="str">
        <f t="shared" si="1086"/>
        <v>15-Oct-08 Wednesday 24</v>
      </c>
    </row>
    <row r="6942" spans="4:18" x14ac:dyDescent="0.35">
      <c r="D6942" s="21">
        <f t="shared" si="1087"/>
        <v>39736.999999983178</v>
      </c>
      <c r="E6942" s="21" t="b">
        <f t="shared" si="1080"/>
        <v>0</v>
      </c>
      <c r="F6942" s="21" t="b">
        <f t="shared" si="1081"/>
        <v>0</v>
      </c>
      <c r="G6942" s="20">
        <f t="shared" si="1082"/>
        <v>1</v>
      </c>
      <c r="H6942" s="20">
        <f t="shared" si="1083"/>
        <v>24</v>
      </c>
      <c r="I6942" s="20">
        <f t="shared" si="1088"/>
        <v>1</v>
      </c>
      <c r="J6942" s="21">
        <f t="shared" si="1089"/>
        <v>39737</v>
      </c>
      <c r="K6942" s="21"/>
      <c r="L6942" s="21" t="str">
        <f t="shared" si="1084"/>
        <v>Thursday</v>
      </c>
      <c r="M6942" s="20">
        <f t="shared" si="1085"/>
        <v>10</v>
      </c>
      <c r="N6942" s="19">
        <v>4369.5</v>
      </c>
      <c r="O6942" s="4">
        <f>MATCH(N6942-1,'Supply Data'!$K$12:$K$17)+1</f>
        <v>4</v>
      </c>
      <c r="P6942">
        <f>INDEX('Supply Data'!$L$12:$L$17,'Demand Data'!O6942)</f>
        <v>50</v>
      </c>
      <c r="R6942" t="str">
        <f t="shared" si="1086"/>
        <v>16-Oct-08 Thursday 1</v>
      </c>
    </row>
    <row r="6943" spans="4:18" x14ac:dyDescent="0.35">
      <c r="D6943" s="21">
        <f t="shared" si="1087"/>
        <v>39737.041666649842</v>
      </c>
      <c r="E6943" s="21" t="b">
        <f t="shared" si="1080"/>
        <v>0</v>
      </c>
      <c r="F6943" s="21" t="b">
        <f t="shared" si="1081"/>
        <v>0</v>
      </c>
      <c r="G6943" s="20">
        <f t="shared" si="1082"/>
        <v>1</v>
      </c>
      <c r="H6943" s="20">
        <f t="shared" si="1083"/>
        <v>24</v>
      </c>
      <c r="I6943" s="20">
        <f t="shared" si="1088"/>
        <v>2</v>
      </c>
      <c r="J6943" s="21">
        <f t="shared" si="1089"/>
        <v>39737</v>
      </c>
      <c r="K6943" s="21"/>
      <c r="L6943" s="21" t="str">
        <f t="shared" si="1084"/>
        <v>Thursday</v>
      </c>
      <c r="M6943" s="20">
        <f t="shared" si="1085"/>
        <v>10</v>
      </c>
      <c r="N6943" s="19">
        <v>4143</v>
      </c>
      <c r="O6943" s="4">
        <f>MATCH(N6943-1,'Supply Data'!$K$12:$K$17)+1</f>
        <v>4</v>
      </c>
      <c r="P6943">
        <f>INDEX('Supply Data'!$L$12:$L$17,'Demand Data'!O6943)</f>
        <v>50</v>
      </c>
      <c r="R6943" t="str">
        <f t="shared" si="1086"/>
        <v>16-Oct-08 Thursday 2</v>
      </c>
    </row>
    <row r="6944" spans="4:18" x14ac:dyDescent="0.35">
      <c r="D6944" s="21">
        <f t="shared" si="1087"/>
        <v>39737.083333316506</v>
      </c>
      <c r="E6944" s="21" t="b">
        <f t="shared" si="1080"/>
        <v>0</v>
      </c>
      <c r="F6944" s="21" t="b">
        <f t="shared" si="1081"/>
        <v>0</v>
      </c>
      <c r="G6944" s="20">
        <f t="shared" si="1082"/>
        <v>1</v>
      </c>
      <c r="H6944" s="20">
        <f t="shared" si="1083"/>
        <v>24</v>
      </c>
      <c r="I6944" s="20">
        <f t="shared" si="1088"/>
        <v>3</v>
      </c>
      <c r="J6944" s="21">
        <f t="shared" si="1089"/>
        <v>39737</v>
      </c>
      <c r="K6944" s="21"/>
      <c r="L6944" s="21" t="str">
        <f t="shared" si="1084"/>
        <v>Thursday</v>
      </c>
      <c r="M6944" s="20">
        <f t="shared" si="1085"/>
        <v>10</v>
      </c>
      <c r="N6944" s="19">
        <v>4123.5</v>
      </c>
      <c r="O6944" s="4">
        <f>MATCH(N6944-1,'Supply Data'!$K$12:$K$17)+1</f>
        <v>4</v>
      </c>
      <c r="P6944">
        <f>INDEX('Supply Data'!$L$12:$L$17,'Demand Data'!O6944)</f>
        <v>50</v>
      </c>
      <c r="R6944" t="str">
        <f t="shared" si="1086"/>
        <v>16-Oct-08 Thursday 3</v>
      </c>
    </row>
    <row r="6945" spans="4:18" x14ac:dyDescent="0.35">
      <c r="D6945" s="21">
        <f t="shared" si="1087"/>
        <v>39737.124999983171</v>
      </c>
      <c r="E6945" s="21" t="b">
        <f t="shared" si="1080"/>
        <v>0</v>
      </c>
      <c r="F6945" s="21" t="b">
        <f t="shared" si="1081"/>
        <v>0</v>
      </c>
      <c r="G6945" s="20">
        <f t="shared" si="1082"/>
        <v>1</v>
      </c>
      <c r="H6945" s="20">
        <f t="shared" si="1083"/>
        <v>24</v>
      </c>
      <c r="I6945" s="20">
        <f t="shared" si="1088"/>
        <v>4</v>
      </c>
      <c r="J6945" s="21">
        <f t="shared" si="1089"/>
        <v>39737</v>
      </c>
      <c r="K6945" s="21"/>
      <c r="L6945" s="21" t="str">
        <f t="shared" si="1084"/>
        <v>Thursday</v>
      </c>
      <c r="M6945" s="20">
        <f t="shared" si="1085"/>
        <v>10</v>
      </c>
      <c r="N6945" s="19">
        <v>4045.5</v>
      </c>
      <c r="O6945" s="4">
        <f>MATCH(N6945-1,'Supply Data'!$K$12:$K$17)+1</f>
        <v>4</v>
      </c>
      <c r="P6945">
        <f>INDEX('Supply Data'!$L$12:$L$17,'Demand Data'!O6945)</f>
        <v>50</v>
      </c>
      <c r="R6945" t="str">
        <f t="shared" si="1086"/>
        <v>16-Oct-08 Thursday 4</v>
      </c>
    </row>
    <row r="6946" spans="4:18" x14ac:dyDescent="0.35">
      <c r="D6946" s="21">
        <f t="shared" si="1087"/>
        <v>39737.166666649835</v>
      </c>
      <c r="E6946" s="21" t="b">
        <f t="shared" si="1080"/>
        <v>0</v>
      </c>
      <c r="F6946" s="21" t="b">
        <f t="shared" si="1081"/>
        <v>0</v>
      </c>
      <c r="G6946" s="20">
        <f t="shared" si="1082"/>
        <v>1</v>
      </c>
      <c r="H6946" s="20">
        <f t="shared" si="1083"/>
        <v>24</v>
      </c>
      <c r="I6946" s="20">
        <f t="shared" si="1088"/>
        <v>5</v>
      </c>
      <c r="J6946" s="21">
        <f t="shared" si="1089"/>
        <v>39737</v>
      </c>
      <c r="K6946" s="21"/>
      <c r="L6946" s="21" t="str">
        <f t="shared" si="1084"/>
        <v>Thursday</v>
      </c>
      <c r="M6946" s="20">
        <f t="shared" si="1085"/>
        <v>10</v>
      </c>
      <c r="N6946" s="19">
        <v>4261.5</v>
      </c>
      <c r="O6946" s="4">
        <f>MATCH(N6946-1,'Supply Data'!$K$12:$K$17)+1</f>
        <v>4</v>
      </c>
      <c r="P6946">
        <f>INDEX('Supply Data'!$L$12:$L$17,'Demand Data'!O6946)</f>
        <v>50</v>
      </c>
      <c r="R6946" t="str">
        <f t="shared" si="1086"/>
        <v>16-Oct-08 Thursday 5</v>
      </c>
    </row>
    <row r="6947" spans="4:18" x14ac:dyDescent="0.35">
      <c r="D6947" s="21">
        <f t="shared" si="1087"/>
        <v>39737.208333316499</v>
      </c>
      <c r="E6947" s="21" t="b">
        <f t="shared" si="1080"/>
        <v>0</v>
      </c>
      <c r="F6947" s="21" t="b">
        <f t="shared" si="1081"/>
        <v>0</v>
      </c>
      <c r="G6947" s="20">
        <f t="shared" si="1082"/>
        <v>1</v>
      </c>
      <c r="H6947" s="20">
        <f t="shared" si="1083"/>
        <v>24</v>
      </c>
      <c r="I6947" s="20">
        <f t="shared" si="1088"/>
        <v>6</v>
      </c>
      <c r="J6947" s="21">
        <f t="shared" si="1089"/>
        <v>39737</v>
      </c>
      <c r="K6947" s="21"/>
      <c r="L6947" s="21" t="str">
        <f t="shared" si="1084"/>
        <v>Thursday</v>
      </c>
      <c r="M6947" s="20">
        <f t="shared" si="1085"/>
        <v>10</v>
      </c>
      <c r="N6947" s="19">
        <v>3403.5</v>
      </c>
      <c r="O6947" s="4">
        <f>MATCH(N6947-1,'Supply Data'!$K$12:$K$17)+1</f>
        <v>3</v>
      </c>
      <c r="P6947">
        <f>INDEX('Supply Data'!$L$12:$L$17,'Demand Data'!O6947)</f>
        <v>23</v>
      </c>
      <c r="R6947" t="str">
        <f t="shared" si="1086"/>
        <v>16-Oct-08 Thursday 6</v>
      </c>
    </row>
    <row r="6948" spans="4:18" x14ac:dyDescent="0.35">
      <c r="D6948" s="21">
        <f t="shared" si="1087"/>
        <v>39737.249999983163</v>
      </c>
      <c r="E6948" s="21" t="b">
        <f t="shared" si="1080"/>
        <v>0</v>
      </c>
      <c r="F6948" s="21" t="b">
        <f t="shared" si="1081"/>
        <v>0</v>
      </c>
      <c r="G6948" s="20">
        <f t="shared" si="1082"/>
        <v>1</v>
      </c>
      <c r="H6948" s="20">
        <f t="shared" si="1083"/>
        <v>24</v>
      </c>
      <c r="I6948" s="20">
        <f t="shared" si="1088"/>
        <v>7</v>
      </c>
      <c r="J6948" s="21">
        <f t="shared" si="1089"/>
        <v>39737</v>
      </c>
      <c r="K6948" s="21"/>
      <c r="L6948" s="21" t="str">
        <f t="shared" si="1084"/>
        <v>Thursday</v>
      </c>
      <c r="M6948" s="20">
        <f t="shared" si="1085"/>
        <v>10</v>
      </c>
      <c r="N6948" s="19">
        <v>4326</v>
      </c>
      <c r="O6948" s="4">
        <f>MATCH(N6948-1,'Supply Data'!$K$12:$K$17)+1</f>
        <v>4</v>
      </c>
      <c r="P6948">
        <f>INDEX('Supply Data'!$L$12:$L$17,'Demand Data'!O6948)</f>
        <v>50</v>
      </c>
      <c r="R6948" t="str">
        <f t="shared" si="1086"/>
        <v>16-Oct-08 Thursday 7</v>
      </c>
    </row>
    <row r="6949" spans="4:18" x14ac:dyDescent="0.35">
      <c r="D6949" s="21">
        <f t="shared" si="1087"/>
        <v>39737.291666649828</v>
      </c>
      <c r="E6949" s="21" t="b">
        <f t="shared" si="1080"/>
        <v>0</v>
      </c>
      <c r="F6949" s="21" t="b">
        <f t="shared" si="1081"/>
        <v>0</v>
      </c>
      <c r="G6949" s="20">
        <f t="shared" si="1082"/>
        <v>1</v>
      </c>
      <c r="H6949" s="20">
        <f t="shared" si="1083"/>
        <v>24</v>
      </c>
      <c r="I6949" s="20">
        <f t="shared" si="1088"/>
        <v>8</v>
      </c>
      <c r="J6949" s="21">
        <f t="shared" si="1089"/>
        <v>39737</v>
      </c>
      <c r="K6949" s="21"/>
      <c r="L6949" s="21" t="str">
        <f t="shared" si="1084"/>
        <v>Thursday</v>
      </c>
      <c r="M6949" s="20">
        <f t="shared" si="1085"/>
        <v>10</v>
      </c>
      <c r="N6949" s="19">
        <v>5058</v>
      </c>
      <c r="O6949" s="4">
        <f>MATCH(N6949-1,'Supply Data'!$K$12:$K$17)+1</f>
        <v>5</v>
      </c>
      <c r="P6949">
        <f>INDEX('Supply Data'!$L$12:$L$17,'Demand Data'!O6949)</f>
        <v>75</v>
      </c>
      <c r="R6949" t="str">
        <f t="shared" si="1086"/>
        <v>16-Oct-08 Thursday 8</v>
      </c>
    </row>
    <row r="6950" spans="4:18" x14ac:dyDescent="0.35">
      <c r="D6950" s="21">
        <f t="shared" si="1087"/>
        <v>39737.333333316492</v>
      </c>
      <c r="E6950" s="21" t="b">
        <f t="shared" si="1080"/>
        <v>0</v>
      </c>
      <c r="F6950" s="21" t="b">
        <f t="shared" si="1081"/>
        <v>0</v>
      </c>
      <c r="G6950" s="20">
        <f t="shared" si="1082"/>
        <v>1</v>
      </c>
      <c r="H6950" s="20">
        <f t="shared" si="1083"/>
        <v>24</v>
      </c>
      <c r="I6950" s="20">
        <f t="shared" si="1088"/>
        <v>9</v>
      </c>
      <c r="J6950" s="21">
        <f t="shared" si="1089"/>
        <v>39737</v>
      </c>
      <c r="K6950" s="21"/>
      <c r="L6950" s="21" t="str">
        <f t="shared" si="1084"/>
        <v>Thursday</v>
      </c>
      <c r="M6950" s="20">
        <f t="shared" si="1085"/>
        <v>10</v>
      </c>
      <c r="N6950" s="19">
        <v>5596.5</v>
      </c>
      <c r="O6950" s="4">
        <f>MATCH(N6950-1,'Supply Data'!$K$12:$K$17)+1</f>
        <v>5</v>
      </c>
      <c r="P6950">
        <f>INDEX('Supply Data'!$L$12:$L$17,'Demand Data'!O6950)</f>
        <v>75</v>
      </c>
      <c r="R6950" t="str">
        <f t="shared" si="1086"/>
        <v>16-Oct-08 Thursday 9</v>
      </c>
    </row>
    <row r="6951" spans="4:18" x14ac:dyDescent="0.35">
      <c r="D6951" s="21">
        <f t="shared" si="1087"/>
        <v>39737.374999983156</v>
      </c>
      <c r="E6951" s="21" t="b">
        <f t="shared" si="1080"/>
        <v>0</v>
      </c>
      <c r="F6951" s="21" t="b">
        <f t="shared" si="1081"/>
        <v>0</v>
      </c>
      <c r="G6951" s="20">
        <f t="shared" si="1082"/>
        <v>1</v>
      </c>
      <c r="H6951" s="20">
        <f t="shared" si="1083"/>
        <v>24</v>
      </c>
      <c r="I6951" s="20">
        <f t="shared" si="1088"/>
        <v>10</v>
      </c>
      <c r="J6951" s="21">
        <f t="shared" si="1089"/>
        <v>39737</v>
      </c>
      <c r="K6951" s="21"/>
      <c r="L6951" s="21" t="str">
        <f t="shared" si="1084"/>
        <v>Thursday</v>
      </c>
      <c r="M6951" s="20">
        <f t="shared" si="1085"/>
        <v>10</v>
      </c>
      <c r="N6951" s="19">
        <v>5815.5</v>
      </c>
      <c r="O6951" s="4">
        <f>MATCH(N6951-1,'Supply Data'!$K$12:$K$17)+1</f>
        <v>5</v>
      </c>
      <c r="P6951">
        <f>INDEX('Supply Data'!$L$12:$L$17,'Demand Data'!O6951)</f>
        <v>75</v>
      </c>
      <c r="R6951" t="str">
        <f t="shared" si="1086"/>
        <v>16-Oct-08 Thursday 10</v>
      </c>
    </row>
    <row r="6952" spans="4:18" x14ac:dyDescent="0.35">
      <c r="D6952" s="21">
        <f t="shared" si="1087"/>
        <v>39737.41666664982</v>
      </c>
      <c r="E6952" s="21" t="b">
        <f t="shared" si="1080"/>
        <v>0</v>
      </c>
      <c r="F6952" s="21" t="b">
        <f t="shared" si="1081"/>
        <v>0</v>
      </c>
      <c r="G6952" s="20">
        <f t="shared" si="1082"/>
        <v>1</v>
      </c>
      <c r="H6952" s="20">
        <f t="shared" si="1083"/>
        <v>24</v>
      </c>
      <c r="I6952" s="20">
        <f t="shared" si="1088"/>
        <v>11</v>
      </c>
      <c r="J6952" s="21">
        <f t="shared" si="1089"/>
        <v>39737</v>
      </c>
      <c r="K6952" s="21"/>
      <c r="L6952" s="21" t="str">
        <f t="shared" si="1084"/>
        <v>Thursday</v>
      </c>
      <c r="M6952" s="20">
        <f t="shared" si="1085"/>
        <v>10</v>
      </c>
      <c r="N6952" s="19">
        <v>6105</v>
      </c>
      <c r="O6952" s="4">
        <f>MATCH(N6952-1,'Supply Data'!$K$12:$K$17)+1</f>
        <v>5</v>
      </c>
      <c r="P6952">
        <f>INDEX('Supply Data'!$L$12:$L$17,'Demand Data'!O6952)</f>
        <v>75</v>
      </c>
      <c r="R6952" t="str">
        <f t="shared" si="1086"/>
        <v>16-Oct-08 Thursday 11</v>
      </c>
    </row>
    <row r="6953" spans="4:18" x14ac:dyDescent="0.35">
      <c r="D6953" s="21">
        <f t="shared" si="1087"/>
        <v>39737.458333316485</v>
      </c>
      <c r="E6953" s="21" t="b">
        <f t="shared" si="1080"/>
        <v>0</v>
      </c>
      <c r="F6953" s="21" t="b">
        <f t="shared" si="1081"/>
        <v>0</v>
      </c>
      <c r="G6953" s="20">
        <f t="shared" si="1082"/>
        <v>1</v>
      </c>
      <c r="H6953" s="20">
        <f t="shared" si="1083"/>
        <v>24</v>
      </c>
      <c r="I6953" s="20">
        <f t="shared" si="1088"/>
        <v>12</v>
      </c>
      <c r="J6953" s="21">
        <f t="shared" si="1089"/>
        <v>39737</v>
      </c>
      <c r="K6953" s="21"/>
      <c r="L6953" s="21" t="str">
        <f t="shared" si="1084"/>
        <v>Thursday</v>
      </c>
      <c r="M6953" s="20">
        <f t="shared" si="1085"/>
        <v>10</v>
      </c>
      <c r="N6953" s="19">
        <v>5701.5</v>
      </c>
      <c r="O6953" s="4">
        <f>MATCH(N6953-1,'Supply Data'!$K$12:$K$17)+1</f>
        <v>5</v>
      </c>
      <c r="P6953">
        <f>INDEX('Supply Data'!$L$12:$L$17,'Demand Data'!O6953)</f>
        <v>75</v>
      </c>
      <c r="R6953" t="str">
        <f t="shared" si="1086"/>
        <v>16-Oct-08 Thursday 12</v>
      </c>
    </row>
    <row r="6954" spans="4:18" x14ac:dyDescent="0.35">
      <c r="D6954" s="21">
        <f t="shared" si="1087"/>
        <v>39737.499999983149</v>
      </c>
      <c r="E6954" s="21" t="b">
        <f t="shared" si="1080"/>
        <v>0</v>
      </c>
      <c r="F6954" s="21" t="b">
        <f t="shared" si="1081"/>
        <v>0</v>
      </c>
      <c r="G6954" s="20">
        <f t="shared" si="1082"/>
        <v>1</v>
      </c>
      <c r="H6954" s="20">
        <f t="shared" si="1083"/>
        <v>24</v>
      </c>
      <c r="I6954" s="20">
        <f t="shared" si="1088"/>
        <v>13</v>
      </c>
      <c r="J6954" s="21">
        <f t="shared" si="1089"/>
        <v>39737</v>
      </c>
      <c r="K6954" s="21"/>
      <c r="L6954" s="21" t="str">
        <f t="shared" si="1084"/>
        <v>Thursday</v>
      </c>
      <c r="M6954" s="20">
        <f t="shared" si="1085"/>
        <v>10</v>
      </c>
      <c r="N6954" s="19">
        <v>5883</v>
      </c>
      <c r="O6954" s="4">
        <f>MATCH(N6954-1,'Supply Data'!$K$12:$K$17)+1</f>
        <v>5</v>
      </c>
      <c r="P6954">
        <f>INDEX('Supply Data'!$L$12:$L$17,'Demand Data'!O6954)</f>
        <v>75</v>
      </c>
      <c r="R6954" t="str">
        <f t="shared" si="1086"/>
        <v>16-Oct-08 Thursday 13</v>
      </c>
    </row>
    <row r="6955" spans="4:18" x14ac:dyDescent="0.35">
      <c r="D6955" s="21">
        <f t="shared" si="1087"/>
        <v>39737.541666649813</v>
      </c>
      <c r="E6955" s="21" t="b">
        <f t="shared" si="1080"/>
        <v>0</v>
      </c>
      <c r="F6955" s="21" t="b">
        <f t="shared" si="1081"/>
        <v>0</v>
      </c>
      <c r="G6955" s="20">
        <f t="shared" si="1082"/>
        <v>1</v>
      </c>
      <c r="H6955" s="20">
        <f t="shared" si="1083"/>
        <v>24</v>
      </c>
      <c r="I6955" s="20">
        <f t="shared" si="1088"/>
        <v>14</v>
      </c>
      <c r="J6955" s="21">
        <f t="shared" si="1089"/>
        <v>39737</v>
      </c>
      <c r="K6955" s="21"/>
      <c r="L6955" s="21" t="str">
        <f t="shared" si="1084"/>
        <v>Thursday</v>
      </c>
      <c r="M6955" s="20">
        <f t="shared" si="1085"/>
        <v>10</v>
      </c>
      <c r="N6955" s="19">
        <v>6069</v>
      </c>
      <c r="O6955" s="4">
        <f>MATCH(N6955-1,'Supply Data'!$K$12:$K$17)+1</f>
        <v>5</v>
      </c>
      <c r="P6955">
        <f>INDEX('Supply Data'!$L$12:$L$17,'Demand Data'!O6955)</f>
        <v>75</v>
      </c>
      <c r="R6955" t="str">
        <f t="shared" si="1086"/>
        <v>16-Oct-08 Thursday 14</v>
      </c>
    </row>
    <row r="6956" spans="4:18" x14ac:dyDescent="0.35">
      <c r="D6956" s="21">
        <f t="shared" si="1087"/>
        <v>39737.583333316477</v>
      </c>
      <c r="E6956" s="21" t="b">
        <f t="shared" si="1080"/>
        <v>0</v>
      </c>
      <c r="F6956" s="21" t="b">
        <f t="shared" si="1081"/>
        <v>0</v>
      </c>
      <c r="G6956" s="20">
        <f t="shared" si="1082"/>
        <v>1</v>
      </c>
      <c r="H6956" s="20">
        <f t="shared" si="1083"/>
        <v>24</v>
      </c>
      <c r="I6956" s="20">
        <f t="shared" si="1088"/>
        <v>15</v>
      </c>
      <c r="J6956" s="21">
        <f t="shared" si="1089"/>
        <v>39737</v>
      </c>
      <c r="K6956" s="21"/>
      <c r="L6956" s="21" t="str">
        <f t="shared" si="1084"/>
        <v>Thursday</v>
      </c>
      <c r="M6956" s="20">
        <f t="shared" si="1085"/>
        <v>10</v>
      </c>
      <c r="N6956" s="19">
        <v>5922</v>
      </c>
      <c r="O6956" s="4">
        <f>MATCH(N6956-1,'Supply Data'!$K$12:$K$17)+1</f>
        <v>5</v>
      </c>
      <c r="P6956">
        <f>INDEX('Supply Data'!$L$12:$L$17,'Demand Data'!O6956)</f>
        <v>75</v>
      </c>
      <c r="R6956" t="str">
        <f t="shared" si="1086"/>
        <v>16-Oct-08 Thursday 15</v>
      </c>
    </row>
    <row r="6957" spans="4:18" x14ac:dyDescent="0.35">
      <c r="D6957" s="21">
        <f t="shared" si="1087"/>
        <v>39737.624999983142</v>
      </c>
      <c r="E6957" s="21" t="b">
        <f t="shared" si="1080"/>
        <v>0</v>
      </c>
      <c r="F6957" s="21" t="b">
        <f t="shared" si="1081"/>
        <v>0</v>
      </c>
      <c r="G6957" s="20">
        <f t="shared" si="1082"/>
        <v>1</v>
      </c>
      <c r="H6957" s="20">
        <f t="shared" si="1083"/>
        <v>24</v>
      </c>
      <c r="I6957" s="20">
        <f t="shared" si="1088"/>
        <v>16</v>
      </c>
      <c r="J6957" s="21">
        <f t="shared" si="1089"/>
        <v>39737</v>
      </c>
      <c r="K6957" s="21"/>
      <c r="L6957" s="21" t="str">
        <f t="shared" si="1084"/>
        <v>Thursday</v>
      </c>
      <c r="M6957" s="20">
        <f t="shared" si="1085"/>
        <v>10</v>
      </c>
      <c r="N6957" s="19">
        <v>5932.5</v>
      </c>
      <c r="O6957" s="4">
        <f>MATCH(N6957-1,'Supply Data'!$K$12:$K$17)+1</f>
        <v>5</v>
      </c>
      <c r="P6957">
        <f>INDEX('Supply Data'!$L$12:$L$17,'Demand Data'!O6957)</f>
        <v>75</v>
      </c>
      <c r="R6957" t="str">
        <f t="shared" si="1086"/>
        <v>16-Oct-08 Thursday 16</v>
      </c>
    </row>
    <row r="6958" spans="4:18" x14ac:dyDescent="0.35">
      <c r="D6958" s="21">
        <f t="shared" si="1087"/>
        <v>39737.666666649806</v>
      </c>
      <c r="E6958" s="21" t="b">
        <f t="shared" si="1080"/>
        <v>0</v>
      </c>
      <c r="F6958" s="21" t="b">
        <f t="shared" si="1081"/>
        <v>0</v>
      </c>
      <c r="G6958" s="20">
        <f t="shared" si="1082"/>
        <v>1</v>
      </c>
      <c r="H6958" s="20">
        <f t="shared" si="1083"/>
        <v>24</v>
      </c>
      <c r="I6958" s="20">
        <f t="shared" si="1088"/>
        <v>17</v>
      </c>
      <c r="J6958" s="21">
        <f t="shared" si="1089"/>
        <v>39737</v>
      </c>
      <c r="K6958" s="21"/>
      <c r="L6958" s="21" t="str">
        <f t="shared" si="1084"/>
        <v>Thursday</v>
      </c>
      <c r="M6958" s="20">
        <f t="shared" si="1085"/>
        <v>10</v>
      </c>
      <c r="N6958" s="19">
        <v>5649</v>
      </c>
      <c r="O6958" s="4">
        <f>MATCH(N6958-1,'Supply Data'!$K$12:$K$17)+1</f>
        <v>5</v>
      </c>
      <c r="P6958">
        <f>INDEX('Supply Data'!$L$12:$L$17,'Demand Data'!O6958)</f>
        <v>75</v>
      </c>
      <c r="R6958" t="str">
        <f t="shared" si="1086"/>
        <v>16-Oct-08 Thursday 17</v>
      </c>
    </row>
    <row r="6959" spans="4:18" x14ac:dyDescent="0.35">
      <c r="D6959" s="21">
        <f t="shared" si="1087"/>
        <v>39737.70833331647</v>
      </c>
      <c r="E6959" s="21" t="b">
        <f t="shared" si="1080"/>
        <v>0</v>
      </c>
      <c r="F6959" s="21" t="b">
        <f t="shared" si="1081"/>
        <v>0</v>
      </c>
      <c r="G6959" s="20">
        <f t="shared" si="1082"/>
        <v>1</v>
      </c>
      <c r="H6959" s="20">
        <f t="shared" si="1083"/>
        <v>24</v>
      </c>
      <c r="I6959" s="20">
        <f t="shared" si="1088"/>
        <v>18</v>
      </c>
      <c r="J6959" s="21">
        <f t="shared" si="1089"/>
        <v>39737</v>
      </c>
      <c r="K6959" s="21"/>
      <c r="L6959" s="21" t="str">
        <f t="shared" si="1084"/>
        <v>Thursday</v>
      </c>
      <c r="M6959" s="20">
        <f t="shared" si="1085"/>
        <v>10</v>
      </c>
      <c r="N6959" s="19">
        <v>6216</v>
      </c>
      <c r="O6959" s="4">
        <f>MATCH(N6959-1,'Supply Data'!$K$12:$K$17)+1</f>
        <v>5</v>
      </c>
      <c r="P6959">
        <f>INDEX('Supply Data'!$L$12:$L$17,'Demand Data'!O6959)</f>
        <v>75</v>
      </c>
      <c r="R6959" t="str">
        <f t="shared" si="1086"/>
        <v>16-Oct-08 Thursday 18</v>
      </c>
    </row>
    <row r="6960" spans="4:18" x14ac:dyDescent="0.35">
      <c r="D6960" s="21">
        <f t="shared" si="1087"/>
        <v>39737.749999983134</v>
      </c>
      <c r="E6960" s="21" t="b">
        <f t="shared" si="1080"/>
        <v>0</v>
      </c>
      <c r="F6960" s="21" t="b">
        <f t="shared" si="1081"/>
        <v>0</v>
      </c>
      <c r="G6960" s="20">
        <f t="shared" si="1082"/>
        <v>1</v>
      </c>
      <c r="H6960" s="20">
        <f t="shared" si="1083"/>
        <v>24</v>
      </c>
      <c r="I6960" s="20">
        <f t="shared" si="1088"/>
        <v>19</v>
      </c>
      <c r="J6960" s="21">
        <f t="shared" si="1089"/>
        <v>39737</v>
      </c>
      <c r="K6960" s="21"/>
      <c r="L6960" s="21" t="str">
        <f t="shared" si="1084"/>
        <v>Thursday</v>
      </c>
      <c r="M6960" s="20">
        <f t="shared" si="1085"/>
        <v>10</v>
      </c>
      <c r="N6960" s="19">
        <v>6070.5</v>
      </c>
      <c r="O6960" s="4">
        <f>MATCH(N6960-1,'Supply Data'!$K$12:$K$17)+1</f>
        <v>5</v>
      </c>
      <c r="P6960">
        <f>INDEX('Supply Data'!$L$12:$L$17,'Demand Data'!O6960)</f>
        <v>75</v>
      </c>
      <c r="R6960" t="str">
        <f t="shared" si="1086"/>
        <v>16-Oct-08 Thursday 19</v>
      </c>
    </row>
    <row r="6961" spans="4:18" x14ac:dyDescent="0.35">
      <c r="D6961" s="21">
        <f t="shared" si="1087"/>
        <v>39737.791666649799</v>
      </c>
      <c r="E6961" s="21" t="b">
        <f t="shared" si="1080"/>
        <v>0</v>
      </c>
      <c r="F6961" s="21" t="b">
        <f t="shared" si="1081"/>
        <v>0</v>
      </c>
      <c r="G6961" s="20">
        <f t="shared" si="1082"/>
        <v>1</v>
      </c>
      <c r="H6961" s="20">
        <f t="shared" si="1083"/>
        <v>24</v>
      </c>
      <c r="I6961" s="20">
        <f t="shared" si="1088"/>
        <v>20</v>
      </c>
      <c r="J6961" s="21">
        <f t="shared" si="1089"/>
        <v>39737</v>
      </c>
      <c r="K6961" s="21"/>
      <c r="L6961" s="21" t="str">
        <f t="shared" si="1084"/>
        <v>Thursday</v>
      </c>
      <c r="M6961" s="20">
        <f t="shared" si="1085"/>
        <v>10</v>
      </c>
      <c r="N6961" s="19">
        <v>5973</v>
      </c>
      <c r="O6961" s="4">
        <f>MATCH(N6961-1,'Supply Data'!$K$12:$K$17)+1</f>
        <v>5</v>
      </c>
      <c r="P6961">
        <f>INDEX('Supply Data'!$L$12:$L$17,'Demand Data'!O6961)</f>
        <v>75</v>
      </c>
      <c r="R6961" t="str">
        <f t="shared" si="1086"/>
        <v>16-Oct-08 Thursday 20</v>
      </c>
    </row>
    <row r="6962" spans="4:18" x14ac:dyDescent="0.35">
      <c r="D6962" s="21">
        <f t="shared" si="1087"/>
        <v>39737.833333316463</v>
      </c>
      <c r="E6962" s="21" t="b">
        <f t="shared" si="1080"/>
        <v>0</v>
      </c>
      <c r="F6962" s="21" t="b">
        <f t="shared" si="1081"/>
        <v>0</v>
      </c>
      <c r="G6962" s="20">
        <f t="shared" si="1082"/>
        <v>1</v>
      </c>
      <c r="H6962" s="20">
        <f t="shared" si="1083"/>
        <v>24</v>
      </c>
      <c r="I6962" s="20">
        <f t="shared" si="1088"/>
        <v>21</v>
      </c>
      <c r="J6962" s="21">
        <f t="shared" si="1089"/>
        <v>39737</v>
      </c>
      <c r="K6962" s="21"/>
      <c r="L6962" s="21" t="str">
        <f t="shared" si="1084"/>
        <v>Thursday</v>
      </c>
      <c r="M6962" s="20">
        <f t="shared" si="1085"/>
        <v>10</v>
      </c>
      <c r="N6962" s="19">
        <v>5742</v>
      </c>
      <c r="O6962" s="4">
        <f>MATCH(N6962-1,'Supply Data'!$K$12:$K$17)+1</f>
        <v>5</v>
      </c>
      <c r="P6962">
        <f>INDEX('Supply Data'!$L$12:$L$17,'Demand Data'!O6962)</f>
        <v>75</v>
      </c>
      <c r="R6962" t="str">
        <f t="shared" si="1086"/>
        <v>16-Oct-08 Thursday 21</v>
      </c>
    </row>
    <row r="6963" spans="4:18" x14ac:dyDescent="0.35">
      <c r="D6963" s="21">
        <f t="shared" si="1087"/>
        <v>39737.874999983127</v>
      </c>
      <c r="E6963" s="21" t="b">
        <f t="shared" si="1080"/>
        <v>0</v>
      </c>
      <c r="F6963" s="21" t="b">
        <f t="shared" si="1081"/>
        <v>0</v>
      </c>
      <c r="G6963" s="20">
        <f t="shared" si="1082"/>
        <v>1</v>
      </c>
      <c r="H6963" s="20">
        <f t="shared" si="1083"/>
        <v>24</v>
      </c>
      <c r="I6963" s="20">
        <f t="shared" si="1088"/>
        <v>22</v>
      </c>
      <c r="J6963" s="21">
        <f t="shared" si="1089"/>
        <v>39737</v>
      </c>
      <c r="K6963" s="21"/>
      <c r="L6963" s="21" t="str">
        <f t="shared" si="1084"/>
        <v>Thursday</v>
      </c>
      <c r="M6963" s="20">
        <f t="shared" si="1085"/>
        <v>10</v>
      </c>
      <c r="N6963" s="19">
        <v>5197.5</v>
      </c>
      <c r="O6963" s="4">
        <f>MATCH(N6963-1,'Supply Data'!$K$12:$K$17)+1</f>
        <v>5</v>
      </c>
      <c r="P6963">
        <f>INDEX('Supply Data'!$L$12:$L$17,'Demand Data'!O6963)</f>
        <v>75</v>
      </c>
      <c r="R6963" t="str">
        <f t="shared" si="1086"/>
        <v>16-Oct-08 Thursday 22</v>
      </c>
    </row>
    <row r="6964" spans="4:18" x14ac:dyDescent="0.35">
      <c r="D6964" s="21">
        <f t="shared" si="1087"/>
        <v>39737.916666649791</v>
      </c>
      <c r="E6964" s="21" t="b">
        <f t="shared" si="1080"/>
        <v>0</v>
      </c>
      <c r="F6964" s="21" t="b">
        <f t="shared" si="1081"/>
        <v>0</v>
      </c>
      <c r="G6964" s="20">
        <f t="shared" si="1082"/>
        <v>1</v>
      </c>
      <c r="H6964" s="20">
        <f t="shared" si="1083"/>
        <v>24</v>
      </c>
      <c r="I6964" s="20">
        <f t="shared" si="1088"/>
        <v>23</v>
      </c>
      <c r="J6964" s="21">
        <f t="shared" si="1089"/>
        <v>39737</v>
      </c>
      <c r="K6964" s="21"/>
      <c r="L6964" s="21" t="str">
        <f t="shared" si="1084"/>
        <v>Thursday</v>
      </c>
      <c r="M6964" s="20">
        <f t="shared" si="1085"/>
        <v>10</v>
      </c>
      <c r="N6964" s="19">
        <v>4840.5</v>
      </c>
      <c r="O6964" s="4">
        <f>MATCH(N6964-1,'Supply Data'!$K$12:$K$17)+1</f>
        <v>5</v>
      </c>
      <c r="P6964">
        <f>INDEX('Supply Data'!$L$12:$L$17,'Demand Data'!O6964)</f>
        <v>75</v>
      </c>
      <c r="R6964" t="str">
        <f t="shared" si="1086"/>
        <v>16-Oct-08 Thursday 23</v>
      </c>
    </row>
    <row r="6965" spans="4:18" x14ac:dyDescent="0.35">
      <c r="D6965" s="21">
        <f t="shared" si="1087"/>
        <v>39737.958333316456</v>
      </c>
      <c r="E6965" s="21" t="b">
        <f t="shared" si="1080"/>
        <v>0</v>
      </c>
      <c r="F6965" s="21" t="b">
        <f t="shared" si="1081"/>
        <v>0</v>
      </c>
      <c r="G6965" s="20">
        <f t="shared" si="1082"/>
        <v>1</v>
      </c>
      <c r="H6965" s="20">
        <f t="shared" si="1083"/>
        <v>24</v>
      </c>
      <c r="I6965" s="20">
        <f t="shared" si="1088"/>
        <v>24</v>
      </c>
      <c r="J6965" s="21">
        <f t="shared" si="1089"/>
        <v>39737</v>
      </c>
      <c r="K6965" s="21"/>
      <c r="L6965" s="21" t="str">
        <f t="shared" si="1084"/>
        <v>Thursday</v>
      </c>
      <c r="M6965" s="20">
        <f t="shared" si="1085"/>
        <v>10</v>
      </c>
      <c r="N6965" s="19">
        <v>4594.5</v>
      </c>
      <c r="O6965" s="4">
        <f>MATCH(N6965-1,'Supply Data'!$K$12:$K$17)+1</f>
        <v>4</v>
      </c>
      <c r="P6965">
        <f>INDEX('Supply Data'!$L$12:$L$17,'Demand Data'!O6965)</f>
        <v>50</v>
      </c>
      <c r="R6965" t="str">
        <f t="shared" si="1086"/>
        <v>16-Oct-08 Thursday 24</v>
      </c>
    </row>
    <row r="6966" spans="4:18" x14ac:dyDescent="0.35">
      <c r="D6966" s="21">
        <f t="shared" si="1087"/>
        <v>39737.99999998312</v>
      </c>
      <c r="E6966" s="21" t="b">
        <f t="shared" si="1080"/>
        <v>0</v>
      </c>
      <c r="F6966" s="21" t="b">
        <f t="shared" si="1081"/>
        <v>0</v>
      </c>
      <c r="G6966" s="20">
        <f t="shared" si="1082"/>
        <v>1</v>
      </c>
      <c r="H6966" s="20">
        <f t="shared" si="1083"/>
        <v>24</v>
      </c>
      <c r="I6966" s="20">
        <f t="shared" si="1088"/>
        <v>1</v>
      </c>
      <c r="J6966" s="21">
        <f t="shared" si="1089"/>
        <v>39738</v>
      </c>
      <c r="K6966" s="21"/>
      <c r="L6966" s="21" t="str">
        <f t="shared" si="1084"/>
        <v>Friday</v>
      </c>
      <c r="M6966" s="20">
        <f t="shared" si="1085"/>
        <v>10</v>
      </c>
      <c r="N6966" s="19">
        <v>4369.5</v>
      </c>
      <c r="O6966" s="4">
        <f>MATCH(N6966-1,'Supply Data'!$K$12:$K$17)+1</f>
        <v>4</v>
      </c>
      <c r="P6966">
        <f>INDEX('Supply Data'!$L$12:$L$17,'Demand Data'!O6966)</f>
        <v>50</v>
      </c>
      <c r="R6966" t="str">
        <f t="shared" si="1086"/>
        <v>17-Oct-08 Friday 1</v>
      </c>
    </row>
    <row r="6967" spans="4:18" x14ac:dyDescent="0.35">
      <c r="D6967" s="21">
        <f t="shared" si="1087"/>
        <v>39738.041666649784</v>
      </c>
      <c r="E6967" s="21" t="b">
        <f t="shared" si="1080"/>
        <v>0</v>
      </c>
      <c r="F6967" s="21" t="b">
        <f t="shared" si="1081"/>
        <v>0</v>
      </c>
      <c r="G6967" s="20">
        <f t="shared" si="1082"/>
        <v>1</v>
      </c>
      <c r="H6967" s="20">
        <f t="shared" si="1083"/>
        <v>24</v>
      </c>
      <c r="I6967" s="20">
        <f t="shared" si="1088"/>
        <v>2</v>
      </c>
      <c r="J6967" s="21">
        <f t="shared" si="1089"/>
        <v>39738</v>
      </c>
      <c r="K6967" s="21"/>
      <c r="L6967" s="21" t="str">
        <f t="shared" si="1084"/>
        <v>Friday</v>
      </c>
      <c r="M6967" s="20">
        <f t="shared" si="1085"/>
        <v>10</v>
      </c>
      <c r="N6967" s="19">
        <v>4356</v>
      </c>
      <c r="O6967" s="4">
        <f>MATCH(N6967-1,'Supply Data'!$K$12:$K$17)+1</f>
        <v>4</v>
      </c>
      <c r="P6967">
        <f>INDEX('Supply Data'!$L$12:$L$17,'Demand Data'!O6967)</f>
        <v>50</v>
      </c>
      <c r="R6967" t="str">
        <f t="shared" si="1086"/>
        <v>17-Oct-08 Friday 2</v>
      </c>
    </row>
    <row r="6968" spans="4:18" x14ac:dyDescent="0.35">
      <c r="D6968" s="21">
        <f t="shared" si="1087"/>
        <v>39738.083333316448</v>
      </c>
      <c r="E6968" s="21" t="b">
        <f t="shared" si="1080"/>
        <v>0</v>
      </c>
      <c r="F6968" s="21" t="b">
        <f t="shared" si="1081"/>
        <v>0</v>
      </c>
      <c r="G6968" s="20">
        <f t="shared" si="1082"/>
        <v>1</v>
      </c>
      <c r="H6968" s="20">
        <f t="shared" si="1083"/>
        <v>24</v>
      </c>
      <c r="I6968" s="20">
        <f t="shared" si="1088"/>
        <v>3</v>
      </c>
      <c r="J6968" s="21">
        <f t="shared" si="1089"/>
        <v>39738</v>
      </c>
      <c r="K6968" s="21"/>
      <c r="L6968" s="21" t="str">
        <f t="shared" si="1084"/>
        <v>Friday</v>
      </c>
      <c r="M6968" s="20">
        <f t="shared" si="1085"/>
        <v>10</v>
      </c>
      <c r="N6968" s="19">
        <v>4117.5</v>
      </c>
      <c r="O6968" s="4">
        <f>MATCH(N6968-1,'Supply Data'!$K$12:$K$17)+1</f>
        <v>4</v>
      </c>
      <c r="P6968">
        <f>INDEX('Supply Data'!$L$12:$L$17,'Demand Data'!O6968)</f>
        <v>50</v>
      </c>
      <c r="R6968" t="str">
        <f t="shared" si="1086"/>
        <v>17-Oct-08 Friday 3</v>
      </c>
    </row>
    <row r="6969" spans="4:18" x14ac:dyDescent="0.35">
      <c r="D6969" s="21">
        <f t="shared" si="1087"/>
        <v>39738.124999983113</v>
      </c>
      <c r="E6969" s="21" t="b">
        <f t="shared" si="1080"/>
        <v>0</v>
      </c>
      <c r="F6969" s="21" t="b">
        <f t="shared" si="1081"/>
        <v>0</v>
      </c>
      <c r="G6969" s="20">
        <f t="shared" si="1082"/>
        <v>1</v>
      </c>
      <c r="H6969" s="20">
        <f t="shared" si="1083"/>
        <v>24</v>
      </c>
      <c r="I6969" s="20">
        <f t="shared" si="1088"/>
        <v>4</v>
      </c>
      <c r="J6969" s="21">
        <f t="shared" si="1089"/>
        <v>39738</v>
      </c>
      <c r="K6969" s="21"/>
      <c r="L6969" s="21" t="str">
        <f t="shared" si="1084"/>
        <v>Friday</v>
      </c>
      <c r="M6969" s="20">
        <f t="shared" si="1085"/>
        <v>10</v>
      </c>
      <c r="N6969" s="19">
        <v>4234.5</v>
      </c>
      <c r="O6969" s="4">
        <f>MATCH(N6969-1,'Supply Data'!$K$12:$K$17)+1</f>
        <v>4</v>
      </c>
      <c r="P6969">
        <f>INDEX('Supply Data'!$L$12:$L$17,'Demand Data'!O6969)</f>
        <v>50</v>
      </c>
      <c r="R6969" t="str">
        <f t="shared" si="1086"/>
        <v>17-Oct-08 Friday 4</v>
      </c>
    </row>
    <row r="6970" spans="4:18" x14ac:dyDescent="0.35">
      <c r="D6970" s="21">
        <f t="shared" si="1087"/>
        <v>39738.166666649777</v>
      </c>
      <c r="E6970" s="21" t="b">
        <f t="shared" si="1080"/>
        <v>0</v>
      </c>
      <c r="F6970" s="21" t="b">
        <f t="shared" si="1081"/>
        <v>0</v>
      </c>
      <c r="G6970" s="20">
        <f t="shared" si="1082"/>
        <v>1</v>
      </c>
      <c r="H6970" s="20">
        <f t="shared" si="1083"/>
        <v>24</v>
      </c>
      <c r="I6970" s="20">
        <f t="shared" si="1088"/>
        <v>5</v>
      </c>
      <c r="J6970" s="21">
        <f t="shared" si="1089"/>
        <v>39738</v>
      </c>
      <c r="K6970" s="21"/>
      <c r="L6970" s="21" t="str">
        <f t="shared" si="1084"/>
        <v>Friday</v>
      </c>
      <c r="M6970" s="20">
        <f t="shared" si="1085"/>
        <v>10</v>
      </c>
      <c r="N6970" s="19">
        <v>4273.5</v>
      </c>
      <c r="O6970" s="4">
        <f>MATCH(N6970-1,'Supply Data'!$K$12:$K$17)+1</f>
        <v>4</v>
      </c>
      <c r="P6970">
        <f>INDEX('Supply Data'!$L$12:$L$17,'Demand Data'!O6970)</f>
        <v>50</v>
      </c>
      <c r="R6970" t="str">
        <f t="shared" si="1086"/>
        <v>17-Oct-08 Friday 5</v>
      </c>
    </row>
    <row r="6971" spans="4:18" x14ac:dyDescent="0.35">
      <c r="D6971" s="21">
        <f t="shared" si="1087"/>
        <v>39738.208333316441</v>
      </c>
      <c r="E6971" s="21" t="b">
        <f t="shared" si="1080"/>
        <v>0</v>
      </c>
      <c r="F6971" s="21" t="b">
        <f t="shared" si="1081"/>
        <v>0</v>
      </c>
      <c r="G6971" s="20">
        <f t="shared" si="1082"/>
        <v>1</v>
      </c>
      <c r="H6971" s="20">
        <f t="shared" si="1083"/>
        <v>24</v>
      </c>
      <c r="I6971" s="20">
        <f t="shared" si="1088"/>
        <v>6</v>
      </c>
      <c r="J6971" s="21">
        <f t="shared" si="1089"/>
        <v>39738</v>
      </c>
      <c r="K6971" s="21"/>
      <c r="L6971" s="21" t="str">
        <f t="shared" si="1084"/>
        <v>Friday</v>
      </c>
      <c r="M6971" s="20">
        <f t="shared" si="1085"/>
        <v>10</v>
      </c>
      <c r="N6971" s="19">
        <v>4353</v>
      </c>
      <c r="O6971" s="4">
        <f>MATCH(N6971-1,'Supply Data'!$K$12:$K$17)+1</f>
        <v>4</v>
      </c>
      <c r="P6971">
        <f>INDEX('Supply Data'!$L$12:$L$17,'Demand Data'!O6971)</f>
        <v>50</v>
      </c>
      <c r="R6971" t="str">
        <f t="shared" si="1086"/>
        <v>17-Oct-08 Friday 6</v>
      </c>
    </row>
    <row r="6972" spans="4:18" x14ac:dyDescent="0.35">
      <c r="D6972" s="21">
        <f t="shared" si="1087"/>
        <v>39738.249999983105</v>
      </c>
      <c r="E6972" s="21" t="b">
        <f t="shared" si="1080"/>
        <v>0</v>
      </c>
      <c r="F6972" s="21" t="b">
        <f t="shared" si="1081"/>
        <v>0</v>
      </c>
      <c r="G6972" s="20">
        <f t="shared" si="1082"/>
        <v>1</v>
      </c>
      <c r="H6972" s="20">
        <f t="shared" si="1083"/>
        <v>24</v>
      </c>
      <c r="I6972" s="20">
        <f t="shared" si="1088"/>
        <v>7</v>
      </c>
      <c r="J6972" s="21">
        <f t="shared" si="1089"/>
        <v>39738</v>
      </c>
      <c r="K6972" s="21"/>
      <c r="L6972" s="21" t="str">
        <f t="shared" si="1084"/>
        <v>Friday</v>
      </c>
      <c r="M6972" s="20">
        <f t="shared" si="1085"/>
        <v>10</v>
      </c>
      <c r="N6972" s="19">
        <v>5046</v>
      </c>
      <c r="O6972" s="4">
        <f>MATCH(N6972-1,'Supply Data'!$K$12:$K$17)+1</f>
        <v>5</v>
      </c>
      <c r="P6972">
        <f>INDEX('Supply Data'!$L$12:$L$17,'Demand Data'!O6972)</f>
        <v>75</v>
      </c>
      <c r="R6972" t="str">
        <f t="shared" si="1086"/>
        <v>17-Oct-08 Friday 7</v>
      </c>
    </row>
    <row r="6973" spans="4:18" x14ac:dyDescent="0.35">
      <c r="D6973" s="21">
        <f t="shared" si="1087"/>
        <v>39738.291666649769</v>
      </c>
      <c r="E6973" s="21" t="b">
        <f t="shared" si="1080"/>
        <v>0</v>
      </c>
      <c r="F6973" s="21" t="b">
        <f t="shared" si="1081"/>
        <v>0</v>
      </c>
      <c r="G6973" s="20">
        <f t="shared" si="1082"/>
        <v>1</v>
      </c>
      <c r="H6973" s="20">
        <f t="shared" si="1083"/>
        <v>24</v>
      </c>
      <c r="I6973" s="20">
        <f t="shared" si="1088"/>
        <v>8</v>
      </c>
      <c r="J6973" s="21">
        <f t="shared" si="1089"/>
        <v>39738</v>
      </c>
      <c r="K6973" s="21"/>
      <c r="L6973" s="21" t="str">
        <f t="shared" si="1084"/>
        <v>Friday</v>
      </c>
      <c r="M6973" s="20">
        <f t="shared" si="1085"/>
        <v>10</v>
      </c>
      <c r="N6973" s="19">
        <v>5724</v>
      </c>
      <c r="O6973" s="4">
        <f>MATCH(N6973-1,'Supply Data'!$K$12:$K$17)+1</f>
        <v>5</v>
      </c>
      <c r="P6973">
        <f>INDEX('Supply Data'!$L$12:$L$17,'Demand Data'!O6973)</f>
        <v>75</v>
      </c>
      <c r="R6973" t="str">
        <f t="shared" si="1086"/>
        <v>17-Oct-08 Friday 8</v>
      </c>
    </row>
    <row r="6974" spans="4:18" x14ac:dyDescent="0.35">
      <c r="D6974" s="21">
        <f t="shared" si="1087"/>
        <v>39738.333333316434</v>
      </c>
      <c r="E6974" s="21" t="b">
        <f t="shared" si="1080"/>
        <v>0</v>
      </c>
      <c r="F6974" s="21" t="b">
        <f t="shared" si="1081"/>
        <v>0</v>
      </c>
      <c r="G6974" s="20">
        <f t="shared" si="1082"/>
        <v>1</v>
      </c>
      <c r="H6974" s="20">
        <f t="shared" si="1083"/>
        <v>24</v>
      </c>
      <c r="I6974" s="20">
        <f t="shared" si="1088"/>
        <v>9</v>
      </c>
      <c r="J6974" s="21">
        <f t="shared" si="1089"/>
        <v>39738</v>
      </c>
      <c r="K6974" s="21"/>
      <c r="L6974" s="21" t="str">
        <f t="shared" si="1084"/>
        <v>Friday</v>
      </c>
      <c r="M6974" s="20">
        <f t="shared" si="1085"/>
        <v>10</v>
      </c>
      <c r="N6974" s="19">
        <v>5890.5</v>
      </c>
      <c r="O6974" s="4">
        <f>MATCH(N6974-1,'Supply Data'!$K$12:$K$17)+1</f>
        <v>5</v>
      </c>
      <c r="P6974">
        <f>INDEX('Supply Data'!$L$12:$L$17,'Demand Data'!O6974)</f>
        <v>75</v>
      </c>
      <c r="R6974" t="str">
        <f t="shared" si="1086"/>
        <v>17-Oct-08 Friday 9</v>
      </c>
    </row>
    <row r="6975" spans="4:18" x14ac:dyDescent="0.35">
      <c r="D6975" s="21">
        <f t="shared" si="1087"/>
        <v>39738.374999983098</v>
      </c>
      <c r="E6975" s="21" t="b">
        <f t="shared" si="1080"/>
        <v>0</v>
      </c>
      <c r="F6975" s="21" t="b">
        <f t="shared" si="1081"/>
        <v>0</v>
      </c>
      <c r="G6975" s="20">
        <f t="shared" si="1082"/>
        <v>1</v>
      </c>
      <c r="H6975" s="20">
        <f t="shared" si="1083"/>
        <v>24</v>
      </c>
      <c r="I6975" s="20">
        <f t="shared" si="1088"/>
        <v>10</v>
      </c>
      <c r="J6975" s="21">
        <f t="shared" si="1089"/>
        <v>39738</v>
      </c>
      <c r="K6975" s="21"/>
      <c r="L6975" s="21" t="str">
        <f t="shared" si="1084"/>
        <v>Friday</v>
      </c>
      <c r="M6975" s="20">
        <f t="shared" si="1085"/>
        <v>10</v>
      </c>
      <c r="N6975" s="19">
        <v>6133.5</v>
      </c>
      <c r="O6975" s="4">
        <f>MATCH(N6975-1,'Supply Data'!$K$12:$K$17)+1</f>
        <v>5</v>
      </c>
      <c r="P6975">
        <f>INDEX('Supply Data'!$L$12:$L$17,'Demand Data'!O6975)</f>
        <v>75</v>
      </c>
      <c r="R6975" t="str">
        <f t="shared" si="1086"/>
        <v>17-Oct-08 Friday 10</v>
      </c>
    </row>
    <row r="6976" spans="4:18" x14ac:dyDescent="0.35">
      <c r="D6976" s="21">
        <f t="shared" si="1087"/>
        <v>39738.416666649762</v>
      </c>
      <c r="E6976" s="21" t="b">
        <f t="shared" si="1080"/>
        <v>0</v>
      </c>
      <c r="F6976" s="21" t="b">
        <f t="shared" si="1081"/>
        <v>0</v>
      </c>
      <c r="G6976" s="20">
        <f t="shared" si="1082"/>
        <v>1</v>
      </c>
      <c r="H6976" s="20">
        <f t="shared" si="1083"/>
        <v>24</v>
      </c>
      <c r="I6976" s="20">
        <f t="shared" si="1088"/>
        <v>11</v>
      </c>
      <c r="J6976" s="21">
        <f t="shared" si="1089"/>
        <v>39738</v>
      </c>
      <c r="K6976" s="21"/>
      <c r="L6976" s="21" t="str">
        <f t="shared" si="1084"/>
        <v>Friday</v>
      </c>
      <c r="M6976" s="20">
        <f t="shared" si="1085"/>
        <v>10</v>
      </c>
      <c r="N6976" s="19">
        <v>5799</v>
      </c>
      <c r="O6976" s="4">
        <f>MATCH(N6976-1,'Supply Data'!$K$12:$K$17)+1</f>
        <v>5</v>
      </c>
      <c r="P6976">
        <f>INDEX('Supply Data'!$L$12:$L$17,'Demand Data'!O6976)</f>
        <v>75</v>
      </c>
      <c r="R6976" t="str">
        <f t="shared" si="1086"/>
        <v>17-Oct-08 Friday 11</v>
      </c>
    </row>
    <row r="6977" spans="4:18" x14ac:dyDescent="0.35">
      <c r="D6977" s="21">
        <f t="shared" si="1087"/>
        <v>39738.458333316426</v>
      </c>
      <c r="E6977" s="21" t="b">
        <f t="shared" si="1080"/>
        <v>0</v>
      </c>
      <c r="F6977" s="21" t="b">
        <f t="shared" si="1081"/>
        <v>0</v>
      </c>
      <c r="G6977" s="20">
        <f t="shared" si="1082"/>
        <v>1</v>
      </c>
      <c r="H6977" s="20">
        <f t="shared" si="1083"/>
        <v>24</v>
      </c>
      <c r="I6977" s="20">
        <f t="shared" si="1088"/>
        <v>12</v>
      </c>
      <c r="J6977" s="21">
        <f t="shared" si="1089"/>
        <v>39738</v>
      </c>
      <c r="K6977" s="21"/>
      <c r="L6977" s="21" t="str">
        <f t="shared" si="1084"/>
        <v>Friday</v>
      </c>
      <c r="M6977" s="20">
        <f t="shared" si="1085"/>
        <v>10</v>
      </c>
      <c r="N6977" s="19">
        <v>5871</v>
      </c>
      <c r="O6977" s="4">
        <f>MATCH(N6977-1,'Supply Data'!$K$12:$K$17)+1</f>
        <v>5</v>
      </c>
      <c r="P6977">
        <f>INDEX('Supply Data'!$L$12:$L$17,'Demand Data'!O6977)</f>
        <v>75</v>
      </c>
      <c r="R6977" t="str">
        <f t="shared" si="1086"/>
        <v>17-Oct-08 Friday 12</v>
      </c>
    </row>
    <row r="6978" spans="4:18" x14ac:dyDescent="0.35">
      <c r="D6978" s="21">
        <f t="shared" si="1087"/>
        <v>39738.499999983091</v>
      </c>
      <c r="E6978" s="21" t="b">
        <f t="shared" si="1080"/>
        <v>0</v>
      </c>
      <c r="F6978" s="21" t="b">
        <f t="shared" si="1081"/>
        <v>0</v>
      </c>
      <c r="G6978" s="20">
        <f t="shared" si="1082"/>
        <v>1</v>
      </c>
      <c r="H6978" s="20">
        <f t="shared" si="1083"/>
        <v>24</v>
      </c>
      <c r="I6978" s="20">
        <f t="shared" si="1088"/>
        <v>13</v>
      </c>
      <c r="J6978" s="21">
        <f t="shared" si="1089"/>
        <v>39738</v>
      </c>
      <c r="K6978" s="21"/>
      <c r="L6978" s="21" t="str">
        <f t="shared" si="1084"/>
        <v>Friday</v>
      </c>
      <c r="M6978" s="20">
        <f t="shared" si="1085"/>
        <v>10</v>
      </c>
      <c r="N6978" s="19">
        <v>6031.5</v>
      </c>
      <c r="O6978" s="4">
        <f>MATCH(N6978-1,'Supply Data'!$K$12:$K$17)+1</f>
        <v>5</v>
      </c>
      <c r="P6978">
        <f>INDEX('Supply Data'!$L$12:$L$17,'Demand Data'!O6978)</f>
        <v>75</v>
      </c>
      <c r="R6978" t="str">
        <f t="shared" si="1086"/>
        <v>17-Oct-08 Friday 13</v>
      </c>
    </row>
    <row r="6979" spans="4:18" x14ac:dyDescent="0.35">
      <c r="D6979" s="21">
        <f t="shared" si="1087"/>
        <v>39738.541666649755</v>
      </c>
      <c r="E6979" s="21" t="b">
        <f t="shared" si="1080"/>
        <v>0</v>
      </c>
      <c r="F6979" s="21" t="b">
        <f t="shared" si="1081"/>
        <v>0</v>
      </c>
      <c r="G6979" s="20">
        <f t="shared" si="1082"/>
        <v>1</v>
      </c>
      <c r="H6979" s="20">
        <f t="shared" si="1083"/>
        <v>24</v>
      </c>
      <c r="I6979" s="20">
        <f t="shared" si="1088"/>
        <v>14</v>
      </c>
      <c r="J6979" s="21">
        <f t="shared" si="1089"/>
        <v>39738</v>
      </c>
      <c r="K6979" s="21"/>
      <c r="L6979" s="21" t="str">
        <f t="shared" si="1084"/>
        <v>Friday</v>
      </c>
      <c r="M6979" s="20">
        <f t="shared" si="1085"/>
        <v>10</v>
      </c>
      <c r="N6979" s="19">
        <v>5878.5</v>
      </c>
      <c r="O6979" s="4">
        <f>MATCH(N6979-1,'Supply Data'!$K$12:$K$17)+1</f>
        <v>5</v>
      </c>
      <c r="P6979">
        <f>INDEX('Supply Data'!$L$12:$L$17,'Demand Data'!O6979)</f>
        <v>75</v>
      </c>
      <c r="R6979" t="str">
        <f t="shared" si="1086"/>
        <v>17-Oct-08 Friday 14</v>
      </c>
    </row>
    <row r="6980" spans="4:18" x14ac:dyDescent="0.35">
      <c r="D6980" s="21">
        <f t="shared" si="1087"/>
        <v>39738.583333316419</v>
      </c>
      <c r="E6980" s="21" t="b">
        <f t="shared" si="1080"/>
        <v>0</v>
      </c>
      <c r="F6980" s="21" t="b">
        <f t="shared" si="1081"/>
        <v>0</v>
      </c>
      <c r="G6980" s="20">
        <f t="shared" si="1082"/>
        <v>1</v>
      </c>
      <c r="H6980" s="20">
        <f t="shared" si="1083"/>
        <v>24</v>
      </c>
      <c r="I6980" s="20">
        <f t="shared" si="1088"/>
        <v>15</v>
      </c>
      <c r="J6980" s="21">
        <f t="shared" si="1089"/>
        <v>39738</v>
      </c>
      <c r="K6980" s="21"/>
      <c r="L6980" s="21" t="str">
        <f t="shared" si="1084"/>
        <v>Friday</v>
      </c>
      <c r="M6980" s="20">
        <f t="shared" si="1085"/>
        <v>10</v>
      </c>
      <c r="N6980" s="19">
        <v>5838</v>
      </c>
      <c r="O6980" s="4">
        <f>MATCH(N6980-1,'Supply Data'!$K$12:$K$17)+1</f>
        <v>5</v>
      </c>
      <c r="P6980">
        <f>INDEX('Supply Data'!$L$12:$L$17,'Demand Data'!O6980)</f>
        <v>75</v>
      </c>
      <c r="R6980" t="str">
        <f t="shared" si="1086"/>
        <v>17-Oct-08 Friday 15</v>
      </c>
    </row>
    <row r="6981" spans="4:18" x14ac:dyDescent="0.35">
      <c r="D6981" s="21">
        <f t="shared" si="1087"/>
        <v>39738.624999983083</v>
      </c>
      <c r="E6981" s="21" t="b">
        <f t="shared" si="1080"/>
        <v>0</v>
      </c>
      <c r="F6981" s="21" t="b">
        <f t="shared" si="1081"/>
        <v>0</v>
      </c>
      <c r="G6981" s="20">
        <f t="shared" si="1082"/>
        <v>1</v>
      </c>
      <c r="H6981" s="20">
        <f t="shared" si="1083"/>
        <v>24</v>
      </c>
      <c r="I6981" s="20">
        <f t="shared" si="1088"/>
        <v>16</v>
      </c>
      <c r="J6981" s="21">
        <f t="shared" si="1089"/>
        <v>39738</v>
      </c>
      <c r="K6981" s="21"/>
      <c r="L6981" s="21" t="str">
        <f t="shared" si="1084"/>
        <v>Friday</v>
      </c>
      <c r="M6981" s="20">
        <f t="shared" si="1085"/>
        <v>10</v>
      </c>
      <c r="N6981" s="19">
        <v>5727</v>
      </c>
      <c r="O6981" s="4">
        <f>MATCH(N6981-1,'Supply Data'!$K$12:$K$17)+1</f>
        <v>5</v>
      </c>
      <c r="P6981">
        <f>INDEX('Supply Data'!$L$12:$L$17,'Demand Data'!O6981)</f>
        <v>75</v>
      </c>
      <c r="R6981" t="str">
        <f t="shared" si="1086"/>
        <v>17-Oct-08 Friday 16</v>
      </c>
    </row>
    <row r="6982" spans="4:18" x14ac:dyDescent="0.35">
      <c r="D6982" s="21">
        <f t="shared" si="1087"/>
        <v>39738.666666649748</v>
      </c>
      <c r="E6982" s="21" t="b">
        <f t="shared" ref="E6982:E7045" si="1090">D6982=$D$2</f>
        <v>0</v>
      </c>
      <c r="F6982" s="21" t="b">
        <f t="shared" ref="F6982:F7045" si="1091">D6982=$E$2</f>
        <v>0</v>
      </c>
      <c r="G6982" s="20">
        <f t="shared" si="1082"/>
        <v>1</v>
      </c>
      <c r="H6982" s="20">
        <f t="shared" si="1083"/>
        <v>24</v>
      </c>
      <c r="I6982" s="20">
        <f t="shared" si="1088"/>
        <v>17</v>
      </c>
      <c r="J6982" s="21">
        <f t="shared" si="1089"/>
        <v>39738</v>
      </c>
      <c r="K6982" s="21"/>
      <c r="L6982" s="21" t="str">
        <f t="shared" si="1084"/>
        <v>Friday</v>
      </c>
      <c r="M6982" s="20">
        <f t="shared" si="1085"/>
        <v>10</v>
      </c>
      <c r="N6982" s="19">
        <v>6289.5</v>
      </c>
      <c r="O6982" s="4">
        <f>MATCH(N6982-1,'Supply Data'!$K$12:$K$17)+1</f>
        <v>5</v>
      </c>
      <c r="P6982">
        <f>INDEX('Supply Data'!$L$12:$L$17,'Demand Data'!O6982)</f>
        <v>75</v>
      </c>
      <c r="R6982" t="str">
        <f t="shared" si="1086"/>
        <v>17-Oct-08 Friday 17</v>
      </c>
    </row>
    <row r="6983" spans="4:18" x14ac:dyDescent="0.35">
      <c r="D6983" s="21">
        <f t="shared" si="1087"/>
        <v>39738.708333316412</v>
      </c>
      <c r="E6983" s="21" t="b">
        <f t="shared" si="1090"/>
        <v>0</v>
      </c>
      <c r="F6983" s="21" t="b">
        <f t="shared" si="1091"/>
        <v>0</v>
      </c>
      <c r="G6983" s="20">
        <f t="shared" ref="G6983:G7046" si="1092">IF(E6983,2,IF(F6983,3,1))</f>
        <v>1</v>
      </c>
      <c r="H6983" s="20">
        <f t="shared" ref="H6983:H7046" si="1093">CHOOSE(G6983,24,23,25)</f>
        <v>24</v>
      </c>
      <c r="I6983" s="20">
        <f t="shared" si="1088"/>
        <v>18</v>
      </c>
      <c r="J6983" s="21">
        <f t="shared" si="1089"/>
        <v>39738</v>
      </c>
      <c r="K6983" s="21"/>
      <c r="L6983" s="21" t="str">
        <f t="shared" ref="L6983:L7046" si="1094">TEXT(J6983,"ddddd")</f>
        <v>Friday</v>
      </c>
      <c r="M6983" s="20">
        <f t="shared" ref="M6983:M7046" si="1095">MONTH(D6983)</f>
        <v>10</v>
      </c>
      <c r="N6983" s="19">
        <v>6130.5</v>
      </c>
      <c r="O6983" s="4">
        <f>MATCH(N6983-1,'Supply Data'!$K$12:$K$17)+1</f>
        <v>5</v>
      </c>
      <c r="P6983">
        <f>INDEX('Supply Data'!$L$12:$L$17,'Demand Data'!O6983)</f>
        <v>75</v>
      </c>
      <c r="R6983" t="str">
        <f t="shared" ref="R6983:R7046" si="1096">TEXT(D6983,"dd-mmm-yy ddddd")&amp;" "&amp;I6983</f>
        <v>17-Oct-08 Friday 18</v>
      </c>
    </row>
    <row r="6984" spans="4:18" x14ac:dyDescent="0.35">
      <c r="D6984" s="21">
        <f t="shared" ref="D6984:D7047" si="1097">D6983+1/24</f>
        <v>39738.749999983076</v>
      </c>
      <c r="E6984" s="21" t="b">
        <f t="shared" si="1090"/>
        <v>0</v>
      </c>
      <c r="F6984" s="21" t="b">
        <f t="shared" si="1091"/>
        <v>0</v>
      </c>
      <c r="G6984" s="20">
        <f t="shared" si="1092"/>
        <v>1</v>
      </c>
      <c r="H6984" s="20">
        <f t="shared" si="1093"/>
        <v>24</v>
      </c>
      <c r="I6984" s="20">
        <f t="shared" ref="I6984:I7047" si="1098">IF(I6983&gt;=H6984,1,I6983+1)</f>
        <v>19</v>
      </c>
      <c r="J6984" s="21">
        <f t="shared" ref="J6984:J7047" si="1099">IF(I6984=1,J6983+1,J6983)</f>
        <v>39738</v>
      </c>
      <c r="K6984" s="21"/>
      <c r="L6984" s="21" t="str">
        <f t="shared" si="1094"/>
        <v>Friday</v>
      </c>
      <c r="M6984" s="20">
        <f t="shared" si="1095"/>
        <v>10</v>
      </c>
      <c r="N6984" s="19">
        <v>5932.5</v>
      </c>
      <c r="O6984" s="4">
        <f>MATCH(N6984-1,'Supply Data'!$K$12:$K$17)+1</f>
        <v>5</v>
      </c>
      <c r="P6984">
        <f>INDEX('Supply Data'!$L$12:$L$17,'Demand Data'!O6984)</f>
        <v>75</v>
      </c>
      <c r="R6984" t="str">
        <f t="shared" si="1096"/>
        <v>17-Oct-08 Friday 19</v>
      </c>
    </row>
    <row r="6985" spans="4:18" x14ac:dyDescent="0.35">
      <c r="D6985" s="21">
        <f t="shared" si="1097"/>
        <v>39738.79166664974</v>
      </c>
      <c r="E6985" s="21" t="b">
        <f t="shared" si="1090"/>
        <v>0</v>
      </c>
      <c r="F6985" s="21" t="b">
        <f t="shared" si="1091"/>
        <v>0</v>
      </c>
      <c r="G6985" s="20">
        <f t="shared" si="1092"/>
        <v>1</v>
      </c>
      <c r="H6985" s="20">
        <f t="shared" si="1093"/>
        <v>24</v>
      </c>
      <c r="I6985" s="20">
        <f t="shared" si="1098"/>
        <v>20</v>
      </c>
      <c r="J6985" s="21">
        <f t="shared" si="1099"/>
        <v>39738</v>
      </c>
      <c r="K6985" s="21"/>
      <c r="L6985" s="21" t="str">
        <f t="shared" si="1094"/>
        <v>Friday</v>
      </c>
      <c r="M6985" s="20">
        <f t="shared" si="1095"/>
        <v>10</v>
      </c>
      <c r="N6985" s="19">
        <v>5716.5</v>
      </c>
      <c r="O6985" s="4">
        <f>MATCH(N6985-1,'Supply Data'!$K$12:$K$17)+1</f>
        <v>5</v>
      </c>
      <c r="P6985">
        <f>INDEX('Supply Data'!$L$12:$L$17,'Demand Data'!O6985)</f>
        <v>75</v>
      </c>
      <c r="R6985" t="str">
        <f t="shared" si="1096"/>
        <v>17-Oct-08 Friday 20</v>
      </c>
    </row>
    <row r="6986" spans="4:18" x14ac:dyDescent="0.35">
      <c r="D6986" s="21">
        <f t="shared" si="1097"/>
        <v>39738.833333316405</v>
      </c>
      <c r="E6986" s="21" t="b">
        <f t="shared" si="1090"/>
        <v>0</v>
      </c>
      <c r="F6986" s="21" t="b">
        <f t="shared" si="1091"/>
        <v>0</v>
      </c>
      <c r="G6986" s="20">
        <f t="shared" si="1092"/>
        <v>1</v>
      </c>
      <c r="H6986" s="20">
        <f t="shared" si="1093"/>
        <v>24</v>
      </c>
      <c r="I6986" s="20">
        <f t="shared" si="1098"/>
        <v>21</v>
      </c>
      <c r="J6986" s="21">
        <f t="shared" si="1099"/>
        <v>39738</v>
      </c>
      <c r="K6986" s="21"/>
      <c r="L6986" s="21" t="str">
        <f t="shared" si="1094"/>
        <v>Friday</v>
      </c>
      <c r="M6986" s="20">
        <f t="shared" si="1095"/>
        <v>10</v>
      </c>
      <c r="N6986" s="19">
        <v>5295</v>
      </c>
      <c r="O6986" s="4">
        <f>MATCH(N6986-1,'Supply Data'!$K$12:$K$17)+1</f>
        <v>5</v>
      </c>
      <c r="P6986">
        <f>INDEX('Supply Data'!$L$12:$L$17,'Demand Data'!O6986)</f>
        <v>75</v>
      </c>
      <c r="R6986" t="str">
        <f t="shared" si="1096"/>
        <v>17-Oct-08 Friday 21</v>
      </c>
    </row>
    <row r="6987" spans="4:18" x14ac:dyDescent="0.35">
      <c r="D6987" s="21">
        <f t="shared" si="1097"/>
        <v>39738.874999983069</v>
      </c>
      <c r="E6987" s="21" t="b">
        <f t="shared" si="1090"/>
        <v>0</v>
      </c>
      <c r="F6987" s="21" t="b">
        <f t="shared" si="1091"/>
        <v>0</v>
      </c>
      <c r="G6987" s="20">
        <f t="shared" si="1092"/>
        <v>1</v>
      </c>
      <c r="H6987" s="20">
        <f t="shared" si="1093"/>
        <v>24</v>
      </c>
      <c r="I6987" s="20">
        <f t="shared" si="1098"/>
        <v>22</v>
      </c>
      <c r="J6987" s="21">
        <f t="shared" si="1099"/>
        <v>39738</v>
      </c>
      <c r="K6987" s="21"/>
      <c r="L6987" s="21" t="str">
        <f t="shared" si="1094"/>
        <v>Friday</v>
      </c>
      <c r="M6987" s="20">
        <f t="shared" si="1095"/>
        <v>10</v>
      </c>
      <c r="N6987" s="19">
        <v>5295</v>
      </c>
      <c r="O6987" s="4">
        <f>MATCH(N6987-1,'Supply Data'!$K$12:$K$17)+1</f>
        <v>5</v>
      </c>
      <c r="P6987">
        <f>INDEX('Supply Data'!$L$12:$L$17,'Demand Data'!O6987)</f>
        <v>75</v>
      </c>
      <c r="R6987" t="str">
        <f t="shared" si="1096"/>
        <v>17-Oct-08 Friday 22</v>
      </c>
    </row>
    <row r="6988" spans="4:18" x14ac:dyDescent="0.35">
      <c r="D6988" s="21">
        <f t="shared" si="1097"/>
        <v>39738.916666649733</v>
      </c>
      <c r="E6988" s="21" t="b">
        <f t="shared" si="1090"/>
        <v>0</v>
      </c>
      <c r="F6988" s="21" t="b">
        <f t="shared" si="1091"/>
        <v>0</v>
      </c>
      <c r="G6988" s="20">
        <f t="shared" si="1092"/>
        <v>1</v>
      </c>
      <c r="H6988" s="20">
        <f t="shared" si="1093"/>
        <v>24</v>
      </c>
      <c r="I6988" s="20">
        <f t="shared" si="1098"/>
        <v>23</v>
      </c>
      <c r="J6988" s="21">
        <f t="shared" si="1099"/>
        <v>39738</v>
      </c>
      <c r="K6988" s="21"/>
      <c r="L6988" s="21" t="str">
        <f t="shared" si="1094"/>
        <v>Friday</v>
      </c>
      <c r="M6988" s="20">
        <f t="shared" si="1095"/>
        <v>10</v>
      </c>
      <c r="N6988" s="19">
        <v>4792.5</v>
      </c>
      <c r="O6988" s="4">
        <f>MATCH(N6988-1,'Supply Data'!$K$12:$K$17)+1</f>
        <v>4</v>
      </c>
      <c r="P6988">
        <f>INDEX('Supply Data'!$L$12:$L$17,'Demand Data'!O6988)</f>
        <v>50</v>
      </c>
      <c r="R6988" t="str">
        <f t="shared" si="1096"/>
        <v>17-Oct-08 Friday 23</v>
      </c>
    </row>
    <row r="6989" spans="4:18" x14ac:dyDescent="0.35">
      <c r="D6989" s="21">
        <f t="shared" si="1097"/>
        <v>39738.958333316397</v>
      </c>
      <c r="E6989" s="21" t="b">
        <f t="shared" si="1090"/>
        <v>0</v>
      </c>
      <c r="F6989" s="21" t="b">
        <f t="shared" si="1091"/>
        <v>0</v>
      </c>
      <c r="G6989" s="20">
        <f t="shared" si="1092"/>
        <v>1</v>
      </c>
      <c r="H6989" s="20">
        <f t="shared" si="1093"/>
        <v>24</v>
      </c>
      <c r="I6989" s="20">
        <f t="shared" si="1098"/>
        <v>24</v>
      </c>
      <c r="J6989" s="21">
        <f t="shared" si="1099"/>
        <v>39738</v>
      </c>
      <c r="K6989" s="21"/>
      <c r="L6989" s="21" t="str">
        <f t="shared" si="1094"/>
        <v>Friday</v>
      </c>
      <c r="M6989" s="20">
        <f t="shared" si="1095"/>
        <v>10</v>
      </c>
      <c r="N6989" s="19">
        <v>4557</v>
      </c>
      <c r="O6989" s="4">
        <f>MATCH(N6989-1,'Supply Data'!$K$12:$K$17)+1</f>
        <v>4</v>
      </c>
      <c r="P6989">
        <f>INDEX('Supply Data'!$L$12:$L$17,'Demand Data'!O6989)</f>
        <v>50</v>
      </c>
      <c r="R6989" t="str">
        <f t="shared" si="1096"/>
        <v>17-Oct-08 Friday 24</v>
      </c>
    </row>
    <row r="6990" spans="4:18" x14ac:dyDescent="0.35">
      <c r="D6990" s="21">
        <f t="shared" si="1097"/>
        <v>39738.999999983062</v>
      </c>
      <c r="E6990" s="21" t="b">
        <f t="shared" si="1090"/>
        <v>0</v>
      </c>
      <c r="F6990" s="21" t="b">
        <f t="shared" si="1091"/>
        <v>0</v>
      </c>
      <c r="G6990" s="20">
        <f t="shared" si="1092"/>
        <v>1</v>
      </c>
      <c r="H6990" s="20">
        <f t="shared" si="1093"/>
        <v>24</v>
      </c>
      <c r="I6990" s="20">
        <f t="shared" si="1098"/>
        <v>1</v>
      </c>
      <c r="J6990" s="21">
        <f t="shared" si="1099"/>
        <v>39739</v>
      </c>
      <c r="K6990" s="21"/>
      <c r="L6990" s="21" t="str">
        <f t="shared" si="1094"/>
        <v>Saturday</v>
      </c>
      <c r="M6990" s="20">
        <f t="shared" si="1095"/>
        <v>10</v>
      </c>
      <c r="N6990" s="19">
        <v>4357.5</v>
      </c>
      <c r="O6990" s="4">
        <f>MATCH(N6990-1,'Supply Data'!$K$12:$K$17)+1</f>
        <v>4</v>
      </c>
      <c r="P6990">
        <f>INDEX('Supply Data'!$L$12:$L$17,'Demand Data'!O6990)</f>
        <v>50</v>
      </c>
      <c r="R6990" t="str">
        <f t="shared" si="1096"/>
        <v>18-Oct-08 Saturday 1</v>
      </c>
    </row>
    <row r="6991" spans="4:18" x14ac:dyDescent="0.35">
      <c r="D6991" s="21">
        <f t="shared" si="1097"/>
        <v>39739.041666649726</v>
      </c>
      <c r="E6991" s="21" t="b">
        <f t="shared" si="1090"/>
        <v>0</v>
      </c>
      <c r="F6991" s="21" t="b">
        <f t="shared" si="1091"/>
        <v>0</v>
      </c>
      <c r="G6991" s="20">
        <f t="shared" si="1092"/>
        <v>1</v>
      </c>
      <c r="H6991" s="20">
        <f t="shared" si="1093"/>
        <v>24</v>
      </c>
      <c r="I6991" s="20">
        <f t="shared" si="1098"/>
        <v>2</v>
      </c>
      <c r="J6991" s="21">
        <f t="shared" si="1099"/>
        <v>39739</v>
      </c>
      <c r="K6991" s="21"/>
      <c r="L6991" s="21" t="str">
        <f t="shared" si="1094"/>
        <v>Saturday</v>
      </c>
      <c r="M6991" s="20">
        <f t="shared" si="1095"/>
        <v>10</v>
      </c>
      <c r="N6991" s="19">
        <v>4215</v>
      </c>
      <c r="O6991" s="4">
        <f>MATCH(N6991-1,'Supply Data'!$K$12:$K$17)+1</f>
        <v>4</v>
      </c>
      <c r="P6991">
        <f>INDEX('Supply Data'!$L$12:$L$17,'Demand Data'!O6991)</f>
        <v>50</v>
      </c>
      <c r="R6991" t="str">
        <f t="shared" si="1096"/>
        <v>18-Oct-08 Saturday 2</v>
      </c>
    </row>
    <row r="6992" spans="4:18" x14ac:dyDescent="0.35">
      <c r="D6992" s="21">
        <f t="shared" si="1097"/>
        <v>39739.08333331639</v>
      </c>
      <c r="E6992" s="21" t="b">
        <f t="shared" si="1090"/>
        <v>0</v>
      </c>
      <c r="F6992" s="21" t="b">
        <f t="shared" si="1091"/>
        <v>0</v>
      </c>
      <c r="G6992" s="20">
        <f t="shared" si="1092"/>
        <v>1</v>
      </c>
      <c r="H6992" s="20">
        <f t="shared" si="1093"/>
        <v>24</v>
      </c>
      <c r="I6992" s="20">
        <f t="shared" si="1098"/>
        <v>3</v>
      </c>
      <c r="J6992" s="21">
        <f t="shared" si="1099"/>
        <v>39739</v>
      </c>
      <c r="K6992" s="21"/>
      <c r="L6992" s="21" t="str">
        <f t="shared" si="1094"/>
        <v>Saturday</v>
      </c>
      <c r="M6992" s="20">
        <f t="shared" si="1095"/>
        <v>10</v>
      </c>
      <c r="N6992" s="19">
        <v>4143</v>
      </c>
      <c r="O6992" s="4">
        <f>MATCH(N6992-1,'Supply Data'!$K$12:$K$17)+1</f>
        <v>4</v>
      </c>
      <c r="P6992">
        <f>INDEX('Supply Data'!$L$12:$L$17,'Demand Data'!O6992)</f>
        <v>50</v>
      </c>
      <c r="R6992" t="str">
        <f t="shared" si="1096"/>
        <v>18-Oct-08 Saturday 3</v>
      </c>
    </row>
    <row r="6993" spans="4:18" x14ac:dyDescent="0.35">
      <c r="D6993" s="21">
        <f t="shared" si="1097"/>
        <v>39739.124999983054</v>
      </c>
      <c r="E6993" s="21" t="b">
        <f t="shared" si="1090"/>
        <v>0</v>
      </c>
      <c r="F6993" s="21" t="b">
        <f t="shared" si="1091"/>
        <v>0</v>
      </c>
      <c r="G6993" s="20">
        <f t="shared" si="1092"/>
        <v>1</v>
      </c>
      <c r="H6993" s="20">
        <f t="shared" si="1093"/>
        <v>24</v>
      </c>
      <c r="I6993" s="20">
        <f t="shared" si="1098"/>
        <v>4</v>
      </c>
      <c r="J6993" s="21">
        <f t="shared" si="1099"/>
        <v>39739</v>
      </c>
      <c r="K6993" s="21"/>
      <c r="L6993" s="21" t="str">
        <f t="shared" si="1094"/>
        <v>Saturday</v>
      </c>
      <c r="M6993" s="20">
        <f t="shared" si="1095"/>
        <v>10</v>
      </c>
      <c r="N6993" s="19">
        <v>4143</v>
      </c>
      <c r="O6993" s="4">
        <f>MATCH(N6993-1,'Supply Data'!$K$12:$K$17)+1</f>
        <v>4</v>
      </c>
      <c r="P6993">
        <f>INDEX('Supply Data'!$L$12:$L$17,'Demand Data'!O6993)</f>
        <v>50</v>
      </c>
      <c r="R6993" t="str">
        <f t="shared" si="1096"/>
        <v>18-Oct-08 Saturday 4</v>
      </c>
    </row>
    <row r="6994" spans="4:18" x14ac:dyDescent="0.35">
      <c r="D6994" s="21">
        <f t="shared" si="1097"/>
        <v>39739.166666649719</v>
      </c>
      <c r="E6994" s="21" t="b">
        <f t="shared" si="1090"/>
        <v>0</v>
      </c>
      <c r="F6994" s="21" t="b">
        <f t="shared" si="1091"/>
        <v>0</v>
      </c>
      <c r="G6994" s="20">
        <f t="shared" si="1092"/>
        <v>1</v>
      </c>
      <c r="H6994" s="20">
        <f t="shared" si="1093"/>
        <v>24</v>
      </c>
      <c r="I6994" s="20">
        <f t="shared" si="1098"/>
        <v>5</v>
      </c>
      <c r="J6994" s="21">
        <f t="shared" si="1099"/>
        <v>39739</v>
      </c>
      <c r="K6994" s="21"/>
      <c r="L6994" s="21" t="str">
        <f t="shared" si="1094"/>
        <v>Saturday</v>
      </c>
      <c r="M6994" s="20">
        <f t="shared" si="1095"/>
        <v>10</v>
      </c>
      <c r="N6994" s="19">
        <v>4303.5</v>
      </c>
      <c r="O6994" s="4">
        <f>MATCH(N6994-1,'Supply Data'!$K$12:$K$17)+1</f>
        <v>4</v>
      </c>
      <c r="P6994">
        <f>INDEX('Supply Data'!$L$12:$L$17,'Demand Data'!O6994)</f>
        <v>50</v>
      </c>
      <c r="R6994" t="str">
        <f t="shared" si="1096"/>
        <v>18-Oct-08 Saturday 5</v>
      </c>
    </row>
    <row r="6995" spans="4:18" x14ac:dyDescent="0.35">
      <c r="D6995" s="21">
        <f t="shared" si="1097"/>
        <v>39739.208333316383</v>
      </c>
      <c r="E6995" s="21" t="b">
        <f t="shared" si="1090"/>
        <v>0</v>
      </c>
      <c r="F6995" s="21" t="b">
        <f t="shared" si="1091"/>
        <v>0</v>
      </c>
      <c r="G6995" s="20">
        <f t="shared" si="1092"/>
        <v>1</v>
      </c>
      <c r="H6995" s="20">
        <f t="shared" si="1093"/>
        <v>24</v>
      </c>
      <c r="I6995" s="20">
        <f t="shared" si="1098"/>
        <v>6</v>
      </c>
      <c r="J6995" s="21">
        <f t="shared" si="1099"/>
        <v>39739</v>
      </c>
      <c r="K6995" s="21"/>
      <c r="L6995" s="21" t="str">
        <f t="shared" si="1094"/>
        <v>Saturday</v>
      </c>
      <c r="M6995" s="20">
        <f t="shared" si="1095"/>
        <v>10</v>
      </c>
      <c r="N6995" s="19">
        <v>4300.5</v>
      </c>
      <c r="O6995" s="4">
        <f>MATCH(N6995-1,'Supply Data'!$K$12:$K$17)+1</f>
        <v>4</v>
      </c>
      <c r="P6995">
        <f>INDEX('Supply Data'!$L$12:$L$17,'Demand Data'!O6995)</f>
        <v>50</v>
      </c>
      <c r="R6995" t="str">
        <f t="shared" si="1096"/>
        <v>18-Oct-08 Saturday 6</v>
      </c>
    </row>
    <row r="6996" spans="4:18" x14ac:dyDescent="0.35">
      <c r="D6996" s="21">
        <f t="shared" si="1097"/>
        <v>39739.249999983047</v>
      </c>
      <c r="E6996" s="21" t="b">
        <f t="shared" si="1090"/>
        <v>0</v>
      </c>
      <c r="F6996" s="21" t="b">
        <f t="shared" si="1091"/>
        <v>0</v>
      </c>
      <c r="G6996" s="20">
        <f t="shared" si="1092"/>
        <v>1</v>
      </c>
      <c r="H6996" s="20">
        <f t="shared" si="1093"/>
        <v>24</v>
      </c>
      <c r="I6996" s="20">
        <f t="shared" si="1098"/>
        <v>7</v>
      </c>
      <c r="J6996" s="21">
        <f t="shared" si="1099"/>
        <v>39739</v>
      </c>
      <c r="K6996" s="21"/>
      <c r="L6996" s="21" t="str">
        <f t="shared" si="1094"/>
        <v>Saturday</v>
      </c>
      <c r="M6996" s="20">
        <f t="shared" si="1095"/>
        <v>10</v>
      </c>
      <c r="N6996" s="19">
        <v>4384.5</v>
      </c>
      <c r="O6996" s="4">
        <f>MATCH(N6996-1,'Supply Data'!$K$12:$K$17)+1</f>
        <v>4</v>
      </c>
      <c r="P6996">
        <f>INDEX('Supply Data'!$L$12:$L$17,'Demand Data'!O6996)</f>
        <v>50</v>
      </c>
      <c r="R6996" t="str">
        <f t="shared" si="1096"/>
        <v>18-Oct-08 Saturday 7</v>
      </c>
    </row>
    <row r="6997" spans="4:18" x14ac:dyDescent="0.35">
      <c r="D6997" s="21">
        <f t="shared" si="1097"/>
        <v>39739.291666649711</v>
      </c>
      <c r="E6997" s="21" t="b">
        <f t="shared" si="1090"/>
        <v>0</v>
      </c>
      <c r="F6997" s="21" t="b">
        <f t="shared" si="1091"/>
        <v>0</v>
      </c>
      <c r="G6997" s="20">
        <f t="shared" si="1092"/>
        <v>1</v>
      </c>
      <c r="H6997" s="20">
        <f t="shared" si="1093"/>
        <v>24</v>
      </c>
      <c r="I6997" s="20">
        <f t="shared" si="1098"/>
        <v>8</v>
      </c>
      <c r="J6997" s="21">
        <f t="shared" si="1099"/>
        <v>39739</v>
      </c>
      <c r="K6997" s="21"/>
      <c r="L6997" s="21" t="str">
        <f t="shared" si="1094"/>
        <v>Saturday</v>
      </c>
      <c r="M6997" s="20">
        <f t="shared" si="1095"/>
        <v>10</v>
      </c>
      <c r="N6997" s="19">
        <v>5062.5</v>
      </c>
      <c r="O6997" s="4">
        <f>MATCH(N6997-1,'Supply Data'!$K$12:$K$17)+1</f>
        <v>5</v>
      </c>
      <c r="P6997">
        <f>INDEX('Supply Data'!$L$12:$L$17,'Demand Data'!O6997)</f>
        <v>75</v>
      </c>
      <c r="R6997" t="str">
        <f t="shared" si="1096"/>
        <v>18-Oct-08 Saturday 8</v>
      </c>
    </row>
    <row r="6998" spans="4:18" x14ac:dyDescent="0.35">
      <c r="D6998" s="21">
        <f t="shared" si="1097"/>
        <v>39739.333333316376</v>
      </c>
      <c r="E6998" s="21" t="b">
        <f t="shared" si="1090"/>
        <v>0</v>
      </c>
      <c r="F6998" s="21" t="b">
        <f t="shared" si="1091"/>
        <v>0</v>
      </c>
      <c r="G6998" s="20">
        <f t="shared" si="1092"/>
        <v>1</v>
      </c>
      <c r="H6998" s="20">
        <f t="shared" si="1093"/>
        <v>24</v>
      </c>
      <c r="I6998" s="20">
        <f t="shared" si="1098"/>
        <v>9</v>
      </c>
      <c r="J6998" s="21">
        <f t="shared" si="1099"/>
        <v>39739</v>
      </c>
      <c r="K6998" s="21"/>
      <c r="L6998" s="21" t="str">
        <f t="shared" si="1094"/>
        <v>Saturday</v>
      </c>
      <c r="M6998" s="20">
        <f t="shared" si="1095"/>
        <v>10</v>
      </c>
      <c r="N6998" s="19">
        <v>5601</v>
      </c>
      <c r="O6998" s="4">
        <f>MATCH(N6998-1,'Supply Data'!$K$12:$K$17)+1</f>
        <v>5</v>
      </c>
      <c r="P6998">
        <f>INDEX('Supply Data'!$L$12:$L$17,'Demand Data'!O6998)</f>
        <v>75</v>
      </c>
      <c r="R6998" t="str">
        <f t="shared" si="1096"/>
        <v>18-Oct-08 Saturday 9</v>
      </c>
    </row>
    <row r="6999" spans="4:18" x14ac:dyDescent="0.35">
      <c r="D6999" s="21">
        <f t="shared" si="1097"/>
        <v>39739.37499998304</v>
      </c>
      <c r="E6999" s="21" t="b">
        <f t="shared" si="1090"/>
        <v>0</v>
      </c>
      <c r="F6999" s="21" t="b">
        <f t="shared" si="1091"/>
        <v>0</v>
      </c>
      <c r="G6999" s="20">
        <f t="shared" si="1092"/>
        <v>1</v>
      </c>
      <c r="H6999" s="20">
        <f t="shared" si="1093"/>
        <v>24</v>
      </c>
      <c r="I6999" s="20">
        <f t="shared" si="1098"/>
        <v>10</v>
      </c>
      <c r="J6999" s="21">
        <f t="shared" si="1099"/>
        <v>39739</v>
      </c>
      <c r="K6999" s="21"/>
      <c r="L6999" s="21" t="str">
        <f t="shared" si="1094"/>
        <v>Saturday</v>
      </c>
      <c r="M6999" s="20">
        <f t="shared" si="1095"/>
        <v>10</v>
      </c>
      <c r="N6999" s="19">
        <v>5856</v>
      </c>
      <c r="O6999" s="4">
        <f>MATCH(N6999-1,'Supply Data'!$K$12:$K$17)+1</f>
        <v>5</v>
      </c>
      <c r="P6999">
        <f>INDEX('Supply Data'!$L$12:$L$17,'Demand Data'!O6999)</f>
        <v>75</v>
      </c>
      <c r="R6999" t="str">
        <f t="shared" si="1096"/>
        <v>18-Oct-08 Saturday 10</v>
      </c>
    </row>
    <row r="7000" spans="4:18" x14ac:dyDescent="0.35">
      <c r="D7000" s="21">
        <f t="shared" si="1097"/>
        <v>39739.416666649704</v>
      </c>
      <c r="E7000" s="21" t="b">
        <f t="shared" si="1090"/>
        <v>0</v>
      </c>
      <c r="F7000" s="21" t="b">
        <f t="shared" si="1091"/>
        <v>0</v>
      </c>
      <c r="G7000" s="20">
        <f t="shared" si="1092"/>
        <v>1</v>
      </c>
      <c r="H7000" s="20">
        <f t="shared" si="1093"/>
        <v>24</v>
      </c>
      <c r="I7000" s="20">
        <f t="shared" si="1098"/>
        <v>11</v>
      </c>
      <c r="J7000" s="21">
        <f t="shared" si="1099"/>
        <v>39739</v>
      </c>
      <c r="K7000" s="21"/>
      <c r="L7000" s="21" t="str">
        <f t="shared" si="1094"/>
        <v>Saturday</v>
      </c>
      <c r="M7000" s="20">
        <f t="shared" si="1095"/>
        <v>10</v>
      </c>
      <c r="N7000" s="19">
        <v>5995.5</v>
      </c>
      <c r="O7000" s="4">
        <f>MATCH(N7000-1,'Supply Data'!$K$12:$K$17)+1</f>
        <v>5</v>
      </c>
      <c r="P7000">
        <f>INDEX('Supply Data'!$L$12:$L$17,'Demand Data'!O7000)</f>
        <v>75</v>
      </c>
      <c r="R7000" t="str">
        <f t="shared" si="1096"/>
        <v>18-Oct-08 Saturday 11</v>
      </c>
    </row>
    <row r="7001" spans="4:18" x14ac:dyDescent="0.35">
      <c r="D7001" s="21">
        <f t="shared" si="1097"/>
        <v>39739.458333316368</v>
      </c>
      <c r="E7001" s="21" t="b">
        <f t="shared" si="1090"/>
        <v>0</v>
      </c>
      <c r="F7001" s="21" t="b">
        <f t="shared" si="1091"/>
        <v>0</v>
      </c>
      <c r="G7001" s="20">
        <f t="shared" si="1092"/>
        <v>1</v>
      </c>
      <c r="H7001" s="20">
        <f t="shared" si="1093"/>
        <v>24</v>
      </c>
      <c r="I7001" s="20">
        <f t="shared" si="1098"/>
        <v>12</v>
      </c>
      <c r="J7001" s="21">
        <f t="shared" si="1099"/>
        <v>39739</v>
      </c>
      <c r="K7001" s="21"/>
      <c r="L7001" s="21" t="str">
        <f t="shared" si="1094"/>
        <v>Saturday</v>
      </c>
      <c r="M7001" s="20">
        <f t="shared" si="1095"/>
        <v>10</v>
      </c>
      <c r="N7001" s="19">
        <v>5739</v>
      </c>
      <c r="O7001" s="4">
        <f>MATCH(N7001-1,'Supply Data'!$K$12:$K$17)+1</f>
        <v>5</v>
      </c>
      <c r="P7001">
        <f>INDEX('Supply Data'!$L$12:$L$17,'Demand Data'!O7001)</f>
        <v>75</v>
      </c>
      <c r="R7001" t="str">
        <f t="shared" si="1096"/>
        <v>18-Oct-08 Saturday 12</v>
      </c>
    </row>
    <row r="7002" spans="4:18" x14ac:dyDescent="0.35">
      <c r="D7002" s="21">
        <f t="shared" si="1097"/>
        <v>39739.499999983032</v>
      </c>
      <c r="E7002" s="21" t="b">
        <f t="shared" si="1090"/>
        <v>0</v>
      </c>
      <c r="F7002" s="21" t="b">
        <f t="shared" si="1091"/>
        <v>0</v>
      </c>
      <c r="G7002" s="20">
        <f t="shared" si="1092"/>
        <v>1</v>
      </c>
      <c r="H7002" s="20">
        <f t="shared" si="1093"/>
        <v>24</v>
      </c>
      <c r="I7002" s="20">
        <f t="shared" si="1098"/>
        <v>13</v>
      </c>
      <c r="J7002" s="21">
        <f t="shared" si="1099"/>
        <v>39739</v>
      </c>
      <c r="K7002" s="21"/>
      <c r="L7002" s="21" t="str">
        <f t="shared" si="1094"/>
        <v>Saturday</v>
      </c>
      <c r="M7002" s="20">
        <f t="shared" si="1095"/>
        <v>10</v>
      </c>
      <c r="N7002" s="19">
        <v>5817</v>
      </c>
      <c r="O7002" s="4">
        <f>MATCH(N7002-1,'Supply Data'!$K$12:$K$17)+1</f>
        <v>5</v>
      </c>
      <c r="P7002">
        <f>INDEX('Supply Data'!$L$12:$L$17,'Demand Data'!O7002)</f>
        <v>75</v>
      </c>
      <c r="R7002" t="str">
        <f t="shared" si="1096"/>
        <v>18-Oct-08 Saturday 13</v>
      </c>
    </row>
    <row r="7003" spans="4:18" x14ac:dyDescent="0.35">
      <c r="D7003" s="21">
        <f t="shared" si="1097"/>
        <v>39739.541666649697</v>
      </c>
      <c r="E7003" s="21" t="b">
        <f t="shared" si="1090"/>
        <v>0</v>
      </c>
      <c r="F7003" s="21" t="b">
        <f t="shared" si="1091"/>
        <v>0</v>
      </c>
      <c r="G7003" s="20">
        <f t="shared" si="1092"/>
        <v>1</v>
      </c>
      <c r="H7003" s="20">
        <f t="shared" si="1093"/>
        <v>24</v>
      </c>
      <c r="I7003" s="20">
        <f t="shared" si="1098"/>
        <v>14</v>
      </c>
      <c r="J7003" s="21">
        <f t="shared" si="1099"/>
        <v>39739</v>
      </c>
      <c r="K7003" s="21"/>
      <c r="L7003" s="21" t="str">
        <f t="shared" si="1094"/>
        <v>Saturday</v>
      </c>
      <c r="M7003" s="20">
        <f t="shared" si="1095"/>
        <v>10</v>
      </c>
      <c r="N7003" s="19">
        <v>5907</v>
      </c>
      <c r="O7003" s="4">
        <f>MATCH(N7003-1,'Supply Data'!$K$12:$K$17)+1</f>
        <v>5</v>
      </c>
      <c r="P7003">
        <f>INDEX('Supply Data'!$L$12:$L$17,'Demand Data'!O7003)</f>
        <v>75</v>
      </c>
      <c r="R7003" t="str">
        <f t="shared" si="1096"/>
        <v>18-Oct-08 Saturday 14</v>
      </c>
    </row>
    <row r="7004" spans="4:18" x14ac:dyDescent="0.35">
      <c r="D7004" s="21">
        <f t="shared" si="1097"/>
        <v>39739.583333316361</v>
      </c>
      <c r="E7004" s="21" t="b">
        <f t="shared" si="1090"/>
        <v>0</v>
      </c>
      <c r="F7004" s="21" t="b">
        <f t="shared" si="1091"/>
        <v>0</v>
      </c>
      <c r="G7004" s="20">
        <f t="shared" si="1092"/>
        <v>1</v>
      </c>
      <c r="H7004" s="20">
        <f t="shared" si="1093"/>
        <v>24</v>
      </c>
      <c r="I7004" s="20">
        <f t="shared" si="1098"/>
        <v>15</v>
      </c>
      <c r="J7004" s="21">
        <f t="shared" si="1099"/>
        <v>39739</v>
      </c>
      <c r="K7004" s="21"/>
      <c r="L7004" s="21" t="str">
        <f t="shared" si="1094"/>
        <v>Saturday</v>
      </c>
      <c r="M7004" s="20">
        <f t="shared" si="1095"/>
        <v>10</v>
      </c>
      <c r="N7004" s="19">
        <v>5793</v>
      </c>
      <c r="O7004" s="4">
        <f>MATCH(N7004-1,'Supply Data'!$K$12:$K$17)+1</f>
        <v>5</v>
      </c>
      <c r="P7004">
        <f>INDEX('Supply Data'!$L$12:$L$17,'Demand Data'!O7004)</f>
        <v>75</v>
      </c>
      <c r="R7004" t="str">
        <f t="shared" si="1096"/>
        <v>18-Oct-08 Saturday 15</v>
      </c>
    </row>
    <row r="7005" spans="4:18" x14ac:dyDescent="0.35">
      <c r="D7005" s="21">
        <f t="shared" si="1097"/>
        <v>39739.624999983025</v>
      </c>
      <c r="E7005" s="21" t="b">
        <f t="shared" si="1090"/>
        <v>0</v>
      </c>
      <c r="F7005" s="21" t="b">
        <f t="shared" si="1091"/>
        <v>0</v>
      </c>
      <c r="G7005" s="20">
        <f t="shared" si="1092"/>
        <v>1</v>
      </c>
      <c r="H7005" s="20">
        <f t="shared" si="1093"/>
        <v>24</v>
      </c>
      <c r="I7005" s="20">
        <f t="shared" si="1098"/>
        <v>16</v>
      </c>
      <c r="J7005" s="21">
        <f t="shared" si="1099"/>
        <v>39739</v>
      </c>
      <c r="K7005" s="21"/>
      <c r="L7005" s="21" t="str">
        <f t="shared" si="1094"/>
        <v>Saturday</v>
      </c>
      <c r="M7005" s="20">
        <f t="shared" si="1095"/>
        <v>10</v>
      </c>
      <c r="N7005" s="19">
        <v>5761.5</v>
      </c>
      <c r="O7005" s="4">
        <f>MATCH(N7005-1,'Supply Data'!$K$12:$K$17)+1</f>
        <v>5</v>
      </c>
      <c r="P7005">
        <f>INDEX('Supply Data'!$L$12:$L$17,'Demand Data'!O7005)</f>
        <v>75</v>
      </c>
      <c r="R7005" t="str">
        <f t="shared" si="1096"/>
        <v>18-Oct-08 Saturday 16</v>
      </c>
    </row>
    <row r="7006" spans="4:18" x14ac:dyDescent="0.35">
      <c r="D7006" s="21">
        <f t="shared" si="1097"/>
        <v>39739.666666649689</v>
      </c>
      <c r="E7006" s="21" t="b">
        <f t="shared" si="1090"/>
        <v>0</v>
      </c>
      <c r="F7006" s="21" t="b">
        <f t="shared" si="1091"/>
        <v>0</v>
      </c>
      <c r="G7006" s="20">
        <f t="shared" si="1092"/>
        <v>1</v>
      </c>
      <c r="H7006" s="20">
        <f t="shared" si="1093"/>
        <v>24</v>
      </c>
      <c r="I7006" s="20">
        <f t="shared" si="1098"/>
        <v>17</v>
      </c>
      <c r="J7006" s="21">
        <f t="shared" si="1099"/>
        <v>39739</v>
      </c>
      <c r="K7006" s="21"/>
      <c r="L7006" s="21" t="str">
        <f t="shared" si="1094"/>
        <v>Saturday</v>
      </c>
      <c r="M7006" s="20">
        <f t="shared" si="1095"/>
        <v>10</v>
      </c>
      <c r="N7006" s="19">
        <v>5659.5</v>
      </c>
      <c r="O7006" s="4">
        <f>MATCH(N7006-1,'Supply Data'!$K$12:$K$17)+1</f>
        <v>5</v>
      </c>
      <c r="P7006">
        <f>INDEX('Supply Data'!$L$12:$L$17,'Demand Data'!O7006)</f>
        <v>75</v>
      </c>
      <c r="R7006" t="str">
        <f t="shared" si="1096"/>
        <v>18-Oct-08 Saturday 17</v>
      </c>
    </row>
    <row r="7007" spans="4:18" x14ac:dyDescent="0.35">
      <c r="D7007" s="21">
        <f t="shared" si="1097"/>
        <v>39739.708333316354</v>
      </c>
      <c r="E7007" s="21" t="b">
        <f t="shared" si="1090"/>
        <v>0</v>
      </c>
      <c r="F7007" s="21" t="b">
        <f t="shared" si="1091"/>
        <v>0</v>
      </c>
      <c r="G7007" s="20">
        <f t="shared" si="1092"/>
        <v>1</v>
      </c>
      <c r="H7007" s="20">
        <f t="shared" si="1093"/>
        <v>24</v>
      </c>
      <c r="I7007" s="20">
        <f t="shared" si="1098"/>
        <v>18</v>
      </c>
      <c r="J7007" s="21">
        <f t="shared" si="1099"/>
        <v>39739</v>
      </c>
      <c r="K7007" s="21"/>
      <c r="L7007" s="21" t="str">
        <f t="shared" si="1094"/>
        <v>Saturday</v>
      </c>
      <c r="M7007" s="20">
        <f t="shared" si="1095"/>
        <v>10</v>
      </c>
      <c r="N7007" s="19">
        <v>6192</v>
      </c>
      <c r="O7007" s="4">
        <f>MATCH(N7007-1,'Supply Data'!$K$12:$K$17)+1</f>
        <v>5</v>
      </c>
      <c r="P7007">
        <f>INDEX('Supply Data'!$L$12:$L$17,'Demand Data'!O7007)</f>
        <v>75</v>
      </c>
      <c r="R7007" t="str">
        <f t="shared" si="1096"/>
        <v>18-Oct-08 Saturday 18</v>
      </c>
    </row>
    <row r="7008" spans="4:18" x14ac:dyDescent="0.35">
      <c r="D7008" s="21">
        <f t="shared" si="1097"/>
        <v>39739.749999983018</v>
      </c>
      <c r="E7008" s="21" t="b">
        <f t="shared" si="1090"/>
        <v>0</v>
      </c>
      <c r="F7008" s="21" t="b">
        <f t="shared" si="1091"/>
        <v>0</v>
      </c>
      <c r="G7008" s="20">
        <f t="shared" si="1092"/>
        <v>1</v>
      </c>
      <c r="H7008" s="20">
        <f t="shared" si="1093"/>
        <v>24</v>
      </c>
      <c r="I7008" s="20">
        <f t="shared" si="1098"/>
        <v>19</v>
      </c>
      <c r="J7008" s="21">
        <f t="shared" si="1099"/>
        <v>39739</v>
      </c>
      <c r="K7008" s="21"/>
      <c r="L7008" s="21" t="str">
        <f t="shared" si="1094"/>
        <v>Saturday</v>
      </c>
      <c r="M7008" s="20">
        <f t="shared" si="1095"/>
        <v>10</v>
      </c>
      <c r="N7008" s="19">
        <v>6165</v>
      </c>
      <c r="O7008" s="4">
        <f>MATCH(N7008-1,'Supply Data'!$K$12:$K$17)+1</f>
        <v>5</v>
      </c>
      <c r="P7008">
        <f>INDEX('Supply Data'!$L$12:$L$17,'Demand Data'!O7008)</f>
        <v>75</v>
      </c>
      <c r="R7008" t="str">
        <f t="shared" si="1096"/>
        <v>18-Oct-08 Saturday 19</v>
      </c>
    </row>
    <row r="7009" spans="4:18" x14ac:dyDescent="0.35">
      <c r="D7009" s="21">
        <f t="shared" si="1097"/>
        <v>39739.791666649682</v>
      </c>
      <c r="E7009" s="21" t="b">
        <f t="shared" si="1090"/>
        <v>0</v>
      </c>
      <c r="F7009" s="21" t="b">
        <f t="shared" si="1091"/>
        <v>0</v>
      </c>
      <c r="G7009" s="20">
        <f t="shared" si="1092"/>
        <v>1</v>
      </c>
      <c r="H7009" s="20">
        <f t="shared" si="1093"/>
        <v>24</v>
      </c>
      <c r="I7009" s="20">
        <f t="shared" si="1098"/>
        <v>20</v>
      </c>
      <c r="J7009" s="21">
        <f t="shared" si="1099"/>
        <v>39739</v>
      </c>
      <c r="K7009" s="21"/>
      <c r="L7009" s="21" t="str">
        <f t="shared" si="1094"/>
        <v>Saturday</v>
      </c>
      <c r="M7009" s="20">
        <f t="shared" si="1095"/>
        <v>10</v>
      </c>
      <c r="N7009" s="19">
        <v>5988</v>
      </c>
      <c r="O7009" s="4">
        <f>MATCH(N7009-1,'Supply Data'!$K$12:$K$17)+1</f>
        <v>5</v>
      </c>
      <c r="P7009">
        <f>INDEX('Supply Data'!$L$12:$L$17,'Demand Data'!O7009)</f>
        <v>75</v>
      </c>
      <c r="R7009" t="str">
        <f t="shared" si="1096"/>
        <v>18-Oct-08 Saturday 20</v>
      </c>
    </row>
    <row r="7010" spans="4:18" x14ac:dyDescent="0.35">
      <c r="D7010" s="21">
        <f t="shared" si="1097"/>
        <v>39739.833333316346</v>
      </c>
      <c r="E7010" s="21" t="b">
        <f t="shared" si="1090"/>
        <v>0</v>
      </c>
      <c r="F7010" s="21" t="b">
        <f t="shared" si="1091"/>
        <v>0</v>
      </c>
      <c r="G7010" s="20">
        <f t="shared" si="1092"/>
        <v>1</v>
      </c>
      <c r="H7010" s="20">
        <f t="shared" si="1093"/>
        <v>24</v>
      </c>
      <c r="I7010" s="20">
        <f t="shared" si="1098"/>
        <v>21</v>
      </c>
      <c r="J7010" s="21">
        <f t="shared" si="1099"/>
        <v>39739</v>
      </c>
      <c r="K7010" s="21"/>
      <c r="L7010" s="21" t="str">
        <f t="shared" si="1094"/>
        <v>Saturday</v>
      </c>
      <c r="M7010" s="20">
        <f t="shared" si="1095"/>
        <v>10</v>
      </c>
      <c r="N7010" s="19">
        <v>5713.5</v>
      </c>
      <c r="O7010" s="4">
        <f>MATCH(N7010-1,'Supply Data'!$K$12:$K$17)+1</f>
        <v>5</v>
      </c>
      <c r="P7010">
        <f>INDEX('Supply Data'!$L$12:$L$17,'Demand Data'!O7010)</f>
        <v>75</v>
      </c>
      <c r="R7010" t="str">
        <f t="shared" si="1096"/>
        <v>18-Oct-08 Saturday 21</v>
      </c>
    </row>
    <row r="7011" spans="4:18" x14ac:dyDescent="0.35">
      <c r="D7011" s="21">
        <f t="shared" si="1097"/>
        <v>39739.874999983011</v>
      </c>
      <c r="E7011" s="21" t="b">
        <f t="shared" si="1090"/>
        <v>0</v>
      </c>
      <c r="F7011" s="21" t="b">
        <f t="shared" si="1091"/>
        <v>0</v>
      </c>
      <c r="G7011" s="20">
        <f t="shared" si="1092"/>
        <v>1</v>
      </c>
      <c r="H7011" s="20">
        <f t="shared" si="1093"/>
        <v>24</v>
      </c>
      <c r="I7011" s="20">
        <f t="shared" si="1098"/>
        <v>22</v>
      </c>
      <c r="J7011" s="21">
        <f t="shared" si="1099"/>
        <v>39739</v>
      </c>
      <c r="K7011" s="21"/>
      <c r="L7011" s="21" t="str">
        <f t="shared" si="1094"/>
        <v>Saturday</v>
      </c>
      <c r="M7011" s="20">
        <f t="shared" si="1095"/>
        <v>10</v>
      </c>
      <c r="N7011" s="19">
        <v>5296.5</v>
      </c>
      <c r="O7011" s="4">
        <f>MATCH(N7011-1,'Supply Data'!$K$12:$K$17)+1</f>
        <v>5</v>
      </c>
      <c r="P7011">
        <f>INDEX('Supply Data'!$L$12:$L$17,'Demand Data'!O7011)</f>
        <v>75</v>
      </c>
      <c r="R7011" t="str">
        <f t="shared" si="1096"/>
        <v>18-Oct-08 Saturday 22</v>
      </c>
    </row>
    <row r="7012" spans="4:18" x14ac:dyDescent="0.35">
      <c r="D7012" s="21">
        <f t="shared" si="1097"/>
        <v>39739.916666649675</v>
      </c>
      <c r="E7012" s="21" t="b">
        <f t="shared" si="1090"/>
        <v>0</v>
      </c>
      <c r="F7012" s="21" t="b">
        <f t="shared" si="1091"/>
        <v>0</v>
      </c>
      <c r="G7012" s="20">
        <f t="shared" si="1092"/>
        <v>1</v>
      </c>
      <c r="H7012" s="20">
        <f t="shared" si="1093"/>
        <v>24</v>
      </c>
      <c r="I7012" s="20">
        <f t="shared" si="1098"/>
        <v>23</v>
      </c>
      <c r="J7012" s="21">
        <f t="shared" si="1099"/>
        <v>39739</v>
      </c>
      <c r="K7012" s="21"/>
      <c r="L7012" s="21" t="str">
        <f t="shared" si="1094"/>
        <v>Saturday</v>
      </c>
      <c r="M7012" s="20">
        <f t="shared" si="1095"/>
        <v>10</v>
      </c>
      <c r="N7012" s="19">
        <v>4972.5</v>
      </c>
      <c r="O7012" s="4">
        <f>MATCH(N7012-1,'Supply Data'!$K$12:$K$17)+1</f>
        <v>5</v>
      </c>
      <c r="P7012">
        <f>INDEX('Supply Data'!$L$12:$L$17,'Demand Data'!O7012)</f>
        <v>75</v>
      </c>
      <c r="R7012" t="str">
        <f t="shared" si="1096"/>
        <v>18-Oct-08 Saturday 23</v>
      </c>
    </row>
    <row r="7013" spans="4:18" x14ac:dyDescent="0.35">
      <c r="D7013" s="21">
        <f t="shared" si="1097"/>
        <v>39739.958333316339</v>
      </c>
      <c r="E7013" s="21" t="b">
        <f t="shared" si="1090"/>
        <v>0</v>
      </c>
      <c r="F7013" s="21" t="b">
        <f t="shared" si="1091"/>
        <v>0</v>
      </c>
      <c r="G7013" s="20">
        <f t="shared" si="1092"/>
        <v>1</v>
      </c>
      <c r="H7013" s="20">
        <f t="shared" si="1093"/>
        <v>24</v>
      </c>
      <c r="I7013" s="20">
        <f t="shared" si="1098"/>
        <v>24</v>
      </c>
      <c r="J7013" s="21">
        <f t="shared" si="1099"/>
        <v>39739</v>
      </c>
      <c r="K7013" s="21"/>
      <c r="L7013" s="21" t="str">
        <f t="shared" si="1094"/>
        <v>Saturday</v>
      </c>
      <c r="M7013" s="20">
        <f t="shared" si="1095"/>
        <v>10</v>
      </c>
      <c r="N7013" s="19">
        <v>4563</v>
      </c>
      <c r="O7013" s="4">
        <f>MATCH(N7013-1,'Supply Data'!$K$12:$K$17)+1</f>
        <v>4</v>
      </c>
      <c r="P7013">
        <f>INDEX('Supply Data'!$L$12:$L$17,'Demand Data'!O7013)</f>
        <v>50</v>
      </c>
      <c r="R7013" t="str">
        <f t="shared" si="1096"/>
        <v>18-Oct-08 Saturday 24</v>
      </c>
    </row>
    <row r="7014" spans="4:18" x14ac:dyDescent="0.35">
      <c r="D7014" s="21">
        <f t="shared" si="1097"/>
        <v>39739.999999983003</v>
      </c>
      <c r="E7014" s="21" t="b">
        <f t="shared" si="1090"/>
        <v>0</v>
      </c>
      <c r="F7014" s="21" t="b">
        <f t="shared" si="1091"/>
        <v>0</v>
      </c>
      <c r="G7014" s="20">
        <f t="shared" si="1092"/>
        <v>1</v>
      </c>
      <c r="H7014" s="20">
        <f t="shared" si="1093"/>
        <v>24</v>
      </c>
      <c r="I7014" s="20">
        <f t="shared" si="1098"/>
        <v>1</v>
      </c>
      <c r="J7014" s="21">
        <f t="shared" si="1099"/>
        <v>39740</v>
      </c>
      <c r="K7014" s="21"/>
      <c r="L7014" s="21" t="str">
        <f t="shared" si="1094"/>
        <v>Sunday</v>
      </c>
      <c r="M7014" s="20">
        <f t="shared" si="1095"/>
        <v>10</v>
      </c>
      <c r="N7014" s="19">
        <v>4405.5</v>
      </c>
      <c r="O7014" s="4">
        <f>MATCH(N7014-1,'Supply Data'!$K$12:$K$17)+1</f>
        <v>4</v>
      </c>
      <c r="P7014">
        <f>INDEX('Supply Data'!$L$12:$L$17,'Demand Data'!O7014)</f>
        <v>50</v>
      </c>
      <c r="R7014" t="str">
        <f t="shared" si="1096"/>
        <v>19-Oct-08 Sunday 1</v>
      </c>
    </row>
    <row r="7015" spans="4:18" x14ac:dyDescent="0.35">
      <c r="D7015" s="21">
        <f t="shared" si="1097"/>
        <v>39740.041666649668</v>
      </c>
      <c r="E7015" s="21" t="b">
        <f t="shared" si="1090"/>
        <v>0</v>
      </c>
      <c r="F7015" s="21" t="b">
        <f t="shared" si="1091"/>
        <v>0</v>
      </c>
      <c r="G7015" s="20">
        <f t="shared" si="1092"/>
        <v>1</v>
      </c>
      <c r="H7015" s="20">
        <f t="shared" si="1093"/>
        <v>24</v>
      </c>
      <c r="I7015" s="20">
        <f t="shared" si="1098"/>
        <v>2</v>
      </c>
      <c r="J7015" s="21">
        <f t="shared" si="1099"/>
        <v>39740</v>
      </c>
      <c r="K7015" s="21"/>
      <c r="L7015" s="21" t="str">
        <f t="shared" si="1094"/>
        <v>Sunday</v>
      </c>
      <c r="M7015" s="20">
        <f t="shared" si="1095"/>
        <v>10</v>
      </c>
      <c r="N7015" s="19">
        <v>4284</v>
      </c>
      <c r="O7015" s="4">
        <f>MATCH(N7015-1,'Supply Data'!$K$12:$K$17)+1</f>
        <v>4</v>
      </c>
      <c r="P7015">
        <f>INDEX('Supply Data'!$L$12:$L$17,'Demand Data'!O7015)</f>
        <v>50</v>
      </c>
      <c r="R7015" t="str">
        <f t="shared" si="1096"/>
        <v>19-Oct-08 Sunday 2</v>
      </c>
    </row>
    <row r="7016" spans="4:18" x14ac:dyDescent="0.35">
      <c r="D7016" s="21">
        <f t="shared" si="1097"/>
        <v>39740.083333316332</v>
      </c>
      <c r="E7016" s="21" t="b">
        <f t="shared" si="1090"/>
        <v>0</v>
      </c>
      <c r="F7016" s="21" t="b">
        <f t="shared" si="1091"/>
        <v>0</v>
      </c>
      <c r="G7016" s="20">
        <f t="shared" si="1092"/>
        <v>1</v>
      </c>
      <c r="H7016" s="20">
        <f t="shared" si="1093"/>
        <v>24</v>
      </c>
      <c r="I7016" s="20">
        <f t="shared" si="1098"/>
        <v>3</v>
      </c>
      <c r="J7016" s="21">
        <f t="shared" si="1099"/>
        <v>39740</v>
      </c>
      <c r="K7016" s="21"/>
      <c r="L7016" s="21" t="str">
        <f t="shared" si="1094"/>
        <v>Sunday</v>
      </c>
      <c r="M7016" s="20">
        <f t="shared" si="1095"/>
        <v>10</v>
      </c>
      <c r="N7016" s="19">
        <v>4182</v>
      </c>
      <c r="O7016" s="4">
        <f>MATCH(N7016-1,'Supply Data'!$K$12:$K$17)+1</f>
        <v>4</v>
      </c>
      <c r="P7016">
        <f>INDEX('Supply Data'!$L$12:$L$17,'Demand Data'!O7016)</f>
        <v>50</v>
      </c>
      <c r="R7016" t="str">
        <f t="shared" si="1096"/>
        <v>19-Oct-08 Sunday 3</v>
      </c>
    </row>
    <row r="7017" spans="4:18" x14ac:dyDescent="0.35">
      <c r="D7017" s="21">
        <f t="shared" si="1097"/>
        <v>39740.124999982996</v>
      </c>
      <c r="E7017" s="21" t="b">
        <f t="shared" si="1090"/>
        <v>0</v>
      </c>
      <c r="F7017" s="21" t="b">
        <f t="shared" si="1091"/>
        <v>0</v>
      </c>
      <c r="G7017" s="20">
        <f t="shared" si="1092"/>
        <v>1</v>
      </c>
      <c r="H7017" s="20">
        <f t="shared" si="1093"/>
        <v>24</v>
      </c>
      <c r="I7017" s="20">
        <f t="shared" si="1098"/>
        <v>4</v>
      </c>
      <c r="J7017" s="21">
        <f t="shared" si="1099"/>
        <v>39740</v>
      </c>
      <c r="K7017" s="21"/>
      <c r="L7017" s="21" t="str">
        <f t="shared" si="1094"/>
        <v>Sunday</v>
      </c>
      <c r="M7017" s="20">
        <f t="shared" si="1095"/>
        <v>10</v>
      </c>
      <c r="N7017" s="19">
        <v>4141.5</v>
      </c>
      <c r="O7017" s="4">
        <f>MATCH(N7017-1,'Supply Data'!$K$12:$K$17)+1</f>
        <v>4</v>
      </c>
      <c r="P7017">
        <f>INDEX('Supply Data'!$L$12:$L$17,'Demand Data'!O7017)</f>
        <v>50</v>
      </c>
      <c r="R7017" t="str">
        <f t="shared" si="1096"/>
        <v>19-Oct-08 Sunday 4</v>
      </c>
    </row>
    <row r="7018" spans="4:18" x14ac:dyDescent="0.35">
      <c r="D7018" s="21">
        <f t="shared" si="1097"/>
        <v>39740.16666664966</v>
      </c>
      <c r="E7018" s="21" t="b">
        <f t="shared" si="1090"/>
        <v>0</v>
      </c>
      <c r="F7018" s="21" t="b">
        <f t="shared" si="1091"/>
        <v>0</v>
      </c>
      <c r="G7018" s="20">
        <f t="shared" si="1092"/>
        <v>1</v>
      </c>
      <c r="H7018" s="20">
        <f t="shared" si="1093"/>
        <v>24</v>
      </c>
      <c r="I7018" s="20">
        <f t="shared" si="1098"/>
        <v>5</v>
      </c>
      <c r="J7018" s="21">
        <f t="shared" si="1099"/>
        <v>39740</v>
      </c>
      <c r="K7018" s="21"/>
      <c r="L7018" s="21" t="str">
        <f t="shared" si="1094"/>
        <v>Sunday</v>
      </c>
      <c r="M7018" s="20">
        <f t="shared" si="1095"/>
        <v>10</v>
      </c>
      <c r="N7018" s="19">
        <v>4152</v>
      </c>
      <c r="O7018" s="4">
        <f>MATCH(N7018-1,'Supply Data'!$K$12:$K$17)+1</f>
        <v>4</v>
      </c>
      <c r="P7018">
        <f>INDEX('Supply Data'!$L$12:$L$17,'Demand Data'!O7018)</f>
        <v>50</v>
      </c>
      <c r="R7018" t="str">
        <f t="shared" si="1096"/>
        <v>19-Oct-08 Sunday 5</v>
      </c>
    </row>
    <row r="7019" spans="4:18" x14ac:dyDescent="0.35">
      <c r="D7019" s="21">
        <f t="shared" si="1097"/>
        <v>39740.208333316325</v>
      </c>
      <c r="E7019" s="21" t="b">
        <f t="shared" si="1090"/>
        <v>0</v>
      </c>
      <c r="F7019" s="21" t="b">
        <f t="shared" si="1091"/>
        <v>0</v>
      </c>
      <c r="G7019" s="20">
        <f t="shared" si="1092"/>
        <v>1</v>
      </c>
      <c r="H7019" s="20">
        <f t="shared" si="1093"/>
        <v>24</v>
      </c>
      <c r="I7019" s="20">
        <f t="shared" si="1098"/>
        <v>6</v>
      </c>
      <c r="J7019" s="21">
        <f t="shared" si="1099"/>
        <v>39740</v>
      </c>
      <c r="K7019" s="21"/>
      <c r="L7019" s="21" t="str">
        <f t="shared" si="1094"/>
        <v>Sunday</v>
      </c>
      <c r="M7019" s="20">
        <f t="shared" si="1095"/>
        <v>10</v>
      </c>
      <c r="N7019" s="19">
        <v>4090.5</v>
      </c>
      <c r="O7019" s="4">
        <f>MATCH(N7019-1,'Supply Data'!$K$12:$K$17)+1</f>
        <v>4</v>
      </c>
      <c r="P7019">
        <f>INDEX('Supply Data'!$L$12:$L$17,'Demand Data'!O7019)</f>
        <v>50</v>
      </c>
      <c r="R7019" t="str">
        <f t="shared" si="1096"/>
        <v>19-Oct-08 Sunday 6</v>
      </c>
    </row>
    <row r="7020" spans="4:18" x14ac:dyDescent="0.35">
      <c r="D7020" s="21">
        <f t="shared" si="1097"/>
        <v>39740.249999982989</v>
      </c>
      <c r="E7020" s="21" t="b">
        <f t="shared" si="1090"/>
        <v>0</v>
      </c>
      <c r="F7020" s="21" t="b">
        <f t="shared" si="1091"/>
        <v>0</v>
      </c>
      <c r="G7020" s="20">
        <f t="shared" si="1092"/>
        <v>1</v>
      </c>
      <c r="H7020" s="20">
        <f t="shared" si="1093"/>
        <v>24</v>
      </c>
      <c r="I7020" s="20">
        <f t="shared" si="1098"/>
        <v>7</v>
      </c>
      <c r="J7020" s="21">
        <f t="shared" si="1099"/>
        <v>39740</v>
      </c>
      <c r="K7020" s="21"/>
      <c r="L7020" s="21" t="str">
        <f t="shared" si="1094"/>
        <v>Sunday</v>
      </c>
      <c r="M7020" s="20">
        <f t="shared" si="1095"/>
        <v>10</v>
      </c>
      <c r="N7020" s="19">
        <v>4110</v>
      </c>
      <c r="O7020" s="4">
        <f>MATCH(N7020-1,'Supply Data'!$K$12:$K$17)+1</f>
        <v>4</v>
      </c>
      <c r="P7020">
        <f>INDEX('Supply Data'!$L$12:$L$17,'Demand Data'!O7020)</f>
        <v>50</v>
      </c>
      <c r="R7020" t="str">
        <f t="shared" si="1096"/>
        <v>19-Oct-08 Sunday 7</v>
      </c>
    </row>
    <row r="7021" spans="4:18" x14ac:dyDescent="0.35">
      <c r="D7021" s="21">
        <f t="shared" si="1097"/>
        <v>39740.291666649653</v>
      </c>
      <c r="E7021" s="21" t="b">
        <f t="shared" si="1090"/>
        <v>0</v>
      </c>
      <c r="F7021" s="21" t="b">
        <f t="shared" si="1091"/>
        <v>0</v>
      </c>
      <c r="G7021" s="20">
        <f t="shared" si="1092"/>
        <v>1</v>
      </c>
      <c r="H7021" s="20">
        <f t="shared" si="1093"/>
        <v>24</v>
      </c>
      <c r="I7021" s="20">
        <f t="shared" si="1098"/>
        <v>8</v>
      </c>
      <c r="J7021" s="21">
        <f t="shared" si="1099"/>
        <v>39740</v>
      </c>
      <c r="K7021" s="21"/>
      <c r="L7021" s="21" t="str">
        <f t="shared" si="1094"/>
        <v>Sunday</v>
      </c>
      <c r="M7021" s="20">
        <f t="shared" si="1095"/>
        <v>10</v>
      </c>
      <c r="N7021" s="19">
        <v>4572</v>
      </c>
      <c r="O7021" s="4">
        <f>MATCH(N7021-1,'Supply Data'!$K$12:$K$17)+1</f>
        <v>4</v>
      </c>
      <c r="P7021">
        <f>INDEX('Supply Data'!$L$12:$L$17,'Demand Data'!O7021)</f>
        <v>50</v>
      </c>
      <c r="R7021" t="str">
        <f t="shared" si="1096"/>
        <v>19-Oct-08 Sunday 8</v>
      </c>
    </row>
    <row r="7022" spans="4:18" x14ac:dyDescent="0.35">
      <c r="D7022" s="21">
        <f t="shared" si="1097"/>
        <v>39740.333333316317</v>
      </c>
      <c r="E7022" s="21" t="b">
        <f t="shared" si="1090"/>
        <v>0</v>
      </c>
      <c r="F7022" s="21" t="b">
        <f t="shared" si="1091"/>
        <v>0</v>
      </c>
      <c r="G7022" s="20">
        <f t="shared" si="1092"/>
        <v>1</v>
      </c>
      <c r="H7022" s="20">
        <f t="shared" si="1093"/>
        <v>24</v>
      </c>
      <c r="I7022" s="20">
        <f t="shared" si="1098"/>
        <v>9</v>
      </c>
      <c r="J7022" s="21">
        <f t="shared" si="1099"/>
        <v>39740</v>
      </c>
      <c r="K7022" s="21"/>
      <c r="L7022" s="21" t="str">
        <f t="shared" si="1094"/>
        <v>Sunday</v>
      </c>
      <c r="M7022" s="20">
        <f t="shared" si="1095"/>
        <v>10</v>
      </c>
      <c r="N7022" s="19">
        <v>5098.5</v>
      </c>
      <c r="O7022" s="4">
        <f>MATCH(N7022-1,'Supply Data'!$K$12:$K$17)+1</f>
        <v>5</v>
      </c>
      <c r="P7022">
        <f>INDEX('Supply Data'!$L$12:$L$17,'Demand Data'!O7022)</f>
        <v>75</v>
      </c>
      <c r="R7022" t="str">
        <f t="shared" si="1096"/>
        <v>19-Oct-08 Sunday 9</v>
      </c>
    </row>
    <row r="7023" spans="4:18" x14ac:dyDescent="0.35">
      <c r="D7023" s="21">
        <f t="shared" si="1097"/>
        <v>39740.374999982982</v>
      </c>
      <c r="E7023" s="21" t="b">
        <f t="shared" si="1090"/>
        <v>0</v>
      </c>
      <c r="F7023" s="21" t="b">
        <f t="shared" si="1091"/>
        <v>0</v>
      </c>
      <c r="G7023" s="20">
        <f t="shared" si="1092"/>
        <v>1</v>
      </c>
      <c r="H7023" s="20">
        <f t="shared" si="1093"/>
        <v>24</v>
      </c>
      <c r="I7023" s="20">
        <f t="shared" si="1098"/>
        <v>10</v>
      </c>
      <c r="J7023" s="21">
        <f t="shared" si="1099"/>
        <v>39740</v>
      </c>
      <c r="K7023" s="21"/>
      <c r="L7023" s="21" t="str">
        <f t="shared" si="1094"/>
        <v>Sunday</v>
      </c>
      <c r="M7023" s="20">
        <f t="shared" si="1095"/>
        <v>10</v>
      </c>
      <c r="N7023" s="19">
        <v>5385</v>
      </c>
      <c r="O7023" s="4">
        <f>MATCH(N7023-1,'Supply Data'!$K$12:$K$17)+1</f>
        <v>5</v>
      </c>
      <c r="P7023">
        <f>INDEX('Supply Data'!$L$12:$L$17,'Demand Data'!O7023)</f>
        <v>75</v>
      </c>
      <c r="R7023" t="str">
        <f t="shared" si="1096"/>
        <v>19-Oct-08 Sunday 10</v>
      </c>
    </row>
    <row r="7024" spans="4:18" x14ac:dyDescent="0.35">
      <c r="D7024" s="21">
        <f t="shared" si="1097"/>
        <v>39740.416666649646</v>
      </c>
      <c r="E7024" s="21" t="b">
        <f t="shared" si="1090"/>
        <v>0</v>
      </c>
      <c r="F7024" s="21" t="b">
        <f t="shared" si="1091"/>
        <v>0</v>
      </c>
      <c r="G7024" s="20">
        <f t="shared" si="1092"/>
        <v>1</v>
      </c>
      <c r="H7024" s="20">
        <f t="shared" si="1093"/>
        <v>24</v>
      </c>
      <c r="I7024" s="20">
        <f t="shared" si="1098"/>
        <v>11</v>
      </c>
      <c r="J7024" s="21">
        <f t="shared" si="1099"/>
        <v>39740</v>
      </c>
      <c r="K7024" s="21"/>
      <c r="L7024" s="21" t="str">
        <f t="shared" si="1094"/>
        <v>Sunday</v>
      </c>
      <c r="M7024" s="20">
        <f t="shared" si="1095"/>
        <v>10</v>
      </c>
      <c r="N7024" s="19">
        <v>5617.5</v>
      </c>
      <c r="O7024" s="4">
        <f>MATCH(N7024-1,'Supply Data'!$K$12:$K$17)+1</f>
        <v>5</v>
      </c>
      <c r="P7024">
        <f>INDEX('Supply Data'!$L$12:$L$17,'Demand Data'!O7024)</f>
        <v>75</v>
      </c>
      <c r="R7024" t="str">
        <f t="shared" si="1096"/>
        <v>19-Oct-08 Sunday 11</v>
      </c>
    </row>
    <row r="7025" spans="4:18" x14ac:dyDescent="0.35">
      <c r="D7025" s="21">
        <f t="shared" si="1097"/>
        <v>39740.45833331631</v>
      </c>
      <c r="E7025" s="21" t="b">
        <f t="shared" si="1090"/>
        <v>0</v>
      </c>
      <c r="F7025" s="21" t="b">
        <f t="shared" si="1091"/>
        <v>0</v>
      </c>
      <c r="G7025" s="20">
        <f t="shared" si="1092"/>
        <v>1</v>
      </c>
      <c r="H7025" s="20">
        <f t="shared" si="1093"/>
        <v>24</v>
      </c>
      <c r="I7025" s="20">
        <f t="shared" si="1098"/>
        <v>12</v>
      </c>
      <c r="J7025" s="21">
        <f t="shared" si="1099"/>
        <v>39740</v>
      </c>
      <c r="K7025" s="21"/>
      <c r="L7025" s="21" t="str">
        <f t="shared" si="1094"/>
        <v>Sunday</v>
      </c>
      <c r="M7025" s="20">
        <f t="shared" si="1095"/>
        <v>10</v>
      </c>
      <c r="N7025" s="19">
        <v>5455.5</v>
      </c>
      <c r="O7025" s="4">
        <f>MATCH(N7025-1,'Supply Data'!$K$12:$K$17)+1</f>
        <v>5</v>
      </c>
      <c r="P7025">
        <f>INDEX('Supply Data'!$L$12:$L$17,'Demand Data'!O7025)</f>
        <v>75</v>
      </c>
      <c r="R7025" t="str">
        <f t="shared" si="1096"/>
        <v>19-Oct-08 Sunday 12</v>
      </c>
    </row>
    <row r="7026" spans="4:18" x14ac:dyDescent="0.35">
      <c r="D7026" s="21">
        <f t="shared" si="1097"/>
        <v>39740.499999982974</v>
      </c>
      <c r="E7026" s="21" t="b">
        <f t="shared" si="1090"/>
        <v>0</v>
      </c>
      <c r="F7026" s="21" t="b">
        <f t="shared" si="1091"/>
        <v>0</v>
      </c>
      <c r="G7026" s="20">
        <f t="shared" si="1092"/>
        <v>1</v>
      </c>
      <c r="H7026" s="20">
        <f t="shared" si="1093"/>
        <v>24</v>
      </c>
      <c r="I7026" s="20">
        <f t="shared" si="1098"/>
        <v>13</v>
      </c>
      <c r="J7026" s="21">
        <f t="shared" si="1099"/>
        <v>39740</v>
      </c>
      <c r="K7026" s="21"/>
      <c r="L7026" s="21" t="str">
        <f t="shared" si="1094"/>
        <v>Sunday</v>
      </c>
      <c r="M7026" s="20">
        <f t="shared" si="1095"/>
        <v>10</v>
      </c>
      <c r="N7026" s="19">
        <v>5554.5</v>
      </c>
      <c r="O7026" s="4">
        <f>MATCH(N7026-1,'Supply Data'!$K$12:$K$17)+1</f>
        <v>5</v>
      </c>
      <c r="P7026">
        <f>INDEX('Supply Data'!$L$12:$L$17,'Demand Data'!O7026)</f>
        <v>75</v>
      </c>
      <c r="R7026" t="str">
        <f t="shared" si="1096"/>
        <v>19-Oct-08 Sunday 13</v>
      </c>
    </row>
    <row r="7027" spans="4:18" x14ac:dyDescent="0.35">
      <c r="D7027" s="21">
        <f t="shared" si="1097"/>
        <v>39740.541666649639</v>
      </c>
      <c r="E7027" s="21" t="b">
        <f t="shared" si="1090"/>
        <v>0</v>
      </c>
      <c r="F7027" s="21" t="b">
        <f t="shared" si="1091"/>
        <v>0</v>
      </c>
      <c r="G7027" s="20">
        <f t="shared" si="1092"/>
        <v>1</v>
      </c>
      <c r="H7027" s="20">
        <f t="shared" si="1093"/>
        <v>24</v>
      </c>
      <c r="I7027" s="20">
        <f t="shared" si="1098"/>
        <v>14</v>
      </c>
      <c r="J7027" s="21">
        <f t="shared" si="1099"/>
        <v>39740</v>
      </c>
      <c r="K7027" s="21"/>
      <c r="L7027" s="21" t="str">
        <f t="shared" si="1094"/>
        <v>Sunday</v>
      </c>
      <c r="M7027" s="20">
        <f t="shared" si="1095"/>
        <v>10</v>
      </c>
      <c r="N7027" s="19">
        <v>5589</v>
      </c>
      <c r="O7027" s="4">
        <f>MATCH(N7027-1,'Supply Data'!$K$12:$K$17)+1</f>
        <v>5</v>
      </c>
      <c r="P7027">
        <f>INDEX('Supply Data'!$L$12:$L$17,'Demand Data'!O7027)</f>
        <v>75</v>
      </c>
      <c r="R7027" t="str">
        <f t="shared" si="1096"/>
        <v>19-Oct-08 Sunday 14</v>
      </c>
    </row>
    <row r="7028" spans="4:18" x14ac:dyDescent="0.35">
      <c r="D7028" s="21">
        <f t="shared" si="1097"/>
        <v>39740.583333316303</v>
      </c>
      <c r="E7028" s="21" t="b">
        <f t="shared" si="1090"/>
        <v>0</v>
      </c>
      <c r="F7028" s="21" t="b">
        <f t="shared" si="1091"/>
        <v>0</v>
      </c>
      <c r="G7028" s="20">
        <f t="shared" si="1092"/>
        <v>1</v>
      </c>
      <c r="H7028" s="20">
        <f t="shared" si="1093"/>
        <v>24</v>
      </c>
      <c r="I7028" s="20">
        <f t="shared" si="1098"/>
        <v>15</v>
      </c>
      <c r="J7028" s="21">
        <f t="shared" si="1099"/>
        <v>39740</v>
      </c>
      <c r="K7028" s="21"/>
      <c r="L7028" s="21" t="str">
        <f t="shared" si="1094"/>
        <v>Sunday</v>
      </c>
      <c r="M7028" s="20">
        <f t="shared" si="1095"/>
        <v>10</v>
      </c>
      <c r="N7028" s="19">
        <v>5398.5</v>
      </c>
      <c r="O7028" s="4">
        <f>MATCH(N7028-1,'Supply Data'!$K$12:$K$17)+1</f>
        <v>5</v>
      </c>
      <c r="P7028">
        <f>INDEX('Supply Data'!$L$12:$L$17,'Demand Data'!O7028)</f>
        <v>75</v>
      </c>
      <c r="R7028" t="str">
        <f t="shared" si="1096"/>
        <v>19-Oct-08 Sunday 15</v>
      </c>
    </row>
    <row r="7029" spans="4:18" x14ac:dyDescent="0.35">
      <c r="D7029" s="21">
        <f t="shared" si="1097"/>
        <v>39740.624999982967</v>
      </c>
      <c r="E7029" s="21" t="b">
        <f t="shared" si="1090"/>
        <v>0</v>
      </c>
      <c r="F7029" s="21" t="b">
        <f t="shared" si="1091"/>
        <v>0</v>
      </c>
      <c r="G7029" s="20">
        <f t="shared" si="1092"/>
        <v>1</v>
      </c>
      <c r="H7029" s="20">
        <f t="shared" si="1093"/>
        <v>24</v>
      </c>
      <c r="I7029" s="20">
        <f t="shared" si="1098"/>
        <v>16</v>
      </c>
      <c r="J7029" s="21">
        <f t="shared" si="1099"/>
        <v>39740</v>
      </c>
      <c r="K7029" s="21"/>
      <c r="L7029" s="21" t="str">
        <f t="shared" si="1094"/>
        <v>Sunday</v>
      </c>
      <c r="M7029" s="20">
        <f t="shared" si="1095"/>
        <v>10</v>
      </c>
      <c r="N7029" s="19">
        <v>5215.5</v>
      </c>
      <c r="O7029" s="4">
        <f>MATCH(N7029-1,'Supply Data'!$K$12:$K$17)+1</f>
        <v>5</v>
      </c>
      <c r="P7029">
        <f>INDEX('Supply Data'!$L$12:$L$17,'Demand Data'!O7029)</f>
        <v>75</v>
      </c>
      <c r="R7029" t="str">
        <f t="shared" si="1096"/>
        <v>19-Oct-08 Sunday 16</v>
      </c>
    </row>
    <row r="7030" spans="4:18" x14ac:dyDescent="0.35">
      <c r="D7030" s="21">
        <f t="shared" si="1097"/>
        <v>39740.666666649631</v>
      </c>
      <c r="E7030" s="21" t="b">
        <f t="shared" si="1090"/>
        <v>0</v>
      </c>
      <c r="F7030" s="21" t="b">
        <f t="shared" si="1091"/>
        <v>0</v>
      </c>
      <c r="G7030" s="20">
        <f t="shared" si="1092"/>
        <v>1</v>
      </c>
      <c r="H7030" s="20">
        <f t="shared" si="1093"/>
        <v>24</v>
      </c>
      <c r="I7030" s="20">
        <f t="shared" si="1098"/>
        <v>17</v>
      </c>
      <c r="J7030" s="21">
        <f t="shared" si="1099"/>
        <v>39740</v>
      </c>
      <c r="K7030" s="21"/>
      <c r="L7030" s="21" t="str">
        <f t="shared" si="1094"/>
        <v>Sunday</v>
      </c>
      <c r="M7030" s="20">
        <f t="shared" si="1095"/>
        <v>10</v>
      </c>
      <c r="N7030" s="19">
        <v>5206.5</v>
      </c>
      <c r="O7030" s="4">
        <f>MATCH(N7030-1,'Supply Data'!$K$12:$K$17)+1</f>
        <v>5</v>
      </c>
      <c r="P7030">
        <f>INDEX('Supply Data'!$L$12:$L$17,'Demand Data'!O7030)</f>
        <v>75</v>
      </c>
      <c r="R7030" t="str">
        <f t="shared" si="1096"/>
        <v>19-Oct-08 Sunday 17</v>
      </c>
    </row>
    <row r="7031" spans="4:18" x14ac:dyDescent="0.35">
      <c r="D7031" s="21">
        <f t="shared" si="1097"/>
        <v>39740.708333316295</v>
      </c>
      <c r="E7031" s="21" t="b">
        <f t="shared" si="1090"/>
        <v>0</v>
      </c>
      <c r="F7031" s="21" t="b">
        <f t="shared" si="1091"/>
        <v>0</v>
      </c>
      <c r="G7031" s="20">
        <f t="shared" si="1092"/>
        <v>1</v>
      </c>
      <c r="H7031" s="20">
        <f t="shared" si="1093"/>
        <v>24</v>
      </c>
      <c r="I7031" s="20">
        <f t="shared" si="1098"/>
        <v>18</v>
      </c>
      <c r="J7031" s="21">
        <f t="shared" si="1099"/>
        <v>39740</v>
      </c>
      <c r="K7031" s="21"/>
      <c r="L7031" s="21" t="str">
        <f t="shared" si="1094"/>
        <v>Sunday</v>
      </c>
      <c r="M7031" s="20">
        <f t="shared" si="1095"/>
        <v>10</v>
      </c>
      <c r="N7031" s="19">
        <v>5656.5</v>
      </c>
      <c r="O7031" s="4">
        <f>MATCH(N7031-1,'Supply Data'!$K$12:$K$17)+1</f>
        <v>5</v>
      </c>
      <c r="P7031">
        <f>INDEX('Supply Data'!$L$12:$L$17,'Demand Data'!O7031)</f>
        <v>75</v>
      </c>
      <c r="R7031" t="str">
        <f t="shared" si="1096"/>
        <v>19-Oct-08 Sunday 18</v>
      </c>
    </row>
    <row r="7032" spans="4:18" x14ac:dyDescent="0.35">
      <c r="D7032" s="21">
        <f t="shared" si="1097"/>
        <v>39740.74999998296</v>
      </c>
      <c r="E7032" s="21" t="b">
        <f t="shared" si="1090"/>
        <v>0</v>
      </c>
      <c r="F7032" s="21" t="b">
        <f t="shared" si="1091"/>
        <v>0</v>
      </c>
      <c r="G7032" s="20">
        <f t="shared" si="1092"/>
        <v>1</v>
      </c>
      <c r="H7032" s="20">
        <f t="shared" si="1093"/>
        <v>24</v>
      </c>
      <c r="I7032" s="20">
        <f t="shared" si="1098"/>
        <v>19</v>
      </c>
      <c r="J7032" s="21">
        <f t="shared" si="1099"/>
        <v>39740</v>
      </c>
      <c r="K7032" s="21"/>
      <c r="L7032" s="21" t="str">
        <f t="shared" si="1094"/>
        <v>Sunday</v>
      </c>
      <c r="M7032" s="20">
        <f t="shared" si="1095"/>
        <v>10</v>
      </c>
      <c r="N7032" s="19">
        <v>5602.5</v>
      </c>
      <c r="O7032" s="4">
        <f>MATCH(N7032-1,'Supply Data'!$K$12:$K$17)+1</f>
        <v>5</v>
      </c>
      <c r="P7032">
        <f>INDEX('Supply Data'!$L$12:$L$17,'Demand Data'!O7032)</f>
        <v>75</v>
      </c>
      <c r="R7032" t="str">
        <f t="shared" si="1096"/>
        <v>19-Oct-08 Sunday 19</v>
      </c>
    </row>
    <row r="7033" spans="4:18" x14ac:dyDescent="0.35">
      <c r="D7033" s="21">
        <f t="shared" si="1097"/>
        <v>39740.791666649624</v>
      </c>
      <c r="E7033" s="21" t="b">
        <f t="shared" si="1090"/>
        <v>0</v>
      </c>
      <c r="F7033" s="21" t="b">
        <f t="shared" si="1091"/>
        <v>0</v>
      </c>
      <c r="G7033" s="20">
        <f t="shared" si="1092"/>
        <v>1</v>
      </c>
      <c r="H7033" s="20">
        <f t="shared" si="1093"/>
        <v>24</v>
      </c>
      <c r="I7033" s="20">
        <f t="shared" si="1098"/>
        <v>20</v>
      </c>
      <c r="J7033" s="21">
        <f t="shared" si="1099"/>
        <v>39740</v>
      </c>
      <c r="K7033" s="21"/>
      <c r="L7033" s="21" t="str">
        <f t="shared" si="1094"/>
        <v>Sunday</v>
      </c>
      <c r="M7033" s="20">
        <f t="shared" si="1095"/>
        <v>10</v>
      </c>
      <c r="N7033" s="19">
        <v>5526</v>
      </c>
      <c r="O7033" s="4">
        <f>MATCH(N7033-1,'Supply Data'!$K$12:$K$17)+1</f>
        <v>5</v>
      </c>
      <c r="P7033">
        <f>INDEX('Supply Data'!$L$12:$L$17,'Demand Data'!O7033)</f>
        <v>75</v>
      </c>
      <c r="R7033" t="str">
        <f t="shared" si="1096"/>
        <v>19-Oct-08 Sunday 20</v>
      </c>
    </row>
    <row r="7034" spans="4:18" x14ac:dyDescent="0.35">
      <c r="D7034" s="21">
        <f t="shared" si="1097"/>
        <v>39740.833333316288</v>
      </c>
      <c r="E7034" s="21" t="b">
        <f t="shared" si="1090"/>
        <v>0</v>
      </c>
      <c r="F7034" s="21" t="b">
        <f t="shared" si="1091"/>
        <v>0</v>
      </c>
      <c r="G7034" s="20">
        <f t="shared" si="1092"/>
        <v>1</v>
      </c>
      <c r="H7034" s="20">
        <f t="shared" si="1093"/>
        <v>24</v>
      </c>
      <c r="I7034" s="20">
        <f t="shared" si="1098"/>
        <v>21</v>
      </c>
      <c r="J7034" s="21">
        <f t="shared" si="1099"/>
        <v>39740</v>
      </c>
      <c r="K7034" s="21"/>
      <c r="L7034" s="21" t="str">
        <f t="shared" si="1094"/>
        <v>Sunday</v>
      </c>
      <c r="M7034" s="20">
        <f t="shared" si="1095"/>
        <v>10</v>
      </c>
      <c r="N7034" s="19">
        <v>5415</v>
      </c>
      <c r="O7034" s="4">
        <f>MATCH(N7034-1,'Supply Data'!$K$12:$K$17)+1</f>
        <v>5</v>
      </c>
      <c r="P7034">
        <f>INDEX('Supply Data'!$L$12:$L$17,'Demand Data'!O7034)</f>
        <v>75</v>
      </c>
      <c r="R7034" t="str">
        <f t="shared" si="1096"/>
        <v>19-Oct-08 Sunday 21</v>
      </c>
    </row>
    <row r="7035" spans="4:18" x14ac:dyDescent="0.35">
      <c r="D7035" s="21">
        <f t="shared" si="1097"/>
        <v>39740.874999982952</v>
      </c>
      <c r="E7035" s="21" t="b">
        <f t="shared" si="1090"/>
        <v>0</v>
      </c>
      <c r="F7035" s="21" t="b">
        <f t="shared" si="1091"/>
        <v>0</v>
      </c>
      <c r="G7035" s="20">
        <f t="shared" si="1092"/>
        <v>1</v>
      </c>
      <c r="H7035" s="20">
        <f t="shared" si="1093"/>
        <v>24</v>
      </c>
      <c r="I7035" s="20">
        <f t="shared" si="1098"/>
        <v>22</v>
      </c>
      <c r="J7035" s="21">
        <f t="shared" si="1099"/>
        <v>39740</v>
      </c>
      <c r="K7035" s="21"/>
      <c r="L7035" s="21" t="str">
        <f t="shared" si="1094"/>
        <v>Sunday</v>
      </c>
      <c r="M7035" s="20">
        <f t="shared" si="1095"/>
        <v>10</v>
      </c>
      <c r="N7035" s="19">
        <v>5032.5</v>
      </c>
      <c r="O7035" s="4">
        <f>MATCH(N7035-1,'Supply Data'!$K$12:$K$17)+1</f>
        <v>5</v>
      </c>
      <c r="P7035">
        <f>INDEX('Supply Data'!$L$12:$L$17,'Demand Data'!O7035)</f>
        <v>75</v>
      </c>
      <c r="R7035" t="str">
        <f t="shared" si="1096"/>
        <v>19-Oct-08 Sunday 22</v>
      </c>
    </row>
    <row r="7036" spans="4:18" x14ac:dyDescent="0.35">
      <c r="D7036" s="21">
        <f t="shared" si="1097"/>
        <v>39740.916666649617</v>
      </c>
      <c r="E7036" s="21" t="b">
        <f t="shared" si="1090"/>
        <v>0</v>
      </c>
      <c r="F7036" s="21" t="b">
        <f t="shared" si="1091"/>
        <v>0</v>
      </c>
      <c r="G7036" s="20">
        <f t="shared" si="1092"/>
        <v>1</v>
      </c>
      <c r="H7036" s="20">
        <f t="shared" si="1093"/>
        <v>24</v>
      </c>
      <c r="I7036" s="20">
        <f t="shared" si="1098"/>
        <v>23</v>
      </c>
      <c r="J7036" s="21">
        <f t="shared" si="1099"/>
        <v>39740</v>
      </c>
      <c r="K7036" s="21"/>
      <c r="L7036" s="21" t="str">
        <f t="shared" si="1094"/>
        <v>Sunday</v>
      </c>
      <c r="M7036" s="20">
        <f t="shared" si="1095"/>
        <v>10</v>
      </c>
      <c r="N7036" s="19">
        <v>4710</v>
      </c>
      <c r="O7036" s="4">
        <f>MATCH(N7036-1,'Supply Data'!$K$12:$K$17)+1</f>
        <v>4</v>
      </c>
      <c r="P7036">
        <f>INDEX('Supply Data'!$L$12:$L$17,'Demand Data'!O7036)</f>
        <v>50</v>
      </c>
      <c r="R7036" t="str">
        <f t="shared" si="1096"/>
        <v>19-Oct-08 Sunday 23</v>
      </c>
    </row>
    <row r="7037" spans="4:18" x14ac:dyDescent="0.35">
      <c r="D7037" s="21">
        <f t="shared" si="1097"/>
        <v>39740.958333316281</v>
      </c>
      <c r="E7037" s="21" t="b">
        <f t="shared" si="1090"/>
        <v>0</v>
      </c>
      <c r="F7037" s="21" t="b">
        <f t="shared" si="1091"/>
        <v>0</v>
      </c>
      <c r="G7037" s="20">
        <f t="shared" si="1092"/>
        <v>1</v>
      </c>
      <c r="H7037" s="20">
        <f t="shared" si="1093"/>
        <v>24</v>
      </c>
      <c r="I7037" s="20">
        <f t="shared" si="1098"/>
        <v>24</v>
      </c>
      <c r="J7037" s="21">
        <f t="shared" si="1099"/>
        <v>39740</v>
      </c>
      <c r="K7037" s="21"/>
      <c r="L7037" s="21" t="str">
        <f t="shared" si="1094"/>
        <v>Sunday</v>
      </c>
      <c r="M7037" s="20">
        <f t="shared" si="1095"/>
        <v>10</v>
      </c>
      <c r="N7037" s="19">
        <v>4521</v>
      </c>
      <c r="O7037" s="4">
        <f>MATCH(N7037-1,'Supply Data'!$K$12:$K$17)+1</f>
        <v>4</v>
      </c>
      <c r="P7037">
        <f>INDEX('Supply Data'!$L$12:$L$17,'Demand Data'!O7037)</f>
        <v>50</v>
      </c>
      <c r="R7037" t="str">
        <f t="shared" si="1096"/>
        <v>19-Oct-08 Sunday 24</v>
      </c>
    </row>
    <row r="7038" spans="4:18" x14ac:dyDescent="0.35">
      <c r="D7038" s="21">
        <f t="shared" si="1097"/>
        <v>39740.999999982945</v>
      </c>
      <c r="E7038" s="21" t="b">
        <f t="shared" si="1090"/>
        <v>0</v>
      </c>
      <c r="F7038" s="21" t="b">
        <f t="shared" si="1091"/>
        <v>0</v>
      </c>
      <c r="G7038" s="20">
        <f t="shared" si="1092"/>
        <v>1</v>
      </c>
      <c r="H7038" s="20">
        <f t="shared" si="1093"/>
        <v>24</v>
      </c>
      <c r="I7038" s="20">
        <f t="shared" si="1098"/>
        <v>1</v>
      </c>
      <c r="J7038" s="21">
        <f t="shared" si="1099"/>
        <v>39741</v>
      </c>
      <c r="K7038" s="21"/>
      <c r="L7038" s="21" t="str">
        <f t="shared" si="1094"/>
        <v>Monday</v>
      </c>
      <c r="M7038" s="20">
        <f t="shared" si="1095"/>
        <v>10</v>
      </c>
      <c r="N7038" s="19">
        <v>4270.5</v>
      </c>
      <c r="O7038" s="4">
        <f>MATCH(N7038-1,'Supply Data'!$K$12:$K$17)+1</f>
        <v>4</v>
      </c>
      <c r="P7038">
        <f>INDEX('Supply Data'!$L$12:$L$17,'Demand Data'!O7038)</f>
        <v>50</v>
      </c>
      <c r="R7038" t="str">
        <f t="shared" si="1096"/>
        <v>20-Oct-08 Monday 1</v>
      </c>
    </row>
    <row r="7039" spans="4:18" x14ac:dyDescent="0.35">
      <c r="D7039" s="21">
        <f t="shared" si="1097"/>
        <v>39741.041666649609</v>
      </c>
      <c r="E7039" s="21" t="b">
        <f t="shared" si="1090"/>
        <v>0</v>
      </c>
      <c r="F7039" s="21" t="b">
        <f t="shared" si="1091"/>
        <v>0</v>
      </c>
      <c r="G7039" s="20">
        <f t="shared" si="1092"/>
        <v>1</v>
      </c>
      <c r="H7039" s="20">
        <f t="shared" si="1093"/>
        <v>24</v>
      </c>
      <c r="I7039" s="20">
        <f t="shared" si="1098"/>
        <v>2</v>
      </c>
      <c r="J7039" s="21">
        <f t="shared" si="1099"/>
        <v>39741</v>
      </c>
      <c r="K7039" s="21"/>
      <c r="L7039" s="21" t="str">
        <f t="shared" si="1094"/>
        <v>Monday</v>
      </c>
      <c r="M7039" s="20">
        <f t="shared" si="1095"/>
        <v>10</v>
      </c>
      <c r="N7039" s="19">
        <v>4093.5</v>
      </c>
      <c r="O7039" s="4">
        <f>MATCH(N7039-1,'Supply Data'!$K$12:$K$17)+1</f>
        <v>4</v>
      </c>
      <c r="P7039">
        <f>INDEX('Supply Data'!$L$12:$L$17,'Demand Data'!O7039)</f>
        <v>50</v>
      </c>
      <c r="R7039" t="str">
        <f t="shared" si="1096"/>
        <v>20-Oct-08 Monday 2</v>
      </c>
    </row>
    <row r="7040" spans="4:18" x14ac:dyDescent="0.35">
      <c r="D7040" s="21">
        <f t="shared" si="1097"/>
        <v>39741.083333316274</v>
      </c>
      <c r="E7040" s="21" t="b">
        <f t="shared" si="1090"/>
        <v>0</v>
      </c>
      <c r="F7040" s="21" t="b">
        <f t="shared" si="1091"/>
        <v>0</v>
      </c>
      <c r="G7040" s="20">
        <f t="shared" si="1092"/>
        <v>1</v>
      </c>
      <c r="H7040" s="20">
        <f t="shared" si="1093"/>
        <v>24</v>
      </c>
      <c r="I7040" s="20">
        <f t="shared" si="1098"/>
        <v>3</v>
      </c>
      <c r="J7040" s="21">
        <f t="shared" si="1099"/>
        <v>39741</v>
      </c>
      <c r="K7040" s="21"/>
      <c r="L7040" s="21" t="str">
        <f t="shared" si="1094"/>
        <v>Monday</v>
      </c>
      <c r="M7040" s="20">
        <f t="shared" si="1095"/>
        <v>10</v>
      </c>
      <c r="N7040" s="19">
        <v>4092</v>
      </c>
      <c r="O7040" s="4">
        <f>MATCH(N7040-1,'Supply Data'!$K$12:$K$17)+1</f>
        <v>4</v>
      </c>
      <c r="P7040">
        <f>INDEX('Supply Data'!$L$12:$L$17,'Demand Data'!O7040)</f>
        <v>50</v>
      </c>
      <c r="R7040" t="str">
        <f t="shared" si="1096"/>
        <v>20-Oct-08 Monday 3</v>
      </c>
    </row>
    <row r="7041" spans="4:18" x14ac:dyDescent="0.35">
      <c r="D7041" s="21">
        <f t="shared" si="1097"/>
        <v>39741.124999982938</v>
      </c>
      <c r="E7041" s="21" t="b">
        <f t="shared" si="1090"/>
        <v>0</v>
      </c>
      <c r="F7041" s="21" t="b">
        <f t="shared" si="1091"/>
        <v>0</v>
      </c>
      <c r="G7041" s="20">
        <f t="shared" si="1092"/>
        <v>1</v>
      </c>
      <c r="H7041" s="20">
        <f t="shared" si="1093"/>
        <v>24</v>
      </c>
      <c r="I7041" s="20">
        <f t="shared" si="1098"/>
        <v>4</v>
      </c>
      <c r="J7041" s="21">
        <f t="shared" si="1099"/>
        <v>39741</v>
      </c>
      <c r="K7041" s="21"/>
      <c r="L7041" s="21" t="str">
        <f t="shared" si="1094"/>
        <v>Monday</v>
      </c>
      <c r="M7041" s="20">
        <f t="shared" si="1095"/>
        <v>10</v>
      </c>
      <c r="N7041" s="19">
        <v>4012.5</v>
      </c>
      <c r="O7041" s="4">
        <f>MATCH(N7041-1,'Supply Data'!$K$12:$K$17)+1</f>
        <v>4</v>
      </c>
      <c r="P7041">
        <f>INDEX('Supply Data'!$L$12:$L$17,'Demand Data'!O7041)</f>
        <v>50</v>
      </c>
      <c r="R7041" t="str">
        <f t="shared" si="1096"/>
        <v>20-Oct-08 Monday 4</v>
      </c>
    </row>
    <row r="7042" spans="4:18" x14ac:dyDescent="0.35">
      <c r="D7042" s="21">
        <f t="shared" si="1097"/>
        <v>39741.166666649602</v>
      </c>
      <c r="E7042" s="21" t="b">
        <f t="shared" si="1090"/>
        <v>0</v>
      </c>
      <c r="F7042" s="21" t="b">
        <f t="shared" si="1091"/>
        <v>0</v>
      </c>
      <c r="G7042" s="20">
        <f t="shared" si="1092"/>
        <v>1</v>
      </c>
      <c r="H7042" s="20">
        <f t="shared" si="1093"/>
        <v>24</v>
      </c>
      <c r="I7042" s="20">
        <f t="shared" si="1098"/>
        <v>5</v>
      </c>
      <c r="J7042" s="21">
        <f t="shared" si="1099"/>
        <v>39741</v>
      </c>
      <c r="K7042" s="21"/>
      <c r="L7042" s="21" t="str">
        <f t="shared" si="1094"/>
        <v>Monday</v>
      </c>
      <c r="M7042" s="20">
        <f t="shared" si="1095"/>
        <v>10</v>
      </c>
      <c r="N7042" s="19">
        <v>3996</v>
      </c>
      <c r="O7042" s="4">
        <f>MATCH(N7042-1,'Supply Data'!$K$12:$K$17)+1</f>
        <v>4</v>
      </c>
      <c r="P7042">
        <f>INDEX('Supply Data'!$L$12:$L$17,'Demand Data'!O7042)</f>
        <v>50</v>
      </c>
      <c r="R7042" t="str">
        <f t="shared" si="1096"/>
        <v>20-Oct-08 Monday 5</v>
      </c>
    </row>
    <row r="7043" spans="4:18" x14ac:dyDescent="0.35">
      <c r="D7043" s="21">
        <f t="shared" si="1097"/>
        <v>39741.208333316266</v>
      </c>
      <c r="E7043" s="21" t="b">
        <f t="shared" si="1090"/>
        <v>0</v>
      </c>
      <c r="F7043" s="21" t="b">
        <f t="shared" si="1091"/>
        <v>0</v>
      </c>
      <c r="G7043" s="20">
        <f t="shared" si="1092"/>
        <v>1</v>
      </c>
      <c r="H7043" s="20">
        <f t="shared" si="1093"/>
        <v>24</v>
      </c>
      <c r="I7043" s="20">
        <f t="shared" si="1098"/>
        <v>6</v>
      </c>
      <c r="J7043" s="21">
        <f t="shared" si="1099"/>
        <v>39741</v>
      </c>
      <c r="K7043" s="21"/>
      <c r="L7043" s="21" t="str">
        <f t="shared" si="1094"/>
        <v>Monday</v>
      </c>
      <c r="M7043" s="20">
        <f t="shared" si="1095"/>
        <v>10</v>
      </c>
      <c r="N7043" s="19">
        <v>3811.5</v>
      </c>
      <c r="O7043" s="4">
        <f>MATCH(N7043-1,'Supply Data'!$K$12:$K$17)+1</f>
        <v>4</v>
      </c>
      <c r="P7043">
        <f>INDEX('Supply Data'!$L$12:$L$17,'Demand Data'!O7043)</f>
        <v>50</v>
      </c>
      <c r="R7043" t="str">
        <f t="shared" si="1096"/>
        <v>20-Oct-08 Monday 6</v>
      </c>
    </row>
    <row r="7044" spans="4:18" x14ac:dyDescent="0.35">
      <c r="D7044" s="21">
        <f t="shared" si="1097"/>
        <v>39741.249999982931</v>
      </c>
      <c r="E7044" s="21" t="b">
        <f t="shared" si="1090"/>
        <v>0</v>
      </c>
      <c r="F7044" s="21" t="b">
        <f t="shared" si="1091"/>
        <v>0</v>
      </c>
      <c r="G7044" s="20">
        <f t="shared" si="1092"/>
        <v>1</v>
      </c>
      <c r="H7044" s="20">
        <f t="shared" si="1093"/>
        <v>24</v>
      </c>
      <c r="I7044" s="20">
        <f t="shared" si="1098"/>
        <v>7</v>
      </c>
      <c r="J7044" s="21">
        <f t="shared" si="1099"/>
        <v>39741</v>
      </c>
      <c r="K7044" s="21"/>
      <c r="L7044" s="21" t="str">
        <f t="shared" si="1094"/>
        <v>Monday</v>
      </c>
      <c r="M7044" s="20">
        <f t="shared" si="1095"/>
        <v>10</v>
      </c>
      <c r="N7044" s="19">
        <v>3643.5</v>
      </c>
      <c r="O7044" s="4">
        <f>MATCH(N7044-1,'Supply Data'!$K$12:$K$17)+1</f>
        <v>4</v>
      </c>
      <c r="P7044">
        <f>INDEX('Supply Data'!$L$12:$L$17,'Demand Data'!O7044)</f>
        <v>50</v>
      </c>
      <c r="R7044" t="str">
        <f t="shared" si="1096"/>
        <v>20-Oct-08 Monday 7</v>
      </c>
    </row>
    <row r="7045" spans="4:18" x14ac:dyDescent="0.35">
      <c r="D7045" s="21">
        <f t="shared" si="1097"/>
        <v>39741.291666649595</v>
      </c>
      <c r="E7045" s="21" t="b">
        <f t="shared" si="1090"/>
        <v>0</v>
      </c>
      <c r="F7045" s="21" t="b">
        <f t="shared" si="1091"/>
        <v>0</v>
      </c>
      <c r="G7045" s="20">
        <f t="shared" si="1092"/>
        <v>1</v>
      </c>
      <c r="H7045" s="20">
        <f t="shared" si="1093"/>
        <v>24</v>
      </c>
      <c r="I7045" s="20">
        <f t="shared" si="1098"/>
        <v>8</v>
      </c>
      <c r="J7045" s="21">
        <f t="shared" si="1099"/>
        <v>39741</v>
      </c>
      <c r="K7045" s="21"/>
      <c r="L7045" s="21" t="str">
        <f t="shared" si="1094"/>
        <v>Monday</v>
      </c>
      <c r="M7045" s="20">
        <f t="shared" si="1095"/>
        <v>10</v>
      </c>
      <c r="N7045" s="19">
        <v>3669</v>
      </c>
      <c r="O7045" s="4">
        <f>MATCH(N7045-1,'Supply Data'!$K$12:$K$17)+1</f>
        <v>4</v>
      </c>
      <c r="P7045">
        <f>INDEX('Supply Data'!$L$12:$L$17,'Demand Data'!O7045)</f>
        <v>50</v>
      </c>
      <c r="R7045" t="str">
        <f t="shared" si="1096"/>
        <v>20-Oct-08 Monday 8</v>
      </c>
    </row>
    <row r="7046" spans="4:18" x14ac:dyDescent="0.35">
      <c r="D7046" s="21">
        <f t="shared" si="1097"/>
        <v>39741.333333316259</v>
      </c>
      <c r="E7046" s="21" t="b">
        <f t="shared" ref="E7046:E7109" si="1100">D7046=$D$2</f>
        <v>0</v>
      </c>
      <c r="F7046" s="21" t="b">
        <f t="shared" ref="F7046:F7109" si="1101">D7046=$E$2</f>
        <v>0</v>
      </c>
      <c r="G7046" s="20">
        <f t="shared" si="1092"/>
        <v>1</v>
      </c>
      <c r="H7046" s="20">
        <f t="shared" si="1093"/>
        <v>24</v>
      </c>
      <c r="I7046" s="20">
        <f t="shared" si="1098"/>
        <v>9</v>
      </c>
      <c r="J7046" s="21">
        <f t="shared" si="1099"/>
        <v>39741</v>
      </c>
      <c r="K7046" s="21"/>
      <c r="L7046" s="21" t="str">
        <f t="shared" si="1094"/>
        <v>Monday</v>
      </c>
      <c r="M7046" s="20">
        <f t="shared" si="1095"/>
        <v>10</v>
      </c>
      <c r="N7046" s="19">
        <v>3877.5</v>
      </c>
      <c r="O7046" s="4">
        <f>MATCH(N7046-1,'Supply Data'!$K$12:$K$17)+1</f>
        <v>4</v>
      </c>
      <c r="P7046">
        <f>INDEX('Supply Data'!$L$12:$L$17,'Demand Data'!O7046)</f>
        <v>50</v>
      </c>
      <c r="R7046" t="str">
        <f t="shared" si="1096"/>
        <v>20-Oct-08 Monday 9</v>
      </c>
    </row>
    <row r="7047" spans="4:18" x14ac:dyDescent="0.35">
      <c r="D7047" s="21">
        <f t="shared" si="1097"/>
        <v>39741.374999982923</v>
      </c>
      <c r="E7047" s="21" t="b">
        <f t="shared" si="1100"/>
        <v>0</v>
      </c>
      <c r="F7047" s="21" t="b">
        <f t="shared" si="1101"/>
        <v>0</v>
      </c>
      <c r="G7047" s="20">
        <f t="shared" ref="G7047:G7110" si="1102">IF(E7047,2,IF(F7047,3,1))</f>
        <v>1</v>
      </c>
      <c r="H7047" s="20">
        <f t="shared" ref="H7047:H7110" si="1103">CHOOSE(G7047,24,23,25)</f>
        <v>24</v>
      </c>
      <c r="I7047" s="20">
        <f t="shared" si="1098"/>
        <v>10</v>
      </c>
      <c r="J7047" s="21">
        <f t="shared" si="1099"/>
        <v>39741</v>
      </c>
      <c r="K7047" s="21"/>
      <c r="L7047" s="21" t="str">
        <f t="shared" ref="L7047:L7110" si="1104">TEXT(J7047,"ddddd")</f>
        <v>Monday</v>
      </c>
      <c r="M7047" s="20">
        <f t="shared" ref="M7047:M7110" si="1105">MONTH(D7047)</f>
        <v>10</v>
      </c>
      <c r="N7047" s="19">
        <v>4159.5</v>
      </c>
      <c r="O7047" s="4">
        <f>MATCH(N7047-1,'Supply Data'!$K$12:$K$17)+1</f>
        <v>4</v>
      </c>
      <c r="P7047">
        <f>INDEX('Supply Data'!$L$12:$L$17,'Demand Data'!O7047)</f>
        <v>50</v>
      </c>
      <c r="R7047" t="str">
        <f t="shared" ref="R7047:R7110" si="1106">TEXT(D7047,"dd-mmm-yy ddddd")&amp;" "&amp;I7047</f>
        <v>20-Oct-08 Monday 10</v>
      </c>
    </row>
    <row r="7048" spans="4:18" x14ac:dyDescent="0.35">
      <c r="D7048" s="21">
        <f t="shared" ref="D7048:D7111" si="1107">D7047+1/24</f>
        <v>39741.416666649588</v>
      </c>
      <c r="E7048" s="21" t="b">
        <f t="shared" si="1100"/>
        <v>0</v>
      </c>
      <c r="F7048" s="21" t="b">
        <f t="shared" si="1101"/>
        <v>0</v>
      </c>
      <c r="G7048" s="20">
        <f t="shared" si="1102"/>
        <v>1</v>
      </c>
      <c r="H7048" s="20">
        <f t="shared" si="1103"/>
        <v>24</v>
      </c>
      <c r="I7048" s="20">
        <f t="shared" ref="I7048:I7111" si="1108">IF(I7047&gt;=H7048,1,I7047+1)</f>
        <v>11</v>
      </c>
      <c r="J7048" s="21">
        <f t="shared" ref="J7048:J7111" si="1109">IF(I7048=1,J7047+1,J7047)</f>
        <v>39741</v>
      </c>
      <c r="K7048" s="21"/>
      <c r="L7048" s="21" t="str">
        <f t="shared" si="1104"/>
        <v>Monday</v>
      </c>
      <c r="M7048" s="20">
        <f t="shared" si="1105"/>
        <v>10</v>
      </c>
      <c r="N7048" s="19">
        <v>4309.5</v>
      </c>
      <c r="O7048" s="4">
        <f>MATCH(N7048-1,'Supply Data'!$K$12:$K$17)+1</f>
        <v>4</v>
      </c>
      <c r="P7048">
        <f>INDEX('Supply Data'!$L$12:$L$17,'Demand Data'!O7048)</f>
        <v>50</v>
      </c>
      <c r="R7048" t="str">
        <f t="shared" si="1106"/>
        <v>20-Oct-08 Monday 11</v>
      </c>
    </row>
    <row r="7049" spans="4:18" x14ac:dyDescent="0.35">
      <c r="D7049" s="21">
        <f t="shared" si="1107"/>
        <v>39741.458333316252</v>
      </c>
      <c r="E7049" s="21" t="b">
        <f t="shared" si="1100"/>
        <v>0</v>
      </c>
      <c r="F7049" s="21" t="b">
        <f t="shared" si="1101"/>
        <v>0</v>
      </c>
      <c r="G7049" s="20">
        <f t="shared" si="1102"/>
        <v>1</v>
      </c>
      <c r="H7049" s="20">
        <f t="shared" si="1103"/>
        <v>24</v>
      </c>
      <c r="I7049" s="20">
        <f t="shared" si="1108"/>
        <v>12</v>
      </c>
      <c r="J7049" s="21">
        <f t="shared" si="1109"/>
        <v>39741</v>
      </c>
      <c r="K7049" s="21"/>
      <c r="L7049" s="21" t="str">
        <f t="shared" si="1104"/>
        <v>Monday</v>
      </c>
      <c r="M7049" s="20">
        <f t="shared" si="1105"/>
        <v>10</v>
      </c>
      <c r="N7049" s="19">
        <v>4227</v>
      </c>
      <c r="O7049" s="4">
        <f>MATCH(N7049-1,'Supply Data'!$K$12:$K$17)+1</f>
        <v>4</v>
      </c>
      <c r="P7049">
        <f>INDEX('Supply Data'!$L$12:$L$17,'Demand Data'!O7049)</f>
        <v>50</v>
      </c>
      <c r="R7049" t="str">
        <f t="shared" si="1106"/>
        <v>20-Oct-08 Monday 12</v>
      </c>
    </row>
    <row r="7050" spans="4:18" x14ac:dyDescent="0.35">
      <c r="D7050" s="21">
        <f t="shared" si="1107"/>
        <v>39741.499999982916</v>
      </c>
      <c r="E7050" s="21" t="b">
        <f t="shared" si="1100"/>
        <v>0</v>
      </c>
      <c r="F7050" s="21" t="b">
        <f t="shared" si="1101"/>
        <v>0</v>
      </c>
      <c r="G7050" s="20">
        <f t="shared" si="1102"/>
        <v>1</v>
      </c>
      <c r="H7050" s="20">
        <f t="shared" si="1103"/>
        <v>24</v>
      </c>
      <c r="I7050" s="20">
        <f t="shared" si="1108"/>
        <v>13</v>
      </c>
      <c r="J7050" s="21">
        <f t="shared" si="1109"/>
        <v>39741</v>
      </c>
      <c r="K7050" s="21"/>
      <c r="L7050" s="21" t="str">
        <f t="shared" si="1104"/>
        <v>Monday</v>
      </c>
      <c r="M7050" s="20">
        <f t="shared" si="1105"/>
        <v>10</v>
      </c>
      <c r="N7050" s="19">
        <v>4291.5</v>
      </c>
      <c r="O7050" s="4">
        <f>MATCH(N7050-1,'Supply Data'!$K$12:$K$17)+1</f>
        <v>4</v>
      </c>
      <c r="P7050">
        <f>INDEX('Supply Data'!$L$12:$L$17,'Demand Data'!O7050)</f>
        <v>50</v>
      </c>
      <c r="R7050" t="str">
        <f t="shared" si="1106"/>
        <v>20-Oct-08 Monday 13</v>
      </c>
    </row>
    <row r="7051" spans="4:18" x14ac:dyDescent="0.35">
      <c r="D7051" s="21">
        <f t="shared" si="1107"/>
        <v>39741.54166664958</v>
      </c>
      <c r="E7051" s="21" t="b">
        <f t="shared" si="1100"/>
        <v>0</v>
      </c>
      <c r="F7051" s="21" t="b">
        <f t="shared" si="1101"/>
        <v>0</v>
      </c>
      <c r="G7051" s="20">
        <f t="shared" si="1102"/>
        <v>1</v>
      </c>
      <c r="H7051" s="20">
        <f t="shared" si="1103"/>
        <v>24</v>
      </c>
      <c r="I7051" s="20">
        <f t="shared" si="1108"/>
        <v>14</v>
      </c>
      <c r="J7051" s="21">
        <f t="shared" si="1109"/>
        <v>39741</v>
      </c>
      <c r="K7051" s="21"/>
      <c r="L7051" s="21" t="str">
        <f t="shared" si="1104"/>
        <v>Monday</v>
      </c>
      <c r="M7051" s="20">
        <f t="shared" si="1105"/>
        <v>10</v>
      </c>
      <c r="N7051" s="19">
        <v>4221</v>
      </c>
      <c r="O7051" s="4">
        <f>MATCH(N7051-1,'Supply Data'!$K$12:$K$17)+1</f>
        <v>4</v>
      </c>
      <c r="P7051">
        <f>INDEX('Supply Data'!$L$12:$L$17,'Demand Data'!O7051)</f>
        <v>50</v>
      </c>
      <c r="R7051" t="str">
        <f t="shared" si="1106"/>
        <v>20-Oct-08 Monday 14</v>
      </c>
    </row>
    <row r="7052" spans="4:18" x14ac:dyDescent="0.35">
      <c r="D7052" s="21">
        <f t="shared" si="1107"/>
        <v>39741.583333316245</v>
      </c>
      <c r="E7052" s="21" t="b">
        <f t="shared" si="1100"/>
        <v>0</v>
      </c>
      <c r="F7052" s="21" t="b">
        <f t="shared" si="1101"/>
        <v>0</v>
      </c>
      <c r="G7052" s="20">
        <f t="shared" si="1102"/>
        <v>1</v>
      </c>
      <c r="H7052" s="20">
        <f t="shared" si="1103"/>
        <v>24</v>
      </c>
      <c r="I7052" s="20">
        <f t="shared" si="1108"/>
        <v>15</v>
      </c>
      <c r="J7052" s="21">
        <f t="shared" si="1109"/>
        <v>39741</v>
      </c>
      <c r="K7052" s="21"/>
      <c r="L7052" s="21" t="str">
        <f t="shared" si="1104"/>
        <v>Monday</v>
      </c>
      <c r="M7052" s="20">
        <f t="shared" si="1105"/>
        <v>10</v>
      </c>
      <c r="N7052" s="19">
        <v>4147.5</v>
      </c>
      <c r="O7052" s="4">
        <f>MATCH(N7052-1,'Supply Data'!$K$12:$K$17)+1</f>
        <v>4</v>
      </c>
      <c r="P7052">
        <f>INDEX('Supply Data'!$L$12:$L$17,'Demand Data'!O7052)</f>
        <v>50</v>
      </c>
      <c r="R7052" t="str">
        <f t="shared" si="1106"/>
        <v>20-Oct-08 Monday 15</v>
      </c>
    </row>
    <row r="7053" spans="4:18" x14ac:dyDescent="0.35">
      <c r="D7053" s="21">
        <f t="shared" si="1107"/>
        <v>39741.624999982909</v>
      </c>
      <c r="E7053" s="21" t="b">
        <f t="shared" si="1100"/>
        <v>0</v>
      </c>
      <c r="F7053" s="21" t="b">
        <f t="shared" si="1101"/>
        <v>0</v>
      </c>
      <c r="G7053" s="20">
        <f t="shared" si="1102"/>
        <v>1</v>
      </c>
      <c r="H7053" s="20">
        <f t="shared" si="1103"/>
        <v>24</v>
      </c>
      <c r="I7053" s="20">
        <f t="shared" si="1108"/>
        <v>16</v>
      </c>
      <c r="J7053" s="21">
        <f t="shared" si="1109"/>
        <v>39741</v>
      </c>
      <c r="K7053" s="21"/>
      <c r="L7053" s="21" t="str">
        <f t="shared" si="1104"/>
        <v>Monday</v>
      </c>
      <c r="M7053" s="20">
        <f t="shared" si="1105"/>
        <v>10</v>
      </c>
      <c r="N7053" s="19">
        <v>4003.5</v>
      </c>
      <c r="O7053" s="4">
        <f>MATCH(N7053-1,'Supply Data'!$K$12:$K$17)+1</f>
        <v>4</v>
      </c>
      <c r="P7053">
        <f>INDEX('Supply Data'!$L$12:$L$17,'Demand Data'!O7053)</f>
        <v>50</v>
      </c>
      <c r="R7053" t="str">
        <f t="shared" si="1106"/>
        <v>20-Oct-08 Monday 16</v>
      </c>
    </row>
    <row r="7054" spans="4:18" x14ac:dyDescent="0.35">
      <c r="D7054" s="21">
        <f t="shared" si="1107"/>
        <v>39741.666666649573</v>
      </c>
      <c r="E7054" s="21" t="b">
        <f t="shared" si="1100"/>
        <v>0</v>
      </c>
      <c r="F7054" s="21" t="b">
        <f t="shared" si="1101"/>
        <v>0</v>
      </c>
      <c r="G7054" s="20">
        <f t="shared" si="1102"/>
        <v>1</v>
      </c>
      <c r="H7054" s="20">
        <f t="shared" si="1103"/>
        <v>24</v>
      </c>
      <c r="I7054" s="20">
        <f t="shared" si="1108"/>
        <v>17</v>
      </c>
      <c r="J7054" s="21">
        <f t="shared" si="1109"/>
        <v>39741</v>
      </c>
      <c r="K7054" s="21"/>
      <c r="L7054" s="21" t="str">
        <f t="shared" si="1104"/>
        <v>Monday</v>
      </c>
      <c r="M7054" s="20">
        <f t="shared" si="1105"/>
        <v>10</v>
      </c>
      <c r="N7054" s="19">
        <v>4252.5</v>
      </c>
      <c r="O7054" s="4">
        <f>MATCH(N7054-1,'Supply Data'!$K$12:$K$17)+1</f>
        <v>4</v>
      </c>
      <c r="P7054">
        <f>INDEX('Supply Data'!$L$12:$L$17,'Demand Data'!O7054)</f>
        <v>50</v>
      </c>
      <c r="R7054" t="str">
        <f t="shared" si="1106"/>
        <v>20-Oct-08 Monday 17</v>
      </c>
    </row>
    <row r="7055" spans="4:18" x14ac:dyDescent="0.35">
      <c r="D7055" s="21">
        <f t="shared" si="1107"/>
        <v>39741.708333316237</v>
      </c>
      <c r="E7055" s="21" t="b">
        <f t="shared" si="1100"/>
        <v>0</v>
      </c>
      <c r="F7055" s="21" t="b">
        <f t="shared" si="1101"/>
        <v>0</v>
      </c>
      <c r="G7055" s="20">
        <f t="shared" si="1102"/>
        <v>1</v>
      </c>
      <c r="H7055" s="20">
        <f t="shared" si="1103"/>
        <v>24</v>
      </c>
      <c r="I7055" s="20">
        <f t="shared" si="1108"/>
        <v>18</v>
      </c>
      <c r="J7055" s="21">
        <f t="shared" si="1109"/>
        <v>39741</v>
      </c>
      <c r="K7055" s="21"/>
      <c r="L7055" s="21" t="str">
        <f t="shared" si="1104"/>
        <v>Monday</v>
      </c>
      <c r="M7055" s="20">
        <f t="shared" si="1105"/>
        <v>10</v>
      </c>
      <c r="N7055" s="19">
        <v>5034</v>
      </c>
      <c r="O7055" s="4">
        <f>MATCH(N7055-1,'Supply Data'!$K$12:$K$17)+1</f>
        <v>5</v>
      </c>
      <c r="P7055">
        <f>INDEX('Supply Data'!$L$12:$L$17,'Demand Data'!O7055)</f>
        <v>75</v>
      </c>
      <c r="R7055" t="str">
        <f t="shared" si="1106"/>
        <v>20-Oct-08 Monday 18</v>
      </c>
    </row>
    <row r="7056" spans="4:18" x14ac:dyDescent="0.35">
      <c r="D7056" s="21">
        <f t="shared" si="1107"/>
        <v>39741.749999982901</v>
      </c>
      <c r="E7056" s="21" t="b">
        <f t="shared" si="1100"/>
        <v>0</v>
      </c>
      <c r="F7056" s="21" t="b">
        <f t="shared" si="1101"/>
        <v>0</v>
      </c>
      <c r="G7056" s="20">
        <f t="shared" si="1102"/>
        <v>1</v>
      </c>
      <c r="H7056" s="20">
        <f t="shared" si="1103"/>
        <v>24</v>
      </c>
      <c r="I7056" s="20">
        <f t="shared" si="1108"/>
        <v>19</v>
      </c>
      <c r="J7056" s="21">
        <f t="shared" si="1109"/>
        <v>39741</v>
      </c>
      <c r="K7056" s="21"/>
      <c r="L7056" s="21" t="str">
        <f t="shared" si="1104"/>
        <v>Monday</v>
      </c>
      <c r="M7056" s="20">
        <f t="shared" si="1105"/>
        <v>10</v>
      </c>
      <c r="N7056" s="19">
        <v>5089.5</v>
      </c>
      <c r="O7056" s="4">
        <f>MATCH(N7056-1,'Supply Data'!$K$12:$K$17)+1</f>
        <v>5</v>
      </c>
      <c r="P7056">
        <f>INDEX('Supply Data'!$L$12:$L$17,'Demand Data'!O7056)</f>
        <v>75</v>
      </c>
      <c r="R7056" t="str">
        <f t="shared" si="1106"/>
        <v>20-Oct-08 Monday 19</v>
      </c>
    </row>
    <row r="7057" spans="4:18" x14ac:dyDescent="0.35">
      <c r="D7057" s="21">
        <f t="shared" si="1107"/>
        <v>39741.791666649566</v>
      </c>
      <c r="E7057" s="21" t="b">
        <f t="shared" si="1100"/>
        <v>0</v>
      </c>
      <c r="F7057" s="21" t="b">
        <f t="shared" si="1101"/>
        <v>0</v>
      </c>
      <c r="G7057" s="20">
        <f t="shared" si="1102"/>
        <v>1</v>
      </c>
      <c r="H7057" s="20">
        <f t="shared" si="1103"/>
        <v>24</v>
      </c>
      <c r="I7057" s="20">
        <f t="shared" si="1108"/>
        <v>20</v>
      </c>
      <c r="J7057" s="21">
        <f t="shared" si="1109"/>
        <v>39741</v>
      </c>
      <c r="K7057" s="21"/>
      <c r="L7057" s="21" t="str">
        <f t="shared" si="1104"/>
        <v>Monday</v>
      </c>
      <c r="M7057" s="20">
        <f t="shared" si="1105"/>
        <v>10</v>
      </c>
      <c r="N7057" s="19">
        <v>5064</v>
      </c>
      <c r="O7057" s="4">
        <f>MATCH(N7057-1,'Supply Data'!$K$12:$K$17)+1</f>
        <v>5</v>
      </c>
      <c r="P7057">
        <f>INDEX('Supply Data'!$L$12:$L$17,'Demand Data'!O7057)</f>
        <v>75</v>
      </c>
      <c r="R7057" t="str">
        <f t="shared" si="1106"/>
        <v>20-Oct-08 Monday 20</v>
      </c>
    </row>
    <row r="7058" spans="4:18" x14ac:dyDescent="0.35">
      <c r="D7058" s="21">
        <f t="shared" si="1107"/>
        <v>39741.83333331623</v>
      </c>
      <c r="E7058" s="21" t="b">
        <f t="shared" si="1100"/>
        <v>0</v>
      </c>
      <c r="F7058" s="21" t="b">
        <f t="shared" si="1101"/>
        <v>0</v>
      </c>
      <c r="G7058" s="20">
        <f t="shared" si="1102"/>
        <v>1</v>
      </c>
      <c r="H7058" s="20">
        <f t="shared" si="1103"/>
        <v>24</v>
      </c>
      <c r="I7058" s="20">
        <f t="shared" si="1108"/>
        <v>21</v>
      </c>
      <c r="J7058" s="21">
        <f t="shared" si="1109"/>
        <v>39741</v>
      </c>
      <c r="K7058" s="21"/>
      <c r="L7058" s="21" t="str">
        <f t="shared" si="1104"/>
        <v>Monday</v>
      </c>
      <c r="M7058" s="20">
        <f t="shared" si="1105"/>
        <v>10</v>
      </c>
      <c r="N7058" s="19">
        <v>4885.5</v>
      </c>
      <c r="O7058" s="4">
        <f>MATCH(N7058-1,'Supply Data'!$K$12:$K$17)+1</f>
        <v>5</v>
      </c>
      <c r="P7058">
        <f>INDEX('Supply Data'!$L$12:$L$17,'Demand Data'!O7058)</f>
        <v>75</v>
      </c>
      <c r="R7058" t="str">
        <f t="shared" si="1106"/>
        <v>20-Oct-08 Monday 21</v>
      </c>
    </row>
    <row r="7059" spans="4:18" x14ac:dyDescent="0.35">
      <c r="D7059" s="21">
        <f t="shared" si="1107"/>
        <v>39741.874999982894</v>
      </c>
      <c r="E7059" s="21" t="b">
        <f t="shared" si="1100"/>
        <v>0</v>
      </c>
      <c r="F7059" s="21" t="b">
        <f t="shared" si="1101"/>
        <v>0</v>
      </c>
      <c r="G7059" s="20">
        <f t="shared" si="1102"/>
        <v>1</v>
      </c>
      <c r="H7059" s="20">
        <f t="shared" si="1103"/>
        <v>24</v>
      </c>
      <c r="I7059" s="20">
        <f t="shared" si="1108"/>
        <v>22</v>
      </c>
      <c r="J7059" s="21">
        <f t="shared" si="1109"/>
        <v>39741</v>
      </c>
      <c r="K7059" s="21"/>
      <c r="L7059" s="21" t="str">
        <f t="shared" si="1104"/>
        <v>Monday</v>
      </c>
      <c r="M7059" s="20">
        <f t="shared" si="1105"/>
        <v>10</v>
      </c>
      <c r="N7059" s="19">
        <v>4522.5</v>
      </c>
      <c r="O7059" s="4">
        <f>MATCH(N7059-1,'Supply Data'!$K$12:$K$17)+1</f>
        <v>4</v>
      </c>
      <c r="P7059">
        <f>INDEX('Supply Data'!$L$12:$L$17,'Demand Data'!O7059)</f>
        <v>50</v>
      </c>
      <c r="R7059" t="str">
        <f t="shared" si="1106"/>
        <v>20-Oct-08 Monday 22</v>
      </c>
    </row>
    <row r="7060" spans="4:18" x14ac:dyDescent="0.35">
      <c r="D7060" s="21">
        <f t="shared" si="1107"/>
        <v>39741.916666649558</v>
      </c>
      <c r="E7060" s="21" t="b">
        <f t="shared" si="1100"/>
        <v>0</v>
      </c>
      <c r="F7060" s="21" t="b">
        <f t="shared" si="1101"/>
        <v>0</v>
      </c>
      <c r="G7060" s="20">
        <f t="shared" si="1102"/>
        <v>1</v>
      </c>
      <c r="H7060" s="20">
        <f t="shared" si="1103"/>
        <v>24</v>
      </c>
      <c r="I7060" s="20">
        <f t="shared" si="1108"/>
        <v>23</v>
      </c>
      <c r="J7060" s="21">
        <f t="shared" si="1109"/>
        <v>39741</v>
      </c>
      <c r="K7060" s="21"/>
      <c r="L7060" s="21" t="str">
        <f t="shared" si="1104"/>
        <v>Monday</v>
      </c>
      <c r="M7060" s="20">
        <f t="shared" si="1105"/>
        <v>10</v>
      </c>
      <c r="N7060" s="19">
        <v>4239</v>
      </c>
      <c r="O7060" s="4">
        <f>MATCH(N7060-1,'Supply Data'!$K$12:$K$17)+1</f>
        <v>4</v>
      </c>
      <c r="P7060">
        <f>INDEX('Supply Data'!$L$12:$L$17,'Demand Data'!O7060)</f>
        <v>50</v>
      </c>
      <c r="R7060" t="str">
        <f t="shared" si="1106"/>
        <v>20-Oct-08 Monday 23</v>
      </c>
    </row>
    <row r="7061" spans="4:18" x14ac:dyDescent="0.35">
      <c r="D7061" s="21">
        <f t="shared" si="1107"/>
        <v>39741.958333316223</v>
      </c>
      <c r="E7061" s="21" t="b">
        <f t="shared" si="1100"/>
        <v>0</v>
      </c>
      <c r="F7061" s="21" t="b">
        <f t="shared" si="1101"/>
        <v>0</v>
      </c>
      <c r="G7061" s="20">
        <f t="shared" si="1102"/>
        <v>1</v>
      </c>
      <c r="H7061" s="20">
        <f t="shared" si="1103"/>
        <v>24</v>
      </c>
      <c r="I7061" s="20">
        <f t="shared" si="1108"/>
        <v>24</v>
      </c>
      <c r="J7061" s="21">
        <f t="shared" si="1109"/>
        <v>39741</v>
      </c>
      <c r="K7061" s="21"/>
      <c r="L7061" s="21" t="str">
        <f t="shared" si="1104"/>
        <v>Monday</v>
      </c>
      <c r="M7061" s="20">
        <f t="shared" si="1105"/>
        <v>10</v>
      </c>
      <c r="N7061" s="19">
        <v>4032</v>
      </c>
      <c r="O7061" s="4">
        <f>MATCH(N7061-1,'Supply Data'!$K$12:$K$17)+1</f>
        <v>4</v>
      </c>
      <c r="P7061">
        <f>INDEX('Supply Data'!$L$12:$L$17,'Demand Data'!O7061)</f>
        <v>50</v>
      </c>
      <c r="R7061" t="str">
        <f t="shared" si="1106"/>
        <v>20-Oct-08 Monday 24</v>
      </c>
    </row>
    <row r="7062" spans="4:18" x14ac:dyDescent="0.35">
      <c r="D7062" s="21">
        <f t="shared" si="1107"/>
        <v>39741.999999982887</v>
      </c>
      <c r="E7062" s="21" t="b">
        <f t="shared" si="1100"/>
        <v>0</v>
      </c>
      <c r="F7062" s="21" t="b">
        <f t="shared" si="1101"/>
        <v>0</v>
      </c>
      <c r="G7062" s="20">
        <f t="shared" si="1102"/>
        <v>1</v>
      </c>
      <c r="H7062" s="20">
        <f t="shared" si="1103"/>
        <v>24</v>
      </c>
      <c r="I7062" s="20">
        <f t="shared" si="1108"/>
        <v>1</v>
      </c>
      <c r="J7062" s="21">
        <f t="shared" si="1109"/>
        <v>39742</v>
      </c>
      <c r="K7062" s="21"/>
      <c r="L7062" s="21" t="str">
        <f t="shared" si="1104"/>
        <v>Tuesday</v>
      </c>
      <c r="M7062" s="20">
        <f t="shared" si="1105"/>
        <v>10</v>
      </c>
      <c r="N7062" s="19">
        <v>4108.5</v>
      </c>
      <c r="O7062" s="4">
        <f>MATCH(N7062-1,'Supply Data'!$K$12:$K$17)+1</f>
        <v>4</v>
      </c>
      <c r="P7062">
        <f>INDEX('Supply Data'!$L$12:$L$17,'Demand Data'!O7062)</f>
        <v>50</v>
      </c>
      <c r="R7062" t="str">
        <f t="shared" si="1106"/>
        <v>21-Oct-08 Tuesday 1</v>
      </c>
    </row>
    <row r="7063" spans="4:18" x14ac:dyDescent="0.35">
      <c r="D7063" s="21">
        <f t="shared" si="1107"/>
        <v>39742.041666649551</v>
      </c>
      <c r="E7063" s="21" t="b">
        <f t="shared" si="1100"/>
        <v>0</v>
      </c>
      <c r="F7063" s="21" t="b">
        <f t="shared" si="1101"/>
        <v>0</v>
      </c>
      <c r="G7063" s="20">
        <f t="shared" si="1102"/>
        <v>1</v>
      </c>
      <c r="H7063" s="20">
        <f t="shared" si="1103"/>
        <v>24</v>
      </c>
      <c r="I7063" s="20">
        <f t="shared" si="1108"/>
        <v>2</v>
      </c>
      <c r="J7063" s="21">
        <f t="shared" si="1109"/>
        <v>39742</v>
      </c>
      <c r="K7063" s="21"/>
      <c r="L7063" s="21" t="str">
        <f t="shared" si="1104"/>
        <v>Tuesday</v>
      </c>
      <c r="M7063" s="20">
        <f t="shared" si="1105"/>
        <v>10</v>
      </c>
      <c r="N7063" s="19">
        <v>3778.5</v>
      </c>
      <c r="O7063" s="4">
        <f>MATCH(N7063-1,'Supply Data'!$K$12:$K$17)+1</f>
        <v>4</v>
      </c>
      <c r="P7063">
        <f>INDEX('Supply Data'!$L$12:$L$17,'Demand Data'!O7063)</f>
        <v>50</v>
      </c>
      <c r="R7063" t="str">
        <f t="shared" si="1106"/>
        <v>21-Oct-08 Tuesday 2</v>
      </c>
    </row>
    <row r="7064" spans="4:18" x14ac:dyDescent="0.35">
      <c r="D7064" s="21">
        <f t="shared" si="1107"/>
        <v>39742.083333316215</v>
      </c>
      <c r="E7064" s="21" t="b">
        <f t="shared" si="1100"/>
        <v>0</v>
      </c>
      <c r="F7064" s="21" t="b">
        <f t="shared" si="1101"/>
        <v>0</v>
      </c>
      <c r="G7064" s="20">
        <f t="shared" si="1102"/>
        <v>1</v>
      </c>
      <c r="H7064" s="20">
        <f t="shared" si="1103"/>
        <v>24</v>
      </c>
      <c r="I7064" s="20">
        <f t="shared" si="1108"/>
        <v>3</v>
      </c>
      <c r="J7064" s="21">
        <f t="shared" si="1109"/>
        <v>39742</v>
      </c>
      <c r="K7064" s="21"/>
      <c r="L7064" s="21" t="str">
        <f t="shared" si="1104"/>
        <v>Tuesday</v>
      </c>
      <c r="M7064" s="20">
        <f t="shared" si="1105"/>
        <v>10</v>
      </c>
      <c r="N7064" s="19">
        <v>3744</v>
      </c>
      <c r="O7064" s="4">
        <f>MATCH(N7064-1,'Supply Data'!$K$12:$K$17)+1</f>
        <v>4</v>
      </c>
      <c r="P7064">
        <f>INDEX('Supply Data'!$L$12:$L$17,'Demand Data'!O7064)</f>
        <v>50</v>
      </c>
      <c r="R7064" t="str">
        <f t="shared" si="1106"/>
        <v>21-Oct-08 Tuesday 3</v>
      </c>
    </row>
    <row r="7065" spans="4:18" x14ac:dyDescent="0.35">
      <c r="D7065" s="21">
        <f t="shared" si="1107"/>
        <v>39742.12499998288</v>
      </c>
      <c r="E7065" s="21" t="b">
        <f t="shared" si="1100"/>
        <v>0</v>
      </c>
      <c r="F7065" s="21" t="b">
        <f t="shared" si="1101"/>
        <v>0</v>
      </c>
      <c r="G7065" s="20">
        <f t="shared" si="1102"/>
        <v>1</v>
      </c>
      <c r="H7065" s="20">
        <f t="shared" si="1103"/>
        <v>24</v>
      </c>
      <c r="I7065" s="20">
        <f t="shared" si="1108"/>
        <v>4</v>
      </c>
      <c r="J7065" s="21">
        <f t="shared" si="1109"/>
        <v>39742</v>
      </c>
      <c r="K7065" s="21"/>
      <c r="L7065" s="21" t="str">
        <f t="shared" si="1104"/>
        <v>Tuesday</v>
      </c>
      <c r="M7065" s="20">
        <f t="shared" si="1105"/>
        <v>10</v>
      </c>
      <c r="N7065" s="19">
        <v>3697.5</v>
      </c>
      <c r="O7065" s="4">
        <f>MATCH(N7065-1,'Supply Data'!$K$12:$K$17)+1</f>
        <v>4</v>
      </c>
      <c r="P7065">
        <f>INDEX('Supply Data'!$L$12:$L$17,'Demand Data'!O7065)</f>
        <v>50</v>
      </c>
      <c r="R7065" t="str">
        <f t="shared" si="1106"/>
        <v>21-Oct-08 Tuesday 4</v>
      </c>
    </row>
    <row r="7066" spans="4:18" x14ac:dyDescent="0.35">
      <c r="D7066" s="21">
        <f t="shared" si="1107"/>
        <v>39742.166666649544</v>
      </c>
      <c r="E7066" s="21" t="b">
        <f t="shared" si="1100"/>
        <v>0</v>
      </c>
      <c r="F7066" s="21" t="b">
        <f t="shared" si="1101"/>
        <v>0</v>
      </c>
      <c r="G7066" s="20">
        <f t="shared" si="1102"/>
        <v>1</v>
      </c>
      <c r="H7066" s="20">
        <f t="shared" si="1103"/>
        <v>24</v>
      </c>
      <c r="I7066" s="20">
        <f t="shared" si="1108"/>
        <v>5</v>
      </c>
      <c r="J7066" s="21">
        <f t="shared" si="1109"/>
        <v>39742</v>
      </c>
      <c r="K7066" s="21"/>
      <c r="L7066" s="21" t="str">
        <f t="shared" si="1104"/>
        <v>Tuesday</v>
      </c>
      <c r="M7066" s="20">
        <f t="shared" si="1105"/>
        <v>10</v>
      </c>
      <c r="N7066" s="19">
        <v>3853.5</v>
      </c>
      <c r="O7066" s="4">
        <f>MATCH(N7066-1,'Supply Data'!$K$12:$K$17)+1</f>
        <v>4</v>
      </c>
      <c r="P7066">
        <f>INDEX('Supply Data'!$L$12:$L$17,'Demand Data'!O7066)</f>
        <v>50</v>
      </c>
      <c r="R7066" t="str">
        <f t="shared" si="1106"/>
        <v>21-Oct-08 Tuesday 5</v>
      </c>
    </row>
    <row r="7067" spans="4:18" x14ac:dyDescent="0.35">
      <c r="D7067" s="21">
        <f t="shared" si="1107"/>
        <v>39742.208333316208</v>
      </c>
      <c r="E7067" s="21" t="b">
        <f t="shared" si="1100"/>
        <v>0</v>
      </c>
      <c r="F7067" s="21" t="b">
        <f t="shared" si="1101"/>
        <v>0</v>
      </c>
      <c r="G7067" s="20">
        <f t="shared" si="1102"/>
        <v>1</v>
      </c>
      <c r="H7067" s="20">
        <f t="shared" si="1103"/>
        <v>24</v>
      </c>
      <c r="I7067" s="20">
        <f t="shared" si="1108"/>
        <v>6</v>
      </c>
      <c r="J7067" s="21">
        <f t="shared" si="1109"/>
        <v>39742</v>
      </c>
      <c r="K7067" s="21"/>
      <c r="L7067" s="21" t="str">
        <f t="shared" si="1104"/>
        <v>Tuesday</v>
      </c>
      <c r="M7067" s="20">
        <f t="shared" si="1105"/>
        <v>10</v>
      </c>
      <c r="N7067" s="19">
        <v>3846</v>
      </c>
      <c r="O7067" s="4">
        <f>MATCH(N7067-1,'Supply Data'!$K$12:$K$17)+1</f>
        <v>4</v>
      </c>
      <c r="P7067">
        <f>INDEX('Supply Data'!$L$12:$L$17,'Demand Data'!O7067)</f>
        <v>50</v>
      </c>
      <c r="R7067" t="str">
        <f t="shared" si="1106"/>
        <v>21-Oct-08 Tuesday 6</v>
      </c>
    </row>
    <row r="7068" spans="4:18" x14ac:dyDescent="0.35">
      <c r="D7068" s="21">
        <f t="shared" si="1107"/>
        <v>39742.249999982872</v>
      </c>
      <c r="E7068" s="21" t="b">
        <f t="shared" si="1100"/>
        <v>0</v>
      </c>
      <c r="F7068" s="21" t="b">
        <f t="shared" si="1101"/>
        <v>0</v>
      </c>
      <c r="G7068" s="20">
        <f t="shared" si="1102"/>
        <v>1</v>
      </c>
      <c r="H7068" s="20">
        <f t="shared" si="1103"/>
        <v>24</v>
      </c>
      <c r="I7068" s="20">
        <f t="shared" si="1108"/>
        <v>7</v>
      </c>
      <c r="J7068" s="21">
        <f t="shared" si="1109"/>
        <v>39742</v>
      </c>
      <c r="K7068" s="21"/>
      <c r="L7068" s="21" t="str">
        <f t="shared" si="1104"/>
        <v>Tuesday</v>
      </c>
      <c r="M7068" s="20">
        <f t="shared" si="1105"/>
        <v>10</v>
      </c>
      <c r="N7068" s="19">
        <v>4114.5</v>
      </c>
      <c r="O7068" s="4">
        <f>MATCH(N7068-1,'Supply Data'!$K$12:$K$17)+1</f>
        <v>4</v>
      </c>
      <c r="P7068">
        <f>INDEX('Supply Data'!$L$12:$L$17,'Demand Data'!O7068)</f>
        <v>50</v>
      </c>
      <c r="R7068" t="str">
        <f t="shared" si="1106"/>
        <v>21-Oct-08 Tuesday 7</v>
      </c>
    </row>
    <row r="7069" spans="4:18" x14ac:dyDescent="0.35">
      <c r="D7069" s="21">
        <f t="shared" si="1107"/>
        <v>39742.291666649537</v>
      </c>
      <c r="E7069" s="21" t="b">
        <f t="shared" si="1100"/>
        <v>0</v>
      </c>
      <c r="F7069" s="21" t="b">
        <f t="shared" si="1101"/>
        <v>0</v>
      </c>
      <c r="G7069" s="20">
        <f t="shared" si="1102"/>
        <v>1</v>
      </c>
      <c r="H7069" s="20">
        <f t="shared" si="1103"/>
        <v>24</v>
      </c>
      <c r="I7069" s="20">
        <f t="shared" si="1108"/>
        <v>8</v>
      </c>
      <c r="J7069" s="21">
        <f t="shared" si="1109"/>
        <v>39742</v>
      </c>
      <c r="K7069" s="21"/>
      <c r="L7069" s="21" t="str">
        <f t="shared" si="1104"/>
        <v>Tuesday</v>
      </c>
      <c r="M7069" s="20">
        <f t="shared" si="1105"/>
        <v>10</v>
      </c>
      <c r="N7069" s="19">
        <v>4849.5</v>
      </c>
      <c r="O7069" s="4">
        <f>MATCH(N7069-1,'Supply Data'!$K$12:$K$17)+1</f>
        <v>5</v>
      </c>
      <c r="P7069">
        <f>INDEX('Supply Data'!$L$12:$L$17,'Demand Data'!O7069)</f>
        <v>75</v>
      </c>
      <c r="R7069" t="str">
        <f t="shared" si="1106"/>
        <v>21-Oct-08 Tuesday 8</v>
      </c>
    </row>
    <row r="7070" spans="4:18" x14ac:dyDescent="0.35">
      <c r="D7070" s="21">
        <f t="shared" si="1107"/>
        <v>39742.333333316201</v>
      </c>
      <c r="E7070" s="21" t="b">
        <f t="shared" si="1100"/>
        <v>0</v>
      </c>
      <c r="F7070" s="21" t="b">
        <f t="shared" si="1101"/>
        <v>0</v>
      </c>
      <c r="G7070" s="20">
        <f t="shared" si="1102"/>
        <v>1</v>
      </c>
      <c r="H7070" s="20">
        <f t="shared" si="1103"/>
        <v>24</v>
      </c>
      <c r="I7070" s="20">
        <f t="shared" si="1108"/>
        <v>9</v>
      </c>
      <c r="J7070" s="21">
        <f t="shared" si="1109"/>
        <v>39742</v>
      </c>
      <c r="K7070" s="21"/>
      <c r="L7070" s="21" t="str">
        <f t="shared" si="1104"/>
        <v>Tuesday</v>
      </c>
      <c r="M7070" s="20">
        <f t="shared" si="1105"/>
        <v>10</v>
      </c>
      <c r="N7070" s="19">
        <v>5556</v>
      </c>
      <c r="O7070" s="4">
        <f>MATCH(N7070-1,'Supply Data'!$K$12:$K$17)+1</f>
        <v>5</v>
      </c>
      <c r="P7070">
        <f>INDEX('Supply Data'!$L$12:$L$17,'Demand Data'!O7070)</f>
        <v>75</v>
      </c>
      <c r="R7070" t="str">
        <f t="shared" si="1106"/>
        <v>21-Oct-08 Tuesday 9</v>
      </c>
    </row>
    <row r="7071" spans="4:18" x14ac:dyDescent="0.35">
      <c r="D7071" s="21">
        <f t="shared" si="1107"/>
        <v>39742.374999982865</v>
      </c>
      <c r="E7071" s="21" t="b">
        <f t="shared" si="1100"/>
        <v>0</v>
      </c>
      <c r="F7071" s="21" t="b">
        <f t="shared" si="1101"/>
        <v>0</v>
      </c>
      <c r="G7071" s="20">
        <f t="shared" si="1102"/>
        <v>1</v>
      </c>
      <c r="H7071" s="20">
        <f t="shared" si="1103"/>
        <v>24</v>
      </c>
      <c r="I7071" s="20">
        <f t="shared" si="1108"/>
        <v>10</v>
      </c>
      <c r="J7071" s="21">
        <f t="shared" si="1109"/>
        <v>39742</v>
      </c>
      <c r="K7071" s="21"/>
      <c r="L7071" s="21" t="str">
        <f t="shared" si="1104"/>
        <v>Tuesday</v>
      </c>
      <c r="M7071" s="20">
        <f t="shared" si="1105"/>
        <v>10</v>
      </c>
      <c r="N7071" s="19">
        <v>5890.5</v>
      </c>
      <c r="O7071" s="4">
        <f>MATCH(N7071-1,'Supply Data'!$K$12:$K$17)+1</f>
        <v>5</v>
      </c>
      <c r="P7071">
        <f>INDEX('Supply Data'!$L$12:$L$17,'Demand Data'!O7071)</f>
        <v>75</v>
      </c>
      <c r="R7071" t="str">
        <f t="shared" si="1106"/>
        <v>21-Oct-08 Tuesday 10</v>
      </c>
    </row>
    <row r="7072" spans="4:18" x14ac:dyDescent="0.35">
      <c r="D7072" s="21">
        <f t="shared" si="1107"/>
        <v>39742.416666649529</v>
      </c>
      <c r="E7072" s="21" t="b">
        <f t="shared" si="1100"/>
        <v>0</v>
      </c>
      <c r="F7072" s="21" t="b">
        <f t="shared" si="1101"/>
        <v>0</v>
      </c>
      <c r="G7072" s="20">
        <f t="shared" si="1102"/>
        <v>1</v>
      </c>
      <c r="H7072" s="20">
        <f t="shared" si="1103"/>
        <v>24</v>
      </c>
      <c r="I7072" s="20">
        <f t="shared" si="1108"/>
        <v>11</v>
      </c>
      <c r="J7072" s="21">
        <f t="shared" si="1109"/>
        <v>39742</v>
      </c>
      <c r="K7072" s="21"/>
      <c r="L7072" s="21" t="str">
        <f t="shared" si="1104"/>
        <v>Tuesday</v>
      </c>
      <c r="M7072" s="20">
        <f t="shared" si="1105"/>
        <v>10</v>
      </c>
      <c r="N7072" s="19">
        <v>6003</v>
      </c>
      <c r="O7072" s="4">
        <f>MATCH(N7072-1,'Supply Data'!$K$12:$K$17)+1</f>
        <v>5</v>
      </c>
      <c r="P7072">
        <f>INDEX('Supply Data'!$L$12:$L$17,'Demand Data'!O7072)</f>
        <v>75</v>
      </c>
      <c r="R7072" t="str">
        <f t="shared" si="1106"/>
        <v>21-Oct-08 Tuesday 11</v>
      </c>
    </row>
    <row r="7073" spans="4:18" x14ac:dyDescent="0.35">
      <c r="D7073" s="21">
        <f t="shared" si="1107"/>
        <v>39742.458333316194</v>
      </c>
      <c r="E7073" s="21" t="b">
        <f t="shared" si="1100"/>
        <v>0</v>
      </c>
      <c r="F7073" s="21" t="b">
        <f t="shared" si="1101"/>
        <v>0</v>
      </c>
      <c r="G7073" s="20">
        <f t="shared" si="1102"/>
        <v>1</v>
      </c>
      <c r="H7073" s="20">
        <f t="shared" si="1103"/>
        <v>24</v>
      </c>
      <c r="I7073" s="20">
        <f t="shared" si="1108"/>
        <v>12</v>
      </c>
      <c r="J7073" s="21">
        <f t="shared" si="1109"/>
        <v>39742</v>
      </c>
      <c r="K7073" s="21"/>
      <c r="L7073" s="21" t="str">
        <f t="shared" si="1104"/>
        <v>Tuesday</v>
      </c>
      <c r="M7073" s="20">
        <f t="shared" si="1105"/>
        <v>10</v>
      </c>
      <c r="N7073" s="19">
        <v>5751</v>
      </c>
      <c r="O7073" s="4">
        <f>MATCH(N7073-1,'Supply Data'!$K$12:$K$17)+1</f>
        <v>5</v>
      </c>
      <c r="P7073">
        <f>INDEX('Supply Data'!$L$12:$L$17,'Demand Data'!O7073)</f>
        <v>75</v>
      </c>
      <c r="R7073" t="str">
        <f t="shared" si="1106"/>
        <v>21-Oct-08 Tuesday 12</v>
      </c>
    </row>
    <row r="7074" spans="4:18" x14ac:dyDescent="0.35">
      <c r="D7074" s="21">
        <f t="shared" si="1107"/>
        <v>39742.499999982858</v>
      </c>
      <c r="E7074" s="21" t="b">
        <f t="shared" si="1100"/>
        <v>0</v>
      </c>
      <c r="F7074" s="21" t="b">
        <f t="shared" si="1101"/>
        <v>0</v>
      </c>
      <c r="G7074" s="20">
        <f t="shared" si="1102"/>
        <v>1</v>
      </c>
      <c r="H7074" s="20">
        <f t="shared" si="1103"/>
        <v>24</v>
      </c>
      <c r="I7074" s="20">
        <f t="shared" si="1108"/>
        <v>13</v>
      </c>
      <c r="J7074" s="21">
        <f t="shared" si="1109"/>
        <v>39742</v>
      </c>
      <c r="K7074" s="21"/>
      <c r="L7074" s="21" t="str">
        <f t="shared" si="1104"/>
        <v>Tuesday</v>
      </c>
      <c r="M7074" s="20">
        <f t="shared" si="1105"/>
        <v>10</v>
      </c>
      <c r="N7074" s="19">
        <v>6015</v>
      </c>
      <c r="O7074" s="4">
        <f>MATCH(N7074-1,'Supply Data'!$K$12:$K$17)+1</f>
        <v>5</v>
      </c>
      <c r="P7074">
        <f>INDEX('Supply Data'!$L$12:$L$17,'Demand Data'!O7074)</f>
        <v>75</v>
      </c>
      <c r="R7074" t="str">
        <f t="shared" si="1106"/>
        <v>21-Oct-08 Tuesday 13</v>
      </c>
    </row>
    <row r="7075" spans="4:18" x14ac:dyDescent="0.35">
      <c r="D7075" s="21">
        <f t="shared" si="1107"/>
        <v>39742.541666649522</v>
      </c>
      <c r="E7075" s="21" t="b">
        <f t="shared" si="1100"/>
        <v>0</v>
      </c>
      <c r="F7075" s="21" t="b">
        <f t="shared" si="1101"/>
        <v>0</v>
      </c>
      <c r="G7075" s="20">
        <f t="shared" si="1102"/>
        <v>1</v>
      </c>
      <c r="H7075" s="20">
        <f t="shared" si="1103"/>
        <v>24</v>
      </c>
      <c r="I7075" s="20">
        <f t="shared" si="1108"/>
        <v>14</v>
      </c>
      <c r="J7075" s="21">
        <f t="shared" si="1109"/>
        <v>39742</v>
      </c>
      <c r="K7075" s="21"/>
      <c r="L7075" s="21" t="str">
        <f t="shared" si="1104"/>
        <v>Tuesday</v>
      </c>
      <c r="M7075" s="20">
        <f t="shared" si="1105"/>
        <v>10</v>
      </c>
      <c r="N7075" s="19">
        <v>6097.5</v>
      </c>
      <c r="O7075" s="4">
        <f>MATCH(N7075-1,'Supply Data'!$K$12:$K$17)+1</f>
        <v>5</v>
      </c>
      <c r="P7075">
        <f>INDEX('Supply Data'!$L$12:$L$17,'Demand Data'!O7075)</f>
        <v>75</v>
      </c>
      <c r="R7075" t="str">
        <f t="shared" si="1106"/>
        <v>21-Oct-08 Tuesday 14</v>
      </c>
    </row>
    <row r="7076" spans="4:18" x14ac:dyDescent="0.35">
      <c r="D7076" s="21">
        <f t="shared" si="1107"/>
        <v>39742.583333316186</v>
      </c>
      <c r="E7076" s="21" t="b">
        <f t="shared" si="1100"/>
        <v>0</v>
      </c>
      <c r="F7076" s="21" t="b">
        <f t="shared" si="1101"/>
        <v>0</v>
      </c>
      <c r="G7076" s="20">
        <f t="shared" si="1102"/>
        <v>1</v>
      </c>
      <c r="H7076" s="20">
        <f t="shared" si="1103"/>
        <v>24</v>
      </c>
      <c r="I7076" s="20">
        <f t="shared" si="1108"/>
        <v>15</v>
      </c>
      <c r="J7076" s="21">
        <f t="shared" si="1109"/>
        <v>39742</v>
      </c>
      <c r="K7076" s="21"/>
      <c r="L7076" s="21" t="str">
        <f t="shared" si="1104"/>
        <v>Tuesday</v>
      </c>
      <c r="M7076" s="20">
        <f t="shared" si="1105"/>
        <v>10</v>
      </c>
      <c r="N7076" s="19">
        <v>5899.5</v>
      </c>
      <c r="O7076" s="4">
        <f>MATCH(N7076-1,'Supply Data'!$K$12:$K$17)+1</f>
        <v>5</v>
      </c>
      <c r="P7076">
        <f>INDEX('Supply Data'!$L$12:$L$17,'Demand Data'!O7076)</f>
        <v>75</v>
      </c>
      <c r="R7076" t="str">
        <f t="shared" si="1106"/>
        <v>21-Oct-08 Tuesday 15</v>
      </c>
    </row>
    <row r="7077" spans="4:18" x14ac:dyDescent="0.35">
      <c r="D7077" s="21">
        <f t="shared" si="1107"/>
        <v>39742.624999982851</v>
      </c>
      <c r="E7077" s="21" t="b">
        <f t="shared" si="1100"/>
        <v>0</v>
      </c>
      <c r="F7077" s="21" t="b">
        <f t="shared" si="1101"/>
        <v>0</v>
      </c>
      <c r="G7077" s="20">
        <f t="shared" si="1102"/>
        <v>1</v>
      </c>
      <c r="H7077" s="20">
        <f t="shared" si="1103"/>
        <v>24</v>
      </c>
      <c r="I7077" s="20">
        <f t="shared" si="1108"/>
        <v>16</v>
      </c>
      <c r="J7077" s="21">
        <f t="shared" si="1109"/>
        <v>39742</v>
      </c>
      <c r="K7077" s="21"/>
      <c r="L7077" s="21" t="str">
        <f t="shared" si="1104"/>
        <v>Tuesday</v>
      </c>
      <c r="M7077" s="20">
        <f t="shared" si="1105"/>
        <v>10</v>
      </c>
      <c r="N7077" s="19">
        <v>5863.5</v>
      </c>
      <c r="O7077" s="4">
        <f>MATCH(N7077-1,'Supply Data'!$K$12:$K$17)+1</f>
        <v>5</v>
      </c>
      <c r="P7077">
        <f>INDEX('Supply Data'!$L$12:$L$17,'Demand Data'!O7077)</f>
        <v>75</v>
      </c>
      <c r="R7077" t="str">
        <f t="shared" si="1106"/>
        <v>21-Oct-08 Tuesday 16</v>
      </c>
    </row>
    <row r="7078" spans="4:18" x14ac:dyDescent="0.35">
      <c r="D7078" s="21">
        <f t="shared" si="1107"/>
        <v>39742.666666649515</v>
      </c>
      <c r="E7078" s="21" t="b">
        <f t="shared" si="1100"/>
        <v>0</v>
      </c>
      <c r="F7078" s="21" t="b">
        <f t="shared" si="1101"/>
        <v>0</v>
      </c>
      <c r="G7078" s="20">
        <f t="shared" si="1102"/>
        <v>1</v>
      </c>
      <c r="H7078" s="20">
        <f t="shared" si="1103"/>
        <v>24</v>
      </c>
      <c r="I7078" s="20">
        <f t="shared" si="1108"/>
        <v>17</v>
      </c>
      <c r="J7078" s="21">
        <f t="shared" si="1109"/>
        <v>39742</v>
      </c>
      <c r="K7078" s="21"/>
      <c r="L7078" s="21" t="str">
        <f t="shared" si="1104"/>
        <v>Tuesday</v>
      </c>
      <c r="M7078" s="20">
        <f t="shared" si="1105"/>
        <v>10</v>
      </c>
      <c r="N7078" s="19">
        <v>5823</v>
      </c>
      <c r="O7078" s="4">
        <f>MATCH(N7078-1,'Supply Data'!$K$12:$K$17)+1</f>
        <v>5</v>
      </c>
      <c r="P7078">
        <f>INDEX('Supply Data'!$L$12:$L$17,'Demand Data'!O7078)</f>
        <v>75</v>
      </c>
      <c r="R7078" t="str">
        <f t="shared" si="1106"/>
        <v>21-Oct-08 Tuesday 17</v>
      </c>
    </row>
    <row r="7079" spans="4:18" x14ac:dyDescent="0.35">
      <c r="D7079" s="21">
        <f t="shared" si="1107"/>
        <v>39742.708333316179</v>
      </c>
      <c r="E7079" s="21" t="b">
        <f t="shared" si="1100"/>
        <v>0</v>
      </c>
      <c r="F7079" s="21" t="b">
        <f t="shared" si="1101"/>
        <v>0</v>
      </c>
      <c r="G7079" s="20">
        <f t="shared" si="1102"/>
        <v>1</v>
      </c>
      <c r="H7079" s="20">
        <f t="shared" si="1103"/>
        <v>24</v>
      </c>
      <c r="I7079" s="20">
        <f t="shared" si="1108"/>
        <v>18</v>
      </c>
      <c r="J7079" s="21">
        <f t="shared" si="1109"/>
        <v>39742</v>
      </c>
      <c r="K7079" s="21"/>
      <c r="L7079" s="21" t="str">
        <f t="shared" si="1104"/>
        <v>Tuesday</v>
      </c>
      <c r="M7079" s="20">
        <f t="shared" si="1105"/>
        <v>10</v>
      </c>
      <c r="N7079" s="19">
        <v>6333</v>
      </c>
      <c r="O7079" s="4">
        <f>MATCH(N7079-1,'Supply Data'!$K$12:$K$17)+1</f>
        <v>6</v>
      </c>
      <c r="P7079">
        <f>INDEX('Supply Data'!$L$12:$L$17,'Demand Data'!O7079)</f>
        <v>90</v>
      </c>
      <c r="R7079" t="str">
        <f t="shared" si="1106"/>
        <v>21-Oct-08 Tuesday 18</v>
      </c>
    </row>
    <row r="7080" spans="4:18" x14ac:dyDescent="0.35">
      <c r="D7080" s="21">
        <f t="shared" si="1107"/>
        <v>39742.749999982843</v>
      </c>
      <c r="E7080" s="21" t="b">
        <f t="shared" si="1100"/>
        <v>0</v>
      </c>
      <c r="F7080" s="21" t="b">
        <f t="shared" si="1101"/>
        <v>0</v>
      </c>
      <c r="G7080" s="20">
        <f t="shared" si="1102"/>
        <v>1</v>
      </c>
      <c r="H7080" s="20">
        <f t="shared" si="1103"/>
        <v>24</v>
      </c>
      <c r="I7080" s="20">
        <f t="shared" si="1108"/>
        <v>19</v>
      </c>
      <c r="J7080" s="21">
        <f t="shared" si="1109"/>
        <v>39742</v>
      </c>
      <c r="K7080" s="21"/>
      <c r="L7080" s="21" t="str">
        <f t="shared" si="1104"/>
        <v>Tuesday</v>
      </c>
      <c r="M7080" s="20">
        <f t="shared" si="1105"/>
        <v>10</v>
      </c>
      <c r="N7080" s="19">
        <v>6148.5</v>
      </c>
      <c r="O7080" s="4">
        <f>MATCH(N7080-1,'Supply Data'!$K$12:$K$17)+1</f>
        <v>5</v>
      </c>
      <c r="P7080">
        <f>INDEX('Supply Data'!$L$12:$L$17,'Demand Data'!O7080)</f>
        <v>75</v>
      </c>
      <c r="R7080" t="str">
        <f t="shared" si="1106"/>
        <v>21-Oct-08 Tuesday 19</v>
      </c>
    </row>
    <row r="7081" spans="4:18" x14ac:dyDescent="0.35">
      <c r="D7081" s="21">
        <f t="shared" si="1107"/>
        <v>39742.791666649508</v>
      </c>
      <c r="E7081" s="21" t="b">
        <f t="shared" si="1100"/>
        <v>0</v>
      </c>
      <c r="F7081" s="21" t="b">
        <f t="shared" si="1101"/>
        <v>0</v>
      </c>
      <c r="G7081" s="20">
        <f t="shared" si="1102"/>
        <v>1</v>
      </c>
      <c r="H7081" s="20">
        <f t="shared" si="1103"/>
        <v>24</v>
      </c>
      <c r="I7081" s="20">
        <f t="shared" si="1108"/>
        <v>20</v>
      </c>
      <c r="J7081" s="21">
        <f t="shared" si="1109"/>
        <v>39742</v>
      </c>
      <c r="K7081" s="21"/>
      <c r="L7081" s="21" t="str">
        <f t="shared" si="1104"/>
        <v>Tuesday</v>
      </c>
      <c r="M7081" s="20">
        <f t="shared" si="1105"/>
        <v>10</v>
      </c>
      <c r="N7081" s="19">
        <v>5958</v>
      </c>
      <c r="O7081" s="4">
        <f>MATCH(N7081-1,'Supply Data'!$K$12:$K$17)+1</f>
        <v>5</v>
      </c>
      <c r="P7081">
        <f>INDEX('Supply Data'!$L$12:$L$17,'Demand Data'!O7081)</f>
        <v>75</v>
      </c>
      <c r="R7081" t="str">
        <f t="shared" si="1106"/>
        <v>21-Oct-08 Tuesday 20</v>
      </c>
    </row>
    <row r="7082" spans="4:18" x14ac:dyDescent="0.35">
      <c r="D7082" s="21">
        <f t="shared" si="1107"/>
        <v>39742.833333316172</v>
      </c>
      <c r="E7082" s="21" t="b">
        <f t="shared" si="1100"/>
        <v>0</v>
      </c>
      <c r="F7082" s="21" t="b">
        <f t="shared" si="1101"/>
        <v>0</v>
      </c>
      <c r="G7082" s="20">
        <f t="shared" si="1102"/>
        <v>1</v>
      </c>
      <c r="H7082" s="20">
        <f t="shared" si="1103"/>
        <v>24</v>
      </c>
      <c r="I7082" s="20">
        <f t="shared" si="1108"/>
        <v>21</v>
      </c>
      <c r="J7082" s="21">
        <f t="shared" si="1109"/>
        <v>39742</v>
      </c>
      <c r="K7082" s="21"/>
      <c r="L7082" s="21" t="str">
        <f t="shared" si="1104"/>
        <v>Tuesday</v>
      </c>
      <c r="M7082" s="20">
        <f t="shared" si="1105"/>
        <v>10</v>
      </c>
      <c r="N7082" s="19">
        <v>5782.5</v>
      </c>
      <c r="O7082" s="4">
        <f>MATCH(N7082-1,'Supply Data'!$K$12:$K$17)+1</f>
        <v>5</v>
      </c>
      <c r="P7082">
        <f>INDEX('Supply Data'!$L$12:$L$17,'Demand Data'!O7082)</f>
        <v>75</v>
      </c>
      <c r="R7082" t="str">
        <f t="shared" si="1106"/>
        <v>21-Oct-08 Tuesday 21</v>
      </c>
    </row>
    <row r="7083" spans="4:18" x14ac:dyDescent="0.35">
      <c r="D7083" s="21">
        <f t="shared" si="1107"/>
        <v>39742.874999982836</v>
      </c>
      <c r="E7083" s="21" t="b">
        <f t="shared" si="1100"/>
        <v>0</v>
      </c>
      <c r="F7083" s="21" t="b">
        <f t="shared" si="1101"/>
        <v>0</v>
      </c>
      <c r="G7083" s="20">
        <f t="shared" si="1102"/>
        <v>1</v>
      </c>
      <c r="H7083" s="20">
        <f t="shared" si="1103"/>
        <v>24</v>
      </c>
      <c r="I7083" s="20">
        <f t="shared" si="1108"/>
        <v>22</v>
      </c>
      <c r="J7083" s="21">
        <f t="shared" si="1109"/>
        <v>39742</v>
      </c>
      <c r="K7083" s="21"/>
      <c r="L7083" s="21" t="str">
        <f t="shared" si="1104"/>
        <v>Tuesday</v>
      </c>
      <c r="M7083" s="20">
        <f t="shared" si="1105"/>
        <v>10</v>
      </c>
      <c r="N7083" s="19">
        <v>5233.5</v>
      </c>
      <c r="O7083" s="4">
        <f>MATCH(N7083-1,'Supply Data'!$K$12:$K$17)+1</f>
        <v>5</v>
      </c>
      <c r="P7083">
        <f>INDEX('Supply Data'!$L$12:$L$17,'Demand Data'!O7083)</f>
        <v>75</v>
      </c>
      <c r="R7083" t="str">
        <f t="shared" si="1106"/>
        <v>21-Oct-08 Tuesday 22</v>
      </c>
    </row>
    <row r="7084" spans="4:18" x14ac:dyDescent="0.35">
      <c r="D7084" s="21">
        <f t="shared" si="1107"/>
        <v>39742.9166666495</v>
      </c>
      <c r="E7084" s="21" t="b">
        <f t="shared" si="1100"/>
        <v>0</v>
      </c>
      <c r="F7084" s="21" t="b">
        <f t="shared" si="1101"/>
        <v>0</v>
      </c>
      <c r="G7084" s="20">
        <f t="shared" si="1102"/>
        <v>1</v>
      </c>
      <c r="H7084" s="20">
        <f t="shared" si="1103"/>
        <v>24</v>
      </c>
      <c r="I7084" s="20">
        <f t="shared" si="1108"/>
        <v>23</v>
      </c>
      <c r="J7084" s="21">
        <f t="shared" si="1109"/>
        <v>39742</v>
      </c>
      <c r="K7084" s="21"/>
      <c r="L7084" s="21" t="str">
        <f t="shared" si="1104"/>
        <v>Tuesday</v>
      </c>
      <c r="M7084" s="20">
        <f t="shared" si="1105"/>
        <v>10</v>
      </c>
      <c r="N7084" s="19">
        <v>4840.5</v>
      </c>
      <c r="O7084" s="4">
        <f>MATCH(N7084-1,'Supply Data'!$K$12:$K$17)+1</f>
        <v>5</v>
      </c>
      <c r="P7084">
        <f>INDEX('Supply Data'!$L$12:$L$17,'Demand Data'!O7084)</f>
        <v>75</v>
      </c>
      <c r="R7084" t="str">
        <f t="shared" si="1106"/>
        <v>21-Oct-08 Tuesday 23</v>
      </c>
    </row>
    <row r="7085" spans="4:18" x14ac:dyDescent="0.35">
      <c r="D7085" s="21">
        <f t="shared" si="1107"/>
        <v>39742.958333316164</v>
      </c>
      <c r="E7085" s="21" t="b">
        <f t="shared" si="1100"/>
        <v>0</v>
      </c>
      <c r="F7085" s="21" t="b">
        <f t="shared" si="1101"/>
        <v>0</v>
      </c>
      <c r="G7085" s="20">
        <f t="shared" si="1102"/>
        <v>1</v>
      </c>
      <c r="H7085" s="20">
        <f t="shared" si="1103"/>
        <v>24</v>
      </c>
      <c r="I7085" s="20">
        <f t="shared" si="1108"/>
        <v>24</v>
      </c>
      <c r="J7085" s="21">
        <f t="shared" si="1109"/>
        <v>39742</v>
      </c>
      <c r="K7085" s="21"/>
      <c r="L7085" s="21" t="str">
        <f t="shared" si="1104"/>
        <v>Tuesday</v>
      </c>
      <c r="M7085" s="20">
        <f t="shared" si="1105"/>
        <v>10</v>
      </c>
      <c r="N7085" s="19">
        <v>4533</v>
      </c>
      <c r="O7085" s="4">
        <f>MATCH(N7085-1,'Supply Data'!$K$12:$K$17)+1</f>
        <v>4</v>
      </c>
      <c r="P7085">
        <f>INDEX('Supply Data'!$L$12:$L$17,'Demand Data'!O7085)</f>
        <v>50</v>
      </c>
      <c r="R7085" t="str">
        <f t="shared" si="1106"/>
        <v>21-Oct-08 Tuesday 24</v>
      </c>
    </row>
    <row r="7086" spans="4:18" x14ac:dyDescent="0.35">
      <c r="D7086" s="21">
        <f t="shared" si="1107"/>
        <v>39742.999999982829</v>
      </c>
      <c r="E7086" s="21" t="b">
        <f t="shared" si="1100"/>
        <v>0</v>
      </c>
      <c r="F7086" s="21" t="b">
        <f t="shared" si="1101"/>
        <v>0</v>
      </c>
      <c r="G7086" s="20">
        <f t="shared" si="1102"/>
        <v>1</v>
      </c>
      <c r="H7086" s="20">
        <f t="shared" si="1103"/>
        <v>24</v>
      </c>
      <c r="I7086" s="20">
        <f t="shared" si="1108"/>
        <v>1</v>
      </c>
      <c r="J7086" s="21">
        <f t="shared" si="1109"/>
        <v>39743</v>
      </c>
      <c r="K7086" s="21"/>
      <c r="L7086" s="21" t="str">
        <f t="shared" si="1104"/>
        <v>Wednesday</v>
      </c>
      <c r="M7086" s="20">
        <f t="shared" si="1105"/>
        <v>10</v>
      </c>
      <c r="N7086" s="19">
        <v>4375.5</v>
      </c>
      <c r="O7086" s="4">
        <f>MATCH(N7086-1,'Supply Data'!$K$12:$K$17)+1</f>
        <v>4</v>
      </c>
      <c r="P7086">
        <f>INDEX('Supply Data'!$L$12:$L$17,'Demand Data'!O7086)</f>
        <v>50</v>
      </c>
      <c r="R7086" t="str">
        <f t="shared" si="1106"/>
        <v>22-Oct-08 Wednesday 1</v>
      </c>
    </row>
    <row r="7087" spans="4:18" x14ac:dyDescent="0.35">
      <c r="D7087" s="21">
        <f t="shared" si="1107"/>
        <v>39743.041666649493</v>
      </c>
      <c r="E7087" s="21" t="b">
        <f t="shared" si="1100"/>
        <v>0</v>
      </c>
      <c r="F7087" s="21" t="b">
        <f t="shared" si="1101"/>
        <v>0</v>
      </c>
      <c r="G7087" s="20">
        <f t="shared" si="1102"/>
        <v>1</v>
      </c>
      <c r="H7087" s="20">
        <f t="shared" si="1103"/>
        <v>24</v>
      </c>
      <c r="I7087" s="20">
        <f t="shared" si="1108"/>
        <v>2</v>
      </c>
      <c r="J7087" s="21">
        <f t="shared" si="1109"/>
        <v>39743</v>
      </c>
      <c r="K7087" s="21"/>
      <c r="L7087" s="21" t="str">
        <f t="shared" si="1104"/>
        <v>Wednesday</v>
      </c>
      <c r="M7087" s="20">
        <f t="shared" si="1105"/>
        <v>10</v>
      </c>
      <c r="N7087" s="19">
        <v>4198.5</v>
      </c>
      <c r="O7087" s="4">
        <f>MATCH(N7087-1,'Supply Data'!$K$12:$K$17)+1</f>
        <v>4</v>
      </c>
      <c r="P7087">
        <f>INDEX('Supply Data'!$L$12:$L$17,'Demand Data'!O7087)</f>
        <v>50</v>
      </c>
      <c r="R7087" t="str">
        <f t="shared" si="1106"/>
        <v>22-Oct-08 Wednesday 2</v>
      </c>
    </row>
    <row r="7088" spans="4:18" x14ac:dyDescent="0.35">
      <c r="D7088" s="21">
        <f t="shared" si="1107"/>
        <v>39743.083333316157</v>
      </c>
      <c r="E7088" s="21" t="b">
        <f t="shared" si="1100"/>
        <v>0</v>
      </c>
      <c r="F7088" s="21" t="b">
        <f t="shared" si="1101"/>
        <v>0</v>
      </c>
      <c r="G7088" s="20">
        <f t="shared" si="1102"/>
        <v>1</v>
      </c>
      <c r="H7088" s="20">
        <f t="shared" si="1103"/>
        <v>24</v>
      </c>
      <c r="I7088" s="20">
        <f t="shared" si="1108"/>
        <v>3</v>
      </c>
      <c r="J7088" s="21">
        <f t="shared" si="1109"/>
        <v>39743</v>
      </c>
      <c r="K7088" s="21"/>
      <c r="L7088" s="21" t="str">
        <f t="shared" si="1104"/>
        <v>Wednesday</v>
      </c>
      <c r="M7088" s="20">
        <f t="shared" si="1105"/>
        <v>10</v>
      </c>
      <c r="N7088" s="19">
        <v>4147.5</v>
      </c>
      <c r="O7088" s="4">
        <f>MATCH(N7088-1,'Supply Data'!$K$12:$K$17)+1</f>
        <v>4</v>
      </c>
      <c r="P7088">
        <f>INDEX('Supply Data'!$L$12:$L$17,'Demand Data'!O7088)</f>
        <v>50</v>
      </c>
      <c r="R7088" t="str">
        <f t="shared" si="1106"/>
        <v>22-Oct-08 Wednesday 3</v>
      </c>
    </row>
    <row r="7089" spans="4:18" x14ac:dyDescent="0.35">
      <c r="D7089" s="21">
        <f t="shared" si="1107"/>
        <v>39743.124999982821</v>
      </c>
      <c r="E7089" s="21" t="b">
        <f t="shared" si="1100"/>
        <v>0</v>
      </c>
      <c r="F7089" s="21" t="b">
        <f t="shared" si="1101"/>
        <v>0</v>
      </c>
      <c r="G7089" s="20">
        <f t="shared" si="1102"/>
        <v>1</v>
      </c>
      <c r="H7089" s="20">
        <f t="shared" si="1103"/>
        <v>24</v>
      </c>
      <c r="I7089" s="20">
        <f t="shared" si="1108"/>
        <v>4</v>
      </c>
      <c r="J7089" s="21">
        <f t="shared" si="1109"/>
        <v>39743</v>
      </c>
      <c r="K7089" s="21"/>
      <c r="L7089" s="21" t="str">
        <f t="shared" si="1104"/>
        <v>Wednesday</v>
      </c>
      <c r="M7089" s="20">
        <f t="shared" si="1105"/>
        <v>10</v>
      </c>
      <c r="N7089" s="19">
        <v>4119</v>
      </c>
      <c r="O7089" s="4">
        <f>MATCH(N7089-1,'Supply Data'!$K$12:$K$17)+1</f>
        <v>4</v>
      </c>
      <c r="P7089">
        <f>INDEX('Supply Data'!$L$12:$L$17,'Demand Data'!O7089)</f>
        <v>50</v>
      </c>
      <c r="R7089" t="str">
        <f t="shared" si="1106"/>
        <v>22-Oct-08 Wednesday 4</v>
      </c>
    </row>
    <row r="7090" spans="4:18" x14ac:dyDescent="0.35">
      <c r="D7090" s="21">
        <f t="shared" si="1107"/>
        <v>39743.166666649486</v>
      </c>
      <c r="E7090" s="21" t="b">
        <f t="shared" si="1100"/>
        <v>0</v>
      </c>
      <c r="F7090" s="21" t="b">
        <f t="shared" si="1101"/>
        <v>0</v>
      </c>
      <c r="G7090" s="20">
        <f t="shared" si="1102"/>
        <v>1</v>
      </c>
      <c r="H7090" s="20">
        <f t="shared" si="1103"/>
        <v>24</v>
      </c>
      <c r="I7090" s="20">
        <f t="shared" si="1108"/>
        <v>5</v>
      </c>
      <c r="J7090" s="21">
        <f t="shared" si="1109"/>
        <v>39743</v>
      </c>
      <c r="K7090" s="21"/>
      <c r="L7090" s="21" t="str">
        <f t="shared" si="1104"/>
        <v>Wednesday</v>
      </c>
      <c r="M7090" s="20">
        <f t="shared" si="1105"/>
        <v>10</v>
      </c>
      <c r="N7090" s="19">
        <v>4309.5</v>
      </c>
      <c r="O7090" s="4">
        <f>MATCH(N7090-1,'Supply Data'!$K$12:$K$17)+1</f>
        <v>4</v>
      </c>
      <c r="P7090">
        <f>INDEX('Supply Data'!$L$12:$L$17,'Demand Data'!O7090)</f>
        <v>50</v>
      </c>
      <c r="R7090" t="str">
        <f t="shared" si="1106"/>
        <v>22-Oct-08 Wednesday 5</v>
      </c>
    </row>
    <row r="7091" spans="4:18" x14ac:dyDescent="0.35">
      <c r="D7091" s="21">
        <f t="shared" si="1107"/>
        <v>39743.20833331615</v>
      </c>
      <c r="E7091" s="21" t="b">
        <f t="shared" si="1100"/>
        <v>0</v>
      </c>
      <c r="F7091" s="21" t="b">
        <f t="shared" si="1101"/>
        <v>0</v>
      </c>
      <c r="G7091" s="20">
        <f t="shared" si="1102"/>
        <v>1</v>
      </c>
      <c r="H7091" s="20">
        <f t="shared" si="1103"/>
        <v>24</v>
      </c>
      <c r="I7091" s="20">
        <f t="shared" si="1108"/>
        <v>6</v>
      </c>
      <c r="J7091" s="21">
        <f t="shared" si="1109"/>
        <v>39743</v>
      </c>
      <c r="K7091" s="21"/>
      <c r="L7091" s="21" t="str">
        <f t="shared" si="1104"/>
        <v>Wednesday</v>
      </c>
      <c r="M7091" s="20">
        <f t="shared" si="1105"/>
        <v>10</v>
      </c>
      <c r="N7091" s="19">
        <v>4356</v>
      </c>
      <c r="O7091" s="4">
        <f>MATCH(N7091-1,'Supply Data'!$K$12:$K$17)+1</f>
        <v>4</v>
      </c>
      <c r="P7091">
        <f>INDEX('Supply Data'!$L$12:$L$17,'Demand Data'!O7091)</f>
        <v>50</v>
      </c>
      <c r="R7091" t="str">
        <f t="shared" si="1106"/>
        <v>22-Oct-08 Wednesday 6</v>
      </c>
    </row>
    <row r="7092" spans="4:18" x14ac:dyDescent="0.35">
      <c r="D7092" s="21">
        <f t="shared" si="1107"/>
        <v>39743.249999982814</v>
      </c>
      <c r="E7092" s="21" t="b">
        <f t="shared" si="1100"/>
        <v>0</v>
      </c>
      <c r="F7092" s="21" t="b">
        <f t="shared" si="1101"/>
        <v>0</v>
      </c>
      <c r="G7092" s="20">
        <f t="shared" si="1102"/>
        <v>1</v>
      </c>
      <c r="H7092" s="20">
        <f t="shared" si="1103"/>
        <v>24</v>
      </c>
      <c r="I7092" s="20">
        <f t="shared" si="1108"/>
        <v>7</v>
      </c>
      <c r="J7092" s="21">
        <f t="shared" si="1109"/>
        <v>39743</v>
      </c>
      <c r="K7092" s="21"/>
      <c r="L7092" s="21" t="str">
        <f t="shared" si="1104"/>
        <v>Wednesday</v>
      </c>
      <c r="M7092" s="20">
        <f t="shared" si="1105"/>
        <v>10</v>
      </c>
      <c r="N7092" s="19">
        <v>4462.5</v>
      </c>
      <c r="O7092" s="4">
        <f>MATCH(N7092-1,'Supply Data'!$K$12:$K$17)+1</f>
        <v>4</v>
      </c>
      <c r="P7092">
        <f>INDEX('Supply Data'!$L$12:$L$17,'Demand Data'!O7092)</f>
        <v>50</v>
      </c>
      <c r="R7092" t="str">
        <f t="shared" si="1106"/>
        <v>22-Oct-08 Wednesday 7</v>
      </c>
    </row>
    <row r="7093" spans="4:18" x14ac:dyDescent="0.35">
      <c r="D7093" s="21">
        <f t="shared" si="1107"/>
        <v>39743.291666649478</v>
      </c>
      <c r="E7093" s="21" t="b">
        <f t="shared" si="1100"/>
        <v>0</v>
      </c>
      <c r="F7093" s="21" t="b">
        <f t="shared" si="1101"/>
        <v>0</v>
      </c>
      <c r="G7093" s="20">
        <f t="shared" si="1102"/>
        <v>1</v>
      </c>
      <c r="H7093" s="20">
        <f t="shared" si="1103"/>
        <v>24</v>
      </c>
      <c r="I7093" s="20">
        <f t="shared" si="1108"/>
        <v>8</v>
      </c>
      <c r="J7093" s="21">
        <f t="shared" si="1109"/>
        <v>39743</v>
      </c>
      <c r="K7093" s="21"/>
      <c r="L7093" s="21" t="str">
        <f t="shared" si="1104"/>
        <v>Wednesday</v>
      </c>
      <c r="M7093" s="20">
        <f t="shared" si="1105"/>
        <v>10</v>
      </c>
      <c r="N7093" s="19">
        <v>5233.5</v>
      </c>
      <c r="O7093" s="4">
        <f>MATCH(N7093-1,'Supply Data'!$K$12:$K$17)+1</f>
        <v>5</v>
      </c>
      <c r="P7093">
        <f>INDEX('Supply Data'!$L$12:$L$17,'Demand Data'!O7093)</f>
        <v>75</v>
      </c>
      <c r="R7093" t="str">
        <f t="shared" si="1106"/>
        <v>22-Oct-08 Wednesday 8</v>
      </c>
    </row>
    <row r="7094" spans="4:18" x14ac:dyDescent="0.35">
      <c r="D7094" s="21">
        <f t="shared" si="1107"/>
        <v>39743.333333316143</v>
      </c>
      <c r="E7094" s="21" t="b">
        <f t="shared" si="1100"/>
        <v>0</v>
      </c>
      <c r="F7094" s="21" t="b">
        <f t="shared" si="1101"/>
        <v>0</v>
      </c>
      <c r="G7094" s="20">
        <f t="shared" si="1102"/>
        <v>1</v>
      </c>
      <c r="H7094" s="20">
        <f t="shared" si="1103"/>
        <v>24</v>
      </c>
      <c r="I7094" s="20">
        <f t="shared" si="1108"/>
        <v>9</v>
      </c>
      <c r="J7094" s="21">
        <f t="shared" si="1109"/>
        <v>39743</v>
      </c>
      <c r="K7094" s="21"/>
      <c r="L7094" s="21" t="str">
        <f t="shared" si="1104"/>
        <v>Wednesday</v>
      </c>
      <c r="M7094" s="20">
        <f t="shared" si="1105"/>
        <v>10</v>
      </c>
      <c r="N7094" s="19">
        <v>5589</v>
      </c>
      <c r="O7094" s="4">
        <f>MATCH(N7094-1,'Supply Data'!$K$12:$K$17)+1</f>
        <v>5</v>
      </c>
      <c r="P7094">
        <f>INDEX('Supply Data'!$L$12:$L$17,'Demand Data'!O7094)</f>
        <v>75</v>
      </c>
      <c r="R7094" t="str">
        <f t="shared" si="1106"/>
        <v>22-Oct-08 Wednesday 9</v>
      </c>
    </row>
    <row r="7095" spans="4:18" x14ac:dyDescent="0.35">
      <c r="D7095" s="21">
        <f t="shared" si="1107"/>
        <v>39743.374999982807</v>
      </c>
      <c r="E7095" s="21" t="b">
        <f t="shared" si="1100"/>
        <v>0</v>
      </c>
      <c r="F7095" s="21" t="b">
        <f t="shared" si="1101"/>
        <v>0</v>
      </c>
      <c r="G7095" s="20">
        <f t="shared" si="1102"/>
        <v>1</v>
      </c>
      <c r="H7095" s="20">
        <f t="shared" si="1103"/>
        <v>24</v>
      </c>
      <c r="I7095" s="20">
        <f t="shared" si="1108"/>
        <v>10</v>
      </c>
      <c r="J7095" s="21">
        <f t="shared" si="1109"/>
        <v>39743</v>
      </c>
      <c r="K7095" s="21"/>
      <c r="L7095" s="21" t="str">
        <f t="shared" si="1104"/>
        <v>Wednesday</v>
      </c>
      <c r="M7095" s="20">
        <f t="shared" si="1105"/>
        <v>10</v>
      </c>
      <c r="N7095" s="19">
        <v>5908.5</v>
      </c>
      <c r="O7095" s="4">
        <f>MATCH(N7095-1,'Supply Data'!$K$12:$K$17)+1</f>
        <v>5</v>
      </c>
      <c r="P7095">
        <f>INDEX('Supply Data'!$L$12:$L$17,'Demand Data'!O7095)</f>
        <v>75</v>
      </c>
      <c r="R7095" t="str">
        <f t="shared" si="1106"/>
        <v>22-Oct-08 Wednesday 10</v>
      </c>
    </row>
    <row r="7096" spans="4:18" x14ac:dyDescent="0.35">
      <c r="D7096" s="21">
        <f t="shared" si="1107"/>
        <v>39743.416666649471</v>
      </c>
      <c r="E7096" s="21" t="b">
        <f t="shared" si="1100"/>
        <v>0</v>
      </c>
      <c r="F7096" s="21" t="b">
        <f t="shared" si="1101"/>
        <v>0</v>
      </c>
      <c r="G7096" s="20">
        <f t="shared" si="1102"/>
        <v>1</v>
      </c>
      <c r="H7096" s="20">
        <f t="shared" si="1103"/>
        <v>24</v>
      </c>
      <c r="I7096" s="20">
        <f t="shared" si="1108"/>
        <v>11</v>
      </c>
      <c r="J7096" s="21">
        <f t="shared" si="1109"/>
        <v>39743</v>
      </c>
      <c r="K7096" s="21"/>
      <c r="L7096" s="21" t="str">
        <f t="shared" si="1104"/>
        <v>Wednesday</v>
      </c>
      <c r="M7096" s="20">
        <f t="shared" si="1105"/>
        <v>10</v>
      </c>
      <c r="N7096" s="19">
        <v>6117</v>
      </c>
      <c r="O7096" s="4">
        <f>MATCH(N7096-1,'Supply Data'!$K$12:$K$17)+1</f>
        <v>5</v>
      </c>
      <c r="P7096">
        <f>INDEX('Supply Data'!$L$12:$L$17,'Demand Data'!O7096)</f>
        <v>75</v>
      </c>
      <c r="R7096" t="str">
        <f t="shared" si="1106"/>
        <v>22-Oct-08 Wednesday 11</v>
      </c>
    </row>
    <row r="7097" spans="4:18" x14ac:dyDescent="0.35">
      <c r="D7097" s="21">
        <f t="shared" si="1107"/>
        <v>39743.458333316135</v>
      </c>
      <c r="E7097" s="21" t="b">
        <f t="shared" si="1100"/>
        <v>0</v>
      </c>
      <c r="F7097" s="21" t="b">
        <f t="shared" si="1101"/>
        <v>0</v>
      </c>
      <c r="G7097" s="20">
        <f t="shared" si="1102"/>
        <v>1</v>
      </c>
      <c r="H7097" s="20">
        <f t="shared" si="1103"/>
        <v>24</v>
      </c>
      <c r="I7097" s="20">
        <f t="shared" si="1108"/>
        <v>12</v>
      </c>
      <c r="J7097" s="21">
        <f t="shared" si="1109"/>
        <v>39743</v>
      </c>
      <c r="K7097" s="21"/>
      <c r="L7097" s="21" t="str">
        <f t="shared" si="1104"/>
        <v>Wednesday</v>
      </c>
      <c r="M7097" s="20">
        <f t="shared" si="1105"/>
        <v>10</v>
      </c>
      <c r="N7097" s="19">
        <v>5926.5</v>
      </c>
      <c r="O7097" s="4">
        <f>MATCH(N7097-1,'Supply Data'!$K$12:$K$17)+1</f>
        <v>5</v>
      </c>
      <c r="P7097">
        <f>INDEX('Supply Data'!$L$12:$L$17,'Demand Data'!O7097)</f>
        <v>75</v>
      </c>
      <c r="R7097" t="str">
        <f t="shared" si="1106"/>
        <v>22-Oct-08 Wednesday 12</v>
      </c>
    </row>
    <row r="7098" spans="4:18" x14ac:dyDescent="0.35">
      <c r="D7098" s="21">
        <f t="shared" si="1107"/>
        <v>39743.4999999828</v>
      </c>
      <c r="E7098" s="21" t="b">
        <f t="shared" si="1100"/>
        <v>0</v>
      </c>
      <c r="F7098" s="21" t="b">
        <f t="shared" si="1101"/>
        <v>0</v>
      </c>
      <c r="G7098" s="20">
        <f t="shared" si="1102"/>
        <v>1</v>
      </c>
      <c r="H7098" s="20">
        <f t="shared" si="1103"/>
        <v>24</v>
      </c>
      <c r="I7098" s="20">
        <f t="shared" si="1108"/>
        <v>13</v>
      </c>
      <c r="J7098" s="21">
        <f t="shared" si="1109"/>
        <v>39743</v>
      </c>
      <c r="K7098" s="21"/>
      <c r="L7098" s="21" t="str">
        <f t="shared" si="1104"/>
        <v>Wednesday</v>
      </c>
      <c r="M7098" s="20">
        <f t="shared" si="1105"/>
        <v>10</v>
      </c>
      <c r="N7098" s="19">
        <v>5982</v>
      </c>
      <c r="O7098" s="4">
        <f>MATCH(N7098-1,'Supply Data'!$K$12:$K$17)+1</f>
        <v>5</v>
      </c>
      <c r="P7098">
        <f>INDEX('Supply Data'!$L$12:$L$17,'Demand Data'!O7098)</f>
        <v>75</v>
      </c>
      <c r="R7098" t="str">
        <f t="shared" si="1106"/>
        <v>22-Oct-08 Wednesday 13</v>
      </c>
    </row>
    <row r="7099" spans="4:18" x14ac:dyDescent="0.35">
      <c r="D7099" s="21">
        <f t="shared" si="1107"/>
        <v>39743.541666649464</v>
      </c>
      <c r="E7099" s="21" t="b">
        <f t="shared" si="1100"/>
        <v>0</v>
      </c>
      <c r="F7099" s="21" t="b">
        <f t="shared" si="1101"/>
        <v>0</v>
      </c>
      <c r="G7099" s="20">
        <f t="shared" si="1102"/>
        <v>1</v>
      </c>
      <c r="H7099" s="20">
        <f t="shared" si="1103"/>
        <v>24</v>
      </c>
      <c r="I7099" s="20">
        <f t="shared" si="1108"/>
        <v>14</v>
      </c>
      <c r="J7099" s="21">
        <f t="shared" si="1109"/>
        <v>39743</v>
      </c>
      <c r="K7099" s="21"/>
      <c r="L7099" s="21" t="str">
        <f t="shared" si="1104"/>
        <v>Wednesday</v>
      </c>
      <c r="M7099" s="20">
        <f t="shared" si="1105"/>
        <v>10</v>
      </c>
      <c r="N7099" s="19">
        <v>6040.5</v>
      </c>
      <c r="O7099" s="4">
        <f>MATCH(N7099-1,'Supply Data'!$K$12:$K$17)+1</f>
        <v>5</v>
      </c>
      <c r="P7099">
        <f>INDEX('Supply Data'!$L$12:$L$17,'Demand Data'!O7099)</f>
        <v>75</v>
      </c>
      <c r="R7099" t="str">
        <f t="shared" si="1106"/>
        <v>22-Oct-08 Wednesday 14</v>
      </c>
    </row>
    <row r="7100" spans="4:18" x14ac:dyDescent="0.35">
      <c r="D7100" s="21">
        <f t="shared" si="1107"/>
        <v>39743.583333316128</v>
      </c>
      <c r="E7100" s="21" t="b">
        <f t="shared" si="1100"/>
        <v>0</v>
      </c>
      <c r="F7100" s="21" t="b">
        <f t="shared" si="1101"/>
        <v>0</v>
      </c>
      <c r="G7100" s="20">
        <f t="shared" si="1102"/>
        <v>1</v>
      </c>
      <c r="H7100" s="20">
        <f t="shared" si="1103"/>
        <v>24</v>
      </c>
      <c r="I7100" s="20">
        <f t="shared" si="1108"/>
        <v>15</v>
      </c>
      <c r="J7100" s="21">
        <f t="shared" si="1109"/>
        <v>39743</v>
      </c>
      <c r="K7100" s="21"/>
      <c r="L7100" s="21" t="str">
        <f t="shared" si="1104"/>
        <v>Wednesday</v>
      </c>
      <c r="M7100" s="20">
        <f t="shared" si="1105"/>
        <v>10</v>
      </c>
      <c r="N7100" s="19">
        <v>5755.5</v>
      </c>
      <c r="O7100" s="4">
        <f>MATCH(N7100-1,'Supply Data'!$K$12:$K$17)+1</f>
        <v>5</v>
      </c>
      <c r="P7100">
        <f>INDEX('Supply Data'!$L$12:$L$17,'Demand Data'!O7100)</f>
        <v>75</v>
      </c>
      <c r="R7100" t="str">
        <f t="shared" si="1106"/>
        <v>22-Oct-08 Wednesday 15</v>
      </c>
    </row>
    <row r="7101" spans="4:18" x14ac:dyDescent="0.35">
      <c r="D7101" s="21">
        <f t="shared" si="1107"/>
        <v>39743.624999982792</v>
      </c>
      <c r="E7101" s="21" t="b">
        <f t="shared" si="1100"/>
        <v>0</v>
      </c>
      <c r="F7101" s="21" t="b">
        <f t="shared" si="1101"/>
        <v>0</v>
      </c>
      <c r="G7101" s="20">
        <f t="shared" si="1102"/>
        <v>1</v>
      </c>
      <c r="H7101" s="20">
        <f t="shared" si="1103"/>
        <v>24</v>
      </c>
      <c r="I7101" s="20">
        <f t="shared" si="1108"/>
        <v>16</v>
      </c>
      <c r="J7101" s="21">
        <f t="shared" si="1109"/>
        <v>39743</v>
      </c>
      <c r="K7101" s="21"/>
      <c r="L7101" s="21" t="str">
        <f t="shared" si="1104"/>
        <v>Wednesday</v>
      </c>
      <c r="M7101" s="20">
        <f t="shared" si="1105"/>
        <v>10</v>
      </c>
      <c r="N7101" s="19">
        <v>5712</v>
      </c>
      <c r="O7101" s="4">
        <f>MATCH(N7101-1,'Supply Data'!$K$12:$K$17)+1</f>
        <v>5</v>
      </c>
      <c r="P7101">
        <f>INDEX('Supply Data'!$L$12:$L$17,'Demand Data'!O7101)</f>
        <v>75</v>
      </c>
      <c r="R7101" t="str">
        <f t="shared" si="1106"/>
        <v>22-Oct-08 Wednesday 16</v>
      </c>
    </row>
    <row r="7102" spans="4:18" x14ac:dyDescent="0.35">
      <c r="D7102" s="21">
        <f t="shared" si="1107"/>
        <v>39743.666666649457</v>
      </c>
      <c r="E7102" s="21" t="b">
        <f t="shared" si="1100"/>
        <v>0</v>
      </c>
      <c r="F7102" s="21" t="b">
        <f t="shared" si="1101"/>
        <v>0</v>
      </c>
      <c r="G7102" s="20">
        <f t="shared" si="1102"/>
        <v>1</v>
      </c>
      <c r="H7102" s="20">
        <f t="shared" si="1103"/>
        <v>24</v>
      </c>
      <c r="I7102" s="20">
        <f t="shared" si="1108"/>
        <v>17</v>
      </c>
      <c r="J7102" s="21">
        <f t="shared" si="1109"/>
        <v>39743</v>
      </c>
      <c r="K7102" s="21"/>
      <c r="L7102" s="21" t="str">
        <f t="shared" si="1104"/>
        <v>Wednesday</v>
      </c>
      <c r="M7102" s="20">
        <f t="shared" si="1105"/>
        <v>10</v>
      </c>
      <c r="N7102" s="19">
        <v>5073</v>
      </c>
      <c r="O7102" s="4">
        <f>MATCH(N7102-1,'Supply Data'!$K$12:$K$17)+1</f>
        <v>5</v>
      </c>
      <c r="P7102">
        <f>INDEX('Supply Data'!$L$12:$L$17,'Demand Data'!O7102)</f>
        <v>75</v>
      </c>
      <c r="R7102" t="str">
        <f t="shared" si="1106"/>
        <v>22-Oct-08 Wednesday 17</v>
      </c>
    </row>
    <row r="7103" spans="4:18" x14ac:dyDescent="0.35">
      <c r="D7103" s="21">
        <f t="shared" si="1107"/>
        <v>39743.708333316121</v>
      </c>
      <c r="E7103" s="21" t="b">
        <f t="shared" si="1100"/>
        <v>0</v>
      </c>
      <c r="F7103" s="21" t="b">
        <f t="shared" si="1101"/>
        <v>0</v>
      </c>
      <c r="G7103" s="20">
        <f t="shared" si="1102"/>
        <v>1</v>
      </c>
      <c r="H7103" s="20">
        <f t="shared" si="1103"/>
        <v>24</v>
      </c>
      <c r="I7103" s="20">
        <f t="shared" si="1108"/>
        <v>18</v>
      </c>
      <c r="J7103" s="21">
        <f t="shared" si="1109"/>
        <v>39743</v>
      </c>
      <c r="K7103" s="21"/>
      <c r="L7103" s="21" t="str">
        <f t="shared" si="1104"/>
        <v>Wednesday</v>
      </c>
      <c r="M7103" s="20">
        <f t="shared" si="1105"/>
        <v>10</v>
      </c>
      <c r="N7103" s="19">
        <v>6267</v>
      </c>
      <c r="O7103" s="4">
        <f>MATCH(N7103-1,'Supply Data'!$K$12:$K$17)+1</f>
        <v>5</v>
      </c>
      <c r="P7103">
        <f>INDEX('Supply Data'!$L$12:$L$17,'Demand Data'!O7103)</f>
        <v>75</v>
      </c>
      <c r="R7103" t="str">
        <f t="shared" si="1106"/>
        <v>22-Oct-08 Wednesday 18</v>
      </c>
    </row>
    <row r="7104" spans="4:18" x14ac:dyDescent="0.35">
      <c r="D7104" s="21">
        <f t="shared" si="1107"/>
        <v>39743.749999982785</v>
      </c>
      <c r="E7104" s="21" t="b">
        <f t="shared" si="1100"/>
        <v>0</v>
      </c>
      <c r="F7104" s="21" t="b">
        <f t="shared" si="1101"/>
        <v>0</v>
      </c>
      <c r="G7104" s="20">
        <f t="shared" si="1102"/>
        <v>1</v>
      </c>
      <c r="H7104" s="20">
        <f t="shared" si="1103"/>
        <v>24</v>
      </c>
      <c r="I7104" s="20">
        <f t="shared" si="1108"/>
        <v>19</v>
      </c>
      <c r="J7104" s="21">
        <f t="shared" si="1109"/>
        <v>39743</v>
      </c>
      <c r="K7104" s="21"/>
      <c r="L7104" s="21" t="str">
        <f t="shared" si="1104"/>
        <v>Wednesday</v>
      </c>
      <c r="M7104" s="20">
        <f t="shared" si="1105"/>
        <v>10</v>
      </c>
      <c r="N7104" s="19">
        <v>6079.5</v>
      </c>
      <c r="O7104" s="4">
        <f>MATCH(N7104-1,'Supply Data'!$K$12:$K$17)+1</f>
        <v>5</v>
      </c>
      <c r="P7104">
        <f>INDEX('Supply Data'!$L$12:$L$17,'Demand Data'!O7104)</f>
        <v>75</v>
      </c>
      <c r="R7104" t="str">
        <f t="shared" si="1106"/>
        <v>22-Oct-08 Wednesday 19</v>
      </c>
    </row>
    <row r="7105" spans="4:18" x14ac:dyDescent="0.35">
      <c r="D7105" s="21">
        <f t="shared" si="1107"/>
        <v>39743.791666649449</v>
      </c>
      <c r="E7105" s="21" t="b">
        <f t="shared" si="1100"/>
        <v>0</v>
      </c>
      <c r="F7105" s="21" t="b">
        <f t="shared" si="1101"/>
        <v>0</v>
      </c>
      <c r="G7105" s="20">
        <f t="shared" si="1102"/>
        <v>1</v>
      </c>
      <c r="H7105" s="20">
        <f t="shared" si="1103"/>
        <v>24</v>
      </c>
      <c r="I7105" s="20">
        <f t="shared" si="1108"/>
        <v>20</v>
      </c>
      <c r="J7105" s="21">
        <f t="shared" si="1109"/>
        <v>39743</v>
      </c>
      <c r="K7105" s="21"/>
      <c r="L7105" s="21" t="str">
        <f t="shared" si="1104"/>
        <v>Wednesday</v>
      </c>
      <c r="M7105" s="20">
        <f t="shared" si="1105"/>
        <v>10</v>
      </c>
      <c r="N7105" s="19">
        <v>5826</v>
      </c>
      <c r="O7105" s="4">
        <f>MATCH(N7105-1,'Supply Data'!$K$12:$K$17)+1</f>
        <v>5</v>
      </c>
      <c r="P7105">
        <f>INDEX('Supply Data'!$L$12:$L$17,'Demand Data'!O7105)</f>
        <v>75</v>
      </c>
      <c r="R7105" t="str">
        <f t="shared" si="1106"/>
        <v>22-Oct-08 Wednesday 20</v>
      </c>
    </row>
    <row r="7106" spans="4:18" x14ac:dyDescent="0.35">
      <c r="D7106" s="21">
        <f t="shared" si="1107"/>
        <v>39743.833333316114</v>
      </c>
      <c r="E7106" s="21" t="b">
        <f t="shared" si="1100"/>
        <v>0</v>
      </c>
      <c r="F7106" s="21" t="b">
        <f t="shared" si="1101"/>
        <v>0</v>
      </c>
      <c r="G7106" s="20">
        <f t="shared" si="1102"/>
        <v>1</v>
      </c>
      <c r="H7106" s="20">
        <f t="shared" si="1103"/>
        <v>24</v>
      </c>
      <c r="I7106" s="20">
        <f t="shared" si="1108"/>
        <v>21</v>
      </c>
      <c r="J7106" s="21">
        <f t="shared" si="1109"/>
        <v>39743</v>
      </c>
      <c r="K7106" s="21"/>
      <c r="L7106" s="21" t="str">
        <f t="shared" si="1104"/>
        <v>Wednesday</v>
      </c>
      <c r="M7106" s="20">
        <f t="shared" si="1105"/>
        <v>10</v>
      </c>
      <c r="N7106" s="19">
        <v>5583</v>
      </c>
      <c r="O7106" s="4">
        <f>MATCH(N7106-1,'Supply Data'!$K$12:$K$17)+1</f>
        <v>5</v>
      </c>
      <c r="P7106">
        <f>INDEX('Supply Data'!$L$12:$L$17,'Demand Data'!O7106)</f>
        <v>75</v>
      </c>
      <c r="R7106" t="str">
        <f t="shared" si="1106"/>
        <v>22-Oct-08 Wednesday 21</v>
      </c>
    </row>
    <row r="7107" spans="4:18" x14ac:dyDescent="0.35">
      <c r="D7107" s="21">
        <f t="shared" si="1107"/>
        <v>39743.874999982778</v>
      </c>
      <c r="E7107" s="21" t="b">
        <f t="shared" si="1100"/>
        <v>0</v>
      </c>
      <c r="F7107" s="21" t="b">
        <f t="shared" si="1101"/>
        <v>0</v>
      </c>
      <c r="G7107" s="20">
        <f t="shared" si="1102"/>
        <v>1</v>
      </c>
      <c r="H7107" s="20">
        <f t="shared" si="1103"/>
        <v>24</v>
      </c>
      <c r="I7107" s="20">
        <f t="shared" si="1108"/>
        <v>22</v>
      </c>
      <c r="J7107" s="21">
        <f t="shared" si="1109"/>
        <v>39743</v>
      </c>
      <c r="K7107" s="21"/>
      <c r="L7107" s="21" t="str">
        <f t="shared" si="1104"/>
        <v>Wednesday</v>
      </c>
      <c r="M7107" s="20">
        <f t="shared" si="1105"/>
        <v>10</v>
      </c>
      <c r="N7107" s="19">
        <v>5116.5</v>
      </c>
      <c r="O7107" s="4">
        <f>MATCH(N7107-1,'Supply Data'!$K$12:$K$17)+1</f>
        <v>5</v>
      </c>
      <c r="P7107">
        <f>INDEX('Supply Data'!$L$12:$L$17,'Demand Data'!O7107)</f>
        <v>75</v>
      </c>
      <c r="R7107" t="str">
        <f t="shared" si="1106"/>
        <v>22-Oct-08 Wednesday 22</v>
      </c>
    </row>
    <row r="7108" spans="4:18" x14ac:dyDescent="0.35">
      <c r="D7108" s="21">
        <f t="shared" si="1107"/>
        <v>39743.916666649442</v>
      </c>
      <c r="E7108" s="21" t="b">
        <f t="shared" si="1100"/>
        <v>0</v>
      </c>
      <c r="F7108" s="21" t="b">
        <f t="shared" si="1101"/>
        <v>0</v>
      </c>
      <c r="G7108" s="20">
        <f t="shared" si="1102"/>
        <v>1</v>
      </c>
      <c r="H7108" s="20">
        <f t="shared" si="1103"/>
        <v>24</v>
      </c>
      <c r="I7108" s="20">
        <f t="shared" si="1108"/>
        <v>23</v>
      </c>
      <c r="J7108" s="21">
        <f t="shared" si="1109"/>
        <v>39743</v>
      </c>
      <c r="K7108" s="21"/>
      <c r="L7108" s="21" t="str">
        <f t="shared" si="1104"/>
        <v>Wednesday</v>
      </c>
      <c r="M7108" s="20">
        <f t="shared" si="1105"/>
        <v>10</v>
      </c>
      <c r="N7108" s="19">
        <v>4786.5</v>
      </c>
      <c r="O7108" s="4">
        <f>MATCH(N7108-1,'Supply Data'!$K$12:$K$17)+1</f>
        <v>4</v>
      </c>
      <c r="P7108">
        <f>INDEX('Supply Data'!$L$12:$L$17,'Demand Data'!O7108)</f>
        <v>50</v>
      </c>
      <c r="R7108" t="str">
        <f t="shared" si="1106"/>
        <v>22-Oct-08 Wednesday 23</v>
      </c>
    </row>
    <row r="7109" spans="4:18" x14ac:dyDescent="0.35">
      <c r="D7109" s="21">
        <f t="shared" si="1107"/>
        <v>39743.958333316106</v>
      </c>
      <c r="E7109" s="21" t="b">
        <f t="shared" si="1100"/>
        <v>0</v>
      </c>
      <c r="F7109" s="21" t="b">
        <f t="shared" si="1101"/>
        <v>0</v>
      </c>
      <c r="G7109" s="20">
        <f t="shared" si="1102"/>
        <v>1</v>
      </c>
      <c r="H7109" s="20">
        <f t="shared" si="1103"/>
        <v>24</v>
      </c>
      <c r="I7109" s="20">
        <f t="shared" si="1108"/>
        <v>24</v>
      </c>
      <c r="J7109" s="21">
        <f t="shared" si="1109"/>
        <v>39743</v>
      </c>
      <c r="K7109" s="21"/>
      <c r="L7109" s="21" t="str">
        <f t="shared" si="1104"/>
        <v>Wednesday</v>
      </c>
      <c r="M7109" s="20">
        <f t="shared" si="1105"/>
        <v>10</v>
      </c>
      <c r="N7109" s="19">
        <v>4396.5</v>
      </c>
      <c r="O7109" s="4">
        <f>MATCH(N7109-1,'Supply Data'!$K$12:$K$17)+1</f>
        <v>4</v>
      </c>
      <c r="P7109">
        <f>INDEX('Supply Data'!$L$12:$L$17,'Demand Data'!O7109)</f>
        <v>50</v>
      </c>
      <c r="R7109" t="str">
        <f t="shared" si="1106"/>
        <v>22-Oct-08 Wednesday 24</v>
      </c>
    </row>
    <row r="7110" spans="4:18" x14ac:dyDescent="0.35">
      <c r="D7110" s="21">
        <f t="shared" si="1107"/>
        <v>39743.999999982771</v>
      </c>
      <c r="E7110" s="21" t="b">
        <f t="shared" ref="E7110:E7173" si="1110">D7110=$D$2</f>
        <v>0</v>
      </c>
      <c r="F7110" s="21" t="b">
        <f t="shared" ref="F7110:F7173" si="1111">D7110=$E$2</f>
        <v>0</v>
      </c>
      <c r="G7110" s="20">
        <f t="shared" si="1102"/>
        <v>1</v>
      </c>
      <c r="H7110" s="20">
        <f t="shared" si="1103"/>
        <v>24</v>
      </c>
      <c r="I7110" s="20">
        <f t="shared" si="1108"/>
        <v>1</v>
      </c>
      <c r="J7110" s="21">
        <f t="shared" si="1109"/>
        <v>39744</v>
      </c>
      <c r="K7110" s="21"/>
      <c r="L7110" s="21" t="str">
        <f t="shared" si="1104"/>
        <v>Thursday</v>
      </c>
      <c r="M7110" s="20">
        <f t="shared" si="1105"/>
        <v>10</v>
      </c>
      <c r="N7110" s="19">
        <v>4257</v>
      </c>
      <c r="O7110" s="4">
        <f>MATCH(N7110-1,'Supply Data'!$K$12:$K$17)+1</f>
        <v>4</v>
      </c>
      <c r="P7110">
        <f>INDEX('Supply Data'!$L$12:$L$17,'Demand Data'!O7110)</f>
        <v>50</v>
      </c>
      <c r="R7110" t="str">
        <f t="shared" si="1106"/>
        <v>23-Oct-08 Thursday 1</v>
      </c>
    </row>
    <row r="7111" spans="4:18" x14ac:dyDescent="0.35">
      <c r="D7111" s="21">
        <f t="shared" si="1107"/>
        <v>39744.041666649435</v>
      </c>
      <c r="E7111" s="21" t="b">
        <f t="shared" si="1110"/>
        <v>0</v>
      </c>
      <c r="F7111" s="21" t="b">
        <f t="shared" si="1111"/>
        <v>0</v>
      </c>
      <c r="G7111" s="20">
        <f t="shared" ref="G7111:G7174" si="1112">IF(E7111,2,IF(F7111,3,1))</f>
        <v>1</v>
      </c>
      <c r="H7111" s="20">
        <f t="shared" ref="H7111:H7174" si="1113">CHOOSE(G7111,24,23,25)</f>
        <v>24</v>
      </c>
      <c r="I7111" s="20">
        <f t="shared" si="1108"/>
        <v>2</v>
      </c>
      <c r="J7111" s="21">
        <f t="shared" si="1109"/>
        <v>39744</v>
      </c>
      <c r="K7111" s="21"/>
      <c r="L7111" s="21" t="str">
        <f t="shared" ref="L7111:L7174" si="1114">TEXT(J7111,"ddddd")</f>
        <v>Thursday</v>
      </c>
      <c r="M7111" s="20">
        <f t="shared" ref="M7111:M7174" si="1115">MONTH(D7111)</f>
        <v>10</v>
      </c>
      <c r="N7111" s="19">
        <v>4081.5</v>
      </c>
      <c r="O7111" s="4">
        <f>MATCH(N7111-1,'Supply Data'!$K$12:$K$17)+1</f>
        <v>4</v>
      </c>
      <c r="P7111">
        <f>INDEX('Supply Data'!$L$12:$L$17,'Demand Data'!O7111)</f>
        <v>50</v>
      </c>
      <c r="R7111" t="str">
        <f t="shared" ref="R7111:R7174" si="1116">TEXT(D7111,"dd-mmm-yy ddddd")&amp;" "&amp;I7111</f>
        <v>23-Oct-08 Thursday 2</v>
      </c>
    </row>
    <row r="7112" spans="4:18" x14ac:dyDescent="0.35">
      <c r="D7112" s="21">
        <f t="shared" ref="D7112:D7175" si="1117">D7111+1/24</f>
        <v>39744.083333316099</v>
      </c>
      <c r="E7112" s="21" t="b">
        <f t="shared" si="1110"/>
        <v>0</v>
      </c>
      <c r="F7112" s="21" t="b">
        <f t="shared" si="1111"/>
        <v>0</v>
      </c>
      <c r="G7112" s="20">
        <f t="shared" si="1112"/>
        <v>1</v>
      </c>
      <c r="H7112" s="20">
        <f t="shared" si="1113"/>
        <v>24</v>
      </c>
      <c r="I7112" s="20">
        <f t="shared" ref="I7112:I7175" si="1118">IF(I7111&gt;=H7112,1,I7111+1)</f>
        <v>3</v>
      </c>
      <c r="J7112" s="21">
        <f t="shared" ref="J7112:J7175" si="1119">IF(I7112=1,J7111+1,J7111)</f>
        <v>39744</v>
      </c>
      <c r="K7112" s="21"/>
      <c r="L7112" s="21" t="str">
        <f t="shared" si="1114"/>
        <v>Thursday</v>
      </c>
      <c r="M7112" s="20">
        <f t="shared" si="1115"/>
        <v>10</v>
      </c>
      <c r="N7112" s="19">
        <v>4026</v>
      </c>
      <c r="O7112" s="4">
        <f>MATCH(N7112-1,'Supply Data'!$K$12:$K$17)+1</f>
        <v>4</v>
      </c>
      <c r="P7112">
        <f>INDEX('Supply Data'!$L$12:$L$17,'Demand Data'!O7112)</f>
        <v>50</v>
      </c>
      <c r="R7112" t="str">
        <f t="shared" si="1116"/>
        <v>23-Oct-08 Thursday 3</v>
      </c>
    </row>
    <row r="7113" spans="4:18" x14ac:dyDescent="0.35">
      <c r="D7113" s="21">
        <f t="shared" si="1117"/>
        <v>39744.124999982763</v>
      </c>
      <c r="E7113" s="21" t="b">
        <f t="shared" si="1110"/>
        <v>0</v>
      </c>
      <c r="F7113" s="21" t="b">
        <f t="shared" si="1111"/>
        <v>0</v>
      </c>
      <c r="G7113" s="20">
        <f t="shared" si="1112"/>
        <v>1</v>
      </c>
      <c r="H7113" s="20">
        <f t="shared" si="1113"/>
        <v>24</v>
      </c>
      <c r="I7113" s="20">
        <f t="shared" si="1118"/>
        <v>4</v>
      </c>
      <c r="J7113" s="21">
        <f t="shared" si="1119"/>
        <v>39744</v>
      </c>
      <c r="K7113" s="21"/>
      <c r="L7113" s="21" t="str">
        <f t="shared" si="1114"/>
        <v>Thursday</v>
      </c>
      <c r="M7113" s="20">
        <f t="shared" si="1115"/>
        <v>10</v>
      </c>
      <c r="N7113" s="19">
        <v>4002</v>
      </c>
      <c r="O7113" s="4">
        <f>MATCH(N7113-1,'Supply Data'!$K$12:$K$17)+1</f>
        <v>4</v>
      </c>
      <c r="P7113">
        <f>INDEX('Supply Data'!$L$12:$L$17,'Demand Data'!O7113)</f>
        <v>50</v>
      </c>
      <c r="R7113" t="str">
        <f t="shared" si="1116"/>
        <v>23-Oct-08 Thursday 4</v>
      </c>
    </row>
    <row r="7114" spans="4:18" x14ac:dyDescent="0.35">
      <c r="D7114" s="21">
        <f t="shared" si="1117"/>
        <v>39744.166666649427</v>
      </c>
      <c r="E7114" s="21" t="b">
        <f t="shared" si="1110"/>
        <v>0</v>
      </c>
      <c r="F7114" s="21" t="b">
        <f t="shared" si="1111"/>
        <v>0</v>
      </c>
      <c r="G7114" s="20">
        <f t="shared" si="1112"/>
        <v>1</v>
      </c>
      <c r="H7114" s="20">
        <f t="shared" si="1113"/>
        <v>24</v>
      </c>
      <c r="I7114" s="20">
        <f t="shared" si="1118"/>
        <v>5</v>
      </c>
      <c r="J7114" s="21">
        <f t="shared" si="1119"/>
        <v>39744</v>
      </c>
      <c r="K7114" s="21"/>
      <c r="L7114" s="21" t="str">
        <f t="shared" si="1114"/>
        <v>Thursday</v>
      </c>
      <c r="M7114" s="20">
        <f t="shared" si="1115"/>
        <v>10</v>
      </c>
      <c r="N7114" s="19">
        <v>4234.5</v>
      </c>
      <c r="O7114" s="4">
        <f>MATCH(N7114-1,'Supply Data'!$K$12:$K$17)+1</f>
        <v>4</v>
      </c>
      <c r="P7114">
        <f>INDEX('Supply Data'!$L$12:$L$17,'Demand Data'!O7114)</f>
        <v>50</v>
      </c>
      <c r="R7114" t="str">
        <f t="shared" si="1116"/>
        <v>23-Oct-08 Thursday 5</v>
      </c>
    </row>
    <row r="7115" spans="4:18" x14ac:dyDescent="0.35">
      <c r="D7115" s="21">
        <f t="shared" si="1117"/>
        <v>39744.208333316092</v>
      </c>
      <c r="E7115" s="21" t="b">
        <f t="shared" si="1110"/>
        <v>0</v>
      </c>
      <c r="F7115" s="21" t="b">
        <f t="shared" si="1111"/>
        <v>0</v>
      </c>
      <c r="G7115" s="20">
        <f t="shared" si="1112"/>
        <v>1</v>
      </c>
      <c r="H7115" s="20">
        <f t="shared" si="1113"/>
        <v>24</v>
      </c>
      <c r="I7115" s="20">
        <f t="shared" si="1118"/>
        <v>6</v>
      </c>
      <c r="J7115" s="21">
        <f t="shared" si="1119"/>
        <v>39744</v>
      </c>
      <c r="K7115" s="21"/>
      <c r="L7115" s="21" t="str">
        <f t="shared" si="1114"/>
        <v>Thursday</v>
      </c>
      <c r="M7115" s="20">
        <f t="shared" si="1115"/>
        <v>10</v>
      </c>
      <c r="N7115" s="19">
        <v>4305</v>
      </c>
      <c r="O7115" s="4">
        <f>MATCH(N7115-1,'Supply Data'!$K$12:$K$17)+1</f>
        <v>4</v>
      </c>
      <c r="P7115">
        <f>INDEX('Supply Data'!$L$12:$L$17,'Demand Data'!O7115)</f>
        <v>50</v>
      </c>
      <c r="R7115" t="str">
        <f t="shared" si="1116"/>
        <v>23-Oct-08 Thursday 6</v>
      </c>
    </row>
    <row r="7116" spans="4:18" x14ac:dyDescent="0.35">
      <c r="D7116" s="21">
        <f t="shared" si="1117"/>
        <v>39744.249999982756</v>
      </c>
      <c r="E7116" s="21" t="b">
        <f t="shared" si="1110"/>
        <v>0</v>
      </c>
      <c r="F7116" s="21" t="b">
        <f t="shared" si="1111"/>
        <v>0</v>
      </c>
      <c r="G7116" s="20">
        <f t="shared" si="1112"/>
        <v>1</v>
      </c>
      <c r="H7116" s="20">
        <f t="shared" si="1113"/>
        <v>24</v>
      </c>
      <c r="I7116" s="20">
        <f t="shared" si="1118"/>
        <v>7</v>
      </c>
      <c r="J7116" s="21">
        <f t="shared" si="1119"/>
        <v>39744</v>
      </c>
      <c r="K7116" s="21"/>
      <c r="L7116" s="21" t="str">
        <f t="shared" si="1114"/>
        <v>Thursday</v>
      </c>
      <c r="M7116" s="20">
        <f t="shared" si="1115"/>
        <v>10</v>
      </c>
      <c r="N7116" s="19">
        <v>4422</v>
      </c>
      <c r="O7116" s="4">
        <f>MATCH(N7116-1,'Supply Data'!$K$12:$K$17)+1</f>
        <v>4</v>
      </c>
      <c r="P7116">
        <f>INDEX('Supply Data'!$L$12:$L$17,'Demand Data'!O7116)</f>
        <v>50</v>
      </c>
      <c r="R7116" t="str">
        <f t="shared" si="1116"/>
        <v>23-Oct-08 Thursday 7</v>
      </c>
    </row>
    <row r="7117" spans="4:18" x14ac:dyDescent="0.35">
      <c r="D7117" s="21">
        <f t="shared" si="1117"/>
        <v>39744.29166664942</v>
      </c>
      <c r="E7117" s="21" t="b">
        <f t="shared" si="1110"/>
        <v>0</v>
      </c>
      <c r="F7117" s="21" t="b">
        <f t="shared" si="1111"/>
        <v>0</v>
      </c>
      <c r="G7117" s="20">
        <f t="shared" si="1112"/>
        <v>1</v>
      </c>
      <c r="H7117" s="20">
        <f t="shared" si="1113"/>
        <v>24</v>
      </c>
      <c r="I7117" s="20">
        <f t="shared" si="1118"/>
        <v>8</v>
      </c>
      <c r="J7117" s="21">
        <f t="shared" si="1119"/>
        <v>39744</v>
      </c>
      <c r="K7117" s="21"/>
      <c r="L7117" s="21" t="str">
        <f t="shared" si="1114"/>
        <v>Thursday</v>
      </c>
      <c r="M7117" s="20">
        <f t="shared" si="1115"/>
        <v>10</v>
      </c>
      <c r="N7117" s="19">
        <v>4953</v>
      </c>
      <c r="O7117" s="4">
        <f>MATCH(N7117-1,'Supply Data'!$K$12:$K$17)+1</f>
        <v>5</v>
      </c>
      <c r="P7117">
        <f>INDEX('Supply Data'!$L$12:$L$17,'Demand Data'!O7117)</f>
        <v>75</v>
      </c>
      <c r="R7117" t="str">
        <f t="shared" si="1116"/>
        <v>23-Oct-08 Thursday 8</v>
      </c>
    </row>
    <row r="7118" spans="4:18" x14ac:dyDescent="0.35">
      <c r="D7118" s="21">
        <f t="shared" si="1117"/>
        <v>39744.333333316084</v>
      </c>
      <c r="E7118" s="21" t="b">
        <f t="shared" si="1110"/>
        <v>0</v>
      </c>
      <c r="F7118" s="21" t="b">
        <f t="shared" si="1111"/>
        <v>0</v>
      </c>
      <c r="G7118" s="20">
        <f t="shared" si="1112"/>
        <v>1</v>
      </c>
      <c r="H7118" s="20">
        <f t="shared" si="1113"/>
        <v>24</v>
      </c>
      <c r="I7118" s="20">
        <f t="shared" si="1118"/>
        <v>9</v>
      </c>
      <c r="J7118" s="21">
        <f t="shared" si="1119"/>
        <v>39744</v>
      </c>
      <c r="K7118" s="21"/>
      <c r="L7118" s="21" t="str">
        <f t="shared" si="1114"/>
        <v>Thursday</v>
      </c>
      <c r="M7118" s="20">
        <f t="shared" si="1115"/>
        <v>10</v>
      </c>
      <c r="N7118" s="19">
        <v>5455.5</v>
      </c>
      <c r="O7118" s="4">
        <f>MATCH(N7118-1,'Supply Data'!$K$12:$K$17)+1</f>
        <v>5</v>
      </c>
      <c r="P7118">
        <f>INDEX('Supply Data'!$L$12:$L$17,'Demand Data'!O7118)</f>
        <v>75</v>
      </c>
      <c r="R7118" t="str">
        <f t="shared" si="1116"/>
        <v>23-Oct-08 Thursday 9</v>
      </c>
    </row>
    <row r="7119" spans="4:18" x14ac:dyDescent="0.35">
      <c r="D7119" s="21">
        <f t="shared" si="1117"/>
        <v>39744.374999982749</v>
      </c>
      <c r="E7119" s="21" t="b">
        <f t="shared" si="1110"/>
        <v>0</v>
      </c>
      <c r="F7119" s="21" t="b">
        <f t="shared" si="1111"/>
        <v>0</v>
      </c>
      <c r="G7119" s="20">
        <f t="shared" si="1112"/>
        <v>1</v>
      </c>
      <c r="H7119" s="20">
        <f t="shared" si="1113"/>
        <v>24</v>
      </c>
      <c r="I7119" s="20">
        <f t="shared" si="1118"/>
        <v>10</v>
      </c>
      <c r="J7119" s="21">
        <f t="shared" si="1119"/>
        <v>39744</v>
      </c>
      <c r="K7119" s="21"/>
      <c r="L7119" s="21" t="str">
        <f t="shared" si="1114"/>
        <v>Thursday</v>
      </c>
      <c r="M7119" s="20">
        <f t="shared" si="1115"/>
        <v>10</v>
      </c>
      <c r="N7119" s="19">
        <v>5868</v>
      </c>
      <c r="O7119" s="4">
        <f>MATCH(N7119-1,'Supply Data'!$K$12:$K$17)+1</f>
        <v>5</v>
      </c>
      <c r="P7119">
        <f>INDEX('Supply Data'!$L$12:$L$17,'Demand Data'!O7119)</f>
        <v>75</v>
      </c>
      <c r="R7119" t="str">
        <f t="shared" si="1116"/>
        <v>23-Oct-08 Thursday 10</v>
      </c>
    </row>
    <row r="7120" spans="4:18" x14ac:dyDescent="0.35">
      <c r="D7120" s="21">
        <f t="shared" si="1117"/>
        <v>39744.416666649413</v>
      </c>
      <c r="E7120" s="21" t="b">
        <f t="shared" si="1110"/>
        <v>0</v>
      </c>
      <c r="F7120" s="21" t="b">
        <f t="shared" si="1111"/>
        <v>0</v>
      </c>
      <c r="G7120" s="20">
        <f t="shared" si="1112"/>
        <v>1</v>
      </c>
      <c r="H7120" s="20">
        <f t="shared" si="1113"/>
        <v>24</v>
      </c>
      <c r="I7120" s="20">
        <f t="shared" si="1118"/>
        <v>11</v>
      </c>
      <c r="J7120" s="21">
        <f t="shared" si="1119"/>
        <v>39744</v>
      </c>
      <c r="K7120" s="21"/>
      <c r="L7120" s="21" t="str">
        <f t="shared" si="1114"/>
        <v>Thursday</v>
      </c>
      <c r="M7120" s="20">
        <f t="shared" si="1115"/>
        <v>10</v>
      </c>
      <c r="N7120" s="19">
        <v>6063</v>
      </c>
      <c r="O7120" s="4">
        <f>MATCH(N7120-1,'Supply Data'!$K$12:$K$17)+1</f>
        <v>5</v>
      </c>
      <c r="P7120">
        <f>INDEX('Supply Data'!$L$12:$L$17,'Demand Data'!O7120)</f>
        <v>75</v>
      </c>
      <c r="R7120" t="str">
        <f t="shared" si="1116"/>
        <v>23-Oct-08 Thursday 11</v>
      </c>
    </row>
    <row r="7121" spans="4:18" x14ac:dyDescent="0.35">
      <c r="D7121" s="21">
        <f t="shared" si="1117"/>
        <v>39744.458333316077</v>
      </c>
      <c r="E7121" s="21" t="b">
        <f t="shared" si="1110"/>
        <v>0</v>
      </c>
      <c r="F7121" s="21" t="b">
        <f t="shared" si="1111"/>
        <v>0</v>
      </c>
      <c r="G7121" s="20">
        <f t="shared" si="1112"/>
        <v>1</v>
      </c>
      <c r="H7121" s="20">
        <f t="shared" si="1113"/>
        <v>24</v>
      </c>
      <c r="I7121" s="20">
        <f t="shared" si="1118"/>
        <v>12</v>
      </c>
      <c r="J7121" s="21">
        <f t="shared" si="1119"/>
        <v>39744</v>
      </c>
      <c r="K7121" s="21"/>
      <c r="L7121" s="21" t="str">
        <f t="shared" si="1114"/>
        <v>Thursday</v>
      </c>
      <c r="M7121" s="20">
        <f t="shared" si="1115"/>
        <v>10</v>
      </c>
      <c r="N7121" s="19">
        <v>5797.5</v>
      </c>
      <c r="O7121" s="4">
        <f>MATCH(N7121-1,'Supply Data'!$K$12:$K$17)+1</f>
        <v>5</v>
      </c>
      <c r="P7121">
        <f>INDEX('Supply Data'!$L$12:$L$17,'Demand Data'!O7121)</f>
        <v>75</v>
      </c>
      <c r="R7121" t="str">
        <f t="shared" si="1116"/>
        <v>23-Oct-08 Thursday 12</v>
      </c>
    </row>
    <row r="7122" spans="4:18" x14ac:dyDescent="0.35">
      <c r="D7122" s="21">
        <f t="shared" si="1117"/>
        <v>39744.499999982741</v>
      </c>
      <c r="E7122" s="21" t="b">
        <f t="shared" si="1110"/>
        <v>0</v>
      </c>
      <c r="F7122" s="21" t="b">
        <f t="shared" si="1111"/>
        <v>0</v>
      </c>
      <c r="G7122" s="20">
        <f t="shared" si="1112"/>
        <v>1</v>
      </c>
      <c r="H7122" s="20">
        <f t="shared" si="1113"/>
        <v>24</v>
      </c>
      <c r="I7122" s="20">
        <f t="shared" si="1118"/>
        <v>13</v>
      </c>
      <c r="J7122" s="21">
        <f t="shared" si="1119"/>
        <v>39744</v>
      </c>
      <c r="K7122" s="21"/>
      <c r="L7122" s="21" t="str">
        <f t="shared" si="1114"/>
        <v>Thursday</v>
      </c>
      <c r="M7122" s="20">
        <f t="shared" si="1115"/>
        <v>10</v>
      </c>
      <c r="N7122" s="19">
        <v>5872.5</v>
      </c>
      <c r="O7122" s="4">
        <f>MATCH(N7122-1,'Supply Data'!$K$12:$K$17)+1</f>
        <v>5</v>
      </c>
      <c r="P7122">
        <f>INDEX('Supply Data'!$L$12:$L$17,'Demand Data'!O7122)</f>
        <v>75</v>
      </c>
      <c r="R7122" t="str">
        <f t="shared" si="1116"/>
        <v>23-Oct-08 Thursday 13</v>
      </c>
    </row>
    <row r="7123" spans="4:18" x14ac:dyDescent="0.35">
      <c r="D7123" s="21">
        <f t="shared" si="1117"/>
        <v>39744.541666649406</v>
      </c>
      <c r="E7123" s="21" t="b">
        <f t="shared" si="1110"/>
        <v>0</v>
      </c>
      <c r="F7123" s="21" t="b">
        <f t="shared" si="1111"/>
        <v>0</v>
      </c>
      <c r="G7123" s="20">
        <f t="shared" si="1112"/>
        <v>1</v>
      </c>
      <c r="H7123" s="20">
        <f t="shared" si="1113"/>
        <v>24</v>
      </c>
      <c r="I7123" s="20">
        <f t="shared" si="1118"/>
        <v>14</v>
      </c>
      <c r="J7123" s="21">
        <f t="shared" si="1119"/>
        <v>39744</v>
      </c>
      <c r="K7123" s="21"/>
      <c r="L7123" s="21" t="str">
        <f t="shared" si="1114"/>
        <v>Thursday</v>
      </c>
      <c r="M7123" s="20">
        <f t="shared" si="1115"/>
        <v>10</v>
      </c>
      <c r="N7123" s="19">
        <v>5886</v>
      </c>
      <c r="O7123" s="4">
        <f>MATCH(N7123-1,'Supply Data'!$K$12:$K$17)+1</f>
        <v>5</v>
      </c>
      <c r="P7123">
        <f>INDEX('Supply Data'!$L$12:$L$17,'Demand Data'!O7123)</f>
        <v>75</v>
      </c>
      <c r="R7123" t="str">
        <f t="shared" si="1116"/>
        <v>23-Oct-08 Thursday 14</v>
      </c>
    </row>
    <row r="7124" spans="4:18" x14ac:dyDescent="0.35">
      <c r="D7124" s="21">
        <f t="shared" si="1117"/>
        <v>39744.58333331607</v>
      </c>
      <c r="E7124" s="21" t="b">
        <f t="shared" si="1110"/>
        <v>0</v>
      </c>
      <c r="F7124" s="21" t="b">
        <f t="shared" si="1111"/>
        <v>0</v>
      </c>
      <c r="G7124" s="20">
        <f t="shared" si="1112"/>
        <v>1</v>
      </c>
      <c r="H7124" s="20">
        <f t="shared" si="1113"/>
        <v>24</v>
      </c>
      <c r="I7124" s="20">
        <f t="shared" si="1118"/>
        <v>15</v>
      </c>
      <c r="J7124" s="21">
        <f t="shared" si="1119"/>
        <v>39744</v>
      </c>
      <c r="K7124" s="21"/>
      <c r="L7124" s="21" t="str">
        <f t="shared" si="1114"/>
        <v>Thursday</v>
      </c>
      <c r="M7124" s="20">
        <f t="shared" si="1115"/>
        <v>10</v>
      </c>
      <c r="N7124" s="19">
        <v>5800.5</v>
      </c>
      <c r="O7124" s="4">
        <f>MATCH(N7124-1,'Supply Data'!$K$12:$K$17)+1</f>
        <v>5</v>
      </c>
      <c r="P7124">
        <f>INDEX('Supply Data'!$L$12:$L$17,'Demand Data'!O7124)</f>
        <v>75</v>
      </c>
      <c r="R7124" t="str">
        <f t="shared" si="1116"/>
        <v>23-Oct-08 Thursday 15</v>
      </c>
    </row>
    <row r="7125" spans="4:18" x14ac:dyDescent="0.35">
      <c r="D7125" s="21">
        <f t="shared" si="1117"/>
        <v>39744.624999982734</v>
      </c>
      <c r="E7125" s="21" t="b">
        <f t="shared" si="1110"/>
        <v>0</v>
      </c>
      <c r="F7125" s="21" t="b">
        <f t="shared" si="1111"/>
        <v>0</v>
      </c>
      <c r="G7125" s="20">
        <f t="shared" si="1112"/>
        <v>1</v>
      </c>
      <c r="H7125" s="20">
        <f t="shared" si="1113"/>
        <v>24</v>
      </c>
      <c r="I7125" s="20">
        <f t="shared" si="1118"/>
        <v>16</v>
      </c>
      <c r="J7125" s="21">
        <f t="shared" si="1119"/>
        <v>39744</v>
      </c>
      <c r="K7125" s="21"/>
      <c r="L7125" s="21" t="str">
        <f t="shared" si="1114"/>
        <v>Thursday</v>
      </c>
      <c r="M7125" s="20">
        <f t="shared" si="1115"/>
        <v>10</v>
      </c>
      <c r="N7125" s="19">
        <v>5781</v>
      </c>
      <c r="O7125" s="4">
        <f>MATCH(N7125-1,'Supply Data'!$K$12:$K$17)+1</f>
        <v>5</v>
      </c>
      <c r="P7125">
        <f>INDEX('Supply Data'!$L$12:$L$17,'Demand Data'!O7125)</f>
        <v>75</v>
      </c>
      <c r="R7125" t="str">
        <f t="shared" si="1116"/>
        <v>23-Oct-08 Thursday 16</v>
      </c>
    </row>
    <row r="7126" spans="4:18" x14ac:dyDescent="0.35">
      <c r="D7126" s="21">
        <f t="shared" si="1117"/>
        <v>39744.666666649398</v>
      </c>
      <c r="E7126" s="21" t="b">
        <f t="shared" si="1110"/>
        <v>0</v>
      </c>
      <c r="F7126" s="21" t="b">
        <f t="shared" si="1111"/>
        <v>0</v>
      </c>
      <c r="G7126" s="20">
        <f t="shared" si="1112"/>
        <v>1</v>
      </c>
      <c r="H7126" s="20">
        <f t="shared" si="1113"/>
        <v>24</v>
      </c>
      <c r="I7126" s="20">
        <f t="shared" si="1118"/>
        <v>17</v>
      </c>
      <c r="J7126" s="21">
        <f t="shared" si="1119"/>
        <v>39744</v>
      </c>
      <c r="K7126" s="21"/>
      <c r="L7126" s="21" t="str">
        <f t="shared" si="1114"/>
        <v>Thursday</v>
      </c>
      <c r="M7126" s="20">
        <f t="shared" si="1115"/>
        <v>10</v>
      </c>
      <c r="N7126" s="19">
        <v>5719.5</v>
      </c>
      <c r="O7126" s="4">
        <f>MATCH(N7126-1,'Supply Data'!$K$12:$K$17)+1</f>
        <v>5</v>
      </c>
      <c r="P7126">
        <f>INDEX('Supply Data'!$L$12:$L$17,'Demand Data'!O7126)</f>
        <v>75</v>
      </c>
      <c r="R7126" t="str">
        <f t="shared" si="1116"/>
        <v>23-Oct-08 Thursday 17</v>
      </c>
    </row>
    <row r="7127" spans="4:18" x14ac:dyDescent="0.35">
      <c r="D7127" s="21">
        <f t="shared" si="1117"/>
        <v>39744.708333316063</v>
      </c>
      <c r="E7127" s="21" t="b">
        <f t="shared" si="1110"/>
        <v>0</v>
      </c>
      <c r="F7127" s="21" t="b">
        <f t="shared" si="1111"/>
        <v>0</v>
      </c>
      <c r="G7127" s="20">
        <f t="shared" si="1112"/>
        <v>1</v>
      </c>
      <c r="H7127" s="20">
        <f t="shared" si="1113"/>
        <v>24</v>
      </c>
      <c r="I7127" s="20">
        <f t="shared" si="1118"/>
        <v>18</v>
      </c>
      <c r="J7127" s="21">
        <f t="shared" si="1119"/>
        <v>39744</v>
      </c>
      <c r="K7127" s="21"/>
      <c r="L7127" s="21" t="str">
        <f t="shared" si="1114"/>
        <v>Thursday</v>
      </c>
      <c r="M7127" s="20">
        <f t="shared" si="1115"/>
        <v>10</v>
      </c>
      <c r="N7127" s="19">
        <v>6195</v>
      </c>
      <c r="O7127" s="4">
        <f>MATCH(N7127-1,'Supply Data'!$K$12:$K$17)+1</f>
        <v>5</v>
      </c>
      <c r="P7127">
        <f>INDEX('Supply Data'!$L$12:$L$17,'Demand Data'!O7127)</f>
        <v>75</v>
      </c>
      <c r="R7127" t="str">
        <f t="shared" si="1116"/>
        <v>23-Oct-08 Thursday 18</v>
      </c>
    </row>
    <row r="7128" spans="4:18" x14ac:dyDescent="0.35">
      <c r="D7128" s="21">
        <f t="shared" si="1117"/>
        <v>39744.749999982727</v>
      </c>
      <c r="E7128" s="21" t="b">
        <f t="shared" si="1110"/>
        <v>0</v>
      </c>
      <c r="F7128" s="21" t="b">
        <f t="shared" si="1111"/>
        <v>0</v>
      </c>
      <c r="G7128" s="20">
        <f t="shared" si="1112"/>
        <v>1</v>
      </c>
      <c r="H7128" s="20">
        <f t="shared" si="1113"/>
        <v>24</v>
      </c>
      <c r="I7128" s="20">
        <f t="shared" si="1118"/>
        <v>19</v>
      </c>
      <c r="J7128" s="21">
        <f t="shared" si="1119"/>
        <v>39744</v>
      </c>
      <c r="K7128" s="21"/>
      <c r="L7128" s="21" t="str">
        <f t="shared" si="1114"/>
        <v>Thursday</v>
      </c>
      <c r="M7128" s="20">
        <f t="shared" si="1115"/>
        <v>10</v>
      </c>
      <c r="N7128" s="19">
        <v>6063</v>
      </c>
      <c r="O7128" s="4">
        <f>MATCH(N7128-1,'Supply Data'!$K$12:$K$17)+1</f>
        <v>5</v>
      </c>
      <c r="P7128">
        <f>INDEX('Supply Data'!$L$12:$L$17,'Demand Data'!O7128)</f>
        <v>75</v>
      </c>
      <c r="R7128" t="str">
        <f t="shared" si="1116"/>
        <v>23-Oct-08 Thursday 19</v>
      </c>
    </row>
    <row r="7129" spans="4:18" x14ac:dyDescent="0.35">
      <c r="D7129" s="21">
        <f t="shared" si="1117"/>
        <v>39744.791666649391</v>
      </c>
      <c r="E7129" s="21" t="b">
        <f t="shared" si="1110"/>
        <v>0</v>
      </c>
      <c r="F7129" s="21" t="b">
        <f t="shared" si="1111"/>
        <v>0</v>
      </c>
      <c r="G7129" s="20">
        <f t="shared" si="1112"/>
        <v>1</v>
      </c>
      <c r="H7129" s="20">
        <f t="shared" si="1113"/>
        <v>24</v>
      </c>
      <c r="I7129" s="20">
        <f t="shared" si="1118"/>
        <v>20</v>
      </c>
      <c r="J7129" s="21">
        <f t="shared" si="1119"/>
        <v>39744</v>
      </c>
      <c r="K7129" s="21"/>
      <c r="L7129" s="21" t="str">
        <f t="shared" si="1114"/>
        <v>Thursday</v>
      </c>
      <c r="M7129" s="20">
        <f t="shared" si="1115"/>
        <v>10</v>
      </c>
      <c r="N7129" s="19">
        <v>5887.5</v>
      </c>
      <c r="O7129" s="4">
        <f>MATCH(N7129-1,'Supply Data'!$K$12:$K$17)+1</f>
        <v>5</v>
      </c>
      <c r="P7129">
        <f>INDEX('Supply Data'!$L$12:$L$17,'Demand Data'!O7129)</f>
        <v>75</v>
      </c>
      <c r="R7129" t="str">
        <f t="shared" si="1116"/>
        <v>23-Oct-08 Thursday 20</v>
      </c>
    </row>
    <row r="7130" spans="4:18" x14ac:dyDescent="0.35">
      <c r="D7130" s="21">
        <f t="shared" si="1117"/>
        <v>39744.833333316055</v>
      </c>
      <c r="E7130" s="21" t="b">
        <f t="shared" si="1110"/>
        <v>0</v>
      </c>
      <c r="F7130" s="21" t="b">
        <f t="shared" si="1111"/>
        <v>0</v>
      </c>
      <c r="G7130" s="20">
        <f t="shared" si="1112"/>
        <v>1</v>
      </c>
      <c r="H7130" s="20">
        <f t="shared" si="1113"/>
        <v>24</v>
      </c>
      <c r="I7130" s="20">
        <f t="shared" si="1118"/>
        <v>21</v>
      </c>
      <c r="J7130" s="21">
        <f t="shared" si="1119"/>
        <v>39744</v>
      </c>
      <c r="K7130" s="21"/>
      <c r="L7130" s="21" t="str">
        <f t="shared" si="1114"/>
        <v>Thursday</v>
      </c>
      <c r="M7130" s="20">
        <f t="shared" si="1115"/>
        <v>10</v>
      </c>
      <c r="N7130" s="19">
        <v>5677.5</v>
      </c>
      <c r="O7130" s="4">
        <f>MATCH(N7130-1,'Supply Data'!$K$12:$K$17)+1</f>
        <v>5</v>
      </c>
      <c r="P7130">
        <f>INDEX('Supply Data'!$L$12:$L$17,'Demand Data'!O7130)</f>
        <v>75</v>
      </c>
      <c r="R7130" t="str">
        <f t="shared" si="1116"/>
        <v>23-Oct-08 Thursday 21</v>
      </c>
    </row>
    <row r="7131" spans="4:18" x14ac:dyDescent="0.35">
      <c r="D7131" s="21">
        <f t="shared" si="1117"/>
        <v>39744.87499998272</v>
      </c>
      <c r="E7131" s="21" t="b">
        <f t="shared" si="1110"/>
        <v>0</v>
      </c>
      <c r="F7131" s="21" t="b">
        <f t="shared" si="1111"/>
        <v>0</v>
      </c>
      <c r="G7131" s="20">
        <f t="shared" si="1112"/>
        <v>1</v>
      </c>
      <c r="H7131" s="20">
        <f t="shared" si="1113"/>
        <v>24</v>
      </c>
      <c r="I7131" s="20">
        <f t="shared" si="1118"/>
        <v>22</v>
      </c>
      <c r="J7131" s="21">
        <f t="shared" si="1119"/>
        <v>39744</v>
      </c>
      <c r="K7131" s="21"/>
      <c r="L7131" s="21" t="str">
        <f t="shared" si="1114"/>
        <v>Thursday</v>
      </c>
      <c r="M7131" s="20">
        <f t="shared" si="1115"/>
        <v>10</v>
      </c>
      <c r="N7131" s="19">
        <v>5101.5</v>
      </c>
      <c r="O7131" s="4">
        <f>MATCH(N7131-1,'Supply Data'!$K$12:$K$17)+1</f>
        <v>5</v>
      </c>
      <c r="P7131">
        <f>INDEX('Supply Data'!$L$12:$L$17,'Demand Data'!O7131)</f>
        <v>75</v>
      </c>
      <c r="R7131" t="str">
        <f t="shared" si="1116"/>
        <v>23-Oct-08 Thursday 22</v>
      </c>
    </row>
    <row r="7132" spans="4:18" x14ac:dyDescent="0.35">
      <c r="D7132" s="21">
        <f t="shared" si="1117"/>
        <v>39744.916666649384</v>
      </c>
      <c r="E7132" s="21" t="b">
        <f t="shared" si="1110"/>
        <v>0</v>
      </c>
      <c r="F7132" s="21" t="b">
        <f t="shared" si="1111"/>
        <v>0</v>
      </c>
      <c r="G7132" s="20">
        <f t="shared" si="1112"/>
        <v>1</v>
      </c>
      <c r="H7132" s="20">
        <f t="shared" si="1113"/>
        <v>24</v>
      </c>
      <c r="I7132" s="20">
        <f t="shared" si="1118"/>
        <v>23</v>
      </c>
      <c r="J7132" s="21">
        <f t="shared" si="1119"/>
        <v>39744</v>
      </c>
      <c r="K7132" s="21"/>
      <c r="L7132" s="21" t="str">
        <f t="shared" si="1114"/>
        <v>Thursday</v>
      </c>
      <c r="M7132" s="20">
        <f t="shared" si="1115"/>
        <v>10</v>
      </c>
      <c r="N7132" s="19">
        <v>4770</v>
      </c>
      <c r="O7132" s="4">
        <f>MATCH(N7132-1,'Supply Data'!$K$12:$K$17)+1</f>
        <v>4</v>
      </c>
      <c r="P7132">
        <f>INDEX('Supply Data'!$L$12:$L$17,'Demand Data'!O7132)</f>
        <v>50</v>
      </c>
      <c r="R7132" t="str">
        <f t="shared" si="1116"/>
        <v>23-Oct-08 Thursday 23</v>
      </c>
    </row>
    <row r="7133" spans="4:18" x14ac:dyDescent="0.35">
      <c r="D7133" s="21">
        <f t="shared" si="1117"/>
        <v>39744.958333316048</v>
      </c>
      <c r="E7133" s="21" t="b">
        <f t="shared" si="1110"/>
        <v>0</v>
      </c>
      <c r="F7133" s="21" t="b">
        <f t="shared" si="1111"/>
        <v>0</v>
      </c>
      <c r="G7133" s="20">
        <f t="shared" si="1112"/>
        <v>1</v>
      </c>
      <c r="H7133" s="20">
        <f t="shared" si="1113"/>
        <v>24</v>
      </c>
      <c r="I7133" s="20">
        <f t="shared" si="1118"/>
        <v>24</v>
      </c>
      <c r="J7133" s="21">
        <f t="shared" si="1119"/>
        <v>39744</v>
      </c>
      <c r="K7133" s="21"/>
      <c r="L7133" s="21" t="str">
        <f t="shared" si="1114"/>
        <v>Thursday</v>
      </c>
      <c r="M7133" s="20">
        <f t="shared" si="1115"/>
        <v>10</v>
      </c>
      <c r="N7133" s="19">
        <v>4467</v>
      </c>
      <c r="O7133" s="4">
        <f>MATCH(N7133-1,'Supply Data'!$K$12:$K$17)+1</f>
        <v>4</v>
      </c>
      <c r="P7133">
        <f>INDEX('Supply Data'!$L$12:$L$17,'Demand Data'!O7133)</f>
        <v>50</v>
      </c>
      <c r="R7133" t="str">
        <f t="shared" si="1116"/>
        <v>23-Oct-08 Thursday 24</v>
      </c>
    </row>
    <row r="7134" spans="4:18" x14ac:dyDescent="0.35">
      <c r="D7134" s="21">
        <f t="shared" si="1117"/>
        <v>39744.999999982712</v>
      </c>
      <c r="E7134" s="21" t="b">
        <f t="shared" si="1110"/>
        <v>0</v>
      </c>
      <c r="F7134" s="21" t="b">
        <f t="shared" si="1111"/>
        <v>0</v>
      </c>
      <c r="G7134" s="20">
        <f t="shared" si="1112"/>
        <v>1</v>
      </c>
      <c r="H7134" s="20">
        <f t="shared" si="1113"/>
        <v>24</v>
      </c>
      <c r="I7134" s="20">
        <f t="shared" si="1118"/>
        <v>1</v>
      </c>
      <c r="J7134" s="21">
        <f t="shared" si="1119"/>
        <v>39745</v>
      </c>
      <c r="K7134" s="21"/>
      <c r="L7134" s="21" t="str">
        <f t="shared" si="1114"/>
        <v>Friday</v>
      </c>
      <c r="M7134" s="20">
        <f t="shared" si="1115"/>
        <v>10</v>
      </c>
      <c r="N7134" s="19">
        <v>4299</v>
      </c>
      <c r="O7134" s="4">
        <f>MATCH(N7134-1,'Supply Data'!$K$12:$K$17)+1</f>
        <v>4</v>
      </c>
      <c r="P7134">
        <f>INDEX('Supply Data'!$L$12:$L$17,'Demand Data'!O7134)</f>
        <v>50</v>
      </c>
      <c r="R7134" t="str">
        <f t="shared" si="1116"/>
        <v>24-Oct-08 Friday 1</v>
      </c>
    </row>
    <row r="7135" spans="4:18" x14ac:dyDescent="0.35">
      <c r="D7135" s="21">
        <f t="shared" si="1117"/>
        <v>39745.041666649377</v>
      </c>
      <c r="E7135" s="21" t="b">
        <f t="shared" si="1110"/>
        <v>0</v>
      </c>
      <c r="F7135" s="21" t="b">
        <f t="shared" si="1111"/>
        <v>0</v>
      </c>
      <c r="G7135" s="20">
        <f t="shared" si="1112"/>
        <v>1</v>
      </c>
      <c r="H7135" s="20">
        <f t="shared" si="1113"/>
        <v>24</v>
      </c>
      <c r="I7135" s="20">
        <f t="shared" si="1118"/>
        <v>2</v>
      </c>
      <c r="J7135" s="21">
        <f t="shared" si="1119"/>
        <v>39745</v>
      </c>
      <c r="K7135" s="21"/>
      <c r="L7135" s="21" t="str">
        <f t="shared" si="1114"/>
        <v>Friday</v>
      </c>
      <c r="M7135" s="20">
        <f t="shared" si="1115"/>
        <v>10</v>
      </c>
      <c r="N7135" s="19">
        <v>4105.5</v>
      </c>
      <c r="O7135" s="4">
        <f>MATCH(N7135-1,'Supply Data'!$K$12:$K$17)+1</f>
        <v>4</v>
      </c>
      <c r="P7135">
        <f>INDEX('Supply Data'!$L$12:$L$17,'Demand Data'!O7135)</f>
        <v>50</v>
      </c>
      <c r="R7135" t="str">
        <f t="shared" si="1116"/>
        <v>24-Oct-08 Friday 2</v>
      </c>
    </row>
    <row r="7136" spans="4:18" x14ac:dyDescent="0.35">
      <c r="D7136" s="21">
        <f t="shared" si="1117"/>
        <v>39745.083333316041</v>
      </c>
      <c r="E7136" s="21" t="b">
        <f t="shared" si="1110"/>
        <v>0</v>
      </c>
      <c r="F7136" s="21" t="b">
        <f t="shared" si="1111"/>
        <v>0</v>
      </c>
      <c r="G7136" s="20">
        <f t="shared" si="1112"/>
        <v>1</v>
      </c>
      <c r="H7136" s="20">
        <f t="shared" si="1113"/>
        <v>24</v>
      </c>
      <c r="I7136" s="20">
        <f t="shared" si="1118"/>
        <v>3</v>
      </c>
      <c r="J7136" s="21">
        <f t="shared" si="1119"/>
        <v>39745</v>
      </c>
      <c r="K7136" s="21"/>
      <c r="L7136" s="21" t="str">
        <f t="shared" si="1114"/>
        <v>Friday</v>
      </c>
      <c r="M7136" s="20">
        <f t="shared" si="1115"/>
        <v>10</v>
      </c>
      <c r="N7136" s="19">
        <v>4023</v>
      </c>
      <c r="O7136" s="4">
        <f>MATCH(N7136-1,'Supply Data'!$K$12:$K$17)+1</f>
        <v>4</v>
      </c>
      <c r="P7136">
        <f>INDEX('Supply Data'!$L$12:$L$17,'Demand Data'!O7136)</f>
        <v>50</v>
      </c>
      <c r="R7136" t="str">
        <f t="shared" si="1116"/>
        <v>24-Oct-08 Friday 3</v>
      </c>
    </row>
    <row r="7137" spans="4:18" x14ac:dyDescent="0.35">
      <c r="D7137" s="21">
        <f t="shared" si="1117"/>
        <v>39745.124999982705</v>
      </c>
      <c r="E7137" s="21" t="b">
        <f t="shared" si="1110"/>
        <v>0</v>
      </c>
      <c r="F7137" s="21" t="b">
        <f t="shared" si="1111"/>
        <v>0</v>
      </c>
      <c r="G7137" s="20">
        <f t="shared" si="1112"/>
        <v>1</v>
      </c>
      <c r="H7137" s="20">
        <f t="shared" si="1113"/>
        <v>24</v>
      </c>
      <c r="I7137" s="20">
        <f t="shared" si="1118"/>
        <v>4</v>
      </c>
      <c r="J7137" s="21">
        <f t="shared" si="1119"/>
        <v>39745</v>
      </c>
      <c r="K7137" s="21"/>
      <c r="L7137" s="21" t="str">
        <f t="shared" si="1114"/>
        <v>Friday</v>
      </c>
      <c r="M7137" s="20">
        <f t="shared" si="1115"/>
        <v>10</v>
      </c>
      <c r="N7137" s="19">
        <v>4023</v>
      </c>
      <c r="O7137" s="4">
        <f>MATCH(N7137-1,'Supply Data'!$K$12:$K$17)+1</f>
        <v>4</v>
      </c>
      <c r="P7137">
        <f>INDEX('Supply Data'!$L$12:$L$17,'Demand Data'!O7137)</f>
        <v>50</v>
      </c>
      <c r="R7137" t="str">
        <f t="shared" si="1116"/>
        <v>24-Oct-08 Friday 4</v>
      </c>
    </row>
    <row r="7138" spans="4:18" x14ac:dyDescent="0.35">
      <c r="D7138" s="21">
        <f t="shared" si="1117"/>
        <v>39745.166666649369</v>
      </c>
      <c r="E7138" s="21" t="b">
        <f t="shared" si="1110"/>
        <v>0</v>
      </c>
      <c r="F7138" s="21" t="b">
        <f t="shared" si="1111"/>
        <v>0</v>
      </c>
      <c r="G7138" s="20">
        <f t="shared" si="1112"/>
        <v>1</v>
      </c>
      <c r="H7138" s="20">
        <f t="shared" si="1113"/>
        <v>24</v>
      </c>
      <c r="I7138" s="20">
        <f t="shared" si="1118"/>
        <v>5</v>
      </c>
      <c r="J7138" s="21">
        <f t="shared" si="1119"/>
        <v>39745</v>
      </c>
      <c r="K7138" s="21"/>
      <c r="L7138" s="21" t="str">
        <f t="shared" si="1114"/>
        <v>Friday</v>
      </c>
      <c r="M7138" s="20">
        <f t="shared" si="1115"/>
        <v>10</v>
      </c>
      <c r="N7138" s="19">
        <v>4195.5</v>
      </c>
      <c r="O7138" s="4">
        <f>MATCH(N7138-1,'Supply Data'!$K$12:$K$17)+1</f>
        <v>4</v>
      </c>
      <c r="P7138">
        <f>INDEX('Supply Data'!$L$12:$L$17,'Demand Data'!O7138)</f>
        <v>50</v>
      </c>
      <c r="R7138" t="str">
        <f t="shared" si="1116"/>
        <v>24-Oct-08 Friday 5</v>
      </c>
    </row>
    <row r="7139" spans="4:18" x14ac:dyDescent="0.35">
      <c r="D7139" s="21">
        <f t="shared" si="1117"/>
        <v>39745.208333316034</v>
      </c>
      <c r="E7139" s="21" t="b">
        <f t="shared" si="1110"/>
        <v>0</v>
      </c>
      <c r="F7139" s="21" t="b">
        <f t="shared" si="1111"/>
        <v>0</v>
      </c>
      <c r="G7139" s="20">
        <f t="shared" si="1112"/>
        <v>1</v>
      </c>
      <c r="H7139" s="20">
        <f t="shared" si="1113"/>
        <v>24</v>
      </c>
      <c r="I7139" s="20">
        <f t="shared" si="1118"/>
        <v>6</v>
      </c>
      <c r="J7139" s="21">
        <f t="shared" si="1119"/>
        <v>39745</v>
      </c>
      <c r="K7139" s="21"/>
      <c r="L7139" s="21" t="str">
        <f t="shared" si="1114"/>
        <v>Friday</v>
      </c>
      <c r="M7139" s="20">
        <f t="shared" si="1115"/>
        <v>10</v>
      </c>
      <c r="N7139" s="19">
        <v>4398</v>
      </c>
      <c r="O7139" s="4">
        <f>MATCH(N7139-1,'Supply Data'!$K$12:$K$17)+1</f>
        <v>4</v>
      </c>
      <c r="P7139">
        <f>INDEX('Supply Data'!$L$12:$L$17,'Demand Data'!O7139)</f>
        <v>50</v>
      </c>
      <c r="R7139" t="str">
        <f t="shared" si="1116"/>
        <v>24-Oct-08 Friday 6</v>
      </c>
    </row>
    <row r="7140" spans="4:18" x14ac:dyDescent="0.35">
      <c r="D7140" s="21">
        <f t="shared" si="1117"/>
        <v>39745.249999982698</v>
      </c>
      <c r="E7140" s="21" t="b">
        <f t="shared" si="1110"/>
        <v>0</v>
      </c>
      <c r="F7140" s="21" t="b">
        <f t="shared" si="1111"/>
        <v>0</v>
      </c>
      <c r="G7140" s="20">
        <f t="shared" si="1112"/>
        <v>1</v>
      </c>
      <c r="H7140" s="20">
        <f t="shared" si="1113"/>
        <v>24</v>
      </c>
      <c r="I7140" s="20">
        <f t="shared" si="1118"/>
        <v>7</v>
      </c>
      <c r="J7140" s="21">
        <f t="shared" si="1119"/>
        <v>39745</v>
      </c>
      <c r="K7140" s="21"/>
      <c r="L7140" s="21" t="str">
        <f t="shared" si="1114"/>
        <v>Friday</v>
      </c>
      <c r="M7140" s="20">
        <f t="shared" si="1115"/>
        <v>10</v>
      </c>
      <c r="N7140" s="19">
        <v>4284</v>
      </c>
      <c r="O7140" s="4">
        <f>MATCH(N7140-1,'Supply Data'!$K$12:$K$17)+1</f>
        <v>4</v>
      </c>
      <c r="P7140">
        <f>INDEX('Supply Data'!$L$12:$L$17,'Demand Data'!O7140)</f>
        <v>50</v>
      </c>
      <c r="R7140" t="str">
        <f t="shared" si="1116"/>
        <v>24-Oct-08 Friday 7</v>
      </c>
    </row>
    <row r="7141" spans="4:18" x14ac:dyDescent="0.35">
      <c r="D7141" s="21">
        <f t="shared" si="1117"/>
        <v>39745.291666649362</v>
      </c>
      <c r="E7141" s="21" t="b">
        <f t="shared" si="1110"/>
        <v>0</v>
      </c>
      <c r="F7141" s="21" t="b">
        <f t="shared" si="1111"/>
        <v>0</v>
      </c>
      <c r="G7141" s="20">
        <f t="shared" si="1112"/>
        <v>1</v>
      </c>
      <c r="H7141" s="20">
        <f t="shared" si="1113"/>
        <v>24</v>
      </c>
      <c r="I7141" s="20">
        <f t="shared" si="1118"/>
        <v>8</v>
      </c>
      <c r="J7141" s="21">
        <f t="shared" si="1119"/>
        <v>39745</v>
      </c>
      <c r="K7141" s="21"/>
      <c r="L7141" s="21" t="str">
        <f t="shared" si="1114"/>
        <v>Friday</v>
      </c>
      <c r="M7141" s="20">
        <f t="shared" si="1115"/>
        <v>10</v>
      </c>
      <c r="N7141" s="19">
        <v>4864.5</v>
      </c>
      <c r="O7141" s="4">
        <f>MATCH(N7141-1,'Supply Data'!$K$12:$K$17)+1</f>
        <v>5</v>
      </c>
      <c r="P7141">
        <f>INDEX('Supply Data'!$L$12:$L$17,'Demand Data'!O7141)</f>
        <v>75</v>
      </c>
      <c r="R7141" t="str">
        <f t="shared" si="1116"/>
        <v>24-Oct-08 Friday 8</v>
      </c>
    </row>
    <row r="7142" spans="4:18" x14ac:dyDescent="0.35">
      <c r="D7142" s="21">
        <f t="shared" si="1117"/>
        <v>39745.333333316026</v>
      </c>
      <c r="E7142" s="21" t="b">
        <f t="shared" si="1110"/>
        <v>0</v>
      </c>
      <c r="F7142" s="21" t="b">
        <f t="shared" si="1111"/>
        <v>0</v>
      </c>
      <c r="G7142" s="20">
        <f t="shared" si="1112"/>
        <v>1</v>
      </c>
      <c r="H7142" s="20">
        <f t="shared" si="1113"/>
        <v>24</v>
      </c>
      <c r="I7142" s="20">
        <f t="shared" si="1118"/>
        <v>9</v>
      </c>
      <c r="J7142" s="21">
        <f t="shared" si="1119"/>
        <v>39745</v>
      </c>
      <c r="K7142" s="21"/>
      <c r="L7142" s="21" t="str">
        <f t="shared" si="1114"/>
        <v>Friday</v>
      </c>
      <c r="M7142" s="20">
        <f t="shared" si="1115"/>
        <v>10</v>
      </c>
      <c r="N7142" s="19">
        <v>5494.5</v>
      </c>
      <c r="O7142" s="4">
        <f>MATCH(N7142-1,'Supply Data'!$K$12:$K$17)+1</f>
        <v>5</v>
      </c>
      <c r="P7142">
        <f>INDEX('Supply Data'!$L$12:$L$17,'Demand Data'!O7142)</f>
        <v>75</v>
      </c>
      <c r="R7142" t="str">
        <f t="shared" si="1116"/>
        <v>24-Oct-08 Friday 9</v>
      </c>
    </row>
    <row r="7143" spans="4:18" x14ac:dyDescent="0.35">
      <c r="D7143" s="21">
        <f t="shared" si="1117"/>
        <v>39745.37499998269</v>
      </c>
      <c r="E7143" s="21" t="b">
        <f t="shared" si="1110"/>
        <v>0</v>
      </c>
      <c r="F7143" s="21" t="b">
        <f t="shared" si="1111"/>
        <v>0</v>
      </c>
      <c r="G7143" s="20">
        <f t="shared" si="1112"/>
        <v>1</v>
      </c>
      <c r="H7143" s="20">
        <f t="shared" si="1113"/>
        <v>24</v>
      </c>
      <c r="I7143" s="20">
        <f t="shared" si="1118"/>
        <v>10</v>
      </c>
      <c r="J7143" s="21">
        <f t="shared" si="1119"/>
        <v>39745</v>
      </c>
      <c r="K7143" s="21"/>
      <c r="L7143" s="21" t="str">
        <f t="shared" si="1114"/>
        <v>Friday</v>
      </c>
      <c r="M7143" s="20">
        <f t="shared" si="1115"/>
        <v>10</v>
      </c>
      <c r="N7143" s="19">
        <v>5835</v>
      </c>
      <c r="O7143" s="4">
        <f>MATCH(N7143-1,'Supply Data'!$K$12:$K$17)+1</f>
        <v>5</v>
      </c>
      <c r="P7143">
        <f>INDEX('Supply Data'!$L$12:$L$17,'Demand Data'!O7143)</f>
        <v>75</v>
      </c>
      <c r="R7143" t="str">
        <f t="shared" si="1116"/>
        <v>24-Oct-08 Friday 10</v>
      </c>
    </row>
    <row r="7144" spans="4:18" x14ac:dyDescent="0.35">
      <c r="D7144" s="21">
        <f t="shared" si="1117"/>
        <v>39745.416666649355</v>
      </c>
      <c r="E7144" s="21" t="b">
        <f t="shared" si="1110"/>
        <v>0</v>
      </c>
      <c r="F7144" s="21" t="b">
        <f t="shared" si="1111"/>
        <v>0</v>
      </c>
      <c r="G7144" s="20">
        <f t="shared" si="1112"/>
        <v>1</v>
      </c>
      <c r="H7144" s="20">
        <f t="shared" si="1113"/>
        <v>24</v>
      </c>
      <c r="I7144" s="20">
        <f t="shared" si="1118"/>
        <v>11</v>
      </c>
      <c r="J7144" s="21">
        <f t="shared" si="1119"/>
        <v>39745</v>
      </c>
      <c r="K7144" s="21"/>
      <c r="L7144" s="21" t="str">
        <f t="shared" si="1114"/>
        <v>Friday</v>
      </c>
      <c r="M7144" s="20">
        <f t="shared" si="1115"/>
        <v>10</v>
      </c>
      <c r="N7144" s="19">
        <v>5983.5</v>
      </c>
      <c r="O7144" s="4">
        <f>MATCH(N7144-1,'Supply Data'!$K$12:$K$17)+1</f>
        <v>5</v>
      </c>
      <c r="P7144">
        <f>INDEX('Supply Data'!$L$12:$L$17,'Demand Data'!O7144)</f>
        <v>75</v>
      </c>
      <c r="R7144" t="str">
        <f t="shared" si="1116"/>
        <v>24-Oct-08 Friday 11</v>
      </c>
    </row>
    <row r="7145" spans="4:18" x14ac:dyDescent="0.35">
      <c r="D7145" s="21">
        <f t="shared" si="1117"/>
        <v>39745.458333316019</v>
      </c>
      <c r="E7145" s="21" t="b">
        <f t="shared" si="1110"/>
        <v>0</v>
      </c>
      <c r="F7145" s="21" t="b">
        <f t="shared" si="1111"/>
        <v>0</v>
      </c>
      <c r="G7145" s="20">
        <f t="shared" si="1112"/>
        <v>1</v>
      </c>
      <c r="H7145" s="20">
        <f t="shared" si="1113"/>
        <v>24</v>
      </c>
      <c r="I7145" s="20">
        <f t="shared" si="1118"/>
        <v>12</v>
      </c>
      <c r="J7145" s="21">
        <f t="shared" si="1119"/>
        <v>39745</v>
      </c>
      <c r="K7145" s="21"/>
      <c r="L7145" s="21" t="str">
        <f t="shared" si="1114"/>
        <v>Friday</v>
      </c>
      <c r="M7145" s="20">
        <f t="shared" si="1115"/>
        <v>10</v>
      </c>
      <c r="N7145" s="19">
        <v>5778</v>
      </c>
      <c r="O7145" s="4">
        <f>MATCH(N7145-1,'Supply Data'!$K$12:$K$17)+1</f>
        <v>5</v>
      </c>
      <c r="P7145">
        <f>INDEX('Supply Data'!$L$12:$L$17,'Demand Data'!O7145)</f>
        <v>75</v>
      </c>
      <c r="R7145" t="str">
        <f t="shared" si="1116"/>
        <v>24-Oct-08 Friday 12</v>
      </c>
    </row>
    <row r="7146" spans="4:18" x14ac:dyDescent="0.35">
      <c r="D7146" s="21">
        <f t="shared" si="1117"/>
        <v>39745.499999982683</v>
      </c>
      <c r="E7146" s="21" t="b">
        <f t="shared" si="1110"/>
        <v>0</v>
      </c>
      <c r="F7146" s="21" t="b">
        <f t="shared" si="1111"/>
        <v>0</v>
      </c>
      <c r="G7146" s="20">
        <f t="shared" si="1112"/>
        <v>1</v>
      </c>
      <c r="H7146" s="20">
        <f t="shared" si="1113"/>
        <v>24</v>
      </c>
      <c r="I7146" s="20">
        <f t="shared" si="1118"/>
        <v>13</v>
      </c>
      <c r="J7146" s="21">
        <f t="shared" si="1119"/>
        <v>39745</v>
      </c>
      <c r="K7146" s="21"/>
      <c r="L7146" s="21" t="str">
        <f t="shared" si="1114"/>
        <v>Friday</v>
      </c>
      <c r="M7146" s="20">
        <f t="shared" si="1115"/>
        <v>10</v>
      </c>
      <c r="N7146" s="19">
        <v>5874</v>
      </c>
      <c r="O7146" s="4">
        <f>MATCH(N7146-1,'Supply Data'!$K$12:$K$17)+1</f>
        <v>5</v>
      </c>
      <c r="P7146">
        <f>INDEX('Supply Data'!$L$12:$L$17,'Demand Data'!O7146)</f>
        <v>75</v>
      </c>
      <c r="R7146" t="str">
        <f t="shared" si="1116"/>
        <v>24-Oct-08 Friday 13</v>
      </c>
    </row>
    <row r="7147" spans="4:18" x14ac:dyDescent="0.35">
      <c r="D7147" s="21">
        <f t="shared" si="1117"/>
        <v>39745.541666649347</v>
      </c>
      <c r="E7147" s="21" t="b">
        <f t="shared" si="1110"/>
        <v>0</v>
      </c>
      <c r="F7147" s="21" t="b">
        <f t="shared" si="1111"/>
        <v>0</v>
      </c>
      <c r="G7147" s="20">
        <f t="shared" si="1112"/>
        <v>1</v>
      </c>
      <c r="H7147" s="20">
        <f t="shared" si="1113"/>
        <v>24</v>
      </c>
      <c r="I7147" s="20">
        <f t="shared" si="1118"/>
        <v>14</v>
      </c>
      <c r="J7147" s="21">
        <f t="shared" si="1119"/>
        <v>39745</v>
      </c>
      <c r="K7147" s="21"/>
      <c r="L7147" s="21" t="str">
        <f t="shared" si="1114"/>
        <v>Friday</v>
      </c>
      <c r="M7147" s="20">
        <f t="shared" si="1115"/>
        <v>10</v>
      </c>
      <c r="N7147" s="19">
        <v>6013.5</v>
      </c>
      <c r="O7147" s="4">
        <f>MATCH(N7147-1,'Supply Data'!$K$12:$K$17)+1</f>
        <v>5</v>
      </c>
      <c r="P7147">
        <f>INDEX('Supply Data'!$L$12:$L$17,'Demand Data'!O7147)</f>
        <v>75</v>
      </c>
      <c r="R7147" t="str">
        <f t="shared" si="1116"/>
        <v>24-Oct-08 Friday 14</v>
      </c>
    </row>
    <row r="7148" spans="4:18" x14ac:dyDescent="0.35">
      <c r="D7148" s="21">
        <f t="shared" si="1117"/>
        <v>39745.583333316012</v>
      </c>
      <c r="E7148" s="21" t="b">
        <f t="shared" si="1110"/>
        <v>0</v>
      </c>
      <c r="F7148" s="21" t="b">
        <f t="shared" si="1111"/>
        <v>0</v>
      </c>
      <c r="G7148" s="20">
        <f t="shared" si="1112"/>
        <v>1</v>
      </c>
      <c r="H7148" s="20">
        <f t="shared" si="1113"/>
        <v>24</v>
      </c>
      <c r="I7148" s="20">
        <f t="shared" si="1118"/>
        <v>15</v>
      </c>
      <c r="J7148" s="21">
        <f t="shared" si="1119"/>
        <v>39745</v>
      </c>
      <c r="K7148" s="21"/>
      <c r="L7148" s="21" t="str">
        <f t="shared" si="1114"/>
        <v>Friday</v>
      </c>
      <c r="M7148" s="20">
        <f t="shared" si="1115"/>
        <v>10</v>
      </c>
      <c r="N7148" s="19">
        <v>5865</v>
      </c>
      <c r="O7148" s="4">
        <f>MATCH(N7148-1,'Supply Data'!$K$12:$K$17)+1</f>
        <v>5</v>
      </c>
      <c r="P7148">
        <f>INDEX('Supply Data'!$L$12:$L$17,'Demand Data'!O7148)</f>
        <v>75</v>
      </c>
      <c r="R7148" t="str">
        <f t="shared" si="1116"/>
        <v>24-Oct-08 Friday 15</v>
      </c>
    </row>
    <row r="7149" spans="4:18" x14ac:dyDescent="0.35">
      <c r="D7149" s="21">
        <f t="shared" si="1117"/>
        <v>39745.624999982676</v>
      </c>
      <c r="E7149" s="21" t="b">
        <f t="shared" si="1110"/>
        <v>0</v>
      </c>
      <c r="F7149" s="21" t="b">
        <f t="shared" si="1111"/>
        <v>0</v>
      </c>
      <c r="G7149" s="20">
        <f t="shared" si="1112"/>
        <v>1</v>
      </c>
      <c r="H7149" s="20">
        <f t="shared" si="1113"/>
        <v>24</v>
      </c>
      <c r="I7149" s="20">
        <f t="shared" si="1118"/>
        <v>16</v>
      </c>
      <c r="J7149" s="21">
        <f t="shared" si="1119"/>
        <v>39745</v>
      </c>
      <c r="K7149" s="21"/>
      <c r="L7149" s="21" t="str">
        <f t="shared" si="1114"/>
        <v>Friday</v>
      </c>
      <c r="M7149" s="20">
        <f t="shared" si="1115"/>
        <v>10</v>
      </c>
      <c r="N7149" s="19">
        <v>5793</v>
      </c>
      <c r="O7149" s="4">
        <f>MATCH(N7149-1,'Supply Data'!$K$12:$K$17)+1</f>
        <v>5</v>
      </c>
      <c r="P7149">
        <f>INDEX('Supply Data'!$L$12:$L$17,'Demand Data'!O7149)</f>
        <v>75</v>
      </c>
      <c r="R7149" t="str">
        <f t="shared" si="1116"/>
        <v>24-Oct-08 Friday 16</v>
      </c>
    </row>
    <row r="7150" spans="4:18" x14ac:dyDescent="0.35">
      <c r="D7150" s="21">
        <f t="shared" si="1117"/>
        <v>39745.66666664934</v>
      </c>
      <c r="E7150" s="21" t="b">
        <f t="shared" si="1110"/>
        <v>0</v>
      </c>
      <c r="F7150" s="21" t="b">
        <f t="shared" si="1111"/>
        <v>0</v>
      </c>
      <c r="G7150" s="20">
        <f t="shared" si="1112"/>
        <v>1</v>
      </c>
      <c r="H7150" s="20">
        <f t="shared" si="1113"/>
        <v>24</v>
      </c>
      <c r="I7150" s="20">
        <f t="shared" si="1118"/>
        <v>17</v>
      </c>
      <c r="J7150" s="21">
        <f t="shared" si="1119"/>
        <v>39745</v>
      </c>
      <c r="K7150" s="21"/>
      <c r="L7150" s="21" t="str">
        <f t="shared" si="1114"/>
        <v>Friday</v>
      </c>
      <c r="M7150" s="20">
        <f t="shared" si="1115"/>
        <v>10</v>
      </c>
      <c r="N7150" s="19">
        <v>5754</v>
      </c>
      <c r="O7150" s="4">
        <f>MATCH(N7150-1,'Supply Data'!$K$12:$K$17)+1</f>
        <v>5</v>
      </c>
      <c r="P7150">
        <f>INDEX('Supply Data'!$L$12:$L$17,'Demand Data'!O7150)</f>
        <v>75</v>
      </c>
      <c r="R7150" t="str">
        <f t="shared" si="1116"/>
        <v>24-Oct-08 Friday 17</v>
      </c>
    </row>
    <row r="7151" spans="4:18" x14ac:dyDescent="0.35">
      <c r="D7151" s="21">
        <f t="shared" si="1117"/>
        <v>39745.708333316004</v>
      </c>
      <c r="E7151" s="21" t="b">
        <f t="shared" si="1110"/>
        <v>0</v>
      </c>
      <c r="F7151" s="21" t="b">
        <f t="shared" si="1111"/>
        <v>0</v>
      </c>
      <c r="G7151" s="20">
        <f t="shared" si="1112"/>
        <v>1</v>
      </c>
      <c r="H7151" s="20">
        <f t="shared" si="1113"/>
        <v>24</v>
      </c>
      <c r="I7151" s="20">
        <f t="shared" si="1118"/>
        <v>18</v>
      </c>
      <c r="J7151" s="21">
        <f t="shared" si="1119"/>
        <v>39745</v>
      </c>
      <c r="K7151" s="21"/>
      <c r="L7151" s="21" t="str">
        <f t="shared" si="1114"/>
        <v>Friday</v>
      </c>
      <c r="M7151" s="20">
        <f t="shared" si="1115"/>
        <v>10</v>
      </c>
      <c r="N7151" s="19">
        <v>6250.5</v>
      </c>
      <c r="O7151" s="4">
        <f>MATCH(N7151-1,'Supply Data'!$K$12:$K$17)+1</f>
        <v>5</v>
      </c>
      <c r="P7151">
        <f>INDEX('Supply Data'!$L$12:$L$17,'Demand Data'!O7151)</f>
        <v>75</v>
      </c>
      <c r="R7151" t="str">
        <f t="shared" si="1116"/>
        <v>24-Oct-08 Friday 18</v>
      </c>
    </row>
    <row r="7152" spans="4:18" x14ac:dyDescent="0.35">
      <c r="D7152" s="21">
        <f t="shared" si="1117"/>
        <v>39745.749999982669</v>
      </c>
      <c r="E7152" s="21" t="b">
        <f t="shared" si="1110"/>
        <v>0</v>
      </c>
      <c r="F7152" s="21" t="b">
        <f t="shared" si="1111"/>
        <v>0</v>
      </c>
      <c r="G7152" s="20">
        <f t="shared" si="1112"/>
        <v>1</v>
      </c>
      <c r="H7152" s="20">
        <f t="shared" si="1113"/>
        <v>24</v>
      </c>
      <c r="I7152" s="20">
        <f t="shared" si="1118"/>
        <v>19</v>
      </c>
      <c r="J7152" s="21">
        <f t="shared" si="1119"/>
        <v>39745</v>
      </c>
      <c r="K7152" s="21"/>
      <c r="L7152" s="21" t="str">
        <f t="shared" si="1114"/>
        <v>Friday</v>
      </c>
      <c r="M7152" s="20">
        <f t="shared" si="1115"/>
        <v>10</v>
      </c>
      <c r="N7152" s="19">
        <v>6024</v>
      </c>
      <c r="O7152" s="4">
        <f>MATCH(N7152-1,'Supply Data'!$K$12:$K$17)+1</f>
        <v>5</v>
      </c>
      <c r="P7152">
        <f>INDEX('Supply Data'!$L$12:$L$17,'Demand Data'!O7152)</f>
        <v>75</v>
      </c>
      <c r="R7152" t="str">
        <f t="shared" si="1116"/>
        <v>24-Oct-08 Friday 19</v>
      </c>
    </row>
    <row r="7153" spans="4:18" x14ac:dyDescent="0.35">
      <c r="D7153" s="21">
        <f t="shared" si="1117"/>
        <v>39745.791666649333</v>
      </c>
      <c r="E7153" s="21" t="b">
        <f t="shared" si="1110"/>
        <v>0</v>
      </c>
      <c r="F7153" s="21" t="b">
        <f t="shared" si="1111"/>
        <v>0</v>
      </c>
      <c r="G7153" s="20">
        <f t="shared" si="1112"/>
        <v>1</v>
      </c>
      <c r="H7153" s="20">
        <f t="shared" si="1113"/>
        <v>24</v>
      </c>
      <c r="I7153" s="20">
        <f t="shared" si="1118"/>
        <v>20</v>
      </c>
      <c r="J7153" s="21">
        <f t="shared" si="1119"/>
        <v>39745</v>
      </c>
      <c r="K7153" s="21"/>
      <c r="L7153" s="21" t="str">
        <f t="shared" si="1114"/>
        <v>Friday</v>
      </c>
      <c r="M7153" s="20">
        <f t="shared" si="1115"/>
        <v>10</v>
      </c>
      <c r="N7153" s="19">
        <v>5898</v>
      </c>
      <c r="O7153" s="4">
        <f>MATCH(N7153-1,'Supply Data'!$K$12:$K$17)+1</f>
        <v>5</v>
      </c>
      <c r="P7153">
        <f>INDEX('Supply Data'!$L$12:$L$17,'Demand Data'!O7153)</f>
        <v>75</v>
      </c>
      <c r="R7153" t="str">
        <f t="shared" si="1116"/>
        <v>24-Oct-08 Friday 20</v>
      </c>
    </row>
    <row r="7154" spans="4:18" x14ac:dyDescent="0.35">
      <c r="D7154" s="21">
        <f t="shared" si="1117"/>
        <v>39745.833333315997</v>
      </c>
      <c r="E7154" s="21" t="b">
        <f t="shared" si="1110"/>
        <v>0</v>
      </c>
      <c r="F7154" s="21" t="b">
        <f t="shared" si="1111"/>
        <v>0</v>
      </c>
      <c r="G7154" s="20">
        <f t="shared" si="1112"/>
        <v>1</v>
      </c>
      <c r="H7154" s="20">
        <f t="shared" si="1113"/>
        <v>24</v>
      </c>
      <c r="I7154" s="20">
        <f t="shared" si="1118"/>
        <v>21</v>
      </c>
      <c r="J7154" s="21">
        <f t="shared" si="1119"/>
        <v>39745</v>
      </c>
      <c r="K7154" s="21"/>
      <c r="L7154" s="21" t="str">
        <f t="shared" si="1114"/>
        <v>Friday</v>
      </c>
      <c r="M7154" s="20">
        <f t="shared" si="1115"/>
        <v>10</v>
      </c>
      <c r="N7154" s="19">
        <v>5701.5</v>
      </c>
      <c r="O7154" s="4">
        <f>MATCH(N7154-1,'Supply Data'!$K$12:$K$17)+1</f>
        <v>5</v>
      </c>
      <c r="P7154">
        <f>INDEX('Supply Data'!$L$12:$L$17,'Demand Data'!O7154)</f>
        <v>75</v>
      </c>
      <c r="R7154" t="str">
        <f t="shared" si="1116"/>
        <v>24-Oct-08 Friday 21</v>
      </c>
    </row>
    <row r="7155" spans="4:18" x14ac:dyDescent="0.35">
      <c r="D7155" s="21">
        <f t="shared" si="1117"/>
        <v>39745.874999982661</v>
      </c>
      <c r="E7155" s="21" t="b">
        <f t="shared" si="1110"/>
        <v>0</v>
      </c>
      <c r="F7155" s="21" t="b">
        <f t="shared" si="1111"/>
        <v>0</v>
      </c>
      <c r="G7155" s="20">
        <f t="shared" si="1112"/>
        <v>1</v>
      </c>
      <c r="H7155" s="20">
        <f t="shared" si="1113"/>
        <v>24</v>
      </c>
      <c r="I7155" s="20">
        <f t="shared" si="1118"/>
        <v>22</v>
      </c>
      <c r="J7155" s="21">
        <f t="shared" si="1119"/>
        <v>39745</v>
      </c>
      <c r="K7155" s="21"/>
      <c r="L7155" s="21" t="str">
        <f t="shared" si="1114"/>
        <v>Friday</v>
      </c>
      <c r="M7155" s="20">
        <f t="shared" si="1115"/>
        <v>10</v>
      </c>
      <c r="N7155" s="19">
        <v>5191.5</v>
      </c>
      <c r="O7155" s="4">
        <f>MATCH(N7155-1,'Supply Data'!$K$12:$K$17)+1</f>
        <v>5</v>
      </c>
      <c r="P7155">
        <f>INDEX('Supply Data'!$L$12:$L$17,'Demand Data'!O7155)</f>
        <v>75</v>
      </c>
      <c r="R7155" t="str">
        <f t="shared" si="1116"/>
        <v>24-Oct-08 Friday 22</v>
      </c>
    </row>
    <row r="7156" spans="4:18" x14ac:dyDescent="0.35">
      <c r="D7156" s="21">
        <f t="shared" si="1117"/>
        <v>39745.916666649326</v>
      </c>
      <c r="E7156" s="21" t="b">
        <f t="shared" si="1110"/>
        <v>0</v>
      </c>
      <c r="F7156" s="21" t="b">
        <f t="shared" si="1111"/>
        <v>0</v>
      </c>
      <c r="G7156" s="20">
        <f t="shared" si="1112"/>
        <v>1</v>
      </c>
      <c r="H7156" s="20">
        <f t="shared" si="1113"/>
        <v>24</v>
      </c>
      <c r="I7156" s="20">
        <f t="shared" si="1118"/>
        <v>23</v>
      </c>
      <c r="J7156" s="21">
        <f t="shared" si="1119"/>
        <v>39745</v>
      </c>
      <c r="K7156" s="21"/>
      <c r="L7156" s="21" t="str">
        <f t="shared" si="1114"/>
        <v>Friday</v>
      </c>
      <c r="M7156" s="20">
        <f t="shared" si="1115"/>
        <v>10</v>
      </c>
      <c r="N7156" s="19">
        <v>4728</v>
      </c>
      <c r="O7156" s="4">
        <f>MATCH(N7156-1,'Supply Data'!$K$12:$K$17)+1</f>
        <v>4</v>
      </c>
      <c r="P7156">
        <f>INDEX('Supply Data'!$L$12:$L$17,'Demand Data'!O7156)</f>
        <v>50</v>
      </c>
      <c r="R7156" t="str">
        <f t="shared" si="1116"/>
        <v>24-Oct-08 Friday 23</v>
      </c>
    </row>
    <row r="7157" spans="4:18" x14ac:dyDescent="0.35">
      <c r="D7157" s="21">
        <f t="shared" si="1117"/>
        <v>39745.95833331599</v>
      </c>
      <c r="E7157" s="21" t="b">
        <f t="shared" si="1110"/>
        <v>0</v>
      </c>
      <c r="F7157" s="21" t="b">
        <f t="shared" si="1111"/>
        <v>0</v>
      </c>
      <c r="G7157" s="20">
        <f t="shared" si="1112"/>
        <v>1</v>
      </c>
      <c r="H7157" s="20">
        <f t="shared" si="1113"/>
        <v>24</v>
      </c>
      <c r="I7157" s="20">
        <f t="shared" si="1118"/>
        <v>24</v>
      </c>
      <c r="J7157" s="21">
        <f t="shared" si="1119"/>
        <v>39745</v>
      </c>
      <c r="K7157" s="21"/>
      <c r="L7157" s="21" t="str">
        <f t="shared" si="1114"/>
        <v>Friday</v>
      </c>
      <c r="M7157" s="20">
        <f t="shared" si="1115"/>
        <v>10</v>
      </c>
      <c r="N7157" s="19">
        <v>4333.5</v>
      </c>
      <c r="O7157" s="4">
        <f>MATCH(N7157-1,'Supply Data'!$K$12:$K$17)+1</f>
        <v>4</v>
      </c>
      <c r="P7157">
        <f>INDEX('Supply Data'!$L$12:$L$17,'Demand Data'!O7157)</f>
        <v>50</v>
      </c>
      <c r="R7157" t="str">
        <f t="shared" si="1116"/>
        <v>24-Oct-08 Friday 24</v>
      </c>
    </row>
    <row r="7158" spans="4:18" x14ac:dyDescent="0.35">
      <c r="D7158" s="21">
        <f t="shared" si="1117"/>
        <v>39745.999999982654</v>
      </c>
      <c r="E7158" s="21" t="b">
        <f t="shared" si="1110"/>
        <v>0</v>
      </c>
      <c r="F7158" s="21" t="b">
        <f t="shared" si="1111"/>
        <v>0</v>
      </c>
      <c r="G7158" s="20">
        <f t="shared" si="1112"/>
        <v>1</v>
      </c>
      <c r="H7158" s="20">
        <f t="shared" si="1113"/>
        <v>24</v>
      </c>
      <c r="I7158" s="20">
        <f t="shared" si="1118"/>
        <v>1</v>
      </c>
      <c r="J7158" s="21">
        <f t="shared" si="1119"/>
        <v>39746</v>
      </c>
      <c r="K7158" s="21"/>
      <c r="L7158" s="21" t="str">
        <f t="shared" si="1114"/>
        <v>Saturday</v>
      </c>
      <c r="M7158" s="20">
        <f t="shared" si="1115"/>
        <v>10</v>
      </c>
      <c r="N7158" s="19">
        <v>4149</v>
      </c>
      <c r="O7158" s="4">
        <f>MATCH(N7158-1,'Supply Data'!$K$12:$K$17)+1</f>
        <v>4</v>
      </c>
      <c r="P7158">
        <f>INDEX('Supply Data'!$L$12:$L$17,'Demand Data'!O7158)</f>
        <v>50</v>
      </c>
      <c r="R7158" t="str">
        <f t="shared" si="1116"/>
        <v>25-Oct-08 Saturday 1</v>
      </c>
    </row>
    <row r="7159" spans="4:18" x14ac:dyDescent="0.35">
      <c r="D7159" s="21">
        <f t="shared" si="1117"/>
        <v>39746.041666649318</v>
      </c>
      <c r="E7159" s="21" t="b">
        <f t="shared" si="1110"/>
        <v>0</v>
      </c>
      <c r="F7159" s="21" t="b">
        <f t="shared" si="1111"/>
        <v>0</v>
      </c>
      <c r="G7159" s="20">
        <f t="shared" si="1112"/>
        <v>1</v>
      </c>
      <c r="H7159" s="20">
        <f t="shared" si="1113"/>
        <v>24</v>
      </c>
      <c r="I7159" s="20">
        <f t="shared" si="1118"/>
        <v>2</v>
      </c>
      <c r="J7159" s="21">
        <f t="shared" si="1119"/>
        <v>39746</v>
      </c>
      <c r="K7159" s="21"/>
      <c r="L7159" s="21" t="str">
        <f t="shared" si="1114"/>
        <v>Saturday</v>
      </c>
      <c r="M7159" s="20">
        <f t="shared" si="1115"/>
        <v>10</v>
      </c>
      <c r="N7159" s="19">
        <v>4089</v>
      </c>
      <c r="O7159" s="4">
        <f>MATCH(N7159-1,'Supply Data'!$K$12:$K$17)+1</f>
        <v>4</v>
      </c>
      <c r="P7159">
        <f>INDEX('Supply Data'!$L$12:$L$17,'Demand Data'!O7159)</f>
        <v>50</v>
      </c>
      <c r="R7159" t="str">
        <f t="shared" si="1116"/>
        <v>25-Oct-08 Saturday 2</v>
      </c>
    </row>
    <row r="7160" spans="4:18" x14ac:dyDescent="0.35">
      <c r="D7160" s="21">
        <f t="shared" si="1117"/>
        <v>39746.083333315983</v>
      </c>
      <c r="E7160" s="21" t="b">
        <f t="shared" si="1110"/>
        <v>0</v>
      </c>
      <c r="F7160" s="21" t="b">
        <f t="shared" si="1111"/>
        <v>0</v>
      </c>
      <c r="G7160" s="20">
        <f t="shared" si="1112"/>
        <v>1</v>
      </c>
      <c r="H7160" s="20">
        <f t="shared" si="1113"/>
        <v>24</v>
      </c>
      <c r="I7160" s="20">
        <f t="shared" si="1118"/>
        <v>3</v>
      </c>
      <c r="J7160" s="21">
        <f t="shared" si="1119"/>
        <v>39746</v>
      </c>
      <c r="K7160" s="21"/>
      <c r="L7160" s="21" t="str">
        <f t="shared" si="1114"/>
        <v>Saturday</v>
      </c>
      <c r="M7160" s="20">
        <f t="shared" si="1115"/>
        <v>10</v>
      </c>
      <c r="N7160" s="19">
        <v>3922.5</v>
      </c>
      <c r="O7160" s="4">
        <f>MATCH(N7160-1,'Supply Data'!$K$12:$K$17)+1</f>
        <v>4</v>
      </c>
      <c r="P7160">
        <f>INDEX('Supply Data'!$L$12:$L$17,'Demand Data'!O7160)</f>
        <v>50</v>
      </c>
      <c r="R7160" t="str">
        <f t="shared" si="1116"/>
        <v>25-Oct-08 Saturday 3</v>
      </c>
    </row>
    <row r="7161" spans="4:18" x14ac:dyDescent="0.35">
      <c r="D7161" s="21">
        <f t="shared" si="1117"/>
        <v>39746.124999982647</v>
      </c>
      <c r="E7161" s="21" t="b">
        <f t="shared" si="1110"/>
        <v>0</v>
      </c>
      <c r="F7161" s="21" t="b">
        <f t="shared" si="1111"/>
        <v>0</v>
      </c>
      <c r="G7161" s="20">
        <f t="shared" si="1112"/>
        <v>1</v>
      </c>
      <c r="H7161" s="20">
        <f t="shared" si="1113"/>
        <v>24</v>
      </c>
      <c r="I7161" s="20">
        <f t="shared" si="1118"/>
        <v>4</v>
      </c>
      <c r="J7161" s="21">
        <f t="shared" si="1119"/>
        <v>39746</v>
      </c>
      <c r="K7161" s="21"/>
      <c r="L7161" s="21" t="str">
        <f t="shared" si="1114"/>
        <v>Saturday</v>
      </c>
      <c r="M7161" s="20">
        <f t="shared" si="1115"/>
        <v>10</v>
      </c>
      <c r="N7161" s="19">
        <v>3895.5</v>
      </c>
      <c r="O7161" s="4">
        <f>MATCH(N7161-1,'Supply Data'!$K$12:$K$17)+1</f>
        <v>4</v>
      </c>
      <c r="P7161">
        <f>INDEX('Supply Data'!$L$12:$L$17,'Demand Data'!O7161)</f>
        <v>50</v>
      </c>
      <c r="R7161" t="str">
        <f t="shared" si="1116"/>
        <v>25-Oct-08 Saturday 4</v>
      </c>
    </row>
    <row r="7162" spans="4:18" x14ac:dyDescent="0.35">
      <c r="D7162" s="21">
        <f t="shared" si="1117"/>
        <v>39746.166666649311</v>
      </c>
      <c r="E7162" s="21" t="b">
        <f t="shared" si="1110"/>
        <v>0</v>
      </c>
      <c r="F7162" s="21" t="b">
        <f t="shared" si="1111"/>
        <v>0</v>
      </c>
      <c r="G7162" s="20">
        <f t="shared" si="1112"/>
        <v>1</v>
      </c>
      <c r="H7162" s="20">
        <f t="shared" si="1113"/>
        <v>24</v>
      </c>
      <c r="I7162" s="20">
        <f t="shared" si="1118"/>
        <v>5</v>
      </c>
      <c r="J7162" s="21">
        <f t="shared" si="1119"/>
        <v>39746</v>
      </c>
      <c r="K7162" s="21"/>
      <c r="L7162" s="21" t="str">
        <f t="shared" si="1114"/>
        <v>Saturday</v>
      </c>
      <c r="M7162" s="20">
        <f t="shared" si="1115"/>
        <v>10</v>
      </c>
      <c r="N7162" s="19">
        <v>3829.5</v>
      </c>
      <c r="O7162" s="4">
        <f>MATCH(N7162-1,'Supply Data'!$K$12:$K$17)+1</f>
        <v>4</v>
      </c>
      <c r="P7162">
        <f>INDEX('Supply Data'!$L$12:$L$17,'Demand Data'!O7162)</f>
        <v>50</v>
      </c>
      <c r="R7162" t="str">
        <f t="shared" si="1116"/>
        <v>25-Oct-08 Saturday 5</v>
      </c>
    </row>
    <row r="7163" spans="4:18" x14ac:dyDescent="0.35">
      <c r="D7163" s="21">
        <f t="shared" si="1117"/>
        <v>39746.208333315975</v>
      </c>
      <c r="E7163" s="21" t="b">
        <f t="shared" si="1110"/>
        <v>0</v>
      </c>
      <c r="F7163" s="21" t="b">
        <f t="shared" si="1111"/>
        <v>0</v>
      </c>
      <c r="G7163" s="20">
        <f t="shared" si="1112"/>
        <v>1</v>
      </c>
      <c r="H7163" s="20">
        <f t="shared" si="1113"/>
        <v>24</v>
      </c>
      <c r="I7163" s="20">
        <f t="shared" si="1118"/>
        <v>6</v>
      </c>
      <c r="J7163" s="21">
        <f t="shared" si="1119"/>
        <v>39746</v>
      </c>
      <c r="K7163" s="21"/>
      <c r="L7163" s="21" t="str">
        <f t="shared" si="1114"/>
        <v>Saturday</v>
      </c>
      <c r="M7163" s="20">
        <f t="shared" si="1115"/>
        <v>10</v>
      </c>
      <c r="N7163" s="19">
        <v>3772.5</v>
      </c>
      <c r="O7163" s="4">
        <f>MATCH(N7163-1,'Supply Data'!$K$12:$K$17)+1</f>
        <v>4</v>
      </c>
      <c r="P7163">
        <f>INDEX('Supply Data'!$L$12:$L$17,'Demand Data'!O7163)</f>
        <v>50</v>
      </c>
      <c r="R7163" t="str">
        <f t="shared" si="1116"/>
        <v>25-Oct-08 Saturday 6</v>
      </c>
    </row>
    <row r="7164" spans="4:18" x14ac:dyDescent="0.35">
      <c r="D7164" s="21">
        <f t="shared" si="1117"/>
        <v>39746.24999998264</v>
      </c>
      <c r="E7164" s="21" t="b">
        <f t="shared" si="1110"/>
        <v>0</v>
      </c>
      <c r="F7164" s="21" t="b">
        <f t="shared" si="1111"/>
        <v>0</v>
      </c>
      <c r="G7164" s="20">
        <f t="shared" si="1112"/>
        <v>1</v>
      </c>
      <c r="H7164" s="20">
        <f t="shared" si="1113"/>
        <v>24</v>
      </c>
      <c r="I7164" s="20">
        <f t="shared" si="1118"/>
        <v>7</v>
      </c>
      <c r="J7164" s="21">
        <f t="shared" si="1119"/>
        <v>39746</v>
      </c>
      <c r="K7164" s="21"/>
      <c r="L7164" s="21" t="str">
        <f t="shared" si="1114"/>
        <v>Saturday</v>
      </c>
      <c r="M7164" s="20">
        <f t="shared" si="1115"/>
        <v>10</v>
      </c>
      <c r="N7164" s="19">
        <v>3630</v>
      </c>
      <c r="O7164" s="4">
        <f>MATCH(N7164-1,'Supply Data'!$K$12:$K$17)+1</f>
        <v>4</v>
      </c>
      <c r="P7164">
        <f>INDEX('Supply Data'!$L$12:$L$17,'Demand Data'!O7164)</f>
        <v>50</v>
      </c>
      <c r="R7164" t="str">
        <f t="shared" si="1116"/>
        <v>25-Oct-08 Saturday 7</v>
      </c>
    </row>
    <row r="7165" spans="4:18" x14ac:dyDescent="0.35">
      <c r="D7165" s="21">
        <f t="shared" si="1117"/>
        <v>39746.291666649304</v>
      </c>
      <c r="E7165" s="21" t="b">
        <f t="shared" si="1110"/>
        <v>0</v>
      </c>
      <c r="F7165" s="21" t="b">
        <f t="shared" si="1111"/>
        <v>0</v>
      </c>
      <c r="G7165" s="20">
        <f t="shared" si="1112"/>
        <v>1</v>
      </c>
      <c r="H7165" s="20">
        <f t="shared" si="1113"/>
        <v>24</v>
      </c>
      <c r="I7165" s="20">
        <f t="shared" si="1118"/>
        <v>8</v>
      </c>
      <c r="J7165" s="21">
        <f t="shared" si="1119"/>
        <v>39746</v>
      </c>
      <c r="K7165" s="21"/>
      <c r="L7165" s="21" t="str">
        <f t="shared" si="1114"/>
        <v>Saturday</v>
      </c>
      <c r="M7165" s="20">
        <f t="shared" si="1115"/>
        <v>10</v>
      </c>
      <c r="N7165" s="19">
        <v>3687</v>
      </c>
      <c r="O7165" s="4">
        <f>MATCH(N7165-1,'Supply Data'!$K$12:$K$17)+1</f>
        <v>4</v>
      </c>
      <c r="P7165">
        <f>INDEX('Supply Data'!$L$12:$L$17,'Demand Data'!O7165)</f>
        <v>50</v>
      </c>
      <c r="R7165" t="str">
        <f t="shared" si="1116"/>
        <v>25-Oct-08 Saturday 8</v>
      </c>
    </row>
    <row r="7166" spans="4:18" x14ac:dyDescent="0.35">
      <c r="D7166" s="21">
        <f t="shared" si="1117"/>
        <v>39746.333333315968</v>
      </c>
      <c r="E7166" s="21" t="b">
        <f t="shared" si="1110"/>
        <v>0</v>
      </c>
      <c r="F7166" s="21" t="b">
        <f t="shared" si="1111"/>
        <v>0</v>
      </c>
      <c r="G7166" s="20">
        <f t="shared" si="1112"/>
        <v>1</v>
      </c>
      <c r="H7166" s="20">
        <f t="shared" si="1113"/>
        <v>24</v>
      </c>
      <c r="I7166" s="20">
        <f t="shared" si="1118"/>
        <v>9</v>
      </c>
      <c r="J7166" s="21">
        <f t="shared" si="1119"/>
        <v>39746</v>
      </c>
      <c r="K7166" s="21"/>
      <c r="L7166" s="21" t="str">
        <f t="shared" si="1114"/>
        <v>Saturday</v>
      </c>
      <c r="M7166" s="20">
        <f t="shared" si="1115"/>
        <v>10</v>
      </c>
      <c r="N7166" s="19">
        <v>3870</v>
      </c>
      <c r="O7166" s="4">
        <f>MATCH(N7166-1,'Supply Data'!$K$12:$K$17)+1</f>
        <v>4</v>
      </c>
      <c r="P7166">
        <f>INDEX('Supply Data'!$L$12:$L$17,'Demand Data'!O7166)</f>
        <v>50</v>
      </c>
      <c r="R7166" t="str">
        <f t="shared" si="1116"/>
        <v>25-Oct-08 Saturday 9</v>
      </c>
    </row>
    <row r="7167" spans="4:18" x14ac:dyDescent="0.35">
      <c r="D7167" s="21">
        <f t="shared" si="1117"/>
        <v>39746.374999982632</v>
      </c>
      <c r="E7167" s="21" t="b">
        <f t="shared" si="1110"/>
        <v>0</v>
      </c>
      <c r="F7167" s="21" t="b">
        <f t="shared" si="1111"/>
        <v>0</v>
      </c>
      <c r="G7167" s="20">
        <f t="shared" si="1112"/>
        <v>1</v>
      </c>
      <c r="H7167" s="20">
        <f t="shared" si="1113"/>
        <v>24</v>
      </c>
      <c r="I7167" s="20">
        <f t="shared" si="1118"/>
        <v>10</v>
      </c>
      <c r="J7167" s="21">
        <f t="shared" si="1119"/>
        <v>39746</v>
      </c>
      <c r="K7167" s="21"/>
      <c r="L7167" s="21" t="str">
        <f t="shared" si="1114"/>
        <v>Saturday</v>
      </c>
      <c r="M7167" s="20">
        <f t="shared" si="1115"/>
        <v>10</v>
      </c>
      <c r="N7167" s="19">
        <v>5838</v>
      </c>
      <c r="O7167" s="4">
        <f>MATCH(N7167-1,'Supply Data'!$K$12:$K$17)+1</f>
        <v>5</v>
      </c>
      <c r="P7167">
        <f>INDEX('Supply Data'!$L$12:$L$17,'Demand Data'!O7167)</f>
        <v>75</v>
      </c>
      <c r="R7167" t="str">
        <f t="shared" si="1116"/>
        <v>25-Oct-08 Saturday 10</v>
      </c>
    </row>
    <row r="7168" spans="4:18" x14ac:dyDescent="0.35">
      <c r="D7168" s="21">
        <f t="shared" si="1117"/>
        <v>39746.416666649297</v>
      </c>
      <c r="E7168" s="21" t="b">
        <f t="shared" si="1110"/>
        <v>0</v>
      </c>
      <c r="F7168" s="21" t="b">
        <f t="shared" si="1111"/>
        <v>0</v>
      </c>
      <c r="G7168" s="20">
        <f t="shared" si="1112"/>
        <v>1</v>
      </c>
      <c r="H7168" s="20">
        <f t="shared" si="1113"/>
        <v>24</v>
      </c>
      <c r="I7168" s="20">
        <f t="shared" si="1118"/>
        <v>11</v>
      </c>
      <c r="J7168" s="21">
        <f t="shared" si="1119"/>
        <v>39746</v>
      </c>
      <c r="K7168" s="21"/>
      <c r="L7168" s="21" t="str">
        <f t="shared" si="1114"/>
        <v>Saturday</v>
      </c>
      <c r="M7168" s="20">
        <f t="shared" si="1115"/>
        <v>10</v>
      </c>
      <c r="N7168" s="19">
        <v>6079.5</v>
      </c>
      <c r="O7168" s="4">
        <f>MATCH(N7168-1,'Supply Data'!$K$12:$K$17)+1</f>
        <v>5</v>
      </c>
      <c r="P7168">
        <f>INDEX('Supply Data'!$L$12:$L$17,'Demand Data'!O7168)</f>
        <v>75</v>
      </c>
      <c r="R7168" t="str">
        <f t="shared" si="1116"/>
        <v>25-Oct-08 Saturday 11</v>
      </c>
    </row>
    <row r="7169" spans="4:18" x14ac:dyDescent="0.35">
      <c r="D7169" s="21">
        <f t="shared" si="1117"/>
        <v>39746.458333315961</v>
      </c>
      <c r="E7169" s="21" t="b">
        <f t="shared" si="1110"/>
        <v>0</v>
      </c>
      <c r="F7169" s="21" t="b">
        <f t="shared" si="1111"/>
        <v>0</v>
      </c>
      <c r="G7169" s="20">
        <f t="shared" si="1112"/>
        <v>1</v>
      </c>
      <c r="H7169" s="20">
        <f t="shared" si="1113"/>
        <v>24</v>
      </c>
      <c r="I7169" s="20">
        <f t="shared" si="1118"/>
        <v>12</v>
      </c>
      <c r="J7169" s="21">
        <f t="shared" si="1119"/>
        <v>39746</v>
      </c>
      <c r="K7169" s="21"/>
      <c r="L7169" s="21" t="str">
        <f t="shared" si="1114"/>
        <v>Saturday</v>
      </c>
      <c r="M7169" s="20">
        <f t="shared" si="1115"/>
        <v>10</v>
      </c>
      <c r="N7169" s="19">
        <v>5862</v>
      </c>
      <c r="O7169" s="4">
        <f>MATCH(N7169-1,'Supply Data'!$K$12:$K$17)+1</f>
        <v>5</v>
      </c>
      <c r="P7169">
        <f>INDEX('Supply Data'!$L$12:$L$17,'Demand Data'!O7169)</f>
        <v>75</v>
      </c>
      <c r="R7169" t="str">
        <f t="shared" si="1116"/>
        <v>25-Oct-08 Saturday 12</v>
      </c>
    </row>
    <row r="7170" spans="4:18" x14ac:dyDescent="0.35">
      <c r="D7170" s="21">
        <f t="shared" si="1117"/>
        <v>39746.499999982625</v>
      </c>
      <c r="E7170" s="21" t="b">
        <f t="shared" si="1110"/>
        <v>0</v>
      </c>
      <c r="F7170" s="21" t="b">
        <f t="shared" si="1111"/>
        <v>0</v>
      </c>
      <c r="G7170" s="20">
        <f t="shared" si="1112"/>
        <v>1</v>
      </c>
      <c r="H7170" s="20">
        <f t="shared" si="1113"/>
        <v>24</v>
      </c>
      <c r="I7170" s="20">
        <f t="shared" si="1118"/>
        <v>13</v>
      </c>
      <c r="J7170" s="21">
        <f t="shared" si="1119"/>
        <v>39746</v>
      </c>
      <c r="K7170" s="21"/>
      <c r="L7170" s="21" t="str">
        <f t="shared" si="1114"/>
        <v>Saturday</v>
      </c>
      <c r="M7170" s="20">
        <f t="shared" si="1115"/>
        <v>10</v>
      </c>
      <c r="N7170" s="19">
        <v>4219.5</v>
      </c>
      <c r="O7170" s="4">
        <f>MATCH(N7170-1,'Supply Data'!$K$12:$K$17)+1</f>
        <v>4</v>
      </c>
      <c r="P7170">
        <f>INDEX('Supply Data'!$L$12:$L$17,'Demand Data'!O7170)</f>
        <v>50</v>
      </c>
      <c r="R7170" t="str">
        <f t="shared" si="1116"/>
        <v>25-Oct-08 Saturday 13</v>
      </c>
    </row>
    <row r="7171" spans="4:18" x14ac:dyDescent="0.35">
      <c r="D7171" s="21">
        <f t="shared" si="1117"/>
        <v>39746.541666649289</v>
      </c>
      <c r="E7171" s="21" t="b">
        <f t="shared" si="1110"/>
        <v>0</v>
      </c>
      <c r="F7171" s="21" t="b">
        <f t="shared" si="1111"/>
        <v>0</v>
      </c>
      <c r="G7171" s="20">
        <f t="shared" si="1112"/>
        <v>1</v>
      </c>
      <c r="H7171" s="20">
        <f t="shared" si="1113"/>
        <v>24</v>
      </c>
      <c r="I7171" s="20">
        <f t="shared" si="1118"/>
        <v>14</v>
      </c>
      <c r="J7171" s="21">
        <f t="shared" si="1119"/>
        <v>39746</v>
      </c>
      <c r="K7171" s="21"/>
      <c r="L7171" s="21" t="str">
        <f t="shared" si="1114"/>
        <v>Saturday</v>
      </c>
      <c r="M7171" s="20">
        <f t="shared" si="1115"/>
        <v>10</v>
      </c>
      <c r="N7171" s="19">
        <v>3975</v>
      </c>
      <c r="O7171" s="4">
        <f>MATCH(N7171-1,'Supply Data'!$K$12:$K$17)+1</f>
        <v>4</v>
      </c>
      <c r="P7171">
        <f>INDEX('Supply Data'!$L$12:$L$17,'Demand Data'!O7171)</f>
        <v>50</v>
      </c>
      <c r="R7171" t="str">
        <f t="shared" si="1116"/>
        <v>25-Oct-08 Saturday 14</v>
      </c>
    </row>
    <row r="7172" spans="4:18" x14ac:dyDescent="0.35">
      <c r="D7172" s="21">
        <f t="shared" si="1117"/>
        <v>39746.583333315953</v>
      </c>
      <c r="E7172" s="21" t="b">
        <f t="shared" si="1110"/>
        <v>0</v>
      </c>
      <c r="F7172" s="21" t="b">
        <f t="shared" si="1111"/>
        <v>0</v>
      </c>
      <c r="G7172" s="20">
        <f t="shared" si="1112"/>
        <v>1</v>
      </c>
      <c r="H7172" s="20">
        <f t="shared" si="1113"/>
        <v>24</v>
      </c>
      <c r="I7172" s="20">
        <f t="shared" si="1118"/>
        <v>15</v>
      </c>
      <c r="J7172" s="21">
        <f t="shared" si="1119"/>
        <v>39746</v>
      </c>
      <c r="K7172" s="21"/>
      <c r="L7172" s="21" t="str">
        <f t="shared" si="1114"/>
        <v>Saturday</v>
      </c>
      <c r="M7172" s="20">
        <f t="shared" si="1115"/>
        <v>10</v>
      </c>
      <c r="N7172" s="19">
        <v>3990</v>
      </c>
      <c r="O7172" s="4">
        <f>MATCH(N7172-1,'Supply Data'!$K$12:$K$17)+1</f>
        <v>4</v>
      </c>
      <c r="P7172">
        <f>INDEX('Supply Data'!$L$12:$L$17,'Demand Data'!O7172)</f>
        <v>50</v>
      </c>
      <c r="R7172" t="str">
        <f t="shared" si="1116"/>
        <v>25-Oct-08 Saturday 15</v>
      </c>
    </row>
    <row r="7173" spans="4:18" x14ac:dyDescent="0.35">
      <c r="D7173" s="21">
        <f t="shared" si="1117"/>
        <v>39746.624999982618</v>
      </c>
      <c r="E7173" s="21" t="b">
        <f t="shared" si="1110"/>
        <v>0</v>
      </c>
      <c r="F7173" s="21" t="b">
        <f t="shared" si="1111"/>
        <v>0</v>
      </c>
      <c r="G7173" s="20">
        <f t="shared" si="1112"/>
        <v>1</v>
      </c>
      <c r="H7173" s="20">
        <f t="shared" si="1113"/>
        <v>24</v>
      </c>
      <c r="I7173" s="20">
        <f t="shared" si="1118"/>
        <v>16</v>
      </c>
      <c r="J7173" s="21">
        <f t="shared" si="1119"/>
        <v>39746</v>
      </c>
      <c r="K7173" s="21"/>
      <c r="L7173" s="21" t="str">
        <f t="shared" si="1114"/>
        <v>Saturday</v>
      </c>
      <c r="M7173" s="20">
        <f t="shared" si="1115"/>
        <v>10</v>
      </c>
      <c r="N7173" s="19">
        <v>3930</v>
      </c>
      <c r="O7173" s="4">
        <f>MATCH(N7173-1,'Supply Data'!$K$12:$K$17)+1</f>
        <v>4</v>
      </c>
      <c r="P7173">
        <f>INDEX('Supply Data'!$L$12:$L$17,'Demand Data'!O7173)</f>
        <v>50</v>
      </c>
      <c r="R7173" t="str">
        <f t="shared" si="1116"/>
        <v>25-Oct-08 Saturday 16</v>
      </c>
    </row>
    <row r="7174" spans="4:18" x14ac:dyDescent="0.35">
      <c r="D7174" s="21">
        <f t="shared" si="1117"/>
        <v>39746.666666649282</v>
      </c>
      <c r="E7174" s="21" t="b">
        <f t="shared" ref="E7174:E7237" si="1120">D7174=$D$2</f>
        <v>0</v>
      </c>
      <c r="F7174" s="21" t="b">
        <f t="shared" ref="F7174:F7237" si="1121">D7174=$E$2</f>
        <v>0</v>
      </c>
      <c r="G7174" s="20">
        <f t="shared" si="1112"/>
        <v>1</v>
      </c>
      <c r="H7174" s="20">
        <f t="shared" si="1113"/>
        <v>24</v>
      </c>
      <c r="I7174" s="20">
        <f t="shared" si="1118"/>
        <v>17</v>
      </c>
      <c r="J7174" s="21">
        <f t="shared" si="1119"/>
        <v>39746</v>
      </c>
      <c r="K7174" s="21"/>
      <c r="L7174" s="21" t="str">
        <f t="shared" si="1114"/>
        <v>Saturday</v>
      </c>
      <c r="M7174" s="20">
        <f t="shared" si="1115"/>
        <v>10</v>
      </c>
      <c r="N7174" s="19">
        <v>4069.5</v>
      </c>
      <c r="O7174" s="4">
        <f>MATCH(N7174-1,'Supply Data'!$K$12:$K$17)+1</f>
        <v>4</v>
      </c>
      <c r="P7174">
        <f>INDEX('Supply Data'!$L$12:$L$17,'Demand Data'!O7174)</f>
        <v>50</v>
      </c>
      <c r="R7174" t="str">
        <f t="shared" si="1116"/>
        <v>25-Oct-08 Saturday 17</v>
      </c>
    </row>
    <row r="7175" spans="4:18" x14ac:dyDescent="0.35">
      <c r="D7175" s="21">
        <f t="shared" si="1117"/>
        <v>39746.708333315946</v>
      </c>
      <c r="E7175" s="21" t="b">
        <f t="shared" si="1120"/>
        <v>0</v>
      </c>
      <c r="F7175" s="21" t="b">
        <f t="shared" si="1121"/>
        <v>0</v>
      </c>
      <c r="G7175" s="20">
        <f t="shared" ref="G7175:G7238" si="1122">IF(E7175,2,IF(F7175,3,1))</f>
        <v>1</v>
      </c>
      <c r="H7175" s="20">
        <f t="shared" ref="H7175:H7238" si="1123">CHOOSE(G7175,24,23,25)</f>
        <v>24</v>
      </c>
      <c r="I7175" s="20">
        <f t="shared" si="1118"/>
        <v>18</v>
      </c>
      <c r="J7175" s="21">
        <f t="shared" si="1119"/>
        <v>39746</v>
      </c>
      <c r="K7175" s="21"/>
      <c r="L7175" s="21" t="str">
        <f t="shared" ref="L7175:L7238" si="1124">TEXT(J7175,"ddddd")</f>
        <v>Saturday</v>
      </c>
      <c r="M7175" s="20">
        <f t="shared" ref="M7175:M7238" si="1125">MONTH(D7175)</f>
        <v>10</v>
      </c>
      <c r="N7175" s="19">
        <v>5049</v>
      </c>
      <c r="O7175" s="4">
        <f>MATCH(N7175-1,'Supply Data'!$K$12:$K$17)+1</f>
        <v>5</v>
      </c>
      <c r="P7175">
        <f>INDEX('Supply Data'!$L$12:$L$17,'Demand Data'!O7175)</f>
        <v>75</v>
      </c>
      <c r="R7175" t="str">
        <f t="shared" ref="R7175:R7238" si="1126">TEXT(D7175,"dd-mmm-yy ddddd")&amp;" "&amp;I7175</f>
        <v>25-Oct-08 Saturday 18</v>
      </c>
    </row>
    <row r="7176" spans="4:18" x14ac:dyDescent="0.35">
      <c r="D7176" s="21">
        <f t="shared" ref="D7176:D7239" si="1127">D7175+1/24</f>
        <v>39746.74999998261</v>
      </c>
      <c r="E7176" s="21" t="b">
        <f t="shared" si="1120"/>
        <v>0</v>
      </c>
      <c r="F7176" s="21" t="b">
        <f t="shared" si="1121"/>
        <v>0</v>
      </c>
      <c r="G7176" s="20">
        <f t="shared" si="1122"/>
        <v>1</v>
      </c>
      <c r="H7176" s="20">
        <f t="shared" si="1123"/>
        <v>24</v>
      </c>
      <c r="I7176" s="20">
        <f t="shared" ref="I7176:I7239" si="1128">IF(I7175&gt;=H7176,1,I7175+1)</f>
        <v>19</v>
      </c>
      <c r="J7176" s="21">
        <f t="shared" ref="J7176:J7239" si="1129">IF(I7176=1,J7175+1,J7175)</f>
        <v>39746</v>
      </c>
      <c r="K7176" s="21"/>
      <c r="L7176" s="21" t="str">
        <f t="shared" si="1124"/>
        <v>Saturday</v>
      </c>
      <c r="M7176" s="20">
        <f t="shared" si="1125"/>
        <v>10</v>
      </c>
      <c r="N7176" s="19">
        <v>5176.5</v>
      </c>
      <c r="O7176" s="4">
        <f>MATCH(N7176-1,'Supply Data'!$K$12:$K$17)+1</f>
        <v>5</v>
      </c>
      <c r="P7176">
        <f>INDEX('Supply Data'!$L$12:$L$17,'Demand Data'!O7176)</f>
        <v>75</v>
      </c>
      <c r="R7176" t="str">
        <f t="shared" si="1126"/>
        <v>25-Oct-08 Saturday 19</v>
      </c>
    </row>
    <row r="7177" spans="4:18" x14ac:dyDescent="0.35">
      <c r="D7177" s="21">
        <f t="shared" si="1127"/>
        <v>39746.791666649275</v>
      </c>
      <c r="E7177" s="21" t="b">
        <f t="shared" si="1120"/>
        <v>0</v>
      </c>
      <c r="F7177" s="21" t="b">
        <f t="shared" si="1121"/>
        <v>0</v>
      </c>
      <c r="G7177" s="20">
        <f t="shared" si="1122"/>
        <v>1</v>
      </c>
      <c r="H7177" s="20">
        <f t="shared" si="1123"/>
        <v>24</v>
      </c>
      <c r="I7177" s="20">
        <f t="shared" si="1128"/>
        <v>20</v>
      </c>
      <c r="J7177" s="21">
        <f t="shared" si="1129"/>
        <v>39746</v>
      </c>
      <c r="K7177" s="21"/>
      <c r="L7177" s="21" t="str">
        <f t="shared" si="1124"/>
        <v>Saturday</v>
      </c>
      <c r="M7177" s="20">
        <f t="shared" si="1125"/>
        <v>10</v>
      </c>
      <c r="N7177" s="19">
        <v>5076</v>
      </c>
      <c r="O7177" s="4">
        <f>MATCH(N7177-1,'Supply Data'!$K$12:$K$17)+1</f>
        <v>5</v>
      </c>
      <c r="P7177">
        <f>INDEX('Supply Data'!$L$12:$L$17,'Demand Data'!O7177)</f>
        <v>75</v>
      </c>
      <c r="R7177" t="str">
        <f t="shared" si="1126"/>
        <v>25-Oct-08 Saturday 20</v>
      </c>
    </row>
    <row r="7178" spans="4:18" x14ac:dyDescent="0.35">
      <c r="D7178" s="21">
        <f t="shared" si="1127"/>
        <v>39746.833333315939</v>
      </c>
      <c r="E7178" s="21" t="b">
        <f t="shared" si="1120"/>
        <v>0</v>
      </c>
      <c r="F7178" s="21" t="b">
        <f t="shared" si="1121"/>
        <v>0</v>
      </c>
      <c r="G7178" s="20">
        <f t="shared" si="1122"/>
        <v>1</v>
      </c>
      <c r="H7178" s="20">
        <f t="shared" si="1123"/>
        <v>24</v>
      </c>
      <c r="I7178" s="20">
        <f t="shared" si="1128"/>
        <v>21</v>
      </c>
      <c r="J7178" s="21">
        <f t="shared" si="1129"/>
        <v>39746</v>
      </c>
      <c r="K7178" s="21"/>
      <c r="L7178" s="21" t="str">
        <f t="shared" si="1124"/>
        <v>Saturday</v>
      </c>
      <c r="M7178" s="20">
        <f t="shared" si="1125"/>
        <v>10</v>
      </c>
      <c r="N7178" s="19">
        <v>4665</v>
      </c>
      <c r="O7178" s="4">
        <f>MATCH(N7178-1,'Supply Data'!$K$12:$K$17)+1</f>
        <v>4</v>
      </c>
      <c r="P7178">
        <f>INDEX('Supply Data'!$L$12:$L$17,'Demand Data'!O7178)</f>
        <v>50</v>
      </c>
      <c r="R7178" t="str">
        <f t="shared" si="1126"/>
        <v>25-Oct-08 Saturday 21</v>
      </c>
    </row>
    <row r="7179" spans="4:18" x14ac:dyDescent="0.35">
      <c r="D7179" s="21">
        <f t="shared" si="1127"/>
        <v>39746.874999982603</v>
      </c>
      <c r="E7179" s="21" t="b">
        <f t="shared" si="1120"/>
        <v>0</v>
      </c>
      <c r="F7179" s="21" t="b">
        <f t="shared" si="1121"/>
        <v>0</v>
      </c>
      <c r="G7179" s="20">
        <f t="shared" si="1122"/>
        <v>1</v>
      </c>
      <c r="H7179" s="20">
        <f t="shared" si="1123"/>
        <v>24</v>
      </c>
      <c r="I7179" s="20">
        <f t="shared" si="1128"/>
        <v>22</v>
      </c>
      <c r="J7179" s="21">
        <f t="shared" si="1129"/>
        <v>39746</v>
      </c>
      <c r="K7179" s="21"/>
      <c r="L7179" s="21" t="str">
        <f t="shared" si="1124"/>
        <v>Saturday</v>
      </c>
      <c r="M7179" s="20">
        <f t="shared" si="1125"/>
        <v>10</v>
      </c>
      <c r="N7179" s="19">
        <v>4518</v>
      </c>
      <c r="O7179" s="4">
        <f>MATCH(N7179-1,'Supply Data'!$K$12:$K$17)+1</f>
        <v>4</v>
      </c>
      <c r="P7179">
        <f>INDEX('Supply Data'!$L$12:$L$17,'Demand Data'!O7179)</f>
        <v>50</v>
      </c>
      <c r="R7179" t="str">
        <f t="shared" si="1126"/>
        <v>25-Oct-08 Saturday 22</v>
      </c>
    </row>
    <row r="7180" spans="4:18" x14ac:dyDescent="0.35">
      <c r="D7180" s="21">
        <f t="shared" si="1127"/>
        <v>39746.916666649267</v>
      </c>
      <c r="E7180" s="21" t="b">
        <f t="shared" si="1120"/>
        <v>0</v>
      </c>
      <c r="F7180" s="21" t="b">
        <f t="shared" si="1121"/>
        <v>0</v>
      </c>
      <c r="G7180" s="20">
        <f t="shared" si="1122"/>
        <v>1</v>
      </c>
      <c r="H7180" s="20">
        <f t="shared" si="1123"/>
        <v>24</v>
      </c>
      <c r="I7180" s="20">
        <f t="shared" si="1128"/>
        <v>23</v>
      </c>
      <c r="J7180" s="21">
        <f t="shared" si="1129"/>
        <v>39746</v>
      </c>
      <c r="K7180" s="21"/>
      <c r="L7180" s="21" t="str">
        <f t="shared" si="1124"/>
        <v>Saturday</v>
      </c>
      <c r="M7180" s="20">
        <f t="shared" si="1125"/>
        <v>10</v>
      </c>
      <c r="N7180" s="19">
        <v>4248</v>
      </c>
      <c r="O7180" s="4">
        <f>MATCH(N7180-1,'Supply Data'!$K$12:$K$17)+1</f>
        <v>4</v>
      </c>
      <c r="P7180">
        <f>INDEX('Supply Data'!$L$12:$L$17,'Demand Data'!O7180)</f>
        <v>50</v>
      </c>
      <c r="R7180" t="str">
        <f t="shared" si="1126"/>
        <v>25-Oct-08 Saturday 23</v>
      </c>
    </row>
    <row r="7181" spans="4:18" x14ac:dyDescent="0.35">
      <c r="D7181" s="21">
        <f t="shared" si="1127"/>
        <v>39746.958333315932</v>
      </c>
      <c r="E7181" s="21" t="b">
        <f t="shared" si="1120"/>
        <v>0</v>
      </c>
      <c r="F7181" s="21" t="b">
        <f t="shared" si="1121"/>
        <v>0</v>
      </c>
      <c r="G7181" s="20">
        <f t="shared" si="1122"/>
        <v>1</v>
      </c>
      <c r="H7181" s="20">
        <f t="shared" si="1123"/>
        <v>24</v>
      </c>
      <c r="I7181" s="20">
        <f t="shared" si="1128"/>
        <v>24</v>
      </c>
      <c r="J7181" s="21">
        <f t="shared" si="1129"/>
        <v>39746</v>
      </c>
      <c r="K7181" s="21"/>
      <c r="L7181" s="21" t="str">
        <f t="shared" si="1124"/>
        <v>Saturday</v>
      </c>
      <c r="M7181" s="20">
        <f t="shared" si="1125"/>
        <v>10</v>
      </c>
      <c r="N7181" s="19">
        <v>4009.5</v>
      </c>
      <c r="O7181" s="4">
        <f>MATCH(N7181-1,'Supply Data'!$K$12:$K$17)+1</f>
        <v>4</v>
      </c>
      <c r="P7181">
        <f>INDEX('Supply Data'!$L$12:$L$17,'Demand Data'!O7181)</f>
        <v>50</v>
      </c>
      <c r="R7181" t="str">
        <f t="shared" si="1126"/>
        <v>25-Oct-08 Saturday 24</v>
      </c>
    </row>
    <row r="7182" spans="4:18" x14ac:dyDescent="0.35">
      <c r="D7182" s="21">
        <f t="shared" si="1127"/>
        <v>39746.999999982596</v>
      </c>
      <c r="E7182" s="21" t="b">
        <f t="shared" si="1120"/>
        <v>0</v>
      </c>
      <c r="F7182" s="21" t="b">
        <f t="shared" si="1121"/>
        <v>0</v>
      </c>
      <c r="G7182" s="20">
        <f t="shared" si="1122"/>
        <v>1</v>
      </c>
      <c r="H7182" s="20">
        <f t="shared" si="1123"/>
        <v>24</v>
      </c>
      <c r="I7182" s="20">
        <f t="shared" si="1128"/>
        <v>1</v>
      </c>
      <c r="J7182" s="21">
        <f t="shared" si="1129"/>
        <v>39747</v>
      </c>
      <c r="K7182" s="21"/>
      <c r="L7182" s="21" t="str">
        <f t="shared" si="1124"/>
        <v>Sunday</v>
      </c>
      <c r="M7182" s="20">
        <f t="shared" si="1125"/>
        <v>10</v>
      </c>
      <c r="N7182" s="19">
        <v>4273.5</v>
      </c>
      <c r="O7182" s="4">
        <f>MATCH(N7182-1,'Supply Data'!$K$12:$K$17)+1</f>
        <v>4</v>
      </c>
      <c r="P7182">
        <f>INDEX('Supply Data'!$L$12:$L$17,'Demand Data'!O7182)</f>
        <v>50</v>
      </c>
      <c r="R7182" t="str">
        <f t="shared" si="1126"/>
        <v>26-Oct-08 Sunday 1</v>
      </c>
    </row>
    <row r="7183" spans="4:18" x14ac:dyDescent="0.35">
      <c r="D7183" s="21">
        <f t="shared" si="1127"/>
        <v>39747.04166664926</v>
      </c>
      <c r="E7183" s="21" t="b">
        <f t="shared" si="1120"/>
        <v>0</v>
      </c>
      <c r="F7183" s="21" t="b">
        <f t="shared" si="1121"/>
        <v>0</v>
      </c>
      <c r="G7183" s="20">
        <f t="shared" si="1122"/>
        <v>1</v>
      </c>
      <c r="H7183" s="20">
        <f t="shared" si="1123"/>
        <v>24</v>
      </c>
      <c r="I7183" s="20">
        <f t="shared" si="1128"/>
        <v>2</v>
      </c>
      <c r="J7183" s="21">
        <f t="shared" si="1129"/>
        <v>39747</v>
      </c>
      <c r="K7183" s="21"/>
      <c r="L7183" s="21" t="str">
        <f t="shared" si="1124"/>
        <v>Sunday</v>
      </c>
      <c r="M7183" s="20">
        <f t="shared" si="1125"/>
        <v>10</v>
      </c>
      <c r="N7183" s="19">
        <v>4186.5</v>
      </c>
      <c r="O7183" s="4">
        <f>MATCH(N7183-1,'Supply Data'!$K$12:$K$17)+1</f>
        <v>4</v>
      </c>
      <c r="P7183">
        <f>INDEX('Supply Data'!$L$12:$L$17,'Demand Data'!O7183)</f>
        <v>50</v>
      </c>
      <c r="R7183" t="str">
        <f t="shared" si="1126"/>
        <v>26-Oct-08 Sunday 2</v>
      </c>
    </row>
    <row r="7184" spans="4:18" x14ac:dyDescent="0.35">
      <c r="D7184" s="21">
        <f t="shared" si="1127"/>
        <v>39747.083333315924</v>
      </c>
      <c r="E7184" s="21" t="b">
        <f t="shared" si="1120"/>
        <v>0</v>
      </c>
      <c r="F7184" s="21" t="b">
        <f t="shared" si="1121"/>
        <v>0</v>
      </c>
      <c r="G7184" s="20">
        <f t="shared" si="1122"/>
        <v>1</v>
      </c>
      <c r="H7184" s="20">
        <f t="shared" si="1123"/>
        <v>24</v>
      </c>
      <c r="I7184" s="20">
        <f t="shared" si="1128"/>
        <v>3</v>
      </c>
      <c r="J7184" s="21">
        <f t="shared" si="1129"/>
        <v>39747</v>
      </c>
      <c r="K7184" s="21"/>
      <c r="L7184" s="21" t="str">
        <f t="shared" si="1124"/>
        <v>Sunday</v>
      </c>
      <c r="M7184" s="20">
        <f t="shared" si="1125"/>
        <v>10</v>
      </c>
      <c r="N7184" s="19">
        <v>4063.5</v>
      </c>
      <c r="O7184" s="4">
        <f>MATCH(N7184-1,'Supply Data'!$K$12:$K$17)+1</f>
        <v>4</v>
      </c>
      <c r="P7184">
        <f>INDEX('Supply Data'!$L$12:$L$17,'Demand Data'!O7184)</f>
        <v>50</v>
      </c>
      <c r="R7184" t="str">
        <f t="shared" si="1126"/>
        <v>26-Oct-08 Sunday 3</v>
      </c>
    </row>
    <row r="7185" spans="4:18" x14ac:dyDescent="0.35">
      <c r="D7185" s="21">
        <f t="shared" si="1127"/>
        <v>39747.124999982589</v>
      </c>
      <c r="E7185" s="21" t="b">
        <f t="shared" si="1120"/>
        <v>0</v>
      </c>
      <c r="F7185" s="21" t="b">
        <f t="shared" si="1121"/>
        <v>0</v>
      </c>
      <c r="G7185" s="20">
        <f t="shared" si="1122"/>
        <v>1</v>
      </c>
      <c r="H7185" s="20">
        <f t="shared" si="1123"/>
        <v>24</v>
      </c>
      <c r="I7185" s="20">
        <f t="shared" si="1128"/>
        <v>4</v>
      </c>
      <c r="J7185" s="21">
        <f t="shared" si="1129"/>
        <v>39747</v>
      </c>
      <c r="K7185" s="21"/>
      <c r="L7185" s="21" t="str">
        <f t="shared" si="1124"/>
        <v>Sunday</v>
      </c>
      <c r="M7185" s="20">
        <f t="shared" si="1125"/>
        <v>10</v>
      </c>
      <c r="N7185" s="19">
        <v>4017</v>
      </c>
      <c r="O7185" s="4">
        <f>MATCH(N7185-1,'Supply Data'!$K$12:$K$17)+1</f>
        <v>4</v>
      </c>
      <c r="P7185">
        <f>INDEX('Supply Data'!$L$12:$L$17,'Demand Data'!O7185)</f>
        <v>50</v>
      </c>
      <c r="R7185" t="str">
        <f t="shared" si="1126"/>
        <v>26-Oct-08 Sunday 4</v>
      </c>
    </row>
    <row r="7186" spans="4:18" x14ac:dyDescent="0.35">
      <c r="D7186" s="21">
        <f t="shared" si="1127"/>
        <v>39747.166666649253</v>
      </c>
      <c r="E7186" s="21" t="b">
        <f t="shared" si="1120"/>
        <v>0</v>
      </c>
      <c r="F7186" s="21" t="b">
        <f t="shared" si="1121"/>
        <v>0</v>
      </c>
      <c r="G7186" s="20">
        <f t="shared" si="1122"/>
        <v>1</v>
      </c>
      <c r="H7186" s="20">
        <f t="shared" si="1123"/>
        <v>24</v>
      </c>
      <c r="I7186" s="20">
        <f t="shared" si="1128"/>
        <v>5</v>
      </c>
      <c r="J7186" s="21">
        <f t="shared" si="1129"/>
        <v>39747</v>
      </c>
      <c r="K7186" s="21"/>
      <c r="L7186" s="21" t="str">
        <f t="shared" si="1124"/>
        <v>Sunday</v>
      </c>
      <c r="M7186" s="20">
        <f t="shared" si="1125"/>
        <v>10</v>
      </c>
      <c r="N7186" s="19">
        <v>4062</v>
      </c>
      <c r="O7186" s="4">
        <f>MATCH(N7186-1,'Supply Data'!$K$12:$K$17)+1</f>
        <v>4</v>
      </c>
      <c r="P7186">
        <f>INDEX('Supply Data'!$L$12:$L$17,'Demand Data'!O7186)</f>
        <v>50</v>
      </c>
      <c r="R7186" t="str">
        <f t="shared" si="1126"/>
        <v>26-Oct-08 Sunday 5</v>
      </c>
    </row>
    <row r="7187" spans="4:18" x14ac:dyDescent="0.35">
      <c r="D7187" s="21">
        <f t="shared" si="1127"/>
        <v>39747.208333315917</v>
      </c>
      <c r="E7187" s="21" t="b">
        <f t="shared" si="1120"/>
        <v>0</v>
      </c>
      <c r="F7187" s="21" t="b">
        <f t="shared" si="1121"/>
        <v>0</v>
      </c>
      <c r="G7187" s="20">
        <f t="shared" si="1122"/>
        <v>1</v>
      </c>
      <c r="H7187" s="20">
        <f t="shared" si="1123"/>
        <v>24</v>
      </c>
      <c r="I7187" s="20">
        <f t="shared" si="1128"/>
        <v>6</v>
      </c>
      <c r="J7187" s="21">
        <f t="shared" si="1129"/>
        <v>39747</v>
      </c>
      <c r="K7187" s="21"/>
      <c r="L7187" s="21" t="str">
        <f t="shared" si="1124"/>
        <v>Sunday</v>
      </c>
      <c r="M7187" s="20">
        <f t="shared" si="1125"/>
        <v>10</v>
      </c>
      <c r="N7187" s="19">
        <v>4024.5</v>
      </c>
      <c r="O7187" s="4">
        <f>MATCH(N7187-1,'Supply Data'!$K$12:$K$17)+1</f>
        <v>4</v>
      </c>
      <c r="P7187">
        <f>INDEX('Supply Data'!$L$12:$L$17,'Demand Data'!O7187)</f>
        <v>50</v>
      </c>
      <c r="R7187" t="str">
        <f t="shared" si="1126"/>
        <v>26-Oct-08 Sunday 6</v>
      </c>
    </row>
    <row r="7188" spans="4:18" x14ac:dyDescent="0.35">
      <c r="D7188" s="21">
        <f t="shared" si="1127"/>
        <v>39747.249999982581</v>
      </c>
      <c r="E7188" s="21" t="b">
        <f t="shared" si="1120"/>
        <v>0</v>
      </c>
      <c r="F7188" s="21" t="b">
        <f t="shared" si="1121"/>
        <v>0</v>
      </c>
      <c r="G7188" s="20">
        <f t="shared" si="1122"/>
        <v>1</v>
      </c>
      <c r="H7188" s="20">
        <f t="shared" si="1123"/>
        <v>24</v>
      </c>
      <c r="I7188" s="20">
        <f t="shared" si="1128"/>
        <v>7</v>
      </c>
      <c r="J7188" s="21">
        <f t="shared" si="1129"/>
        <v>39747</v>
      </c>
      <c r="K7188" s="21"/>
      <c r="L7188" s="21" t="str">
        <f t="shared" si="1124"/>
        <v>Sunday</v>
      </c>
      <c r="M7188" s="20">
        <f t="shared" si="1125"/>
        <v>10</v>
      </c>
      <c r="N7188" s="19">
        <v>4035</v>
      </c>
      <c r="O7188" s="4">
        <f>MATCH(N7188-1,'Supply Data'!$K$12:$K$17)+1</f>
        <v>4</v>
      </c>
      <c r="P7188">
        <f>INDEX('Supply Data'!$L$12:$L$17,'Demand Data'!O7188)</f>
        <v>50</v>
      </c>
      <c r="R7188" t="str">
        <f t="shared" si="1126"/>
        <v>26-Oct-08 Sunday 7</v>
      </c>
    </row>
    <row r="7189" spans="4:18" x14ac:dyDescent="0.35">
      <c r="D7189" s="21">
        <f t="shared" si="1127"/>
        <v>39747.291666649246</v>
      </c>
      <c r="E7189" s="21" t="b">
        <f t="shared" si="1120"/>
        <v>0</v>
      </c>
      <c r="F7189" s="21" t="b">
        <f t="shared" si="1121"/>
        <v>0</v>
      </c>
      <c r="G7189" s="20">
        <f t="shared" si="1122"/>
        <v>1</v>
      </c>
      <c r="H7189" s="20">
        <f t="shared" si="1123"/>
        <v>24</v>
      </c>
      <c r="I7189" s="20">
        <f t="shared" si="1128"/>
        <v>8</v>
      </c>
      <c r="J7189" s="21">
        <f t="shared" si="1129"/>
        <v>39747</v>
      </c>
      <c r="K7189" s="21"/>
      <c r="L7189" s="21" t="str">
        <f t="shared" si="1124"/>
        <v>Sunday</v>
      </c>
      <c r="M7189" s="20">
        <f t="shared" si="1125"/>
        <v>10</v>
      </c>
      <c r="N7189" s="19">
        <v>4486.5</v>
      </c>
      <c r="O7189" s="4">
        <f>MATCH(N7189-1,'Supply Data'!$K$12:$K$17)+1</f>
        <v>4</v>
      </c>
      <c r="P7189">
        <f>INDEX('Supply Data'!$L$12:$L$17,'Demand Data'!O7189)</f>
        <v>50</v>
      </c>
      <c r="R7189" t="str">
        <f t="shared" si="1126"/>
        <v>26-Oct-08 Sunday 8</v>
      </c>
    </row>
    <row r="7190" spans="4:18" x14ac:dyDescent="0.35">
      <c r="D7190" s="21">
        <f t="shared" si="1127"/>
        <v>39747.33333331591</v>
      </c>
      <c r="E7190" s="21" t="b">
        <f t="shared" si="1120"/>
        <v>0</v>
      </c>
      <c r="F7190" s="21" t="b">
        <f t="shared" si="1121"/>
        <v>0</v>
      </c>
      <c r="G7190" s="20">
        <f t="shared" si="1122"/>
        <v>1</v>
      </c>
      <c r="H7190" s="20">
        <f t="shared" si="1123"/>
        <v>24</v>
      </c>
      <c r="I7190" s="20">
        <f t="shared" si="1128"/>
        <v>9</v>
      </c>
      <c r="J7190" s="21">
        <f t="shared" si="1129"/>
        <v>39747</v>
      </c>
      <c r="K7190" s="21"/>
      <c r="L7190" s="21" t="str">
        <f t="shared" si="1124"/>
        <v>Sunday</v>
      </c>
      <c r="M7190" s="20">
        <f t="shared" si="1125"/>
        <v>10</v>
      </c>
      <c r="N7190" s="19">
        <v>4992</v>
      </c>
      <c r="O7190" s="4">
        <f>MATCH(N7190-1,'Supply Data'!$K$12:$K$17)+1</f>
        <v>5</v>
      </c>
      <c r="P7190">
        <f>INDEX('Supply Data'!$L$12:$L$17,'Demand Data'!O7190)</f>
        <v>75</v>
      </c>
      <c r="R7190" t="str">
        <f t="shared" si="1126"/>
        <v>26-Oct-08 Sunday 9</v>
      </c>
    </row>
    <row r="7191" spans="4:18" x14ac:dyDescent="0.35">
      <c r="D7191" s="21">
        <f t="shared" si="1127"/>
        <v>39747.374999982574</v>
      </c>
      <c r="E7191" s="21" t="b">
        <f t="shared" si="1120"/>
        <v>0</v>
      </c>
      <c r="F7191" s="21" t="b">
        <f t="shared" si="1121"/>
        <v>0</v>
      </c>
      <c r="G7191" s="20">
        <f t="shared" si="1122"/>
        <v>1</v>
      </c>
      <c r="H7191" s="20">
        <f t="shared" si="1123"/>
        <v>24</v>
      </c>
      <c r="I7191" s="20">
        <f t="shared" si="1128"/>
        <v>10</v>
      </c>
      <c r="J7191" s="21">
        <f t="shared" si="1129"/>
        <v>39747</v>
      </c>
      <c r="K7191" s="21"/>
      <c r="L7191" s="21" t="str">
        <f t="shared" si="1124"/>
        <v>Sunday</v>
      </c>
      <c r="M7191" s="20">
        <f t="shared" si="1125"/>
        <v>10</v>
      </c>
      <c r="N7191" s="19">
        <v>5311.5</v>
      </c>
      <c r="O7191" s="4">
        <f>MATCH(N7191-1,'Supply Data'!$K$12:$K$17)+1</f>
        <v>5</v>
      </c>
      <c r="P7191">
        <f>INDEX('Supply Data'!$L$12:$L$17,'Demand Data'!O7191)</f>
        <v>75</v>
      </c>
      <c r="R7191" t="str">
        <f t="shared" si="1126"/>
        <v>26-Oct-08 Sunday 10</v>
      </c>
    </row>
    <row r="7192" spans="4:18" x14ac:dyDescent="0.35">
      <c r="D7192" s="21">
        <f t="shared" si="1127"/>
        <v>39747.416666649238</v>
      </c>
      <c r="E7192" s="21" t="b">
        <f t="shared" si="1120"/>
        <v>0</v>
      </c>
      <c r="F7192" s="21" t="b">
        <f t="shared" si="1121"/>
        <v>0</v>
      </c>
      <c r="G7192" s="20">
        <f t="shared" si="1122"/>
        <v>1</v>
      </c>
      <c r="H7192" s="20">
        <f t="shared" si="1123"/>
        <v>24</v>
      </c>
      <c r="I7192" s="20">
        <f t="shared" si="1128"/>
        <v>11</v>
      </c>
      <c r="J7192" s="21">
        <f t="shared" si="1129"/>
        <v>39747</v>
      </c>
      <c r="K7192" s="21"/>
      <c r="L7192" s="21" t="str">
        <f t="shared" si="1124"/>
        <v>Sunday</v>
      </c>
      <c r="M7192" s="20">
        <f t="shared" si="1125"/>
        <v>10</v>
      </c>
      <c r="N7192" s="19">
        <v>5493</v>
      </c>
      <c r="O7192" s="4">
        <f>MATCH(N7192-1,'Supply Data'!$K$12:$K$17)+1</f>
        <v>5</v>
      </c>
      <c r="P7192">
        <f>INDEX('Supply Data'!$L$12:$L$17,'Demand Data'!O7192)</f>
        <v>75</v>
      </c>
      <c r="R7192" t="str">
        <f t="shared" si="1126"/>
        <v>26-Oct-08 Sunday 11</v>
      </c>
    </row>
    <row r="7193" spans="4:18" x14ac:dyDescent="0.35">
      <c r="D7193" s="21">
        <f t="shared" si="1127"/>
        <v>39747.458333315903</v>
      </c>
      <c r="E7193" s="21" t="b">
        <f t="shared" si="1120"/>
        <v>0</v>
      </c>
      <c r="F7193" s="21" t="b">
        <f t="shared" si="1121"/>
        <v>0</v>
      </c>
      <c r="G7193" s="20">
        <f t="shared" si="1122"/>
        <v>1</v>
      </c>
      <c r="H7193" s="20">
        <f t="shared" si="1123"/>
        <v>24</v>
      </c>
      <c r="I7193" s="20">
        <f t="shared" si="1128"/>
        <v>12</v>
      </c>
      <c r="J7193" s="21">
        <f t="shared" si="1129"/>
        <v>39747</v>
      </c>
      <c r="K7193" s="21"/>
      <c r="L7193" s="21" t="str">
        <f t="shared" si="1124"/>
        <v>Sunday</v>
      </c>
      <c r="M7193" s="20">
        <f t="shared" si="1125"/>
        <v>10</v>
      </c>
      <c r="N7193" s="19">
        <v>5259</v>
      </c>
      <c r="O7193" s="4">
        <f>MATCH(N7193-1,'Supply Data'!$K$12:$K$17)+1</f>
        <v>5</v>
      </c>
      <c r="P7193">
        <f>INDEX('Supply Data'!$L$12:$L$17,'Demand Data'!O7193)</f>
        <v>75</v>
      </c>
      <c r="R7193" t="str">
        <f t="shared" si="1126"/>
        <v>26-Oct-08 Sunday 12</v>
      </c>
    </row>
    <row r="7194" spans="4:18" x14ac:dyDescent="0.35">
      <c r="D7194" s="21">
        <f t="shared" si="1127"/>
        <v>39747.499999982567</v>
      </c>
      <c r="E7194" s="21" t="b">
        <f t="shared" si="1120"/>
        <v>0</v>
      </c>
      <c r="F7194" s="21" t="b">
        <f t="shared" si="1121"/>
        <v>0</v>
      </c>
      <c r="G7194" s="20">
        <f t="shared" si="1122"/>
        <v>1</v>
      </c>
      <c r="H7194" s="20">
        <f t="shared" si="1123"/>
        <v>24</v>
      </c>
      <c r="I7194" s="20">
        <f t="shared" si="1128"/>
        <v>13</v>
      </c>
      <c r="J7194" s="21">
        <f t="shared" si="1129"/>
        <v>39747</v>
      </c>
      <c r="K7194" s="21"/>
      <c r="L7194" s="21" t="str">
        <f t="shared" si="1124"/>
        <v>Sunday</v>
      </c>
      <c r="M7194" s="20">
        <f t="shared" si="1125"/>
        <v>10</v>
      </c>
      <c r="N7194" s="19">
        <v>5287.5</v>
      </c>
      <c r="O7194" s="4">
        <f>MATCH(N7194-1,'Supply Data'!$K$12:$K$17)+1</f>
        <v>5</v>
      </c>
      <c r="P7194">
        <f>INDEX('Supply Data'!$L$12:$L$17,'Demand Data'!O7194)</f>
        <v>75</v>
      </c>
      <c r="R7194" t="str">
        <f t="shared" si="1126"/>
        <v>26-Oct-08 Sunday 13</v>
      </c>
    </row>
    <row r="7195" spans="4:18" x14ac:dyDescent="0.35">
      <c r="D7195" s="21">
        <f t="shared" si="1127"/>
        <v>39747.541666649231</v>
      </c>
      <c r="E7195" s="21" t="b">
        <f t="shared" si="1120"/>
        <v>0</v>
      </c>
      <c r="F7195" s="21" t="b">
        <f t="shared" si="1121"/>
        <v>0</v>
      </c>
      <c r="G7195" s="20">
        <f t="shared" si="1122"/>
        <v>1</v>
      </c>
      <c r="H7195" s="20">
        <f t="shared" si="1123"/>
        <v>24</v>
      </c>
      <c r="I7195" s="20">
        <f t="shared" si="1128"/>
        <v>14</v>
      </c>
      <c r="J7195" s="21">
        <f t="shared" si="1129"/>
        <v>39747</v>
      </c>
      <c r="K7195" s="21"/>
      <c r="L7195" s="21" t="str">
        <f t="shared" si="1124"/>
        <v>Sunday</v>
      </c>
      <c r="M7195" s="20">
        <f t="shared" si="1125"/>
        <v>10</v>
      </c>
      <c r="N7195" s="19">
        <v>5304</v>
      </c>
      <c r="O7195" s="4">
        <f>MATCH(N7195-1,'Supply Data'!$K$12:$K$17)+1</f>
        <v>5</v>
      </c>
      <c r="P7195">
        <f>INDEX('Supply Data'!$L$12:$L$17,'Demand Data'!O7195)</f>
        <v>75</v>
      </c>
      <c r="R7195" t="str">
        <f t="shared" si="1126"/>
        <v>26-Oct-08 Sunday 14</v>
      </c>
    </row>
    <row r="7196" spans="4:18" x14ac:dyDescent="0.35">
      <c r="D7196" s="21">
        <f t="shared" si="1127"/>
        <v>39747.583333315895</v>
      </c>
      <c r="E7196" s="21" t="b">
        <f t="shared" si="1120"/>
        <v>0</v>
      </c>
      <c r="F7196" s="21" t="b">
        <f t="shared" si="1121"/>
        <v>0</v>
      </c>
      <c r="G7196" s="20">
        <f t="shared" si="1122"/>
        <v>1</v>
      </c>
      <c r="H7196" s="20">
        <f t="shared" si="1123"/>
        <v>24</v>
      </c>
      <c r="I7196" s="20">
        <f t="shared" si="1128"/>
        <v>15</v>
      </c>
      <c r="J7196" s="21">
        <f t="shared" si="1129"/>
        <v>39747</v>
      </c>
      <c r="K7196" s="21"/>
      <c r="L7196" s="21" t="str">
        <f t="shared" si="1124"/>
        <v>Sunday</v>
      </c>
      <c r="M7196" s="20">
        <f t="shared" si="1125"/>
        <v>10</v>
      </c>
      <c r="N7196" s="19">
        <v>5226</v>
      </c>
      <c r="O7196" s="4">
        <f>MATCH(N7196-1,'Supply Data'!$K$12:$K$17)+1</f>
        <v>5</v>
      </c>
      <c r="P7196">
        <f>INDEX('Supply Data'!$L$12:$L$17,'Demand Data'!O7196)</f>
        <v>75</v>
      </c>
      <c r="R7196" t="str">
        <f t="shared" si="1126"/>
        <v>26-Oct-08 Sunday 15</v>
      </c>
    </row>
    <row r="7197" spans="4:18" x14ac:dyDescent="0.35">
      <c r="D7197" s="21">
        <f t="shared" si="1127"/>
        <v>39747.62499998256</v>
      </c>
      <c r="E7197" s="21" t="b">
        <f t="shared" si="1120"/>
        <v>0</v>
      </c>
      <c r="F7197" s="21" t="b">
        <f t="shared" si="1121"/>
        <v>0</v>
      </c>
      <c r="G7197" s="20">
        <f t="shared" si="1122"/>
        <v>1</v>
      </c>
      <c r="H7197" s="20">
        <f t="shared" si="1123"/>
        <v>24</v>
      </c>
      <c r="I7197" s="20">
        <f t="shared" si="1128"/>
        <v>16</v>
      </c>
      <c r="J7197" s="21">
        <f t="shared" si="1129"/>
        <v>39747</v>
      </c>
      <c r="K7197" s="21"/>
      <c r="L7197" s="21" t="str">
        <f t="shared" si="1124"/>
        <v>Sunday</v>
      </c>
      <c r="M7197" s="20">
        <f t="shared" si="1125"/>
        <v>10</v>
      </c>
      <c r="N7197" s="19">
        <v>5127</v>
      </c>
      <c r="O7197" s="4">
        <f>MATCH(N7197-1,'Supply Data'!$K$12:$K$17)+1</f>
        <v>5</v>
      </c>
      <c r="P7197">
        <f>INDEX('Supply Data'!$L$12:$L$17,'Demand Data'!O7197)</f>
        <v>75</v>
      </c>
      <c r="R7197" t="str">
        <f t="shared" si="1126"/>
        <v>26-Oct-08 Sunday 16</v>
      </c>
    </row>
    <row r="7198" spans="4:18" x14ac:dyDescent="0.35">
      <c r="D7198" s="21">
        <f t="shared" si="1127"/>
        <v>39747.666666649224</v>
      </c>
      <c r="E7198" s="21" t="b">
        <f t="shared" si="1120"/>
        <v>0</v>
      </c>
      <c r="F7198" s="21" t="b">
        <f t="shared" si="1121"/>
        <v>0</v>
      </c>
      <c r="G7198" s="20">
        <f t="shared" si="1122"/>
        <v>1</v>
      </c>
      <c r="H7198" s="20">
        <f t="shared" si="1123"/>
        <v>24</v>
      </c>
      <c r="I7198" s="20">
        <f t="shared" si="1128"/>
        <v>17</v>
      </c>
      <c r="J7198" s="21">
        <f t="shared" si="1129"/>
        <v>39747</v>
      </c>
      <c r="K7198" s="21"/>
      <c r="L7198" s="21" t="str">
        <f t="shared" si="1124"/>
        <v>Sunday</v>
      </c>
      <c r="M7198" s="20">
        <f t="shared" si="1125"/>
        <v>10</v>
      </c>
      <c r="N7198" s="19">
        <v>4998</v>
      </c>
      <c r="O7198" s="4">
        <f>MATCH(N7198-1,'Supply Data'!$K$12:$K$17)+1</f>
        <v>5</v>
      </c>
      <c r="P7198">
        <f>INDEX('Supply Data'!$L$12:$L$17,'Demand Data'!O7198)</f>
        <v>75</v>
      </c>
      <c r="R7198" t="str">
        <f t="shared" si="1126"/>
        <v>26-Oct-08 Sunday 17</v>
      </c>
    </row>
    <row r="7199" spans="4:18" x14ac:dyDescent="0.35">
      <c r="D7199" s="21">
        <f t="shared" si="1127"/>
        <v>39747.708333315888</v>
      </c>
      <c r="E7199" s="21" t="b">
        <f t="shared" si="1120"/>
        <v>0</v>
      </c>
      <c r="F7199" s="21" t="b">
        <f t="shared" si="1121"/>
        <v>0</v>
      </c>
      <c r="G7199" s="20">
        <f t="shared" si="1122"/>
        <v>1</v>
      </c>
      <c r="H7199" s="20">
        <f t="shared" si="1123"/>
        <v>24</v>
      </c>
      <c r="I7199" s="20">
        <f t="shared" si="1128"/>
        <v>18</v>
      </c>
      <c r="J7199" s="21">
        <f t="shared" si="1129"/>
        <v>39747</v>
      </c>
      <c r="K7199" s="21"/>
      <c r="L7199" s="21" t="str">
        <f t="shared" si="1124"/>
        <v>Sunday</v>
      </c>
      <c r="M7199" s="20">
        <f t="shared" si="1125"/>
        <v>10</v>
      </c>
      <c r="N7199" s="19">
        <v>5647.5</v>
      </c>
      <c r="O7199" s="4">
        <f>MATCH(N7199-1,'Supply Data'!$K$12:$K$17)+1</f>
        <v>5</v>
      </c>
      <c r="P7199">
        <f>INDEX('Supply Data'!$L$12:$L$17,'Demand Data'!O7199)</f>
        <v>75</v>
      </c>
      <c r="R7199" t="str">
        <f t="shared" si="1126"/>
        <v>26-Oct-08 Sunday 18</v>
      </c>
    </row>
    <row r="7200" spans="4:18" x14ac:dyDescent="0.35">
      <c r="D7200" s="21">
        <f t="shared" si="1127"/>
        <v>39747.749999982552</v>
      </c>
      <c r="E7200" s="21" t="b">
        <f t="shared" si="1120"/>
        <v>0</v>
      </c>
      <c r="F7200" s="21" t="b">
        <f t="shared" si="1121"/>
        <v>0</v>
      </c>
      <c r="G7200" s="20">
        <f t="shared" si="1122"/>
        <v>1</v>
      </c>
      <c r="H7200" s="20">
        <f t="shared" si="1123"/>
        <v>24</v>
      </c>
      <c r="I7200" s="20">
        <f t="shared" si="1128"/>
        <v>19</v>
      </c>
      <c r="J7200" s="21">
        <f t="shared" si="1129"/>
        <v>39747</v>
      </c>
      <c r="K7200" s="21"/>
      <c r="L7200" s="21" t="str">
        <f t="shared" si="1124"/>
        <v>Sunday</v>
      </c>
      <c r="M7200" s="20">
        <f t="shared" si="1125"/>
        <v>10</v>
      </c>
      <c r="N7200" s="19">
        <v>5706</v>
      </c>
      <c r="O7200" s="4">
        <f>MATCH(N7200-1,'Supply Data'!$K$12:$K$17)+1</f>
        <v>5</v>
      </c>
      <c r="P7200">
        <f>INDEX('Supply Data'!$L$12:$L$17,'Demand Data'!O7200)</f>
        <v>75</v>
      </c>
      <c r="R7200" t="str">
        <f t="shared" si="1126"/>
        <v>26-Oct-08 Sunday 19</v>
      </c>
    </row>
    <row r="7201" spans="4:18" x14ac:dyDescent="0.35">
      <c r="D7201" s="21">
        <f t="shared" si="1127"/>
        <v>39747.791666649216</v>
      </c>
      <c r="E7201" s="21" t="b">
        <f t="shared" si="1120"/>
        <v>0</v>
      </c>
      <c r="F7201" s="21" t="b">
        <f t="shared" si="1121"/>
        <v>0</v>
      </c>
      <c r="G7201" s="20">
        <f t="shared" si="1122"/>
        <v>1</v>
      </c>
      <c r="H7201" s="20">
        <f t="shared" si="1123"/>
        <v>24</v>
      </c>
      <c r="I7201" s="20">
        <f t="shared" si="1128"/>
        <v>20</v>
      </c>
      <c r="J7201" s="21">
        <f t="shared" si="1129"/>
        <v>39747</v>
      </c>
      <c r="K7201" s="21"/>
      <c r="L7201" s="21" t="str">
        <f t="shared" si="1124"/>
        <v>Sunday</v>
      </c>
      <c r="M7201" s="20">
        <f t="shared" si="1125"/>
        <v>10</v>
      </c>
      <c r="N7201" s="19">
        <v>5590.5</v>
      </c>
      <c r="O7201" s="4">
        <f>MATCH(N7201-1,'Supply Data'!$K$12:$K$17)+1</f>
        <v>5</v>
      </c>
      <c r="P7201">
        <f>INDEX('Supply Data'!$L$12:$L$17,'Demand Data'!O7201)</f>
        <v>75</v>
      </c>
      <c r="R7201" t="str">
        <f t="shared" si="1126"/>
        <v>26-Oct-08 Sunday 20</v>
      </c>
    </row>
    <row r="7202" spans="4:18" x14ac:dyDescent="0.35">
      <c r="D7202" s="21">
        <f t="shared" si="1127"/>
        <v>39747.833333315881</v>
      </c>
      <c r="E7202" s="21" t="b">
        <f t="shared" si="1120"/>
        <v>0</v>
      </c>
      <c r="F7202" s="21" t="b">
        <f t="shared" si="1121"/>
        <v>0</v>
      </c>
      <c r="G7202" s="20">
        <f t="shared" si="1122"/>
        <v>1</v>
      </c>
      <c r="H7202" s="20">
        <f t="shared" si="1123"/>
        <v>24</v>
      </c>
      <c r="I7202" s="20">
        <f t="shared" si="1128"/>
        <v>21</v>
      </c>
      <c r="J7202" s="21">
        <f t="shared" si="1129"/>
        <v>39747</v>
      </c>
      <c r="K7202" s="21"/>
      <c r="L7202" s="21" t="str">
        <f t="shared" si="1124"/>
        <v>Sunday</v>
      </c>
      <c r="M7202" s="20">
        <f t="shared" si="1125"/>
        <v>10</v>
      </c>
      <c r="N7202" s="19">
        <v>4665</v>
      </c>
      <c r="O7202" s="4">
        <f>MATCH(N7202-1,'Supply Data'!$K$12:$K$17)+1</f>
        <v>4</v>
      </c>
      <c r="P7202">
        <f>INDEX('Supply Data'!$L$12:$L$17,'Demand Data'!O7202)</f>
        <v>50</v>
      </c>
      <c r="R7202" t="str">
        <f t="shared" si="1126"/>
        <v>26-Oct-08 Sunday 21</v>
      </c>
    </row>
    <row r="7203" spans="4:18" x14ac:dyDescent="0.35">
      <c r="D7203" s="21">
        <f t="shared" si="1127"/>
        <v>39747.874999982545</v>
      </c>
      <c r="E7203" s="21" t="b">
        <f t="shared" si="1120"/>
        <v>0</v>
      </c>
      <c r="F7203" s="21" t="b">
        <f t="shared" si="1121"/>
        <v>0</v>
      </c>
      <c r="G7203" s="20">
        <f t="shared" si="1122"/>
        <v>1</v>
      </c>
      <c r="H7203" s="20">
        <f t="shared" si="1123"/>
        <v>24</v>
      </c>
      <c r="I7203" s="20">
        <f t="shared" si="1128"/>
        <v>22</v>
      </c>
      <c r="J7203" s="21">
        <f t="shared" si="1129"/>
        <v>39747</v>
      </c>
      <c r="K7203" s="21"/>
      <c r="L7203" s="21" t="str">
        <f t="shared" si="1124"/>
        <v>Sunday</v>
      </c>
      <c r="M7203" s="20">
        <f t="shared" si="1125"/>
        <v>10</v>
      </c>
      <c r="N7203" s="19">
        <v>4518</v>
      </c>
      <c r="O7203" s="4">
        <f>MATCH(N7203-1,'Supply Data'!$K$12:$K$17)+1</f>
        <v>4</v>
      </c>
      <c r="P7203">
        <f>INDEX('Supply Data'!$L$12:$L$17,'Demand Data'!O7203)</f>
        <v>50</v>
      </c>
      <c r="R7203" t="str">
        <f t="shared" si="1126"/>
        <v>26-Oct-08 Sunday 22</v>
      </c>
    </row>
    <row r="7204" spans="4:18" x14ac:dyDescent="0.35">
      <c r="D7204" s="21">
        <f t="shared" si="1127"/>
        <v>39747.916666649209</v>
      </c>
      <c r="E7204" s="21" t="b">
        <f t="shared" si="1120"/>
        <v>0</v>
      </c>
      <c r="F7204" s="21" t="b">
        <f t="shared" si="1121"/>
        <v>0</v>
      </c>
      <c r="G7204" s="20">
        <f t="shared" si="1122"/>
        <v>1</v>
      </c>
      <c r="H7204" s="20">
        <f t="shared" si="1123"/>
        <v>24</v>
      </c>
      <c r="I7204" s="20">
        <f t="shared" si="1128"/>
        <v>23</v>
      </c>
      <c r="J7204" s="21">
        <f t="shared" si="1129"/>
        <v>39747</v>
      </c>
      <c r="K7204" s="21"/>
      <c r="L7204" s="21" t="str">
        <f t="shared" si="1124"/>
        <v>Sunday</v>
      </c>
      <c r="M7204" s="20">
        <f t="shared" si="1125"/>
        <v>10</v>
      </c>
      <c r="N7204" s="19">
        <v>4248</v>
      </c>
      <c r="O7204" s="4">
        <f>MATCH(N7204-1,'Supply Data'!$K$12:$K$17)+1</f>
        <v>4</v>
      </c>
      <c r="P7204">
        <f>INDEX('Supply Data'!$L$12:$L$17,'Demand Data'!O7204)</f>
        <v>50</v>
      </c>
      <c r="R7204" t="str">
        <f t="shared" si="1126"/>
        <v>26-Oct-08 Sunday 23</v>
      </c>
    </row>
    <row r="7205" spans="4:18" x14ac:dyDescent="0.35">
      <c r="D7205" s="21">
        <f t="shared" si="1127"/>
        <v>39747.958333315873</v>
      </c>
      <c r="E7205" s="21" t="b">
        <f t="shared" si="1120"/>
        <v>0</v>
      </c>
      <c r="F7205" s="21" t="b">
        <f t="shared" si="1121"/>
        <v>0</v>
      </c>
      <c r="G7205" s="20">
        <f t="shared" si="1122"/>
        <v>1</v>
      </c>
      <c r="H7205" s="20">
        <f t="shared" si="1123"/>
        <v>24</v>
      </c>
      <c r="I7205" s="20">
        <f t="shared" si="1128"/>
        <v>24</v>
      </c>
      <c r="J7205" s="21">
        <f t="shared" si="1129"/>
        <v>39747</v>
      </c>
      <c r="K7205" s="21"/>
      <c r="L7205" s="21" t="str">
        <f t="shared" si="1124"/>
        <v>Sunday</v>
      </c>
      <c r="M7205" s="20">
        <f t="shared" si="1125"/>
        <v>10</v>
      </c>
      <c r="N7205" s="19">
        <v>4009.5</v>
      </c>
      <c r="O7205" s="4">
        <f>MATCH(N7205-1,'Supply Data'!$K$12:$K$17)+1</f>
        <v>4</v>
      </c>
      <c r="P7205">
        <f>INDEX('Supply Data'!$L$12:$L$17,'Demand Data'!O7205)</f>
        <v>50</v>
      </c>
      <c r="R7205" t="str">
        <f t="shared" si="1126"/>
        <v>26-Oct-08 Sunday 24</v>
      </c>
    </row>
    <row r="7206" spans="4:18" x14ac:dyDescent="0.35">
      <c r="D7206" s="21">
        <f t="shared" si="1127"/>
        <v>39747.999999982538</v>
      </c>
      <c r="E7206" s="21" t="b">
        <f t="shared" si="1120"/>
        <v>0</v>
      </c>
      <c r="F7206" s="21" t="b">
        <f t="shared" si="1121"/>
        <v>0</v>
      </c>
      <c r="G7206" s="20">
        <f t="shared" si="1122"/>
        <v>1</v>
      </c>
      <c r="H7206" s="20">
        <f t="shared" si="1123"/>
        <v>24</v>
      </c>
      <c r="I7206" s="20">
        <f t="shared" si="1128"/>
        <v>1</v>
      </c>
      <c r="J7206" s="21">
        <f t="shared" si="1129"/>
        <v>39748</v>
      </c>
      <c r="K7206" s="21"/>
      <c r="L7206" s="21" t="str">
        <f t="shared" si="1124"/>
        <v>Monday</v>
      </c>
      <c r="M7206" s="20">
        <f t="shared" si="1125"/>
        <v>10</v>
      </c>
      <c r="N7206" s="19">
        <v>4149</v>
      </c>
      <c r="O7206" s="4">
        <f>MATCH(N7206-1,'Supply Data'!$K$12:$K$17)+1</f>
        <v>4</v>
      </c>
      <c r="P7206">
        <f>INDEX('Supply Data'!$L$12:$L$17,'Demand Data'!O7206)</f>
        <v>50</v>
      </c>
      <c r="R7206" t="str">
        <f t="shared" si="1126"/>
        <v>27-Oct-08 Monday 1</v>
      </c>
    </row>
    <row r="7207" spans="4:18" x14ac:dyDescent="0.35">
      <c r="D7207" s="21">
        <f t="shared" si="1127"/>
        <v>39748.041666649202</v>
      </c>
      <c r="E7207" s="21" t="b">
        <f t="shared" si="1120"/>
        <v>0</v>
      </c>
      <c r="F7207" s="21" t="b">
        <f t="shared" si="1121"/>
        <v>0</v>
      </c>
      <c r="G7207" s="20">
        <f t="shared" si="1122"/>
        <v>1</v>
      </c>
      <c r="H7207" s="20">
        <f t="shared" si="1123"/>
        <v>24</v>
      </c>
      <c r="I7207" s="20">
        <f t="shared" si="1128"/>
        <v>2</v>
      </c>
      <c r="J7207" s="21">
        <f t="shared" si="1129"/>
        <v>39748</v>
      </c>
      <c r="K7207" s="21"/>
      <c r="L7207" s="21" t="str">
        <f t="shared" si="1124"/>
        <v>Monday</v>
      </c>
      <c r="M7207" s="20">
        <f t="shared" si="1125"/>
        <v>10</v>
      </c>
      <c r="N7207" s="19">
        <v>4101</v>
      </c>
      <c r="O7207" s="4">
        <f>MATCH(N7207-1,'Supply Data'!$K$12:$K$17)+1</f>
        <v>4</v>
      </c>
      <c r="P7207">
        <f>INDEX('Supply Data'!$L$12:$L$17,'Demand Data'!O7207)</f>
        <v>50</v>
      </c>
      <c r="R7207" t="str">
        <f t="shared" si="1126"/>
        <v>27-Oct-08 Monday 2</v>
      </c>
    </row>
    <row r="7208" spans="4:18" x14ac:dyDescent="0.35">
      <c r="D7208" s="21">
        <f t="shared" si="1127"/>
        <v>39748.083333315866</v>
      </c>
      <c r="E7208" s="21" t="b">
        <f t="shared" si="1120"/>
        <v>0</v>
      </c>
      <c r="F7208" s="21" t="b">
        <f t="shared" si="1121"/>
        <v>0</v>
      </c>
      <c r="G7208" s="20">
        <f t="shared" si="1122"/>
        <v>1</v>
      </c>
      <c r="H7208" s="20">
        <f t="shared" si="1123"/>
        <v>24</v>
      </c>
      <c r="I7208" s="20">
        <f t="shared" si="1128"/>
        <v>3</v>
      </c>
      <c r="J7208" s="21">
        <f t="shared" si="1129"/>
        <v>39748</v>
      </c>
      <c r="K7208" s="21"/>
      <c r="L7208" s="21" t="str">
        <f t="shared" si="1124"/>
        <v>Monday</v>
      </c>
      <c r="M7208" s="20">
        <f t="shared" si="1125"/>
        <v>10</v>
      </c>
      <c r="N7208" s="19">
        <v>3922.5</v>
      </c>
      <c r="O7208" s="4">
        <f>MATCH(N7208-1,'Supply Data'!$K$12:$K$17)+1</f>
        <v>4</v>
      </c>
      <c r="P7208">
        <f>INDEX('Supply Data'!$L$12:$L$17,'Demand Data'!O7208)</f>
        <v>50</v>
      </c>
      <c r="R7208" t="str">
        <f t="shared" si="1126"/>
        <v>27-Oct-08 Monday 3</v>
      </c>
    </row>
    <row r="7209" spans="4:18" x14ac:dyDescent="0.35">
      <c r="D7209" s="21">
        <f t="shared" si="1127"/>
        <v>39748.12499998253</v>
      </c>
      <c r="E7209" s="21" t="b">
        <f t="shared" si="1120"/>
        <v>0</v>
      </c>
      <c r="F7209" s="21" t="b">
        <f t="shared" si="1121"/>
        <v>0</v>
      </c>
      <c r="G7209" s="20">
        <f t="shared" si="1122"/>
        <v>1</v>
      </c>
      <c r="H7209" s="20">
        <f t="shared" si="1123"/>
        <v>24</v>
      </c>
      <c r="I7209" s="20">
        <f t="shared" si="1128"/>
        <v>4</v>
      </c>
      <c r="J7209" s="21">
        <f t="shared" si="1129"/>
        <v>39748</v>
      </c>
      <c r="K7209" s="21"/>
      <c r="L7209" s="21" t="str">
        <f t="shared" si="1124"/>
        <v>Monday</v>
      </c>
      <c r="M7209" s="20">
        <f t="shared" si="1125"/>
        <v>10</v>
      </c>
      <c r="N7209" s="19">
        <v>3895.5</v>
      </c>
      <c r="O7209" s="4">
        <f>MATCH(N7209-1,'Supply Data'!$K$12:$K$17)+1</f>
        <v>4</v>
      </c>
      <c r="P7209">
        <f>INDEX('Supply Data'!$L$12:$L$17,'Demand Data'!O7209)</f>
        <v>50</v>
      </c>
      <c r="R7209" t="str">
        <f t="shared" si="1126"/>
        <v>27-Oct-08 Monday 4</v>
      </c>
    </row>
    <row r="7210" spans="4:18" x14ac:dyDescent="0.35">
      <c r="D7210" s="21">
        <f t="shared" si="1127"/>
        <v>39748.166666649195</v>
      </c>
      <c r="E7210" s="21" t="b">
        <f t="shared" si="1120"/>
        <v>0</v>
      </c>
      <c r="F7210" s="21" t="b">
        <f t="shared" si="1121"/>
        <v>0</v>
      </c>
      <c r="G7210" s="20">
        <f t="shared" si="1122"/>
        <v>1</v>
      </c>
      <c r="H7210" s="20">
        <f t="shared" si="1123"/>
        <v>24</v>
      </c>
      <c r="I7210" s="20">
        <f t="shared" si="1128"/>
        <v>5</v>
      </c>
      <c r="J7210" s="21">
        <f t="shared" si="1129"/>
        <v>39748</v>
      </c>
      <c r="K7210" s="21"/>
      <c r="L7210" s="21" t="str">
        <f t="shared" si="1124"/>
        <v>Monday</v>
      </c>
      <c r="M7210" s="20">
        <f t="shared" si="1125"/>
        <v>10</v>
      </c>
      <c r="N7210" s="19">
        <v>3829.5</v>
      </c>
      <c r="O7210" s="4">
        <f>MATCH(N7210-1,'Supply Data'!$K$12:$K$17)+1</f>
        <v>4</v>
      </c>
      <c r="P7210">
        <f>INDEX('Supply Data'!$L$12:$L$17,'Demand Data'!O7210)</f>
        <v>50</v>
      </c>
      <c r="R7210" t="str">
        <f t="shared" si="1126"/>
        <v>27-Oct-08 Monday 5</v>
      </c>
    </row>
    <row r="7211" spans="4:18" x14ac:dyDescent="0.35">
      <c r="D7211" s="21">
        <f t="shared" si="1127"/>
        <v>39748.208333315859</v>
      </c>
      <c r="E7211" s="21" t="b">
        <f t="shared" si="1120"/>
        <v>0</v>
      </c>
      <c r="F7211" s="21" t="b">
        <f t="shared" si="1121"/>
        <v>0</v>
      </c>
      <c r="G7211" s="20">
        <f t="shared" si="1122"/>
        <v>1</v>
      </c>
      <c r="H7211" s="20">
        <f t="shared" si="1123"/>
        <v>24</v>
      </c>
      <c r="I7211" s="20">
        <f t="shared" si="1128"/>
        <v>6</v>
      </c>
      <c r="J7211" s="21">
        <f t="shared" si="1129"/>
        <v>39748</v>
      </c>
      <c r="K7211" s="21"/>
      <c r="L7211" s="21" t="str">
        <f t="shared" si="1124"/>
        <v>Monday</v>
      </c>
      <c r="M7211" s="20">
        <f t="shared" si="1125"/>
        <v>10</v>
      </c>
      <c r="N7211" s="19">
        <v>3772.5</v>
      </c>
      <c r="O7211" s="4">
        <f>MATCH(N7211-1,'Supply Data'!$K$12:$K$17)+1</f>
        <v>4</v>
      </c>
      <c r="P7211">
        <f>INDEX('Supply Data'!$L$12:$L$17,'Demand Data'!O7211)</f>
        <v>50</v>
      </c>
      <c r="R7211" t="str">
        <f t="shared" si="1126"/>
        <v>27-Oct-08 Monday 6</v>
      </c>
    </row>
    <row r="7212" spans="4:18" x14ac:dyDescent="0.35">
      <c r="D7212" s="21">
        <f t="shared" si="1127"/>
        <v>39748.249999982523</v>
      </c>
      <c r="E7212" s="21" t="b">
        <f t="shared" si="1120"/>
        <v>0</v>
      </c>
      <c r="F7212" s="21" t="b">
        <f t="shared" si="1121"/>
        <v>0</v>
      </c>
      <c r="G7212" s="20">
        <f t="shared" si="1122"/>
        <v>1</v>
      </c>
      <c r="H7212" s="20">
        <f t="shared" si="1123"/>
        <v>24</v>
      </c>
      <c r="I7212" s="20">
        <f t="shared" si="1128"/>
        <v>7</v>
      </c>
      <c r="J7212" s="21">
        <f t="shared" si="1129"/>
        <v>39748</v>
      </c>
      <c r="K7212" s="21"/>
      <c r="L7212" s="21" t="str">
        <f t="shared" si="1124"/>
        <v>Monday</v>
      </c>
      <c r="M7212" s="20">
        <f t="shared" si="1125"/>
        <v>10</v>
      </c>
      <c r="N7212" s="19">
        <v>3630</v>
      </c>
      <c r="O7212" s="4">
        <f>MATCH(N7212-1,'Supply Data'!$K$12:$K$17)+1</f>
        <v>4</v>
      </c>
      <c r="P7212">
        <f>INDEX('Supply Data'!$L$12:$L$17,'Demand Data'!O7212)</f>
        <v>50</v>
      </c>
      <c r="R7212" t="str">
        <f t="shared" si="1126"/>
        <v>27-Oct-08 Monday 7</v>
      </c>
    </row>
    <row r="7213" spans="4:18" x14ac:dyDescent="0.35">
      <c r="D7213" s="21">
        <f t="shared" si="1127"/>
        <v>39748.291666649187</v>
      </c>
      <c r="E7213" s="21" t="b">
        <f t="shared" si="1120"/>
        <v>0</v>
      </c>
      <c r="F7213" s="21" t="b">
        <f t="shared" si="1121"/>
        <v>0</v>
      </c>
      <c r="G7213" s="20">
        <f t="shared" si="1122"/>
        <v>1</v>
      </c>
      <c r="H7213" s="20">
        <f t="shared" si="1123"/>
        <v>24</v>
      </c>
      <c r="I7213" s="20">
        <f t="shared" si="1128"/>
        <v>8</v>
      </c>
      <c r="J7213" s="21">
        <f t="shared" si="1129"/>
        <v>39748</v>
      </c>
      <c r="K7213" s="21"/>
      <c r="L7213" s="21" t="str">
        <f t="shared" si="1124"/>
        <v>Monday</v>
      </c>
      <c r="M7213" s="20">
        <f t="shared" si="1125"/>
        <v>10</v>
      </c>
      <c r="N7213" s="19">
        <v>3687</v>
      </c>
      <c r="O7213" s="4">
        <f>MATCH(N7213-1,'Supply Data'!$K$12:$K$17)+1</f>
        <v>4</v>
      </c>
      <c r="P7213">
        <f>INDEX('Supply Data'!$L$12:$L$17,'Demand Data'!O7213)</f>
        <v>50</v>
      </c>
      <c r="R7213" t="str">
        <f t="shared" si="1126"/>
        <v>27-Oct-08 Monday 8</v>
      </c>
    </row>
    <row r="7214" spans="4:18" x14ac:dyDescent="0.35">
      <c r="D7214" s="21">
        <f t="shared" si="1127"/>
        <v>39748.333333315852</v>
      </c>
      <c r="E7214" s="21" t="b">
        <f t="shared" si="1120"/>
        <v>0</v>
      </c>
      <c r="F7214" s="21" t="b">
        <f t="shared" si="1121"/>
        <v>0</v>
      </c>
      <c r="G7214" s="20">
        <f t="shared" si="1122"/>
        <v>1</v>
      </c>
      <c r="H7214" s="20">
        <f t="shared" si="1123"/>
        <v>24</v>
      </c>
      <c r="I7214" s="20">
        <f t="shared" si="1128"/>
        <v>9</v>
      </c>
      <c r="J7214" s="21">
        <f t="shared" si="1129"/>
        <v>39748</v>
      </c>
      <c r="K7214" s="21"/>
      <c r="L7214" s="21" t="str">
        <f t="shared" si="1124"/>
        <v>Monday</v>
      </c>
      <c r="M7214" s="20">
        <f t="shared" si="1125"/>
        <v>10</v>
      </c>
      <c r="N7214" s="19">
        <v>3870</v>
      </c>
      <c r="O7214" s="4">
        <f>MATCH(N7214-1,'Supply Data'!$K$12:$K$17)+1</f>
        <v>4</v>
      </c>
      <c r="P7214">
        <f>INDEX('Supply Data'!$L$12:$L$17,'Demand Data'!O7214)</f>
        <v>50</v>
      </c>
      <c r="R7214" t="str">
        <f t="shared" si="1126"/>
        <v>27-Oct-08 Monday 9</v>
      </c>
    </row>
    <row r="7215" spans="4:18" x14ac:dyDescent="0.35">
      <c r="D7215" s="21">
        <f t="shared" si="1127"/>
        <v>39748.374999982516</v>
      </c>
      <c r="E7215" s="21" t="b">
        <f t="shared" si="1120"/>
        <v>0</v>
      </c>
      <c r="F7215" s="21" t="b">
        <f t="shared" si="1121"/>
        <v>0</v>
      </c>
      <c r="G7215" s="20">
        <f t="shared" si="1122"/>
        <v>1</v>
      </c>
      <c r="H7215" s="20">
        <f t="shared" si="1123"/>
        <v>24</v>
      </c>
      <c r="I7215" s="20">
        <f t="shared" si="1128"/>
        <v>10</v>
      </c>
      <c r="J7215" s="21">
        <f t="shared" si="1129"/>
        <v>39748</v>
      </c>
      <c r="K7215" s="21"/>
      <c r="L7215" s="21" t="str">
        <f t="shared" si="1124"/>
        <v>Monday</v>
      </c>
      <c r="M7215" s="20">
        <f t="shared" si="1125"/>
        <v>10</v>
      </c>
      <c r="N7215" s="19">
        <v>4110</v>
      </c>
      <c r="O7215" s="4">
        <f>MATCH(N7215-1,'Supply Data'!$K$12:$K$17)+1</f>
        <v>4</v>
      </c>
      <c r="P7215">
        <f>INDEX('Supply Data'!$L$12:$L$17,'Demand Data'!O7215)</f>
        <v>50</v>
      </c>
      <c r="R7215" t="str">
        <f t="shared" si="1126"/>
        <v>27-Oct-08 Monday 10</v>
      </c>
    </row>
    <row r="7216" spans="4:18" x14ac:dyDescent="0.35">
      <c r="D7216" s="21">
        <f t="shared" si="1127"/>
        <v>39748.41666664918</v>
      </c>
      <c r="E7216" s="21" t="b">
        <f t="shared" si="1120"/>
        <v>0</v>
      </c>
      <c r="F7216" s="21" t="b">
        <f t="shared" si="1121"/>
        <v>0</v>
      </c>
      <c r="G7216" s="20">
        <f t="shared" si="1122"/>
        <v>1</v>
      </c>
      <c r="H7216" s="20">
        <f t="shared" si="1123"/>
        <v>24</v>
      </c>
      <c r="I7216" s="20">
        <f t="shared" si="1128"/>
        <v>11</v>
      </c>
      <c r="J7216" s="21">
        <f t="shared" si="1129"/>
        <v>39748</v>
      </c>
      <c r="K7216" s="21"/>
      <c r="L7216" s="21" t="str">
        <f t="shared" si="1124"/>
        <v>Monday</v>
      </c>
      <c r="M7216" s="20">
        <f t="shared" si="1125"/>
        <v>10</v>
      </c>
      <c r="N7216" s="19">
        <v>4267.5</v>
      </c>
      <c r="O7216" s="4">
        <f>MATCH(N7216-1,'Supply Data'!$K$12:$K$17)+1</f>
        <v>4</v>
      </c>
      <c r="P7216">
        <f>INDEX('Supply Data'!$L$12:$L$17,'Demand Data'!O7216)</f>
        <v>50</v>
      </c>
      <c r="R7216" t="str">
        <f t="shared" si="1126"/>
        <v>27-Oct-08 Monday 11</v>
      </c>
    </row>
    <row r="7217" spans="4:18" x14ac:dyDescent="0.35">
      <c r="D7217" s="21">
        <f t="shared" si="1127"/>
        <v>39748.458333315844</v>
      </c>
      <c r="E7217" s="21" t="b">
        <f t="shared" si="1120"/>
        <v>0</v>
      </c>
      <c r="F7217" s="21" t="b">
        <f t="shared" si="1121"/>
        <v>0</v>
      </c>
      <c r="G7217" s="20">
        <f t="shared" si="1122"/>
        <v>1</v>
      </c>
      <c r="H7217" s="20">
        <f t="shared" si="1123"/>
        <v>24</v>
      </c>
      <c r="I7217" s="20">
        <f t="shared" si="1128"/>
        <v>12</v>
      </c>
      <c r="J7217" s="21">
        <f t="shared" si="1129"/>
        <v>39748</v>
      </c>
      <c r="K7217" s="21"/>
      <c r="L7217" s="21" t="str">
        <f t="shared" si="1124"/>
        <v>Monday</v>
      </c>
      <c r="M7217" s="20">
        <f t="shared" si="1125"/>
        <v>10</v>
      </c>
      <c r="N7217" s="19">
        <v>4264.5</v>
      </c>
      <c r="O7217" s="4">
        <f>MATCH(N7217-1,'Supply Data'!$K$12:$K$17)+1</f>
        <v>4</v>
      </c>
      <c r="P7217">
        <f>INDEX('Supply Data'!$L$12:$L$17,'Demand Data'!O7217)</f>
        <v>50</v>
      </c>
      <c r="R7217" t="str">
        <f t="shared" si="1126"/>
        <v>27-Oct-08 Monday 12</v>
      </c>
    </row>
    <row r="7218" spans="4:18" x14ac:dyDescent="0.35">
      <c r="D7218" s="21">
        <f t="shared" si="1127"/>
        <v>39748.499999982509</v>
      </c>
      <c r="E7218" s="21" t="b">
        <f t="shared" si="1120"/>
        <v>0</v>
      </c>
      <c r="F7218" s="21" t="b">
        <f t="shared" si="1121"/>
        <v>0</v>
      </c>
      <c r="G7218" s="20">
        <f t="shared" si="1122"/>
        <v>1</v>
      </c>
      <c r="H7218" s="20">
        <f t="shared" si="1123"/>
        <v>24</v>
      </c>
      <c r="I7218" s="20">
        <f t="shared" si="1128"/>
        <v>13</v>
      </c>
      <c r="J7218" s="21">
        <f t="shared" si="1129"/>
        <v>39748</v>
      </c>
      <c r="K7218" s="21"/>
      <c r="L7218" s="21" t="str">
        <f t="shared" si="1124"/>
        <v>Monday</v>
      </c>
      <c r="M7218" s="20">
        <f t="shared" si="1125"/>
        <v>10</v>
      </c>
      <c r="N7218" s="19">
        <v>4219.5</v>
      </c>
      <c r="O7218" s="4">
        <f>MATCH(N7218-1,'Supply Data'!$K$12:$K$17)+1</f>
        <v>4</v>
      </c>
      <c r="P7218">
        <f>INDEX('Supply Data'!$L$12:$L$17,'Demand Data'!O7218)</f>
        <v>50</v>
      </c>
      <c r="R7218" t="str">
        <f t="shared" si="1126"/>
        <v>27-Oct-08 Monday 13</v>
      </c>
    </row>
    <row r="7219" spans="4:18" x14ac:dyDescent="0.35">
      <c r="D7219" s="21">
        <f t="shared" si="1127"/>
        <v>39748.541666649173</v>
      </c>
      <c r="E7219" s="21" t="b">
        <f t="shared" si="1120"/>
        <v>0</v>
      </c>
      <c r="F7219" s="21" t="b">
        <f t="shared" si="1121"/>
        <v>0</v>
      </c>
      <c r="G7219" s="20">
        <f t="shared" si="1122"/>
        <v>1</v>
      </c>
      <c r="H7219" s="20">
        <f t="shared" si="1123"/>
        <v>24</v>
      </c>
      <c r="I7219" s="20">
        <f t="shared" si="1128"/>
        <v>14</v>
      </c>
      <c r="J7219" s="21">
        <f t="shared" si="1129"/>
        <v>39748</v>
      </c>
      <c r="K7219" s="21"/>
      <c r="L7219" s="21" t="str">
        <f t="shared" si="1124"/>
        <v>Monday</v>
      </c>
      <c r="M7219" s="20">
        <f t="shared" si="1125"/>
        <v>10</v>
      </c>
      <c r="N7219" s="19">
        <v>3975</v>
      </c>
      <c r="O7219" s="4">
        <f>MATCH(N7219-1,'Supply Data'!$K$12:$K$17)+1</f>
        <v>4</v>
      </c>
      <c r="P7219">
        <f>INDEX('Supply Data'!$L$12:$L$17,'Demand Data'!O7219)</f>
        <v>50</v>
      </c>
      <c r="R7219" t="str">
        <f t="shared" si="1126"/>
        <v>27-Oct-08 Monday 14</v>
      </c>
    </row>
    <row r="7220" spans="4:18" x14ac:dyDescent="0.35">
      <c r="D7220" s="21">
        <f t="shared" si="1127"/>
        <v>39748.583333315837</v>
      </c>
      <c r="E7220" s="21" t="b">
        <f t="shared" si="1120"/>
        <v>0</v>
      </c>
      <c r="F7220" s="21" t="b">
        <f t="shared" si="1121"/>
        <v>0</v>
      </c>
      <c r="G7220" s="20">
        <f t="shared" si="1122"/>
        <v>1</v>
      </c>
      <c r="H7220" s="20">
        <f t="shared" si="1123"/>
        <v>24</v>
      </c>
      <c r="I7220" s="20">
        <f t="shared" si="1128"/>
        <v>15</v>
      </c>
      <c r="J7220" s="21">
        <f t="shared" si="1129"/>
        <v>39748</v>
      </c>
      <c r="K7220" s="21"/>
      <c r="L7220" s="21" t="str">
        <f t="shared" si="1124"/>
        <v>Monday</v>
      </c>
      <c r="M7220" s="20">
        <f t="shared" si="1125"/>
        <v>10</v>
      </c>
      <c r="N7220" s="19">
        <v>3990</v>
      </c>
      <c r="O7220" s="4">
        <f>MATCH(N7220-1,'Supply Data'!$K$12:$K$17)+1</f>
        <v>4</v>
      </c>
      <c r="P7220">
        <f>INDEX('Supply Data'!$L$12:$L$17,'Demand Data'!O7220)</f>
        <v>50</v>
      </c>
      <c r="R7220" t="str">
        <f t="shared" si="1126"/>
        <v>27-Oct-08 Monday 15</v>
      </c>
    </row>
    <row r="7221" spans="4:18" x14ac:dyDescent="0.35">
      <c r="D7221" s="21">
        <f t="shared" si="1127"/>
        <v>39748.624999982501</v>
      </c>
      <c r="E7221" s="21" t="b">
        <f t="shared" si="1120"/>
        <v>0</v>
      </c>
      <c r="F7221" s="21" t="b">
        <f t="shared" si="1121"/>
        <v>0</v>
      </c>
      <c r="G7221" s="20">
        <f t="shared" si="1122"/>
        <v>1</v>
      </c>
      <c r="H7221" s="20">
        <f t="shared" si="1123"/>
        <v>24</v>
      </c>
      <c r="I7221" s="20">
        <f t="shared" si="1128"/>
        <v>16</v>
      </c>
      <c r="J7221" s="21">
        <f t="shared" si="1129"/>
        <v>39748</v>
      </c>
      <c r="K7221" s="21"/>
      <c r="L7221" s="21" t="str">
        <f t="shared" si="1124"/>
        <v>Monday</v>
      </c>
      <c r="M7221" s="20">
        <f t="shared" si="1125"/>
        <v>10</v>
      </c>
      <c r="N7221" s="19">
        <v>3930</v>
      </c>
      <c r="O7221" s="4">
        <f>MATCH(N7221-1,'Supply Data'!$K$12:$K$17)+1</f>
        <v>4</v>
      </c>
      <c r="P7221">
        <f>INDEX('Supply Data'!$L$12:$L$17,'Demand Data'!O7221)</f>
        <v>50</v>
      </c>
      <c r="R7221" t="str">
        <f t="shared" si="1126"/>
        <v>27-Oct-08 Monday 16</v>
      </c>
    </row>
    <row r="7222" spans="4:18" x14ac:dyDescent="0.35">
      <c r="D7222" s="21">
        <f t="shared" si="1127"/>
        <v>39748.666666649166</v>
      </c>
      <c r="E7222" s="21" t="b">
        <f t="shared" si="1120"/>
        <v>0</v>
      </c>
      <c r="F7222" s="21" t="b">
        <f t="shared" si="1121"/>
        <v>0</v>
      </c>
      <c r="G7222" s="20">
        <f t="shared" si="1122"/>
        <v>1</v>
      </c>
      <c r="H7222" s="20">
        <f t="shared" si="1123"/>
        <v>24</v>
      </c>
      <c r="I7222" s="20">
        <f t="shared" si="1128"/>
        <v>17</v>
      </c>
      <c r="J7222" s="21">
        <f t="shared" si="1129"/>
        <v>39748</v>
      </c>
      <c r="K7222" s="21"/>
      <c r="L7222" s="21" t="str">
        <f t="shared" si="1124"/>
        <v>Monday</v>
      </c>
      <c r="M7222" s="20">
        <f t="shared" si="1125"/>
        <v>10</v>
      </c>
      <c r="N7222" s="19">
        <v>4069.5</v>
      </c>
      <c r="O7222" s="4">
        <f>MATCH(N7222-1,'Supply Data'!$K$12:$K$17)+1</f>
        <v>4</v>
      </c>
      <c r="P7222">
        <f>INDEX('Supply Data'!$L$12:$L$17,'Demand Data'!O7222)</f>
        <v>50</v>
      </c>
      <c r="R7222" t="str">
        <f t="shared" si="1126"/>
        <v>27-Oct-08 Monday 17</v>
      </c>
    </row>
    <row r="7223" spans="4:18" x14ac:dyDescent="0.35">
      <c r="D7223" s="21">
        <f t="shared" si="1127"/>
        <v>39748.70833331583</v>
      </c>
      <c r="E7223" s="21" t="b">
        <f t="shared" si="1120"/>
        <v>0</v>
      </c>
      <c r="F7223" s="21" t="b">
        <f t="shared" si="1121"/>
        <v>0</v>
      </c>
      <c r="G7223" s="20">
        <f t="shared" si="1122"/>
        <v>1</v>
      </c>
      <c r="H7223" s="20">
        <f t="shared" si="1123"/>
        <v>24</v>
      </c>
      <c r="I7223" s="20">
        <f t="shared" si="1128"/>
        <v>18</v>
      </c>
      <c r="J7223" s="21">
        <f t="shared" si="1129"/>
        <v>39748</v>
      </c>
      <c r="K7223" s="21"/>
      <c r="L7223" s="21" t="str">
        <f t="shared" si="1124"/>
        <v>Monday</v>
      </c>
      <c r="M7223" s="20">
        <f t="shared" si="1125"/>
        <v>10</v>
      </c>
      <c r="N7223" s="19">
        <v>5049</v>
      </c>
      <c r="O7223" s="4">
        <f>MATCH(N7223-1,'Supply Data'!$K$12:$K$17)+1</f>
        <v>5</v>
      </c>
      <c r="P7223">
        <f>INDEX('Supply Data'!$L$12:$L$17,'Demand Data'!O7223)</f>
        <v>75</v>
      </c>
      <c r="R7223" t="str">
        <f t="shared" si="1126"/>
        <v>27-Oct-08 Monday 18</v>
      </c>
    </row>
    <row r="7224" spans="4:18" x14ac:dyDescent="0.35">
      <c r="D7224" s="21">
        <f t="shared" si="1127"/>
        <v>39748.749999982494</v>
      </c>
      <c r="E7224" s="21" t="b">
        <f t="shared" si="1120"/>
        <v>0</v>
      </c>
      <c r="F7224" s="21" t="b">
        <f t="shared" si="1121"/>
        <v>0</v>
      </c>
      <c r="G7224" s="20">
        <f t="shared" si="1122"/>
        <v>1</v>
      </c>
      <c r="H7224" s="20">
        <f t="shared" si="1123"/>
        <v>24</v>
      </c>
      <c r="I7224" s="20">
        <f t="shared" si="1128"/>
        <v>19</v>
      </c>
      <c r="J7224" s="21">
        <f t="shared" si="1129"/>
        <v>39748</v>
      </c>
      <c r="K7224" s="21"/>
      <c r="L7224" s="21" t="str">
        <f t="shared" si="1124"/>
        <v>Monday</v>
      </c>
      <c r="M7224" s="20">
        <f t="shared" si="1125"/>
        <v>10</v>
      </c>
      <c r="N7224" s="19">
        <v>5176.5</v>
      </c>
      <c r="O7224" s="4">
        <f>MATCH(N7224-1,'Supply Data'!$K$12:$K$17)+1</f>
        <v>5</v>
      </c>
      <c r="P7224">
        <f>INDEX('Supply Data'!$L$12:$L$17,'Demand Data'!O7224)</f>
        <v>75</v>
      </c>
      <c r="R7224" t="str">
        <f t="shared" si="1126"/>
        <v>27-Oct-08 Monday 19</v>
      </c>
    </row>
    <row r="7225" spans="4:18" x14ac:dyDescent="0.35">
      <c r="D7225" s="21">
        <f t="shared" si="1127"/>
        <v>39748.791666649158</v>
      </c>
      <c r="E7225" s="21" t="b">
        <f t="shared" si="1120"/>
        <v>0</v>
      </c>
      <c r="F7225" s="21" t="b">
        <f t="shared" si="1121"/>
        <v>0</v>
      </c>
      <c r="G7225" s="20">
        <f t="shared" si="1122"/>
        <v>1</v>
      </c>
      <c r="H7225" s="20">
        <f t="shared" si="1123"/>
        <v>24</v>
      </c>
      <c r="I7225" s="20">
        <f t="shared" si="1128"/>
        <v>20</v>
      </c>
      <c r="J7225" s="21">
        <f t="shared" si="1129"/>
        <v>39748</v>
      </c>
      <c r="K7225" s="21"/>
      <c r="L7225" s="21" t="str">
        <f t="shared" si="1124"/>
        <v>Monday</v>
      </c>
      <c r="M7225" s="20">
        <f t="shared" si="1125"/>
        <v>10</v>
      </c>
      <c r="N7225" s="19">
        <v>5076</v>
      </c>
      <c r="O7225" s="4">
        <f>MATCH(N7225-1,'Supply Data'!$K$12:$K$17)+1</f>
        <v>5</v>
      </c>
      <c r="P7225">
        <f>INDEX('Supply Data'!$L$12:$L$17,'Demand Data'!O7225)</f>
        <v>75</v>
      </c>
      <c r="R7225" t="str">
        <f t="shared" si="1126"/>
        <v>27-Oct-08 Monday 20</v>
      </c>
    </row>
    <row r="7226" spans="4:18" x14ac:dyDescent="0.35">
      <c r="D7226" s="21">
        <f t="shared" si="1127"/>
        <v>39748.833333315823</v>
      </c>
      <c r="E7226" s="21" t="b">
        <f t="shared" si="1120"/>
        <v>0</v>
      </c>
      <c r="F7226" s="21" t="b">
        <f t="shared" si="1121"/>
        <v>0</v>
      </c>
      <c r="G7226" s="20">
        <f t="shared" si="1122"/>
        <v>1</v>
      </c>
      <c r="H7226" s="20">
        <f t="shared" si="1123"/>
        <v>24</v>
      </c>
      <c r="I7226" s="20">
        <f t="shared" si="1128"/>
        <v>21</v>
      </c>
      <c r="J7226" s="21">
        <f t="shared" si="1129"/>
        <v>39748</v>
      </c>
      <c r="K7226" s="21"/>
      <c r="L7226" s="21" t="str">
        <f t="shared" si="1124"/>
        <v>Monday</v>
      </c>
      <c r="M7226" s="20">
        <f t="shared" si="1125"/>
        <v>10</v>
      </c>
      <c r="N7226" s="19">
        <v>4665</v>
      </c>
      <c r="O7226" s="4">
        <f>MATCH(N7226-1,'Supply Data'!$K$12:$K$17)+1</f>
        <v>4</v>
      </c>
      <c r="P7226">
        <f>INDEX('Supply Data'!$L$12:$L$17,'Demand Data'!O7226)</f>
        <v>50</v>
      </c>
      <c r="R7226" t="str">
        <f t="shared" si="1126"/>
        <v>27-Oct-08 Monday 21</v>
      </c>
    </row>
    <row r="7227" spans="4:18" x14ac:dyDescent="0.35">
      <c r="D7227" s="21">
        <f t="shared" si="1127"/>
        <v>39748.874999982487</v>
      </c>
      <c r="E7227" s="21" t="b">
        <f t="shared" si="1120"/>
        <v>0</v>
      </c>
      <c r="F7227" s="21" t="b">
        <f t="shared" si="1121"/>
        <v>0</v>
      </c>
      <c r="G7227" s="20">
        <f t="shared" si="1122"/>
        <v>1</v>
      </c>
      <c r="H7227" s="20">
        <f t="shared" si="1123"/>
        <v>24</v>
      </c>
      <c r="I7227" s="20">
        <f t="shared" si="1128"/>
        <v>22</v>
      </c>
      <c r="J7227" s="21">
        <f t="shared" si="1129"/>
        <v>39748</v>
      </c>
      <c r="K7227" s="21"/>
      <c r="L7227" s="21" t="str">
        <f t="shared" si="1124"/>
        <v>Monday</v>
      </c>
      <c r="M7227" s="20">
        <f t="shared" si="1125"/>
        <v>10</v>
      </c>
      <c r="N7227" s="19">
        <v>4518</v>
      </c>
      <c r="O7227" s="4">
        <f>MATCH(N7227-1,'Supply Data'!$K$12:$K$17)+1</f>
        <v>4</v>
      </c>
      <c r="P7227">
        <f>INDEX('Supply Data'!$L$12:$L$17,'Demand Data'!O7227)</f>
        <v>50</v>
      </c>
      <c r="R7227" t="str">
        <f t="shared" si="1126"/>
        <v>27-Oct-08 Monday 22</v>
      </c>
    </row>
    <row r="7228" spans="4:18" x14ac:dyDescent="0.35">
      <c r="D7228" s="21">
        <f t="shared" si="1127"/>
        <v>39748.916666649151</v>
      </c>
      <c r="E7228" s="21" t="b">
        <f t="shared" si="1120"/>
        <v>0</v>
      </c>
      <c r="F7228" s="21" t="b">
        <f t="shared" si="1121"/>
        <v>0</v>
      </c>
      <c r="G7228" s="20">
        <f t="shared" si="1122"/>
        <v>1</v>
      </c>
      <c r="H7228" s="20">
        <f t="shared" si="1123"/>
        <v>24</v>
      </c>
      <c r="I7228" s="20">
        <f t="shared" si="1128"/>
        <v>23</v>
      </c>
      <c r="J7228" s="21">
        <f t="shared" si="1129"/>
        <v>39748</v>
      </c>
      <c r="K7228" s="21"/>
      <c r="L7228" s="21" t="str">
        <f t="shared" si="1124"/>
        <v>Monday</v>
      </c>
      <c r="M7228" s="20">
        <f t="shared" si="1125"/>
        <v>10</v>
      </c>
      <c r="N7228" s="19">
        <v>4248</v>
      </c>
      <c r="O7228" s="4">
        <f>MATCH(N7228-1,'Supply Data'!$K$12:$K$17)+1</f>
        <v>4</v>
      </c>
      <c r="P7228">
        <f>INDEX('Supply Data'!$L$12:$L$17,'Demand Data'!O7228)</f>
        <v>50</v>
      </c>
      <c r="R7228" t="str">
        <f t="shared" si="1126"/>
        <v>27-Oct-08 Monday 23</v>
      </c>
    </row>
    <row r="7229" spans="4:18" x14ac:dyDescent="0.35">
      <c r="D7229" s="21">
        <f t="shared" si="1127"/>
        <v>39748.958333315815</v>
      </c>
      <c r="E7229" s="21" t="b">
        <f t="shared" si="1120"/>
        <v>0</v>
      </c>
      <c r="F7229" s="21" t="b">
        <f t="shared" si="1121"/>
        <v>0</v>
      </c>
      <c r="G7229" s="20">
        <f t="shared" si="1122"/>
        <v>1</v>
      </c>
      <c r="H7229" s="20">
        <f t="shared" si="1123"/>
        <v>24</v>
      </c>
      <c r="I7229" s="20">
        <f t="shared" si="1128"/>
        <v>24</v>
      </c>
      <c r="J7229" s="21">
        <f t="shared" si="1129"/>
        <v>39748</v>
      </c>
      <c r="K7229" s="21"/>
      <c r="L7229" s="21" t="str">
        <f t="shared" si="1124"/>
        <v>Monday</v>
      </c>
      <c r="M7229" s="20">
        <f t="shared" si="1125"/>
        <v>10</v>
      </c>
      <c r="N7229" s="19">
        <v>4009.5</v>
      </c>
      <c r="O7229" s="4">
        <f>MATCH(N7229-1,'Supply Data'!$K$12:$K$17)+1</f>
        <v>4</v>
      </c>
      <c r="P7229">
        <f>INDEX('Supply Data'!$L$12:$L$17,'Demand Data'!O7229)</f>
        <v>50</v>
      </c>
      <c r="R7229" t="str">
        <f t="shared" si="1126"/>
        <v>27-Oct-08 Monday 24</v>
      </c>
    </row>
    <row r="7230" spans="4:18" x14ac:dyDescent="0.35">
      <c r="D7230" s="21">
        <f t="shared" si="1127"/>
        <v>39748.999999982479</v>
      </c>
      <c r="E7230" s="21" t="b">
        <f t="shared" si="1120"/>
        <v>0</v>
      </c>
      <c r="F7230" s="21" t="b">
        <f t="shared" si="1121"/>
        <v>0</v>
      </c>
      <c r="G7230" s="20">
        <f t="shared" si="1122"/>
        <v>1</v>
      </c>
      <c r="H7230" s="20">
        <f t="shared" si="1123"/>
        <v>24</v>
      </c>
      <c r="I7230" s="20">
        <f t="shared" si="1128"/>
        <v>1</v>
      </c>
      <c r="J7230" s="21">
        <f t="shared" si="1129"/>
        <v>39749</v>
      </c>
      <c r="K7230" s="21"/>
      <c r="L7230" s="21" t="str">
        <f t="shared" si="1124"/>
        <v>Tuesday</v>
      </c>
      <c r="M7230" s="20">
        <f t="shared" si="1125"/>
        <v>10</v>
      </c>
      <c r="N7230" s="19">
        <v>3867</v>
      </c>
      <c r="O7230" s="4">
        <f>MATCH(N7230-1,'Supply Data'!$K$12:$K$17)+1</f>
        <v>4</v>
      </c>
      <c r="P7230">
        <f>INDEX('Supply Data'!$L$12:$L$17,'Demand Data'!O7230)</f>
        <v>50</v>
      </c>
      <c r="R7230" t="str">
        <f t="shared" si="1126"/>
        <v>28-Oct-08 Tuesday 1</v>
      </c>
    </row>
    <row r="7231" spans="4:18" x14ac:dyDescent="0.35">
      <c r="D7231" s="21">
        <f t="shared" si="1127"/>
        <v>39749.041666649144</v>
      </c>
      <c r="E7231" s="21" t="b">
        <f t="shared" si="1120"/>
        <v>0</v>
      </c>
      <c r="F7231" s="21" t="b">
        <f t="shared" si="1121"/>
        <v>0</v>
      </c>
      <c r="G7231" s="20">
        <f t="shared" si="1122"/>
        <v>1</v>
      </c>
      <c r="H7231" s="20">
        <f t="shared" si="1123"/>
        <v>24</v>
      </c>
      <c r="I7231" s="20">
        <f t="shared" si="1128"/>
        <v>2</v>
      </c>
      <c r="J7231" s="21">
        <f t="shared" si="1129"/>
        <v>39749</v>
      </c>
      <c r="K7231" s="21"/>
      <c r="L7231" s="21" t="str">
        <f t="shared" si="1124"/>
        <v>Tuesday</v>
      </c>
      <c r="M7231" s="20">
        <f t="shared" si="1125"/>
        <v>10</v>
      </c>
      <c r="N7231" s="19">
        <v>3745.5</v>
      </c>
      <c r="O7231" s="4">
        <f>MATCH(N7231-1,'Supply Data'!$K$12:$K$17)+1</f>
        <v>4</v>
      </c>
      <c r="P7231">
        <f>INDEX('Supply Data'!$L$12:$L$17,'Demand Data'!O7231)</f>
        <v>50</v>
      </c>
      <c r="R7231" t="str">
        <f t="shared" si="1126"/>
        <v>28-Oct-08 Tuesday 2</v>
      </c>
    </row>
    <row r="7232" spans="4:18" x14ac:dyDescent="0.35">
      <c r="D7232" s="21">
        <f t="shared" si="1127"/>
        <v>39749.083333315808</v>
      </c>
      <c r="E7232" s="21" t="b">
        <f t="shared" si="1120"/>
        <v>0</v>
      </c>
      <c r="F7232" s="21" t="b">
        <f t="shared" si="1121"/>
        <v>0</v>
      </c>
      <c r="G7232" s="20">
        <f t="shared" si="1122"/>
        <v>1</v>
      </c>
      <c r="H7232" s="20">
        <f t="shared" si="1123"/>
        <v>24</v>
      </c>
      <c r="I7232" s="20">
        <f t="shared" si="1128"/>
        <v>3</v>
      </c>
      <c r="J7232" s="21">
        <f t="shared" si="1129"/>
        <v>39749</v>
      </c>
      <c r="K7232" s="21"/>
      <c r="L7232" s="21" t="str">
        <f t="shared" si="1124"/>
        <v>Tuesday</v>
      </c>
      <c r="M7232" s="20">
        <f t="shared" si="1125"/>
        <v>10</v>
      </c>
      <c r="N7232" s="19">
        <v>3645</v>
      </c>
      <c r="O7232" s="4">
        <f>MATCH(N7232-1,'Supply Data'!$K$12:$K$17)+1</f>
        <v>4</v>
      </c>
      <c r="P7232">
        <f>INDEX('Supply Data'!$L$12:$L$17,'Demand Data'!O7232)</f>
        <v>50</v>
      </c>
      <c r="R7232" t="str">
        <f t="shared" si="1126"/>
        <v>28-Oct-08 Tuesday 3</v>
      </c>
    </row>
    <row r="7233" spans="4:18" x14ac:dyDescent="0.35">
      <c r="D7233" s="21">
        <f t="shared" si="1127"/>
        <v>39749.124999982472</v>
      </c>
      <c r="E7233" s="21" t="b">
        <f t="shared" si="1120"/>
        <v>0</v>
      </c>
      <c r="F7233" s="21" t="b">
        <f t="shared" si="1121"/>
        <v>0</v>
      </c>
      <c r="G7233" s="20">
        <f t="shared" si="1122"/>
        <v>1</v>
      </c>
      <c r="H7233" s="20">
        <f t="shared" si="1123"/>
        <v>24</v>
      </c>
      <c r="I7233" s="20">
        <f t="shared" si="1128"/>
        <v>4</v>
      </c>
      <c r="J7233" s="21">
        <f t="shared" si="1129"/>
        <v>39749</v>
      </c>
      <c r="K7233" s="21"/>
      <c r="L7233" s="21" t="str">
        <f t="shared" si="1124"/>
        <v>Tuesday</v>
      </c>
      <c r="M7233" s="20">
        <f t="shared" si="1125"/>
        <v>10</v>
      </c>
      <c r="N7233" s="19">
        <v>3706.5</v>
      </c>
      <c r="O7233" s="4">
        <f>MATCH(N7233-1,'Supply Data'!$K$12:$K$17)+1</f>
        <v>4</v>
      </c>
      <c r="P7233">
        <f>INDEX('Supply Data'!$L$12:$L$17,'Demand Data'!O7233)</f>
        <v>50</v>
      </c>
      <c r="R7233" t="str">
        <f t="shared" si="1126"/>
        <v>28-Oct-08 Tuesday 4</v>
      </c>
    </row>
    <row r="7234" spans="4:18" x14ac:dyDescent="0.35">
      <c r="D7234" s="21">
        <f t="shared" si="1127"/>
        <v>39749.166666649136</v>
      </c>
      <c r="E7234" s="21" t="b">
        <f t="shared" si="1120"/>
        <v>0</v>
      </c>
      <c r="F7234" s="21" t="b">
        <f t="shared" si="1121"/>
        <v>0</v>
      </c>
      <c r="G7234" s="20">
        <f t="shared" si="1122"/>
        <v>1</v>
      </c>
      <c r="H7234" s="20">
        <f t="shared" si="1123"/>
        <v>24</v>
      </c>
      <c r="I7234" s="20">
        <f t="shared" si="1128"/>
        <v>5</v>
      </c>
      <c r="J7234" s="21">
        <f t="shared" si="1129"/>
        <v>39749</v>
      </c>
      <c r="K7234" s="21"/>
      <c r="L7234" s="21" t="str">
        <f t="shared" si="1124"/>
        <v>Tuesday</v>
      </c>
      <c r="M7234" s="20">
        <f t="shared" si="1125"/>
        <v>10</v>
      </c>
      <c r="N7234" s="19">
        <v>3868.5</v>
      </c>
      <c r="O7234" s="4">
        <f>MATCH(N7234-1,'Supply Data'!$K$12:$K$17)+1</f>
        <v>4</v>
      </c>
      <c r="P7234">
        <f>INDEX('Supply Data'!$L$12:$L$17,'Demand Data'!O7234)</f>
        <v>50</v>
      </c>
      <c r="R7234" t="str">
        <f t="shared" si="1126"/>
        <v>28-Oct-08 Tuesday 5</v>
      </c>
    </row>
    <row r="7235" spans="4:18" x14ac:dyDescent="0.35">
      <c r="D7235" s="21">
        <f t="shared" si="1127"/>
        <v>39749.208333315801</v>
      </c>
      <c r="E7235" s="21" t="b">
        <f t="shared" si="1120"/>
        <v>0</v>
      </c>
      <c r="F7235" s="21" t="b">
        <f t="shared" si="1121"/>
        <v>0</v>
      </c>
      <c r="G7235" s="20">
        <f t="shared" si="1122"/>
        <v>1</v>
      </c>
      <c r="H7235" s="20">
        <f t="shared" si="1123"/>
        <v>24</v>
      </c>
      <c r="I7235" s="20">
        <f t="shared" si="1128"/>
        <v>6</v>
      </c>
      <c r="J7235" s="21">
        <f t="shared" si="1129"/>
        <v>39749</v>
      </c>
      <c r="K7235" s="21"/>
      <c r="L7235" s="21" t="str">
        <f t="shared" si="1124"/>
        <v>Tuesday</v>
      </c>
      <c r="M7235" s="20">
        <f t="shared" si="1125"/>
        <v>10</v>
      </c>
      <c r="N7235" s="19">
        <v>4104</v>
      </c>
      <c r="O7235" s="4">
        <f>MATCH(N7235-1,'Supply Data'!$K$12:$K$17)+1</f>
        <v>4</v>
      </c>
      <c r="P7235">
        <f>INDEX('Supply Data'!$L$12:$L$17,'Demand Data'!O7235)</f>
        <v>50</v>
      </c>
      <c r="R7235" t="str">
        <f t="shared" si="1126"/>
        <v>28-Oct-08 Tuesday 6</v>
      </c>
    </row>
    <row r="7236" spans="4:18" x14ac:dyDescent="0.35">
      <c r="D7236" s="21">
        <f t="shared" si="1127"/>
        <v>39749.249999982465</v>
      </c>
      <c r="E7236" s="21" t="b">
        <f t="shared" si="1120"/>
        <v>0</v>
      </c>
      <c r="F7236" s="21" t="b">
        <f t="shared" si="1121"/>
        <v>0</v>
      </c>
      <c r="G7236" s="20">
        <f t="shared" si="1122"/>
        <v>1</v>
      </c>
      <c r="H7236" s="20">
        <f t="shared" si="1123"/>
        <v>24</v>
      </c>
      <c r="I7236" s="20">
        <f t="shared" si="1128"/>
        <v>7</v>
      </c>
      <c r="J7236" s="21">
        <f t="shared" si="1129"/>
        <v>39749</v>
      </c>
      <c r="K7236" s="21"/>
      <c r="L7236" s="21" t="str">
        <f t="shared" si="1124"/>
        <v>Tuesday</v>
      </c>
      <c r="M7236" s="20">
        <f t="shared" si="1125"/>
        <v>10</v>
      </c>
      <c r="N7236" s="19">
        <v>4230</v>
      </c>
      <c r="O7236" s="4">
        <f>MATCH(N7236-1,'Supply Data'!$K$12:$K$17)+1</f>
        <v>4</v>
      </c>
      <c r="P7236">
        <f>INDEX('Supply Data'!$L$12:$L$17,'Demand Data'!O7236)</f>
        <v>50</v>
      </c>
      <c r="R7236" t="str">
        <f t="shared" si="1126"/>
        <v>28-Oct-08 Tuesday 7</v>
      </c>
    </row>
    <row r="7237" spans="4:18" x14ac:dyDescent="0.35">
      <c r="D7237" s="21">
        <f t="shared" si="1127"/>
        <v>39749.291666649129</v>
      </c>
      <c r="E7237" s="21" t="b">
        <f t="shared" si="1120"/>
        <v>0</v>
      </c>
      <c r="F7237" s="21" t="b">
        <f t="shared" si="1121"/>
        <v>0</v>
      </c>
      <c r="G7237" s="20">
        <f t="shared" si="1122"/>
        <v>1</v>
      </c>
      <c r="H7237" s="20">
        <f t="shared" si="1123"/>
        <v>24</v>
      </c>
      <c r="I7237" s="20">
        <f t="shared" si="1128"/>
        <v>8</v>
      </c>
      <c r="J7237" s="21">
        <f t="shared" si="1129"/>
        <v>39749</v>
      </c>
      <c r="K7237" s="21"/>
      <c r="L7237" s="21" t="str">
        <f t="shared" si="1124"/>
        <v>Tuesday</v>
      </c>
      <c r="M7237" s="20">
        <f t="shared" si="1125"/>
        <v>10</v>
      </c>
      <c r="N7237" s="19">
        <v>4884</v>
      </c>
      <c r="O7237" s="4">
        <f>MATCH(N7237-1,'Supply Data'!$K$12:$K$17)+1</f>
        <v>5</v>
      </c>
      <c r="P7237">
        <f>INDEX('Supply Data'!$L$12:$L$17,'Demand Data'!O7237)</f>
        <v>75</v>
      </c>
      <c r="R7237" t="str">
        <f t="shared" si="1126"/>
        <v>28-Oct-08 Tuesday 8</v>
      </c>
    </row>
    <row r="7238" spans="4:18" x14ac:dyDescent="0.35">
      <c r="D7238" s="21">
        <f t="shared" si="1127"/>
        <v>39749.333333315793</v>
      </c>
      <c r="E7238" s="21" t="b">
        <f t="shared" ref="E7238:E7301" si="1130">D7238=$D$2</f>
        <v>0</v>
      </c>
      <c r="F7238" s="21" t="b">
        <f t="shared" ref="F7238:F7301" si="1131">D7238=$E$2</f>
        <v>0</v>
      </c>
      <c r="G7238" s="20">
        <f t="shared" si="1122"/>
        <v>1</v>
      </c>
      <c r="H7238" s="20">
        <f t="shared" si="1123"/>
        <v>24</v>
      </c>
      <c r="I7238" s="20">
        <f t="shared" si="1128"/>
        <v>9</v>
      </c>
      <c r="J7238" s="21">
        <f t="shared" si="1129"/>
        <v>39749</v>
      </c>
      <c r="K7238" s="21"/>
      <c r="L7238" s="21" t="str">
        <f t="shared" si="1124"/>
        <v>Tuesday</v>
      </c>
      <c r="M7238" s="20">
        <f t="shared" si="1125"/>
        <v>10</v>
      </c>
      <c r="N7238" s="19">
        <v>5428.5</v>
      </c>
      <c r="O7238" s="4">
        <f>MATCH(N7238-1,'Supply Data'!$K$12:$K$17)+1</f>
        <v>5</v>
      </c>
      <c r="P7238">
        <f>INDEX('Supply Data'!$L$12:$L$17,'Demand Data'!O7238)</f>
        <v>75</v>
      </c>
      <c r="R7238" t="str">
        <f t="shared" si="1126"/>
        <v>28-Oct-08 Tuesday 9</v>
      </c>
    </row>
    <row r="7239" spans="4:18" x14ac:dyDescent="0.35">
      <c r="D7239" s="21">
        <f t="shared" si="1127"/>
        <v>39749.374999982458</v>
      </c>
      <c r="E7239" s="21" t="b">
        <f t="shared" si="1130"/>
        <v>0</v>
      </c>
      <c r="F7239" s="21" t="b">
        <f t="shared" si="1131"/>
        <v>0</v>
      </c>
      <c r="G7239" s="20">
        <f t="shared" ref="G7239:G7302" si="1132">IF(E7239,2,IF(F7239,3,1))</f>
        <v>1</v>
      </c>
      <c r="H7239" s="20">
        <f t="shared" ref="H7239:H7302" si="1133">CHOOSE(G7239,24,23,25)</f>
        <v>24</v>
      </c>
      <c r="I7239" s="20">
        <f t="shared" si="1128"/>
        <v>10</v>
      </c>
      <c r="J7239" s="21">
        <f t="shared" si="1129"/>
        <v>39749</v>
      </c>
      <c r="K7239" s="21"/>
      <c r="L7239" s="21" t="str">
        <f t="shared" ref="L7239:L7302" si="1134">TEXT(J7239,"ddddd")</f>
        <v>Tuesday</v>
      </c>
      <c r="M7239" s="20">
        <f t="shared" ref="M7239:M7302" si="1135">MONTH(D7239)</f>
        <v>10</v>
      </c>
      <c r="N7239" s="19">
        <v>5713.5</v>
      </c>
      <c r="O7239" s="4">
        <f>MATCH(N7239-1,'Supply Data'!$K$12:$K$17)+1</f>
        <v>5</v>
      </c>
      <c r="P7239">
        <f>INDEX('Supply Data'!$L$12:$L$17,'Demand Data'!O7239)</f>
        <v>75</v>
      </c>
      <c r="R7239" t="str">
        <f t="shared" ref="R7239:R7302" si="1136">TEXT(D7239,"dd-mmm-yy ddddd")&amp;" "&amp;I7239</f>
        <v>28-Oct-08 Tuesday 10</v>
      </c>
    </row>
    <row r="7240" spans="4:18" x14ac:dyDescent="0.35">
      <c r="D7240" s="21">
        <f t="shared" ref="D7240:D7303" si="1137">D7239+1/24</f>
        <v>39749.416666649122</v>
      </c>
      <c r="E7240" s="21" t="b">
        <f t="shared" si="1130"/>
        <v>0</v>
      </c>
      <c r="F7240" s="21" t="b">
        <f t="shared" si="1131"/>
        <v>0</v>
      </c>
      <c r="G7240" s="20">
        <f t="shared" si="1132"/>
        <v>1</v>
      </c>
      <c r="H7240" s="20">
        <f t="shared" si="1133"/>
        <v>24</v>
      </c>
      <c r="I7240" s="20">
        <f t="shared" ref="I7240:I7303" si="1138">IF(I7239&gt;=H7240,1,I7239+1)</f>
        <v>11</v>
      </c>
      <c r="J7240" s="21">
        <f t="shared" ref="J7240:J7303" si="1139">IF(I7240=1,J7239+1,J7239)</f>
        <v>39749</v>
      </c>
      <c r="K7240" s="21"/>
      <c r="L7240" s="21" t="str">
        <f t="shared" si="1134"/>
        <v>Tuesday</v>
      </c>
      <c r="M7240" s="20">
        <f t="shared" si="1135"/>
        <v>10</v>
      </c>
      <c r="N7240" s="19">
        <v>5920.5</v>
      </c>
      <c r="O7240" s="4">
        <f>MATCH(N7240-1,'Supply Data'!$K$12:$K$17)+1</f>
        <v>5</v>
      </c>
      <c r="P7240">
        <f>INDEX('Supply Data'!$L$12:$L$17,'Demand Data'!O7240)</f>
        <v>75</v>
      </c>
      <c r="R7240" t="str">
        <f t="shared" si="1136"/>
        <v>28-Oct-08 Tuesday 11</v>
      </c>
    </row>
    <row r="7241" spans="4:18" x14ac:dyDescent="0.35">
      <c r="D7241" s="21">
        <f t="shared" si="1137"/>
        <v>39749.458333315786</v>
      </c>
      <c r="E7241" s="21" t="b">
        <f t="shared" si="1130"/>
        <v>0</v>
      </c>
      <c r="F7241" s="21" t="b">
        <f t="shared" si="1131"/>
        <v>0</v>
      </c>
      <c r="G7241" s="20">
        <f t="shared" si="1132"/>
        <v>1</v>
      </c>
      <c r="H7241" s="20">
        <f t="shared" si="1133"/>
        <v>24</v>
      </c>
      <c r="I7241" s="20">
        <f t="shared" si="1138"/>
        <v>12</v>
      </c>
      <c r="J7241" s="21">
        <f t="shared" si="1139"/>
        <v>39749</v>
      </c>
      <c r="K7241" s="21"/>
      <c r="L7241" s="21" t="str">
        <f t="shared" si="1134"/>
        <v>Tuesday</v>
      </c>
      <c r="M7241" s="20">
        <f t="shared" si="1135"/>
        <v>10</v>
      </c>
      <c r="N7241" s="19">
        <v>5715</v>
      </c>
      <c r="O7241" s="4">
        <f>MATCH(N7241-1,'Supply Data'!$K$12:$K$17)+1</f>
        <v>5</v>
      </c>
      <c r="P7241">
        <f>INDEX('Supply Data'!$L$12:$L$17,'Demand Data'!O7241)</f>
        <v>75</v>
      </c>
      <c r="R7241" t="str">
        <f t="shared" si="1136"/>
        <v>28-Oct-08 Tuesday 12</v>
      </c>
    </row>
    <row r="7242" spans="4:18" x14ac:dyDescent="0.35">
      <c r="D7242" s="21">
        <f t="shared" si="1137"/>
        <v>39749.49999998245</v>
      </c>
      <c r="E7242" s="21" t="b">
        <f t="shared" si="1130"/>
        <v>0</v>
      </c>
      <c r="F7242" s="21" t="b">
        <f t="shared" si="1131"/>
        <v>0</v>
      </c>
      <c r="G7242" s="20">
        <f t="shared" si="1132"/>
        <v>1</v>
      </c>
      <c r="H7242" s="20">
        <f t="shared" si="1133"/>
        <v>24</v>
      </c>
      <c r="I7242" s="20">
        <f t="shared" si="1138"/>
        <v>13</v>
      </c>
      <c r="J7242" s="21">
        <f t="shared" si="1139"/>
        <v>39749</v>
      </c>
      <c r="K7242" s="21"/>
      <c r="L7242" s="21" t="str">
        <f t="shared" si="1134"/>
        <v>Tuesday</v>
      </c>
      <c r="M7242" s="20">
        <f t="shared" si="1135"/>
        <v>10</v>
      </c>
      <c r="N7242" s="19">
        <v>5787</v>
      </c>
      <c r="O7242" s="4">
        <f>MATCH(N7242-1,'Supply Data'!$K$12:$K$17)+1</f>
        <v>5</v>
      </c>
      <c r="P7242">
        <f>INDEX('Supply Data'!$L$12:$L$17,'Demand Data'!O7242)</f>
        <v>75</v>
      </c>
      <c r="R7242" t="str">
        <f t="shared" si="1136"/>
        <v>28-Oct-08 Tuesday 13</v>
      </c>
    </row>
    <row r="7243" spans="4:18" x14ac:dyDescent="0.35">
      <c r="D7243" s="21">
        <f t="shared" si="1137"/>
        <v>39749.541666649115</v>
      </c>
      <c r="E7243" s="21" t="b">
        <f t="shared" si="1130"/>
        <v>0</v>
      </c>
      <c r="F7243" s="21" t="b">
        <f t="shared" si="1131"/>
        <v>0</v>
      </c>
      <c r="G7243" s="20">
        <f t="shared" si="1132"/>
        <v>1</v>
      </c>
      <c r="H7243" s="20">
        <f t="shared" si="1133"/>
        <v>24</v>
      </c>
      <c r="I7243" s="20">
        <f t="shared" si="1138"/>
        <v>14</v>
      </c>
      <c r="J7243" s="21">
        <f t="shared" si="1139"/>
        <v>39749</v>
      </c>
      <c r="K7243" s="21"/>
      <c r="L7243" s="21" t="str">
        <f t="shared" si="1134"/>
        <v>Tuesday</v>
      </c>
      <c r="M7243" s="20">
        <f t="shared" si="1135"/>
        <v>10</v>
      </c>
      <c r="N7243" s="19">
        <v>5835</v>
      </c>
      <c r="O7243" s="4">
        <f>MATCH(N7243-1,'Supply Data'!$K$12:$K$17)+1</f>
        <v>5</v>
      </c>
      <c r="P7243">
        <f>INDEX('Supply Data'!$L$12:$L$17,'Demand Data'!O7243)</f>
        <v>75</v>
      </c>
      <c r="R7243" t="str">
        <f t="shared" si="1136"/>
        <v>28-Oct-08 Tuesday 14</v>
      </c>
    </row>
    <row r="7244" spans="4:18" x14ac:dyDescent="0.35">
      <c r="D7244" s="21">
        <f t="shared" si="1137"/>
        <v>39749.583333315779</v>
      </c>
      <c r="E7244" s="21" t="b">
        <f t="shared" si="1130"/>
        <v>0</v>
      </c>
      <c r="F7244" s="21" t="b">
        <f t="shared" si="1131"/>
        <v>0</v>
      </c>
      <c r="G7244" s="20">
        <f t="shared" si="1132"/>
        <v>1</v>
      </c>
      <c r="H7244" s="20">
        <f t="shared" si="1133"/>
        <v>24</v>
      </c>
      <c r="I7244" s="20">
        <f t="shared" si="1138"/>
        <v>15</v>
      </c>
      <c r="J7244" s="21">
        <f t="shared" si="1139"/>
        <v>39749</v>
      </c>
      <c r="K7244" s="21"/>
      <c r="L7244" s="21" t="str">
        <f t="shared" si="1134"/>
        <v>Tuesday</v>
      </c>
      <c r="M7244" s="20">
        <f t="shared" si="1135"/>
        <v>10</v>
      </c>
      <c r="N7244" s="19">
        <v>5788.5</v>
      </c>
      <c r="O7244" s="4">
        <f>MATCH(N7244-1,'Supply Data'!$K$12:$K$17)+1</f>
        <v>5</v>
      </c>
      <c r="P7244">
        <f>INDEX('Supply Data'!$L$12:$L$17,'Demand Data'!O7244)</f>
        <v>75</v>
      </c>
      <c r="R7244" t="str">
        <f t="shared" si="1136"/>
        <v>28-Oct-08 Tuesday 15</v>
      </c>
    </row>
    <row r="7245" spans="4:18" x14ac:dyDescent="0.35">
      <c r="D7245" s="21">
        <f t="shared" si="1137"/>
        <v>39749.624999982443</v>
      </c>
      <c r="E7245" s="21" t="b">
        <f t="shared" si="1130"/>
        <v>0</v>
      </c>
      <c r="F7245" s="21" t="b">
        <f t="shared" si="1131"/>
        <v>0</v>
      </c>
      <c r="G7245" s="20">
        <f t="shared" si="1132"/>
        <v>1</v>
      </c>
      <c r="H7245" s="20">
        <f t="shared" si="1133"/>
        <v>24</v>
      </c>
      <c r="I7245" s="20">
        <f t="shared" si="1138"/>
        <v>16</v>
      </c>
      <c r="J7245" s="21">
        <f t="shared" si="1139"/>
        <v>39749</v>
      </c>
      <c r="K7245" s="21"/>
      <c r="L7245" s="21" t="str">
        <f t="shared" si="1134"/>
        <v>Tuesday</v>
      </c>
      <c r="M7245" s="20">
        <f t="shared" si="1135"/>
        <v>10</v>
      </c>
      <c r="N7245" s="19">
        <v>5779.5</v>
      </c>
      <c r="O7245" s="4">
        <f>MATCH(N7245-1,'Supply Data'!$K$12:$K$17)+1</f>
        <v>5</v>
      </c>
      <c r="P7245">
        <f>INDEX('Supply Data'!$L$12:$L$17,'Demand Data'!O7245)</f>
        <v>75</v>
      </c>
      <c r="R7245" t="str">
        <f t="shared" si="1136"/>
        <v>28-Oct-08 Tuesday 16</v>
      </c>
    </row>
    <row r="7246" spans="4:18" x14ac:dyDescent="0.35">
      <c r="D7246" s="21">
        <f t="shared" si="1137"/>
        <v>39749.666666649107</v>
      </c>
      <c r="E7246" s="21" t="b">
        <f t="shared" si="1130"/>
        <v>0</v>
      </c>
      <c r="F7246" s="21" t="b">
        <f t="shared" si="1131"/>
        <v>0</v>
      </c>
      <c r="G7246" s="20">
        <f t="shared" si="1132"/>
        <v>1</v>
      </c>
      <c r="H7246" s="20">
        <f t="shared" si="1133"/>
        <v>24</v>
      </c>
      <c r="I7246" s="20">
        <f t="shared" si="1138"/>
        <v>17</v>
      </c>
      <c r="J7246" s="21">
        <f t="shared" si="1139"/>
        <v>39749</v>
      </c>
      <c r="K7246" s="21"/>
      <c r="L7246" s="21" t="str">
        <f t="shared" si="1134"/>
        <v>Tuesday</v>
      </c>
      <c r="M7246" s="20">
        <f t="shared" si="1135"/>
        <v>10</v>
      </c>
      <c r="N7246" s="19">
        <v>5668.5</v>
      </c>
      <c r="O7246" s="4">
        <f>MATCH(N7246-1,'Supply Data'!$K$12:$K$17)+1</f>
        <v>5</v>
      </c>
      <c r="P7246">
        <f>INDEX('Supply Data'!$L$12:$L$17,'Demand Data'!O7246)</f>
        <v>75</v>
      </c>
      <c r="R7246" t="str">
        <f t="shared" si="1136"/>
        <v>28-Oct-08 Tuesday 17</v>
      </c>
    </row>
    <row r="7247" spans="4:18" x14ac:dyDescent="0.35">
      <c r="D7247" s="21">
        <f t="shared" si="1137"/>
        <v>39749.708333315772</v>
      </c>
      <c r="E7247" s="21" t="b">
        <f t="shared" si="1130"/>
        <v>0</v>
      </c>
      <c r="F7247" s="21" t="b">
        <f t="shared" si="1131"/>
        <v>0</v>
      </c>
      <c r="G7247" s="20">
        <f t="shared" si="1132"/>
        <v>1</v>
      </c>
      <c r="H7247" s="20">
        <f t="shared" si="1133"/>
        <v>24</v>
      </c>
      <c r="I7247" s="20">
        <f t="shared" si="1138"/>
        <v>18</v>
      </c>
      <c r="J7247" s="21">
        <f t="shared" si="1139"/>
        <v>39749</v>
      </c>
      <c r="K7247" s="21"/>
      <c r="L7247" s="21" t="str">
        <f t="shared" si="1134"/>
        <v>Tuesday</v>
      </c>
      <c r="M7247" s="20">
        <f t="shared" si="1135"/>
        <v>10</v>
      </c>
      <c r="N7247" s="19">
        <v>6021</v>
      </c>
      <c r="O7247" s="4">
        <f>MATCH(N7247-1,'Supply Data'!$K$12:$K$17)+1</f>
        <v>5</v>
      </c>
      <c r="P7247">
        <f>INDEX('Supply Data'!$L$12:$L$17,'Demand Data'!O7247)</f>
        <v>75</v>
      </c>
      <c r="R7247" t="str">
        <f t="shared" si="1136"/>
        <v>28-Oct-08 Tuesday 18</v>
      </c>
    </row>
    <row r="7248" spans="4:18" x14ac:dyDescent="0.35">
      <c r="D7248" s="21">
        <f t="shared" si="1137"/>
        <v>39749.749999982436</v>
      </c>
      <c r="E7248" s="21" t="b">
        <f t="shared" si="1130"/>
        <v>0</v>
      </c>
      <c r="F7248" s="21" t="b">
        <f t="shared" si="1131"/>
        <v>0</v>
      </c>
      <c r="G7248" s="20">
        <f t="shared" si="1132"/>
        <v>1</v>
      </c>
      <c r="H7248" s="20">
        <f t="shared" si="1133"/>
        <v>24</v>
      </c>
      <c r="I7248" s="20">
        <f t="shared" si="1138"/>
        <v>19</v>
      </c>
      <c r="J7248" s="21">
        <f t="shared" si="1139"/>
        <v>39749</v>
      </c>
      <c r="K7248" s="21"/>
      <c r="L7248" s="21" t="str">
        <f t="shared" si="1134"/>
        <v>Tuesday</v>
      </c>
      <c r="M7248" s="20">
        <f t="shared" si="1135"/>
        <v>10</v>
      </c>
      <c r="N7248" s="19">
        <v>5869.5</v>
      </c>
      <c r="O7248" s="4">
        <f>MATCH(N7248-1,'Supply Data'!$K$12:$K$17)+1</f>
        <v>5</v>
      </c>
      <c r="P7248">
        <f>INDEX('Supply Data'!$L$12:$L$17,'Demand Data'!O7248)</f>
        <v>75</v>
      </c>
      <c r="R7248" t="str">
        <f t="shared" si="1136"/>
        <v>28-Oct-08 Tuesday 19</v>
      </c>
    </row>
    <row r="7249" spans="4:18" x14ac:dyDescent="0.35">
      <c r="D7249" s="21">
        <f t="shared" si="1137"/>
        <v>39749.7916666491</v>
      </c>
      <c r="E7249" s="21" t="b">
        <f t="shared" si="1130"/>
        <v>0</v>
      </c>
      <c r="F7249" s="21" t="b">
        <f t="shared" si="1131"/>
        <v>0</v>
      </c>
      <c r="G7249" s="20">
        <f t="shared" si="1132"/>
        <v>1</v>
      </c>
      <c r="H7249" s="20">
        <f t="shared" si="1133"/>
        <v>24</v>
      </c>
      <c r="I7249" s="20">
        <f t="shared" si="1138"/>
        <v>20</v>
      </c>
      <c r="J7249" s="21">
        <f t="shared" si="1139"/>
        <v>39749</v>
      </c>
      <c r="K7249" s="21"/>
      <c r="L7249" s="21" t="str">
        <f t="shared" si="1134"/>
        <v>Tuesday</v>
      </c>
      <c r="M7249" s="20">
        <f t="shared" si="1135"/>
        <v>10</v>
      </c>
      <c r="N7249" s="19">
        <v>5724</v>
      </c>
      <c r="O7249" s="4">
        <f>MATCH(N7249-1,'Supply Data'!$K$12:$K$17)+1</f>
        <v>5</v>
      </c>
      <c r="P7249">
        <f>INDEX('Supply Data'!$L$12:$L$17,'Demand Data'!O7249)</f>
        <v>75</v>
      </c>
      <c r="R7249" t="str">
        <f t="shared" si="1136"/>
        <v>28-Oct-08 Tuesday 20</v>
      </c>
    </row>
    <row r="7250" spans="4:18" x14ac:dyDescent="0.35">
      <c r="D7250" s="21">
        <f t="shared" si="1137"/>
        <v>39749.833333315764</v>
      </c>
      <c r="E7250" s="21" t="b">
        <f t="shared" si="1130"/>
        <v>0</v>
      </c>
      <c r="F7250" s="21" t="b">
        <f t="shared" si="1131"/>
        <v>0</v>
      </c>
      <c r="G7250" s="20">
        <f t="shared" si="1132"/>
        <v>1</v>
      </c>
      <c r="H7250" s="20">
        <f t="shared" si="1133"/>
        <v>24</v>
      </c>
      <c r="I7250" s="20">
        <f t="shared" si="1138"/>
        <v>21</v>
      </c>
      <c r="J7250" s="21">
        <f t="shared" si="1139"/>
        <v>39749</v>
      </c>
      <c r="K7250" s="21"/>
      <c r="L7250" s="21" t="str">
        <f t="shared" si="1134"/>
        <v>Tuesday</v>
      </c>
      <c r="M7250" s="20">
        <f t="shared" si="1135"/>
        <v>10</v>
      </c>
      <c r="N7250" s="19">
        <v>5440.5</v>
      </c>
      <c r="O7250" s="4">
        <f>MATCH(N7250-1,'Supply Data'!$K$12:$K$17)+1</f>
        <v>5</v>
      </c>
      <c r="P7250">
        <f>INDEX('Supply Data'!$L$12:$L$17,'Demand Data'!O7250)</f>
        <v>75</v>
      </c>
      <c r="R7250" t="str">
        <f t="shared" si="1136"/>
        <v>28-Oct-08 Tuesday 21</v>
      </c>
    </row>
    <row r="7251" spans="4:18" x14ac:dyDescent="0.35">
      <c r="D7251" s="21">
        <f t="shared" si="1137"/>
        <v>39749.874999982429</v>
      </c>
      <c r="E7251" s="21" t="b">
        <f t="shared" si="1130"/>
        <v>0</v>
      </c>
      <c r="F7251" s="21" t="b">
        <f t="shared" si="1131"/>
        <v>0</v>
      </c>
      <c r="G7251" s="20">
        <f t="shared" si="1132"/>
        <v>1</v>
      </c>
      <c r="H7251" s="20">
        <f t="shared" si="1133"/>
        <v>24</v>
      </c>
      <c r="I7251" s="20">
        <f t="shared" si="1138"/>
        <v>22</v>
      </c>
      <c r="J7251" s="21">
        <f t="shared" si="1139"/>
        <v>39749</v>
      </c>
      <c r="K7251" s="21"/>
      <c r="L7251" s="21" t="str">
        <f t="shared" si="1134"/>
        <v>Tuesday</v>
      </c>
      <c r="M7251" s="20">
        <f t="shared" si="1135"/>
        <v>10</v>
      </c>
      <c r="N7251" s="19">
        <v>4990.5</v>
      </c>
      <c r="O7251" s="4">
        <f>MATCH(N7251-1,'Supply Data'!$K$12:$K$17)+1</f>
        <v>5</v>
      </c>
      <c r="P7251">
        <f>INDEX('Supply Data'!$L$12:$L$17,'Demand Data'!O7251)</f>
        <v>75</v>
      </c>
      <c r="R7251" t="str">
        <f t="shared" si="1136"/>
        <v>28-Oct-08 Tuesday 22</v>
      </c>
    </row>
    <row r="7252" spans="4:18" x14ac:dyDescent="0.35">
      <c r="D7252" s="21">
        <f t="shared" si="1137"/>
        <v>39749.916666649093</v>
      </c>
      <c r="E7252" s="21" t="b">
        <f t="shared" si="1130"/>
        <v>0</v>
      </c>
      <c r="F7252" s="21" t="b">
        <f t="shared" si="1131"/>
        <v>0</v>
      </c>
      <c r="G7252" s="20">
        <f t="shared" si="1132"/>
        <v>1</v>
      </c>
      <c r="H7252" s="20">
        <f t="shared" si="1133"/>
        <v>24</v>
      </c>
      <c r="I7252" s="20">
        <f t="shared" si="1138"/>
        <v>23</v>
      </c>
      <c r="J7252" s="21">
        <f t="shared" si="1139"/>
        <v>39749</v>
      </c>
      <c r="K7252" s="21"/>
      <c r="L7252" s="21" t="str">
        <f t="shared" si="1134"/>
        <v>Tuesday</v>
      </c>
      <c r="M7252" s="20">
        <f t="shared" si="1135"/>
        <v>10</v>
      </c>
      <c r="N7252" s="19">
        <v>4593</v>
      </c>
      <c r="O7252" s="4">
        <f>MATCH(N7252-1,'Supply Data'!$K$12:$K$17)+1</f>
        <v>4</v>
      </c>
      <c r="P7252">
        <f>INDEX('Supply Data'!$L$12:$L$17,'Demand Data'!O7252)</f>
        <v>50</v>
      </c>
      <c r="R7252" t="str">
        <f t="shared" si="1136"/>
        <v>28-Oct-08 Tuesday 23</v>
      </c>
    </row>
    <row r="7253" spans="4:18" x14ac:dyDescent="0.35">
      <c r="D7253" s="21">
        <f t="shared" si="1137"/>
        <v>39749.958333315757</v>
      </c>
      <c r="E7253" s="21" t="b">
        <f t="shared" si="1130"/>
        <v>0</v>
      </c>
      <c r="F7253" s="21" t="b">
        <f t="shared" si="1131"/>
        <v>0</v>
      </c>
      <c r="G7253" s="20">
        <f t="shared" si="1132"/>
        <v>1</v>
      </c>
      <c r="H7253" s="20">
        <f t="shared" si="1133"/>
        <v>24</v>
      </c>
      <c r="I7253" s="20">
        <f t="shared" si="1138"/>
        <v>24</v>
      </c>
      <c r="J7253" s="21">
        <f t="shared" si="1139"/>
        <v>39749</v>
      </c>
      <c r="K7253" s="21"/>
      <c r="L7253" s="21" t="str">
        <f t="shared" si="1134"/>
        <v>Tuesday</v>
      </c>
      <c r="M7253" s="20">
        <f t="shared" si="1135"/>
        <v>10</v>
      </c>
      <c r="N7253" s="19">
        <v>4287</v>
      </c>
      <c r="O7253" s="4">
        <f>MATCH(N7253-1,'Supply Data'!$K$12:$K$17)+1</f>
        <v>4</v>
      </c>
      <c r="P7253">
        <f>INDEX('Supply Data'!$L$12:$L$17,'Demand Data'!O7253)</f>
        <v>50</v>
      </c>
      <c r="R7253" t="str">
        <f t="shared" si="1136"/>
        <v>28-Oct-08 Tuesday 24</v>
      </c>
    </row>
    <row r="7254" spans="4:18" x14ac:dyDescent="0.35">
      <c r="D7254" s="21">
        <f t="shared" si="1137"/>
        <v>39749.999999982421</v>
      </c>
      <c r="E7254" s="21" t="b">
        <f t="shared" si="1130"/>
        <v>0</v>
      </c>
      <c r="F7254" s="21" t="b">
        <f t="shared" si="1131"/>
        <v>0</v>
      </c>
      <c r="G7254" s="20">
        <f t="shared" si="1132"/>
        <v>1</v>
      </c>
      <c r="H7254" s="20">
        <f t="shared" si="1133"/>
        <v>24</v>
      </c>
      <c r="I7254" s="20">
        <f t="shared" si="1138"/>
        <v>1</v>
      </c>
      <c r="J7254" s="21">
        <f t="shared" si="1139"/>
        <v>39750</v>
      </c>
      <c r="K7254" s="21"/>
      <c r="L7254" s="21" t="str">
        <f t="shared" si="1134"/>
        <v>Wednesday</v>
      </c>
      <c r="M7254" s="20">
        <f t="shared" si="1135"/>
        <v>10</v>
      </c>
      <c r="N7254" s="19">
        <v>4090.5</v>
      </c>
      <c r="O7254" s="4">
        <f>MATCH(N7254-1,'Supply Data'!$K$12:$K$17)+1</f>
        <v>4</v>
      </c>
      <c r="P7254">
        <f>INDEX('Supply Data'!$L$12:$L$17,'Demand Data'!O7254)</f>
        <v>50</v>
      </c>
      <c r="R7254" t="str">
        <f t="shared" si="1136"/>
        <v>29-Oct-08 Wednesday 1</v>
      </c>
    </row>
    <row r="7255" spans="4:18" x14ac:dyDescent="0.35">
      <c r="D7255" s="21">
        <f t="shared" si="1137"/>
        <v>39750.041666649086</v>
      </c>
      <c r="E7255" s="21" t="b">
        <f t="shared" si="1130"/>
        <v>0</v>
      </c>
      <c r="F7255" s="21" t="b">
        <f t="shared" si="1131"/>
        <v>0</v>
      </c>
      <c r="G7255" s="20">
        <f t="shared" si="1132"/>
        <v>1</v>
      </c>
      <c r="H7255" s="20">
        <f t="shared" si="1133"/>
        <v>24</v>
      </c>
      <c r="I7255" s="20">
        <f t="shared" si="1138"/>
        <v>2</v>
      </c>
      <c r="J7255" s="21">
        <f t="shared" si="1139"/>
        <v>39750</v>
      </c>
      <c r="K7255" s="21"/>
      <c r="L7255" s="21" t="str">
        <f t="shared" si="1134"/>
        <v>Wednesday</v>
      </c>
      <c r="M7255" s="20">
        <f t="shared" si="1135"/>
        <v>10</v>
      </c>
      <c r="N7255" s="19">
        <v>3994.5</v>
      </c>
      <c r="O7255" s="4">
        <f>MATCH(N7255-1,'Supply Data'!$K$12:$K$17)+1</f>
        <v>4</v>
      </c>
      <c r="P7255">
        <f>INDEX('Supply Data'!$L$12:$L$17,'Demand Data'!O7255)</f>
        <v>50</v>
      </c>
      <c r="R7255" t="str">
        <f t="shared" si="1136"/>
        <v>29-Oct-08 Wednesday 2</v>
      </c>
    </row>
    <row r="7256" spans="4:18" x14ac:dyDescent="0.35">
      <c r="D7256" s="21">
        <f t="shared" si="1137"/>
        <v>39750.08333331575</v>
      </c>
      <c r="E7256" s="21" t="b">
        <f t="shared" si="1130"/>
        <v>0</v>
      </c>
      <c r="F7256" s="21" t="b">
        <f t="shared" si="1131"/>
        <v>0</v>
      </c>
      <c r="G7256" s="20">
        <f t="shared" si="1132"/>
        <v>1</v>
      </c>
      <c r="H7256" s="20">
        <f t="shared" si="1133"/>
        <v>24</v>
      </c>
      <c r="I7256" s="20">
        <f t="shared" si="1138"/>
        <v>3</v>
      </c>
      <c r="J7256" s="21">
        <f t="shared" si="1139"/>
        <v>39750</v>
      </c>
      <c r="K7256" s="21"/>
      <c r="L7256" s="21" t="str">
        <f t="shared" si="1134"/>
        <v>Wednesday</v>
      </c>
      <c r="M7256" s="20">
        <f t="shared" si="1135"/>
        <v>10</v>
      </c>
      <c r="N7256" s="19">
        <v>3927</v>
      </c>
      <c r="O7256" s="4">
        <f>MATCH(N7256-1,'Supply Data'!$K$12:$K$17)+1</f>
        <v>4</v>
      </c>
      <c r="P7256">
        <f>INDEX('Supply Data'!$L$12:$L$17,'Demand Data'!O7256)</f>
        <v>50</v>
      </c>
      <c r="R7256" t="str">
        <f t="shared" si="1136"/>
        <v>29-Oct-08 Wednesday 3</v>
      </c>
    </row>
    <row r="7257" spans="4:18" x14ac:dyDescent="0.35">
      <c r="D7257" s="21">
        <f t="shared" si="1137"/>
        <v>39750.124999982414</v>
      </c>
      <c r="E7257" s="21" t="b">
        <f t="shared" si="1130"/>
        <v>0</v>
      </c>
      <c r="F7257" s="21" t="b">
        <f t="shared" si="1131"/>
        <v>0</v>
      </c>
      <c r="G7257" s="20">
        <f t="shared" si="1132"/>
        <v>1</v>
      </c>
      <c r="H7257" s="20">
        <f t="shared" si="1133"/>
        <v>24</v>
      </c>
      <c r="I7257" s="20">
        <f t="shared" si="1138"/>
        <v>4</v>
      </c>
      <c r="J7257" s="21">
        <f t="shared" si="1139"/>
        <v>39750</v>
      </c>
      <c r="K7257" s="21"/>
      <c r="L7257" s="21" t="str">
        <f t="shared" si="1134"/>
        <v>Wednesday</v>
      </c>
      <c r="M7257" s="20">
        <f t="shared" si="1135"/>
        <v>10</v>
      </c>
      <c r="N7257" s="19">
        <v>3936</v>
      </c>
      <c r="O7257" s="4">
        <f>MATCH(N7257-1,'Supply Data'!$K$12:$K$17)+1</f>
        <v>4</v>
      </c>
      <c r="P7257">
        <f>INDEX('Supply Data'!$L$12:$L$17,'Demand Data'!O7257)</f>
        <v>50</v>
      </c>
      <c r="R7257" t="str">
        <f t="shared" si="1136"/>
        <v>29-Oct-08 Wednesday 4</v>
      </c>
    </row>
    <row r="7258" spans="4:18" x14ac:dyDescent="0.35">
      <c r="D7258" s="21">
        <f t="shared" si="1137"/>
        <v>39750.166666649078</v>
      </c>
      <c r="E7258" s="21" t="b">
        <f t="shared" si="1130"/>
        <v>0</v>
      </c>
      <c r="F7258" s="21" t="b">
        <f t="shared" si="1131"/>
        <v>0</v>
      </c>
      <c r="G7258" s="20">
        <f t="shared" si="1132"/>
        <v>1</v>
      </c>
      <c r="H7258" s="20">
        <f t="shared" si="1133"/>
        <v>24</v>
      </c>
      <c r="I7258" s="20">
        <f t="shared" si="1138"/>
        <v>5</v>
      </c>
      <c r="J7258" s="21">
        <f t="shared" si="1139"/>
        <v>39750</v>
      </c>
      <c r="K7258" s="21"/>
      <c r="L7258" s="21" t="str">
        <f t="shared" si="1134"/>
        <v>Wednesday</v>
      </c>
      <c r="M7258" s="20">
        <f t="shared" si="1135"/>
        <v>10</v>
      </c>
      <c r="N7258" s="19">
        <v>4062</v>
      </c>
      <c r="O7258" s="4">
        <f>MATCH(N7258-1,'Supply Data'!$K$12:$K$17)+1</f>
        <v>4</v>
      </c>
      <c r="P7258">
        <f>INDEX('Supply Data'!$L$12:$L$17,'Demand Data'!O7258)</f>
        <v>50</v>
      </c>
      <c r="R7258" t="str">
        <f t="shared" si="1136"/>
        <v>29-Oct-08 Wednesday 5</v>
      </c>
    </row>
    <row r="7259" spans="4:18" x14ac:dyDescent="0.35">
      <c r="D7259" s="21">
        <f t="shared" si="1137"/>
        <v>39750.208333315742</v>
      </c>
      <c r="E7259" s="21" t="b">
        <f t="shared" si="1130"/>
        <v>0</v>
      </c>
      <c r="F7259" s="21" t="b">
        <f t="shared" si="1131"/>
        <v>0</v>
      </c>
      <c r="G7259" s="20">
        <f t="shared" si="1132"/>
        <v>1</v>
      </c>
      <c r="H7259" s="20">
        <f t="shared" si="1133"/>
        <v>24</v>
      </c>
      <c r="I7259" s="20">
        <f t="shared" si="1138"/>
        <v>6</v>
      </c>
      <c r="J7259" s="21">
        <f t="shared" si="1139"/>
        <v>39750</v>
      </c>
      <c r="K7259" s="21"/>
      <c r="L7259" s="21" t="str">
        <f t="shared" si="1134"/>
        <v>Wednesday</v>
      </c>
      <c r="M7259" s="20">
        <f t="shared" si="1135"/>
        <v>10</v>
      </c>
      <c r="N7259" s="19">
        <v>4227</v>
      </c>
      <c r="O7259" s="4">
        <f>MATCH(N7259-1,'Supply Data'!$K$12:$K$17)+1</f>
        <v>4</v>
      </c>
      <c r="P7259">
        <f>INDEX('Supply Data'!$L$12:$L$17,'Demand Data'!O7259)</f>
        <v>50</v>
      </c>
      <c r="R7259" t="str">
        <f t="shared" si="1136"/>
        <v>29-Oct-08 Wednesday 6</v>
      </c>
    </row>
    <row r="7260" spans="4:18" x14ac:dyDescent="0.35">
      <c r="D7260" s="21">
        <f t="shared" si="1137"/>
        <v>39750.249999982407</v>
      </c>
      <c r="E7260" s="21" t="b">
        <f t="shared" si="1130"/>
        <v>0</v>
      </c>
      <c r="F7260" s="21" t="b">
        <f t="shared" si="1131"/>
        <v>0</v>
      </c>
      <c r="G7260" s="20">
        <f t="shared" si="1132"/>
        <v>1</v>
      </c>
      <c r="H7260" s="20">
        <f t="shared" si="1133"/>
        <v>24</v>
      </c>
      <c r="I7260" s="20">
        <f t="shared" si="1138"/>
        <v>7</v>
      </c>
      <c r="J7260" s="21">
        <f t="shared" si="1139"/>
        <v>39750</v>
      </c>
      <c r="K7260" s="21"/>
      <c r="L7260" s="21" t="str">
        <f t="shared" si="1134"/>
        <v>Wednesday</v>
      </c>
      <c r="M7260" s="20">
        <f t="shared" si="1135"/>
        <v>10</v>
      </c>
      <c r="N7260" s="19">
        <v>4317</v>
      </c>
      <c r="O7260" s="4">
        <f>MATCH(N7260-1,'Supply Data'!$K$12:$K$17)+1</f>
        <v>4</v>
      </c>
      <c r="P7260">
        <f>INDEX('Supply Data'!$L$12:$L$17,'Demand Data'!O7260)</f>
        <v>50</v>
      </c>
      <c r="R7260" t="str">
        <f t="shared" si="1136"/>
        <v>29-Oct-08 Wednesday 7</v>
      </c>
    </row>
    <row r="7261" spans="4:18" x14ac:dyDescent="0.35">
      <c r="D7261" s="21">
        <f t="shared" si="1137"/>
        <v>39750.291666649071</v>
      </c>
      <c r="E7261" s="21" t="b">
        <f t="shared" si="1130"/>
        <v>0</v>
      </c>
      <c r="F7261" s="21" t="b">
        <f t="shared" si="1131"/>
        <v>0</v>
      </c>
      <c r="G7261" s="20">
        <f t="shared" si="1132"/>
        <v>1</v>
      </c>
      <c r="H7261" s="20">
        <f t="shared" si="1133"/>
        <v>24</v>
      </c>
      <c r="I7261" s="20">
        <f t="shared" si="1138"/>
        <v>8</v>
      </c>
      <c r="J7261" s="21">
        <f t="shared" si="1139"/>
        <v>39750</v>
      </c>
      <c r="K7261" s="21"/>
      <c r="L7261" s="21" t="str">
        <f t="shared" si="1134"/>
        <v>Wednesday</v>
      </c>
      <c r="M7261" s="20">
        <f t="shared" si="1135"/>
        <v>10</v>
      </c>
      <c r="N7261" s="19">
        <v>4831.5</v>
      </c>
      <c r="O7261" s="4">
        <f>MATCH(N7261-1,'Supply Data'!$K$12:$K$17)+1</f>
        <v>5</v>
      </c>
      <c r="P7261">
        <f>INDEX('Supply Data'!$L$12:$L$17,'Demand Data'!O7261)</f>
        <v>75</v>
      </c>
      <c r="R7261" t="str">
        <f t="shared" si="1136"/>
        <v>29-Oct-08 Wednesday 8</v>
      </c>
    </row>
    <row r="7262" spans="4:18" x14ac:dyDescent="0.35">
      <c r="D7262" s="21">
        <f t="shared" si="1137"/>
        <v>39750.333333315735</v>
      </c>
      <c r="E7262" s="21" t="b">
        <f t="shared" si="1130"/>
        <v>0</v>
      </c>
      <c r="F7262" s="21" t="b">
        <f t="shared" si="1131"/>
        <v>0</v>
      </c>
      <c r="G7262" s="20">
        <f t="shared" si="1132"/>
        <v>1</v>
      </c>
      <c r="H7262" s="20">
        <f t="shared" si="1133"/>
        <v>24</v>
      </c>
      <c r="I7262" s="20">
        <f t="shared" si="1138"/>
        <v>9</v>
      </c>
      <c r="J7262" s="21">
        <f t="shared" si="1139"/>
        <v>39750</v>
      </c>
      <c r="K7262" s="21"/>
      <c r="L7262" s="21" t="str">
        <f t="shared" si="1134"/>
        <v>Wednesday</v>
      </c>
      <c r="M7262" s="20">
        <f t="shared" si="1135"/>
        <v>10</v>
      </c>
      <c r="N7262" s="19">
        <v>5395.5</v>
      </c>
      <c r="O7262" s="4">
        <f>MATCH(N7262-1,'Supply Data'!$K$12:$K$17)+1</f>
        <v>5</v>
      </c>
      <c r="P7262">
        <f>INDEX('Supply Data'!$L$12:$L$17,'Demand Data'!O7262)</f>
        <v>75</v>
      </c>
      <c r="R7262" t="str">
        <f t="shared" si="1136"/>
        <v>29-Oct-08 Wednesday 9</v>
      </c>
    </row>
    <row r="7263" spans="4:18" x14ac:dyDescent="0.35">
      <c r="D7263" s="21">
        <f t="shared" si="1137"/>
        <v>39750.374999982399</v>
      </c>
      <c r="E7263" s="21" t="b">
        <f t="shared" si="1130"/>
        <v>0</v>
      </c>
      <c r="F7263" s="21" t="b">
        <f t="shared" si="1131"/>
        <v>0</v>
      </c>
      <c r="G7263" s="20">
        <f t="shared" si="1132"/>
        <v>1</v>
      </c>
      <c r="H7263" s="20">
        <f t="shared" si="1133"/>
        <v>24</v>
      </c>
      <c r="I7263" s="20">
        <f t="shared" si="1138"/>
        <v>10</v>
      </c>
      <c r="J7263" s="21">
        <f t="shared" si="1139"/>
        <v>39750</v>
      </c>
      <c r="K7263" s="21"/>
      <c r="L7263" s="21" t="str">
        <f t="shared" si="1134"/>
        <v>Wednesday</v>
      </c>
      <c r="M7263" s="20">
        <f t="shared" si="1135"/>
        <v>10</v>
      </c>
      <c r="N7263" s="19">
        <v>5676</v>
      </c>
      <c r="O7263" s="4">
        <f>MATCH(N7263-1,'Supply Data'!$K$12:$K$17)+1</f>
        <v>5</v>
      </c>
      <c r="P7263">
        <f>INDEX('Supply Data'!$L$12:$L$17,'Demand Data'!O7263)</f>
        <v>75</v>
      </c>
      <c r="R7263" t="str">
        <f t="shared" si="1136"/>
        <v>29-Oct-08 Wednesday 10</v>
      </c>
    </row>
    <row r="7264" spans="4:18" x14ac:dyDescent="0.35">
      <c r="D7264" s="21">
        <f t="shared" si="1137"/>
        <v>39750.416666649064</v>
      </c>
      <c r="E7264" s="21" t="b">
        <f t="shared" si="1130"/>
        <v>0</v>
      </c>
      <c r="F7264" s="21" t="b">
        <f t="shared" si="1131"/>
        <v>0</v>
      </c>
      <c r="G7264" s="20">
        <f t="shared" si="1132"/>
        <v>1</v>
      </c>
      <c r="H7264" s="20">
        <f t="shared" si="1133"/>
        <v>24</v>
      </c>
      <c r="I7264" s="20">
        <f t="shared" si="1138"/>
        <v>11</v>
      </c>
      <c r="J7264" s="21">
        <f t="shared" si="1139"/>
        <v>39750</v>
      </c>
      <c r="K7264" s="21"/>
      <c r="L7264" s="21" t="str">
        <f t="shared" si="1134"/>
        <v>Wednesday</v>
      </c>
      <c r="M7264" s="20">
        <f t="shared" si="1135"/>
        <v>10</v>
      </c>
      <c r="N7264" s="19">
        <v>5871</v>
      </c>
      <c r="O7264" s="4">
        <f>MATCH(N7264-1,'Supply Data'!$K$12:$K$17)+1</f>
        <v>5</v>
      </c>
      <c r="P7264">
        <f>INDEX('Supply Data'!$L$12:$L$17,'Demand Data'!O7264)</f>
        <v>75</v>
      </c>
      <c r="R7264" t="str">
        <f t="shared" si="1136"/>
        <v>29-Oct-08 Wednesday 11</v>
      </c>
    </row>
    <row r="7265" spans="4:18" x14ac:dyDescent="0.35">
      <c r="D7265" s="21">
        <f t="shared" si="1137"/>
        <v>39750.458333315728</v>
      </c>
      <c r="E7265" s="21" t="b">
        <f t="shared" si="1130"/>
        <v>0</v>
      </c>
      <c r="F7265" s="21" t="b">
        <f t="shared" si="1131"/>
        <v>0</v>
      </c>
      <c r="G7265" s="20">
        <f t="shared" si="1132"/>
        <v>1</v>
      </c>
      <c r="H7265" s="20">
        <f t="shared" si="1133"/>
        <v>24</v>
      </c>
      <c r="I7265" s="20">
        <f t="shared" si="1138"/>
        <v>12</v>
      </c>
      <c r="J7265" s="21">
        <f t="shared" si="1139"/>
        <v>39750</v>
      </c>
      <c r="K7265" s="21"/>
      <c r="L7265" s="21" t="str">
        <f t="shared" si="1134"/>
        <v>Wednesday</v>
      </c>
      <c r="M7265" s="20">
        <f t="shared" si="1135"/>
        <v>10</v>
      </c>
      <c r="N7265" s="19">
        <v>5647.5</v>
      </c>
      <c r="O7265" s="4">
        <f>MATCH(N7265-1,'Supply Data'!$K$12:$K$17)+1</f>
        <v>5</v>
      </c>
      <c r="P7265">
        <f>INDEX('Supply Data'!$L$12:$L$17,'Demand Data'!O7265)</f>
        <v>75</v>
      </c>
      <c r="R7265" t="str">
        <f t="shared" si="1136"/>
        <v>29-Oct-08 Wednesday 12</v>
      </c>
    </row>
    <row r="7266" spans="4:18" x14ac:dyDescent="0.35">
      <c r="D7266" s="21">
        <f t="shared" si="1137"/>
        <v>39750.499999982392</v>
      </c>
      <c r="E7266" s="21" t="b">
        <f t="shared" si="1130"/>
        <v>0</v>
      </c>
      <c r="F7266" s="21" t="b">
        <f t="shared" si="1131"/>
        <v>0</v>
      </c>
      <c r="G7266" s="20">
        <f t="shared" si="1132"/>
        <v>1</v>
      </c>
      <c r="H7266" s="20">
        <f t="shared" si="1133"/>
        <v>24</v>
      </c>
      <c r="I7266" s="20">
        <f t="shared" si="1138"/>
        <v>13</v>
      </c>
      <c r="J7266" s="21">
        <f t="shared" si="1139"/>
        <v>39750</v>
      </c>
      <c r="K7266" s="21"/>
      <c r="L7266" s="21" t="str">
        <f t="shared" si="1134"/>
        <v>Wednesday</v>
      </c>
      <c r="M7266" s="20">
        <f t="shared" si="1135"/>
        <v>10</v>
      </c>
      <c r="N7266" s="19">
        <v>5634</v>
      </c>
      <c r="O7266" s="4">
        <f>MATCH(N7266-1,'Supply Data'!$K$12:$K$17)+1</f>
        <v>5</v>
      </c>
      <c r="P7266">
        <f>INDEX('Supply Data'!$L$12:$L$17,'Demand Data'!O7266)</f>
        <v>75</v>
      </c>
      <c r="R7266" t="str">
        <f t="shared" si="1136"/>
        <v>29-Oct-08 Wednesday 13</v>
      </c>
    </row>
    <row r="7267" spans="4:18" x14ac:dyDescent="0.35">
      <c r="D7267" s="21">
        <f t="shared" si="1137"/>
        <v>39750.541666649056</v>
      </c>
      <c r="E7267" s="21" t="b">
        <f t="shared" si="1130"/>
        <v>0</v>
      </c>
      <c r="F7267" s="21" t="b">
        <f t="shared" si="1131"/>
        <v>0</v>
      </c>
      <c r="G7267" s="20">
        <f t="shared" si="1132"/>
        <v>1</v>
      </c>
      <c r="H7267" s="20">
        <f t="shared" si="1133"/>
        <v>24</v>
      </c>
      <c r="I7267" s="20">
        <f t="shared" si="1138"/>
        <v>14</v>
      </c>
      <c r="J7267" s="21">
        <f t="shared" si="1139"/>
        <v>39750</v>
      </c>
      <c r="K7267" s="21"/>
      <c r="L7267" s="21" t="str">
        <f t="shared" si="1134"/>
        <v>Wednesday</v>
      </c>
      <c r="M7267" s="20">
        <f t="shared" si="1135"/>
        <v>10</v>
      </c>
      <c r="N7267" s="19">
        <v>5773.5</v>
      </c>
      <c r="O7267" s="4">
        <f>MATCH(N7267-1,'Supply Data'!$K$12:$K$17)+1</f>
        <v>5</v>
      </c>
      <c r="P7267">
        <f>INDEX('Supply Data'!$L$12:$L$17,'Demand Data'!O7267)</f>
        <v>75</v>
      </c>
      <c r="R7267" t="str">
        <f t="shared" si="1136"/>
        <v>29-Oct-08 Wednesday 14</v>
      </c>
    </row>
    <row r="7268" spans="4:18" x14ac:dyDescent="0.35">
      <c r="D7268" s="21">
        <f t="shared" si="1137"/>
        <v>39750.583333315721</v>
      </c>
      <c r="E7268" s="21" t="b">
        <f t="shared" si="1130"/>
        <v>0</v>
      </c>
      <c r="F7268" s="21" t="b">
        <f t="shared" si="1131"/>
        <v>0</v>
      </c>
      <c r="G7268" s="20">
        <f t="shared" si="1132"/>
        <v>1</v>
      </c>
      <c r="H7268" s="20">
        <f t="shared" si="1133"/>
        <v>24</v>
      </c>
      <c r="I7268" s="20">
        <f t="shared" si="1138"/>
        <v>15</v>
      </c>
      <c r="J7268" s="21">
        <f t="shared" si="1139"/>
        <v>39750</v>
      </c>
      <c r="K7268" s="21"/>
      <c r="L7268" s="21" t="str">
        <f t="shared" si="1134"/>
        <v>Wednesday</v>
      </c>
      <c r="M7268" s="20">
        <f t="shared" si="1135"/>
        <v>10</v>
      </c>
      <c r="N7268" s="19">
        <v>5635.5</v>
      </c>
      <c r="O7268" s="4">
        <f>MATCH(N7268-1,'Supply Data'!$K$12:$K$17)+1</f>
        <v>5</v>
      </c>
      <c r="P7268">
        <f>INDEX('Supply Data'!$L$12:$L$17,'Demand Data'!O7268)</f>
        <v>75</v>
      </c>
      <c r="R7268" t="str">
        <f t="shared" si="1136"/>
        <v>29-Oct-08 Wednesday 15</v>
      </c>
    </row>
    <row r="7269" spans="4:18" x14ac:dyDescent="0.35">
      <c r="D7269" s="21">
        <f t="shared" si="1137"/>
        <v>39750.624999982385</v>
      </c>
      <c r="E7269" s="21" t="b">
        <f t="shared" si="1130"/>
        <v>0</v>
      </c>
      <c r="F7269" s="21" t="b">
        <f t="shared" si="1131"/>
        <v>0</v>
      </c>
      <c r="G7269" s="20">
        <f t="shared" si="1132"/>
        <v>1</v>
      </c>
      <c r="H7269" s="20">
        <f t="shared" si="1133"/>
        <v>24</v>
      </c>
      <c r="I7269" s="20">
        <f t="shared" si="1138"/>
        <v>16</v>
      </c>
      <c r="J7269" s="21">
        <f t="shared" si="1139"/>
        <v>39750</v>
      </c>
      <c r="K7269" s="21"/>
      <c r="L7269" s="21" t="str">
        <f t="shared" si="1134"/>
        <v>Wednesday</v>
      </c>
      <c r="M7269" s="20">
        <f t="shared" si="1135"/>
        <v>10</v>
      </c>
      <c r="N7269" s="19">
        <v>5647.5</v>
      </c>
      <c r="O7269" s="4">
        <f>MATCH(N7269-1,'Supply Data'!$K$12:$K$17)+1</f>
        <v>5</v>
      </c>
      <c r="P7269">
        <f>INDEX('Supply Data'!$L$12:$L$17,'Demand Data'!O7269)</f>
        <v>75</v>
      </c>
      <c r="R7269" t="str">
        <f t="shared" si="1136"/>
        <v>29-Oct-08 Wednesday 16</v>
      </c>
    </row>
    <row r="7270" spans="4:18" x14ac:dyDescent="0.35">
      <c r="D7270" s="21">
        <f t="shared" si="1137"/>
        <v>39750.666666649049</v>
      </c>
      <c r="E7270" s="21" t="b">
        <f t="shared" si="1130"/>
        <v>0</v>
      </c>
      <c r="F7270" s="21" t="b">
        <f t="shared" si="1131"/>
        <v>0</v>
      </c>
      <c r="G7270" s="20">
        <f t="shared" si="1132"/>
        <v>1</v>
      </c>
      <c r="H7270" s="20">
        <f t="shared" si="1133"/>
        <v>24</v>
      </c>
      <c r="I7270" s="20">
        <f t="shared" si="1138"/>
        <v>17</v>
      </c>
      <c r="J7270" s="21">
        <f t="shared" si="1139"/>
        <v>39750</v>
      </c>
      <c r="K7270" s="21"/>
      <c r="L7270" s="21" t="str">
        <f t="shared" si="1134"/>
        <v>Wednesday</v>
      </c>
      <c r="M7270" s="20">
        <f t="shared" si="1135"/>
        <v>10</v>
      </c>
      <c r="N7270" s="19">
        <v>5557.5</v>
      </c>
      <c r="O7270" s="4">
        <f>MATCH(N7270-1,'Supply Data'!$K$12:$K$17)+1</f>
        <v>5</v>
      </c>
      <c r="P7270">
        <f>INDEX('Supply Data'!$L$12:$L$17,'Demand Data'!O7270)</f>
        <v>75</v>
      </c>
      <c r="R7270" t="str">
        <f t="shared" si="1136"/>
        <v>29-Oct-08 Wednesday 17</v>
      </c>
    </row>
    <row r="7271" spans="4:18" x14ac:dyDescent="0.35">
      <c r="D7271" s="21">
        <f t="shared" si="1137"/>
        <v>39750.708333315713</v>
      </c>
      <c r="E7271" s="21" t="b">
        <f t="shared" si="1130"/>
        <v>0</v>
      </c>
      <c r="F7271" s="21" t="b">
        <f t="shared" si="1131"/>
        <v>0</v>
      </c>
      <c r="G7271" s="20">
        <f t="shared" si="1132"/>
        <v>1</v>
      </c>
      <c r="H7271" s="20">
        <f t="shared" si="1133"/>
        <v>24</v>
      </c>
      <c r="I7271" s="20">
        <f t="shared" si="1138"/>
        <v>18</v>
      </c>
      <c r="J7271" s="21">
        <f t="shared" si="1139"/>
        <v>39750</v>
      </c>
      <c r="K7271" s="21"/>
      <c r="L7271" s="21" t="str">
        <f t="shared" si="1134"/>
        <v>Wednesday</v>
      </c>
      <c r="M7271" s="20">
        <f t="shared" si="1135"/>
        <v>10</v>
      </c>
      <c r="N7271" s="19">
        <v>6096</v>
      </c>
      <c r="O7271" s="4">
        <f>MATCH(N7271-1,'Supply Data'!$K$12:$K$17)+1</f>
        <v>5</v>
      </c>
      <c r="P7271">
        <f>INDEX('Supply Data'!$L$12:$L$17,'Demand Data'!O7271)</f>
        <v>75</v>
      </c>
      <c r="R7271" t="str">
        <f t="shared" si="1136"/>
        <v>29-Oct-08 Wednesday 18</v>
      </c>
    </row>
    <row r="7272" spans="4:18" x14ac:dyDescent="0.35">
      <c r="D7272" s="21">
        <f t="shared" si="1137"/>
        <v>39750.749999982378</v>
      </c>
      <c r="E7272" s="21" t="b">
        <f t="shared" si="1130"/>
        <v>0</v>
      </c>
      <c r="F7272" s="21" t="b">
        <f t="shared" si="1131"/>
        <v>0</v>
      </c>
      <c r="G7272" s="20">
        <f t="shared" si="1132"/>
        <v>1</v>
      </c>
      <c r="H7272" s="20">
        <f t="shared" si="1133"/>
        <v>24</v>
      </c>
      <c r="I7272" s="20">
        <f t="shared" si="1138"/>
        <v>19</v>
      </c>
      <c r="J7272" s="21">
        <f t="shared" si="1139"/>
        <v>39750</v>
      </c>
      <c r="K7272" s="21"/>
      <c r="L7272" s="21" t="str">
        <f t="shared" si="1134"/>
        <v>Wednesday</v>
      </c>
      <c r="M7272" s="20">
        <f t="shared" si="1135"/>
        <v>10</v>
      </c>
      <c r="N7272" s="19">
        <v>5922</v>
      </c>
      <c r="O7272" s="4">
        <f>MATCH(N7272-1,'Supply Data'!$K$12:$K$17)+1</f>
        <v>5</v>
      </c>
      <c r="P7272">
        <f>INDEX('Supply Data'!$L$12:$L$17,'Demand Data'!O7272)</f>
        <v>75</v>
      </c>
      <c r="R7272" t="str">
        <f t="shared" si="1136"/>
        <v>29-Oct-08 Wednesday 19</v>
      </c>
    </row>
    <row r="7273" spans="4:18" x14ac:dyDescent="0.35">
      <c r="D7273" s="21">
        <f t="shared" si="1137"/>
        <v>39750.791666649042</v>
      </c>
      <c r="E7273" s="21" t="b">
        <f t="shared" si="1130"/>
        <v>0</v>
      </c>
      <c r="F7273" s="21" t="b">
        <f t="shared" si="1131"/>
        <v>0</v>
      </c>
      <c r="G7273" s="20">
        <f t="shared" si="1132"/>
        <v>1</v>
      </c>
      <c r="H7273" s="20">
        <f t="shared" si="1133"/>
        <v>24</v>
      </c>
      <c r="I7273" s="20">
        <f t="shared" si="1138"/>
        <v>20</v>
      </c>
      <c r="J7273" s="21">
        <f t="shared" si="1139"/>
        <v>39750</v>
      </c>
      <c r="K7273" s="21"/>
      <c r="L7273" s="21" t="str">
        <f t="shared" si="1134"/>
        <v>Wednesday</v>
      </c>
      <c r="M7273" s="20">
        <f t="shared" si="1135"/>
        <v>10</v>
      </c>
      <c r="N7273" s="19">
        <v>5722.5</v>
      </c>
      <c r="O7273" s="4">
        <f>MATCH(N7273-1,'Supply Data'!$K$12:$K$17)+1</f>
        <v>5</v>
      </c>
      <c r="P7273">
        <f>INDEX('Supply Data'!$L$12:$L$17,'Demand Data'!O7273)</f>
        <v>75</v>
      </c>
      <c r="R7273" t="str">
        <f t="shared" si="1136"/>
        <v>29-Oct-08 Wednesday 20</v>
      </c>
    </row>
    <row r="7274" spans="4:18" x14ac:dyDescent="0.35">
      <c r="D7274" s="21">
        <f t="shared" si="1137"/>
        <v>39750.833333315706</v>
      </c>
      <c r="E7274" s="21" t="b">
        <f t="shared" si="1130"/>
        <v>0</v>
      </c>
      <c r="F7274" s="21" t="b">
        <f t="shared" si="1131"/>
        <v>0</v>
      </c>
      <c r="G7274" s="20">
        <f t="shared" si="1132"/>
        <v>1</v>
      </c>
      <c r="H7274" s="20">
        <f t="shared" si="1133"/>
        <v>24</v>
      </c>
      <c r="I7274" s="20">
        <f t="shared" si="1138"/>
        <v>21</v>
      </c>
      <c r="J7274" s="21">
        <f t="shared" si="1139"/>
        <v>39750</v>
      </c>
      <c r="K7274" s="21"/>
      <c r="L7274" s="21" t="str">
        <f t="shared" si="1134"/>
        <v>Wednesday</v>
      </c>
      <c r="M7274" s="20">
        <f t="shared" si="1135"/>
        <v>10</v>
      </c>
      <c r="N7274" s="19">
        <v>5413.5</v>
      </c>
      <c r="O7274" s="4">
        <f>MATCH(N7274-1,'Supply Data'!$K$12:$K$17)+1</f>
        <v>5</v>
      </c>
      <c r="P7274">
        <f>INDEX('Supply Data'!$L$12:$L$17,'Demand Data'!O7274)</f>
        <v>75</v>
      </c>
      <c r="R7274" t="str">
        <f t="shared" si="1136"/>
        <v>29-Oct-08 Wednesday 21</v>
      </c>
    </row>
    <row r="7275" spans="4:18" x14ac:dyDescent="0.35">
      <c r="D7275" s="21">
        <f t="shared" si="1137"/>
        <v>39750.87499998237</v>
      </c>
      <c r="E7275" s="21" t="b">
        <f t="shared" si="1130"/>
        <v>0</v>
      </c>
      <c r="F7275" s="21" t="b">
        <f t="shared" si="1131"/>
        <v>0</v>
      </c>
      <c r="G7275" s="20">
        <f t="shared" si="1132"/>
        <v>1</v>
      </c>
      <c r="H7275" s="20">
        <f t="shared" si="1133"/>
        <v>24</v>
      </c>
      <c r="I7275" s="20">
        <f t="shared" si="1138"/>
        <v>22</v>
      </c>
      <c r="J7275" s="21">
        <f t="shared" si="1139"/>
        <v>39750</v>
      </c>
      <c r="K7275" s="21"/>
      <c r="L7275" s="21" t="str">
        <f t="shared" si="1134"/>
        <v>Wednesday</v>
      </c>
      <c r="M7275" s="20">
        <f t="shared" si="1135"/>
        <v>10</v>
      </c>
      <c r="N7275" s="19">
        <v>4953</v>
      </c>
      <c r="O7275" s="4">
        <f>MATCH(N7275-1,'Supply Data'!$K$12:$K$17)+1</f>
        <v>5</v>
      </c>
      <c r="P7275">
        <f>INDEX('Supply Data'!$L$12:$L$17,'Demand Data'!O7275)</f>
        <v>75</v>
      </c>
      <c r="R7275" t="str">
        <f t="shared" si="1136"/>
        <v>29-Oct-08 Wednesday 22</v>
      </c>
    </row>
    <row r="7276" spans="4:18" x14ac:dyDescent="0.35">
      <c r="D7276" s="21">
        <f t="shared" si="1137"/>
        <v>39750.916666649035</v>
      </c>
      <c r="E7276" s="21" t="b">
        <f t="shared" si="1130"/>
        <v>0</v>
      </c>
      <c r="F7276" s="21" t="b">
        <f t="shared" si="1131"/>
        <v>0</v>
      </c>
      <c r="G7276" s="20">
        <f t="shared" si="1132"/>
        <v>1</v>
      </c>
      <c r="H7276" s="20">
        <f t="shared" si="1133"/>
        <v>24</v>
      </c>
      <c r="I7276" s="20">
        <f t="shared" si="1138"/>
        <v>23</v>
      </c>
      <c r="J7276" s="21">
        <f t="shared" si="1139"/>
        <v>39750</v>
      </c>
      <c r="K7276" s="21"/>
      <c r="L7276" s="21" t="str">
        <f t="shared" si="1134"/>
        <v>Wednesday</v>
      </c>
      <c r="M7276" s="20">
        <f t="shared" si="1135"/>
        <v>10</v>
      </c>
      <c r="N7276" s="19">
        <v>4645.5</v>
      </c>
      <c r="O7276" s="4">
        <f>MATCH(N7276-1,'Supply Data'!$K$12:$K$17)+1</f>
        <v>4</v>
      </c>
      <c r="P7276">
        <f>INDEX('Supply Data'!$L$12:$L$17,'Demand Data'!O7276)</f>
        <v>50</v>
      </c>
      <c r="R7276" t="str">
        <f t="shared" si="1136"/>
        <v>29-Oct-08 Wednesday 23</v>
      </c>
    </row>
    <row r="7277" spans="4:18" x14ac:dyDescent="0.35">
      <c r="D7277" s="21">
        <f t="shared" si="1137"/>
        <v>39750.958333315699</v>
      </c>
      <c r="E7277" s="21" t="b">
        <f t="shared" si="1130"/>
        <v>0</v>
      </c>
      <c r="F7277" s="21" t="b">
        <f t="shared" si="1131"/>
        <v>0</v>
      </c>
      <c r="G7277" s="20">
        <f t="shared" si="1132"/>
        <v>1</v>
      </c>
      <c r="H7277" s="20">
        <f t="shared" si="1133"/>
        <v>24</v>
      </c>
      <c r="I7277" s="20">
        <f t="shared" si="1138"/>
        <v>24</v>
      </c>
      <c r="J7277" s="21">
        <f t="shared" si="1139"/>
        <v>39750</v>
      </c>
      <c r="K7277" s="21"/>
      <c r="L7277" s="21" t="str">
        <f t="shared" si="1134"/>
        <v>Wednesday</v>
      </c>
      <c r="M7277" s="20">
        <f t="shared" si="1135"/>
        <v>10</v>
      </c>
      <c r="N7277" s="19">
        <v>4291.5</v>
      </c>
      <c r="O7277" s="4">
        <f>MATCH(N7277-1,'Supply Data'!$K$12:$K$17)+1</f>
        <v>4</v>
      </c>
      <c r="P7277">
        <f>INDEX('Supply Data'!$L$12:$L$17,'Demand Data'!O7277)</f>
        <v>50</v>
      </c>
      <c r="R7277" t="str">
        <f t="shared" si="1136"/>
        <v>29-Oct-08 Wednesday 24</v>
      </c>
    </row>
    <row r="7278" spans="4:18" x14ac:dyDescent="0.35">
      <c r="D7278" s="21">
        <f t="shared" si="1137"/>
        <v>39750.999999982363</v>
      </c>
      <c r="E7278" s="21" t="b">
        <f t="shared" si="1130"/>
        <v>0</v>
      </c>
      <c r="F7278" s="21" t="b">
        <f t="shared" si="1131"/>
        <v>0</v>
      </c>
      <c r="G7278" s="20">
        <f t="shared" si="1132"/>
        <v>1</v>
      </c>
      <c r="H7278" s="20">
        <f t="shared" si="1133"/>
        <v>24</v>
      </c>
      <c r="I7278" s="20">
        <f t="shared" si="1138"/>
        <v>1</v>
      </c>
      <c r="J7278" s="21">
        <f t="shared" si="1139"/>
        <v>39751</v>
      </c>
      <c r="K7278" s="21"/>
      <c r="L7278" s="21" t="str">
        <f t="shared" si="1134"/>
        <v>Thursday</v>
      </c>
      <c r="M7278" s="20">
        <f t="shared" si="1135"/>
        <v>10</v>
      </c>
      <c r="N7278" s="19">
        <v>4156.5</v>
      </c>
      <c r="O7278" s="4">
        <f>MATCH(N7278-1,'Supply Data'!$K$12:$K$17)+1</f>
        <v>4</v>
      </c>
      <c r="P7278">
        <f>INDEX('Supply Data'!$L$12:$L$17,'Demand Data'!O7278)</f>
        <v>50</v>
      </c>
      <c r="R7278" t="str">
        <f t="shared" si="1136"/>
        <v>30-Oct-08 Thursday 1</v>
      </c>
    </row>
    <row r="7279" spans="4:18" x14ac:dyDescent="0.35">
      <c r="D7279" s="21">
        <f t="shared" si="1137"/>
        <v>39751.041666649027</v>
      </c>
      <c r="E7279" s="21" t="b">
        <f t="shared" si="1130"/>
        <v>0</v>
      </c>
      <c r="F7279" s="21" t="b">
        <f t="shared" si="1131"/>
        <v>0</v>
      </c>
      <c r="G7279" s="20">
        <f t="shared" si="1132"/>
        <v>1</v>
      </c>
      <c r="H7279" s="20">
        <f t="shared" si="1133"/>
        <v>24</v>
      </c>
      <c r="I7279" s="20">
        <f t="shared" si="1138"/>
        <v>2</v>
      </c>
      <c r="J7279" s="21">
        <f t="shared" si="1139"/>
        <v>39751</v>
      </c>
      <c r="K7279" s="21"/>
      <c r="L7279" s="21" t="str">
        <f t="shared" si="1134"/>
        <v>Thursday</v>
      </c>
      <c r="M7279" s="20">
        <f t="shared" si="1135"/>
        <v>10</v>
      </c>
      <c r="N7279" s="19">
        <v>4053</v>
      </c>
      <c r="O7279" s="4">
        <f>MATCH(N7279-1,'Supply Data'!$K$12:$K$17)+1</f>
        <v>4</v>
      </c>
      <c r="P7279">
        <f>INDEX('Supply Data'!$L$12:$L$17,'Demand Data'!O7279)</f>
        <v>50</v>
      </c>
      <c r="R7279" t="str">
        <f t="shared" si="1136"/>
        <v>30-Oct-08 Thursday 2</v>
      </c>
    </row>
    <row r="7280" spans="4:18" x14ac:dyDescent="0.35">
      <c r="D7280" s="21">
        <f t="shared" si="1137"/>
        <v>39751.083333315692</v>
      </c>
      <c r="E7280" s="21" t="b">
        <f t="shared" si="1130"/>
        <v>0</v>
      </c>
      <c r="F7280" s="21" t="b">
        <f t="shared" si="1131"/>
        <v>0</v>
      </c>
      <c r="G7280" s="20">
        <f t="shared" si="1132"/>
        <v>1</v>
      </c>
      <c r="H7280" s="20">
        <f t="shared" si="1133"/>
        <v>24</v>
      </c>
      <c r="I7280" s="20">
        <f t="shared" si="1138"/>
        <v>3</v>
      </c>
      <c r="J7280" s="21">
        <f t="shared" si="1139"/>
        <v>39751</v>
      </c>
      <c r="K7280" s="21"/>
      <c r="L7280" s="21" t="str">
        <f t="shared" si="1134"/>
        <v>Thursday</v>
      </c>
      <c r="M7280" s="20">
        <f t="shared" si="1135"/>
        <v>10</v>
      </c>
      <c r="N7280" s="19">
        <v>3979.5</v>
      </c>
      <c r="O7280" s="4">
        <f>MATCH(N7280-1,'Supply Data'!$K$12:$K$17)+1</f>
        <v>4</v>
      </c>
      <c r="P7280">
        <f>INDEX('Supply Data'!$L$12:$L$17,'Demand Data'!O7280)</f>
        <v>50</v>
      </c>
      <c r="R7280" t="str">
        <f t="shared" si="1136"/>
        <v>30-Oct-08 Thursday 3</v>
      </c>
    </row>
    <row r="7281" spans="4:18" x14ac:dyDescent="0.35">
      <c r="D7281" s="21">
        <f t="shared" si="1137"/>
        <v>39751.124999982356</v>
      </c>
      <c r="E7281" s="21" t="b">
        <f t="shared" si="1130"/>
        <v>0</v>
      </c>
      <c r="F7281" s="21" t="b">
        <f t="shared" si="1131"/>
        <v>0</v>
      </c>
      <c r="G7281" s="20">
        <f t="shared" si="1132"/>
        <v>1</v>
      </c>
      <c r="H7281" s="20">
        <f t="shared" si="1133"/>
        <v>24</v>
      </c>
      <c r="I7281" s="20">
        <f t="shared" si="1138"/>
        <v>4</v>
      </c>
      <c r="J7281" s="21">
        <f t="shared" si="1139"/>
        <v>39751</v>
      </c>
      <c r="K7281" s="21"/>
      <c r="L7281" s="21" t="str">
        <f t="shared" si="1134"/>
        <v>Thursday</v>
      </c>
      <c r="M7281" s="20">
        <f t="shared" si="1135"/>
        <v>10</v>
      </c>
      <c r="N7281" s="19">
        <v>3937.5</v>
      </c>
      <c r="O7281" s="4">
        <f>MATCH(N7281-1,'Supply Data'!$K$12:$K$17)+1</f>
        <v>4</v>
      </c>
      <c r="P7281">
        <f>INDEX('Supply Data'!$L$12:$L$17,'Demand Data'!O7281)</f>
        <v>50</v>
      </c>
      <c r="R7281" t="str">
        <f t="shared" si="1136"/>
        <v>30-Oct-08 Thursday 4</v>
      </c>
    </row>
    <row r="7282" spans="4:18" x14ac:dyDescent="0.35">
      <c r="D7282" s="21">
        <f t="shared" si="1137"/>
        <v>39751.16666664902</v>
      </c>
      <c r="E7282" s="21" t="b">
        <f t="shared" si="1130"/>
        <v>0</v>
      </c>
      <c r="F7282" s="21" t="b">
        <f t="shared" si="1131"/>
        <v>0</v>
      </c>
      <c r="G7282" s="20">
        <f t="shared" si="1132"/>
        <v>1</v>
      </c>
      <c r="H7282" s="20">
        <f t="shared" si="1133"/>
        <v>24</v>
      </c>
      <c r="I7282" s="20">
        <f t="shared" si="1138"/>
        <v>5</v>
      </c>
      <c r="J7282" s="21">
        <f t="shared" si="1139"/>
        <v>39751</v>
      </c>
      <c r="K7282" s="21"/>
      <c r="L7282" s="21" t="str">
        <f t="shared" si="1134"/>
        <v>Thursday</v>
      </c>
      <c r="M7282" s="20">
        <f t="shared" si="1135"/>
        <v>10</v>
      </c>
      <c r="N7282" s="19">
        <v>4125</v>
      </c>
      <c r="O7282" s="4">
        <f>MATCH(N7282-1,'Supply Data'!$K$12:$K$17)+1</f>
        <v>4</v>
      </c>
      <c r="P7282">
        <f>INDEX('Supply Data'!$L$12:$L$17,'Demand Data'!O7282)</f>
        <v>50</v>
      </c>
      <c r="R7282" t="str">
        <f t="shared" si="1136"/>
        <v>30-Oct-08 Thursday 5</v>
      </c>
    </row>
    <row r="7283" spans="4:18" x14ac:dyDescent="0.35">
      <c r="D7283" s="21">
        <f t="shared" si="1137"/>
        <v>39751.208333315684</v>
      </c>
      <c r="E7283" s="21" t="b">
        <f t="shared" si="1130"/>
        <v>0</v>
      </c>
      <c r="F7283" s="21" t="b">
        <f t="shared" si="1131"/>
        <v>0</v>
      </c>
      <c r="G7283" s="20">
        <f t="shared" si="1132"/>
        <v>1</v>
      </c>
      <c r="H7283" s="20">
        <f t="shared" si="1133"/>
        <v>24</v>
      </c>
      <c r="I7283" s="20">
        <f t="shared" si="1138"/>
        <v>6</v>
      </c>
      <c r="J7283" s="21">
        <f t="shared" si="1139"/>
        <v>39751</v>
      </c>
      <c r="K7283" s="21"/>
      <c r="L7283" s="21" t="str">
        <f t="shared" si="1134"/>
        <v>Thursday</v>
      </c>
      <c r="M7283" s="20">
        <f t="shared" si="1135"/>
        <v>10</v>
      </c>
      <c r="N7283" s="19">
        <v>4369.5</v>
      </c>
      <c r="O7283" s="4">
        <f>MATCH(N7283-1,'Supply Data'!$K$12:$K$17)+1</f>
        <v>4</v>
      </c>
      <c r="P7283">
        <f>INDEX('Supply Data'!$L$12:$L$17,'Demand Data'!O7283)</f>
        <v>50</v>
      </c>
      <c r="R7283" t="str">
        <f t="shared" si="1136"/>
        <v>30-Oct-08 Thursday 6</v>
      </c>
    </row>
    <row r="7284" spans="4:18" x14ac:dyDescent="0.35">
      <c r="D7284" s="21">
        <f t="shared" si="1137"/>
        <v>39751.249999982349</v>
      </c>
      <c r="E7284" s="21" t="b">
        <f t="shared" si="1130"/>
        <v>0</v>
      </c>
      <c r="F7284" s="21" t="b">
        <f t="shared" si="1131"/>
        <v>0</v>
      </c>
      <c r="G7284" s="20">
        <f t="shared" si="1132"/>
        <v>1</v>
      </c>
      <c r="H7284" s="20">
        <f t="shared" si="1133"/>
        <v>24</v>
      </c>
      <c r="I7284" s="20">
        <f t="shared" si="1138"/>
        <v>7</v>
      </c>
      <c r="J7284" s="21">
        <f t="shared" si="1139"/>
        <v>39751</v>
      </c>
      <c r="K7284" s="21"/>
      <c r="L7284" s="21" t="str">
        <f t="shared" si="1134"/>
        <v>Thursday</v>
      </c>
      <c r="M7284" s="20">
        <f t="shared" si="1135"/>
        <v>10</v>
      </c>
      <c r="N7284" s="19">
        <v>4273.5</v>
      </c>
      <c r="O7284" s="4">
        <f>MATCH(N7284-1,'Supply Data'!$K$12:$K$17)+1</f>
        <v>4</v>
      </c>
      <c r="P7284">
        <f>INDEX('Supply Data'!$L$12:$L$17,'Demand Data'!O7284)</f>
        <v>50</v>
      </c>
      <c r="R7284" t="str">
        <f t="shared" si="1136"/>
        <v>30-Oct-08 Thursday 7</v>
      </c>
    </row>
    <row r="7285" spans="4:18" x14ac:dyDescent="0.35">
      <c r="D7285" s="21">
        <f t="shared" si="1137"/>
        <v>39751.291666649013</v>
      </c>
      <c r="E7285" s="21" t="b">
        <f t="shared" si="1130"/>
        <v>0</v>
      </c>
      <c r="F7285" s="21" t="b">
        <f t="shared" si="1131"/>
        <v>0</v>
      </c>
      <c r="G7285" s="20">
        <f t="shared" si="1132"/>
        <v>1</v>
      </c>
      <c r="H7285" s="20">
        <f t="shared" si="1133"/>
        <v>24</v>
      </c>
      <c r="I7285" s="20">
        <f t="shared" si="1138"/>
        <v>8</v>
      </c>
      <c r="J7285" s="21">
        <f t="shared" si="1139"/>
        <v>39751</v>
      </c>
      <c r="K7285" s="21"/>
      <c r="L7285" s="21" t="str">
        <f t="shared" si="1134"/>
        <v>Thursday</v>
      </c>
      <c r="M7285" s="20">
        <f t="shared" si="1135"/>
        <v>10</v>
      </c>
      <c r="N7285" s="19">
        <v>4801.5</v>
      </c>
      <c r="O7285" s="4">
        <f>MATCH(N7285-1,'Supply Data'!$K$12:$K$17)+1</f>
        <v>5</v>
      </c>
      <c r="P7285">
        <f>INDEX('Supply Data'!$L$12:$L$17,'Demand Data'!O7285)</f>
        <v>75</v>
      </c>
      <c r="R7285" t="str">
        <f t="shared" si="1136"/>
        <v>30-Oct-08 Thursday 8</v>
      </c>
    </row>
    <row r="7286" spans="4:18" x14ac:dyDescent="0.35">
      <c r="D7286" s="21">
        <f t="shared" si="1137"/>
        <v>39751.333333315677</v>
      </c>
      <c r="E7286" s="21" t="b">
        <f t="shared" si="1130"/>
        <v>0</v>
      </c>
      <c r="F7286" s="21" t="b">
        <f t="shared" si="1131"/>
        <v>0</v>
      </c>
      <c r="G7286" s="20">
        <f t="shared" si="1132"/>
        <v>1</v>
      </c>
      <c r="H7286" s="20">
        <f t="shared" si="1133"/>
        <v>24</v>
      </c>
      <c r="I7286" s="20">
        <f t="shared" si="1138"/>
        <v>9</v>
      </c>
      <c r="J7286" s="21">
        <f t="shared" si="1139"/>
        <v>39751</v>
      </c>
      <c r="K7286" s="21"/>
      <c r="L7286" s="21" t="str">
        <f t="shared" si="1134"/>
        <v>Thursday</v>
      </c>
      <c r="M7286" s="20">
        <f t="shared" si="1135"/>
        <v>10</v>
      </c>
      <c r="N7286" s="19">
        <v>5365.5</v>
      </c>
      <c r="O7286" s="4">
        <f>MATCH(N7286-1,'Supply Data'!$K$12:$K$17)+1</f>
        <v>5</v>
      </c>
      <c r="P7286">
        <f>INDEX('Supply Data'!$L$12:$L$17,'Demand Data'!O7286)</f>
        <v>75</v>
      </c>
      <c r="R7286" t="str">
        <f t="shared" si="1136"/>
        <v>30-Oct-08 Thursday 9</v>
      </c>
    </row>
    <row r="7287" spans="4:18" x14ac:dyDescent="0.35">
      <c r="D7287" s="21">
        <f t="shared" si="1137"/>
        <v>39751.374999982341</v>
      </c>
      <c r="E7287" s="21" t="b">
        <f t="shared" si="1130"/>
        <v>0</v>
      </c>
      <c r="F7287" s="21" t="b">
        <f t="shared" si="1131"/>
        <v>0</v>
      </c>
      <c r="G7287" s="20">
        <f t="shared" si="1132"/>
        <v>1</v>
      </c>
      <c r="H7287" s="20">
        <f t="shared" si="1133"/>
        <v>24</v>
      </c>
      <c r="I7287" s="20">
        <f t="shared" si="1138"/>
        <v>10</v>
      </c>
      <c r="J7287" s="21">
        <f t="shared" si="1139"/>
        <v>39751</v>
      </c>
      <c r="K7287" s="21"/>
      <c r="L7287" s="21" t="str">
        <f t="shared" si="1134"/>
        <v>Thursday</v>
      </c>
      <c r="M7287" s="20">
        <f t="shared" si="1135"/>
        <v>10</v>
      </c>
      <c r="N7287" s="19">
        <v>5637</v>
      </c>
      <c r="O7287" s="4">
        <f>MATCH(N7287-1,'Supply Data'!$K$12:$K$17)+1</f>
        <v>5</v>
      </c>
      <c r="P7287">
        <f>INDEX('Supply Data'!$L$12:$L$17,'Demand Data'!O7287)</f>
        <v>75</v>
      </c>
      <c r="R7287" t="str">
        <f t="shared" si="1136"/>
        <v>30-Oct-08 Thursday 10</v>
      </c>
    </row>
    <row r="7288" spans="4:18" x14ac:dyDescent="0.35">
      <c r="D7288" s="21">
        <f t="shared" si="1137"/>
        <v>39751.416666649005</v>
      </c>
      <c r="E7288" s="21" t="b">
        <f t="shared" si="1130"/>
        <v>0</v>
      </c>
      <c r="F7288" s="21" t="b">
        <f t="shared" si="1131"/>
        <v>0</v>
      </c>
      <c r="G7288" s="20">
        <f t="shared" si="1132"/>
        <v>1</v>
      </c>
      <c r="H7288" s="20">
        <f t="shared" si="1133"/>
        <v>24</v>
      </c>
      <c r="I7288" s="20">
        <f t="shared" si="1138"/>
        <v>11</v>
      </c>
      <c r="J7288" s="21">
        <f t="shared" si="1139"/>
        <v>39751</v>
      </c>
      <c r="K7288" s="21"/>
      <c r="L7288" s="21" t="str">
        <f t="shared" si="1134"/>
        <v>Thursday</v>
      </c>
      <c r="M7288" s="20">
        <f t="shared" si="1135"/>
        <v>10</v>
      </c>
      <c r="N7288" s="19">
        <v>5754</v>
      </c>
      <c r="O7288" s="4">
        <f>MATCH(N7288-1,'Supply Data'!$K$12:$K$17)+1</f>
        <v>5</v>
      </c>
      <c r="P7288">
        <f>INDEX('Supply Data'!$L$12:$L$17,'Demand Data'!O7288)</f>
        <v>75</v>
      </c>
      <c r="R7288" t="str">
        <f t="shared" si="1136"/>
        <v>30-Oct-08 Thursday 11</v>
      </c>
    </row>
    <row r="7289" spans="4:18" x14ac:dyDescent="0.35">
      <c r="D7289" s="21">
        <f t="shared" si="1137"/>
        <v>39751.45833331567</v>
      </c>
      <c r="E7289" s="21" t="b">
        <f t="shared" si="1130"/>
        <v>0</v>
      </c>
      <c r="F7289" s="21" t="b">
        <f t="shared" si="1131"/>
        <v>0</v>
      </c>
      <c r="G7289" s="20">
        <f t="shared" si="1132"/>
        <v>1</v>
      </c>
      <c r="H7289" s="20">
        <f t="shared" si="1133"/>
        <v>24</v>
      </c>
      <c r="I7289" s="20">
        <f t="shared" si="1138"/>
        <v>12</v>
      </c>
      <c r="J7289" s="21">
        <f t="shared" si="1139"/>
        <v>39751</v>
      </c>
      <c r="K7289" s="21"/>
      <c r="L7289" s="21" t="str">
        <f t="shared" si="1134"/>
        <v>Thursday</v>
      </c>
      <c r="M7289" s="20">
        <f t="shared" si="1135"/>
        <v>10</v>
      </c>
      <c r="N7289" s="19">
        <v>5629.5</v>
      </c>
      <c r="O7289" s="4">
        <f>MATCH(N7289-1,'Supply Data'!$K$12:$K$17)+1</f>
        <v>5</v>
      </c>
      <c r="P7289">
        <f>INDEX('Supply Data'!$L$12:$L$17,'Demand Data'!O7289)</f>
        <v>75</v>
      </c>
      <c r="R7289" t="str">
        <f t="shared" si="1136"/>
        <v>30-Oct-08 Thursday 12</v>
      </c>
    </row>
    <row r="7290" spans="4:18" x14ac:dyDescent="0.35">
      <c r="D7290" s="21">
        <f t="shared" si="1137"/>
        <v>39751.499999982334</v>
      </c>
      <c r="E7290" s="21" t="b">
        <f t="shared" si="1130"/>
        <v>0</v>
      </c>
      <c r="F7290" s="21" t="b">
        <f t="shared" si="1131"/>
        <v>0</v>
      </c>
      <c r="G7290" s="20">
        <f t="shared" si="1132"/>
        <v>1</v>
      </c>
      <c r="H7290" s="20">
        <f t="shared" si="1133"/>
        <v>24</v>
      </c>
      <c r="I7290" s="20">
        <f t="shared" si="1138"/>
        <v>13</v>
      </c>
      <c r="J7290" s="21">
        <f t="shared" si="1139"/>
        <v>39751</v>
      </c>
      <c r="K7290" s="21"/>
      <c r="L7290" s="21" t="str">
        <f t="shared" si="1134"/>
        <v>Thursday</v>
      </c>
      <c r="M7290" s="20">
        <f t="shared" si="1135"/>
        <v>10</v>
      </c>
      <c r="N7290" s="19">
        <v>5578.5</v>
      </c>
      <c r="O7290" s="4">
        <f>MATCH(N7290-1,'Supply Data'!$K$12:$K$17)+1</f>
        <v>5</v>
      </c>
      <c r="P7290">
        <f>INDEX('Supply Data'!$L$12:$L$17,'Demand Data'!O7290)</f>
        <v>75</v>
      </c>
      <c r="R7290" t="str">
        <f t="shared" si="1136"/>
        <v>30-Oct-08 Thursday 13</v>
      </c>
    </row>
    <row r="7291" spans="4:18" x14ac:dyDescent="0.35">
      <c r="D7291" s="21">
        <f t="shared" si="1137"/>
        <v>39751.541666648998</v>
      </c>
      <c r="E7291" s="21" t="b">
        <f t="shared" si="1130"/>
        <v>0</v>
      </c>
      <c r="F7291" s="21" t="b">
        <f t="shared" si="1131"/>
        <v>0</v>
      </c>
      <c r="G7291" s="20">
        <f t="shared" si="1132"/>
        <v>1</v>
      </c>
      <c r="H7291" s="20">
        <f t="shared" si="1133"/>
        <v>24</v>
      </c>
      <c r="I7291" s="20">
        <f t="shared" si="1138"/>
        <v>14</v>
      </c>
      <c r="J7291" s="21">
        <f t="shared" si="1139"/>
        <v>39751</v>
      </c>
      <c r="K7291" s="21"/>
      <c r="L7291" s="21" t="str">
        <f t="shared" si="1134"/>
        <v>Thursday</v>
      </c>
      <c r="M7291" s="20">
        <f t="shared" si="1135"/>
        <v>10</v>
      </c>
      <c r="N7291" s="19">
        <v>5701.5</v>
      </c>
      <c r="O7291" s="4">
        <f>MATCH(N7291-1,'Supply Data'!$K$12:$K$17)+1</f>
        <v>5</v>
      </c>
      <c r="P7291">
        <f>INDEX('Supply Data'!$L$12:$L$17,'Demand Data'!O7291)</f>
        <v>75</v>
      </c>
      <c r="R7291" t="str">
        <f t="shared" si="1136"/>
        <v>30-Oct-08 Thursday 14</v>
      </c>
    </row>
    <row r="7292" spans="4:18" x14ac:dyDescent="0.35">
      <c r="D7292" s="21">
        <f t="shared" si="1137"/>
        <v>39751.583333315662</v>
      </c>
      <c r="E7292" s="21" t="b">
        <f t="shared" si="1130"/>
        <v>0</v>
      </c>
      <c r="F7292" s="21" t="b">
        <f t="shared" si="1131"/>
        <v>0</v>
      </c>
      <c r="G7292" s="20">
        <f t="shared" si="1132"/>
        <v>1</v>
      </c>
      <c r="H7292" s="20">
        <f t="shared" si="1133"/>
        <v>24</v>
      </c>
      <c r="I7292" s="20">
        <f t="shared" si="1138"/>
        <v>15</v>
      </c>
      <c r="J7292" s="21">
        <f t="shared" si="1139"/>
        <v>39751</v>
      </c>
      <c r="K7292" s="21"/>
      <c r="L7292" s="21" t="str">
        <f t="shared" si="1134"/>
        <v>Thursday</v>
      </c>
      <c r="M7292" s="20">
        <f t="shared" si="1135"/>
        <v>10</v>
      </c>
      <c r="N7292" s="19">
        <v>5646</v>
      </c>
      <c r="O7292" s="4">
        <f>MATCH(N7292-1,'Supply Data'!$K$12:$K$17)+1</f>
        <v>5</v>
      </c>
      <c r="P7292">
        <f>INDEX('Supply Data'!$L$12:$L$17,'Demand Data'!O7292)</f>
        <v>75</v>
      </c>
      <c r="R7292" t="str">
        <f t="shared" si="1136"/>
        <v>30-Oct-08 Thursday 15</v>
      </c>
    </row>
    <row r="7293" spans="4:18" x14ac:dyDescent="0.35">
      <c r="D7293" s="21">
        <f t="shared" si="1137"/>
        <v>39751.624999982327</v>
      </c>
      <c r="E7293" s="21" t="b">
        <f t="shared" si="1130"/>
        <v>0</v>
      </c>
      <c r="F7293" s="21" t="b">
        <f t="shared" si="1131"/>
        <v>0</v>
      </c>
      <c r="G7293" s="20">
        <f t="shared" si="1132"/>
        <v>1</v>
      </c>
      <c r="H7293" s="20">
        <f t="shared" si="1133"/>
        <v>24</v>
      </c>
      <c r="I7293" s="20">
        <f t="shared" si="1138"/>
        <v>16</v>
      </c>
      <c r="J7293" s="21">
        <f t="shared" si="1139"/>
        <v>39751</v>
      </c>
      <c r="K7293" s="21"/>
      <c r="L7293" s="21" t="str">
        <f t="shared" si="1134"/>
        <v>Thursday</v>
      </c>
      <c r="M7293" s="20">
        <f t="shared" si="1135"/>
        <v>10</v>
      </c>
      <c r="N7293" s="19">
        <v>5659.5</v>
      </c>
      <c r="O7293" s="4">
        <f>MATCH(N7293-1,'Supply Data'!$K$12:$K$17)+1</f>
        <v>5</v>
      </c>
      <c r="P7293">
        <f>INDEX('Supply Data'!$L$12:$L$17,'Demand Data'!O7293)</f>
        <v>75</v>
      </c>
      <c r="R7293" t="str">
        <f t="shared" si="1136"/>
        <v>30-Oct-08 Thursday 16</v>
      </c>
    </row>
    <row r="7294" spans="4:18" x14ac:dyDescent="0.35">
      <c r="D7294" s="21">
        <f t="shared" si="1137"/>
        <v>39751.666666648991</v>
      </c>
      <c r="E7294" s="21" t="b">
        <f t="shared" si="1130"/>
        <v>0</v>
      </c>
      <c r="F7294" s="21" t="b">
        <f t="shared" si="1131"/>
        <v>0</v>
      </c>
      <c r="G7294" s="20">
        <f t="shared" si="1132"/>
        <v>1</v>
      </c>
      <c r="H7294" s="20">
        <f t="shared" si="1133"/>
        <v>24</v>
      </c>
      <c r="I7294" s="20">
        <f t="shared" si="1138"/>
        <v>17</v>
      </c>
      <c r="J7294" s="21">
        <f t="shared" si="1139"/>
        <v>39751</v>
      </c>
      <c r="K7294" s="21"/>
      <c r="L7294" s="21" t="str">
        <f t="shared" si="1134"/>
        <v>Thursday</v>
      </c>
      <c r="M7294" s="20">
        <f t="shared" si="1135"/>
        <v>10</v>
      </c>
      <c r="N7294" s="19">
        <v>5430</v>
      </c>
      <c r="O7294" s="4">
        <f>MATCH(N7294-1,'Supply Data'!$K$12:$K$17)+1</f>
        <v>5</v>
      </c>
      <c r="P7294">
        <f>INDEX('Supply Data'!$L$12:$L$17,'Demand Data'!O7294)</f>
        <v>75</v>
      </c>
      <c r="R7294" t="str">
        <f t="shared" si="1136"/>
        <v>30-Oct-08 Thursday 17</v>
      </c>
    </row>
    <row r="7295" spans="4:18" x14ac:dyDescent="0.35">
      <c r="D7295" s="21">
        <f t="shared" si="1137"/>
        <v>39751.708333315655</v>
      </c>
      <c r="E7295" s="21" t="b">
        <f t="shared" si="1130"/>
        <v>0</v>
      </c>
      <c r="F7295" s="21" t="b">
        <f t="shared" si="1131"/>
        <v>0</v>
      </c>
      <c r="G7295" s="20">
        <f t="shared" si="1132"/>
        <v>1</v>
      </c>
      <c r="H7295" s="20">
        <f t="shared" si="1133"/>
        <v>24</v>
      </c>
      <c r="I7295" s="20">
        <f t="shared" si="1138"/>
        <v>18</v>
      </c>
      <c r="J7295" s="21">
        <f t="shared" si="1139"/>
        <v>39751</v>
      </c>
      <c r="K7295" s="21"/>
      <c r="L7295" s="21" t="str">
        <f t="shared" si="1134"/>
        <v>Thursday</v>
      </c>
      <c r="M7295" s="20">
        <f t="shared" si="1135"/>
        <v>10</v>
      </c>
      <c r="N7295" s="19">
        <v>5911.5</v>
      </c>
      <c r="O7295" s="4">
        <f>MATCH(N7295-1,'Supply Data'!$K$12:$K$17)+1</f>
        <v>5</v>
      </c>
      <c r="P7295">
        <f>INDEX('Supply Data'!$L$12:$L$17,'Demand Data'!O7295)</f>
        <v>75</v>
      </c>
      <c r="R7295" t="str">
        <f t="shared" si="1136"/>
        <v>30-Oct-08 Thursday 18</v>
      </c>
    </row>
    <row r="7296" spans="4:18" x14ac:dyDescent="0.35">
      <c r="D7296" s="21">
        <f t="shared" si="1137"/>
        <v>39751.749999982319</v>
      </c>
      <c r="E7296" s="21" t="b">
        <f t="shared" si="1130"/>
        <v>0</v>
      </c>
      <c r="F7296" s="21" t="b">
        <f t="shared" si="1131"/>
        <v>0</v>
      </c>
      <c r="G7296" s="20">
        <f t="shared" si="1132"/>
        <v>1</v>
      </c>
      <c r="H7296" s="20">
        <f t="shared" si="1133"/>
        <v>24</v>
      </c>
      <c r="I7296" s="20">
        <f t="shared" si="1138"/>
        <v>19</v>
      </c>
      <c r="J7296" s="21">
        <f t="shared" si="1139"/>
        <v>39751</v>
      </c>
      <c r="K7296" s="21"/>
      <c r="L7296" s="21" t="str">
        <f t="shared" si="1134"/>
        <v>Thursday</v>
      </c>
      <c r="M7296" s="20">
        <f t="shared" si="1135"/>
        <v>10</v>
      </c>
      <c r="N7296" s="19">
        <v>5788.5</v>
      </c>
      <c r="O7296" s="4">
        <f>MATCH(N7296-1,'Supply Data'!$K$12:$K$17)+1</f>
        <v>5</v>
      </c>
      <c r="P7296">
        <f>INDEX('Supply Data'!$L$12:$L$17,'Demand Data'!O7296)</f>
        <v>75</v>
      </c>
      <c r="R7296" t="str">
        <f t="shared" si="1136"/>
        <v>30-Oct-08 Thursday 19</v>
      </c>
    </row>
    <row r="7297" spans="4:18" x14ac:dyDescent="0.35">
      <c r="D7297" s="21">
        <f t="shared" si="1137"/>
        <v>39751.791666648984</v>
      </c>
      <c r="E7297" s="21" t="b">
        <f t="shared" si="1130"/>
        <v>0</v>
      </c>
      <c r="F7297" s="21" t="b">
        <f t="shared" si="1131"/>
        <v>0</v>
      </c>
      <c r="G7297" s="20">
        <f t="shared" si="1132"/>
        <v>1</v>
      </c>
      <c r="H7297" s="20">
        <f t="shared" si="1133"/>
        <v>24</v>
      </c>
      <c r="I7297" s="20">
        <f t="shared" si="1138"/>
        <v>20</v>
      </c>
      <c r="J7297" s="21">
        <f t="shared" si="1139"/>
        <v>39751</v>
      </c>
      <c r="K7297" s="21"/>
      <c r="L7297" s="21" t="str">
        <f t="shared" si="1134"/>
        <v>Thursday</v>
      </c>
      <c r="M7297" s="20">
        <f t="shared" si="1135"/>
        <v>10</v>
      </c>
      <c r="N7297" s="19">
        <v>5535</v>
      </c>
      <c r="O7297" s="4">
        <f>MATCH(N7297-1,'Supply Data'!$K$12:$K$17)+1</f>
        <v>5</v>
      </c>
      <c r="P7297">
        <f>INDEX('Supply Data'!$L$12:$L$17,'Demand Data'!O7297)</f>
        <v>75</v>
      </c>
      <c r="R7297" t="str">
        <f t="shared" si="1136"/>
        <v>30-Oct-08 Thursday 20</v>
      </c>
    </row>
    <row r="7298" spans="4:18" x14ac:dyDescent="0.35">
      <c r="D7298" s="21">
        <f t="shared" si="1137"/>
        <v>39751.833333315648</v>
      </c>
      <c r="E7298" s="21" t="b">
        <f t="shared" si="1130"/>
        <v>0</v>
      </c>
      <c r="F7298" s="21" t="b">
        <f t="shared" si="1131"/>
        <v>0</v>
      </c>
      <c r="G7298" s="20">
        <f t="shared" si="1132"/>
        <v>1</v>
      </c>
      <c r="H7298" s="20">
        <f t="shared" si="1133"/>
        <v>24</v>
      </c>
      <c r="I7298" s="20">
        <f t="shared" si="1138"/>
        <v>21</v>
      </c>
      <c r="J7298" s="21">
        <f t="shared" si="1139"/>
        <v>39751</v>
      </c>
      <c r="K7298" s="21"/>
      <c r="L7298" s="21" t="str">
        <f t="shared" si="1134"/>
        <v>Thursday</v>
      </c>
      <c r="M7298" s="20">
        <f t="shared" si="1135"/>
        <v>10</v>
      </c>
      <c r="N7298" s="19">
        <v>5328</v>
      </c>
      <c r="O7298" s="4">
        <f>MATCH(N7298-1,'Supply Data'!$K$12:$K$17)+1</f>
        <v>5</v>
      </c>
      <c r="P7298">
        <f>INDEX('Supply Data'!$L$12:$L$17,'Demand Data'!O7298)</f>
        <v>75</v>
      </c>
      <c r="R7298" t="str">
        <f t="shared" si="1136"/>
        <v>30-Oct-08 Thursday 21</v>
      </c>
    </row>
    <row r="7299" spans="4:18" x14ac:dyDescent="0.35">
      <c r="D7299" s="21">
        <f t="shared" si="1137"/>
        <v>39751.874999982312</v>
      </c>
      <c r="E7299" s="21" t="b">
        <f t="shared" si="1130"/>
        <v>0</v>
      </c>
      <c r="F7299" s="21" t="b">
        <f t="shared" si="1131"/>
        <v>0</v>
      </c>
      <c r="G7299" s="20">
        <f t="shared" si="1132"/>
        <v>1</v>
      </c>
      <c r="H7299" s="20">
        <f t="shared" si="1133"/>
        <v>24</v>
      </c>
      <c r="I7299" s="20">
        <f t="shared" si="1138"/>
        <v>22</v>
      </c>
      <c r="J7299" s="21">
        <f t="shared" si="1139"/>
        <v>39751</v>
      </c>
      <c r="K7299" s="21"/>
      <c r="L7299" s="21" t="str">
        <f t="shared" si="1134"/>
        <v>Thursday</v>
      </c>
      <c r="M7299" s="20">
        <f t="shared" si="1135"/>
        <v>10</v>
      </c>
      <c r="N7299" s="19">
        <v>4828.5</v>
      </c>
      <c r="O7299" s="4">
        <f>MATCH(N7299-1,'Supply Data'!$K$12:$K$17)+1</f>
        <v>5</v>
      </c>
      <c r="P7299">
        <f>INDEX('Supply Data'!$L$12:$L$17,'Demand Data'!O7299)</f>
        <v>75</v>
      </c>
      <c r="R7299" t="str">
        <f t="shared" si="1136"/>
        <v>30-Oct-08 Thursday 22</v>
      </c>
    </row>
    <row r="7300" spans="4:18" x14ac:dyDescent="0.35">
      <c r="D7300" s="21">
        <f t="shared" si="1137"/>
        <v>39751.916666648976</v>
      </c>
      <c r="E7300" s="21" t="b">
        <f t="shared" si="1130"/>
        <v>0</v>
      </c>
      <c r="F7300" s="21" t="b">
        <f t="shared" si="1131"/>
        <v>0</v>
      </c>
      <c r="G7300" s="20">
        <f t="shared" si="1132"/>
        <v>1</v>
      </c>
      <c r="H7300" s="20">
        <f t="shared" si="1133"/>
        <v>24</v>
      </c>
      <c r="I7300" s="20">
        <f t="shared" si="1138"/>
        <v>23</v>
      </c>
      <c r="J7300" s="21">
        <f t="shared" si="1139"/>
        <v>39751</v>
      </c>
      <c r="K7300" s="21"/>
      <c r="L7300" s="21" t="str">
        <f t="shared" si="1134"/>
        <v>Thursday</v>
      </c>
      <c r="M7300" s="20">
        <f t="shared" si="1135"/>
        <v>10</v>
      </c>
      <c r="N7300" s="19">
        <v>4452</v>
      </c>
      <c r="O7300" s="4">
        <f>MATCH(N7300-1,'Supply Data'!$K$12:$K$17)+1</f>
        <v>4</v>
      </c>
      <c r="P7300">
        <f>INDEX('Supply Data'!$L$12:$L$17,'Demand Data'!O7300)</f>
        <v>50</v>
      </c>
      <c r="R7300" t="str">
        <f t="shared" si="1136"/>
        <v>30-Oct-08 Thursday 23</v>
      </c>
    </row>
    <row r="7301" spans="4:18" x14ac:dyDescent="0.35">
      <c r="D7301" s="21">
        <f t="shared" si="1137"/>
        <v>39751.958333315641</v>
      </c>
      <c r="E7301" s="21" t="b">
        <f t="shared" si="1130"/>
        <v>0</v>
      </c>
      <c r="F7301" s="21" t="b">
        <f t="shared" si="1131"/>
        <v>0</v>
      </c>
      <c r="G7301" s="20">
        <f t="shared" si="1132"/>
        <v>1</v>
      </c>
      <c r="H7301" s="20">
        <f t="shared" si="1133"/>
        <v>24</v>
      </c>
      <c r="I7301" s="20">
        <f t="shared" si="1138"/>
        <v>24</v>
      </c>
      <c r="J7301" s="21">
        <f t="shared" si="1139"/>
        <v>39751</v>
      </c>
      <c r="K7301" s="21"/>
      <c r="L7301" s="21" t="str">
        <f t="shared" si="1134"/>
        <v>Thursday</v>
      </c>
      <c r="M7301" s="20">
        <f t="shared" si="1135"/>
        <v>10</v>
      </c>
      <c r="N7301" s="19">
        <v>4221</v>
      </c>
      <c r="O7301" s="4">
        <f>MATCH(N7301-1,'Supply Data'!$K$12:$K$17)+1</f>
        <v>4</v>
      </c>
      <c r="P7301">
        <f>INDEX('Supply Data'!$L$12:$L$17,'Demand Data'!O7301)</f>
        <v>50</v>
      </c>
      <c r="R7301" t="str">
        <f t="shared" si="1136"/>
        <v>30-Oct-08 Thursday 24</v>
      </c>
    </row>
    <row r="7302" spans="4:18" x14ac:dyDescent="0.35">
      <c r="D7302" s="21">
        <f t="shared" si="1137"/>
        <v>39751.999999982305</v>
      </c>
      <c r="E7302" s="21" t="b">
        <f t="shared" ref="E7302:E7365" si="1140">D7302=$D$2</f>
        <v>0</v>
      </c>
      <c r="F7302" s="21" t="b">
        <f t="shared" ref="F7302:F7365" si="1141">D7302=$E$2</f>
        <v>0</v>
      </c>
      <c r="G7302" s="20">
        <f t="shared" si="1132"/>
        <v>1</v>
      </c>
      <c r="H7302" s="20">
        <f t="shared" si="1133"/>
        <v>24</v>
      </c>
      <c r="I7302" s="20">
        <f t="shared" si="1138"/>
        <v>1</v>
      </c>
      <c r="J7302" s="21">
        <f t="shared" si="1139"/>
        <v>39752</v>
      </c>
      <c r="K7302" s="21"/>
      <c r="L7302" s="21" t="str">
        <f t="shared" si="1134"/>
        <v>Friday</v>
      </c>
      <c r="M7302" s="20">
        <f t="shared" si="1135"/>
        <v>10</v>
      </c>
      <c r="N7302" s="19">
        <v>4069.5</v>
      </c>
      <c r="O7302" s="4">
        <f>MATCH(N7302-1,'Supply Data'!$K$12:$K$17)+1</f>
        <v>4</v>
      </c>
      <c r="P7302">
        <f>INDEX('Supply Data'!$L$12:$L$17,'Demand Data'!O7302)</f>
        <v>50</v>
      </c>
      <c r="R7302" t="str">
        <f t="shared" si="1136"/>
        <v>31-Oct-08 Friday 1</v>
      </c>
    </row>
    <row r="7303" spans="4:18" x14ac:dyDescent="0.35">
      <c r="D7303" s="21">
        <f t="shared" si="1137"/>
        <v>39752.041666648969</v>
      </c>
      <c r="E7303" s="21" t="b">
        <f t="shared" si="1140"/>
        <v>0</v>
      </c>
      <c r="F7303" s="21" t="b">
        <f t="shared" si="1141"/>
        <v>0</v>
      </c>
      <c r="G7303" s="20">
        <f t="shared" ref="G7303:G7366" si="1142">IF(E7303,2,IF(F7303,3,1))</f>
        <v>1</v>
      </c>
      <c r="H7303" s="20">
        <f t="shared" ref="H7303:H7366" si="1143">CHOOSE(G7303,24,23,25)</f>
        <v>24</v>
      </c>
      <c r="I7303" s="20">
        <f t="shared" si="1138"/>
        <v>2</v>
      </c>
      <c r="J7303" s="21">
        <f t="shared" si="1139"/>
        <v>39752</v>
      </c>
      <c r="K7303" s="21"/>
      <c r="L7303" s="21" t="str">
        <f t="shared" ref="L7303:L7366" si="1144">TEXT(J7303,"ddddd")</f>
        <v>Friday</v>
      </c>
      <c r="M7303" s="20">
        <f t="shared" ref="M7303:M7366" si="1145">MONTH(D7303)</f>
        <v>10</v>
      </c>
      <c r="N7303" s="19">
        <v>4005</v>
      </c>
      <c r="O7303" s="4">
        <f>MATCH(N7303-1,'Supply Data'!$K$12:$K$17)+1</f>
        <v>4</v>
      </c>
      <c r="P7303">
        <f>INDEX('Supply Data'!$L$12:$L$17,'Demand Data'!O7303)</f>
        <v>50</v>
      </c>
      <c r="R7303" t="str">
        <f t="shared" ref="R7303:R7366" si="1146">TEXT(D7303,"dd-mmm-yy ddddd")&amp;" "&amp;I7303</f>
        <v>31-Oct-08 Friday 2</v>
      </c>
    </row>
    <row r="7304" spans="4:18" x14ac:dyDescent="0.35">
      <c r="D7304" s="21">
        <f t="shared" ref="D7304:D7367" si="1147">D7303+1/24</f>
        <v>39752.083333315633</v>
      </c>
      <c r="E7304" s="21" t="b">
        <f t="shared" si="1140"/>
        <v>0</v>
      </c>
      <c r="F7304" s="21" t="b">
        <f t="shared" si="1141"/>
        <v>0</v>
      </c>
      <c r="G7304" s="20">
        <f t="shared" si="1142"/>
        <v>1</v>
      </c>
      <c r="H7304" s="20">
        <f t="shared" si="1143"/>
        <v>24</v>
      </c>
      <c r="I7304" s="20">
        <f t="shared" ref="I7304:I7367" si="1148">IF(I7303&gt;=H7304,1,I7303+1)</f>
        <v>3</v>
      </c>
      <c r="J7304" s="21">
        <f t="shared" ref="J7304:J7367" si="1149">IF(I7304=1,J7303+1,J7303)</f>
        <v>39752</v>
      </c>
      <c r="K7304" s="21"/>
      <c r="L7304" s="21" t="str">
        <f t="shared" si="1144"/>
        <v>Friday</v>
      </c>
      <c r="M7304" s="20">
        <f t="shared" si="1145"/>
        <v>10</v>
      </c>
      <c r="N7304" s="19">
        <v>3837</v>
      </c>
      <c r="O7304" s="4">
        <f>MATCH(N7304-1,'Supply Data'!$K$12:$K$17)+1</f>
        <v>4</v>
      </c>
      <c r="P7304">
        <f>INDEX('Supply Data'!$L$12:$L$17,'Demand Data'!O7304)</f>
        <v>50</v>
      </c>
      <c r="R7304" t="str">
        <f t="shared" si="1146"/>
        <v>31-Oct-08 Friday 3</v>
      </c>
    </row>
    <row r="7305" spans="4:18" x14ac:dyDescent="0.35">
      <c r="D7305" s="21">
        <f t="shared" si="1147"/>
        <v>39752.124999982298</v>
      </c>
      <c r="E7305" s="21" t="b">
        <f t="shared" si="1140"/>
        <v>0</v>
      </c>
      <c r="F7305" s="21" t="b">
        <f t="shared" si="1141"/>
        <v>0</v>
      </c>
      <c r="G7305" s="20">
        <f t="shared" si="1142"/>
        <v>1</v>
      </c>
      <c r="H7305" s="20">
        <f t="shared" si="1143"/>
        <v>24</v>
      </c>
      <c r="I7305" s="20">
        <f t="shared" si="1148"/>
        <v>4</v>
      </c>
      <c r="J7305" s="21">
        <f t="shared" si="1149"/>
        <v>39752</v>
      </c>
      <c r="K7305" s="21"/>
      <c r="L7305" s="21" t="str">
        <f t="shared" si="1144"/>
        <v>Friday</v>
      </c>
      <c r="M7305" s="20">
        <f t="shared" si="1145"/>
        <v>10</v>
      </c>
      <c r="N7305" s="19">
        <v>3832.5</v>
      </c>
      <c r="O7305" s="4">
        <f>MATCH(N7305-1,'Supply Data'!$K$12:$K$17)+1</f>
        <v>4</v>
      </c>
      <c r="P7305">
        <f>INDEX('Supply Data'!$L$12:$L$17,'Demand Data'!O7305)</f>
        <v>50</v>
      </c>
      <c r="R7305" t="str">
        <f t="shared" si="1146"/>
        <v>31-Oct-08 Friday 4</v>
      </c>
    </row>
    <row r="7306" spans="4:18" x14ac:dyDescent="0.35">
      <c r="D7306" s="21">
        <f t="shared" si="1147"/>
        <v>39752.166666648962</v>
      </c>
      <c r="E7306" s="21" t="b">
        <f t="shared" si="1140"/>
        <v>0</v>
      </c>
      <c r="F7306" s="21" t="b">
        <f t="shared" si="1141"/>
        <v>0</v>
      </c>
      <c r="G7306" s="20">
        <f t="shared" si="1142"/>
        <v>1</v>
      </c>
      <c r="H7306" s="20">
        <f t="shared" si="1143"/>
        <v>24</v>
      </c>
      <c r="I7306" s="20">
        <f t="shared" si="1148"/>
        <v>5</v>
      </c>
      <c r="J7306" s="21">
        <f t="shared" si="1149"/>
        <v>39752</v>
      </c>
      <c r="K7306" s="21"/>
      <c r="L7306" s="21" t="str">
        <f t="shared" si="1144"/>
        <v>Friday</v>
      </c>
      <c r="M7306" s="20">
        <f t="shared" si="1145"/>
        <v>10</v>
      </c>
      <c r="N7306" s="19">
        <v>3946.5</v>
      </c>
      <c r="O7306" s="4">
        <f>MATCH(N7306-1,'Supply Data'!$K$12:$K$17)+1</f>
        <v>4</v>
      </c>
      <c r="P7306">
        <f>INDEX('Supply Data'!$L$12:$L$17,'Demand Data'!O7306)</f>
        <v>50</v>
      </c>
      <c r="R7306" t="str">
        <f t="shared" si="1146"/>
        <v>31-Oct-08 Friday 5</v>
      </c>
    </row>
    <row r="7307" spans="4:18" x14ac:dyDescent="0.35">
      <c r="D7307" s="21">
        <f t="shared" si="1147"/>
        <v>39752.208333315626</v>
      </c>
      <c r="E7307" s="21" t="b">
        <f t="shared" si="1140"/>
        <v>0</v>
      </c>
      <c r="F7307" s="21" t="b">
        <f t="shared" si="1141"/>
        <v>0</v>
      </c>
      <c r="G7307" s="20">
        <f t="shared" si="1142"/>
        <v>1</v>
      </c>
      <c r="H7307" s="20">
        <f t="shared" si="1143"/>
        <v>24</v>
      </c>
      <c r="I7307" s="20">
        <f t="shared" si="1148"/>
        <v>6</v>
      </c>
      <c r="J7307" s="21">
        <f t="shared" si="1149"/>
        <v>39752</v>
      </c>
      <c r="K7307" s="21"/>
      <c r="L7307" s="21" t="str">
        <f t="shared" si="1144"/>
        <v>Friday</v>
      </c>
      <c r="M7307" s="20">
        <f t="shared" si="1145"/>
        <v>10</v>
      </c>
      <c r="N7307" s="19">
        <v>4036.5</v>
      </c>
      <c r="O7307" s="4">
        <f>MATCH(N7307-1,'Supply Data'!$K$12:$K$17)+1</f>
        <v>4</v>
      </c>
      <c r="P7307">
        <f>INDEX('Supply Data'!$L$12:$L$17,'Demand Data'!O7307)</f>
        <v>50</v>
      </c>
      <c r="R7307" t="str">
        <f t="shared" si="1146"/>
        <v>31-Oct-08 Friday 6</v>
      </c>
    </row>
    <row r="7308" spans="4:18" x14ac:dyDescent="0.35">
      <c r="D7308" s="21">
        <f t="shared" si="1147"/>
        <v>39752.24999998229</v>
      </c>
      <c r="E7308" s="21" t="b">
        <f t="shared" si="1140"/>
        <v>0</v>
      </c>
      <c r="F7308" s="21" t="b">
        <f t="shared" si="1141"/>
        <v>0</v>
      </c>
      <c r="G7308" s="20">
        <f t="shared" si="1142"/>
        <v>1</v>
      </c>
      <c r="H7308" s="20">
        <f t="shared" si="1143"/>
        <v>24</v>
      </c>
      <c r="I7308" s="20">
        <f t="shared" si="1148"/>
        <v>7</v>
      </c>
      <c r="J7308" s="21">
        <f t="shared" si="1149"/>
        <v>39752</v>
      </c>
      <c r="K7308" s="21"/>
      <c r="L7308" s="21" t="str">
        <f t="shared" si="1144"/>
        <v>Friday</v>
      </c>
      <c r="M7308" s="20">
        <f t="shared" si="1145"/>
        <v>10</v>
      </c>
      <c r="N7308" s="19">
        <v>4230</v>
      </c>
      <c r="O7308" s="4">
        <f>MATCH(N7308-1,'Supply Data'!$K$12:$K$17)+1</f>
        <v>4</v>
      </c>
      <c r="P7308">
        <f>INDEX('Supply Data'!$L$12:$L$17,'Demand Data'!O7308)</f>
        <v>50</v>
      </c>
      <c r="R7308" t="str">
        <f t="shared" si="1146"/>
        <v>31-Oct-08 Friday 7</v>
      </c>
    </row>
    <row r="7309" spans="4:18" x14ac:dyDescent="0.35">
      <c r="D7309" s="21">
        <f t="shared" si="1147"/>
        <v>39752.291666648955</v>
      </c>
      <c r="E7309" s="21" t="b">
        <f t="shared" si="1140"/>
        <v>0</v>
      </c>
      <c r="F7309" s="21" t="b">
        <f t="shared" si="1141"/>
        <v>0</v>
      </c>
      <c r="G7309" s="20">
        <f t="shared" si="1142"/>
        <v>1</v>
      </c>
      <c r="H7309" s="20">
        <f t="shared" si="1143"/>
        <v>24</v>
      </c>
      <c r="I7309" s="20">
        <f t="shared" si="1148"/>
        <v>8</v>
      </c>
      <c r="J7309" s="21">
        <f t="shared" si="1149"/>
        <v>39752</v>
      </c>
      <c r="K7309" s="21"/>
      <c r="L7309" s="21" t="str">
        <f t="shared" si="1144"/>
        <v>Friday</v>
      </c>
      <c r="M7309" s="20">
        <f t="shared" si="1145"/>
        <v>10</v>
      </c>
      <c r="N7309" s="19">
        <v>4779</v>
      </c>
      <c r="O7309" s="4">
        <f>MATCH(N7309-1,'Supply Data'!$K$12:$K$17)+1</f>
        <v>4</v>
      </c>
      <c r="P7309">
        <f>INDEX('Supply Data'!$L$12:$L$17,'Demand Data'!O7309)</f>
        <v>50</v>
      </c>
      <c r="R7309" t="str">
        <f t="shared" si="1146"/>
        <v>31-Oct-08 Friday 8</v>
      </c>
    </row>
    <row r="7310" spans="4:18" x14ac:dyDescent="0.35">
      <c r="D7310" s="21">
        <f t="shared" si="1147"/>
        <v>39752.333333315619</v>
      </c>
      <c r="E7310" s="21" t="b">
        <f t="shared" si="1140"/>
        <v>0</v>
      </c>
      <c r="F7310" s="21" t="b">
        <f t="shared" si="1141"/>
        <v>0</v>
      </c>
      <c r="G7310" s="20">
        <f t="shared" si="1142"/>
        <v>1</v>
      </c>
      <c r="H7310" s="20">
        <f t="shared" si="1143"/>
        <v>24</v>
      </c>
      <c r="I7310" s="20">
        <f t="shared" si="1148"/>
        <v>9</v>
      </c>
      <c r="J7310" s="21">
        <f t="shared" si="1149"/>
        <v>39752</v>
      </c>
      <c r="K7310" s="21"/>
      <c r="L7310" s="21" t="str">
        <f t="shared" si="1144"/>
        <v>Friday</v>
      </c>
      <c r="M7310" s="20">
        <f t="shared" si="1145"/>
        <v>10</v>
      </c>
      <c r="N7310" s="19">
        <v>5208</v>
      </c>
      <c r="O7310" s="4">
        <f>MATCH(N7310-1,'Supply Data'!$K$12:$K$17)+1</f>
        <v>5</v>
      </c>
      <c r="P7310">
        <f>INDEX('Supply Data'!$L$12:$L$17,'Demand Data'!O7310)</f>
        <v>75</v>
      </c>
      <c r="R7310" t="str">
        <f t="shared" si="1146"/>
        <v>31-Oct-08 Friday 9</v>
      </c>
    </row>
    <row r="7311" spans="4:18" x14ac:dyDescent="0.35">
      <c r="D7311" s="21">
        <f t="shared" si="1147"/>
        <v>39752.374999982283</v>
      </c>
      <c r="E7311" s="21" t="b">
        <f t="shared" si="1140"/>
        <v>0</v>
      </c>
      <c r="F7311" s="21" t="b">
        <f t="shared" si="1141"/>
        <v>0</v>
      </c>
      <c r="G7311" s="20">
        <f t="shared" si="1142"/>
        <v>1</v>
      </c>
      <c r="H7311" s="20">
        <f t="shared" si="1143"/>
        <v>24</v>
      </c>
      <c r="I7311" s="20">
        <f t="shared" si="1148"/>
        <v>10</v>
      </c>
      <c r="J7311" s="21">
        <f t="shared" si="1149"/>
        <v>39752</v>
      </c>
      <c r="K7311" s="21"/>
      <c r="L7311" s="21" t="str">
        <f t="shared" si="1144"/>
        <v>Friday</v>
      </c>
      <c r="M7311" s="20">
        <f t="shared" si="1145"/>
        <v>10</v>
      </c>
      <c r="N7311" s="19">
        <v>5388</v>
      </c>
      <c r="O7311" s="4">
        <f>MATCH(N7311-1,'Supply Data'!$K$12:$K$17)+1</f>
        <v>5</v>
      </c>
      <c r="P7311">
        <f>INDEX('Supply Data'!$L$12:$L$17,'Demand Data'!O7311)</f>
        <v>75</v>
      </c>
      <c r="R7311" t="str">
        <f t="shared" si="1146"/>
        <v>31-Oct-08 Friday 10</v>
      </c>
    </row>
    <row r="7312" spans="4:18" x14ac:dyDescent="0.35">
      <c r="D7312" s="21">
        <f t="shared" si="1147"/>
        <v>39752.416666648947</v>
      </c>
      <c r="E7312" s="21" t="b">
        <f t="shared" si="1140"/>
        <v>0</v>
      </c>
      <c r="F7312" s="21" t="b">
        <f t="shared" si="1141"/>
        <v>0</v>
      </c>
      <c r="G7312" s="20">
        <f t="shared" si="1142"/>
        <v>1</v>
      </c>
      <c r="H7312" s="20">
        <f t="shared" si="1143"/>
        <v>24</v>
      </c>
      <c r="I7312" s="20">
        <f t="shared" si="1148"/>
        <v>11</v>
      </c>
      <c r="J7312" s="21">
        <f t="shared" si="1149"/>
        <v>39752</v>
      </c>
      <c r="K7312" s="21"/>
      <c r="L7312" s="21" t="str">
        <f t="shared" si="1144"/>
        <v>Friday</v>
      </c>
      <c r="M7312" s="20">
        <f t="shared" si="1145"/>
        <v>10</v>
      </c>
      <c r="N7312" s="19">
        <v>5506.5</v>
      </c>
      <c r="O7312" s="4">
        <f>MATCH(N7312-1,'Supply Data'!$K$12:$K$17)+1</f>
        <v>5</v>
      </c>
      <c r="P7312">
        <f>INDEX('Supply Data'!$L$12:$L$17,'Demand Data'!O7312)</f>
        <v>75</v>
      </c>
      <c r="R7312" t="str">
        <f t="shared" si="1146"/>
        <v>31-Oct-08 Friday 11</v>
      </c>
    </row>
    <row r="7313" spans="4:18" x14ac:dyDescent="0.35">
      <c r="D7313" s="21">
        <f t="shared" si="1147"/>
        <v>39752.458333315612</v>
      </c>
      <c r="E7313" s="21" t="b">
        <f t="shared" si="1140"/>
        <v>0</v>
      </c>
      <c r="F7313" s="21" t="b">
        <f t="shared" si="1141"/>
        <v>0</v>
      </c>
      <c r="G7313" s="20">
        <f t="shared" si="1142"/>
        <v>1</v>
      </c>
      <c r="H7313" s="20">
        <f t="shared" si="1143"/>
        <v>24</v>
      </c>
      <c r="I7313" s="20">
        <f t="shared" si="1148"/>
        <v>12</v>
      </c>
      <c r="J7313" s="21">
        <f t="shared" si="1149"/>
        <v>39752</v>
      </c>
      <c r="K7313" s="21"/>
      <c r="L7313" s="21" t="str">
        <f t="shared" si="1144"/>
        <v>Friday</v>
      </c>
      <c r="M7313" s="20">
        <f t="shared" si="1145"/>
        <v>10</v>
      </c>
      <c r="N7313" s="19">
        <v>5340</v>
      </c>
      <c r="O7313" s="4">
        <f>MATCH(N7313-1,'Supply Data'!$K$12:$K$17)+1</f>
        <v>5</v>
      </c>
      <c r="P7313">
        <f>INDEX('Supply Data'!$L$12:$L$17,'Demand Data'!O7313)</f>
        <v>75</v>
      </c>
      <c r="R7313" t="str">
        <f t="shared" si="1146"/>
        <v>31-Oct-08 Friday 12</v>
      </c>
    </row>
    <row r="7314" spans="4:18" x14ac:dyDescent="0.35">
      <c r="D7314" s="21">
        <f t="shared" si="1147"/>
        <v>39752.499999982276</v>
      </c>
      <c r="E7314" s="21" t="b">
        <f t="shared" si="1140"/>
        <v>0</v>
      </c>
      <c r="F7314" s="21" t="b">
        <f t="shared" si="1141"/>
        <v>0</v>
      </c>
      <c r="G7314" s="20">
        <f t="shared" si="1142"/>
        <v>1</v>
      </c>
      <c r="H7314" s="20">
        <f t="shared" si="1143"/>
        <v>24</v>
      </c>
      <c r="I7314" s="20">
        <f t="shared" si="1148"/>
        <v>13</v>
      </c>
      <c r="J7314" s="21">
        <f t="shared" si="1149"/>
        <v>39752</v>
      </c>
      <c r="K7314" s="21"/>
      <c r="L7314" s="21" t="str">
        <f t="shared" si="1144"/>
        <v>Friday</v>
      </c>
      <c r="M7314" s="20">
        <f t="shared" si="1145"/>
        <v>10</v>
      </c>
      <c r="N7314" s="19">
        <v>5284.5</v>
      </c>
      <c r="O7314" s="4">
        <f>MATCH(N7314-1,'Supply Data'!$K$12:$K$17)+1</f>
        <v>5</v>
      </c>
      <c r="P7314">
        <f>INDEX('Supply Data'!$L$12:$L$17,'Demand Data'!O7314)</f>
        <v>75</v>
      </c>
      <c r="R7314" t="str">
        <f t="shared" si="1146"/>
        <v>31-Oct-08 Friday 13</v>
      </c>
    </row>
    <row r="7315" spans="4:18" x14ac:dyDescent="0.35">
      <c r="D7315" s="21">
        <f t="shared" si="1147"/>
        <v>39752.54166664894</v>
      </c>
      <c r="E7315" s="21" t="b">
        <f t="shared" si="1140"/>
        <v>0</v>
      </c>
      <c r="F7315" s="21" t="b">
        <f t="shared" si="1141"/>
        <v>0</v>
      </c>
      <c r="G7315" s="20">
        <f t="shared" si="1142"/>
        <v>1</v>
      </c>
      <c r="H7315" s="20">
        <f t="shared" si="1143"/>
        <v>24</v>
      </c>
      <c r="I7315" s="20">
        <f t="shared" si="1148"/>
        <v>14</v>
      </c>
      <c r="J7315" s="21">
        <f t="shared" si="1149"/>
        <v>39752</v>
      </c>
      <c r="K7315" s="21"/>
      <c r="L7315" s="21" t="str">
        <f t="shared" si="1144"/>
        <v>Friday</v>
      </c>
      <c r="M7315" s="20">
        <f t="shared" si="1145"/>
        <v>10</v>
      </c>
      <c r="N7315" s="19">
        <v>5344.5</v>
      </c>
      <c r="O7315" s="4">
        <f>MATCH(N7315-1,'Supply Data'!$K$12:$K$17)+1</f>
        <v>5</v>
      </c>
      <c r="P7315">
        <f>INDEX('Supply Data'!$L$12:$L$17,'Demand Data'!O7315)</f>
        <v>75</v>
      </c>
      <c r="R7315" t="str">
        <f t="shared" si="1146"/>
        <v>31-Oct-08 Friday 14</v>
      </c>
    </row>
    <row r="7316" spans="4:18" x14ac:dyDescent="0.35">
      <c r="D7316" s="21">
        <f t="shared" si="1147"/>
        <v>39752.583333315604</v>
      </c>
      <c r="E7316" s="21" t="b">
        <f t="shared" si="1140"/>
        <v>0</v>
      </c>
      <c r="F7316" s="21" t="b">
        <f t="shared" si="1141"/>
        <v>0</v>
      </c>
      <c r="G7316" s="20">
        <f t="shared" si="1142"/>
        <v>1</v>
      </c>
      <c r="H7316" s="20">
        <f t="shared" si="1143"/>
        <v>24</v>
      </c>
      <c r="I7316" s="20">
        <f t="shared" si="1148"/>
        <v>15</v>
      </c>
      <c r="J7316" s="21">
        <f t="shared" si="1149"/>
        <v>39752</v>
      </c>
      <c r="K7316" s="21"/>
      <c r="L7316" s="21" t="str">
        <f t="shared" si="1144"/>
        <v>Friday</v>
      </c>
      <c r="M7316" s="20">
        <f t="shared" si="1145"/>
        <v>10</v>
      </c>
      <c r="N7316" s="19">
        <v>5161.5</v>
      </c>
      <c r="O7316" s="4">
        <f>MATCH(N7316-1,'Supply Data'!$K$12:$K$17)+1</f>
        <v>5</v>
      </c>
      <c r="P7316">
        <f>INDEX('Supply Data'!$L$12:$L$17,'Demand Data'!O7316)</f>
        <v>75</v>
      </c>
      <c r="R7316" t="str">
        <f t="shared" si="1146"/>
        <v>31-Oct-08 Friday 15</v>
      </c>
    </row>
    <row r="7317" spans="4:18" x14ac:dyDescent="0.35">
      <c r="D7317" s="21">
        <f t="shared" si="1147"/>
        <v>39752.624999982268</v>
      </c>
      <c r="E7317" s="21" t="b">
        <f t="shared" si="1140"/>
        <v>0</v>
      </c>
      <c r="F7317" s="21" t="b">
        <f t="shared" si="1141"/>
        <v>0</v>
      </c>
      <c r="G7317" s="20">
        <f t="shared" si="1142"/>
        <v>1</v>
      </c>
      <c r="H7317" s="20">
        <f t="shared" si="1143"/>
        <v>24</v>
      </c>
      <c r="I7317" s="20">
        <f t="shared" si="1148"/>
        <v>16</v>
      </c>
      <c r="J7317" s="21">
        <f t="shared" si="1149"/>
        <v>39752</v>
      </c>
      <c r="K7317" s="21"/>
      <c r="L7317" s="21" t="str">
        <f t="shared" si="1144"/>
        <v>Friday</v>
      </c>
      <c r="M7317" s="20">
        <f t="shared" si="1145"/>
        <v>10</v>
      </c>
      <c r="N7317" s="19">
        <v>5017.5</v>
      </c>
      <c r="O7317" s="4">
        <f>MATCH(N7317-1,'Supply Data'!$K$12:$K$17)+1</f>
        <v>5</v>
      </c>
      <c r="P7317">
        <f>INDEX('Supply Data'!$L$12:$L$17,'Demand Data'!O7317)</f>
        <v>75</v>
      </c>
      <c r="R7317" t="str">
        <f t="shared" si="1146"/>
        <v>31-Oct-08 Friday 16</v>
      </c>
    </row>
    <row r="7318" spans="4:18" x14ac:dyDescent="0.35">
      <c r="D7318" s="21">
        <f t="shared" si="1147"/>
        <v>39752.666666648933</v>
      </c>
      <c r="E7318" s="21" t="b">
        <f t="shared" si="1140"/>
        <v>0</v>
      </c>
      <c r="F7318" s="21" t="b">
        <f t="shared" si="1141"/>
        <v>0</v>
      </c>
      <c r="G7318" s="20">
        <f t="shared" si="1142"/>
        <v>1</v>
      </c>
      <c r="H7318" s="20">
        <f t="shared" si="1143"/>
        <v>24</v>
      </c>
      <c r="I7318" s="20">
        <f t="shared" si="1148"/>
        <v>17</v>
      </c>
      <c r="J7318" s="21">
        <f t="shared" si="1149"/>
        <v>39752</v>
      </c>
      <c r="K7318" s="21"/>
      <c r="L7318" s="21" t="str">
        <f t="shared" si="1144"/>
        <v>Friday</v>
      </c>
      <c r="M7318" s="20">
        <f t="shared" si="1145"/>
        <v>10</v>
      </c>
      <c r="N7318" s="19">
        <v>5049</v>
      </c>
      <c r="O7318" s="4">
        <f>MATCH(N7318-1,'Supply Data'!$K$12:$K$17)+1</f>
        <v>5</v>
      </c>
      <c r="P7318">
        <f>INDEX('Supply Data'!$L$12:$L$17,'Demand Data'!O7318)</f>
        <v>75</v>
      </c>
      <c r="R7318" t="str">
        <f t="shared" si="1146"/>
        <v>31-Oct-08 Friday 17</v>
      </c>
    </row>
    <row r="7319" spans="4:18" x14ac:dyDescent="0.35">
      <c r="D7319" s="21">
        <f t="shared" si="1147"/>
        <v>39752.708333315597</v>
      </c>
      <c r="E7319" s="21" t="b">
        <f t="shared" si="1140"/>
        <v>0</v>
      </c>
      <c r="F7319" s="21" t="b">
        <f t="shared" si="1141"/>
        <v>0</v>
      </c>
      <c r="G7319" s="20">
        <f t="shared" si="1142"/>
        <v>1</v>
      </c>
      <c r="H7319" s="20">
        <f t="shared" si="1143"/>
        <v>24</v>
      </c>
      <c r="I7319" s="20">
        <f t="shared" si="1148"/>
        <v>18</v>
      </c>
      <c r="J7319" s="21">
        <f t="shared" si="1149"/>
        <v>39752</v>
      </c>
      <c r="K7319" s="21"/>
      <c r="L7319" s="21" t="str">
        <f t="shared" si="1144"/>
        <v>Friday</v>
      </c>
      <c r="M7319" s="20">
        <f t="shared" si="1145"/>
        <v>10</v>
      </c>
      <c r="N7319" s="19">
        <v>5653.5</v>
      </c>
      <c r="O7319" s="4">
        <f>MATCH(N7319-1,'Supply Data'!$K$12:$K$17)+1</f>
        <v>5</v>
      </c>
      <c r="P7319">
        <f>INDEX('Supply Data'!$L$12:$L$17,'Demand Data'!O7319)</f>
        <v>75</v>
      </c>
      <c r="R7319" t="str">
        <f t="shared" si="1146"/>
        <v>31-Oct-08 Friday 18</v>
      </c>
    </row>
    <row r="7320" spans="4:18" x14ac:dyDescent="0.35">
      <c r="D7320" s="21">
        <f t="shared" si="1147"/>
        <v>39752.749999982261</v>
      </c>
      <c r="E7320" s="21" t="b">
        <f t="shared" si="1140"/>
        <v>0</v>
      </c>
      <c r="F7320" s="21" t="b">
        <f t="shared" si="1141"/>
        <v>0</v>
      </c>
      <c r="G7320" s="20">
        <f t="shared" si="1142"/>
        <v>1</v>
      </c>
      <c r="H7320" s="20">
        <f t="shared" si="1143"/>
        <v>24</v>
      </c>
      <c r="I7320" s="20">
        <f t="shared" si="1148"/>
        <v>19</v>
      </c>
      <c r="J7320" s="21">
        <f t="shared" si="1149"/>
        <v>39752</v>
      </c>
      <c r="K7320" s="21"/>
      <c r="L7320" s="21" t="str">
        <f t="shared" si="1144"/>
        <v>Friday</v>
      </c>
      <c r="M7320" s="20">
        <f t="shared" si="1145"/>
        <v>10</v>
      </c>
      <c r="N7320" s="19">
        <v>5556</v>
      </c>
      <c r="O7320" s="4">
        <f>MATCH(N7320-1,'Supply Data'!$K$12:$K$17)+1</f>
        <v>5</v>
      </c>
      <c r="P7320">
        <f>INDEX('Supply Data'!$L$12:$L$17,'Demand Data'!O7320)</f>
        <v>75</v>
      </c>
      <c r="R7320" t="str">
        <f t="shared" si="1146"/>
        <v>31-Oct-08 Friday 19</v>
      </c>
    </row>
    <row r="7321" spans="4:18" x14ac:dyDescent="0.35">
      <c r="D7321" s="21">
        <f t="shared" si="1147"/>
        <v>39752.791666648925</v>
      </c>
      <c r="E7321" s="21" t="b">
        <f t="shared" si="1140"/>
        <v>0</v>
      </c>
      <c r="F7321" s="21" t="b">
        <f t="shared" si="1141"/>
        <v>0</v>
      </c>
      <c r="G7321" s="20">
        <f t="shared" si="1142"/>
        <v>1</v>
      </c>
      <c r="H7321" s="20">
        <f t="shared" si="1143"/>
        <v>24</v>
      </c>
      <c r="I7321" s="20">
        <f t="shared" si="1148"/>
        <v>20</v>
      </c>
      <c r="J7321" s="21">
        <f t="shared" si="1149"/>
        <v>39752</v>
      </c>
      <c r="K7321" s="21"/>
      <c r="L7321" s="21" t="str">
        <f t="shared" si="1144"/>
        <v>Friday</v>
      </c>
      <c r="M7321" s="20">
        <f t="shared" si="1145"/>
        <v>10</v>
      </c>
      <c r="N7321" s="19">
        <v>5380.5</v>
      </c>
      <c r="O7321" s="4">
        <f>MATCH(N7321-1,'Supply Data'!$K$12:$K$17)+1</f>
        <v>5</v>
      </c>
      <c r="P7321">
        <f>INDEX('Supply Data'!$L$12:$L$17,'Demand Data'!O7321)</f>
        <v>75</v>
      </c>
      <c r="R7321" t="str">
        <f t="shared" si="1146"/>
        <v>31-Oct-08 Friday 20</v>
      </c>
    </row>
    <row r="7322" spans="4:18" x14ac:dyDescent="0.35">
      <c r="D7322" s="21">
        <f t="shared" si="1147"/>
        <v>39752.83333331559</v>
      </c>
      <c r="E7322" s="21" t="b">
        <f t="shared" si="1140"/>
        <v>0</v>
      </c>
      <c r="F7322" s="21" t="b">
        <f t="shared" si="1141"/>
        <v>0</v>
      </c>
      <c r="G7322" s="20">
        <f t="shared" si="1142"/>
        <v>1</v>
      </c>
      <c r="H7322" s="20">
        <f t="shared" si="1143"/>
        <v>24</v>
      </c>
      <c r="I7322" s="20">
        <f t="shared" si="1148"/>
        <v>21</v>
      </c>
      <c r="J7322" s="21">
        <f t="shared" si="1149"/>
        <v>39752</v>
      </c>
      <c r="K7322" s="21"/>
      <c r="L7322" s="21" t="str">
        <f t="shared" si="1144"/>
        <v>Friday</v>
      </c>
      <c r="M7322" s="20">
        <f t="shared" si="1145"/>
        <v>10</v>
      </c>
      <c r="N7322" s="19">
        <v>5097</v>
      </c>
      <c r="O7322" s="4">
        <f>MATCH(N7322-1,'Supply Data'!$K$12:$K$17)+1</f>
        <v>5</v>
      </c>
      <c r="P7322">
        <f>INDEX('Supply Data'!$L$12:$L$17,'Demand Data'!O7322)</f>
        <v>75</v>
      </c>
      <c r="R7322" t="str">
        <f t="shared" si="1146"/>
        <v>31-Oct-08 Friday 21</v>
      </c>
    </row>
    <row r="7323" spans="4:18" x14ac:dyDescent="0.35">
      <c r="D7323" s="21">
        <f t="shared" si="1147"/>
        <v>39752.874999982254</v>
      </c>
      <c r="E7323" s="21" t="b">
        <f t="shared" si="1140"/>
        <v>0</v>
      </c>
      <c r="F7323" s="21" t="b">
        <f t="shared" si="1141"/>
        <v>0</v>
      </c>
      <c r="G7323" s="20">
        <f t="shared" si="1142"/>
        <v>1</v>
      </c>
      <c r="H7323" s="20">
        <f t="shared" si="1143"/>
        <v>24</v>
      </c>
      <c r="I7323" s="20">
        <f t="shared" si="1148"/>
        <v>22</v>
      </c>
      <c r="J7323" s="21">
        <f t="shared" si="1149"/>
        <v>39752</v>
      </c>
      <c r="K7323" s="21"/>
      <c r="L7323" s="21" t="str">
        <f t="shared" si="1144"/>
        <v>Friday</v>
      </c>
      <c r="M7323" s="20">
        <f t="shared" si="1145"/>
        <v>10</v>
      </c>
      <c r="N7323" s="19">
        <v>4749</v>
      </c>
      <c r="O7323" s="4">
        <f>MATCH(N7323-1,'Supply Data'!$K$12:$K$17)+1</f>
        <v>4</v>
      </c>
      <c r="P7323">
        <f>INDEX('Supply Data'!$L$12:$L$17,'Demand Data'!O7323)</f>
        <v>50</v>
      </c>
      <c r="R7323" t="str">
        <f t="shared" si="1146"/>
        <v>31-Oct-08 Friday 22</v>
      </c>
    </row>
    <row r="7324" spans="4:18" x14ac:dyDescent="0.35">
      <c r="D7324" s="21">
        <f t="shared" si="1147"/>
        <v>39752.916666648918</v>
      </c>
      <c r="E7324" s="21" t="b">
        <f t="shared" si="1140"/>
        <v>0</v>
      </c>
      <c r="F7324" s="21" t="b">
        <f t="shared" si="1141"/>
        <v>0</v>
      </c>
      <c r="G7324" s="20">
        <f t="shared" si="1142"/>
        <v>1</v>
      </c>
      <c r="H7324" s="20">
        <f t="shared" si="1143"/>
        <v>24</v>
      </c>
      <c r="I7324" s="20">
        <f t="shared" si="1148"/>
        <v>23</v>
      </c>
      <c r="J7324" s="21">
        <f t="shared" si="1149"/>
        <v>39752</v>
      </c>
      <c r="K7324" s="21"/>
      <c r="L7324" s="21" t="str">
        <f t="shared" si="1144"/>
        <v>Friday</v>
      </c>
      <c r="M7324" s="20">
        <f t="shared" si="1145"/>
        <v>10</v>
      </c>
      <c r="N7324" s="19">
        <v>4327.5</v>
      </c>
      <c r="O7324" s="4">
        <f>MATCH(N7324-1,'Supply Data'!$K$12:$K$17)+1</f>
        <v>4</v>
      </c>
      <c r="P7324">
        <f>INDEX('Supply Data'!$L$12:$L$17,'Demand Data'!O7324)</f>
        <v>50</v>
      </c>
      <c r="R7324" t="str">
        <f t="shared" si="1146"/>
        <v>31-Oct-08 Friday 23</v>
      </c>
    </row>
    <row r="7325" spans="4:18" x14ac:dyDescent="0.35">
      <c r="D7325" s="21">
        <f t="shared" si="1147"/>
        <v>39752.958333315582</v>
      </c>
      <c r="E7325" s="21" t="b">
        <f t="shared" si="1140"/>
        <v>0</v>
      </c>
      <c r="F7325" s="21" t="b">
        <f t="shared" si="1141"/>
        <v>0</v>
      </c>
      <c r="G7325" s="20">
        <f t="shared" si="1142"/>
        <v>1</v>
      </c>
      <c r="H7325" s="20">
        <f t="shared" si="1143"/>
        <v>24</v>
      </c>
      <c r="I7325" s="20">
        <f t="shared" si="1148"/>
        <v>24</v>
      </c>
      <c r="J7325" s="21">
        <f t="shared" si="1149"/>
        <v>39752</v>
      </c>
      <c r="K7325" s="21"/>
      <c r="L7325" s="21" t="str">
        <f t="shared" si="1144"/>
        <v>Friday</v>
      </c>
      <c r="M7325" s="20">
        <f t="shared" si="1145"/>
        <v>10</v>
      </c>
      <c r="N7325" s="19">
        <v>4098</v>
      </c>
      <c r="O7325" s="4">
        <f>MATCH(N7325-1,'Supply Data'!$K$12:$K$17)+1</f>
        <v>4</v>
      </c>
      <c r="P7325">
        <f>INDEX('Supply Data'!$L$12:$L$17,'Demand Data'!O7325)</f>
        <v>50</v>
      </c>
      <c r="R7325" t="str">
        <f t="shared" si="1146"/>
        <v>31-Oct-08 Friday 24</v>
      </c>
    </row>
    <row r="7326" spans="4:18" x14ac:dyDescent="0.35">
      <c r="D7326" s="21">
        <f t="shared" si="1147"/>
        <v>39752.999999982247</v>
      </c>
      <c r="E7326" s="21" t="b">
        <f t="shared" si="1140"/>
        <v>0</v>
      </c>
      <c r="F7326" s="21" t="b">
        <f t="shared" si="1141"/>
        <v>0</v>
      </c>
      <c r="G7326" s="20">
        <f t="shared" si="1142"/>
        <v>1</v>
      </c>
      <c r="H7326" s="20">
        <f t="shared" si="1143"/>
        <v>24</v>
      </c>
      <c r="I7326" s="20">
        <f t="shared" si="1148"/>
        <v>1</v>
      </c>
      <c r="J7326" s="21">
        <f t="shared" si="1149"/>
        <v>39753</v>
      </c>
      <c r="K7326" s="21"/>
      <c r="L7326" s="21" t="str">
        <f t="shared" si="1144"/>
        <v>Saturday</v>
      </c>
      <c r="M7326" s="20">
        <f t="shared" si="1145"/>
        <v>11</v>
      </c>
      <c r="N7326" s="19">
        <v>3906</v>
      </c>
      <c r="O7326" s="4">
        <f>MATCH(N7326-1,'Supply Data'!$K$12:$K$17)+1</f>
        <v>4</v>
      </c>
      <c r="P7326">
        <f>INDEX('Supply Data'!$L$12:$L$17,'Demand Data'!O7326)</f>
        <v>50</v>
      </c>
      <c r="R7326" t="str">
        <f t="shared" si="1146"/>
        <v>01-Nov-08 Saturday 1</v>
      </c>
    </row>
    <row r="7327" spans="4:18" x14ac:dyDescent="0.35">
      <c r="D7327" s="21">
        <f t="shared" si="1147"/>
        <v>39753.041666648911</v>
      </c>
      <c r="E7327" s="21" t="b">
        <f t="shared" si="1140"/>
        <v>0</v>
      </c>
      <c r="F7327" s="21" t="b">
        <f t="shared" si="1141"/>
        <v>0</v>
      </c>
      <c r="G7327" s="20">
        <f t="shared" si="1142"/>
        <v>1</v>
      </c>
      <c r="H7327" s="20">
        <f t="shared" si="1143"/>
        <v>24</v>
      </c>
      <c r="I7327" s="20">
        <f t="shared" si="1148"/>
        <v>2</v>
      </c>
      <c r="J7327" s="21">
        <f t="shared" si="1149"/>
        <v>39753</v>
      </c>
      <c r="K7327" s="21"/>
      <c r="L7327" s="21" t="str">
        <f t="shared" si="1144"/>
        <v>Saturday</v>
      </c>
      <c r="M7327" s="20">
        <f t="shared" si="1145"/>
        <v>11</v>
      </c>
      <c r="N7327" s="19">
        <v>3786</v>
      </c>
      <c r="O7327" s="4">
        <f>MATCH(N7327-1,'Supply Data'!$K$12:$K$17)+1</f>
        <v>4</v>
      </c>
      <c r="P7327">
        <f>INDEX('Supply Data'!$L$12:$L$17,'Demand Data'!O7327)</f>
        <v>50</v>
      </c>
      <c r="R7327" t="str">
        <f t="shared" si="1146"/>
        <v>01-Nov-08 Saturday 2</v>
      </c>
    </row>
    <row r="7328" spans="4:18" x14ac:dyDescent="0.35">
      <c r="D7328" s="21">
        <f t="shared" si="1147"/>
        <v>39753.083333315575</v>
      </c>
      <c r="E7328" s="21" t="b">
        <f t="shared" si="1140"/>
        <v>0</v>
      </c>
      <c r="F7328" s="21" t="b">
        <f t="shared" si="1141"/>
        <v>0</v>
      </c>
      <c r="G7328" s="20">
        <f t="shared" si="1142"/>
        <v>1</v>
      </c>
      <c r="H7328" s="20">
        <f t="shared" si="1143"/>
        <v>24</v>
      </c>
      <c r="I7328" s="20">
        <f t="shared" si="1148"/>
        <v>3</v>
      </c>
      <c r="J7328" s="21">
        <f t="shared" si="1149"/>
        <v>39753</v>
      </c>
      <c r="K7328" s="21"/>
      <c r="L7328" s="21" t="str">
        <f t="shared" si="1144"/>
        <v>Saturday</v>
      </c>
      <c r="M7328" s="20">
        <f t="shared" si="1145"/>
        <v>11</v>
      </c>
      <c r="N7328" s="19">
        <v>3679.5</v>
      </c>
      <c r="O7328" s="4">
        <f>MATCH(N7328-1,'Supply Data'!$K$12:$K$17)+1</f>
        <v>4</v>
      </c>
      <c r="P7328">
        <f>INDEX('Supply Data'!$L$12:$L$17,'Demand Data'!O7328)</f>
        <v>50</v>
      </c>
      <c r="R7328" t="str">
        <f t="shared" si="1146"/>
        <v>01-Nov-08 Saturday 3</v>
      </c>
    </row>
    <row r="7329" spans="4:18" x14ac:dyDescent="0.35">
      <c r="D7329" s="21">
        <f t="shared" si="1147"/>
        <v>39753.124999982239</v>
      </c>
      <c r="E7329" s="21" t="b">
        <f t="shared" si="1140"/>
        <v>0</v>
      </c>
      <c r="F7329" s="21" t="b">
        <f t="shared" si="1141"/>
        <v>0</v>
      </c>
      <c r="G7329" s="20">
        <f t="shared" si="1142"/>
        <v>1</v>
      </c>
      <c r="H7329" s="20">
        <f t="shared" si="1143"/>
        <v>24</v>
      </c>
      <c r="I7329" s="20">
        <f t="shared" si="1148"/>
        <v>4</v>
      </c>
      <c r="J7329" s="21">
        <f t="shared" si="1149"/>
        <v>39753</v>
      </c>
      <c r="K7329" s="21"/>
      <c r="L7329" s="21" t="str">
        <f t="shared" si="1144"/>
        <v>Saturday</v>
      </c>
      <c r="M7329" s="20">
        <f t="shared" si="1145"/>
        <v>11</v>
      </c>
      <c r="N7329" s="19">
        <v>3630</v>
      </c>
      <c r="O7329" s="4">
        <f>MATCH(N7329-1,'Supply Data'!$K$12:$K$17)+1</f>
        <v>4</v>
      </c>
      <c r="P7329">
        <f>INDEX('Supply Data'!$L$12:$L$17,'Demand Data'!O7329)</f>
        <v>50</v>
      </c>
      <c r="R7329" t="str">
        <f t="shared" si="1146"/>
        <v>01-Nov-08 Saturday 4</v>
      </c>
    </row>
    <row r="7330" spans="4:18" x14ac:dyDescent="0.35">
      <c r="D7330" s="21">
        <f t="shared" si="1147"/>
        <v>39753.166666648904</v>
      </c>
      <c r="E7330" s="21" t="b">
        <f t="shared" si="1140"/>
        <v>0</v>
      </c>
      <c r="F7330" s="21" t="b">
        <f t="shared" si="1141"/>
        <v>0</v>
      </c>
      <c r="G7330" s="20">
        <f t="shared" si="1142"/>
        <v>1</v>
      </c>
      <c r="H7330" s="20">
        <f t="shared" si="1143"/>
        <v>24</v>
      </c>
      <c r="I7330" s="20">
        <f t="shared" si="1148"/>
        <v>5</v>
      </c>
      <c r="J7330" s="21">
        <f t="shared" si="1149"/>
        <v>39753</v>
      </c>
      <c r="K7330" s="21"/>
      <c r="L7330" s="21" t="str">
        <f t="shared" si="1144"/>
        <v>Saturday</v>
      </c>
      <c r="M7330" s="20">
        <f t="shared" si="1145"/>
        <v>11</v>
      </c>
      <c r="N7330" s="19">
        <v>3582</v>
      </c>
      <c r="O7330" s="4">
        <f>MATCH(N7330-1,'Supply Data'!$K$12:$K$17)+1</f>
        <v>3</v>
      </c>
      <c r="P7330">
        <f>INDEX('Supply Data'!$L$12:$L$17,'Demand Data'!O7330)</f>
        <v>23</v>
      </c>
      <c r="R7330" t="str">
        <f t="shared" si="1146"/>
        <v>01-Nov-08 Saturday 5</v>
      </c>
    </row>
    <row r="7331" spans="4:18" x14ac:dyDescent="0.35">
      <c r="D7331" s="21">
        <f t="shared" si="1147"/>
        <v>39753.208333315568</v>
      </c>
      <c r="E7331" s="21" t="b">
        <f t="shared" si="1140"/>
        <v>0</v>
      </c>
      <c r="F7331" s="21" t="b">
        <f t="shared" si="1141"/>
        <v>0</v>
      </c>
      <c r="G7331" s="20">
        <f t="shared" si="1142"/>
        <v>1</v>
      </c>
      <c r="H7331" s="20">
        <f t="shared" si="1143"/>
        <v>24</v>
      </c>
      <c r="I7331" s="20">
        <f t="shared" si="1148"/>
        <v>6</v>
      </c>
      <c r="J7331" s="21">
        <f t="shared" si="1149"/>
        <v>39753</v>
      </c>
      <c r="K7331" s="21"/>
      <c r="L7331" s="21" t="str">
        <f t="shared" si="1144"/>
        <v>Saturday</v>
      </c>
      <c r="M7331" s="20">
        <f t="shared" si="1145"/>
        <v>11</v>
      </c>
      <c r="N7331" s="19">
        <v>3471</v>
      </c>
      <c r="O7331" s="4">
        <f>MATCH(N7331-1,'Supply Data'!$K$12:$K$17)+1</f>
        <v>3</v>
      </c>
      <c r="P7331">
        <f>INDEX('Supply Data'!$L$12:$L$17,'Demand Data'!O7331)</f>
        <v>23</v>
      </c>
      <c r="R7331" t="str">
        <f t="shared" si="1146"/>
        <v>01-Nov-08 Saturday 6</v>
      </c>
    </row>
    <row r="7332" spans="4:18" x14ac:dyDescent="0.35">
      <c r="D7332" s="21">
        <f t="shared" si="1147"/>
        <v>39753.249999982232</v>
      </c>
      <c r="E7332" s="21" t="b">
        <f t="shared" si="1140"/>
        <v>0</v>
      </c>
      <c r="F7332" s="21" t="b">
        <f t="shared" si="1141"/>
        <v>0</v>
      </c>
      <c r="G7332" s="20">
        <f t="shared" si="1142"/>
        <v>1</v>
      </c>
      <c r="H7332" s="20">
        <f t="shared" si="1143"/>
        <v>24</v>
      </c>
      <c r="I7332" s="20">
        <f t="shared" si="1148"/>
        <v>7</v>
      </c>
      <c r="J7332" s="21">
        <f t="shared" si="1149"/>
        <v>39753</v>
      </c>
      <c r="K7332" s="21"/>
      <c r="L7332" s="21" t="str">
        <f t="shared" si="1144"/>
        <v>Saturday</v>
      </c>
      <c r="M7332" s="20">
        <f t="shared" si="1145"/>
        <v>11</v>
      </c>
      <c r="N7332" s="19">
        <v>3265.5</v>
      </c>
      <c r="O7332" s="4">
        <f>MATCH(N7332-1,'Supply Data'!$K$12:$K$17)+1</f>
        <v>3</v>
      </c>
      <c r="P7332">
        <f>INDEX('Supply Data'!$L$12:$L$17,'Demand Data'!O7332)</f>
        <v>23</v>
      </c>
      <c r="R7332" t="str">
        <f t="shared" si="1146"/>
        <v>01-Nov-08 Saturday 7</v>
      </c>
    </row>
    <row r="7333" spans="4:18" x14ac:dyDescent="0.35">
      <c r="D7333" s="21">
        <f t="shared" si="1147"/>
        <v>39753.291666648896</v>
      </c>
      <c r="E7333" s="21" t="b">
        <f t="shared" si="1140"/>
        <v>0</v>
      </c>
      <c r="F7333" s="21" t="b">
        <f t="shared" si="1141"/>
        <v>0</v>
      </c>
      <c r="G7333" s="20">
        <f t="shared" si="1142"/>
        <v>1</v>
      </c>
      <c r="H7333" s="20">
        <f t="shared" si="1143"/>
        <v>24</v>
      </c>
      <c r="I7333" s="20">
        <f t="shared" si="1148"/>
        <v>8</v>
      </c>
      <c r="J7333" s="21">
        <f t="shared" si="1149"/>
        <v>39753</v>
      </c>
      <c r="K7333" s="21"/>
      <c r="L7333" s="21" t="str">
        <f t="shared" si="1144"/>
        <v>Saturday</v>
      </c>
      <c r="M7333" s="20">
        <f t="shared" si="1145"/>
        <v>11</v>
      </c>
      <c r="N7333" s="19">
        <v>3249</v>
      </c>
      <c r="O7333" s="4">
        <f>MATCH(N7333-1,'Supply Data'!$K$12:$K$17)+1</f>
        <v>3</v>
      </c>
      <c r="P7333">
        <f>INDEX('Supply Data'!$L$12:$L$17,'Demand Data'!O7333)</f>
        <v>23</v>
      </c>
      <c r="R7333" t="str">
        <f t="shared" si="1146"/>
        <v>01-Nov-08 Saturday 8</v>
      </c>
    </row>
    <row r="7334" spans="4:18" x14ac:dyDescent="0.35">
      <c r="D7334" s="21">
        <f t="shared" si="1147"/>
        <v>39753.333333315561</v>
      </c>
      <c r="E7334" s="21" t="b">
        <f t="shared" si="1140"/>
        <v>0</v>
      </c>
      <c r="F7334" s="21" t="b">
        <f t="shared" si="1141"/>
        <v>0</v>
      </c>
      <c r="G7334" s="20">
        <f t="shared" si="1142"/>
        <v>1</v>
      </c>
      <c r="H7334" s="20">
        <f t="shared" si="1143"/>
        <v>24</v>
      </c>
      <c r="I7334" s="20">
        <f t="shared" si="1148"/>
        <v>9</v>
      </c>
      <c r="J7334" s="21">
        <f t="shared" si="1149"/>
        <v>39753</v>
      </c>
      <c r="K7334" s="21"/>
      <c r="L7334" s="21" t="str">
        <f t="shared" si="1144"/>
        <v>Saturday</v>
      </c>
      <c r="M7334" s="20">
        <f t="shared" si="1145"/>
        <v>11</v>
      </c>
      <c r="N7334" s="19">
        <v>3258</v>
      </c>
      <c r="O7334" s="4">
        <f>MATCH(N7334-1,'Supply Data'!$K$12:$K$17)+1</f>
        <v>3</v>
      </c>
      <c r="P7334">
        <f>INDEX('Supply Data'!$L$12:$L$17,'Demand Data'!O7334)</f>
        <v>23</v>
      </c>
      <c r="R7334" t="str">
        <f t="shared" si="1146"/>
        <v>01-Nov-08 Saturday 9</v>
      </c>
    </row>
    <row r="7335" spans="4:18" x14ac:dyDescent="0.35">
      <c r="D7335" s="21">
        <f t="shared" si="1147"/>
        <v>39753.374999982225</v>
      </c>
      <c r="E7335" s="21" t="b">
        <f t="shared" si="1140"/>
        <v>0</v>
      </c>
      <c r="F7335" s="21" t="b">
        <f t="shared" si="1141"/>
        <v>0</v>
      </c>
      <c r="G7335" s="20">
        <f t="shared" si="1142"/>
        <v>1</v>
      </c>
      <c r="H7335" s="20">
        <f t="shared" si="1143"/>
        <v>24</v>
      </c>
      <c r="I7335" s="20">
        <f t="shared" si="1148"/>
        <v>10</v>
      </c>
      <c r="J7335" s="21">
        <f t="shared" si="1149"/>
        <v>39753</v>
      </c>
      <c r="K7335" s="21"/>
      <c r="L7335" s="21" t="str">
        <f t="shared" si="1144"/>
        <v>Saturday</v>
      </c>
      <c r="M7335" s="20">
        <f t="shared" si="1145"/>
        <v>11</v>
      </c>
      <c r="N7335" s="19">
        <v>3328.5</v>
      </c>
      <c r="O7335" s="4">
        <f>MATCH(N7335-1,'Supply Data'!$K$12:$K$17)+1</f>
        <v>3</v>
      </c>
      <c r="P7335">
        <f>INDEX('Supply Data'!$L$12:$L$17,'Demand Data'!O7335)</f>
        <v>23</v>
      </c>
      <c r="R7335" t="str">
        <f t="shared" si="1146"/>
        <v>01-Nov-08 Saturday 10</v>
      </c>
    </row>
    <row r="7336" spans="4:18" x14ac:dyDescent="0.35">
      <c r="D7336" s="21">
        <f t="shared" si="1147"/>
        <v>39753.416666648889</v>
      </c>
      <c r="E7336" s="21" t="b">
        <f t="shared" si="1140"/>
        <v>0</v>
      </c>
      <c r="F7336" s="21" t="b">
        <f t="shared" si="1141"/>
        <v>0</v>
      </c>
      <c r="G7336" s="20">
        <f t="shared" si="1142"/>
        <v>1</v>
      </c>
      <c r="H7336" s="20">
        <f t="shared" si="1143"/>
        <v>24</v>
      </c>
      <c r="I7336" s="20">
        <f t="shared" si="1148"/>
        <v>11</v>
      </c>
      <c r="J7336" s="21">
        <f t="shared" si="1149"/>
        <v>39753</v>
      </c>
      <c r="K7336" s="21"/>
      <c r="L7336" s="21" t="str">
        <f t="shared" si="1144"/>
        <v>Saturday</v>
      </c>
      <c r="M7336" s="20">
        <f t="shared" si="1145"/>
        <v>11</v>
      </c>
      <c r="N7336" s="19">
        <v>3450</v>
      </c>
      <c r="O7336" s="4">
        <f>MATCH(N7336-1,'Supply Data'!$K$12:$K$17)+1</f>
        <v>3</v>
      </c>
      <c r="P7336">
        <f>INDEX('Supply Data'!$L$12:$L$17,'Demand Data'!O7336)</f>
        <v>23</v>
      </c>
      <c r="R7336" t="str">
        <f t="shared" si="1146"/>
        <v>01-Nov-08 Saturday 11</v>
      </c>
    </row>
    <row r="7337" spans="4:18" x14ac:dyDescent="0.35">
      <c r="D7337" s="21">
        <f t="shared" si="1147"/>
        <v>39753.458333315553</v>
      </c>
      <c r="E7337" s="21" t="b">
        <f t="shared" si="1140"/>
        <v>0</v>
      </c>
      <c r="F7337" s="21" t="b">
        <f t="shared" si="1141"/>
        <v>0</v>
      </c>
      <c r="G7337" s="20">
        <f t="shared" si="1142"/>
        <v>1</v>
      </c>
      <c r="H7337" s="20">
        <f t="shared" si="1143"/>
        <v>24</v>
      </c>
      <c r="I7337" s="20">
        <f t="shared" si="1148"/>
        <v>12</v>
      </c>
      <c r="J7337" s="21">
        <f t="shared" si="1149"/>
        <v>39753</v>
      </c>
      <c r="K7337" s="21"/>
      <c r="L7337" s="21" t="str">
        <f t="shared" si="1144"/>
        <v>Saturday</v>
      </c>
      <c r="M7337" s="20">
        <f t="shared" si="1145"/>
        <v>11</v>
      </c>
      <c r="N7337" s="19">
        <v>3484.5</v>
      </c>
      <c r="O7337" s="4">
        <f>MATCH(N7337-1,'Supply Data'!$K$12:$K$17)+1</f>
        <v>3</v>
      </c>
      <c r="P7337">
        <f>INDEX('Supply Data'!$L$12:$L$17,'Demand Data'!O7337)</f>
        <v>23</v>
      </c>
      <c r="R7337" t="str">
        <f t="shared" si="1146"/>
        <v>01-Nov-08 Saturday 12</v>
      </c>
    </row>
    <row r="7338" spans="4:18" x14ac:dyDescent="0.35">
      <c r="D7338" s="21">
        <f t="shared" si="1147"/>
        <v>39753.499999982218</v>
      </c>
      <c r="E7338" s="21" t="b">
        <f t="shared" si="1140"/>
        <v>0</v>
      </c>
      <c r="F7338" s="21" t="b">
        <f t="shared" si="1141"/>
        <v>0</v>
      </c>
      <c r="G7338" s="20">
        <f t="shared" si="1142"/>
        <v>1</v>
      </c>
      <c r="H7338" s="20">
        <f t="shared" si="1143"/>
        <v>24</v>
      </c>
      <c r="I7338" s="20">
        <f t="shared" si="1148"/>
        <v>13</v>
      </c>
      <c r="J7338" s="21">
        <f t="shared" si="1149"/>
        <v>39753</v>
      </c>
      <c r="K7338" s="21"/>
      <c r="L7338" s="21" t="str">
        <f t="shared" si="1144"/>
        <v>Saturday</v>
      </c>
      <c r="M7338" s="20">
        <f t="shared" si="1145"/>
        <v>11</v>
      </c>
      <c r="N7338" s="19">
        <v>3448.5</v>
      </c>
      <c r="O7338" s="4">
        <f>MATCH(N7338-1,'Supply Data'!$K$12:$K$17)+1</f>
        <v>3</v>
      </c>
      <c r="P7338">
        <f>INDEX('Supply Data'!$L$12:$L$17,'Demand Data'!O7338)</f>
        <v>23</v>
      </c>
      <c r="R7338" t="str">
        <f t="shared" si="1146"/>
        <v>01-Nov-08 Saturday 13</v>
      </c>
    </row>
    <row r="7339" spans="4:18" x14ac:dyDescent="0.35">
      <c r="D7339" s="21">
        <f t="shared" si="1147"/>
        <v>39753.541666648882</v>
      </c>
      <c r="E7339" s="21" t="b">
        <f t="shared" si="1140"/>
        <v>0</v>
      </c>
      <c r="F7339" s="21" t="b">
        <f t="shared" si="1141"/>
        <v>0</v>
      </c>
      <c r="G7339" s="20">
        <f t="shared" si="1142"/>
        <v>1</v>
      </c>
      <c r="H7339" s="20">
        <f t="shared" si="1143"/>
        <v>24</v>
      </c>
      <c r="I7339" s="20">
        <f t="shared" si="1148"/>
        <v>14</v>
      </c>
      <c r="J7339" s="21">
        <f t="shared" si="1149"/>
        <v>39753</v>
      </c>
      <c r="K7339" s="21"/>
      <c r="L7339" s="21" t="str">
        <f t="shared" si="1144"/>
        <v>Saturday</v>
      </c>
      <c r="M7339" s="20">
        <f t="shared" si="1145"/>
        <v>11</v>
      </c>
      <c r="N7339" s="19">
        <v>3420</v>
      </c>
      <c r="O7339" s="4">
        <f>MATCH(N7339-1,'Supply Data'!$K$12:$K$17)+1</f>
        <v>3</v>
      </c>
      <c r="P7339">
        <f>INDEX('Supply Data'!$L$12:$L$17,'Demand Data'!O7339)</f>
        <v>23</v>
      </c>
      <c r="R7339" t="str">
        <f t="shared" si="1146"/>
        <v>01-Nov-08 Saturday 14</v>
      </c>
    </row>
    <row r="7340" spans="4:18" x14ac:dyDescent="0.35">
      <c r="D7340" s="21">
        <f t="shared" si="1147"/>
        <v>39753.583333315546</v>
      </c>
      <c r="E7340" s="21" t="b">
        <f t="shared" si="1140"/>
        <v>0</v>
      </c>
      <c r="F7340" s="21" t="b">
        <f t="shared" si="1141"/>
        <v>0</v>
      </c>
      <c r="G7340" s="20">
        <f t="shared" si="1142"/>
        <v>1</v>
      </c>
      <c r="H7340" s="20">
        <f t="shared" si="1143"/>
        <v>24</v>
      </c>
      <c r="I7340" s="20">
        <f t="shared" si="1148"/>
        <v>15</v>
      </c>
      <c r="J7340" s="21">
        <f t="shared" si="1149"/>
        <v>39753</v>
      </c>
      <c r="K7340" s="21"/>
      <c r="L7340" s="21" t="str">
        <f t="shared" si="1144"/>
        <v>Saturday</v>
      </c>
      <c r="M7340" s="20">
        <f t="shared" si="1145"/>
        <v>11</v>
      </c>
      <c r="N7340" s="19">
        <v>3331.5</v>
      </c>
      <c r="O7340" s="4">
        <f>MATCH(N7340-1,'Supply Data'!$K$12:$K$17)+1</f>
        <v>3</v>
      </c>
      <c r="P7340">
        <f>INDEX('Supply Data'!$L$12:$L$17,'Demand Data'!O7340)</f>
        <v>23</v>
      </c>
      <c r="R7340" t="str">
        <f t="shared" si="1146"/>
        <v>01-Nov-08 Saturday 15</v>
      </c>
    </row>
    <row r="7341" spans="4:18" x14ac:dyDescent="0.35">
      <c r="D7341" s="21">
        <f t="shared" si="1147"/>
        <v>39753.62499998221</v>
      </c>
      <c r="E7341" s="21" t="b">
        <f t="shared" si="1140"/>
        <v>0</v>
      </c>
      <c r="F7341" s="21" t="b">
        <f t="shared" si="1141"/>
        <v>0</v>
      </c>
      <c r="G7341" s="20">
        <f t="shared" si="1142"/>
        <v>1</v>
      </c>
      <c r="H7341" s="20">
        <f t="shared" si="1143"/>
        <v>24</v>
      </c>
      <c r="I7341" s="20">
        <f t="shared" si="1148"/>
        <v>16</v>
      </c>
      <c r="J7341" s="21">
        <f t="shared" si="1149"/>
        <v>39753</v>
      </c>
      <c r="K7341" s="21"/>
      <c r="L7341" s="21" t="str">
        <f t="shared" si="1144"/>
        <v>Saturday</v>
      </c>
      <c r="M7341" s="20">
        <f t="shared" si="1145"/>
        <v>11</v>
      </c>
      <c r="N7341" s="19">
        <v>3319.5</v>
      </c>
      <c r="O7341" s="4">
        <f>MATCH(N7341-1,'Supply Data'!$K$12:$K$17)+1</f>
        <v>3</v>
      </c>
      <c r="P7341">
        <f>INDEX('Supply Data'!$L$12:$L$17,'Demand Data'!O7341)</f>
        <v>23</v>
      </c>
      <c r="R7341" t="str">
        <f t="shared" si="1146"/>
        <v>01-Nov-08 Saturday 16</v>
      </c>
    </row>
    <row r="7342" spans="4:18" x14ac:dyDescent="0.35">
      <c r="D7342" s="21">
        <f t="shared" si="1147"/>
        <v>39753.666666648875</v>
      </c>
      <c r="E7342" s="21" t="b">
        <f t="shared" si="1140"/>
        <v>0</v>
      </c>
      <c r="F7342" s="21" t="b">
        <f t="shared" si="1141"/>
        <v>0</v>
      </c>
      <c r="G7342" s="20">
        <f t="shared" si="1142"/>
        <v>1</v>
      </c>
      <c r="H7342" s="20">
        <f t="shared" si="1143"/>
        <v>24</v>
      </c>
      <c r="I7342" s="20">
        <f t="shared" si="1148"/>
        <v>17</v>
      </c>
      <c r="J7342" s="21">
        <f t="shared" si="1149"/>
        <v>39753</v>
      </c>
      <c r="K7342" s="21"/>
      <c r="L7342" s="21" t="str">
        <f t="shared" si="1144"/>
        <v>Saturday</v>
      </c>
      <c r="M7342" s="20">
        <f t="shared" si="1145"/>
        <v>11</v>
      </c>
      <c r="N7342" s="19">
        <v>3451.5</v>
      </c>
      <c r="O7342" s="4">
        <f>MATCH(N7342-1,'Supply Data'!$K$12:$K$17)+1</f>
        <v>3</v>
      </c>
      <c r="P7342">
        <f>INDEX('Supply Data'!$L$12:$L$17,'Demand Data'!O7342)</f>
        <v>23</v>
      </c>
      <c r="R7342" t="str">
        <f t="shared" si="1146"/>
        <v>01-Nov-08 Saturday 17</v>
      </c>
    </row>
    <row r="7343" spans="4:18" x14ac:dyDescent="0.35">
      <c r="D7343" s="21">
        <f t="shared" si="1147"/>
        <v>39753.708333315539</v>
      </c>
      <c r="E7343" s="21" t="b">
        <f t="shared" si="1140"/>
        <v>0</v>
      </c>
      <c r="F7343" s="21" t="b">
        <f t="shared" si="1141"/>
        <v>0</v>
      </c>
      <c r="G7343" s="20">
        <f t="shared" si="1142"/>
        <v>1</v>
      </c>
      <c r="H7343" s="20">
        <f t="shared" si="1143"/>
        <v>24</v>
      </c>
      <c r="I7343" s="20">
        <f t="shared" si="1148"/>
        <v>18</v>
      </c>
      <c r="J7343" s="21">
        <f t="shared" si="1149"/>
        <v>39753</v>
      </c>
      <c r="K7343" s="21"/>
      <c r="L7343" s="21" t="str">
        <f t="shared" si="1144"/>
        <v>Saturday</v>
      </c>
      <c r="M7343" s="20">
        <f t="shared" si="1145"/>
        <v>11</v>
      </c>
      <c r="N7343" s="19">
        <v>4338</v>
      </c>
      <c r="O7343" s="4">
        <f>MATCH(N7343-1,'Supply Data'!$K$12:$K$17)+1</f>
        <v>4</v>
      </c>
      <c r="P7343">
        <f>INDEX('Supply Data'!$L$12:$L$17,'Demand Data'!O7343)</f>
        <v>50</v>
      </c>
      <c r="R7343" t="str">
        <f t="shared" si="1146"/>
        <v>01-Nov-08 Saturday 18</v>
      </c>
    </row>
    <row r="7344" spans="4:18" x14ac:dyDescent="0.35">
      <c r="D7344" s="21">
        <f t="shared" si="1147"/>
        <v>39753.749999982203</v>
      </c>
      <c r="E7344" s="21" t="b">
        <f t="shared" si="1140"/>
        <v>0</v>
      </c>
      <c r="F7344" s="21" t="b">
        <f t="shared" si="1141"/>
        <v>0</v>
      </c>
      <c r="G7344" s="20">
        <f t="shared" si="1142"/>
        <v>1</v>
      </c>
      <c r="H7344" s="20">
        <f t="shared" si="1143"/>
        <v>24</v>
      </c>
      <c r="I7344" s="20">
        <f t="shared" si="1148"/>
        <v>19</v>
      </c>
      <c r="J7344" s="21">
        <f t="shared" si="1149"/>
        <v>39753</v>
      </c>
      <c r="K7344" s="21"/>
      <c r="L7344" s="21" t="str">
        <f t="shared" si="1144"/>
        <v>Saturday</v>
      </c>
      <c r="M7344" s="20">
        <f t="shared" si="1145"/>
        <v>11</v>
      </c>
      <c r="N7344" s="19">
        <v>4398</v>
      </c>
      <c r="O7344" s="4">
        <f>MATCH(N7344-1,'Supply Data'!$K$12:$K$17)+1</f>
        <v>4</v>
      </c>
      <c r="P7344">
        <f>INDEX('Supply Data'!$L$12:$L$17,'Demand Data'!O7344)</f>
        <v>50</v>
      </c>
      <c r="R7344" t="str">
        <f t="shared" si="1146"/>
        <v>01-Nov-08 Saturday 19</v>
      </c>
    </row>
    <row r="7345" spans="4:18" x14ac:dyDescent="0.35">
      <c r="D7345" s="21">
        <f t="shared" si="1147"/>
        <v>39753.791666648867</v>
      </c>
      <c r="E7345" s="21" t="b">
        <f t="shared" si="1140"/>
        <v>0</v>
      </c>
      <c r="F7345" s="21" t="b">
        <f t="shared" si="1141"/>
        <v>0</v>
      </c>
      <c r="G7345" s="20">
        <f t="shared" si="1142"/>
        <v>1</v>
      </c>
      <c r="H7345" s="20">
        <f t="shared" si="1143"/>
        <v>24</v>
      </c>
      <c r="I7345" s="20">
        <f t="shared" si="1148"/>
        <v>20</v>
      </c>
      <c r="J7345" s="21">
        <f t="shared" si="1149"/>
        <v>39753</v>
      </c>
      <c r="K7345" s="21"/>
      <c r="L7345" s="21" t="str">
        <f t="shared" si="1144"/>
        <v>Saturday</v>
      </c>
      <c r="M7345" s="20">
        <f t="shared" si="1145"/>
        <v>11</v>
      </c>
      <c r="N7345" s="19">
        <v>4375.5</v>
      </c>
      <c r="O7345" s="4">
        <f>MATCH(N7345-1,'Supply Data'!$K$12:$K$17)+1</f>
        <v>4</v>
      </c>
      <c r="P7345">
        <f>INDEX('Supply Data'!$L$12:$L$17,'Demand Data'!O7345)</f>
        <v>50</v>
      </c>
      <c r="R7345" t="str">
        <f t="shared" si="1146"/>
        <v>01-Nov-08 Saturday 20</v>
      </c>
    </row>
    <row r="7346" spans="4:18" x14ac:dyDescent="0.35">
      <c r="D7346" s="21">
        <f t="shared" si="1147"/>
        <v>39753.833333315531</v>
      </c>
      <c r="E7346" s="21" t="b">
        <f t="shared" si="1140"/>
        <v>0</v>
      </c>
      <c r="F7346" s="21" t="b">
        <f t="shared" si="1141"/>
        <v>0</v>
      </c>
      <c r="G7346" s="20">
        <f t="shared" si="1142"/>
        <v>1</v>
      </c>
      <c r="H7346" s="20">
        <f t="shared" si="1143"/>
        <v>24</v>
      </c>
      <c r="I7346" s="20">
        <f t="shared" si="1148"/>
        <v>21</v>
      </c>
      <c r="J7346" s="21">
        <f t="shared" si="1149"/>
        <v>39753</v>
      </c>
      <c r="K7346" s="21"/>
      <c r="L7346" s="21" t="str">
        <f t="shared" si="1144"/>
        <v>Saturday</v>
      </c>
      <c r="M7346" s="20">
        <f t="shared" si="1145"/>
        <v>11</v>
      </c>
      <c r="N7346" s="19">
        <v>4209</v>
      </c>
      <c r="O7346" s="4">
        <f>MATCH(N7346-1,'Supply Data'!$K$12:$K$17)+1</f>
        <v>4</v>
      </c>
      <c r="P7346">
        <f>INDEX('Supply Data'!$L$12:$L$17,'Demand Data'!O7346)</f>
        <v>50</v>
      </c>
      <c r="R7346" t="str">
        <f t="shared" si="1146"/>
        <v>01-Nov-08 Saturday 21</v>
      </c>
    </row>
    <row r="7347" spans="4:18" x14ac:dyDescent="0.35">
      <c r="D7347" s="21">
        <f t="shared" si="1147"/>
        <v>39753.874999982196</v>
      </c>
      <c r="E7347" s="21" t="b">
        <f t="shared" si="1140"/>
        <v>0</v>
      </c>
      <c r="F7347" s="21" t="b">
        <f t="shared" si="1141"/>
        <v>0</v>
      </c>
      <c r="G7347" s="20">
        <f t="shared" si="1142"/>
        <v>1</v>
      </c>
      <c r="H7347" s="20">
        <f t="shared" si="1143"/>
        <v>24</v>
      </c>
      <c r="I7347" s="20">
        <f t="shared" si="1148"/>
        <v>22</v>
      </c>
      <c r="J7347" s="21">
        <f t="shared" si="1149"/>
        <v>39753</v>
      </c>
      <c r="K7347" s="21"/>
      <c r="L7347" s="21" t="str">
        <f t="shared" si="1144"/>
        <v>Saturday</v>
      </c>
      <c r="M7347" s="20">
        <f t="shared" si="1145"/>
        <v>11</v>
      </c>
      <c r="N7347" s="19">
        <v>3985.5</v>
      </c>
      <c r="O7347" s="4">
        <f>MATCH(N7347-1,'Supply Data'!$K$12:$K$17)+1</f>
        <v>4</v>
      </c>
      <c r="P7347">
        <f>INDEX('Supply Data'!$L$12:$L$17,'Demand Data'!O7347)</f>
        <v>50</v>
      </c>
      <c r="R7347" t="str">
        <f t="shared" si="1146"/>
        <v>01-Nov-08 Saturday 22</v>
      </c>
    </row>
    <row r="7348" spans="4:18" x14ac:dyDescent="0.35">
      <c r="D7348" s="21">
        <f t="shared" si="1147"/>
        <v>39753.91666664886</v>
      </c>
      <c r="E7348" s="21" t="b">
        <f t="shared" si="1140"/>
        <v>0</v>
      </c>
      <c r="F7348" s="21" t="b">
        <f t="shared" si="1141"/>
        <v>0</v>
      </c>
      <c r="G7348" s="20">
        <f t="shared" si="1142"/>
        <v>1</v>
      </c>
      <c r="H7348" s="20">
        <f t="shared" si="1143"/>
        <v>24</v>
      </c>
      <c r="I7348" s="20">
        <f t="shared" si="1148"/>
        <v>23</v>
      </c>
      <c r="J7348" s="21">
        <f t="shared" si="1149"/>
        <v>39753</v>
      </c>
      <c r="K7348" s="21"/>
      <c r="L7348" s="21" t="str">
        <f t="shared" si="1144"/>
        <v>Saturday</v>
      </c>
      <c r="M7348" s="20">
        <f t="shared" si="1145"/>
        <v>11</v>
      </c>
      <c r="N7348" s="19">
        <v>3685.5</v>
      </c>
      <c r="O7348" s="4">
        <f>MATCH(N7348-1,'Supply Data'!$K$12:$K$17)+1</f>
        <v>4</v>
      </c>
      <c r="P7348">
        <f>INDEX('Supply Data'!$L$12:$L$17,'Demand Data'!O7348)</f>
        <v>50</v>
      </c>
      <c r="R7348" t="str">
        <f t="shared" si="1146"/>
        <v>01-Nov-08 Saturday 23</v>
      </c>
    </row>
    <row r="7349" spans="4:18" x14ac:dyDescent="0.35">
      <c r="D7349" s="21">
        <f t="shared" si="1147"/>
        <v>39753.958333315524</v>
      </c>
      <c r="E7349" s="21" t="b">
        <f t="shared" si="1140"/>
        <v>0</v>
      </c>
      <c r="F7349" s="21" t="b">
        <f t="shared" si="1141"/>
        <v>0</v>
      </c>
      <c r="G7349" s="20">
        <f t="shared" si="1142"/>
        <v>1</v>
      </c>
      <c r="H7349" s="20">
        <f t="shared" si="1143"/>
        <v>24</v>
      </c>
      <c r="I7349" s="20">
        <f t="shared" si="1148"/>
        <v>24</v>
      </c>
      <c r="J7349" s="21">
        <f t="shared" si="1149"/>
        <v>39753</v>
      </c>
      <c r="K7349" s="21"/>
      <c r="L7349" s="21" t="str">
        <f t="shared" si="1144"/>
        <v>Saturday</v>
      </c>
      <c r="M7349" s="20">
        <f t="shared" si="1145"/>
        <v>11</v>
      </c>
      <c r="N7349" s="19">
        <v>3504</v>
      </c>
      <c r="O7349" s="4">
        <f>MATCH(N7349-1,'Supply Data'!$K$12:$K$17)+1</f>
        <v>3</v>
      </c>
      <c r="P7349">
        <f>INDEX('Supply Data'!$L$12:$L$17,'Demand Data'!O7349)</f>
        <v>23</v>
      </c>
      <c r="R7349" t="str">
        <f t="shared" si="1146"/>
        <v>01-Nov-08 Saturday 24</v>
      </c>
    </row>
    <row r="7350" spans="4:18" x14ac:dyDescent="0.35">
      <c r="D7350" s="21">
        <f t="shared" si="1147"/>
        <v>39753.999999982188</v>
      </c>
      <c r="E7350" s="21" t="b">
        <f t="shared" si="1140"/>
        <v>0</v>
      </c>
      <c r="F7350" s="21" t="b">
        <f t="shared" si="1141"/>
        <v>0</v>
      </c>
      <c r="G7350" s="20">
        <f t="shared" si="1142"/>
        <v>1</v>
      </c>
      <c r="H7350" s="20">
        <f t="shared" si="1143"/>
        <v>24</v>
      </c>
      <c r="I7350" s="20">
        <f t="shared" si="1148"/>
        <v>1</v>
      </c>
      <c r="J7350" s="21">
        <f t="shared" si="1149"/>
        <v>39754</v>
      </c>
      <c r="K7350" s="21"/>
      <c r="L7350" s="21" t="str">
        <f t="shared" si="1144"/>
        <v>Sunday</v>
      </c>
      <c r="M7350" s="20">
        <f t="shared" si="1145"/>
        <v>11</v>
      </c>
      <c r="N7350" s="19">
        <v>3402</v>
      </c>
      <c r="O7350" s="4">
        <f>MATCH(N7350-1,'Supply Data'!$K$12:$K$17)+1</f>
        <v>3</v>
      </c>
      <c r="P7350">
        <f>INDEX('Supply Data'!$L$12:$L$17,'Demand Data'!O7350)</f>
        <v>23</v>
      </c>
      <c r="R7350" t="str">
        <f t="shared" si="1146"/>
        <v>02-Nov-08 Sunday 1</v>
      </c>
    </row>
    <row r="7351" spans="4:18" x14ac:dyDescent="0.35">
      <c r="D7351" s="21">
        <f t="shared" si="1147"/>
        <v>39754.041666648853</v>
      </c>
      <c r="E7351" s="21" t="b">
        <f t="shared" si="1140"/>
        <v>0</v>
      </c>
      <c r="F7351" s="21" t="b">
        <f t="shared" si="1141"/>
        <v>0</v>
      </c>
      <c r="G7351" s="20">
        <f t="shared" si="1142"/>
        <v>1</v>
      </c>
      <c r="H7351" s="20">
        <f t="shared" si="1143"/>
        <v>24</v>
      </c>
      <c r="I7351" s="20">
        <f t="shared" si="1148"/>
        <v>2</v>
      </c>
      <c r="J7351" s="21">
        <f t="shared" si="1149"/>
        <v>39754</v>
      </c>
      <c r="K7351" s="21"/>
      <c r="L7351" s="21" t="str">
        <f t="shared" si="1144"/>
        <v>Sunday</v>
      </c>
      <c r="M7351" s="20">
        <f t="shared" si="1145"/>
        <v>11</v>
      </c>
      <c r="N7351" s="19">
        <v>3265.5</v>
      </c>
      <c r="O7351" s="4">
        <f>MATCH(N7351-1,'Supply Data'!$K$12:$K$17)+1</f>
        <v>3</v>
      </c>
      <c r="P7351">
        <f>INDEX('Supply Data'!$L$12:$L$17,'Demand Data'!O7351)</f>
        <v>23</v>
      </c>
      <c r="R7351" t="str">
        <f t="shared" si="1146"/>
        <v>02-Nov-08 Sunday 2</v>
      </c>
    </row>
    <row r="7352" spans="4:18" x14ac:dyDescent="0.35">
      <c r="D7352" s="21">
        <f t="shared" si="1147"/>
        <v>39754.083333315517</v>
      </c>
      <c r="E7352" s="21" t="b">
        <f t="shared" si="1140"/>
        <v>0</v>
      </c>
      <c r="F7352" s="21" t="b">
        <f t="shared" si="1141"/>
        <v>0</v>
      </c>
      <c r="G7352" s="20">
        <f t="shared" si="1142"/>
        <v>1</v>
      </c>
      <c r="H7352" s="20">
        <f t="shared" si="1143"/>
        <v>24</v>
      </c>
      <c r="I7352" s="20">
        <f t="shared" si="1148"/>
        <v>3</v>
      </c>
      <c r="J7352" s="21">
        <f t="shared" si="1149"/>
        <v>39754</v>
      </c>
      <c r="K7352" s="21"/>
      <c r="L7352" s="21" t="str">
        <f t="shared" si="1144"/>
        <v>Sunday</v>
      </c>
      <c r="M7352" s="20">
        <f t="shared" si="1145"/>
        <v>11</v>
      </c>
      <c r="N7352" s="19">
        <v>3213</v>
      </c>
      <c r="O7352" s="4">
        <f>MATCH(N7352-1,'Supply Data'!$K$12:$K$17)+1</f>
        <v>3</v>
      </c>
      <c r="P7352">
        <f>INDEX('Supply Data'!$L$12:$L$17,'Demand Data'!O7352)</f>
        <v>23</v>
      </c>
      <c r="R7352" t="str">
        <f t="shared" si="1146"/>
        <v>02-Nov-08 Sunday 3</v>
      </c>
    </row>
    <row r="7353" spans="4:18" x14ac:dyDescent="0.35">
      <c r="D7353" s="21">
        <f t="shared" si="1147"/>
        <v>39754.124999982181</v>
      </c>
      <c r="E7353" s="21" t="b">
        <f t="shared" si="1140"/>
        <v>0</v>
      </c>
      <c r="F7353" s="21" t="b">
        <f t="shared" si="1141"/>
        <v>0</v>
      </c>
      <c r="G7353" s="20">
        <f t="shared" si="1142"/>
        <v>1</v>
      </c>
      <c r="H7353" s="20">
        <f t="shared" si="1143"/>
        <v>24</v>
      </c>
      <c r="I7353" s="20">
        <f t="shared" si="1148"/>
        <v>4</v>
      </c>
      <c r="J7353" s="21">
        <f t="shared" si="1149"/>
        <v>39754</v>
      </c>
      <c r="K7353" s="21"/>
      <c r="L7353" s="21" t="str">
        <f t="shared" si="1144"/>
        <v>Sunday</v>
      </c>
      <c r="M7353" s="20">
        <f t="shared" si="1145"/>
        <v>11</v>
      </c>
      <c r="N7353" s="19">
        <v>3192</v>
      </c>
      <c r="O7353" s="4">
        <f>MATCH(N7353-1,'Supply Data'!$K$12:$K$17)+1</f>
        <v>3</v>
      </c>
      <c r="P7353">
        <f>INDEX('Supply Data'!$L$12:$L$17,'Demand Data'!O7353)</f>
        <v>23</v>
      </c>
      <c r="R7353" t="str">
        <f t="shared" si="1146"/>
        <v>02-Nov-08 Sunday 4</v>
      </c>
    </row>
    <row r="7354" spans="4:18" x14ac:dyDescent="0.35">
      <c r="D7354" s="21">
        <f t="shared" si="1147"/>
        <v>39754.166666648845</v>
      </c>
      <c r="E7354" s="21" t="b">
        <f t="shared" si="1140"/>
        <v>0</v>
      </c>
      <c r="F7354" s="21" t="b">
        <f t="shared" si="1141"/>
        <v>0</v>
      </c>
      <c r="G7354" s="20">
        <f t="shared" si="1142"/>
        <v>1</v>
      </c>
      <c r="H7354" s="20">
        <f t="shared" si="1143"/>
        <v>24</v>
      </c>
      <c r="I7354" s="20">
        <f t="shared" si="1148"/>
        <v>5</v>
      </c>
      <c r="J7354" s="21">
        <f t="shared" si="1149"/>
        <v>39754</v>
      </c>
      <c r="K7354" s="21"/>
      <c r="L7354" s="21" t="str">
        <f t="shared" si="1144"/>
        <v>Sunday</v>
      </c>
      <c r="M7354" s="20">
        <f t="shared" si="1145"/>
        <v>11</v>
      </c>
      <c r="N7354" s="19">
        <v>3198</v>
      </c>
      <c r="O7354" s="4">
        <f>MATCH(N7354-1,'Supply Data'!$K$12:$K$17)+1</f>
        <v>3</v>
      </c>
      <c r="P7354">
        <f>INDEX('Supply Data'!$L$12:$L$17,'Demand Data'!O7354)</f>
        <v>23</v>
      </c>
      <c r="R7354" t="str">
        <f t="shared" si="1146"/>
        <v>02-Nov-08 Sunday 5</v>
      </c>
    </row>
    <row r="7355" spans="4:18" x14ac:dyDescent="0.35">
      <c r="D7355" s="21">
        <f t="shared" si="1147"/>
        <v>39754.20833331551</v>
      </c>
      <c r="E7355" s="21" t="b">
        <f t="shared" si="1140"/>
        <v>0</v>
      </c>
      <c r="F7355" s="21" t="b">
        <f t="shared" si="1141"/>
        <v>0</v>
      </c>
      <c r="G7355" s="20">
        <f t="shared" si="1142"/>
        <v>1</v>
      </c>
      <c r="H7355" s="20">
        <f t="shared" si="1143"/>
        <v>24</v>
      </c>
      <c r="I7355" s="20">
        <f t="shared" si="1148"/>
        <v>6</v>
      </c>
      <c r="J7355" s="21">
        <f t="shared" si="1149"/>
        <v>39754</v>
      </c>
      <c r="K7355" s="21"/>
      <c r="L7355" s="21" t="str">
        <f t="shared" si="1144"/>
        <v>Sunday</v>
      </c>
      <c r="M7355" s="20">
        <f t="shared" si="1145"/>
        <v>11</v>
      </c>
      <c r="N7355" s="19">
        <v>3187.5</v>
      </c>
      <c r="O7355" s="4">
        <f>MATCH(N7355-1,'Supply Data'!$K$12:$K$17)+1</f>
        <v>3</v>
      </c>
      <c r="P7355">
        <f>INDEX('Supply Data'!$L$12:$L$17,'Demand Data'!O7355)</f>
        <v>23</v>
      </c>
      <c r="R7355" t="str">
        <f t="shared" si="1146"/>
        <v>02-Nov-08 Sunday 6</v>
      </c>
    </row>
    <row r="7356" spans="4:18" x14ac:dyDescent="0.35">
      <c r="D7356" s="21">
        <f t="shared" si="1147"/>
        <v>39754.249999982174</v>
      </c>
      <c r="E7356" s="21" t="b">
        <f t="shared" si="1140"/>
        <v>0</v>
      </c>
      <c r="F7356" s="21" t="b">
        <f t="shared" si="1141"/>
        <v>0</v>
      </c>
      <c r="G7356" s="20">
        <f t="shared" si="1142"/>
        <v>1</v>
      </c>
      <c r="H7356" s="20">
        <f t="shared" si="1143"/>
        <v>24</v>
      </c>
      <c r="I7356" s="20">
        <f t="shared" si="1148"/>
        <v>7</v>
      </c>
      <c r="J7356" s="21">
        <f t="shared" si="1149"/>
        <v>39754</v>
      </c>
      <c r="K7356" s="21"/>
      <c r="L7356" s="21" t="str">
        <f t="shared" si="1144"/>
        <v>Sunday</v>
      </c>
      <c r="M7356" s="20">
        <f t="shared" si="1145"/>
        <v>11</v>
      </c>
      <c r="N7356" s="19">
        <v>3184.5</v>
      </c>
      <c r="O7356" s="4">
        <f>MATCH(N7356-1,'Supply Data'!$K$12:$K$17)+1</f>
        <v>3</v>
      </c>
      <c r="P7356">
        <f>INDEX('Supply Data'!$L$12:$L$17,'Demand Data'!O7356)</f>
        <v>23</v>
      </c>
      <c r="R7356" t="str">
        <f t="shared" si="1146"/>
        <v>02-Nov-08 Sunday 7</v>
      </c>
    </row>
    <row r="7357" spans="4:18" x14ac:dyDescent="0.35">
      <c r="D7357" s="21">
        <f t="shared" si="1147"/>
        <v>39754.291666648838</v>
      </c>
      <c r="E7357" s="21" t="b">
        <f t="shared" si="1140"/>
        <v>0</v>
      </c>
      <c r="F7357" s="21" t="b">
        <f t="shared" si="1141"/>
        <v>0</v>
      </c>
      <c r="G7357" s="20">
        <f t="shared" si="1142"/>
        <v>1</v>
      </c>
      <c r="H7357" s="20">
        <f t="shared" si="1143"/>
        <v>24</v>
      </c>
      <c r="I7357" s="20">
        <f t="shared" si="1148"/>
        <v>8</v>
      </c>
      <c r="J7357" s="21">
        <f t="shared" si="1149"/>
        <v>39754</v>
      </c>
      <c r="K7357" s="21"/>
      <c r="L7357" s="21" t="str">
        <f t="shared" si="1144"/>
        <v>Sunday</v>
      </c>
      <c r="M7357" s="20">
        <f t="shared" si="1145"/>
        <v>11</v>
      </c>
      <c r="N7357" s="19">
        <v>3360</v>
      </c>
      <c r="O7357" s="4">
        <f>MATCH(N7357-1,'Supply Data'!$K$12:$K$17)+1</f>
        <v>3</v>
      </c>
      <c r="P7357">
        <f>INDEX('Supply Data'!$L$12:$L$17,'Demand Data'!O7357)</f>
        <v>23</v>
      </c>
      <c r="R7357" t="str">
        <f t="shared" si="1146"/>
        <v>02-Nov-08 Sunday 8</v>
      </c>
    </row>
    <row r="7358" spans="4:18" x14ac:dyDescent="0.35">
      <c r="D7358" s="21">
        <f t="shared" si="1147"/>
        <v>39754.333333315502</v>
      </c>
      <c r="E7358" s="21" t="b">
        <f t="shared" si="1140"/>
        <v>0</v>
      </c>
      <c r="F7358" s="21" t="b">
        <f t="shared" si="1141"/>
        <v>0</v>
      </c>
      <c r="G7358" s="20">
        <f t="shared" si="1142"/>
        <v>1</v>
      </c>
      <c r="H7358" s="20">
        <f t="shared" si="1143"/>
        <v>24</v>
      </c>
      <c r="I7358" s="20">
        <f t="shared" si="1148"/>
        <v>9</v>
      </c>
      <c r="J7358" s="21">
        <f t="shared" si="1149"/>
        <v>39754</v>
      </c>
      <c r="K7358" s="21"/>
      <c r="L7358" s="21" t="str">
        <f t="shared" si="1144"/>
        <v>Sunday</v>
      </c>
      <c r="M7358" s="20">
        <f t="shared" si="1145"/>
        <v>11</v>
      </c>
      <c r="N7358" s="19">
        <v>3613.5</v>
      </c>
      <c r="O7358" s="4">
        <f>MATCH(N7358-1,'Supply Data'!$K$12:$K$17)+1</f>
        <v>4</v>
      </c>
      <c r="P7358">
        <f>INDEX('Supply Data'!$L$12:$L$17,'Demand Data'!O7358)</f>
        <v>50</v>
      </c>
      <c r="R7358" t="str">
        <f t="shared" si="1146"/>
        <v>02-Nov-08 Sunday 9</v>
      </c>
    </row>
    <row r="7359" spans="4:18" x14ac:dyDescent="0.35">
      <c r="D7359" s="21">
        <f t="shared" si="1147"/>
        <v>39754.374999982167</v>
      </c>
      <c r="E7359" s="21" t="b">
        <f t="shared" si="1140"/>
        <v>0</v>
      </c>
      <c r="F7359" s="21" t="b">
        <f t="shared" si="1141"/>
        <v>0</v>
      </c>
      <c r="G7359" s="20">
        <f t="shared" si="1142"/>
        <v>1</v>
      </c>
      <c r="H7359" s="20">
        <f t="shared" si="1143"/>
        <v>24</v>
      </c>
      <c r="I7359" s="20">
        <f t="shared" si="1148"/>
        <v>10</v>
      </c>
      <c r="J7359" s="21">
        <f t="shared" si="1149"/>
        <v>39754</v>
      </c>
      <c r="K7359" s="21"/>
      <c r="L7359" s="21" t="str">
        <f t="shared" si="1144"/>
        <v>Sunday</v>
      </c>
      <c r="M7359" s="20">
        <f t="shared" si="1145"/>
        <v>11</v>
      </c>
      <c r="N7359" s="19">
        <v>3987</v>
      </c>
      <c r="O7359" s="4">
        <f>MATCH(N7359-1,'Supply Data'!$K$12:$K$17)+1</f>
        <v>4</v>
      </c>
      <c r="P7359">
        <f>INDEX('Supply Data'!$L$12:$L$17,'Demand Data'!O7359)</f>
        <v>50</v>
      </c>
      <c r="R7359" t="str">
        <f t="shared" si="1146"/>
        <v>02-Nov-08 Sunday 10</v>
      </c>
    </row>
    <row r="7360" spans="4:18" x14ac:dyDescent="0.35">
      <c r="D7360" s="21">
        <f t="shared" si="1147"/>
        <v>39754.416666648831</v>
      </c>
      <c r="E7360" s="21" t="b">
        <f t="shared" si="1140"/>
        <v>0</v>
      </c>
      <c r="F7360" s="21" t="b">
        <f t="shared" si="1141"/>
        <v>0</v>
      </c>
      <c r="G7360" s="20">
        <f t="shared" si="1142"/>
        <v>1</v>
      </c>
      <c r="H7360" s="20">
        <f t="shared" si="1143"/>
        <v>24</v>
      </c>
      <c r="I7360" s="20">
        <f t="shared" si="1148"/>
        <v>11</v>
      </c>
      <c r="J7360" s="21">
        <f t="shared" si="1149"/>
        <v>39754</v>
      </c>
      <c r="K7360" s="21"/>
      <c r="L7360" s="21" t="str">
        <f t="shared" si="1144"/>
        <v>Sunday</v>
      </c>
      <c r="M7360" s="20">
        <f t="shared" si="1145"/>
        <v>11</v>
      </c>
      <c r="N7360" s="19">
        <v>4150.5</v>
      </c>
      <c r="O7360" s="4">
        <f>MATCH(N7360-1,'Supply Data'!$K$12:$K$17)+1</f>
        <v>4</v>
      </c>
      <c r="P7360">
        <f>INDEX('Supply Data'!$L$12:$L$17,'Demand Data'!O7360)</f>
        <v>50</v>
      </c>
      <c r="R7360" t="str">
        <f t="shared" si="1146"/>
        <v>02-Nov-08 Sunday 11</v>
      </c>
    </row>
    <row r="7361" spans="4:18" x14ac:dyDescent="0.35">
      <c r="D7361" s="21">
        <f t="shared" si="1147"/>
        <v>39754.458333315495</v>
      </c>
      <c r="E7361" s="21" t="b">
        <f t="shared" si="1140"/>
        <v>0</v>
      </c>
      <c r="F7361" s="21" t="b">
        <f t="shared" si="1141"/>
        <v>0</v>
      </c>
      <c r="G7361" s="20">
        <f t="shared" si="1142"/>
        <v>1</v>
      </c>
      <c r="H7361" s="20">
        <f t="shared" si="1143"/>
        <v>24</v>
      </c>
      <c r="I7361" s="20">
        <f t="shared" si="1148"/>
        <v>12</v>
      </c>
      <c r="J7361" s="21">
        <f t="shared" si="1149"/>
        <v>39754</v>
      </c>
      <c r="K7361" s="21"/>
      <c r="L7361" s="21" t="str">
        <f t="shared" si="1144"/>
        <v>Sunday</v>
      </c>
      <c r="M7361" s="20">
        <f t="shared" si="1145"/>
        <v>11</v>
      </c>
      <c r="N7361" s="19">
        <v>4101</v>
      </c>
      <c r="O7361" s="4">
        <f>MATCH(N7361-1,'Supply Data'!$K$12:$K$17)+1</f>
        <v>4</v>
      </c>
      <c r="P7361">
        <f>INDEX('Supply Data'!$L$12:$L$17,'Demand Data'!O7361)</f>
        <v>50</v>
      </c>
      <c r="R7361" t="str">
        <f t="shared" si="1146"/>
        <v>02-Nov-08 Sunday 12</v>
      </c>
    </row>
    <row r="7362" spans="4:18" x14ac:dyDescent="0.35">
      <c r="D7362" s="21">
        <f t="shared" si="1147"/>
        <v>39754.499999982159</v>
      </c>
      <c r="E7362" s="21" t="b">
        <f t="shared" si="1140"/>
        <v>0</v>
      </c>
      <c r="F7362" s="21" t="b">
        <f t="shared" si="1141"/>
        <v>0</v>
      </c>
      <c r="G7362" s="20">
        <f t="shared" si="1142"/>
        <v>1</v>
      </c>
      <c r="H7362" s="20">
        <f t="shared" si="1143"/>
        <v>24</v>
      </c>
      <c r="I7362" s="20">
        <f t="shared" si="1148"/>
        <v>13</v>
      </c>
      <c r="J7362" s="21">
        <f t="shared" si="1149"/>
        <v>39754</v>
      </c>
      <c r="K7362" s="21"/>
      <c r="L7362" s="21" t="str">
        <f t="shared" si="1144"/>
        <v>Sunday</v>
      </c>
      <c r="M7362" s="20">
        <f t="shared" si="1145"/>
        <v>11</v>
      </c>
      <c r="N7362" s="19">
        <v>4150.5</v>
      </c>
      <c r="O7362" s="4">
        <f>MATCH(N7362-1,'Supply Data'!$K$12:$K$17)+1</f>
        <v>4</v>
      </c>
      <c r="P7362">
        <f>INDEX('Supply Data'!$L$12:$L$17,'Demand Data'!O7362)</f>
        <v>50</v>
      </c>
      <c r="R7362" t="str">
        <f t="shared" si="1146"/>
        <v>02-Nov-08 Sunday 13</v>
      </c>
    </row>
    <row r="7363" spans="4:18" x14ac:dyDescent="0.35">
      <c r="D7363" s="21">
        <f t="shared" si="1147"/>
        <v>39754.541666648824</v>
      </c>
      <c r="E7363" s="21" t="b">
        <f t="shared" si="1140"/>
        <v>0</v>
      </c>
      <c r="F7363" s="21" t="b">
        <f t="shared" si="1141"/>
        <v>0</v>
      </c>
      <c r="G7363" s="20">
        <f t="shared" si="1142"/>
        <v>1</v>
      </c>
      <c r="H7363" s="20">
        <f t="shared" si="1143"/>
        <v>24</v>
      </c>
      <c r="I7363" s="20">
        <f t="shared" si="1148"/>
        <v>14</v>
      </c>
      <c r="J7363" s="21">
        <f t="shared" si="1149"/>
        <v>39754</v>
      </c>
      <c r="K7363" s="21"/>
      <c r="L7363" s="21" t="str">
        <f t="shared" si="1144"/>
        <v>Sunday</v>
      </c>
      <c r="M7363" s="20">
        <f t="shared" si="1145"/>
        <v>11</v>
      </c>
      <c r="N7363" s="19">
        <v>4179</v>
      </c>
      <c r="O7363" s="4">
        <f>MATCH(N7363-1,'Supply Data'!$K$12:$K$17)+1</f>
        <v>4</v>
      </c>
      <c r="P7363">
        <f>INDEX('Supply Data'!$L$12:$L$17,'Demand Data'!O7363)</f>
        <v>50</v>
      </c>
      <c r="R7363" t="str">
        <f t="shared" si="1146"/>
        <v>02-Nov-08 Sunday 14</v>
      </c>
    </row>
    <row r="7364" spans="4:18" x14ac:dyDescent="0.35">
      <c r="D7364" s="21">
        <f t="shared" si="1147"/>
        <v>39754.583333315488</v>
      </c>
      <c r="E7364" s="21" t="b">
        <f t="shared" si="1140"/>
        <v>0</v>
      </c>
      <c r="F7364" s="21" t="b">
        <f t="shared" si="1141"/>
        <v>0</v>
      </c>
      <c r="G7364" s="20">
        <f t="shared" si="1142"/>
        <v>1</v>
      </c>
      <c r="H7364" s="20">
        <f t="shared" si="1143"/>
        <v>24</v>
      </c>
      <c r="I7364" s="20">
        <f t="shared" si="1148"/>
        <v>15</v>
      </c>
      <c r="J7364" s="21">
        <f t="shared" si="1149"/>
        <v>39754</v>
      </c>
      <c r="K7364" s="21"/>
      <c r="L7364" s="21" t="str">
        <f t="shared" si="1144"/>
        <v>Sunday</v>
      </c>
      <c r="M7364" s="20">
        <f t="shared" si="1145"/>
        <v>11</v>
      </c>
      <c r="N7364" s="19">
        <v>4104</v>
      </c>
      <c r="O7364" s="4">
        <f>MATCH(N7364-1,'Supply Data'!$K$12:$K$17)+1</f>
        <v>4</v>
      </c>
      <c r="P7364">
        <f>INDEX('Supply Data'!$L$12:$L$17,'Demand Data'!O7364)</f>
        <v>50</v>
      </c>
      <c r="R7364" t="str">
        <f t="shared" si="1146"/>
        <v>02-Nov-08 Sunday 15</v>
      </c>
    </row>
    <row r="7365" spans="4:18" x14ac:dyDescent="0.35">
      <c r="D7365" s="21">
        <f t="shared" si="1147"/>
        <v>39754.624999982152</v>
      </c>
      <c r="E7365" s="21" t="b">
        <f t="shared" si="1140"/>
        <v>0</v>
      </c>
      <c r="F7365" s="21" t="b">
        <f t="shared" si="1141"/>
        <v>0</v>
      </c>
      <c r="G7365" s="20">
        <f t="shared" si="1142"/>
        <v>1</v>
      </c>
      <c r="H7365" s="20">
        <f t="shared" si="1143"/>
        <v>24</v>
      </c>
      <c r="I7365" s="20">
        <f t="shared" si="1148"/>
        <v>16</v>
      </c>
      <c r="J7365" s="21">
        <f t="shared" si="1149"/>
        <v>39754</v>
      </c>
      <c r="K7365" s="21"/>
      <c r="L7365" s="21" t="str">
        <f t="shared" si="1144"/>
        <v>Sunday</v>
      </c>
      <c r="M7365" s="20">
        <f t="shared" si="1145"/>
        <v>11</v>
      </c>
      <c r="N7365" s="19">
        <v>4083</v>
      </c>
      <c r="O7365" s="4">
        <f>MATCH(N7365-1,'Supply Data'!$K$12:$K$17)+1</f>
        <v>4</v>
      </c>
      <c r="P7365">
        <f>INDEX('Supply Data'!$L$12:$L$17,'Demand Data'!O7365)</f>
        <v>50</v>
      </c>
      <c r="R7365" t="str">
        <f t="shared" si="1146"/>
        <v>02-Nov-08 Sunday 16</v>
      </c>
    </row>
    <row r="7366" spans="4:18" x14ac:dyDescent="0.35">
      <c r="D7366" s="21">
        <f t="shared" si="1147"/>
        <v>39754.666666648816</v>
      </c>
      <c r="E7366" s="21" t="b">
        <f t="shared" ref="E7366:E7429" si="1150">D7366=$D$2</f>
        <v>0</v>
      </c>
      <c r="F7366" s="21" t="b">
        <f t="shared" ref="F7366:F7429" si="1151">D7366=$E$2</f>
        <v>0</v>
      </c>
      <c r="G7366" s="20">
        <f t="shared" si="1142"/>
        <v>1</v>
      </c>
      <c r="H7366" s="20">
        <f t="shared" si="1143"/>
        <v>24</v>
      </c>
      <c r="I7366" s="20">
        <f t="shared" si="1148"/>
        <v>17</v>
      </c>
      <c r="J7366" s="21">
        <f t="shared" si="1149"/>
        <v>39754</v>
      </c>
      <c r="K7366" s="21"/>
      <c r="L7366" s="21" t="str">
        <f t="shared" si="1144"/>
        <v>Sunday</v>
      </c>
      <c r="M7366" s="20">
        <f t="shared" si="1145"/>
        <v>11</v>
      </c>
      <c r="N7366" s="19">
        <v>4065</v>
      </c>
      <c r="O7366" s="4">
        <f>MATCH(N7366-1,'Supply Data'!$K$12:$K$17)+1</f>
        <v>4</v>
      </c>
      <c r="P7366">
        <f>INDEX('Supply Data'!$L$12:$L$17,'Demand Data'!O7366)</f>
        <v>50</v>
      </c>
      <c r="R7366" t="str">
        <f t="shared" si="1146"/>
        <v>02-Nov-08 Sunday 17</v>
      </c>
    </row>
    <row r="7367" spans="4:18" x14ac:dyDescent="0.35">
      <c r="D7367" s="21">
        <f t="shared" si="1147"/>
        <v>39754.708333315481</v>
      </c>
      <c r="E7367" s="21" t="b">
        <f t="shared" si="1150"/>
        <v>0</v>
      </c>
      <c r="F7367" s="21" t="b">
        <f t="shared" si="1151"/>
        <v>0</v>
      </c>
      <c r="G7367" s="20">
        <f t="shared" ref="G7367:G7430" si="1152">IF(E7367,2,IF(F7367,3,1))</f>
        <v>1</v>
      </c>
      <c r="H7367" s="20">
        <f t="shared" ref="H7367:H7430" si="1153">CHOOSE(G7367,24,23,25)</f>
        <v>24</v>
      </c>
      <c r="I7367" s="20">
        <f t="shared" si="1148"/>
        <v>18</v>
      </c>
      <c r="J7367" s="21">
        <f t="shared" si="1149"/>
        <v>39754</v>
      </c>
      <c r="K7367" s="21"/>
      <c r="L7367" s="21" t="str">
        <f t="shared" ref="L7367:L7430" si="1154">TEXT(J7367,"ddddd")</f>
        <v>Sunday</v>
      </c>
      <c r="M7367" s="20">
        <f t="shared" ref="M7367:M7430" si="1155">MONTH(D7367)</f>
        <v>11</v>
      </c>
      <c r="N7367" s="19">
        <v>5044.5</v>
      </c>
      <c r="O7367" s="4">
        <f>MATCH(N7367-1,'Supply Data'!$K$12:$K$17)+1</f>
        <v>5</v>
      </c>
      <c r="P7367">
        <f>INDEX('Supply Data'!$L$12:$L$17,'Demand Data'!O7367)</f>
        <v>75</v>
      </c>
      <c r="R7367" t="str">
        <f t="shared" ref="R7367:R7430" si="1156">TEXT(D7367,"dd-mmm-yy ddddd")&amp;" "&amp;I7367</f>
        <v>02-Nov-08 Sunday 18</v>
      </c>
    </row>
    <row r="7368" spans="4:18" x14ac:dyDescent="0.35">
      <c r="D7368" s="21">
        <f t="shared" ref="D7368:D7431" si="1157">D7367+1/24</f>
        <v>39754.749999982145</v>
      </c>
      <c r="E7368" s="21" t="b">
        <f t="shared" si="1150"/>
        <v>0</v>
      </c>
      <c r="F7368" s="21" t="b">
        <f t="shared" si="1151"/>
        <v>0</v>
      </c>
      <c r="G7368" s="20">
        <f t="shared" si="1152"/>
        <v>1</v>
      </c>
      <c r="H7368" s="20">
        <f t="shared" si="1153"/>
        <v>24</v>
      </c>
      <c r="I7368" s="20">
        <f t="shared" ref="I7368:I7431" si="1158">IF(I7367&gt;=H7368,1,I7367+1)</f>
        <v>19</v>
      </c>
      <c r="J7368" s="21">
        <f t="shared" ref="J7368:J7431" si="1159">IF(I7368=1,J7367+1,J7367)</f>
        <v>39754</v>
      </c>
      <c r="K7368" s="21"/>
      <c r="L7368" s="21" t="str">
        <f t="shared" si="1154"/>
        <v>Sunday</v>
      </c>
      <c r="M7368" s="20">
        <f t="shared" si="1155"/>
        <v>11</v>
      </c>
      <c r="N7368" s="19">
        <v>5026.5</v>
      </c>
      <c r="O7368" s="4">
        <f>MATCH(N7368-1,'Supply Data'!$K$12:$K$17)+1</f>
        <v>5</v>
      </c>
      <c r="P7368">
        <f>INDEX('Supply Data'!$L$12:$L$17,'Demand Data'!O7368)</f>
        <v>75</v>
      </c>
      <c r="R7368" t="str">
        <f t="shared" si="1156"/>
        <v>02-Nov-08 Sunday 19</v>
      </c>
    </row>
    <row r="7369" spans="4:18" x14ac:dyDescent="0.35">
      <c r="D7369" s="21">
        <f t="shared" si="1157"/>
        <v>39754.791666648809</v>
      </c>
      <c r="E7369" s="21" t="b">
        <f t="shared" si="1150"/>
        <v>0</v>
      </c>
      <c r="F7369" s="21" t="b">
        <f t="shared" si="1151"/>
        <v>0</v>
      </c>
      <c r="G7369" s="20">
        <f t="shared" si="1152"/>
        <v>1</v>
      </c>
      <c r="H7369" s="20">
        <f t="shared" si="1153"/>
        <v>24</v>
      </c>
      <c r="I7369" s="20">
        <f t="shared" si="1158"/>
        <v>20</v>
      </c>
      <c r="J7369" s="21">
        <f t="shared" si="1159"/>
        <v>39754</v>
      </c>
      <c r="K7369" s="21"/>
      <c r="L7369" s="21" t="str">
        <f t="shared" si="1154"/>
        <v>Sunday</v>
      </c>
      <c r="M7369" s="20">
        <f t="shared" si="1155"/>
        <v>11</v>
      </c>
      <c r="N7369" s="19">
        <v>4939.5</v>
      </c>
      <c r="O7369" s="4">
        <f>MATCH(N7369-1,'Supply Data'!$K$12:$K$17)+1</f>
        <v>5</v>
      </c>
      <c r="P7369">
        <f>INDEX('Supply Data'!$L$12:$L$17,'Demand Data'!O7369)</f>
        <v>75</v>
      </c>
      <c r="R7369" t="str">
        <f t="shared" si="1156"/>
        <v>02-Nov-08 Sunday 20</v>
      </c>
    </row>
    <row r="7370" spans="4:18" x14ac:dyDescent="0.35">
      <c r="D7370" s="21">
        <f t="shared" si="1157"/>
        <v>39754.833333315473</v>
      </c>
      <c r="E7370" s="21" t="b">
        <f t="shared" si="1150"/>
        <v>0</v>
      </c>
      <c r="F7370" s="21" t="b">
        <f t="shared" si="1151"/>
        <v>0</v>
      </c>
      <c r="G7370" s="20">
        <f t="shared" si="1152"/>
        <v>1</v>
      </c>
      <c r="H7370" s="20">
        <f t="shared" si="1153"/>
        <v>24</v>
      </c>
      <c r="I7370" s="20">
        <f t="shared" si="1158"/>
        <v>21</v>
      </c>
      <c r="J7370" s="21">
        <f t="shared" si="1159"/>
        <v>39754</v>
      </c>
      <c r="K7370" s="21"/>
      <c r="L7370" s="21" t="str">
        <f t="shared" si="1154"/>
        <v>Sunday</v>
      </c>
      <c r="M7370" s="20">
        <f t="shared" si="1155"/>
        <v>11</v>
      </c>
      <c r="N7370" s="19">
        <v>4765.5</v>
      </c>
      <c r="O7370" s="4">
        <f>MATCH(N7370-1,'Supply Data'!$K$12:$K$17)+1</f>
        <v>4</v>
      </c>
      <c r="P7370">
        <f>INDEX('Supply Data'!$L$12:$L$17,'Demand Data'!O7370)</f>
        <v>50</v>
      </c>
      <c r="R7370" t="str">
        <f t="shared" si="1156"/>
        <v>02-Nov-08 Sunday 21</v>
      </c>
    </row>
    <row r="7371" spans="4:18" x14ac:dyDescent="0.35">
      <c r="D7371" s="21">
        <f t="shared" si="1157"/>
        <v>39754.874999982138</v>
      </c>
      <c r="E7371" s="21" t="b">
        <f t="shared" si="1150"/>
        <v>0</v>
      </c>
      <c r="F7371" s="21" t="b">
        <f t="shared" si="1151"/>
        <v>0</v>
      </c>
      <c r="G7371" s="20">
        <f t="shared" si="1152"/>
        <v>1</v>
      </c>
      <c r="H7371" s="20">
        <f t="shared" si="1153"/>
        <v>24</v>
      </c>
      <c r="I7371" s="20">
        <f t="shared" si="1158"/>
        <v>22</v>
      </c>
      <c r="J7371" s="21">
        <f t="shared" si="1159"/>
        <v>39754</v>
      </c>
      <c r="K7371" s="21"/>
      <c r="L7371" s="21" t="str">
        <f t="shared" si="1154"/>
        <v>Sunday</v>
      </c>
      <c r="M7371" s="20">
        <f t="shared" si="1155"/>
        <v>11</v>
      </c>
      <c r="N7371" s="19">
        <v>4458</v>
      </c>
      <c r="O7371" s="4">
        <f>MATCH(N7371-1,'Supply Data'!$K$12:$K$17)+1</f>
        <v>4</v>
      </c>
      <c r="P7371">
        <f>INDEX('Supply Data'!$L$12:$L$17,'Demand Data'!O7371)</f>
        <v>50</v>
      </c>
      <c r="R7371" t="str">
        <f t="shared" si="1156"/>
        <v>02-Nov-08 Sunday 22</v>
      </c>
    </row>
    <row r="7372" spans="4:18" x14ac:dyDescent="0.35">
      <c r="D7372" s="21">
        <f t="shared" si="1157"/>
        <v>39754.916666648802</v>
      </c>
      <c r="E7372" s="21" t="b">
        <f t="shared" si="1150"/>
        <v>0</v>
      </c>
      <c r="F7372" s="21" t="b">
        <f t="shared" si="1151"/>
        <v>0</v>
      </c>
      <c r="G7372" s="20">
        <f t="shared" si="1152"/>
        <v>1</v>
      </c>
      <c r="H7372" s="20">
        <f t="shared" si="1153"/>
        <v>24</v>
      </c>
      <c r="I7372" s="20">
        <f t="shared" si="1158"/>
        <v>23</v>
      </c>
      <c r="J7372" s="21">
        <f t="shared" si="1159"/>
        <v>39754</v>
      </c>
      <c r="K7372" s="21"/>
      <c r="L7372" s="21" t="str">
        <f t="shared" si="1154"/>
        <v>Sunday</v>
      </c>
      <c r="M7372" s="20">
        <f t="shared" si="1155"/>
        <v>11</v>
      </c>
      <c r="N7372" s="19">
        <v>4204.5</v>
      </c>
      <c r="O7372" s="4">
        <f>MATCH(N7372-1,'Supply Data'!$K$12:$K$17)+1</f>
        <v>4</v>
      </c>
      <c r="P7372">
        <f>INDEX('Supply Data'!$L$12:$L$17,'Demand Data'!O7372)</f>
        <v>50</v>
      </c>
      <c r="R7372" t="str">
        <f t="shared" si="1156"/>
        <v>02-Nov-08 Sunday 23</v>
      </c>
    </row>
    <row r="7373" spans="4:18" x14ac:dyDescent="0.35">
      <c r="D7373" s="21">
        <f t="shared" si="1157"/>
        <v>39754.958333315466</v>
      </c>
      <c r="E7373" s="21" t="b">
        <f t="shared" si="1150"/>
        <v>0</v>
      </c>
      <c r="F7373" s="21" t="b">
        <f t="shared" si="1151"/>
        <v>0</v>
      </c>
      <c r="G7373" s="20">
        <f t="shared" si="1152"/>
        <v>1</v>
      </c>
      <c r="H7373" s="20">
        <f t="shared" si="1153"/>
        <v>24</v>
      </c>
      <c r="I7373" s="20">
        <f t="shared" si="1158"/>
        <v>24</v>
      </c>
      <c r="J7373" s="21">
        <f t="shared" si="1159"/>
        <v>39754</v>
      </c>
      <c r="K7373" s="21"/>
      <c r="L7373" s="21" t="str">
        <f t="shared" si="1154"/>
        <v>Sunday</v>
      </c>
      <c r="M7373" s="20">
        <f t="shared" si="1155"/>
        <v>11</v>
      </c>
      <c r="N7373" s="19">
        <v>3922.5</v>
      </c>
      <c r="O7373" s="4">
        <f>MATCH(N7373-1,'Supply Data'!$K$12:$K$17)+1</f>
        <v>4</v>
      </c>
      <c r="P7373">
        <f>INDEX('Supply Data'!$L$12:$L$17,'Demand Data'!O7373)</f>
        <v>50</v>
      </c>
      <c r="R7373" t="str">
        <f t="shared" si="1156"/>
        <v>02-Nov-08 Sunday 24</v>
      </c>
    </row>
    <row r="7374" spans="4:18" x14ac:dyDescent="0.35">
      <c r="D7374" s="21">
        <f t="shared" si="1157"/>
        <v>39754.99999998213</v>
      </c>
      <c r="E7374" s="21" t="b">
        <f t="shared" si="1150"/>
        <v>0</v>
      </c>
      <c r="F7374" s="21" t="b">
        <f t="shared" si="1151"/>
        <v>0</v>
      </c>
      <c r="G7374" s="20">
        <f t="shared" si="1152"/>
        <v>1</v>
      </c>
      <c r="H7374" s="20">
        <f t="shared" si="1153"/>
        <v>24</v>
      </c>
      <c r="I7374" s="20">
        <f t="shared" si="1158"/>
        <v>1</v>
      </c>
      <c r="J7374" s="21">
        <f t="shared" si="1159"/>
        <v>39755</v>
      </c>
      <c r="K7374" s="21"/>
      <c r="L7374" s="21" t="str">
        <f t="shared" si="1154"/>
        <v>Monday</v>
      </c>
      <c r="M7374" s="20">
        <f t="shared" si="1155"/>
        <v>11</v>
      </c>
      <c r="N7374" s="19">
        <v>3786</v>
      </c>
      <c r="O7374" s="4">
        <f>MATCH(N7374-1,'Supply Data'!$K$12:$K$17)+1</f>
        <v>4</v>
      </c>
      <c r="P7374">
        <f>INDEX('Supply Data'!$L$12:$L$17,'Demand Data'!O7374)</f>
        <v>50</v>
      </c>
      <c r="R7374" t="str">
        <f t="shared" si="1156"/>
        <v>03-Nov-08 Monday 1</v>
      </c>
    </row>
    <row r="7375" spans="4:18" x14ac:dyDescent="0.35">
      <c r="D7375" s="21">
        <f t="shared" si="1157"/>
        <v>39755.041666648794</v>
      </c>
      <c r="E7375" s="21" t="b">
        <f t="shared" si="1150"/>
        <v>0</v>
      </c>
      <c r="F7375" s="21" t="b">
        <f t="shared" si="1151"/>
        <v>0</v>
      </c>
      <c r="G7375" s="20">
        <f t="shared" si="1152"/>
        <v>1</v>
      </c>
      <c r="H7375" s="20">
        <f t="shared" si="1153"/>
        <v>24</v>
      </c>
      <c r="I7375" s="20">
        <f t="shared" si="1158"/>
        <v>2</v>
      </c>
      <c r="J7375" s="21">
        <f t="shared" si="1159"/>
        <v>39755</v>
      </c>
      <c r="K7375" s="21"/>
      <c r="L7375" s="21" t="str">
        <f t="shared" si="1154"/>
        <v>Monday</v>
      </c>
      <c r="M7375" s="20">
        <f t="shared" si="1155"/>
        <v>11</v>
      </c>
      <c r="N7375" s="19">
        <v>3648</v>
      </c>
      <c r="O7375" s="4">
        <f>MATCH(N7375-1,'Supply Data'!$K$12:$K$17)+1</f>
        <v>4</v>
      </c>
      <c r="P7375">
        <f>INDEX('Supply Data'!$L$12:$L$17,'Demand Data'!O7375)</f>
        <v>50</v>
      </c>
      <c r="R7375" t="str">
        <f t="shared" si="1156"/>
        <v>03-Nov-08 Monday 2</v>
      </c>
    </row>
    <row r="7376" spans="4:18" x14ac:dyDescent="0.35">
      <c r="D7376" s="21">
        <f t="shared" si="1157"/>
        <v>39755.083333315459</v>
      </c>
      <c r="E7376" s="21" t="b">
        <f t="shared" si="1150"/>
        <v>0</v>
      </c>
      <c r="F7376" s="21" t="b">
        <f t="shared" si="1151"/>
        <v>0</v>
      </c>
      <c r="G7376" s="20">
        <f t="shared" si="1152"/>
        <v>1</v>
      </c>
      <c r="H7376" s="20">
        <f t="shared" si="1153"/>
        <v>24</v>
      </c>
      <c r="I7376" s="20">
        <f t="shared" si="1158"/>
        <v>3</v>
      </c>
      <c r="J7376" s="21">
        <f t="shared" si="1159"/>
        <v>39755</v>
      </c>
      <c r="K7376" s="21"/>
      <c r="L7376" s="21" t="str">
        <f t="shared" si="1154"/>
        <v>Monday</v>
      </c>
      <c r="M7376" s="20">
        <f t="shared" si="1155"/>
        <v>11</v>
      </c>
      <c r="N7376" s="19">
        <v>3585</v>
      </c>
      <c r="O7376" s="4">
        <f>MATCH(N7376-1,'Supply Data'!$K$12:$K$17)+1</f>
        <v>3</v>
      </c>
      <c r="P7376">
        <f>INDEX('Supply Data'!$L$12:$L$17,'Demand Data'!O7376)</f>
        <v>23</v>
      </c>
      <c r="R7376" t="str">
        <f t="shared" si="1156"/>
        <v>03-Nov-08 Monday 3</v>
      </c>
    </row>
    <row r="7377" spans="4:18" x14ac:dyDescent="0.35">
      <c r="D7377" s="21">
        <f t="shared" si="1157"/>
        <v>39755.124999982123</v>
      </c>
      <c r="E7377" s="21" t="b">
        <f t="shared" si="1150"/>
        <v>0</v>
      </c>
      <c r="F7377" s="21" t="b">
        <f t="shared" si="1151"/>
        <v>0</v>
      </c>
      <c r="G7377" s="20">
        <f t="shared" si="1152"/>
        <v>1</v>
      </c>
      <c r="H7377" s="20">
        <f t="shared" si="1153"/>
        <v>24</v>
      </c>
      <c r="I7377" s="20">
        <f t="shared" si="1158"/>
        <v>4</v>
      </c>
      <c r="J7377" s="21">
        <f t="shared" si="1159"/>
        <v>39755</v>
      </c>
      <c r="K7377" s="21"/>
      <c r="L7377" s="21" t="str">
        <f t="shared" si="1154"/>
        <v>Monday</v>
      </c>
      <c r="M7377" s="20">
        <f t="shared" si="1155"/>
        <v>11</v>
      </c>
      <c r="N7377" s="19">
        <v>3528</v>
      </c>
      <c r="O7377" s="4">
        <f>MATCH(N7377-1,'Supply Data'!$K$12:$K$17)+1</f>
        <v>3</v>
      </c>
      <c r="P7377">
        <f>INDEX('Supply Data'!$L$12:$L$17,'Demand Data'!O7377)</f>
        <v>23</v>
      </c>
      <c r="R7377" t="str">
        <f t="shared" si="1156"/>
        <v>03-Nov-08 Monday 4</v>
      </c>
    </row>
    <row r="7378" spans="4:18" x14ac:dyDescent="0.35">
      <c r="D7378" s="21">
        <f t="shared" si="1157"/>
        <v>39755.166666648787</v>
      </c>
      <c r="E7378" s="21" t="b">
        <f t="shared" si="1150"/>
        <v>0</v>
      </c>
      <c r="F7378" s="21" t="b">
        <f t="shared" si="1151"/>
        <v>0</v>
      </c>
      <c r="G7378" s="20">
        <f t="shared" si="1152"/>
        <v>1</v>
      </c>
      <c r="H7378" s="20">
        <f t="shared" si="1153"/>
        <v>24</v>
      </c>
      <c r="I7378" s="20">
        <f t="shared" si="1158"/>
        <v>5</v>
      </c>
      <c r="J7378" s="21">
        <f t="shared" si="1159"/>
        <v>39755</v>
      </c>
      <c r="K7378" s="21"/>
      <c r="L7378" s="21" t="str">
        <f t="shared" si="1154"/>
        <v>Monday</v>
      </c>
      <c r="M7378" s="20">
        <f t="shared" si="1155"/>
        <v>11</v>
      </c>
      <c r="N7378" s="19">
        <v>3549</v>
      </c>
      <c r="O7378" s="4">
        <f>MATCH(N7378-1,'Supply Data'!$K$12:$K$17)+1</f>
        <v>3</v>
      </c>
      <c r="P7378">
        <f>INDEX('Supply Data'!$L$12:$L$17,'Demand Data'!O7378)</f>
        <v>23</v>
      </c>
      <c r="R7378" t="str">
        <f t="shared" si="1156"/>
        <v>03-Nov-08 Monday 5</v>
      </c>
    </row>
    <row r="7379" spans="4:18" x14ac:dyDescent="0.35">
      <c r="D7379" s="21">
        <f t="shared" si="1157"/>
        <v>39755.208333315451</v>
      </c>
      <c r="E7379" s="21" t="b">
        <f t="shared" si="1150"/>
        <v>0</v>
      </c>
      <c r="F7379" s="21" t="b">
        <f t="shared" si="1151"/>
        <v>0</v>
      </c>
      <c r="G7379" s="20">
        <f t="shared" si="1152"/>
        <v>1</v>
      </c>
      <c r="H7379" s="20">
        <f t="shared" si="1153"/>
        <v>24</v>
      </c>
      <c r="I7379" s="20">
        <f t="shared" si="1158"/>
        <v>6</v>
      </c>
      <c r="J7379" s="21">
        <f t="shared" si="1159"/>
        <v>39755</v>
      </c>
      <c r="K7379" s="21"/>
      <c r="L7379" s="21" t="str">
        <f t="shared" si="1154"/>
        <v>Monday</v>
      </c>
      <c r="M7379" s="20">
        <f t="shared" si="1155"/>
        <v>11</v>
      </c>
      <c r="N7379" s="19">
        <v>3489</v>
      </c>
      <c r="O7379" s="4">
        <f>MATCH(N7379-1,'Supply Data'!$K$12:$K$17)+1</f>
        <v>3</v>
      </c>
      <c r="P7379">
        <f>INDEX('Supply Data'!$L$12:$L$17,'Demand Data'!O7379)</f>
        <v>23</v>
      </c>
      <c r="R7379" t="str">
        <f t="shared" si="1156"/>
        <v>03-Nov-08 Monday 6</v>
      </c>
    </row>
    <row r="7380" spans="4:18" x14ac:dyDescent="0.35">
      <c r="D7380" s="21">
        <f t="shared" si="1157"/>
        <v>39755.249999982116</v>
      </c>
      <c r="E7380" s="21" t="b">
        <f t="shared" si="1150"/>
        <v>0</v>
      </c>
      <c r="F7380" s="21" t="b">
        <f t="shared" si="1151"/>
        <v>0</v>
      </c>
      <c r="G7380" s="20">
        <f t="shared" si="1152"/>
        <v>1</v>
      </c>
      <c r="H7380" s="20">
        <f t="shared" si="1153"/>
        <v>24</v>
      </c>
      <c r="I7380" s="20">
        <f t="shared" si="1158"/>
        <v>7</v>
      </c>
      <c r="J7380" s="21">
        <f t="shared" si="1159"/>
        <v>39755</v>
      </c>
      <c r="K7380" s="21"/>
      <c r="L7380" s="21" t="str">
        <f t="shared" si="1154"/>
        <v>Monday</v>
      </c>
      <c r="M7380" s="20">
        <f t="shared" si="1155"/>
        <v>11</v>
      </c>
      <c r="N7380" s="19">
        <v>3397.5</v>
      </c>
      <c r="O7380" s="4">
        <f>MATCH(N7380-1,'Supply Data'!$K$12:$K$17)+1</f>
        <v>3</v>
      </c>
      <c r="P7380">
        <f>INDEX('Supply Data'!$L$12:$L$17,'Demand Data'!O7380)</f>
        <v>23</v>
      </c>
      <c r="R7380" t="str">
        <f t="shared" si="1156"/>
        <v>03-Nov-08 Monday 7</v>
      </c>
    </row>
    <row r="7381" spans="4:18" x14ac:dyDescent="0.35">
      <c r="D7381" s="21">
        <f t="shared" si="1157"/>
        <v>39755.29166664878</v>
      </c>
      <c r="E7381" s="21" t="b">
        <f t="shared" si="1150"/>
        <v>0</v>
      </c>
      <c r="F7381" s="21" t="b">
        <f t="shared" si="1151"/>
        <v>0</v>
      </c>
      <c r="G7381" s="20">
        <f t="shared" si="1152"/>
        <v>1</v>
      </c>
      <c r="H7381" s="20">
        <f t="shared" si="1153"/>
        <v>24</v>
      </c>
      <c r="I7381" s="20">
        <f t="shared" si="1158"/>
        <v>8</v>
      </c>
      <c r="J7381" s="21">
        <f t="shared" si="1159"/>
        <v>39755</v>
      </c>
      <c r="K7381" s="21"/>
      <c r="L7381" s="21" t="str">
        <f t="shared" si="1154"/>
        <v>Monday</v>
      </c>
      <c r="M7381" s="20">
        <f t="shared" si="1155"/>
        <v>11</v>
      </c>
      <c r="N7381" s="19">
        <v>3442.5</v>
      </c>
      <c r="O7381" s="4">
        <f>MATCH(N7381-1,'Supply Data'!$K$12:$K$17)+1</f>
        <v>3</v>
      </c>
      <c r="P7381">
        <f>INDEX('Supply Data'!$L$12:$L$17,'Demand Data'!O7381)</f>
        <v>23</v>
      </c>
      <c r="R7381" t="str">
        <f t="shared" si="1156"/>
        <v>03-Nov-08 Monday 8</v>
      </c>
    </row>
    <row r="7382" spans="4:18" x14ac:dyDescent="0.35">
      <c r="D7382" s="21">
        <f t="shared" si="1157"/>
        <v>39755.333333315444</v>
      </c>
      <c r="E7382" s="21" t="b">
        <f t="shared" si="1150"/>
        <v>0</v>
      </c>
      <c r="F7382" s="21" t="b">
        <f t="shared" si="1151"/>
        <v>0</v>
      </c>
      <c r="G7382" s="20">
        <f t="shared" si="1152"/>
        <v>1</v>
      </c>
      <c r="H7382" s="20">
        <f t="shared" si="1153"/>
        <v>24</v>
      </c>
      <c r="I7382" s="20">
        <f t="shared" si="1158"/>
        <v>9</v>
      </c>
      <c r="J7382" s="21">
        <f t="shared" si="1159"/>
        <v>39755</v>
      </c>
      <c r="K7382" s="21"/>
      <c r="L7382" s="21" t="str">
        <f t="shared" si="1154"/>
        <v>Monday</v>
      </c>
      <c r="M7382" s="20">
        <f t="shared" si="1155"/>
        <v>11</v>
      </c>
      <c r="N7382" s="19">
        <v>3609</v>
      </c>
      <c r="O7382" s="4">
        <f>MATCH(N7382-1,'Supply Data'!$K$12:$K$17)+1</f>
        <v>4</v>
      </c>
      <c r="P7382">
        <f>INDEX('Supply Data'!$L$12:$L$17,'Demand Data'!O7382)</f>
        <v>50</v>
      </c>
      <c r="R7382" t="str">
        <f t="shared" si="1156"/>
        <v>03-Nov-08 Monday 9</v>
      </c>
    </row>
    <row r="7383" spans="4:18" x14ac:dyDescent="0.35">
      <c r="D7383" s="21">
        <f t="shared" si="1157"/>
        <v>39755.374999982108</v>
      </c>
      <c r="E7383" s="21" t="b">
        <f t="shared" si="1150"/>
        <v>0</v>
      </c>
      <c r="F7383" s="21" t="b">
        <f t="shared" si="1151"/>
        <v>0</v>
      </c>
      <c r="G7383" s="20">
        <f t="shared" si="1152"/>
        <v>1</v>
      </c>
      <c r="H7383" s="20">
        <f t="shared" si="1153"/>
        <v>24</v>
      </c>
      <c r="I7383" s="20">
        <f t="shared" si="1158"/>
        <v>10</v>
      </c>
      <c r="J7383" s="21">
        <f t="shared" si="1159"/>
        <v>39755</v>
      </c>
      <c r="K7383" s="21"/>
      <c r="L7383" s="21" t="str">
        <f t="shared" si="1154"/>
        <v>Monday</v>
      </c>
      <c r="M7383" s="20">
        <f t="shared" si="1155"/>
        <v>11</v>
      </c>
      <c r="N7383" s="19">
        <v>3880.5</v>
      </c>
      <c r="O7383" s="4">
        <f>MATCH(N7383-1,'Supply Data'!$K$12:$K$17)+1</f>
        <v>4</v>
      </c>
      <c r="P7383">
        <f>INDEX('Supply Data'!$L$12:$L$17,'Demand Data'!O7383)</f>
        <v>50</v>
      </c>
      <c r="R7383" t="str">
        <f t="shared" si="1156"/>
        <v>03-Nov-08 Monday 10</v>
      </c>
    </row>
    <row r="7384" spans="4:18" x14ac:dyDescent="0.35">
      <c r="D7384" s="21">
        <f t="shared" si="1157"/>
        <v>39755.416666648773</v>
      </c>
      <c r="E7384" s="21" t="b">
        <f t="shared" si="1150"/>
        <v>0</v>
      </c>
      <c r="F7384" s="21" t="b">
        <f t="shared" si="1151"/>
        <v>0</v>
      </c>
      <c r="G7384" s="20">
        <f t="shared" si="1152"/>
        <v>1</v>
      </c>
      <c r="H7384" s="20">
        <f t="shared" si="1153"/>
        <v>24</v>
      </c>
      <c r="I7384" s="20">
        <f t="shared" si="1158"/>
        <v>11</v>
      </c>
      <c r="J7384" s="21">
        <f t="shared" si="1159"/>
        <v>39755</v>
      </c>
      <c r="K7384" s="21"/>
      <c r="L7384" s="21" t="str">
        <f t="shared" si="1154"/>
        <v>Monday</v>
      </c>
      <c r="M7384" s="20">
        <f t="shared" si="1155"/>
        <v>11</v>
      </c>
      <c r="N7384" s="19">
        <v>4126.5</v>
      </c>
      <c r="O7384" s="4">
        <f>MATCH(N7384-1,'Supply Data'!$K$12:$K$17)+1</f>
        <v>4</v>
      </c>
      <c r="P7384">
        <f>INDEX('Supply Data'!$L$12:$L$17,'Demand Data'!O7384)</f>
        <v>50</v>
      </c>
      <c r="R7384" t="str">
        <f t="shared" si="1156"/>
        <v>03-Nov-08 Monday 11</v>
      </c>
    </row>
    <row r="7385" spans="4:18" x14ac:dyDescent="0.35">
      <c r="D7385" s="21">
        <f t="shared" si="1157"/>
        <v>39755.458333315437</v>
      </c>
      <c r="E7385" s="21" t="b">
        <f t="shared" si="1150"/>
        <v>0</v>
      </c>
      <c r="F7385" s="21" t="b">
        <f t="shared" si="1151"/>
        <v>0</v>
      </c>
      <c r="G7385" s="20">
        <f t="shared" si="1152"/>
        <v>1</v>
      </c>
      <c r="H7385" s="20">
        <f t="shared" si="1153"/>
        <v>24</v>
      </c>
      <c r="I7385" s="20">
        <f t="shared" si="1158"/>
        <v>12</v>
      </c>
      <c r="J7385" s="21">
        <f t="shared" si="1159"/>
        <v>39755</v>
      </c>
      <c r="K7385" s="21"/>
      <c r="L7385" s="21" t="str">
        <f t="shared" si="1154"/>
        <v>Monday</v>
      </c>
      <c r="M7385" s="20">
        <f t="shared" si="1155"/>
        <v>11</v>
      </c>
      <c r="N7385" s="19">
        <v>4116</v>
      </c>
      <c r="O7385" s="4">
        <f>MATCH(N7385-1,'Supply Data'!$K$12:$K$17)+1</f>
        <v>4</v>
      </c>
      <c r="P7385">
        <f>INDEX('Supply Data'!$L$12:$L$17,'Demand Data'!O7385)</f>
        <v>50</v>
      </c>
      <c r="R7385" t="str">
        <f t="shared" si="1156"/>
        <v>03-Nov-08 Monday 12</v>
      </c>
    </row>
    <row r="7386" spans="4:18" x14ac:dyDescent="0.35">
      <c r="D7386" s="21">
        <f t="shared" si="1157"/>
        <v>39755.499999982101</v>
      </c>
      <c r="E7386" s="21" t="b">
        <f t="shared" si="1150"/>
        <v>0</v>
      </c>
      <c r="F7386" s="21" t="b">
        <f t="shared" si="1151"/>
        <v>0</v>
      </c>
      <c r="G7386" s="20">
        <f t="shared" si="1152"/>
        <v>1</v>
      </c>
      <c r="H7386" s="20">
        <f t="shared" si="1153"/>
        <v>24</v>
      </c>
      <c r="I7386" s="20">
        <f t="shared" si="1158"/>
        <v>13</v>
      </c>
      <c r="J7386" s="21">
        <f t="shared" si="1159"/>
        <v>39755</v>
      </c>
      <c r="K7386" s="21"/>
      <c r="L7386" s="21" t="str">
        <f t="shared" si="1154"/>
        <v>Monday</v>
      </c>
      <c r="M7386" s="20">
        <f t="shared" si="1155"/>
        <v>11</v>
      </c>
      <c r="N7386" s="19">
        <v>4071</v>
      </c>
      <c r="O7386" s="4">
        <f>MATCH(N7386-1,'Supply Data'!$K$12:$K$17)+1</f>
        <v>4</v>
      </c>
      <c r="P7386">
        <f>INDEX('Supply Data'!$L$12:$L$17,'Demand Data'!O7386)</f>
        <v>50</v>
      </c>
      <c r="R7386" t="str">
        <f t="shared" si="1156"/>
        <v>03-Nov-08 Monday 13</v>
      </c>
    </row>
    <row r="7387" spans="4:18" x14ac:dyDescent="0.35">
      <c r="D7387" s="21">
        <f t="shared" si="1157"/>
        <v>39755.541666648765</v>
      </c>
      <c r="E7387" s="21" t="b">
        <f t="shared" si="1150"/>
        <v>0</v>
      </c>
      <c r="F7387" s="21" t="b">
        <f t="shared" si="1151"/>
        <v>0</v>
      </c>
      <c r="G7387" s="20">
        <f t="shared" si="1152"/>
        <v>1</v>
      </c>
      <c r="H7387" s="20">
        <f t="shared" si="1153"/>
        <v>24</v>
      </c>
      <c r="I7387" s="20">
        <f t="shared" si="1158"/>
        <v>14</v>
      </c>
      <c r="J7387" s="21">
        <f t="shared" si="1159"/>
        <v>39755</v>
      </c>
      <c r="K7387" s="21"/>
      <c r="L7387" s="21" t="str">
        <f t="shared" si="1154"/>
        <v>Monday</v>
      </c>
      <c r="M7387" s="20">
        <f t="shared" si="1155"/>
        <v>11</v>
      </c>
      <c r="N7387" s="19">
        <v>3970.5</v>
      </c>
      <c r="O7387" s="4">
        <f>MATCH(N7387-1,'Supply Data'!$K$12:$K$17)+1</f>
        <v>4</v>
      </c>
      <c r="P7387">
        <f>INDEX('Supply Data'!$L$12:$L$17,'Demand Data'!O7387)</f>
        <v>50</v>
      </c>
      <c r="R7387" t="str">
        <f t="shared" si="1156"/>
        <v>03-Nov-08 Monday 14</v>
      </c>
    </row>
    <row r="7388" spans="4:18" x14ac:dyDescent="0.35">
      <c r="D7388" s="21">
        <f t="shared" si="1157"/>
        <v>39755.58333331543</v>
      </c>
      <c r="E7388" s="21" t="b">
        <f t="shared" si="1150"/>
        <v>0</v>
      </c>
      <c r="F7388" s="21" t="b">
        <f t="shared" si="1151"/>
        <v>0</v>
      </c>
      <c r="G7388" s="20">
        <f t="shared" si="1152"/>
        <v>1</v>
      </c>
      <c r="H7388" s="20">
        <f t="shared" si="1153"/>
        <v>24</v>
      </c>
      <c r="I7388" s="20">
        <f t="shared" si="1158"/>
        <v>15</v>
      </c>
      <c r="J7388" s="21">
        <f t="shared" si="1159"/>
        <v>39755</v>
      </c>
      <c r="K7388" s="21"/>
      <c r="L7388" s="21" t="str">
        <f t="shared" si="1154"/>
        <v>Monday</v>
      </c>
      <c r="M7388" s="20">
        <f t="shared" si="1155"/>
        <v>11</v>
      </c>
      <c r="N7388" s="19">
        <v>4008</v>
      </c>
      <c r="O7388" s="4">
        <f>MATCH(N7388-1,'Supply Data'!$K$12:$K$17)+1</f>
        <v>4</v>
      </c>
      <c r="P7388">
        <f>INDEX('Supply Data'!$L$12:$L$17,'Demand Data'!O7388)</f>
        <v>50</v>
      </c>
      <c r="R7388" t="str">
        <f t="shared" si="1156"/>
        <v>03-Nov-08 Monday 15</v>
      </c>
    </row>
    <row r="7389" spans="4:18" x14ac:dyDescent="0.35">
      <c r="D7389" s="21">
        <f t="shared" si="1157"/>
        <v>39755.624999982094</v>
      </c>
      <c r="E7389" s="21" t="b">
        <f t="shared" si="1150"/>
        <v>0</v>
      </c>
      <c r="F7389" s="21" t="b">
        <f t="shared" si="1151"/>
        <v>0</v>
      </c>
      <c r="G7389" s="20">
        <f t="shared" si="1152"/>
        <v>1</v>
      </c>
      <c r="H7389" s="20">
        <f t="shared" si="1153"/>
        <v>24</v>
      </c>
      <c r="I7389" s="20">
        <f t="shared" si="1158"/>
        <v>16</v>
      </c>
      <c r="J7389" s="21">
        <f t="shared" si="1159"/>
        <v>39755</v>
      </c>
      <c r="K7389" s="21"/>
      <c r="L7389" s="21" t="str">
        <f t="shared" si="1154"/>
        <v>Monday</v>
      </c>
      <c r="M7389" s="20">
        <f t="shared" si="1155"/>
        <v>11</v>
      </c>
      <c r="N7389" s="19">
        <v>3960</v>
      </c>
      <c r="O7389" s="4">
        <f>MATCH(N7389-1,'Supply Data'!$K$12:$K$17)+1</f>
        <v>4</v>
      </c>
      <c r="P7389">
        <f>INDEX('Supply Data'!$L$12:$L$17,'Demand Data'!O7389)</f>
        <v>50</v>
      </c>
      <c r="R7389" t="str">
        <f t="shared" si="1156"/>
        <v>03-Nov-08 Monday 16</v>
      </c>
    </row>
    <row r="7390" spans="4:18" x14ac:dyDescent="0.35">
      <c r="D7390" s="21">
        <f t="shared" si="1157"/>
        <v>39755.666666648758</v>
      </c>
      <c r="E7390" s="21" t="b">
        <f t="shared" si="1150"/>
        <v>0</v>
      </c>
      <c r="F7390" s="21" t="b">
        <f t="shared" si="1151"/>
        <v>0</v>
      </c>
      <c r="G7390" s="20">
        <f t="shared" si="1152"/>
        <v>1</v>
      </c>
      <c r="H7390" s="20">
        <f t="shared" si="1153"/>
        <v>24</v>
      </c>
      <c r="I7390" s="20">
        <f t="shared" si="1158"/>
        <v>17</v>
      </c>
      <c r="J7390" s="21">
        <f t="shared" si="1159"/>
        <v>39755</v>
      </c>
      <c r="K7390" s="21"/>
      <c r="L7390" s="21" t="str">
        <f t="shared" si="1154"/>
        <v>Monday</v>
      </c>
      <c r="M7390" s="20">
        <f t="shared" si="1155"/>
        <v>11</v>
      </c>
      <c r="N7390" s="19">
        <v>4125</v>
      </c>
      <c r="O7390" s="4">
        <f>MATCH(N7390-1,'Supply Data'!$K$12:$K$17)+1</f>
        <v>4</v>
      </c>
      <c r="P7390">
        <f>INDEX('Supply Data'!$L$12:$L$17,'Demand Data'!O7390)</f>
        <v>50</v>
      </c>
      <c r="R7390" t="str">
        <f t="shared" si="1156"/>
        <v>03-Nov-08 Monday 17</v>
      </c>
    </row>
    <row r="7391" spans="4:18" x14ac:dyDescent="0.35">
      <c r="D7391" s="21">
        <f t="shared" si="1157"/>
        <v>39755.708333315422</v>
      </c>
      <c r="E7391" s="21" t="b">
        <f t="shared" si="1150"/>
        <v>0</v>
      </c>
      <c r="F7391" s="21" t="b">
        <f t="shared" si="1151"/>
        <v>0</v>
      </c>
      <c r="G7391" s="20">
        <f t="shared" si="1152"/>
        <v>1</v>
      </c>
      <c r="H7391" s="20">
        <f t="shared" si="1153"/>
        <v>24</v>
      </c>
      <c r="I7391" s="20">
        <f t="shared" si="1158"/>
        <v>18</v>
      </c>
      <c r="J7391" s="21">
        <f t="shared" si="1159"/>
        <v>39755</v>
      </c>
      <c r="K7391" s="21"/>
      <c r="L7391" s="21" t="str">
        <f t="shared" si="1154"/>
        <v>Monday</v>
      </c>
      <c r="M7391" s="20">
        <f t="shared" si="1155"/>
        <v>11</v>
      </c>
      <c r="N7391" s="19">
        <v>5077.5</v>
      </c>
      <c r="O7391" s="4">
        <f>MATCH(N7391-1,'Supply Data'!$K$12:$K$17)+1</f>
        <v>5</v>
      </c>
      <c r="P7391">
        <f>INDEX('Supply Data'!$L$12:$L$17,'Demand Data'!O7391)</f>
        <v>75</v>
      </c>
      <c r="R7391" t="str">
        <f t="shared" si="1156"/>
        <v>03-Nov-08 Monday 18</v>
      </c>
    </row>
    <row r="7392" spans="4:18" x14ac:dyDescent="0.35">
      <c r="D7392" s="21">
        <f t="shared" si="1157"/>
        <v>39755.749999982087</v>
      </c>
      <c r="E7392" s="21" t="b">
        <f t="shared" si="1150"/>
        <v>0</v>
      </c>
      <c r="F7392" s="21" t="b">
        <f t="shared" si="1151"/>
        <v>0</v>
      </c>
      <c r="G7392" s="20">
        <f t="shared" si="1152"/>
        <v>1</v>
      </c>
      <c r="H7392" s="20">
        <f t="shared" si="1153"/>
        <v>24</v>
      </c>
      <c r="I7392" s="20">
        <f t="shared" si="1158"/>
        <v>19</v>
      </c>
      <c r="J7392" s="21">
        <f t="shared" si="1159"/>
        <v>39755</v>
      </c>
      <c r="K7392" s="21"/>
      <c r="L7392" s="21" t="str">
        <f t="shared" si="1154"/>
        <v>Monday</v>
      </c>
      <c r="M7392" s="20">
        <f t="shared" si="1155"/>
        <v>11</v>
      </c>
      <c r="N7392" s="19">
        <v>4986</v>
      </c>
      <c r="O7392" s="4">
        <f>MATCH(N7392-1,'Supply Data'!$K$12:$K$17)+1</f>
        <v>5</v>
      </c>
      <c r="P7392">
        <f>INDEX('Supply Data'!$L$12:$L$17,'Demand Data'!O7392)</f>
        <v>75</v>
      </c>
      <c r="R7392" t="str">
        <f t="shared" si="1156"/>
        <v>03-Nov-08 Monday 19</v>
      </c>
    </row>
    <row r="7393" spans="4:18" x14ac:dyDescent="0.35">
      <c r="D7393" s="21">
        <f t="shared" si="1157"/>
        <v>39755.791666648751</v>
      </c>
      <c r="E7393" s="21" t="b">
        <f t="shared" si="1150"/>
        <v>0</v>
      </c>
      <c r="F7393" s="21" t="b">
        <f t="shared" si="1151"/>
        <v>0</v>
      </c>
      <c r="G7393" s="20">
        <f t="shared" si="1152"/>
        <v>1</v>
      </c>
      <c r="H7393" s="20">
        <f t="shared" si="1153"/>
        <v>24</v>
      </c>
      <c r="I7393" s="20">
        <f t="shared" si="1158"/>
        <v>20</v>
      </c>
      <c r="J7393" s="21">
        <f t="shared" si="1159"/>
        <v>39755</v>
      </c>
      <c r="K7393" s="21"/>
      <c r="L7393" s="21" t="str">
        <f t="shared" si="1154"/>
        <v>Monday</v>
      </c>
      <c r="M7393" s="20">
        <f t="shared" si="1155"/>
        <v>11</v>
      </c>
      <c r="N7393" s="19">
        <v>4926</v>
      </c>
      <c r="O7393" s="4">
        <f>MATCH(N7393-1,'Supply Data'!$K$12:$K$17)+1</f>
        <v>5</v>
      </c>
      <c r="P7393">
        <f>INDEX('Supply Data'!$L$12:$L$17,'Demand Data'!O7393)</f>
        <v>75</v>
      </c>
      <c r="R7393" t="str">
        <f t="shared" si="1156"/>
        <v>03-Nov-08 Monday 20</v>
      </c>
    </row>
    <row r="7394" spans="4:18" x14ac:dyDescent="0.35">
      <c r="D7394" s="21">
        <f t="shared" si="1157"/>
        <v>39755.833333315415</v>
      </c>
      <c r="E7394" s="21" t="b">
        <f t="shared" si="1150"/>
        <v>0</v>
      </c>
      <c r="F7394" s="21" t="b">
        <f t="shared" si="1151"/>
        <v>0</v>
      </c>
      <c r="G7394" s="20">
        <f t="shared" si="1152"/>
        <v>1</v>
      </c>
      <c r="H7394" s="20">
        <f t="shared" si="1153"/>
        <v>24</v>
      </c>
      <c r="I7394" s="20">
        <f t="shared" si="1158"/>
        <v>21</v>
      </c>
      <c r="J7394" s="21">
        <f t="shared" si="1159"/>
        <v>39755</v>
      </c>
      <c r="K7394" s="21"/>
      <c r="L7394" s="21" t="str">
        <f t="shared" si="1154"/>
        <v>Monday</v>
      </c>
      <c r="M7394" s="20">
        <f t="shared" si="1155"/>
        <v>11</v>
      </c>
      <c r="N7394" s="19">
        <v>4725</v>
      </c>
      <c r="O7394" s="4">
        <f>MATCH(N7394-1,'Supply Data'!$K$12:$K$17)+1</f>
        <v>4</v>
      </c>
      <c r="P7394">
        <f>INDEX('Supply Data'!$L$12:$L$17,'Demand Data'!O7394)</f>
        <v>50</v>
      </c>
      <c r="R7394" t="str">
        <f t="shared" si="1156"/>
        <v>03-Nov-08 Monday 21</v>
      </c>
    </row>
    <row r="7395" spans="4:18" x14ac:dyDescent="0.35">
      <c r="D7395" s="21">
        <f t="shared" si="1157"/>
        <v>39755.874999982079</v>
      </c>
      <c r="E7395" s="21" t="b">
        <f t="shared" si="1150"/>
        <v>0</v>
      </c>
      <c r="F7395" s="21" t="b">
        <f t="shared" si="1151"/>
        <v>0</v>
      </c>
      <c r="G7395" s="20">
        <f t="shared" si="1152"/>
        <v>1</v>
      </c>
      <c r="H7395" s="20">
        <f t="shared" si="1153"/>
        <v>24</v>
      </c>
      <c r="I7395" s="20">
        <f t="shared" si="1158"/>
        <v>22</v>
      </c>
      <c r="J7395" s="21">
        <f t="shared" si="1159"/>
        <v>39755</v>
      </c>
      <c r="K7395" s="21"/>
      <c r="L7395" s="21" t="str">
        <f t="shared" si="1154"/>
        <v>Monday</v>
      </c>
      <c r="M7395" s="20">
        <f t="shared" si="1155"/>
        <v>11</v>
      </c>
      <c r="N7395" s="19">
        <v>4326</v>
      </c>
      <c r="O7395" s="4">
        <f>MATCH(N7395-1,'Supply Data'!$K$12:$K$17)+1</f>
        <v>4</v>
      </c>
      <c r="P7395">
        <f>INDEX('Supply Data'!$L$12:$L$17,'Demand Data'!O7395)</f>
        <v>50</v>
      </c>
      <c r="R7395" t="str">
        <f t="shared" si="1156"/>
        <v>03-Nov-08 Monday 22</v>
      </c>
    </row>
    <row r="7396" spans="4:18" x14ac:dyDescent="0.35">
      <c r="D7396" s="21">
        <f t="shared" si="1157"/>
        <v>39755.916666648744</v>
      </c>
      <c r="E7396" s="21" t="b">
        <f t="shared" si="1150"/>
        <v>0</v>
      </c>
      <c r="F7396" s="21" t="b">
        <f t="shared" si="1151"/>
        <v>0</v>
      </c>
      <c r="G7396" s="20">
        <f t="shared" si="1152"/>
        <v>1</v>
      </c>
      <c r="H7396" s="20">
        <f t="shared" si="1153"/>
        <v>24</v>
      </c>
      <c r="I7396" s="20">
        <f t="shared" si="1158"/>
        <v>23</v>
      </c>
      <c r="J7396" s="21">
        <f t="shared" si="1159"/>
        <v>39755</v>
      </c>
      <c r="K7396" s="21"/>
      <c r="L7396" s="21" t="str">
        <f t="shared" si="1154"/>
        <v>Monday</v>
      </c>
      <c r="M7396" s="20">
        <f t="shared" si="1155"/>
        <v>11</v>
      </c>
      <c r="N7396" s="19">
        <v>4059</v>
      </c>
      <c r="O7396" s="4">
        <f>MATCH(N7396-1,'Supply Data'!$K$12:$K$17)+1</f>
        <v>4</v>
      </c>
      <c r="P7396">
        <f>INDEX('Supply Data'!$L$12:$L$17,'Demand Data'!O7396)</f>
        <v>50</v>
      </c>
      <c r="R7396" t="str">
        <f t="shared" si="1156"/>
        <v>03-Nov-08 Monday 23</v>
      </c>
    </row>
    <row r="7397" spans="4:18" x14ac:dyDescent="0.35">
      <c r="D7397" s="21">
        <f t="shared" si="1157"/>
        <v>39755.958333315408</v>
      </c>
      <c r="E7397" s="21" t="b">
        <f t="shared" si="1150"/>
        <v>0</v>
      </c>
      <c r="F7397" s="21" t="b">
        <f t="shared" si="1151"/>
        <v>0</v>
      </c>
      <c r="G7397" s="20">
        <f t="shared" si="1152"/>
        <v>1</v>
      </c>
      <c r="H7397" s="20">
        <f t="shared" si="1153"/>
        <v>24</v>
      </c>
      <c r="I7397" s="20">
        <f t="shared" si="1158"/>
        <v>24</v>
      </c>
      <c r="J7397" s="21">
        <f t="shared" si="1159"/>
        <v>39755</v>
      </c>
      <c r="K7397" s="21"/>
      <c r="L7397" s="21" t="str">
        <f t="shared" si="1154"/>
        <v>Monday</v>
      </c>
      <c r="M7397" s="20">
        <f t="shared" si="1155"/>
        <v>11</v>
      </c>
      <c r="N7397" s="19">
        <v>3738</v>
      </c>
      <c r="O7397" s="4">
        <f>MATCH(N7397-1,'Supply Data'!$K$12:$K$17)+1</f>
        <v>4</v>
      </c>
      <c r="P7397">
        <f>INDEX('Supply Data'!$L$12:$L$17,'Demand Data'!O7397)</f>
        <v>50</v>
      </c>
      <c r="R7397" t="str">
        <f t="shared" si="1156"/>
        <v>03-Nov-08 Monday 24</v>
      </c>
    </row>
    <row r="7398" spans="4:18" x14ac:dyDescent="0.35">
      <c r="D7398" s="21">
        <f t="shared" si="1157"/>
        <v>39755.999999982072</v>
      </c>
      <c r="E7398" s="21" t="b">
        <f t="shared" si="1150"/>
        <v>0</v>
      </c>
      <c r="F7398" s="21" t="b">
        <f t="shared" si="1151"/>
        <v>0</v>
      </c>
      <c r="G7398" s="20">
        <f t="shared" si="1152"/>
        <v>1</v>
      </c>
      <c r="H7398" s="20">
        <f t="shared" si="1153"/>
        <v>24</v>
      </c>
      <c r="I7398" s="20">
        <f t="shared" si="1158"/>
        <v>1</v>
      </c>
      <c r="J7398" s="21">
        <f t="shared" si="1159"/>
        <v>39756</v>
      </c>
      <c r="K7398" s="21"/>
      <c r="L7398" s="21" t="str">
        <f t="shared" si="1154"/>
        <v>Tuesday</v>
      </c>
      <c r="M7398" s="20">
        <f t="shared" si="1155"/>
        <v>11</v>
      </c>
      <c r="N7398" s="19">
        <v>3603</v>
      </c>
      <c r="O7398" s="4">
        <f>MATCH(N7398-1,'Supply Data'!$K$12:$K$17)+1</f>
        <v>4</v>
      </c>
      <c r="P7398">
        <f>INDEX('Supply Data'!$L$12:$L$17,'Demand Data'!O7398)</f>
        <v>50</v>
      </c>
      <c r="R7398" t="str">
        <f t="shared" si="1156"/>
        <v>04-Nov-08 Tuesday 1</v>
      </c>
    </row>
    <row r="7399" spans="4:18" x14ac:dyDescent="0.35">
      <c r="D7399" s="21">
        <f t="shared" si="1157"/>
        <v>39756.041666648736</v>
      </c>
      <c r="E7399" s="21" t="b">
        <f t="shared" si="1150"/>
        <v>0</v>
      </c>
      <c r="F7399" s="21" t="b">
        <f t="shared" si="1151"/>
        <v>0</v>
      </c>
      <c r="G7399" s="20">
        <f t="shared" si="1152"/>
        <v>1</v>
      </c>
      <c r="H7399" s="20">
        <f t="shared" si="1153"/>
        <v>24</v>
      </c>
      <c r="I7399" s="20">
        <f t="shared" si="1158"/>
        <v>2</v>
      </c>
      <c r="J7399" s="21">
        <f t="shared" si="1159"/>
        <v>39756</v>
      </c>
      <c r="K7399" s="21"/>
      <c r="L7399" s="21" t="str">
        <f t="shared" si="1154"/>
        <v>Tuesday</v>
      </c>
      <c r="M7399" s="20">
        <f t="shared" si="1155"/>
        <v>11</v>
      </c>
      <c r="N7399" s="19">
        <v>3553.5</v>
      </c>
      <c r="O7399" s="4">
        <f>MATCH(N7399-1,'Supply Data'!$K$12:$K$17)+1</f>
        <v>3</v>
      </c>
      <c r="P7399">
        <f>INDEX('Supply Data'!$L$12:$L$17,'Demand Data'!O7399)</f>
        <v>23</v>
      </c>
      <c r="R7399" t="str">
        <f t="shared" si="1156"/>
        <v>04-Nov-08 Tuesday 2</v>
      </c>
    </row>
    <row r="7400" spans="4:18" x14ac:dyDescent="0.35">
      <c r="D7400" s="21">
        <f t="shared" si="1157"/>
        <v>39756.083333315401</v>
      </c>
      <c r="E7400" s="21" t="b">
        <f t="shared" si="1150"/>
        <v>0</v>
      </c>
      <c r="F7400" s="21" t="b">
        <f t="shared" si="1151"/>
        <v>0</v>
      </c>
      <c r="G7400" s="20">
        <f t="shared" si="1152"/>
        <v>1</v>
      </c>
      <c r="H7400" s="20">
        <f t="shared" si="1153"/>
        <v>24</v>
      </c>
      <c r="I7400" s="20">
        <f t="shared" si="1158"/>
        <v>3</v>
      </c>
      <c r="J7400" s="21">
        <f t="shared" si="1159"/>
        <v>39756</v>
      </c>
      <c r="K7400" s="21"/>
      <c r="L7400" s="21" t="str">
        <f t="shared" si="1154"/>
        <v>Tuesday</v>
      </c>
      <c r="M7400" s="20">
        <f t="shared" si="1155"/>
        <v>11</v>
      </c>
      <c r="N7400" s="19">
        <v>3507</v>
      </c>
      <c r="O7400" s="4">
        <f>MATCH(N7400-1,'Supply Data'!$K$12:$K$17)+1</f>
        <v>3</v>
      </c>
      <c r="P7400">
        <f>INDEX('Supply Data'!$L$12:$L$17,'Demand Data'!O7400)</f>
        <v>23</v>
      </c>
      <c r="R7400" t="str">
        <f t="shared" si="1156"/>
        <v>04-Nov-08 Tuesday 3</v>
      </c>
    </row>
    <row r="7401" spans="4:18" x14ac:dyDescent="0.35">
      <c r="D7401" s="21">
        <f t="shared" si="1157"/>
        <v>39756.124999982065</v>
      </c>
      <c r="E7401" s="21" t="b">
        <f t="shared" si="1150"/>
        <v>0</v>
      </c>
      <c r="F7401" s="21" t="b">
        <f t="shared" si="1151"/>
        <v>0</v>
      </c>
      <c r="G7401" s="20">
        <f t="shared" si="1152"/>
        <v>1</v>
      </c>
      <c r="H7401" s="20">
        <f t="shared" si="1153"/>
        <v>24</v>
      </c>
      <c r="I7401" s="20">
        <f t="shared" si="1158"/>
        <v>4</v>
      </c>
      <c r="J7401" s="21">
        <f t="shared" si="1159"/>
        <v>39756</v>
      </c>
      <c r="K7401" s="21"/>
      <c r="L7401" s="21" t="str">
        <f t="shared" si="1154"/>
        <v>Tuesday</v>
      </c>
      <c r="M7401" s="20">
        <f t="shared" si="1155"/>
        <v>11</v>
      </c>
      <c r="N7401" s="19">
        <v>3514.5</v>
      </c>
      <c r="O7401" s="4">
        <f>MATCH(N7401-1,'Supply Data'!$K$12:$K$17)+1</f>
        <v>3</v>
      </c>
      <c r="P7401">
        <f>INDEX('Supply Data'!$L$12:$L$17,'Demand Data'!O7401)</f>
        <v>23</v>
      </c>
      <c r="R7401" t="str">
        <f t="shared" si="1156"/>
        <v>04-Nov-08 Tuesday 4</v>
      </c>
    </row>
    <row r="7402" spans="4:18" x14ac:dyDescent="0.35">
      <c r="D7402" s="21">
        <f t="shared" si="1157"/>
        <v>39756.166666648729</v>
      </c>
      <c r="E7402" s="21" t="b">
        <f t="shared" si="1150"/>
        <v>0</v>
      </c>
      <c r="F7402" s="21" t="b">
        <f t="shared" si="1151"/>
        <v>0</v>
      </c>
      <c r="G7402" s="20">
        <f t="shared" si="1152"/>
        <v>1</v>
      </c>
      <c r="H7402" s="20">
        <f t="shared" si="1153"/>
        <v>24</v>
      </c>
      <c r="I7402" s="20">
        <f t="shared" si="1158"/>
        <v>5</v>
      </c>
      <c r="J7402" s="21">
        <f t="shared" si="1159"/>
        <v>39756</v>
      </c>
      <c r="K7402" s="21"/>
      <c r="L7402" s="21" t="str">
        <f t="shared" si="1154"/>
        <v>Tuesday</v>
      </c>
      <c r="M7402" s="20">
        <f t="shared" si="1155"/>
        <v>11</v>
      </c>
      <c r="N7402" s="19">
        <v>3702</v>
      </c>
      <c r="O7402" s="4">
        <f>MATCH(N7402-1,'Supply Data'!$K$12:$K$17)+1</f>
        <v>4</v>
      </c>
      <c r="P7402">
        <f>INDEX('Supply Data'!$L$12:$L$17,'Demand Data'!O7402)</f>
        <v>50</v>
      </c>
      <c r="R7402" t="str">
        <f t="shared" si="1156"/>
        <v>04-Nov-08 Tuesday 5</v>
      </c>
    </row>
    <row r="7403" spans="4:18" x14ac:dyDescent="0.35">
      <c r="D7403" s="21">
        <f t="shared" si="1157"/>
        <v>39756.208333315393</v>
      </c>
      <c r="E7403" s="21" t="b">
        <f t="shared" si="1150"/>
        <v>0</v>
      </c>
      <c r="F7403" s="21" t="b">
        <f t="shared" si="1151"/>
        <v>0</v>
      </c>
      <c r="G7403" s="20">
        <f t="shared" si="1152"/>
        <v>1</v>
      </c>
      <c r="H7403" s="20">
        <f t="shared" si="1153"/>
        <v>24</v>
      </c>
      <c r="I7403" s="20">
        <f t="shared" si="1158"/>
        <v>6</v>
      </c>
      <c r="J7403" s="21">
        <f t="shared" si="1159"/>
        <v>39756</v>
      </c>
      <c r="K7403" s="21"/>
      <c r="L7403" s="21" t="str">
        <f t="shared" si="1154"/>
        <v>Tuesday</v>
      </c>
      <c r="M7403" s="20">
        <f t="shared" si="1155"/>
        <v>11</v>
      </c>
      <c r="N7403" s="19">
        <v>3873</v>
      </c>
      <c r="O7403" s="4">
        <f>MATCH(N7403-1,'Supply Data'!$K$12:$K$17)+1</f>
        <v>4</v>
      </c>
      <c r="P7403">
        <f>INDEX('Supply Data'!$L$12:$L$17,'Demand Data'!O7403)</f>
        <v>50</v>
      </c>
      <c r="R7403" t="str">
        <f t="shared" si="1156"/>
        <v>04-Nov-08 Tuesday 6</v>
      </c>
    </row>
    <row r="7404" spans="4:18" x14ac:dyDescent="0.35">
      <c r="D7404" s="21">
        <f t="shared" si="1157"/>
        <v>39756.249999982057</v>
      </c>
      <c r="E7404" s="21" t="b">
        <f t="shared" si="1150"/>
        <v>0</v>
      </c>
      <c r="F7404" s="21" t="b">
        <f t="shared" si="1151"/>
        <v>0</v>
      </c>
      <c r="G7404" s="20">
        <f t="shared" si="1152"/>
        <v>1</v>
      </c>
      <c r="H7404" s="20">
        <f t="shared" si="1153"/>
        <v>24</v>
      </c>
      <c r="I7404" s="20">
        <f t="shared" si="1158"/>
        <v>7</v>
      </c>
      <c r="J7404" s="21">
        <f t="shared" si="1159"/>
        <v>39756</v>
      </c>
      <c r="K7404" s="21"/>
      <c r="L7404" s="21" t="str">
        <f t="shared" si="1154"/>
        <v>Tuesday</v>
      </c>
      <c r="M7404" s="20">
        <f t="shared" si="1155"/>
        <v>11</v>
      </c>
      <c r="N7404" s="19">
        <v>4009.5</v>
      </c>
      <c r="O7404" s="4">
        <f>MATCH(N7404-1,'Supply Data'!$K$12:$K$17)+1</f>
        <v>4</v>
      </c>
      <c r="P7404">
        <f>INDEX('Supply Data'!$L$12:$L$17,'Demand Data'!O7404)</f>
        <v>50</v>
      </c>
      <c r="R7404" t="str">
        <f t="shared" si="1156"/>
        <v>04-Nov-08 Tuesday 7</v>
      </c>
    </row>
    <row r="7405" spans="4:18" x14ac:dyDescent="0.35">
      <c r="D7405" s="21">
        <f t="shared" si="1157"/>
        <v>39756.291666648722</v>
      </c>
      <c r="E7405" s="21" t="b">
        <f t="shared" si="1150"/>
        <v>0</v>
      </c>
      <c r="F7405" s="21" t="b">
        <f t="shared" si="1151"/>
        <v>0</v>
      </c>
      <c r="G7405" s="20">
        <f t="shared" si="1152"/>
        <v>1</v>
      </c>
      <c r="H7405" s="20">
        <f t="shared" si="1153"/>
        <v>24</v>
      </c>
      <c r="I7405" s="20">
        <f t="shared" si="1158"/>
        <v>8</v>
      </c>
      <c r="J7405" s="21">
        <f t="shared" si="1159"/>
        <v>39756</v>
      </c>
      <c r="K7405" s="21"/>
      <c r="L7405" s="21" t="str">
        <f t="shared" si="1154"/>
        <v>Tuesday</v>
      </c>
      <c r="M7405" s="20">
        <f t="shared" si="1155"/>
        <v>11</v>
      </c>
      <c r="N7405" s="19">
        <v>4638</v>
      </c>
      <c r="O7405" s="4">
        <f>MATCH(N7405-1,'Supply Data'!$K$12:$K$17)+1</f>
        <v>4</v>
      </c>
      <c r="P7405">
        <f>INDEX('Supply Data'!$L$12:$L$17,'Demand Data'!O7405)</f>
        <v>50</v>
      </c>
      <c r="R7405" t="str">
        <f t="shared" si="1156"/>
        <v>04-Nov-08 Tuesday 8</v>
      </c>
    </row>
    <row r="7406" spans="4:18" x14ac:dyDescent="0.35">
      <c r="D7406" s="21">
        <f t="shared" si="1157"/>
        <v>39756.333333315386</v>
      </c>
      <c r="E7406" s="21" t="b">
        <f t="shared" si="1150"/>
        <v>0</v>
      </c>
      <c r="F7406" s="21" t="b">
        <f t="shared" si="1151"/>
        <v>0</v>
      </c>
      <c r="G7406" s="20">
        <f t="shared" si="1152"/>
        <v>1</v>
      </c>
      <c r="H7406" s="20">
        <f t="shared" si="1153"/>
        <v>24</v>
      </c>
      <c r="I7406" s="20">
        <f t="shared" si="1158"/>
        <v>9</v>
      </c>
      <c r="J7406" s="21">
        <f t="shared" si="1159"/>
        <v>39756</v>
      </c>
      <c r="K7406" s="21"/>
      <c r="L7406" s="21" t="str">
        <f t="shared" si="1154"/>
        <v>Tuesday</v>
      </c>
      <c r="M7406" s="20">
        <f t="shared" si="1155"/>
        <v>11</v>
      </c>
      <c r="N7406" s="19">
        <v>5295</v>
      </c>
      <c r="O7406" s="4">
        <f>MATCH(N7406-1,'Supply Data'!$K$12:$K$17)+1</f>
        <v>5</v>
      </c>
      <c r="P7406">
        <f>INDEX('Supply Data'!$L$12:$L$17,'Demand Data'!O7406)</f>
        <v>75</v>
      </c>
      <c r="R7406" t="str">
        <f t="shared" si="1156"/>
        <v>04-Nov-08 Tuesday 9</v>
      </c>
    </row>
    <row r="7407" spans="4:18" x14ac:dyDescent="0.35">
      <c r="D7407" s="21">
        <f t="shared" si="1157"/>
        <v>39756.37499998205</v>
      </c>
      <c r="E7407" s="21" t="b">
        <f t="shared" si="1150"/>
        <v>0</v>
      </c>
      <c r="F7407" s="21" t="b">
        <f t="shared" si="1151"/>
        <v>0</v>
      </c>
      <c r="G7407" s="20">
        <f t="shared" si="1152"/>
        <v>1</v>
      </c>
      <c r="H7407" s="20">
        <f t="shared" si="1153"/>
        <v>24</v>
      </c>
      <c r="I7407" s="20">
        <f t="shared" si="1158"/>
        <v>10</v>
      </c>
      <c r="J7407" s="21">
        <f t="shared" si="1159"/>
        <v>39756</v>
      </c>
      <c r="K7407" s="21"/>
      <c r="L7407" s="21" t="str">
        <f t="shared" si="1154"/>
        <v>Tuesday</v>
      </c>
      <c r="M7407" s="20">
        <f t="shared" si="1155"/>
        <v>11</v>
      </c>
      <c r="N7407" s="19">
        <v>5608.5</v>
      </c>
      <c r="O7407" s="4">
        <f>MATCH(N7407-1,'Supply Data'!$K$12:$K$17)+1</f>
        <v>5</v>
      </c>
      <c r="P7407">
        <f>INDEX('Supply Data'!$L$12:$L$17,'Demand Data'!O7407)</f>
        <v>75</v>
      </c>
      <c r="R7407" t="str">
        <f t="shared" si="1156"/>
        <v>04-Nov-08 Tuesday 10</v>
      </c>
    </row>
    <row r="7408" spans="4:18" x14ac:dyDescent="0.35">
      <c r="D7408" s="21">
        <f t="shared" si="1157"/>
        <v>39756.416666648714</v>
      </c>
      <c r="E7408" s="21" t="b">
        <f t="shared" si="1150"/>
        <v>0</v>
      </c>
      <c r="F7408" s="21" t="b">
        <f t="shared" si="1151"/>
        <v>0</v>
      </c>
      <c r="G7408" s="20">
        <f t="shared" si="1152"/>
        <v>1</v>
      </c>
      <c r="H7408" s="20">
        <f t="shared" si="1153"/>
        <v>24</v>
      </c>
      <c r="I7408" s="20">
        <f t="shared" si="1158"/>
        <v>11</v>
      </c>
      <c r="J7408" s="21">
        <f t="shared" si="1159"/>
        <v>39756</v>
      </c>
      <c r="K7408" s="21"/>
      <c r="L7408" s="21" t="str">
        <f t="shared" si="1154"/>
        <v>Tuesday</v>
      </c>
      <c r="M7408" s="20">
        <f t="shared" si="1155"/>
        <v>11</v>
      </c>
      <c r="N7408" s="19">
        <v>5764.5</v>
      </c>
      <c r="O7408" s="4">
        <f>MATCH(N7408-1,'Supply Data'!$K$12:$K$17)+1</f>
        <v>5</v>
      </c>
      <c r="P7408">
        <f>INDEX('Supply Data'!$L$12:$L$17,'Demand Data'!O7408)</f>
        <v>75</v>
      </c>
      <c r="R7408" t="str">
        <f t="shared" si="1156"/>
        <v>04-Nov-08 Tuesday 11</v>
      </c>
    </row>
    <row r="7409" spans="4:18" x14ac:dyDescent="0.35">
      <c r="D7409" s="21">
        <f t="shared" si="1157"/>
        <v>39756.458333315379</v>
      </c>
      <c r="E7409" s="21" t="b">
        <f t="shared" si="1150"/>
        <v>0</v>
      </c>
      <c r="F7409" s="21" t="b">
        <f t="shared" si="1151"/>
        <v>0</v>
      </c>
      <c r="G7409" s="20">
        <f t="shared" si="1152"/>
        <v>1</v>
      </c>
      <c r="H7409" s="20">
        <f t="shared" si="1153"/>
        <v>24</v>
      </c>
      <c r="I7409" s="20">
        <f t="shared" si="1158"/>
        <v>12</v>
      </c>
      <c r="J7409" s="21">
        <f t="shared" si="1159"/>
        <v>39756</v>
      </c>
      <c r="K7409" s="21"/>
      <c r="L7409" s="21" t="str">
        <f t="shared" si="1154"/>
        <v>Tuesday</v>
      </c>
      <c r="M7409" s="20">
        <f t="shared" si="1155"/>
        <v>11</v>
      </c>
      <c r="N7409" s="19">
        <v>5608.5</v>
      </c>
      <c r="O7409" s="4">
        <f>MATCH(N7409-1,'Supply Data'!$K$12:$K$17)+1</f>
        <v>5</v>
      </c>
      <c r="P7409">
        <f>INDEX('Supply Data'!$L$12:$L$17,'Demand Data'!O7409)</f>
        <v>75</v>
      </c>
      <c r="R7409" t="str">
        <f t="shared" si="1156"/>
        <v>04-Nov-08 Tuesday 12</v>
      </c>
    </row>
    <row r="7410" spans="4:18" x14ac:dyDescent="0.35">
      <c r="D7410" s="21">
        <f t="shared" si="1157"/>
        <v>39756.499999982043</v>
      </c>
      <c r="E7410" s="21" t="b">
        <f t="shared" si="1150"/>
        <v>0</v>
      </c>
      <c r="F7410" s="21" t="b">
        <f t="shared" si="1151"/>
        <v>0</v>
      </c>
      <c r="G7410" s="20">
        <f t="shared" si="1152"/>
        <v>1</v>
      </c>
      <c r="H7410" s="20">
        <f t="shared" si="1153"/>
        <v>24</v>
      </c>
      <c r="I7410" s="20">
        <f t="shared" si="1158"/>
        <v>13</v>
      </c>
      <c r="J7410" s="21">
        <f t="shared" si="1159"/>
        <v>39756</v>
      </c>
      <c r="K7410" s="21"/>
      <c r="L7410" s="21" t="str">
        <f t="shared" si="1154"/>
        <v>Tuesday</v>
      </c>
      <c r="M7410" s="20">
        <f t="shared" si="1155"/>
        <v>11</v>
      </c>
      <c r="N7410" s="19">
        <v>5730</v>
      </c>
      <c r="O7410" s="4">
        <f>MATCH(N7410-1,'Supply Data'!$K$12:$K$17)+1</f>
        <v>5</v>
      </c>
      <c r="P7410">
        <f>INDEX('Supply Data'!$L$12:$L$17,'Demand Data'!O7410)</f>
        <v>75</v>
      </c>
      <c r="R7410" t="str">
        <f t="shared" si="1156"/>
        <v>04-Nov-08 Tuesday 13</v>
      </c>
    </row>
    <row r="7411" spans="4:18" x14ac:dyDescent="0.35">
      <c r="D7411" s="21">
        <f t="shared" si="1157"/>
        <v>39756.541666648707</v>
      </c>
      <c r="E7411" s="21" t="b">
        <f t="shared" si="1150"/>
        <v>0</v>
      </c>
      <c r="F7411" s="21" t="b">
        <f t="shared" si="1151"/>
        <v>0</v>
      </c>
      <c r="G7411" s="20">
        <f t="shared" si="1152"/>
        <v>1</v>
      </c>
      <c r="H7411" s="20">
        <f t="shared" si="1153"/>
        <v>24</v>
      </c>
      <c r="I7411" s="20">
        <f t="shared" si="1158"/>
        <v>14</v>
      </c>
      <c r="J7411" s="21">
        <f t="shared" si="1159"/>
        <v>39756</v>
      </c>
      <c r="K7411" s="21"/>
      <c r="L7411" s="21" t="str">
        <f t="shared" si="1154"/>
        <v>Tuesday</v>
      </c>
      <c r="M7411" s="20">
        <f t="shared" si="1155"/>
        <v>11</v>
      </c>
      <c r="N7411" s="19">
        <v>5886</v>
      </c>
      <c r="O7411" s="4">
        <f>MATCH(N7411-1,'Supply Data'!$K$12:$K$17)+1</f>
        <v>5</v>
      </c>
      <c r="P7411">
        <f>INDEX('Supply Data'!$L$12:$L$17,'Demand Data'!O7411)</f>
        <v>75</v>
      </c>
      <c r="R7411" t="str">
        <f t="shared" si="1156"/>
        <v>04-Nov-08 Tuesday 14</v>
      </c>
    </row>
    <row r="7412" spans="4:18" x14ac:dyDescent="0.35">
      <c r="D7412" s="21">
        <f t="shared" si="1157"/>
        <v>39756.583333315371</v>
      </c>
      <c r="E7412" s="21" t="b">
        <f t="shared" si="1150"/>
        <v>0</v>
      </c>
      <c r="F7412" s="21" t="b">
        <f t="shared" si="1151"/>
        <v>0</v>
      </c>
      <c r="G7412" s="20">
        <f t="shared" si="1152"/>
        <v>1</v>
      </c>
      <c r="H7412" s="20">
        <f t="shared" si="1153"/>
        <v>24</v>
      </c>
      <c r="I7412" s="20">
        <f t="shared" si="1158"/>
        <v>15</v>
      </c>
      <c r="J7412" s="21">
        <f t="shared" si="1159"/>
        <v>39756</v>
      </c>
      <c r="K7412" s="21"/>
      <c r="L7412" s="21" t="str">
        <f t="shared" si="1154"/>
        <v>Tuesday</v>
      </c>
      <c r="M7412" s="20">
        <f t="shared" si="1155"/>
        <v>11</v>
      </c>
      <c r="N7412" s="19">
        <v>5737.5</v>
      </c>
      <c r="O7412" s="4">
        <f>MATCH(N7412-1,'Supply Data'!$K$12:$K$17)+1</f>
        <v>5</v>
      </c>
      <c r="P7412">
        <f>INDEX('Supply Data'!$L$12:$L$17,'Demand Data'!O7412)</f>
        <v>75</v>
      </c>
      <c r="R7412" t="str">
        <f t="shared" si="1156"/>
        <v>04-Nov-08 Tuesday 15</v>
      </c>
    </row>
    <row r="7413" spans="4:18" x14ac:dyDescent="0.35">
      <c r="D7413" s="21">
        <f t="shared" si="1157"/>
        <v>39756.624999982036</v>
      </c>
      <c r="E7413" s="21" t="b">
        <f t="shared" si="1150"/>
        <v>0</v>
      </c>
      <c r="F7413" s="21" t="b">
        <f t="shared" si="1151"/>
        <v>0</v>
      </c>
      <c r="G7413" s="20">
        <f t="shared" si="1152"/>
        <v>1</v>
      </c>
      <c r="H7413" s="20">
        <f t="shared" si="1153"/>
        <v>24</v>
      </c>
      <c r="I7413" s="20">
        <f t="shared" si="1158"/>
        <v>16</v>
      </c>
      <c r="J7413" s="21">
        <f t="shared" si="1159"/>
        <v>39756</v>
      </c>
      <c r="K7413" s="21"/>
      <c r="L7413" s="21" t="str">
        <f t="shared" si="1154"/>
        <v>Tuesday</v>
      </c>
      <c r="M7413" s="20">
        <f t="shared" si="1155"/>
        <v>11</v>
      </c>
      <c r="N7413" s="19">
        <v>5643</v>
      </c>
      <c r="O7413" s="4">
        <f>MATCH(N7413-1,'Supply Data'!$K$12:$K$17)+1</f>
        <v>5</v>
      </c>
      <c r="P7413">
        <f>INDEX('Supply Data'!$L$12:$L$17,'Demand Data'!O7413)</f>
        <v>75</v>
      </c>
      <c r="R7413" t="str">
        <f t="shared" si="1156"/>
        <v>04-Nov-08 Tuesday 16</v>
      </c>
    </row>
    <row r="7414" spans="4:18" x14ac:dyDescent="0.35">
      <c r="D7414" s="21">
        <f t="shared" si="1157"/>
        <v>39756.6666666487</v>
      </c>
      <c r="E7414" s="21" t="b">
        <f t="shared" si="1150"/>
        <v>0</v>
      </c>
      <c r="F7414" s="21" t="b">
        <f t="shared" si="1151"/>
        <v>0</v>
      </c>
      <c r="G7414" s="20">
        <f t="shared" si="1152"/>
        <v>1</v>
      </c>
      <c r="H7414" s="20">
        <f t="shared" si="1153"/>
        <v>24</v>
      </c>
      <c r="I7414" s="20">
        <f t="shared" si="1158"/>
        <v>17</v>
      </c>
      <c r="J7414" s="21">
        <f t="shared" si="1159"/>
        <v>39756</v>
      </c>
      <c r="K7414" s="21"/>
      <c r="L7414" s="21" t="str">
        <f t="shared" si="1154"/>
        <v>Tuesday</v>
      </c>
      <c r="M7414" s="20">
        <f t="shared" si="1155"/>
        <v>11</v>
      </c>
      <c r="N7414" s="19">
        <v>5556</v>
      </c>
      <c r="O7414" s="4">
        <f>MATCH(N7414-1,'Supply Data'!$K$12:$K$17)+1</f>
        <v>5</v>
      </c>
      <c r="P7414">
        <f>INDEX('Supply Data'!$L$12:$L$17,'Demand Data'!O7414)</f>
        <v>75</v>
      </c>
      <c r="R7414" t="str">
        <f t="shared" si="1156"/>
        <v>04-Nov-08 Tuesday 17</v>
      </c>
    </row>
    <row r="7415" spans="4:18" x14ac:dyDescent="0.35">
      <c r="D7415" s="21">
        <f t="shared" si="1157"/>
        <v>39756.708333315364</v>
      </c>
      <c r="E7415" s="21" t="b">
        <f t="shared" si="1150"/>
        <v>0</v>
      </c>
      <c r="F7415" s="21" t="b">
        <f t="shared" si="1151"/>
        <v>0</v>
      </c>
      <c r="G7415" s="20">
        <f t="shared" si="1152"/>
        <v>1</v>
      </c>
      <c r="H7415" s="20">
        <f t="shared" si="1153"/>
        <v>24</v>
      </c>
      <c r="I7415" s="20">
        <f t="shared" si="1158"/>
        <v>18</v>
      </c>
      <c r="J7415" s="21">
        <f t="shared" si="1159"/>
        <v>39756</v>
      </c>
      <c r="K7415" s="21"/>
      <c r="L7415" s="21" t="str">
        <f t="shared" si="1154"/>
        <v>Tuesday</v>
      </c>
      <c r="M7415" s="20">
        <f t="shared" si="1155"/>
        <v>11</v>
      </c>
      <c r="N7415" s="19">
        <v>6174</v>
      </c>
      <c r="O7415" s="4">
        <f>MATCH(N7415-1,'Supply Data'!$K$12:$K$17)+1</f>
        <v>5</v>
      </c>
      <c r="P7415">
        <f>INDEX('Supply Data'!$L$12:$L$17,'Demand Data'!O7415)</f>
        <v>75</v>
      </c>
      <c r="R7415" t="str">
        <f t="shared" si="1156"/>
        <v>04-Nov-08 Tuesday 18</v>
      </c>
    </row>
    <row r="7416" spans="4:18" x14ac:dyDescent="0.35">
      <c r="D7416" s="21">
        <f t="shared" si="1157"/>
        <v>39756.749999982028</v>
      </c>
      <c r="E7416" s="21" t="b">
        <f t="shared" si="1150"/>
        <v>0</v>
      </c>
      <c r="F7416" s="21" t="b">
        <f t="shared" si="1151"/>
        <v>0</v>
      </c>
      <c r="G7416" s="20">
        <f t="shared" si="1152"/>
        <v>1</v>
      </c>
      <c r="H7416" s="20">
        <f t="shared" si="1153"/>
        <v>24</v>
      </c>
      <c r="I7416" s="20">
        <f t="shared" si="1158"/>
        <v>19</v>
      </c>
      <c r="J7416" s="21">
        <f t="shared" si="1159"/>
        <v>39756</v>
      </c>
      <c r="K7416" s="21"/>
      <c r="L7416" s="21" t="str">
        <f t="shared" si="1154"/>
        <v>Tuesday</v>
      </c>
      <c r="M7416" s="20">
        <f t="shared" si="1155"/>
        <v>11</v>
      </c>
      <c r="N7416" s="19">
        <v>5998.5</v>
      </c>
      <c r="O7416" s="4">
        <f>MATCH(N7416-1,'Supply Data'!$K$12:$K$17)+1</f>
        <v>5</v>
      </c>
      <c r="P7416">
        <f>INDEX('Supply Data'!$L$12:$L$17,'Demand Data'!O7416)</f>
        <v>75</v>
      </c>
      <c r="R7416" t="str">
        <f t="shared" si="1156"/>
        <v>04-Nov-08 Tuesday 19</v>
      </c>
    </row>
    <row r="7417" spans="4:18" x14ac:dyDescent="0.35">
      <c r="D7417" s="21">
        <f t="shared" si="1157"/>
        <v>39756.791666648693</v>
      </c>
      <c r="E7417" s="21" t="b">
        <f t="shared" si="1150"/>
        <v>0</v>
      </c>
      <c r="F7417" s="21" t="b">
        <f t="shared" si="1151"/>
        <v>0</v>
      </c>
      <c r="G7417" s="20">
        <f t="shared" si="1152"/>
        <v>1</v>
      </c>
      <c r="H7417" s="20">
        <f t="shared" si="1153"/>
        <v>24</v>
      </c>
      <c r="I7417" s="20">
        <f t="shared" si="1158"/>
        <v>20</v>
      </c>
      <c r="J7417" s="21">
        <f t="shared" si="1159"/>
        <v>39756</v>
      </c>
      <c r="K7417" s="21"/>
      <c r="L7417" s="21" t="str">
        <f t="shared" si="1154"/>
        <v>Tuesday</v>
      </c>
      <c r="M7417" s="20">
        <f t="shared" si="1155"/>
        <v>11</v>
      </c>
      <c r="N7417" s="19">
        <v>5773.5</v>
      </c>
      <c r="O7417" s="4">
        <f>MATCH(N7417-1,'Supply Data'!$K$12:$K$17)+1</f>
        <v>5</v>
      </c>
      <c r="P7417">
        <f>INDEX('Supply Data'!$L$12:$L$17,'Demand Data'!O7417)</f>
        <v>75</v>
      </c>
      <c r="R7417" t="str">
        <f t="shared" si="1156"/>
        <v>04-Nov-08 Tuesday 20</v>
      </c>
    </row>
    <row r="7418" spans="4:18" x14ac:dyDescent="0.35">
      <c r="D7418" s="21">
        <f t="shared" si="1157"/>
        <v>39756.833333315357</v>
      </c>
      <c r="E7418" s="21" t="b">
        <f t="shared" si="1150"/>
        <v>0</v>
      </c>
      <c r="F7418" s="21" t="b">
        <f t="shared" si="1151"/>
        <v>0</v>
      </c>
      <c r="G7418" s="20">
        <f t="shared" si="1152"/>
        <v>1</v>
      </c>
      <c r="H7418" s="20">
        <f t="shared" si="1153"/>
        <v>24</v>
      </c>
      <c r="I7418" s="20">
        <f t="shared" si="1158"/>
        <v>21</v>
      </c>
      <c r="J7418" s="21">
        <f t="shared" si="1159"/>
        <v>39756</v>
      </c>
      <c r="K7418" s="21"/>
      <c r="L7418" s="21" t="str">
        <f t="shared" si="1154"/>
        <v>Tuesday</v>
      </c>
      <c r="M7418" s="20">
        <f t="shared" si="1155"/>
        <v>11</v>
      </c>
      <c r="N7418" s="19">
        <v>5461.5</v>
      </c>
      <c r="O7418" s="4">
        <f>MATCH(N7418-1,'Supply Data'!$K$12:$K$17)+1</f>
        <v>5</v>
      </c>
      <c r="P7418">
        <f>INDEX('Supply Data'!$L$12:$L$17,'Demand Data'!O7418)</f>
        <v>75</v>
      </c>
      <c r="R7418" t="str">
        <f t="shared" si="1156"/>
        <v>04-Nov-08 Tuesday 21</v>
      </c>
    </row>
    <row r="7419" spans="4:18" x14ac:dyDescent="0.35">
      <c r="D7419" s="21">
        <f t="shared" si="1157"/>
        <v>39756.874999982021</v>
      </c>
      <c r="E7419" s="21" t="b">
        <f t="shared" si="1150"/>
        <v>0</v>
      </c>
      <c r="F7419" s="21" t="b">
        <f t="shared" si="1151"/>
        <v>0</v>
      </c>
      <c r="G7419" s="20">
        <f t="shared" si="1152"/>
        <v>1</v>
      </c>
      <c r="H7419" s="20">
        <f t="shared" si="1153"/>
        <v>24</v>
      </c>
      <c r="I7419" s="20">
        <f t="shared" si="1158"/>
        <v>22</v>
      </c>
      <c r="J7419" s="21">
        <f t="shared" si="1159"/>
        <v>39756</v>
      </c>
      <c r="K7419" s="21"/>
      <c r="L7419" s="21" t="str">
        <f t="shared" si="1154"/>
        <v>Tuesday</v>
      </c>
      <c r="M7419" s="20">
        <f t="shared" si="1155"/>
        <v>11</v>
      </c>
      <c r="N7419" s="19">
        <v>4926</v>
      </c>
      <c r="O7419" s="4">
        <f>MATCH(N7419-1,'Supply Data'!$K$12:$K$17)+1</f>
        <v>5</v>
      </c>
      <c r="P7419">
        <f>INDEX('Supply Data'!$L$12:$L$17,'Demand Data'!O7419)</f>
        <v>75</v>
      </c>
      <c r="R7419" t="str">
        <f t="shared" si="1156"/>
        <v>04-Nov-08 Tuesday 22</v>
      </c>
    </row>
    <row r="7420" spans="4:18" x14ac:dyDescent="0.35">
      <c r="D7420" s="21">
        <f t="shared" si="1157"/>
        <v>39756.916666648685</v>
      </c>
      <c r="E7420" s="21" t="b">
        <f t="shared" si="1150"/>
        <v>0</v>
      </c>
      <c r="F7420" s="21" t="b">
        <f t="shared" si="1151"/>
        <v>0</v>
      </c>
      <c r="G7420" s="20">
        <f t="shared" si="1152"/>
        <v>1</v>
      </c>
      <c r="H7420" s="20">
        <f t="shared" si="1153"/>
        <v>24</v>
      </c>
      <c r="I7420" s="20">
        <f t="shared" si="1158"/>
        <v>23</v>
      </c>
      <c r="J7420" s="21">
        <f t="shared" si="1159"/>
        <v>39756</v>
      </c>
      <c r="K7420" s="21"/>
      <c r="L7420" s="21" t="str">
        <f t="shared" si="1154"/>
        <v>Tuesday</v>
      </c>
      <c r="M7420" s="20">
        <f t="shared" si="1155"/>
        <v>11</v>
      </c>
      <c r="N7420" s="19">
        <v>4563</v>
      </c>
      <c r="O7420" s="4">
        <f>MATCH(N7420-1,'Supply Data'!$K$12:$K$17)+1</f>
        <v>4</v>
      </c>
      <c r="P7420">
        <f>INDEX('Supply Data'!$L$12:$L$17,'Demand Data'!O7420)</f>
        <v>50</v>
      </c>
      <c r="R7420" t="str">
        <f t="shared" si="1156"/>
        <v>04-Nov-08 Tuesday 23</v>
      </c>
    </row>
    <row r="7421" spans="4:18" x14ac:dyDescent="0.35">
      <c r="D7421" s="21">
        <f t="shared" si="1157"/>
        <v>39756.95833331535</v>
      </c>
      <c r="E7421" s="21" t="b">
        <f t="shared" si="1150"/>
        <v>0</v>
      </c>
      <c r="F7421" s="21" t="b">
        <f t="shared" si="1151"/>
        <v>0</v>
      </c>
      <c r="G7421" s="20">
        <f t="shared" si="1152"/>
        <v>1</v>
      </c>
      <c r="H7421" s="20">
        <f t="shared" si="1153"/>
        <v>24</v>
      </c>
      <c r="I7421" s="20">
        <f t="shared" si="1158"/>
        <v>24</v>
      </c>
      <c r="J7421" s="21">
        <f t="shared" si="1159"/>
        <v>39756</v>
      </c>
      <c r="K7421" s="21"/>
      <c r="L7421" s="21" t="str">
        <f t="shared" si="1154"/>
        <v>Tuesday</v>
      </c>
      <c r="M7421" s="20">
        <f t="shared" si="1155"/>
        <v>11</v>
      </c>
      <c r="N7421" s="19">
        <v>4320</v>
      </c>
      <c r="O7421" s="4">
        <f>MATCH(N7421-1,'Supply Data'!$K$12:$K$17)+1</f>
        <v>4</v>
      </c>
      <c r="P7421">
        <f>INDEX('Supply Data'!$L$12:$L$17,'Demand Data'!O7421)</f>
        <v>50</v>
      </c>
      <c r="R7421" t="str">
        <f t="shared" si="1156"/>
        <v>04-Nov-08 Tuesday 24</v>
      </c>
    </row>
    <row r="7422" spans="4:18" x14ac:dyDescent="0.35">
      <c r="D7422" s="21">
        <f t="shared" si="1157"/>
        <v>39756.999999982014</v>
      </c>
      <c r="E7422" s="21" t="b">
        <f t="shared" si="1150"/>
        <v>0</v>
      </c>
      <c r="F7422" s="21" t="b">
        <f t="shared" si="1151"/>
        <v>0</v>
      </c>
      <c r="G7422" s="20">
        <f t="shared" si="1152"/>
        <v>1</v>
      </c>
      <c r="H7422" s="20">
        <f t="shared" si="1153"/>
        <v>24</v>
      </c>
      <c r="I7422" s="20">
        <f t="shared" si="1158"/>
        <v>1</v>
      </c>
      <c r="J7422" s="21">
        <f t="shared" si="1159"/>
        <v>39757</v>
      </c>
      <c r="K7422" s="21"/>
      <c r="L7422" s="21" t="str">
        <f t="shared" si="1154"/>
        <v>Wednesday</v>
      </c>
      <c r="M7422" s="20">
        <f t="shared" si="1155"/>
        <v>11</v>
      </c>
      <c r="N7422" s="19">
        <v>4224</v>
      </c>
      <c r="O7422" s="4">
        <f>MATCH(N7422-1,'Supply Data'!$K$12:$K$17)+1</f>
        <v>4</v>
      </c>
      <c r="P7422">
        <f>INDEX('Supply Data'!$L$12:$L$17,'Demand Data'!O7422)</f>
        <v>50</v>
      </c>
      <c r="R7422" t="str">
        <f t="shared" si="1156"/>
        <v>05-Nov-08 Wednesday 1</v>
      </c>
    </row>
    <row r="7423" spans="4:18" x14ac:dyDescent="0.35">
      <c r="D7423" s="21">
        <f t="shared" si="1157"/>
        <v>39757.041666648678</v>
      </c>
      <c r="E7423" s="21" t="b">
        <f t="shared" si="1150"/>
        <v>0</v>
      </c>
      <c r="F7423" s="21" t="b">
        <f t="shared" si="1151"/>
        <v>0</v>
      </c>
      <c r="G7423" s="20">
        <f t="shared" si="1152"/>
        <v>1</v>
      </c>
      <c r="H7423" s="20">
        <f t="shared" si="1153"/>
        <v>24</v>
      </c>
      <c r="I7423" s="20">
        <f t="shared" si="1158"/>
        <v>2</v>
      </c>
      <c r="J7423" s="21">
        <f t="shared" si="1159"/>
        <v>39757</v>
      </c>
      <c r="K7423" s="21"/>
      <c r="L7423" s="21" t="str">
        <f t="shared" si="1154"/>
        <v>Wednesday</v>
      </c>
      <c r="M7423" s="20">
        <f t="shared" si="1155"/>
        <v>11</v>
      </c>
      <c r="N7423" s="19">
        <v>4080</v>
      </c>
      <c r="O7423" s="4">
        <f>MATCH(N7423-1,'Supply Data'!$K$12:$K$17)+1</f>
        <v>4</v>
      </c>
      <c r="P7423">
        <f>INDEX('Supply Data'!$L$12:$L$17,'Demand Data'!O7423)</f>
        <v>50</v>
      </c>
      <c r="R7423" t="str">
        <f t="shared" si="1156"/>
        <v>05-Nov-08 Wednesday 2</v>
      </c>
    </row>
    <row r="7424" spans="4:18" x14ac:dyDescent="0.35">
      <c r="D7424" s="21">
        <f t="shared" si="1157"/>
        <v>39757.083333315342</v>
      </c>
      <c r="E7424" s="21" t="b">
        <f t="shared" si="1150"/>
        <v>0</v>
      </c>
      <c r="F7424" s="21" t="b">
        <f t="shared" si="1151"/>
        <v>0</v>
      </c>
      <c r="G7424" s="20">
        <f t="shared" si="1152"/>
        <v>1</v>
      </c>
      <c r="H7424" s="20">
        <f t="shared" si="1153"/>
        <v>24</v>
      </c>
      <c r="I7424" s="20">
        <f t="shared" si="1158"/>
        <v>3</v>
      </c>
      <c r="J7424" s="21">
        <f t="shared" si="1159"/>
        <v>39757</v>
      </c>
      <c r="K7424" s="21"/>
      <c r="L7424" s="21" t="str">
        <f t="shared" si="1154"/>
        <v>Wednesday</v>
      </c>
      <c r="M7424" s="20">
        <f t="shared" si="1155"/>
        <v>11</v>
      </c>
      <c r="N7424" s="19">
        <v>3997.5</v>
      </c>
      <c r="O7424" s="4">
        <f>MATCH(N7424-1,'Supply Data'!$K$12:$K$17)+1</f>
        <v>4</v>
      </c>
      <c r="P7424">
        <f>INDEX('Supply Data'!$L$12:$L$17,'Demand Data'!O7424)</f>
        <v>50</v>
      </c>
      <c r="R7424" t="str">
        <f t="shared" si="1156"/>
        <v>05-Nov-08 Wednesday 3</v>
      </c>
    </row>
    <row r="7425" spans="4:18" x14ac:dyDescent="0.35">
      <c r="D7425" s="21">
        <f t="shared" si="1157"/>
        <v>39757.124999982007</v>
      </c>
      <c r="E7425" s="21" t="b">
        <f t="shared" si="1150"/>
        <v>0</v>
      </c>
      <c r="F7425" s="21" t="b">
        <f t="shared" si="1151"/>
        <v>0</v>
      </c>
      <c r="G7425" s="20">
        <f t="shared" si="1152"/>
        <v>1</v>
      </c>
      <c r="H7425" s="20">
        <f t="shared" si="1153"/>
        <v>24</v>
      </c>
      <c r="I7425" s="20">
        <f t="shared" si="1158"/>
        <v>4</v>
      </c>
      <c r="J7425" s="21">
        <f t="shared" si="1159"/>
        <v>39757</v>
      </c>
      <c r="K7425" s="21"/>
      <c r="L7425" s="21" t="str">
        <f t="shared" si="1154"/>
        <v>Wednesday</v>
      </c>
      <c r="M7425" s="20">
        <f t="shared" si="1155"/>
        <v>11</v>
      </c>
      <c r="N7425" s="19">
        <v>3877.5</v>
      </c>
      <c r="O7425" s="4">
        <f>MATCH(N7425-1,'Supply Data'!$K$12:$K$17)+1</f>
        <v>4</v>
      </c>
      <c r="P7425">
        <f>INDEX('Supply Data'!$L$12:$L$17,'Demand Data'!O7425)</f>
        <v>50</v>
      </c>
      <c r="R7425" t="str">
        <f t="shared" si="1156"/>
        <v>05-Nov-08 Wednesday 4</v>
      </c>
    </row>
    <row r="7426" spans="4:18" x14ac:dyDescent="0.35">
      <c r="D7426" s="21">
        <f t="shared" si="1157"/>
        <v>39757.166666648671</v>
      </c>
      <c r="E7426" s="21" t="b">
        <f t="shared" si="1150"/>
        <v>0</v>
      </c>
      <c r="F7426" s="21" t="b">
        <f t="shared" si="1151"/>
        <v>0</v>
      </c>
      <c r="G7426" s="20">
        <f t="shared" si="1152"/>
        <v>1</v>
      </c>
      <c r="H7426" s="20">
        <f t="shared" si="1153"/>
        <v>24</v>
      </c>
      <c r="I7426" s="20">
        <f t="shared" si="1158"/>
        <v>5</v>
      </c>
      <c r="J7426" s="21">
        <f t="shared" si="1159"/>
        <v>39757</v>
      </c>
      <c r="K7426" s="21"/>
      <c r="L7426" s="21" t="str">
        <f t="shared" si="1154"/>
        <v>Wednesday</v>
      </c>
      <c r="M7426" s="20">
        <f t="shared" si="1155"/>
        <v>11</v>
      </c>
      <c r="N7426" s="19">
        <v>4080</v>
      </c>
      <c r="O7426" s="4">
        <f>MATCH(N7426-1,'Supply Data'!$K$12:$K$17)+1</f>
        <v>4</v>
      </c>
      <c r="P7426">
        <f>INDEX('Supply Data'!$L$12:$L$17,'Demand Data'!O7426)</f>
        <v>50</v>
      </c>
      <c r="R7426" t="str">
        <f t="shared" si="1156"/>
        <v>05-Nov-08 Wednesday 5</v>
      </c>
    </row>
    <row r="7427" spans="4:18" x14ac:dyDescent="0.35">
      <c r="D7427" s="21">
        <f t="shared" si="1157"/>
        <v>39757.208333315335</v>
      </c>
      <c r="E7427" s="21" t="b">
        <f t="shared" si="1150"/>
        <v>0</v>
      </c>
      <c r="F7427" s="21" t="b">
        <f t="shared" si="1151"/>
        <v>0</v>
      </c>
      <c r="G7427" s="20">
        <f t="shared" si="1152"/>
        <v>1</v>
      </c>
      <c r="H7427" s="20">
        <f t="shared" si="1153"/>
        <v>24</v>
      </c>
      <c r="I7427" s="20">
        <f t="shared" si="1158"/>
        <v>6</v>
      </c>
      <c r="J7427" s="21">
        <f t="shared" si="1159"/>
        <v>39757</v>
      </c>
      <c r="K7427" s="21"/>
      <c r="L7427" s="21" t="str">
        <f t="shared" si="1154"/>
        <v>Wednesday</v>
      </c>
      <c r="M7427" s="20">
        <f t="shared" si="1155"/>
        <v>11</v>
      </c>
      <c r="N7427" s="19">
        <v>4180.5</v>
      </c>
      <c r="O7427" s="4">
        <f>MATCH(N7427-1,'Supply Data'!$K$12:$K$17)+1</f>
        <v>4</v>
      </c>
      <c r="P7427">
        <f>INDEX('Supply Data'!$L$12:$L$17,'Demand Data'!O7427)</f>
        <v>50</v>
      </c>
      <c r="R7427" t="str">
        <f t="shared" si="1156"/>
        <v>05-Nov-08 Wednesday 6</v>
      </c>
    </row>
    <row r="7428" spans="4:18" x14ac:dyDescent="0.35">
      <c r="D7428" s="21">
        <f t="shared" si="1157"/>
        <v>39757.249999981999</v>
      </c>
      <c r="E7428" s="21" t="b">
        <f t="shared" si="1150"/>
        <v>0</v>
      </c>
      <c r="F7428" s="21" t="b">
        <f t="shared" si="1151"/>
        <v>0</v>
      </c>
      <c r="G7428" s="20">
        <f t="shared" si="1152"/>
        <v>1</v>
      </c>
      <c r="H7428" s="20">
        <f t="shared" si="1153"/>
        <v>24</v>
      </c>
      <c r="I7428" s="20">
        <f t="shared" si="1158"/>
        <v>7</v>
      </c>
      <c r="J7428" s="21">
        <f t="shared" si="1159"/>
        <v>39757</v>
      </c>
      <c r="K7428" s="21"/>
      <c r="L7428" s="21" t="str">
        <f t="shared" si="1154"/>
        <v>Wednesday</v>
      </c>
      <c r="M7428" s="20">
        <f t="shared" si="1155"/>
        <v>11</v>
      </c>
      <c r="N7428" s="19">
        <v>4233</v>
      </c>
      <c r="O7428" s="4">
        <f>MATCH(N7428-1,'Supply Data'!$K$12:$K$17)+1</f>
        <v>4</v>
      </c>
      <c r="P7428">
        <f>INDEX('Supply Data'!$L$12:$L$17,'Demand Data'!O7428)</f>
        <v>50</v>
      </c>
      <c r="R7428" t="str">
        <f t="shared" si="1156"/>
        <v>05-Nov-08 Wednesday 7</v>
      </c>
    </row>
    <row r="7429" spans="4:18" x14ac:dyDescent="0.35">
      <c r="D7429" s="21">
        <f t="shared" si="1157"/>
        <v>39757.291666648664</v>
      </c>
      <c r="E7429" s="21" t="b">
        <f t="shared" si="1150"/>
        <v>0</v>
      </c>
      <c r="F7429" s="21" t="b">
        <f t="shared" si="1151"/>
        <v>0</v>
      </c>
      <c r="G7429" s="20">
        <f t="shared" si="1152"/>
        <v>1</v>
      </c>
      <c r="H7429" s="20">
        <f t="shared" si="1153"/>
        <v>24</v>
      </c>
      <c r="I7429" s="20">
        <f t="shared" si="1158"/>
        <v>8</v>
      </c>
      <c r="J7429" s="21">
        <f t="shared" si="1159"/>
        <v>39757</v>
      </c>
      <c r="K7429" s="21"/>
      <c r="L7429" s="21" t="str">
        <f t="shared" si="1154"/>
        <v>Wednesday</v>
      </c>
      <c r="M7429" s="20">
        <f t="shared" si="1155"/>
        <v>11</v>
      </c>
      <c r="N7429" s="19">
        <v>4786.5</v>
      </c>
      <c r="O7429" s="4">
        <f>MATCH(N7429-1,'Supply Data'!$K$12:$K$17)+1</f>
        <v>4</v>
      </c>
      <c r="P7429">
        <f>INDEX('Supply Data'!$L$12:$L$17,'Demand Data'!O7429)</f>
        <v>50</v>
      </c>
      <c r="R7429" t="str">
        <f t="shared" si="1156"/>
        <v>05-Nov-08 Wednesday 8</v>
      </c>
    </row>
    <row r="7430" spans="4:18" x14ac:dyDescent="0.35">
      <c r="D7430" s="21">
        <f t="shared" si="1157"/>
        <v>39757.333333315328</v>
      </c>
      <c r="E7430" s="21" t="b">
        <f t="shared" ref="E7430:E7493" si="1160">D7430=$D$2</f>
        <v>0</v>
      </c>
      <c r="F7430" s="21" t="b">
        <f t="shared" ref="F7430:F7493" si="1161">D7430=$E$2</f>
        <v>0</v>
      </c>
      <c r="G7430" s="20">
        <f t="shared" si="1152"/>
        <v>1</v>
      </c>
      <c r="H7430" s="20">
        <f t="shared" si="1153"/>
        <v>24</v>
      </c>
      <c r="I7430" s="20">
        <f t="shared" si="1158"/>
        <v>9</v>
      </c>
      <c r="J7430" s="21">
        <f t="shared" si="1159"/>
        <v>39757</v>
      </c>
      <c r="K7430" s="21"/>
      <c r="L7430" s="21" t="str">
        <f t="shared" si="1154"/>
        <v>Wednesday</v>
      </c>
      <c r="M7430" s="20">
        <f t="shared" si="1155"/>
        <v>11</v>
      </c>
      <c r="N7430" s="19">
        <v>5458.5</v>
      </c>
      <c r="O7430" s="4">
        <f>MATCH(N7430-1,'Supply Data'!$K$12:$K$17)+1</f>
        <v>5</v>
      </c>
      <c r="P7430">
        <f>INDEX('Supply Data'!$L$12:$L$17,'Demand Data'!O7430)</f>
        <v>75</v>
      </c>
      <c r="R7430" t="str">
        <f t="shared" si="1156"/>
        <v>05-Nov-08 Wednesday 9</v>
      </c>
    </row>
    <row r="7431" spans="4:18" x14ac:dyDescent="0.35">
      <c r="D7431" s="21">
        <f t="shared" si="1157"/>
        <v>39757.374999981992</v>
      </c>
      <c r="E7431" s="21" t="b">
        <f t="shared" si="1160"/>
        <v>0</v>
      </c>
      <c r="F7431" s="21" t="b">
        <f t="shared" si="1161"/>
        <v>0</v>
      </c>
      <c r="G7431" s="20">
        <f t="shared" ref="G7431:G7494" si="1162">IF(E7431,2,IF(F7431,3,1))</f>
        <v>1</v>
      </c>
      <c r="H7431" s="20">
        <f t="shared" ref="H7431:H7494" si="1163">CHOOSE(G7431,24,23,25)</f>
        <v>24</v>
      </c>
      <c r="I7431" s="20">
        <f t="shared" si="1158"/>
        <v>10</v>
      </c>
      <c r="J7431" s="21">
        <f t="shared" si="1159"/>
        <v>39757</v>
      </c>
      <c r="K7431" s="21"/>
      <c r="L7431" s="21" t="str">
        <f t="shared" ref="L7431:L7494" si="1164">TEXT(J7431,"ddddd")</f>
        <v>Wednesday</v>
      </c>
      <c r="M7431" s="20">
        <f t="shared" ref="M7431:M7494" si="1165">MONTH(D7431)</f>
        <v>11</v>
      </c>
      <c r="N7431" s="19">
        <v>5641.5</v>
      </c>
      <c r="O7431" s="4">
        <f>MATCH(N7431-1,'Supply Data'!$K$12:$K$17)+1</f>
        <v>5</v>
      </c>
      <c r="P7431">
        <f>INDEX('Supply Data'!$L$12:$L$17,'Demand Data'!O7431)</f>
        <v>75</v>
      </c>
      <c r="R7431" t="str">
        <f t="shared" ref="R7431:R7494" si="1166">TEXT(D7431,"dd-mmm-yy ddddd")&amp;" "&amp;I7431</f>
        <v>05-Nov-08 Wednesday 10</v>
      </c>
    </row>
    <row r="7432" spans="4:18" x14ac:dyDescent="0.35">
      <c r="D7432" s="21">
        <f t="shared" ref="D7432:D7495" si="1167">D7431+1/24</f>
        <v>39757.416666648656</v>
      </c>
      <c r="E7432" s="21" t="b">
        <f t="shared" si="1160"/>
        <v>0</v>
      </c>
      <c r="F7432" s="21" t="b">
        <f t="shared" si="1161"/>
        <v>0</v>
      </c>
      <c r="G7432" s="20">
        <f t="shared" si="1162"/>
        <v>1</v>
      </c>
      <c r="H7432" s="20">
        <f t="shared" si="1163"/>
        <v>24</v>
      </c>
      <c r="I7432" s="20">
        <f t="shared" ref="I7432:I7495" si="1168">IF(I7431&gt;=H7432,1,I7431+1)</f>
        <v>11</v>
      </c>
      <c r="J7432" s="21">
        <f t="shared" ref="J7432:J7495" si="1169">IF(I7432=1,J7431+1,J7431)</f>
        <v>39757</v>
      </c>
      <c r="K7432" s="21"/>
      <c r="L7432" s="21" t="str">
        <f t="shared" si="1164"/>
        <v>Wednesday</v>
      </c>
      <c r="M7432" s="20">
        <f t="shared" si="1165"/>
        <v>11</v>
      </c>
      <c r="N7432" s="19">
        <v>5721</v>
      </c>
      <c r="O7432" s="4">
        <f>MATCH(N7432-1,'Supply Data'!$K$12:$K$17)+1</f>
        <v>5</v>
      </c>
      <c r="P7432">
        <f>INDEX('Supply Data'!$L$12:$L$17,'Demand Data'!O7432)</f>
        <v>75</v>
      </c>
      <c r="R7432" t="str">
        <f t="shared" si="1166"/>
        <v>05-Nov-08 Wednesday 11</v>
      </c>
    </row>
    <row r="7433" spans="4:18" x14ac:dyDescent="0.35">
      <c r="D7433" s="21">
        <f t="shared" si="1167"/>
        <v>39757.45833331532</v>
      </c>
      <c r="E7433" s="21" t="b">
        <f t="shared" si="1160"/>
        <v>0</v>
      </c>
      <c r="F7433" s="21" t="b">
        <f t="shared" si="1161"/>
        <v>0</v>
      </c>
      <c r="G7433" s="20">
        <f t="shared" si="1162"/>
        <v>1</v>
      </c>
      <c r="H7433" s="20">
        <f t="shared" si="1163"/>
        <v>24</v>
      </c>
      <c r="I7433" s="20">
        <f t="shared" si="1168"/>
        <v>12</v>
      </c>
      <c r="J7433" s="21">
        <f t="shared" si="1169"/>
        <v>39757</v>
      </c>
      <c r="K7433" s="21"/>
      <c r="L7433" s="21" t="str">
        <f t="shared" si="1164"/>
        <v>Wednesday</v>
      </c>
      <c r="M7433" s="20">
        <f t="shared" si="1165"/>
        <v>11</v>
      </c>
      <c r="N7433" s="19">
        <v>5601</v>
      </c>
      <c r="O7433" s="4">
        <f>MATCH(N7433-1,'Supply Data'!$K$12:$K$17)+1</f>
        <v>5</v>
      </c>
      <c r="P7433">
        <f>INDEX('Supply Data'!$L$12:$L$17,'Demand Data'!O7433)</f>
        <v>75</v>
      </c>
      <c r="R7433" t="str">
        <f t="shared" si="1166"/>
        <v>05-Nov-08 Wednesday 12</v>
      </c>
    </row>
    <row r="7434" spans="4:18" x14ac:dyDescent="0.35">
      <c r="D7434" s="21">
        <f t="shared" si="1167"/>
        <v>39757.499999981985</v>
      </c>
      <c r="E7434" s="21" t="b">
        <f t="shared" si="1160"/>
        <v>0</v>
      </c>
      <c r="F7434" s="21" t="b">
        <f t="shared" si="1161"/>
        <v>0</v>
      </c>
      <c r="G7434" s="20">
        <f t="shared" si="1162"/>
        <v>1</v>
      </c>
      <c r="H7434" s="20">
        <f t="shared" si="1163"/>
        <v>24</v>
      </c>
      <c r="I7434" s="20">
        <f t="shared" si="1168"/>
        <v>13</v>
      </c>
      <c r="J7434" s="21">
        <f t="shared" si="1169"/>
        <v>39757</v>
      </c>
      <c r="K7434" s="21"/>
      <c r="L7434" s="21" t="str">
        <f t="shared" si="1164"/>
        <v>Wednesday</v>
      </c>
      <c r="M7434" s="20">
        <f t="shared" si="1165"/>
        <v>11</v>
      </c>
      <c r="N7434" s="19">
        <v>5632.5</v>
      </c>
      <c r="O7434" s="4">
        <f>MATCH(N7434-1,'Supply Data'!$K$12:$K$17)+1</f>
        <v>5</v>
      </c>
      <c r="P7434">
        <f>INDEX('Supply Data'!$L$12:$L$17,'Demand Data'!O7434)</f>
        <v>75</v>
      </c>
      <c r="R7434" t="str">
        <f t="shared" si="1166"/>
        <v>05-Nov-08 Wednesday 13</v>
      </c>
    </row>
    <row r="7435" spans="4:18" x14ac:dyDescent="0.35">
      <c r="D7435" s="21">
        <f t="shared" si="1167"/>
        <v>39757.541666648649</v>
      </c>
      <c r="E7435" s="21" t="b">
        <f t="shared" si="1160"/>
        <v>0</v>
      </c>
      <c r="F7435" s="21" t="b">
        <f t="shared" si="1161"/>
        <v>0</v>
      </c>
      <c r="G7435" s="20">
        <f t="shared" si="1162"/>
        <v>1</v>
      </c>
      <c r="H7435" s="20">
        <f t="shared" si="1163"/>
        <v>24</v>
      </c>
      <c r="I7435" s="20">
        <f t="shared" si="1168"/>
        <v>14</v>
      </c>
      <c r="J7435" s="21">
        <f t="shared" si="1169"/>
        <v>39757</v>
      </c>
      <c r="K7435" s="21"/>
      <c r="L7435" s="21" t="str">
        <f t="shared" si="1164"/>
        <v>Wednesday</v>
      </c>
      <c r="M7435" s="20">
        <f t="shared" si="1165"/>
        <v>11</v>
      </c>
      <c r="N7435" s="19">
        <v>5701.5</v>
      </c>
      <c r="O7435" s="4">
        <f>MATCH(N7435-1,'Supply Data'!$K$12:$K$17)+1</f>
        <v>5</v>
      </c>
      <c r="P7435">
        <f>INDEX('Supply Data'!$L$12:$L$17,'Demand Data'!O7435)</f>
        <v>75</v>
      </c>
      <c r="R7435" t="str">
        <f t="shared" si="1166"/>
        <v>05-Nov-08 Wednesday 14</v>
      </c>
    </row>
    <row r="7436" spans="4:18" x14ac:dyDescent="0.35">
      <c r="D7436" s="21">
        <f t="shared" si="1167"/>
        <v>39757.583333315313</v>
      </c>
      <c r="E7436" s="21" t="b">
        <f t="shared" si="1160"/>
        <v>0</v>
      </c>
      <c r="F7436" s="21" t="b">
        <f t="shared" si="1161"/>
        <v>0</v>
      </c>
      <c r="G7436" s="20">
        <f t="shared" si="1162"/>
        <v>1</v>
      </c>
      <c r="H7436" s="20">
        <f t="shared" si="1163"/>
        <v>24</v>
      </c>
      <c r="I7436" s="20">
        <f t="shared" si="1168"/>
        <v>15</v>
      </c>
      <c r="J7436" s="21">
        <f t="shared" si="1169"/>
        <v>39757</v>
      </c>
      <c r="K7436" s="21"/>
      <c r="L7436" s="21" t="str">
        <f t="shared" si="1164"/>
        <v>Wednesday</v>
      </c>
      <c r="M7436" s="20">
        <f t="shared" si="1165"/>
        <v>11</v>
      </c>
      <c r="N7436" s="19">
        <v>5553</v>
      </c>
      <c r="O7436" s="4">
        <f>MATCH(N7436-1,'Supply Data'!$K$12:$K$17)+1</f>
        <v>5</v>
      </c>
      <c r="P7436">
        <f>INDEX('Supply Data'!$L$12:$L$17,'Demand Data'!O7436)</f>
        <v>75</v>
      </c>
      <c r="R7436" t="str">
        <f t="shared" si="1166"/>
        <v>05-Nov-08 Wednesday 15</v>
      </c>
    </row>
    <row r="7437" spans="4:18" x14ac:dyDescent="0.35">
      <c r="D7437" s="21">
        <f t="shared" si="1167"/>
        <v>39757.624999981977</v>
      </c>
      <c r="E7437" s="21" t="b">
        <f t="shared" si="1160"/>
        <v>0</v>
      </c>
      <c r="F7437" s="21" t="b">
        <f t="shared" si="1161"/>
        <v>0</v>
      </c>
      <c r="G7437" s="20">
        <f t="shared" si="1162"/>
        <v>1</v>
      </c>
      <c r="H7437" s="20">
        <f t="shared" si="1163"/>
        <v>24</v>
      </c>
      <c r="I7437" s="20">
        <f t="shared" si="1168"/>
        <v>16</v>
      </c>
      <c r="J7437" s="21">
        <f t="shared" si="1169"/>
        <v>39757</v>
      </c>
      <c r="K7437" s="21"/>
      <c r="L7437" s="21" t="str">
        <f t="shared" si="1164"/>
        <v>Wednesday</v>
      </c>
      <c r="M7437" s="20">
        <f t="shared" si="1165"/>
        <v>11</v>
      </c>
      <c r="N7437" s="19">
        <v>5538</v>
      </c>
      <c r="O7437" s="4">
        <f>MATCH(N7437-1,'Supply Data'!$K$12:$K$17)+1</f>
        <v>5</v>
      </c>
      <c r="P7437">
        <f>INDEX('Supply Data'!$L$12:$L$17,'Demand Data'!O7437)</f>
        <v>75</v>
      </c>
      <c r="R7437" t="str">
        <f t="shared" si="1166"/>
        <v>05-Nov-08 Wednesday 16</v>
      </c>
    </row>
    <row r="7438" spans="4:18" x14ac:dyDescent="0.35">
      <c r="D7438" s="21">
        <f t="shared" si="1167"/>
        <v>39757.666666648642</v>
      </c>
      <c r="E7438" s="21" t="b">
        <f t="shared" si="1160"/>
        <v>0</v>
      </c>
      <c r="F7438" s="21" t="b">
        <f t="shared" si="1161"/>
        <v>0</v>
      </c>
      <c r="G7438" s="20">
        <f t="shared" si="1162"/>
        <v>1</v>
      </c>
      <c r="H7438" s="20">
        <f t="shared" si="1163"/>
        <v>24</v>
      </c>
      <c r="I7438" s="20">
        <f t="shared" si="1168"/>
        <v>17</v>
      </c>
      <c r="J7438" s="21">
        <f t="shared" si="1169"/>
        <v>39757</v>
      </c>
      <c r="K7438" s="21"/>
      <c r="L7438" s="21" t="str">
        <f t="shared" si="1164"/>
        <v>Wednesday</v>
      </c>
      <c r="M7438" s="20">
        <f t="shared" si="1165"/>
        <v>11</v>
      </c>
      <c r="N7438" s="19">
        <v>5443.5</v>
      </c>
      <c r="O7438" s="4">
        <f>MATCH(N7438-1,'Supply Data'!$K$12:$K$17)+1</f>
        <v>5</v>
      </c>
      <c r="P7438">
        <f>INDEX('Supply Data'!$L$12:$L$17,'Demand Data'!O7438)</f>
        <v>75</v>
      </c>
      <c r="R7438" t="str">
        <f t="shared" si="1166"/>
        <v>05-Nov-08 Wednesday 17</v>
      </c>
    </row>
    <row r="7439" spans="4:18" x14ac:dyDescent="0.35">
      <c r="D7439" s="21">
        <f t="shared" si="1167"/>
        <v>39757.708333315306</v>
      </c>
      <c r="E7439" s="21" t="b">
        <f t="shared" si="1160"/>
        <v>0</v>
      </c>
      <c r="F7439" s="21" t="b">
        <f t="shared" si="1161"/>
        <v>0</v>
      </c>
      <c r="G7439" s="20">
        <f t="shared" si="1162"/>
        <v>1</v>
      </c>
      <c r="H7439" s="20">
        <f t="shared" si="1163"/>
        <v>24</v>
      </c>
      <c r="I7439" s="20">
        <f t="shared" si="1168"/>
        <v>18</v>
      </c>
      <c r="J7439" s="21">
        <f t="shared" si="1169"/>
        <v>39757</v>
      </c>
      <c r="K7439" s="21"/>
      <c r="L7439" s="21" t="str">
        <f t="shared" si="1164"/>
        <v>Wednesday</v>
      </c>
      <c r="M7439" s="20">
        <f t="shared" si="1165"/>
        <v>11</v>
      </c>
      <c r="N7439" s="19">
        <v>6087</v>
      </c>
      <c r="O7439" s="4">
        <f>MATCH(N7439-1,'Supply Data'!$K$12:$K$17)+1</f>
        <v>5</v>
      </c>
      <c r="P7439">
        <f>INDEX('Supply Data'!$L$12:$L$17,'Demand Data'!O7439)</f>
        <v>75</v>
      </c>
      <c r="R7439" t="str">
        <f t="shared" si="1166"/>
        <v>05-Nov-08 Wednesday 18</v>
      </c>
    </row>
    <row r="7440" spans="4:18" x14ac:dyDescent="0.35">
      <c r="D7440" s="21">
        <f t="shared" si="1167"/>
        <v>39757.74999998197</v>
      </c>
      <c r="E7440" s="21" t="b">
        <f t="shared" si="1160"/>
        <v>0</v>
      </c>
      <c r="F7440" s="21" t="b">
        <f t="shared" si="1161"/>
        <v>0</v>
      </c>
      <c r="G7440" s="20">
        <f t="shared" si="1162"/>
        <v>1</v>
      </c>
      <c r="H7440" s="20">
        <f t="shared" si="1163"/>
        <v>24</v>
      </c>
      <c r="I7440" s="20">
        <f t="shared" si="1168"/>
        <v>19</v>
      </c>
      <c r="J7440" s="21">
        <f t="shared" si="1169"/>
        <v>39757</v>
      </c>
      <c r="K7440" s="21"/>
      <c r="L7440" s="21" t="str">
        <f t="shared" si="1164"/>
        <v>Wednesday</v>
      </c>
      <c r="M7440" s="20">
        <f t="shared" si="1165"/>
        <v>11</v>
      </c>
      <c r="N7440" s="19">
        <v>5847</v>
      </c>
      <c r="O7440" s="4">
        <f>MATCH(N7440-1,'Supply Data'!$K$12:$K$17)+1</f>
        <v>5</v>
      </c>
      <c r="P7440">
        <f>INDEX('Supply Data'!$L$12:$L$17,'Demand Data'!O7440)</f>
        <v>75</v>
      </c>
      <c r="R7440" t="str">
        <f t="shared" si="1166"/>
        <v>05-Nov-08 Wednesday 19</v>
      </c>
    </row>
    <row r="7441" spans="4:18" x14ac:dyDescent="0.35">
      <c r="D7441" s="21">
        <f t="shared" si="1167"/>
        <v>39757.791666648634</v>
      </c>
      <c r="E7441" s="21" t="b">
        <f t="shared" si="1160"/>
        <v>0</v>
      </c>
      <c r="F7441" s="21" t="b">
        <f t="shared" si="1161"/>
        <v>0</v>
      </c>
      <c r="G7441" s="20">
        <f t="shared" si="1162"/>
        <v>1</v>
      </c>
      <c r="H7441" s="20">
        <f t="shared" si="1163"/>
        <v>24</v>
      </c>
      <c r="I7441" s="20">
        <f t="shared" si="1168"/>
        <v>20</v>
      </c>
      <c r="J7441" s="21">
        <f t="shared" si="1169"/>
        <v>39757</v>
      </c>
      <c r="K7441" s="21"/>
      <c r="L7441" s="21" t="str">
        <f t="shared" si="1164"/>
        <v>Wednesday</v>
      </c>
      <c r="M7441" s="20">
        <f t="shared" si="1165"/>
        <v>11</v>
      </c>
      <c r="N7441" s="19">
        <v>5715</v>
      </c>
      <c r="O7441" s="4">
        <f>MATCH(N7441-1,'Supply Data'!$K$12:$K$17)+1</f>
        <v>5</v>
      </c>
      <c r="P7441">
        <f>INDEX('Supply Data'!$L$12:$L$17,'Demand Data'!O7441)</f>
        <v>75</v>
      </c>
      <c r="R7441" t="str">
        <f t="shared" si="1166"/>
        <v>05-Nov-08 Wednesday 20</v>
      </c>
    </row>
    <row r="7442" spans="4:18" x14ac:dyDescent="0.35">
      <c r="D7442" s="21">
        <f t="shared" si="1167"/>
        <v>39757.833333315299</v>
      </c>
      <c r="E7442" s="21" t="b">
        <f t="shared" si="1160"/>
        <v>0</v>
      </c>
      <c r="F7442" s="21" t="b">
        <f t="shared" si="1161"/>
        <v>0</v>
      </c>
      <c r="G7442" s="20">
        <f t="shared" si="1162"/>
        <v>1</v>
      </c>
      <c r="H7442" s="20">
        <f t="shared" si="1163"/>
        <v>24</v>
      </c>
      <c r="I7442" s="20">
        <f t="shared" si="1168"/>
        <v>21</v>
      </c>
      <c r="J7442" s="21">
        <f t="shared" si="1169"/>
        <v>39757</v>
      </c>
      <c r="K7442" s="21"/>
      <c r="L7442" s="21" t="str">
        <f t="shared" si="1164"/>
        <v>Wednesday</v>
      </c>
      <c r="M7442" s="20">
        <f t="shared" si="1165"/>
        <v>11</v>
      </c>
      <c r="N7442" s="19">
        <v>5361</v>
      </c>
      <c r="O7442" s="4">
        <f>MATCH(N7442-1,'Supply Data'!$K$12:$K$17)+1</f>
        <v>5</v>
      </c>
      <c r="P7442">
        <f>INDEX('Supply Data'!$L$12:$L$17,'Demand Data'!O7442)</f>
        <v>75</v>
      </c>
      <c r="R7442" t="str">
        <f t="shared" si="1166"/>
        <v>05-Nov-08 Wednesday 21</v>
      </c>
    </row>
    <row r="7443" spans="4:18" x14ac:dyDescent="0.35">
      <c r="D7443" s="21">
        <f t="shared" si="1167"/>
        <v>39757.874999981963</v>
      </c>
      <c r="E7443" s="21" t="b">
        <f t="shared" si="1160"/>
        <v>0</v>
      </c>
      <c r="F7443" s="21" t="b">
        <f t="shared" si="1161"/>
        <v>0</v>
      </c>
      <c r="G7443" s="20">
        <f t="shared" si="1162"/>
        <v>1</v>
      </c>
      <c r="H7443" s="20">
        <f t="shared" si="1163"/>
        <v>24</v>
      </c>
      <c r="I7443" s="20">
        <f t="shared" si="1168"/>
        <v>22</v>
      </c>
      <c r="J7443" s="21">
        <f t="shared" si="1169"/>
        <v>39757</v>
      </c>
      <c r="K7443" s="21"/>
      <c r="L7443" s="21" t="str">
        <f t="shared" si="1164"/>
        <v>Wednesday</v>
      </c>
      <c r="M7443" s="20">
        <f t="shared" si="1165"/>
        <v>11</v>
      </c>
      <c r="N7443" s="19">
        <v>4878</v>
      </c>
      <c r="O7443" s="4">
        <f>MATCH(N7443-1,'Supply Data'!$K$12:$K$17)+1</f>
        <v>5</v>
      </c>
      <c r="P7443">
        <f>INDEX('Supply Data'!$L$12:$L$17,'Demand Data'!O7443)</f>
        <v>75</v>
      </c>
      <c r="R7443" t="str">
        <f t="shared" si="1166"/>
        <v>05-Nov-08 Wednesday 22</v>
      </c>
    </row>
    <row r="7444" spans="4:18" x14ac:dyDescent="0.35">
      <c r="D7444" s="21">
        <f t="shared" si="1167"/>
        <v>39757.916666648627</v>
      </c>
      <c r="E7444" s="21" t="b">
        <f t="shared" si="1160"/>
        <v>0</v>
      </c>
      <c r="F7444" s="21" t="b">
        <f t="shared" si="1161"/>
        <v>0</v>
      </c>
      <c r="G7444" s="20">
        <f t="shared" si="1162"/>
        <v>1</v>
      </c>
      <c r="H7444" s="20">
        <f t="shared" si="1163"/>
        <v>24</v>
      </c>
      <c r="I7444" s="20">
        <f t="shared" si="1168"/>
        <v>23</v>
      </c>
      <c r="J7444" s="21">
        <f t="shared" si="1169"/>
        <v>39757</v>
      </c>
      <c r="K7444" s="21"/>
      <c r="L7444" s="21" t="str">
        <f t="shared" si="1164"/>
        <v>Wednesday</v>
      </c>
      <c r="M7444" s="20">
        <f t="shared" si="1165"/>
        <v>11</v>
      </c>
      <c r="N7444" s="19">
        <v>4470</v>
      </c>
      <c r="O7444" s="4">
        <f>MATCH(N7444-1,'Supply Data'!$K$12:$K$17)+1</f>
        <v>4</v>
      </c>
      <c r="P7444">
        <f>INDEX('Supply Data'!$L$12:$L$17,'Demand Data'!O7444)</f>
        <v>50</v>
      </c>
      <c r="R7444" t="str">
        <f t="shared" si="1166"/>
        <v>05-Nov-08 Wednesday 23</v>
      </c>
    </row>
    <row r="7445" spans="4:18" x14ac:dyDescent="0.35">
      <c r="D7445" s="21">
        <f t="shared" si="1167"/>
        <v>39757.958333315291</v>
      </c>
      <c r="E7445" s="21" t="b">
        <f t="shared" si="1160"/>
        <v>0</v>
      </c>
      <c r="F7445" s="21" t="b">
        <f t="shared" si="1161"/>
        <v>0</v>
      </c>
      <c r="G7445" s="20">
        <f t="shared" si="1162"/>
        <v>1</v>
      </c>
      <c r="H7445" s="20">
        <f t="shared" si="1163"/>
        <v>24</v>
      </c>
      <c r="I7445" s="20">
        <f t="shared" si="1168"/>
        <v>24</v>
      </c>
      <c r="J7445" s="21">
        <f t="shared" si="1169"/>
        <v>39757</v>
      </c>
      <c r="K7445" s="21"/>
      <c r="L7445" s="21" t="str">
        <f t="shared" si="1164"/>
        <v>Wednesday</v>
      </c>
      <c r="M7445" s="20">
        <f t="shared" si="1165"/>
        <v>11</v>
      </c>
      <c r="N7445" s="19">
        <v>4191</v>
      </c>
      <c r="O7445" s="4">
        <f>MATCH(N7445-1,'Supply Data'!$K$12:$K$17)+1</f>
        <v>4</v>
      </c>
      <c r="P7445">
        <f>INDEX('Supply Data'!$L$12:$L$17,'Demand Data'!O7445)</f>
        <v>50</v>
      </c>
      <c r="R7445" t="str">
        <f t="shared" si="1166"/>
        <v>05-Nov-08 Wednesday 24</v>
      </c>
    </row>
    <row r="7446" spans="4:18" x14ac:dyDescent="0.35">
      <c r="D7446" s="21">
        <f t="shared" si="1167"/>
        <v>39757.999999981956</v>
      </c>
      <c r="E7446" s="21" t="b">
        <f t="shared" si="1160"/>
        <v>0</v>
      </c>
      <c r="F7446" s="21" t="b">
        <f t="shared" si="1161"/>
        <v>0</v>
      </c>
      <c r="G7446" s="20">
        <f t="shared" si="1162"/>
        <v>1</v>
      </c>
      <c r="H7446" s="20">
        <f t="shared" si="1163"/>
        <v>24</v>
      </c>
      <c r="I7446" s="20">
        <f t="shared" si="1168"/>
        <v>1</v>
      </c>
      <c r="J7446" s="21">
        <f t="shared" si="1169"/>
        <v>39758</v>
      </c>
      <c r="K7446" s="21"/>
      <c r="L7446" s="21" t="str">
        <f t="shared" si="1164"/>
        <v>Thursday</v>
      </c>
      <c r="M7446" s="20">
        <f t="shared" si="1165"/>
        <v>11</v>
      </c>
      <c r="N7446" s="19">
        <v>3970.5</v>
      </c>
      <c r="O7446" s="4">
        <f>MATCH(N7446-1,'Supply Data'!$K$12:$K$17)+1</f>
        <v>4</v>
      </c>
      <c r="P7446">
        <f>INDEX('Supply Data'!$L$12:$L$17,'Demand Data'!O7446)</f>
        <v>50</v>
      </c>
      <c r="R7446" t="str">
        <f t="shared" si="1166"/>
        <v>06-Nov-08 Thursday 1</v>
      </c>
    </row>
    <row r="7447" spans="4:18" x14ac:dyDescent="0.35">
      <c r="D7447" s="21">
        <f t="shared" si="1167"/>
        <v>39758.04166664862</v>
      </c>
      <c r="E7447" s="21" t="b">
        <f t="shared" si="1160"/>
        <v>0</v>
      </c>
      <c r="F7447" s="21" t="b">
        <f t="shared" si="1161"/>
        <v>0</v>
      </c>
      <c r="G7447" s="20">
        <f t="shared" si="1162"/>
        <v>1</v>
      </c>
      <c r="H7447" s="20">
        <f t="shared" si="1163"/>
        <v>24</v>
      </c>
      <c r="I7447" s="20">
        <f t="shared" si="1168"/>
        <v>2</v>
      </c>
      <c r="J7447" s="21">
        <f t="shared" si="1169"/>
        <v>39758</v>
      </c>
      <c r="K7447" s="21"/>
      <c r="L7447" s="21" t="str">
        <f t="shared" si="1164"/>
        <v>Thursday</v>
      </c>
      <c r="M7447" s="20">
        <f t="shared" si="1165"/>
        <v>11</v>
      </c>
      <c r="N7447" s="19">
        <v>3903</v>
      </c>
      <c r="O7447" s="4">
        <f>MATCH(N7447-1,'Supply Data'!$K$12:$K$17)+1</f>
        <v>4</v>
      </c>
      <c r="P7447">
        <f>INDEX('Supply Data'!$L$12:$L$17,'Demand Data'!O7447)</f>
        <v>50</v>
      </c>
      <c r="R7447" t="str">
        <f t="shared" si="1166"/>
        <v>06-Nov-08 Thursday 2</v>
      </c>
    </row>
    <row r="7448" spans="4:18" x14ac:dyDescent="0.35">
      <c r="D7448" s="21">
        <f t="shared" si="1167"/>
        <v>39758.083333315284</v>
      </c>
      <c r="E7448" s="21" t="b">
        <f t="shared" si="1160"/>
        <v>0</v>
      </c>
      <c r="F7448" s="21" t="b">
        <f t="shared" si="1161"/>
        <v>0</v>
      </c>
      <c r="G7448" s="20">
        <f t="shared" si="1162"/>
        <v>1</v>
      </c>
      <c r="H7448" s="20">
        <f t="shared" si="1163"/>
        <v>24</v>
      </c>
      <c r="I7448" s="20">
        <f t="shared" si="1168"/>
        <v>3</v>
      </c>
      <c r="J7448" s="21">
        <f t="shared" si="1169"/>
        <v>39758</v>
      </c>
      <c r="K7448" s="21"/>
      <c r="L7448" s="21" t="str">
        <f t="shared" si="1164"/>
        <v>Thursday</v>
      </c>
      <c r="M7448" s="20">
        <f t="shared" si="1165"/>
        <v>11</v>
      </c>
      <c r="N7448" s="19">
        <v>3829.5</v>
      </c>
      <c r="O7448" s="4">
        <f>MATCH(N7448-1,'Supply Data'!$K$12:$K$17)+1</f>
        <v>4</v>
      </c>
      <c r="P7448">
        <f>INDEX('Supply Data'!$L$12:$L$17,'Demand Data'!O7448)</f>
        <v>50</v>
      </c>
      <c r="R7448" t="str">
        <f t="shared" si="1166"/>
        <v>06-Nov-08 Thursday 3</v>
      </c>
    </row>
    <row r="7449" spans="4:18" x14ac:dyDescent="0.35">
      <c r="D7449" s="21">
        <f t="shared" si="1167"/>
        <v>39758.124999981948</v>
      </c>
      <c r="E7449" s="21" t="b">
        <f t="shared" si="1160"/>
        <v>0</v>
      </c>
      <c r="F7449" s="21" t="b">
        <f t="shared" si="1161"/>
        <v>0</v>
      </c>
      <c r="G7449" s="20">
        <f t="shared" si="1162"/>
        <v>1</v>
      </c>
      <c r="H7449" s="20">
        <f t="shared" si="1163"/>
        <v>24</v>
      </c>
      <c r="I7449" s="20">
        <f t="shared" si="1168"/>
        <v>4</v>
      </c>
      <c r="J7449" s="21">
        <f t="shared" si="1169"/>
        <v>39758</v>
      </c>
      <c r="K7449" s="21"/>
      <c r="L7449" s="21" t="str">
        <f t="shared" si="1164"/>
        <v>Thursday</v>
      </c>
      <c r="M7449" s="20">
        <f t="shared" si="1165"/>
        <v>11</v>
      </c>
      <c r="N7449" s="19">
        <v>3802.5</v>
      </c>
      <c r="O7449" s="4">
        <f>MATCH(N7449-1,'Supply Data'!$K$12:$K$17)+1</f>
        <v>4</v>
      </c>
      <c r="P7449">
        <f>INDEX('Supply Data'!$L$12:$L$17,'Demand Data'!O7449)</f>
        <v>50</v>
      </c>
      <c r="R7449" t="str">
        <f t="shared" si="1166"/>
        <v>06-Nov-08 Thursday 4</v>
      </c>
    </row>
    <row r="7450" spans="4:18" x14ac:dyDescent="0.35">
      <c r="D7450" s="21">
        <f t="shared" si="1167"/>
        <v>39758.166666648613</v>
      </c>
      <c r="E7450" s="21" t="b">
        <f t="shared" si="1160"/>
        <v>0</v>
      </c>
      <c r="F7450" s="21" t="b">
        <f t="shared" si="1161"/>
        <v>0</v>
      </c>
      <c r="G7450" s="20">
        <f t="shared" si="1162"/>
        <v>1</v>
      </c>
      <c r="H7450" s="20">
        <f t="shared" si="1163"/>
        <v>24</v>
      </c>
      <c r="I7450" s="20">
        <f t="shared" si="1168"/>
        <v>5</v>
      </c>
      <c r="J7450" s="21">
        <f t="shared" si="1169"/>
        <v>39758</v>
      </c>
      <c r="K7450" s="21"/>
      <c r="L7450" s="21" t="str">
        <f t="shared" si="1164"/>
        <v>Thursday</v>
      </c>
      <c r="M7450" s="20">
        <f t="shared" si="1165"/>
        <v>11</v>
      </c>
      <c r="N7450" s="19">
        <v>3963</v>
      </c>
      <c r="O7450" s="4">
        <f>MATCH(N7450-1,'Supply Data'!$K$12:$K$17)+1</f>
        <v>4</v>
      </c>
      <c r="P7450">
        <f>INDEX('Supply Data'!$L$12:$L$17,'Demand Data'!O7450)</f>
        <v>50</v>
      </c>
      <c r="R7450" t="str">
        <f t="shared" si="1166"/>
        <v>06-Nov-08 Thursday 5</v>
      </c>
    </row>
    <row r="7451" spans="4:18" x14ac:dyDescent="0.35">
      <c r="D7451" s="21">
        <f t="shared" si="1167"/>
        <v>39758.208333315277</v>
      </c>
      <c r="E7451" s="21" t="b">
        <f t="shared" si="1160"/>
        <v>0</v>
      </c>
      <c r="F7451" s="21" t="b">
        <f t="shared" si="1161"/>
        <v>0</v>
      </c>
      <c r="G7451" s="20">
        <f t="shared" si="1162"/>
        <v>1</v>
      </c>
      <c r="H7451" s="20">
        <f t="shared" si="1163"/>
        <v>24</v>
      </c>
      <c r="I7451" s="20">
        <f t="shared" si="1168"/>
        <v>6</v>
      </c>
      <c r="J7451" s="21">
        <f t="shared" si="1169"/>
        <v>39758</v>
      </c>
      <c r="K7451" s="21"/>
      <c r="L7451" s="21" t="str">
        <f t="shared" si="1164"/>
        <v>Thursday</v>
      </c>
      <c r="M7451" s="20">
        <f t="shared" si="1165"/>
        <v>11</v>
      </c>
      <c r="N7451" s="19">
        <v>4081.5</v>
      </c>
      <c r="O7451" s="4">
        <f>MATCH(N7451-1,'Supply Data'!$K$12:$K$17)+1</f>
        <v>4</v>
      </c>
      <c r="P7451">
        <f>INDEX('Supply Data'!$L$12:$L$17,'Demand Data'!O7451)</f>
        <v>50</v>
      </c>
      <c r="R7451" t="str">
        <f t="shared" si="1166"/>
        <v>06-Nov-08 Thursday 6</v>
      </c>
    </row>
    <row r="7452" spans="4:18" x14ac:dyDescent="0.35">
      <c r="D7452" s="21">
        <f t="shared" si="1167"/>
        <v>39758.249999981941</v>
      </c>
      <c r="E7452" s="21" t="b">
        <f t="shared" si="1160"/>
        <v>0</v>
      </c>
      <c r="F7452" s="21" t="b">
        <f t="shared" si="1161"/>
        <v>0</v>
      </c>
      <c r="G7452" s="20">
        <f t="shared" si="1162"/>
        <v>1</v>
      </c>
      <c r="H7452" s="20">
        <f t="shared" si="1163"/>
        <v>24</v>
      </c>
      <c r="I7452" s="20">
        <f t="shared" si="1168"/>
        <v>7</v>
      </c>
      <c r="J7452" s="21">
        <f t="shared" si="1169"/>
        <v>39758</v>
      </c>
      <c r="K7452" s="21"/>
      <c r="L7452" s="21" t="str">
        <f t="shared" si="1164"/>
        <v>Thursday</v>
      </c>
      <c r="M7452" s="20">
        <f t="shared" si="1165"/>
        <v>11</v>
      </c>
      <c r="N7452" s="19">
        <v>4176</v>
      </c>
      <c r="O7452" s="4">
        <f>MATCH(N7452-1,'Supply Data'!$K$12:$K$17)+1</f>
        <v>4</v>
      </c>
      <c r="P7452">
        <f>INDEX('Supply Data'!$L$12:$L$17,'Demand Data'!O7452)</f>
        <v>50</v>
      </c>
      <c r="R7452" t="str">
        <f t="shared" si="1166"/>
        <v>06-Nov-08 Thursday 7</v>
      </c>
    </row>
    <row r="7453" spans="4:18" x14ac:dyDescent="0.35">
      <c r="D7453" s="21">
        <f t="shared" si="1167"/>
        <v>39758.291666648605</v>
      </c>
      <c r="E7453" s="21" t="b">
        <f t="shared" si="1160"/>
        <v>0</v>
      </c>
      <c r="F7453" s="21" t="b">
        <f t="shared" si="1161"/>
        <v>0</v>
      </c>
      <c r="G7453" s="20">
        <f t="shared" si="1162"/>
        <v>1</v>
      </c>
      <c r="H7453" s="20">
        <f t="shared" si="1163"/>
        <v>24</v>
      </c>
      <c r="I7453" s="20">
        <f t="shared" si="1168"/>
        <v>8</v>
      </c>
      <c r="J7453" s="21">
        <f t="shared" si="1169"/>
        <v>39758</v>
      </c>
      <c r="K7453" s="21"/>
      <c r="L7453" s="21" t="str">
        <f t="shared" si="1164"/>
        <v>Thursday</v>
      </c>
      <c r="M7453" s="20">
        <f t="shared" si="1165"/>
        <v>11</v>
      </c>
      <c r="N7453" s="19">
        <v>4728</v>
      </c>
      <c r="O7453" s="4">
        <f>MATCH(N7453-1,'Supply Data'!$K$12:$K$17)+1</f>
        <v>4</v>
      </c>
      <c r="P7453">
        <f>INDEX('Supply Data'!$L$12:$L$17,'Demand Data'!O7453)</f>
        <v>50</v>
      </c>
      <c r="R7453" t="str">
        <f t="shared" si="1166"/>
        <v>06-Nov-08 Thursday 8</v>
      </c>
    </row>
    <row r="7454" spans="4:18" x14ac:dyDescent="0.35">
      <c r="D7454" s="21">
        <f t="shared" si="1167"/>
        <v>39758.33333331527</v>
      </c>
      <c r="E7454" s="21" t="b">
        <f t="shared" si="1160"/>
        <v>0</v>
      </c>
      <c r="F7454" s="21" t="b">
        <f t="shared" si="1161"/>
        <v>0</v>
      </c>
      <c r="G7454" s="20">
        <f t="shared" si="1162"/>
        <v>1</v>
      </c>
      <c r="H7454" s="20">
        <f t="shared" si="1163"/>
        <v>24</v>
      </c>
      <c r="I7454" s="20">
        <f t="shared" si="1168"/>
        <v>9</v>
      </c>
      <c r="J7454" s="21">
        <f t="shared" si="1169"/>
        <v>39758</v>
      </c>
      <c r="K7454" s="21"/>
      <c r="L7454" s="21" t="str">
        <f t="shared" si="1164"/>
        <v>Thursday</v>
      </c>
      <c r="M7454" s="20">
        <f t="shared" si="1165"/>
        <v>11</v>
      </c>
      <c r="N7454" s="19">
        <v>5412</v>
      </c>
      <c r="O7454" s="4">
        <f>MATCH(N7454-1,'Supply Data'!$K$12:$K$17)+1</f>
        <v>5</v>
      </c>
      <c r="P7454">
        <f>INDEX('Supply Data'!$L$12:$L$17,'Demand Data'!O7454)</f>
        <v>75</v>
      </c>
      <c r="R7454" t="str">
        <f t="shared" si="1166"/>
        <v>06-Nov-08 Thursday 9</v>
      </c>
    </row>
    <row r="7455" spans="4:18" x14ac:dyDescent="0.35">
      <c r="D7455" s="21">
        <f t="shared" si="1167"/>
        <v>39758.374999981934</v>
      </c>
      <c r="E7455" s="21" t="b">
        <f t="shared" si="1160"/>
        <v>0</v>
      </c>
      <c r="F7455" s="21" t="b">
        <f t="shared" si="1161"/>
        <v>0</v>
      </c>
      <c r="G7455" s="20">
        <f t="shared" si="1162"/>
        <v>1</v>
      </c>
      <c r="H7455" s="20">
        <f t="shared" si="1163"/>
        <v>24</v>
      </c>
      <c r="I7455" s="20">
        <f t="shared" si="1168"/>
        <v>10</v>
      </c>
      <c r="J7455" s="21">
        <f t="shared" si="1169"/>
        <v>39758</v>
      </c>
      <c r="K7455" s="21"/>
      <c r="L7455" s="21" t="str">
        <f t="shared" si="1164"/>
        <v>Thursday</v>
      </c>
      <c r="M7455" s="20">
        <f t="shared" si="1165"/>
        <v>11</v>
      </c>
      <c r="N7455" s="19">
        <v>5659.5</v>
      </c>
      <c r="O7455" s="4">
        <f>MATCH(N7455-1,'Supply Data'!$K$12:$K$17)+1</f>
        <v>5</v>
      </c>
      <c r="P7455">
        <f>INDEX('Supply Data'!$L$12:$L$17,'Demand Data'!O7455)</f>
        <v>75</v>
      </c>
      <c r="R7455" t="str">
        <f t="shared" si="1166"/>
        <v>06-Nov-08 Thursday 10</v>
      </c>
    </row>
    <row r="7456" spans="4:18" x14ac:dyDescent="0.35">
      <c r="D7456" s="21">
        <f t="shared" si="1167"/>
        <v>39758.416666648598</v>
      </c>
      <c r="E7456" s="21" t="b">
        <f t="shared" si="1160"/>
        <v>0</v>
      </c>
      <c r="F7456" s="21" t="b">
        <f t="shared" si="1161"/>
        <v>0</v>
      </c>
      <c r="G7456" s="20">
        <f t="shared" si="1162"/>
        <v>1</v>
      </c>
      <c r="H7456" s="20">
        <f t="shared" si="1163"/>
        <v>24</v>
      </c>
      <c r="I7456" s="20">
        <f t="shared" si="1168"/>
        <v>11</v>
      </c>
      <c r="J7456" s="21">
        <f t="shared" si="1169"/>
        <v>39758</v>
      </c>
      <c r="K7456" s="21"/>
      <c r="L7456" s="21" t="str">
        <f t="shared" si="1164"/>
        <v>Thursday</v>
      </c>
      <c r="M7456" s="20">
        <f t="shared" si="1165"/>
        <v>11</v>
      </c>
      <c r="N7456" s="19">
        <v>5890.5</v>
      </c>
      <c r="O7456" s="4">
        <f>MATCH(N7456-1,'Supply Data'!$K$12:$K$17)+1</f>
        <v>5</v>
      </c>
      <c r="P7456">
        <f>INDEX('Supply Data'!$L$12:$L$17,'Demand Data'!O7456)</f>
        <v>75</v>
      </c>
      <c r="R7456" t="str">
        <f t="shared" si="1166"/>
        <v>06-Nov-08 Thursday 11</v>
      </c>
    </row>
    <row r="7457" spans="4:18" x14ac:dyDescent="0.35">
      <c r="D7457" s="21">
        <f t="shared" si="1167"/>
        <v>39758.458333315262</v>
      </c>
      <c r="E7457" s="21" t="b">
        <f t="shared" si="1160"/>
        <v>0</v>
      </c>
      <c r="F7457" s="21" t="b">
        <f t="shared" si="1161"/>
        <v>0</v>
      </c>
      <c r="G7457" s="20">
        <f t="shared" si="1162"/>
        <v>1</v>
      </c>
      <c r="H7457" s="20">
        <f t="shared" si="1163"/>
        <v>24</v>
      </c>
      <c r="I7457" s="20">
        <f t="shared" si="1168"/>
        <v>12</v>
      </c>
      <c r="J7457" s="21">
        <f t="shared" si="1169"/>
        <v>39758</v>
      </c>
      <c r="K7457" s="21"/>
      <c r="L7457" s="21" t="str">
        <f t="shared" si="1164"/>
        <v>Thursday</v>
      </c>
      <c r="M7457" s="20">
        <f t="shared" si="1165"/>
        <v>11</v>
      </c>
      <c r="N7457" s="19">
        <v>5691</v>
      </c>
      <c r="O7457" s="4">
        <f>MATCH(N7457-1,'Supply Data'!$K$12:$K$17)+1</f>
        <v>5</v>
      </c>
      <c r="P7457">
        <f>INDEX('Supply Data'!$L$12:$L$17,'Demand Data'!O7457)</f>
        <v>75</v>
      </c>
      <c r="R7457" t="str">
        <f t="shared" si="1166"/>
        <v>06-Nov-08 Thursday 12</v>
      </c>
    </row>
    <row r="7458" spans="4:18" x14ac:dyDescent="0.35">
      <c r="D7458" s="21">
        <f t="shared" si="1167"/>
        <v>39758.499999981927</v>
      </c>
      <c r="E7458" s="21" t="b">
        <f t="shared" si="1160"/>
        <v>0</v>
      </c>
      <c r="F7458" s="21" t="b">
        <f t="shared" si="1161"/>
        <v>0</v>
      </c>
      <c r="G7458" s="20">
        <f t="shared" si="1162"/>
        <v>1</v>
      </c>
      <c r="H7458" s="20">
        <f t="shared" si="1163"/>
        <v>24</v>
      </c>
      <c r="I7458" s="20">
        <f t="shared" si="1168"/>
        <v>13</v>
      </c>
      <c r="J7458" s="21">
        <f t="shared" si="1169"/>
        <v>39758</v>
      </c>
      <c r="K7458" s="21"/>
      <c r="L7458" s="21" t="str">
        <f t="shared" si="1164"/>
        <v>Thursday</v>
      </c>
      <c r="M7458" s="20">
        <f t="shared" si="1165"/>
        <v>11</v>
      </c>
      <c r="N7458" s="19">
        <v>5731.5</v>
      </c>
      <c r="O7458" s="4">
        <f>MATCH(N7458-1,'Supply Data'!$K$12:$K$17)+1</f>
        <v>5</v>
      </c>
      <c r="P7458">
        <f>INDEX('Supply Data'!$L$12:$L$17,'Demand Data'!O7458)</f>
        <v>75</v>
      </c>
      <c r="R7458" t="str">
        <f t="shared" si="1166"/>
        <v>06-Nov-08 Thursday 13</v>
      </c>
    </row>
    <row r="7459" spans="4:18" x14ac:dyDescent="0.35">
      <c r="D7459" s="21">
        <f t="shared" si="1167"/>
        <v>39758.541666648591</v>
      </c>
      <c r="E7459" s="21" t="b">
        <f t="shared" si="1160"/>
        <v>0</v>
      </c>
      <c r="F7459" s="21" t="b">
        <f t="shared" si="1161"/>
        <v>0</v>
      </c>
      <c r="G7459" s="20">
        <f t="shared" si="1162"/>
        <v>1</v>
      </c>
      <c r="H7459" s="20">
        <f t="shared" si="1163"/>
        <v>24</v>
      </c>
      <c r="I7459" s="20">
        <f t="shared" si="1168"/>
        <v>14</v>
      </c>
      <c r="J7459" s="21">
        <f t="shared" si="1169"/>
        <v>39758</v>
      </c>
      <c r="K7459" s="21"/>
      <c r="L7459" s="21" t="str">
        <f t="shared" si="1164"/>
        <v>Thursday</v>
      </c>
      <c r="M7459" s="20">
        <f t="shared" si="1165"/>
        <v>11</v>
      </c>
      <c r="N7459" s="19">
        <v>5778</v>
      </c>
      <c r="O7459" s="4">
        <f>MATCH(N7459-1,'Supply Data'!$K$12:$K$17)+1</f>
        <v>5</v>
      </c>
      <c r="P7459">
        <f>INDEX('Supply Data'!$L$12:$L$17,'Demand Data'!O7459)</f>
        <v>75</v>
      </c>
      <c r="R7459" t="str">
        <f t="shared" si="1166"/>
        <v>06-Nov-08 Thursday 14</v>
      </c>
    </row>
    <row r="7460" spans="4:18" x14ac:dyDescent="0.35">
      <c r="D7460" s="21">
        <f t="shared" si="1167"/>
        <v>39758.583333315255</v>
      </c>
      <c r="E7460" s="21" t="b">
        <f t="shared" si="1160"/>
        <v>0</v>
      </c>
      <c r="F7460" s="21" t="b">
        <f t="shared" si="1161"/>
        <v>0</v>
      </c>
      <c r="G7460" s="20">
        <f t="shared" si="1162"/>
        <v>1</v>
      </c>
      <c r="H7460" s="20">
        <f t="shared" si="1163"/>
        <v>24</v>
      </c>
      <c r="I7460" s="20">
        <f t="shared" si="1168"/>
        <v>15</v>
      </c>
      <c r="J7460" s="21">
        <f t="shared" si="1169"/>
        <v>39758</v>
      </c>
      <c r="K7460" s="21"/>
      <c r="L7460" s="21" t="str">
        <f t="shared" si="1164"/>
        <v>Thursday</v>
      </c>
      <c r="M7460" s="20">
        <f t="shared" si="1165"/>
        <v>11</v>
      </c>
      <c r="N7460" s="19">
        <v>5631</v>
      </c>
      <c r="O7460" s="4">
        <f>MATCH(N7460-1,'Supply Data'!$K$12:$K$17)+1</f>
        <v>5</v>
      </c>
      <c r="P7460">
        <f>INDEX('Supply Data'!$L$12:$L$17,'Demand Data'!O7460)</f>
        <v>75</v>
      </c>
      <c r="R7460" t="str">
        <f t="shared" si="1166"/>
        <v>06-Nov-08 Thursday 15</v>
      </c>
    </row>
    <row r="7461" spans="4:18" x14ac:dyDescent="0.35">
      <c r="D7461" s="21">
        <f t="shared" si="1167"/>
        <v>39758.624999981919</v>
      </c>
      <c r="E7461" s="21" t="b">
        <f t="shared" si="1160"/>
        <v>0</v>
      </c>
      <c r="F7461" s="21" t="b">
        <f t="shared" si="1161"/>
        <v>0</v>
      </c>
      <c r="G7461" s="20">
        <f t="shared" si="1162"/>
        <v>1</v>
      </c>
      <c r="H7461" s="20">
        <f t="shared" si="1163"/>
        <v>24</v>
      </c>
      <c r="I7461" s="20">
        <f t="shared" si="1168"/>
        <v>16</v>
      </c>
      <c r="J7461" s="21">
        <f t="shared" si="1169"/>
        <v>39758</v>
      </c>
      <c r="K7461" s="21"/>
      <c r="L7461" s="21" t="str">
        <f t="shared" si="1164"/>
        <v>Thursday</v>
      </c>
      <c r="M7461" s="20">
        <f t="shared" si="1165"/>
        <v>11</v>
      </c>
      <c r="N7461" s="19">
        <v>5676</v>
      </c>
      <c r="O7461" s="4">
        <f>MATCH(N7461-1,'Supply Data'!$K$12:$K$17)+1</f>
        <v>5</v>
      </c>
      <c r="P7461">
        <f>INDEX('Supply Data'!$L$12:$L$17,'Demand Data'!O7461)</f>
        <v>75</v>
      </c>
      <c r="R7461" t="str">
        <f t="shared" si="1166"/>
        <v>06-Nov-08 Thursday 16</v>
      </c>
    </row>
    <row r="7462" spans="4:18" x14ac:dyDescent="0.35">
      <c r="D7462" s="21">
        <f t="shared" si="1167"/>
        <v>39758.666666648583</v>
      </c>
      <c r="E7462" s="21" t="b">
        <f t="shared" si="1160"/>
        <v>0</v>
      </c>
      <c r="F7462" s="21" t="b">
        <f t="shared" si="1161"/>
        <v>0</v>
      </c>
      <c r="G7462" s="20">
        <f t="shared" si="1162"/>
        <v>1</v>
      </c>
      <c r="H7462" s="20">
        <f t="shared" si="1163"/>
        <v>24</v>
      </c>
      <c r="I7462" s="20">
        <f t="shared" si="1168"/>
        <v>17</v>
      </c>
      <c r="J7462" s="21">
        <f t="shared" si="1169"/>
        <v>39758</v>
      </c>
      <c r="K7462" s="21"/>
      <c r="L7462" s="21" t="str">
        <f t="shared" si="1164"/>
        <v>Thursday</v>
      </c>
      <c r="M7462" s="20">
        <f t="shared" si="1165"/>
        <v>11</v>
      </c>
      <c r="N7462" s="19">
        <v>5727</v>
      </c>
      <c r="O7462" s="4">
        <f>MATCH(N7462-1,'Supply Data'!$K$12:$K$17)+1</f>
        <v>5</v>
      </c>
      <c r="P7462">
        <f>INDEX('Supply Data'!$L$12:$L$17,'Demand Data'!O7462)</f>
        <v>75</v>
      </c>
      <c r="R7462" t="str">
        <f t="shared" si="1166"/>
        <v>06-Nov-08 Thursday 17</v>
      </c>
    </row>
    <row r="7463" spans="4:18" x14ac:dyDescent="0.35">
      <c r="D7463" s="21">
        <f t="shared" si="1167"/>
        <v>39758.708333315248</v>
      </c>
      <c r="E7463" s="21" t="b">
        <f t="shared" si="1160"/>
        <v>0</v>
      </c>
      <c r="F7463" s="21" t="b">
        <f t="shared" si="1161"/>
        <v>0</v>
      </c>
      <c r="G7463" s="20">
        <f t="shared" si="1162"/>
        <v>1</v>
      </c>
      <c r="H7463" s="20">
        <f t="shared" si="1163"/>
        <v>24</v>
      </c>
      <c r="I7463" s="20">
        <f t="shared" si="1168"/>
        <v>18</v>
      </c>
      <c r="J7463" s="21">
        <f t="shared" si="1169"/>
        <v>39758</v>
      </c>
      <c r="K7463" s="21"/>
      <c r="L7463" s="21" t="str">
        <f t="shared" si="1164"/>
        <v>Thursday</v>
      </c>
      <c r="M7463" s="20">
        <f t="shared" si="1165"/>
        <v>11</v>
      </c>
      <c r="N7463" s="19">
        <v>6103.5</v>
      </c>
      <c r="O7463" s="4">
        <f>MATCH(N7463-1,'Supply Data'!$K$12:$K$17)+1</f>
        <v>5</v>
      </c>
      <c r="P7463">
        <f>INDEX('Supply Data'!$L$12:$L$17,'Demand Data'!O7463)</f>
        <v>75</v>
      </c>
      <c r="R7463" t="str">
        <f t="shared" si="1166"/>
        <v>06-Nov-08 Thursday 18</v>
      </c>
    </row>
    <row r="7464" spans="4:18" x14ac:dyDescent="0.35">
      <c r="D7464" s="21">
        <f t="shared" si="1167"/>
        <v>39758.749999981912</v>
      </c>
      <c r="E7464" s="21" t="b">
        <f t="shared" si="1160"/>
        <v>0</v>
      </c>
      <c r="F7464" s="21" t="b">
        <f t="shared" si="1161"/>
        <v>0</v>
      </c>
      <c r="G7464" s="20">
        <f t="shared" si="1162"/>
        <v>1</v>
      </c>
      <c r="H7464" s="20">
        <f t="shared" si="1163"/>
        <v>24</v>
      </c>
      <c r="I7464" s="20">
        <f t="shared" si="1168"/>
        <v>19</v>
      </c>
      <c r="J7464" s="21">
        <f t="shared" si="1169"/>
        <v>39758</v>
      </c>
      <c r="K7464" s="21"/>
      <c r="L7464" s="21" t="str">
        <f t="shared" si="1164"/>
        <v>Thursday</v>
      </c>
      <c r="M7464" s="20">
        <f t="shared" si="1165"/>
        <v>11</v>
      </c>
      <c r="N7464" s="19">
        <v>5880</v>
      </c>
      <c r="O7464" s="4">
        <f>MATCH(N7464-1,'Supply Data'!$K$12:$K$17)+1</f>
        <v>5</v>
      </c>
      <c r="P7464">
        <f>INDEX('Supply Data'!$L$12:$L$17,'Demand Data'!O7464)</f>
        <v>75</v>
      </c>
      <c r="R7464" t="str">
        <f t="shared" si="1166"/>
        <v>06-Nov-08 Thursday 19</v>
      </c>
    </row>
    <row r="7465" spans="4:18" x14ac:dyDescent="0.35">
      <c r="D7465" s="21">
        <f t="shared" si="1167"/>
        <v>39758.791666648576</v>
      </c>
      <c r="E7465" s="21" t="b">
        <f t="shared" si="1160"/>
        <v>0</v>
      </c>
      <c r="F7465" s="21" t="b">
        <f t="shared" si="1161"/>
        <v>0</v>
      </c>
      <c r="G7465" s="20">
        <f t="shared" si="1162"/>
        <v>1</v>
      </c>
      <c r="H7465" s="20">
        <f t="shared" si="1163"/>
        <v>24</v>
      </c>
      <c r="I7465" s="20">
        <f t="shared" si="1168"/>
        <v>20</v>
      </c>
      <c r="J7465" s="21">
        <f t="shared" si="1169"/>
        <v>39758</v>
      </c>
      <c r="K7465" s="21"/>
      <c r="L7465" s="21" t="str">
        <f t="shared" si="1164"/>
        <v>Thursday</v>
      </c>
      <c r="M7465" s="20">
        <f t="shared" si="1165"/>
        <v>11</v>
      </c>
      <c r="N7465" s="19">
        <v>5611.5</v>
      </c>
      <c r="O7465" s="4">
        <f>MATCH(N7465-1,'Supply Data'!$K$12:$K$17)+1</f>
        <v>5</v>
      </c>
      <c r="P7465">
        <f>INDEX('Supply Data'!$L$12:$L$17,'Demand Data'!O7465)</f>
        <v>75</v>
      </c>
      <c r="R7465" t="str">
        <f t="shared" si="1166"/>
        <v>06-Nov-08 Thursday 20</v>
      </c>
    </row>
    <row r="7466" spans="4:18" x14ac:dyDescent="0.35">
      <c r="D7466" s="21">
        <f t="shared" si="1167"/>
        <v>39758.83333331524</v>
      </c>
      <c r="E7466" s="21" t="b">
        <f t="shared" si="1160"/>
        <v>0</v>
      </c>
      <c r="F7466" s="21" t="b">
        <f t="shared" si="1161"/>
        <v>0</v>
      </c>
      <c r="G7466" s="20">
        <f t="shared" si="1162"/>
        <v>1</v>
      </c>
      <c r="H7466" s="20">
        <f t="shared" si="1163"/>
        <v>24</v>
      </c>
      <c r="I7466" s="20">
        <f t="shared" si="1168"/>
        <v>21</v>
      </c>
      <c r="J7466" s="21">
        <f t="shared" si="1169"/>
        <v>39758</v>
      </c>
      <c r="K7466" s="21"/>
      <c r="L7466" s="21" t="str">
        <f t="shared" si="1164"/>
        <v>Thursday</v>
      </c>
      <c r="M7466" s="20">
        <f t="shared" si="1165"/>
        <v>11</v>
      </c>
      <c r="N7466" s="19">
        <v>5290.5</v>
      </c>
      <c r="O7466" s="4">
        <f>MATCH(N7466-1,'Supply Data'!$K$12:$K$17)+1</f>
        <v>5</v>
      </c>
      <c r="P7466">
        <f>INDEX('Supply Data'!$L$12:$L$17,'Demand Data'!O7466)</f>
        <v>75</v>
      </c>
      <c r="R7466" t="str">
        <f t="shared" si="1166"/>
        <v>06-Nov-08 Thursday 21</v>
      </c>
    </row>
    <row r="7467" spans="4:18" x14ac:dyDescent="0.35">
      <c r="D7467" s="21">
        <f t="shared" si="1167"/>
        <v>39758.874999981905</v>
      </c>
      <c r="E7467" s="21" t="b">
        <f t="shared" si="1160"/>
        <v>0</v>
      </c>
      <c r="F7467" s="21" t="b">
        <f t="shared" si="1161"/>
        <v>0</v>
      </c>
      <c r="G7467" s="20">
        <f t="shared" si="1162"/>
        <v>1</v>
      </c>
      <c r="H7467" s="20">
        <f t="shared" si="1163"/>
        <v>24</v>
      </c>
      <c r="I7467" s="20">
        <f t="shared" si="1168"/>
        <v>22</v>
      </c>
      <c r="J7467" s="21">
        <f t="shared" si="1169"/>
        <v>39758</v>
      </c>
      <c r="K7467" s="21"/>
      <c r="L7467" s="21" t="str">
        <f t="shared" si="1164"/>
        <v>Thursday</v>
      </c>
      <c r="M7467" s="20">
        <f t="shared" si="1165"/>
        <v>11</v>
      </c>
      <c r="N7467" s="19">
        <v>4815</v>
      </c>
      <c r="O7467" s="4">
        <f>MATCH(N7467-1,'Supply Data'!$K$12:$K$17)+1</f>
        <v>5</v>
      </c>
      <c r="P7467">
        <f>INDEX('Supply Data'!$L$12:$L$17,'Demand Data'!O7467)</f>
        <v>75</v>
      </c>
      <c r="R7467" t="str">
        <f t="shared" si="1166"/>
        <v>06-Nov-08 Thursday 22</v>
      </c>
    </row>
    <row r="7468" spans="4:18" x14ac:dyDescent="0.35">
      <c r="D7468" s="21">
        <f t="shared" si="1167"/>
        <v>39758.916666648569</v>
      </c>
      <c r="E7468" s="21" t="b">
        <f t="shared" si="1160"/>
        <v>0</v>
      </c>
      <c r="F7468" s="21" t="b">
        <f t="shared" si="1161"/>
        <v>0</v>
      </c>
      <c r="G7468" s="20">
        <f t="shared" si="1162"/>
        <v>1</v>
      </c>
      <c r="H7468" s="20">
        <f t="shared" si="1163"/>
        <v>24</v>
      </c>
      <c r="I7468" s="20">
        <f t="shared" si="1168"/>
        <v>23</v>
      </c>
      <c r="J7468" s="21">
        <f t="shared" si="1169"/>
        <v>39758</v>
      </c>
      <c r="K7468" s="21"/>
      <c r="L7468" s="21" t="str">
        <f t="shared" si="1164"/>
        <v>Thursday</v>
      </c>
      <c r="M7468" s="20">
        <f t="shared" si="1165"/>
        <v>11</v>
      </c>
      <c r="N7468" s="19">
        <v>4365</v>
      </c>
      <c r="O7468" s="4">
        <f>MATCH(N7468-1,'Supply Data'!$K$12:$K$17)+1</f>
        <v>4</v>
      </c>
      <c r="P7468">
        <f>INDEX('Supply Data'!$L$12:$L$17,'Demand Data'!O7468)</f>
        <v>50</v>
      </c>
      <c r="R7468" t="str">
        <f t="shared" si="1166"/>
        <v>06-Nov-08 Thursday 23</v>
      </c>
    </row>
    <row r="7469" spans="4:18" x14ac:dyDescent="0.35">
      <c r="D7469" s="21">
        <f t="shared" si="1167"/>
        <v>39758.958333315233</v>
      </c>
      <c r="E7469" s="21" t="b">
        <f t="shared" si="1160"/>
        <v>0</v>
      </c>
      <c r="F7469" s="21" t="b">
        <f t="shared" si="1161"/>
        <v>0</v>
      </c>
      <c r="G7469" s="20">
        <f t="shared" si="1162"/>
        <v>1</v>
      </c>
      <c r="H7469" s="20">
        <f t="shared" si="1163"/>
        <v>24</v>
      </c>
      <c r="I7469" s="20">
        <f t="shared" si="1168"/>
        <v>24</v>
      </c>
      <c r="J7469" s="21">
        <f t="shared" si="1169"/>
        <v>39758</v>
      </c>
      <c r="K7469" s="21"/>
      <c r="L7469" s="21" t="str">
        <f t="shared" si="1164"/>
        <v>Thursday</v>
      </c>
      <c r="M7469" s="20">
        <f t="shared" si="1165"/>
        <v>11</v>
      </c>
      <c r="N7469" s="19">
        <v>4131</v>
      </c>
      <c r="O7469" s="4">
        <f>MATCH(N7469-1,'Supply Data'!$K$12:$K$17)+1</f>
        <v>4</v>
      </c>
      <c r="P7469">
        <f>INDEX('Supply Data'!$L$12:$L$17,'Demand Data'!O7469)</f>
        <v>50</v>
      </c>
      <c r="R7469" t="str">
        <f t="shared" si="1166"/>
        <v>06-Nov-08 Thursday 24</v>
      </c>
    </row>
    <row r="7470" spans="4:18" x14ac:dyDescent="0.35">
      <c r="D7470" s="21">
        <f t="shared" si="1167"/>
        <v>39758.999999981897</v>
      </c>
      <c r="E7470" s="21" t="b">
        <f t="shared" si="1160"/>
        <v>0</v>
      </c>
      <c r="F7470" s="21" t="b">
        <f t="shared" si="1161"/>
        <v>0</v>
      </c>
      <c r="G7470" s="20">
        <f t="shared" si="1162"/>
        <v>1</v>
      </c>
      <c r="H7470" s="20">
        <f t="shared" si="1163"/>
        <v>24</v>
      </c>
      <c r="I7470" s="20">
        <f t="shared" si="1168"/>
        <v>1</v>
      </c>
      <c r="J7470" s="21">
        <f t="shared" si="1169"/>
        <v>39759</v>
      </c>
      <c r="K7470" s="21"/>
      <c r="L7470" s="21" t="str">
        <f t="shared" si="1164"/>
        <v>Friday</v>
      </c>
      <c r="M7470" s="20">
        <f t="shared" si="1165"/>
        <v>11</v>
      </c>
      <c r="N7470" s="19">
        <v>3990</v>
      </c>
      <c r="O7470" s="4">
        <f>MATCH(N7470-1,'Supply Data'!$K$12:$K$17)+1</f>
        <v>4</v>
      </c>
      <c r="P7470">
        <f>INDEX('Supply Data'!$L$12:$L$17,'Demand Data'!O7470)</f>
        <v>50</v>
      </c>
      <c r="R7470" t="str">
        <f t="shared" si="1166"/>
        <v>07-Nov-08 Friday 1</v>
      </c>
    </row>
    <row r="7471" spans="4:18" x14ac:dyDescent="0.35">
      <c r="D7471" s="21">
        <f t="shared" si="1167"/>
        <v>39759.041666648562</v>
      </c>
      <c r="E7471" s="21" t="b">
        <f t="shared" si="1160"/>
        <v>0</v>
      </c>
      <c r="F7471" s="21" t="b">
        <f t="shared" si="1161"/>
        <v>0</v>
      </c>
      <c r="G7471" s="20">
        <f t="shared" si="1162"/>
        <v>1</v>
      </c>
      <c r="H7471" s="20">
        <f t="shared" si="1163"/>
        <v>24</v>
      </c>
      <c r="I7471" s="20">
        <f t="shared" si="1168"/>
        <v>2</v>
      </c>
      <c r="J7471" s="21">
        <f t="shared" si="1169"/>
        <v>39759</v>
      </c>
      <c r="K7471" s="21"/>
      <c r="L7471" s="21" t="str">
        <f t="shared" si="1164"/>
        <v>Friday</v>
      </c>
      <c r="M7471" s="20">
        <f t="shared" si="1165"/>
        <v>11</v>
      </c>
      <c r="N7471" s="19">
        <v>3837</v>
      </c>
      <c r="O7471" s="4">
        <f>MATCH(N7471-1,'Supply Data'!$K$12:$K$17)+1</f>
        <v>4</v>
      </c>
      <c r="P7471">
        <f>INDEX('Supply Data'!$L$12:$L$17,'Demand Data'!O7471)</f>
        <v>50</v>
      </c>
      <c r="R7471" t="str">
        <f t="shared" si="1166"/>
        <v>07-Nov-08 Friday 2</v>
      </c>
    </row>
    <row r="7472" spans="4:18" x14ac:dyDescent="0.35">
      <c r="D7472" s="21">
        <f t="shared" si="1167"/>
        <v>39759.083333315226</v>
      </c>
      <c r="E7472" s="21" t="b">
        <f t="shared" si="1160"/>
        <v>0</v>
      </c>
      <c r="F7472" s="21" t="b">
        <f t="shared" si="1161"/>
        <v>0</v>
      </c>
      <c r="G7472" s="20">
        <f t="shared" si="1162"/>
        <v>1</v>
      </c>
      <c r="H7472" s="20">
        <f t="shared" si="1163"/>
        <v>24</v>
      </c>
      <c r="I7472" s="20">
        <f t="shared" si="1168"/>
        <v>3</v>
      </c>
      <c r="J7472" s="21">
        <f t="shared" si="1169"/>
        <v>39759</v>
      </c>
      <c r="K7472" s="21"/>
      <c r="L7472" s="21" t="str">
        <f t="shared" si="1164"/>
        <v>Friday</v>
      </c>
      <c r="M7472" s="20">
        <f t="shared" si="1165"/>
        <v>11</v>
      </c>
      <c r="N7472" s="19">
        <v>3759</v>
      </c>
      <c r="O7472" s="4">
        <f>MATCH(N7472-1,'Supply Data'!$K$12:$K$17)+1</f>
        <v>4</v>
      </c>
      <c r="P7472">
        <f>INDEX('Supply Data'!$L$12:$L$17,'Demand Data'!O7472)</f>
        <v>50</v>
      </c>
      <c r="R7472" t="str">
        <f t="shared" si="1166"/>
        <v>07-Nov-08 Friday 3</v>
      </c>
    </row>
    <row r="7473" spans="4:18" x14ac:dyDescent="0.35">
      <c r="D7473" s="21">
        <f t="shared" si="1167"/>
        <v>39759.12499998189</v>
      </c>
      <c r="E7473" s="21" t="b">
        <f t="shared" si="1160"/>
        <v>0</v>
      </c>
      <c r="F7473" s="21" t="b">
        <f t="shared" si="1161"/>
        <v>0</v>
      </c>
      <c r="G7473" s="20">
        <f t="shared" si="1162"/>
        <v>1</v>
      </c>
      <c r="H7473" s="20">
        <f t="shared" si="1163"/>
        <v>24</v>
      </c>
      <c r="I7473" s="20">
        <f t="shared" si="1168"/>
        <v>4</v>
      </c>
      <c r="J7473" s="21">
        <f t="shared" si="1169"/>
        <v>39759</v>
      </c>
      <c r="K7473" s="21"/>
      <c r="L7473" s="21" t="str">
        <f t="shared" si="1164"/>
        <v>Friday</v>
      </c>
      <c r="M7473" s="20">
        <f t="shared" si="1165"/>
        <v>11</v>
      </c>
      <c r="N7473" s="19">
        <v>3727.5</v>
      </c>
      <c r="O7473" s="4">
        <f>MATCH(N7473-1,'Supply Data'!$K$12:$K$17)+1</f>
        <v>4</v>
      </c>
      <c r="P7473">
        <f>INDEX('Supply Data'!$L$12:$L$17,'Demand Data'!O7473)</f>
        <v>50</v>
      </c>
      <c r="R7473" t="str">
        <f t="shared" si="1166"/>
        <v>07-Nov-08 Friday 4</v>
      </c>
    </row>
    <row r="7474" spans="4:18" x14ac:dyDescent="0.35">
      <c r="D7474" s="21">
        <f t="shared" si="1167"/>
        <v>39759.166666648554</v>
      </c>
      <c r="E7474" s="21" t="b">
        <f t="shared" si="1160"/>
        <v>0</v>
      </c>
      <c r="F7474" s="21" t="b">
        <f t="shared" si="1161"/>
        <v>0</v>
      </c>
      <c r="G7474" s="20">
        <f t="shared" si="1162"/>
        <v>1</v>
      </c>
      <c r="H7474" s="20">
        <f t="shared" si="1163"/>
        <v>24</v>
      </c>
      <c r="I7474" s="20">
        <f t="shared" si="1168"/>
        <v>5</v>
      </c>
      <c r="J7474" s="21">
        <f t="shared" si="1169"/>
        <v>39759</v>
      </c>
      <c r="K7474" s="21"/>
      <c r="L7474" s="21" t="str">
        <f t="shared" si="1164"/>
        <v>Friday</v>
      </c>
      <c r="M7474" s="20">
        <f t="shared" si="1165"/>
        <v>11</v>
      </c>
      <c r="N7474" s="19">
        <v>3879</v>
      </c>
      <c r="O7474" s="4">
        <f>MATCH(N7474-1,'Supply Data'!$K$12:$K$17)+1</f>
        <v>4</v>
      </c>
      <c r="P7474">
        <f>INDEX('Supply Data'!$L$12:$L$17,'Demand Data'!O7474)</f>
        <v>50</v>
      </c>
      <c r="R7474" t="str">
        <f t="shared" si="1166"/>
        <v>07-Nov-08 Friday 5</v>
      </c>
    </row>
    <row r="7475" spans="4:18" x14ac:dyDescent="0.35">
      <c r="D7475" s="21">
        <f t="shared" si="1167"/>
        <v>39759.208333315219</v>
      </c>
      <c r="E7475" s="21" t="b">
        <f t="shared" si="1160"/>
        <v>0</v>
      </c>
      <c r="F7475" s="21" t="b">
        <f t="shared" si="1161"/>
        <v>0</v>
      </c>
      <c r="G7475" s="20">
        <f t="shared" si="1162"/>
        <v>1</v>
      </c>
      <c r="H7475" s="20">
        <f t="shared" si="1163"/>
        <v>24</v>
      </c>
      <c r="I7475" s="20">
        <f t="shared" si="1168"/>
        <v>6</v>
      </c>
      <c r="J7475" s="21">
        <f t="shared" si="1169"/>
        <v>39759</v>
      </c>
      <c r="K7475" s="21"/>
      <c r="L7475" s="21" t="str">
        <f t="shared" si="1164"/>
        <v>Friday</v>
      </c>
      <c r="M7475" s="20">
        <f t="shared" si="1165"/>
        <v>11</v>
      </c>
      <c r="N7475" s="19">
        <v>4086</v>
      </c>
      <c r="O7475" s="4">
        <f>MATCH(N7475-1,'Supply Data'!$K$12:$K$17)+1</f>
        <v>4</v>
      </c>
      <c r="P7475">
        <f>INDEX('Supply Data'!$L$12:$L$17,'Demand Data'!O7475)</f>
        <v>50</v>
      </c>
      <c r="R7475" t="str">
        <f t="shared" si="1166"/>
        <v>07-Nov-08 Friday 6</v>
      </c>
    </row>
    <row r="7476" spans="4:18" x14ac:dyDescent="0.35">
      <c r="D7476" s="21">
        <f t="shared" si="1167"/>
        <v>39759.249999981883</v>
      </c>
      <c r="E7476" s="21" t="b">
        <f t="shared" si="1160"/>
        <v>0</v>
      </c>
      <c r="F7476" s="21" t="b">
        <f t="shared" si="1161"/>
        <v>0</v>
      </c>
      <c r="G7476" s="20">
        <f t="shared" si="1162"/>
        <v>1</v>
      </c>
      <c r="H7476" s="20">
        <f t="shared" si="1163"/>
        <v>24</v>
      </c>
      <c r="I7476" s="20">
        <f t="shared" si="1168"/>
        <v>7</v>
      </c>
      <c r="J7476" s="21">
        <f t="shared" si="1169"/>
        <v>39759</v>
      </c>
      <c r="K7476" s="21"/>
      <c r="L7476" s="21" t="str">
        <f t="shared" si="1164"/>
        <v>Friday</v>
      </c>
      <c r="M7476" s="20">
        <f t="shared" si="1165"/>
        <v>11</v>
      </c>
      <c r="N7476" s="19">
        <v>4210.5</v>
      </c>
      <c r="O7476" s="4">
        <f>MATCH(N7476-1,'Supply Data'!$K$12:$K$17)+1</f>
        <v>4</v>
      </c>
      <c r="P7476">
        <f>INDEX('Supply Data'!$L$12:$L$17,'Demand Data'!O7476)</f>
        <v>50</v>
      </c>
      <c r="R7476" t="str">
        <f t="shared" si="1166"/>
        <v>07-Nov-08 Friday 7</v>
      </c>
    </row>
    <row r="7477" spans="4:18" x14ac:dyDescent="0.35">
      <c r="D7477" s="21">
        <f t="shared" si="1167"/>
        <v>39759.291666648547</v>
      </c>
      <c r="E7477" s="21" t="b">
        <f t="shared" si="1160"/>
        <v>0</v>
      </c>
      <c r="F7477" s="21" t="b">
        <f t="shared" si="1161"/>
        <v>0</v>
      </c>
      <c r="G7477" s="20">
        <f t="shared" si="1162"/>
        <v>1</v>
      </c>
      <c r="H7477" s="20">
        <f t="shared" si="1163"/>
        <v>24</v>
      </c>
      <c r="I7477" s="20">
        <f t="shared" si="1168"/>
        <v>8</v>
      </c>
      <c r="J7477" s="21">
        <f t="shared" si="1169"/>
        <v>39759</v>
      </c>
      <c r="K7477" s="21"/>
      <c r="L7477" s="21" t="str">
        <f t="shared" si="1164"/>
        <v>Friday</v>
      </c>
      <c r="M7477" s="20">
        <f t="shared" si="1165"/>
        <v>11</v>
      </c>
      <c r="N7477" s="19">
        <v>4770</v>
      </c>
      <c r="O7477" s="4">
        <f>MATCH(N7477-1,'Supply Data'!$K$12:$K$17)+1</f>
        <v>4</v>
      </c>
      <c r="P7477">
        <f>INDEX('Supply Data'!$L$12:$L$17,'Demand Data'!O7477)</f>
        <v>50</v>
      </c>
      <c r="R7477" t="str">
        <f t="shared" si="1166"/>
        <v>07-Nov-08 Friday 8</v>
      </c>
    </row>
    <row r="7478" spans="4:18" x14ac:dyDescent="0.35">
      <c r="D7478" s="21">
        <f t="shared" si="1167"/>
        <v>39759.333333315211</v>
      </c>
      <c r="E7478" s="21" t="b">
        <f t="shared" si="1160"/>
        <v>0</v>
      </c>
      <c r="F7478" s="21" t="b">
        <f t="shared" si="1161"/>
        <v>0</v>
      </c>
      <c r="G7478" s="20">
        <f t="shared" si="1162"/>
        <v>1</v>
      </c>
      <c r="H7478" s="20">
        <f t="shared" si="1163"/>
        <v>24</v>
      </c>
      <c r="I7478" s="20">
        <f t="shared" si="1168"/>
        <v>9</v>
      </c>
      <c r="J7478" s="21">
        <f t="shared" si="1169"/>
        <v>39759</v>
      </c>
      <c r="K7478" s="21"/>
      <c r="L7478" s="21" t="str">
        <f t="shared" si="1164"/>
        <v>Friday</v>
      </c>
      <c r="M7478" s="20">
        <f t="shared" si="1165"/>
        <v>11</v>
      </c>
      <c r="N7478" s="19">
        <v>5155.5</v>
      </c>
      <c r="O7478" s="4">
        <f>MATCH(N7478-1,'Supply Data'!$K$12:$K$17)+1</f>
        <v>5</v>
      </c>
      <c r="P7478">
        <f>INDEX('Supply Data'!$L$12:$L$17,'Demand Data'!O7478)</f>
        <v>75</v>
      </c>
      <c r="R7478" t="str">
        <f t="shared" si="1166"/>
        <v>07-Nov-08 Friday 9</v>
      </c>
    </row>
    <row r="7479" spans="4:18" x14ac:dyDescent="0.35">
      <c r="D7479" s="21">
        <f t="shared" si="1167"/>
        <v>39759.374999981876</v>
      </c>
      <c r="E7479" s="21" t="b">
        <f t="shared" si="1160"/>
        <v>0</v>
      </c>
      <c r="F7479" s="21" t="b">
        <f t="shared" si="1161"/>
        <v>0</v>
      </c>
      <c r="G7479" s="20">
        <f t="shared" si="1162"/>
        <v>1</v>
      </c>
      <c r="H7479" s="20">
        <f t="shared" si="1163"/>
        <v>24</v>
      </c>
      <c r="I7479" s="20">
        <f t="shared" si="1168"/>
        <v>10</v>
      </c>
      <c r="J7479" s="21">
        <f t="shared" si="1169"/>
        <v>39759</v>
      </c>
      <c r="K7479" s="21"/>
      <c r="L7479" s="21" t="str">
        <f t="shared" si="1164"/>
        <v>Friday</v>
      </c>
      <c r="M7479" s="20">
        <f t="shared" si="1165"/>
        <v>11</v>
      </c>
      <c r="N7479" s="19">
        <v>5419.5</v>
      </c>
      <c r="O7479" s="4">
        <f>MATCH(N7479-1,'Supply Data'!$K$12:$K$17)+1</f>
        <v>5</v>
      </c>
      <c r="P7479">
        <f>INDEX('Supply Data'!$L$12:$L$17,'Demand Data'!O7479)</f>
        <v>75</v>
      </c>
      <c r="R7479" t="str">
        <f t="shared" si="1166"/>
        <v>07-Nov-08 Friday 10</v>
      </c>
    </row>
    <row r="7480" spans="4:18" x14ac:dyDescent="0.35">
      <c r="D7480" s="21">
        <f t="shared" si="1167"/>
        <v>39759.41666664854</v>
      </c>
      <c r="E7480" s="21" t="b">
        <f t="shared" si="1160"/>
        <v>0</v>
      </c>
      <c r="F7480" s="21" t="b">
        <f t="shared" si="1161"/>
        <v>0</v>
      </c>
      <c r="G7480" s="20">
        <f t="shared" si="1162"/>
        <v>1</v>
      </c>
      <c r="H7480" s="20">
        <f t="shared" si="1163"/>
        <v>24</v>
      </c>
      <c r="I7480" s="20">
        <f t="shared" si="1168"/>
        <v>11</v>
      </c>
      <c r="J7480" s="21">
        <f t="shared" si="1169"/>
        <v>39759</v>
      </c>
      <c r="K7480" s="21"/>
      <c r="L7480" s="21" t="str">
        <f t="shared" si="1164"/>
        <v>Friday</v>
      </c>
      <c r="M7480" s="20">
        <f t="shared" si="1165"/>
        <v>11</v>
      </c>
      <c r="N7480" s="19">
        <v>5620.5</v>
      </c>
      <c r="O7480" s="4">
        <f>MATCH(N7480-1,'Supply Data'!$K$12:$K$17)+1</f>
        <v>5</v>
      </c>
      <c r="P7480">
        <f>INDEX('Supply Data'!$L$12:$L$17,'Demand Data'!O7480)</f>
        <v>75</v>
      </c>
      <c r="R7480" t="str">
        <f t="shared" si="1166"/>
        <v>07-Nov-08 Friday 11</v>
      </c>
    </row>
    <row r="7481" spans="4:18" x14ac:dyDescent="0.35">
      <c r="D7481" s="21">
        <f t="shared" si="1167"/>
        <v>39759.458333315204</v>
      </c>
      <c r="E7481" s="21" t="b">
        <f t="shared" si="1160"/>
        <v>0</v>
      </c>
      <c r="F7481" s="21" t="b">
        <f t="shared" si="1161"/>
        <v>0</v>
      </c>
      <c r="G7481" s="20">
        <f t="shared" si="1162"/>
        <v>1</v>
      </c>
      <c r="H7481" s="20">
        <f t="shared" si="1163"/>
        <v>24</v>
      </c>
      <c r="I7481" s="20">
        <f t="shared" si="1168"/>
        <v>12</v>
      </c>
      <c r="J7481" s="21">
        <f t="shared" si="1169"/>
        <v>39759</v>
      </c>
      <c r="K7481" s="21"/>
      <c r="L7481" s="21" t="str">
        <f t="shared" si="1164"/>
        <v>Friday</v>
      </c>
      <c r="M7481" s="20">
        <f t="shared" si="1165"/>
        <v>11</v>
      </c>
      <c r="N7481" s="19">
        <v>5433</v>
      </c>
      <c r="O7481" s="4">
        <f>MATCH(N7481-1,'Supply Data'!$K$12:$K$17)+1</f>
        <v>5</v>
      </c>
      <c r="P7481">
        <f>INDEX('Supply Data'!$L$12:$L$17,'Demand Data'!O7481)</f>
        <v>75</v>
      </c>
      <c r="R7481" t="str">
        <f t="shared" si="1166"/>
        <v>07-Nov-08 Friday 12</v>
      </c>
    </row>
    <row r="7482" spans="4:18" x14ac:dyDescent="0.35">
      <c r="D7482" s="21">
        <f t="shared" si="1167"/>
        <v>39759.499999981868</v>
      </c>
      <c r="E7482" s="21" t="b">
        <f t="shared" si="1160"/>
        <v>0</v>
      </c>
      <c r="F7482" s="21" t="b">
        <f t="shared" si="1161"/>
        <v>0</v>
      </c>
      <c r="G7482" s="20">
        <f t="shared" si="1162"/>
        <v>1</v>
      </c>
      <c r="H7482" s="20">
        <f t="shared" si="1163"/>
        <v>24</v>
      </c>
      <c r="I7482" s="20">
        <f t="shared" si="1168"/>
        <v>13</v>
      </c>
      <c r="J7482" s="21">
        <f t="shared" si="1169"/>
        <v>39759</v>
      </c>
      <c r="K7482" s="21"/>
      <c r="L7482" s="21" t="str">
        <f t="shared" si="1164"/>
        <v>Friday</v>
      </c>
      <c r="M7482" s="20">
        <f t="shared" si="1165"/>
        <v>11</v>
      </c>
      <c r="N7482" s="19">
        <v>5514</v>
      </c>
      <c r="O7482" s="4">
        <f>MATCH(N7482-1,'Supply Data'!$K$12:$K$17)+1</f>
        <v>5</v>
      </c>
      <c r="P7482">
        <f>INDEX('Supply Data'!$L$12:$L$17,'Demand Data'!O7482)</f>
        <v>75</v>
      </c>
      <c r="R7482" t="str">
        <f t="shared" si="1166"/>
        <v>07-Nov-08 Friday 13</v>
      </c>
    </row>
    <row r="7483" spans="4:18" x14ac:dyDescent="0.35">
      <c r="D7483" s="21">
        <f t="shared" si="1167"/>
        <v>39759.541666648533</v>
      </c>
      <c r="E7483" s="21" t="b">
        <f t="shared" si="1160"/>
        <v>0</v>
      </c>
      <c r="F7483" s="21" t="b">
        <f t="shared" si="1161"/>
        <v>0</v>
      </c>
      <c r="G7483" s="20">
        <f t="shared" si="1162"/>
        <v>1</v>
      </c>
      <c r="H7483" s="20">
        <f t="shared" si="1163"/>
        <v>24</v>
      </c>
      <c r="I7483" s="20">
        <f t="shared" si="1168"/>
        <v>14</v>
      </c>
      <c r="J7483" s="21">
        <f t="shared" si="1169"/>
        <v>39759</v>
      </c>
      <c r="K7483" s="21"/>
      <c r="L7483" s="21" t="str">
        <f t="shared" si="1164"/>
        <v>Friday</v>
      </c>
      <c r="M7483" s="20">
        <f t="shared" si="1165"/>
        <v>11</v>
      </c>
      <c r="N7483" s="19">
        <v>5586</v>
      </c>
      <c r="O7483" s="4">
        <f>MATCH(N7483-1,'Supply Data'!$K$12:$K$17)+1</f>
        <v>5</v>
      </c>
      <c r="P7483">
        <f>INDEX('Supply Data'!$L$12:$L$17,'Demand Data'!O7483)</f>
        <v>75</v>
      </c>
      <c r="R7483" t="str">
        <f t="shared" si="1166"/>
        <v>07-Nov-08 Friday 14</v>
      </c>
    </row>
    <row r="7484" spans="4:18" x14ac:dyDescent="0.35">
      <c r="D7484" s="21">
        <f t="shared" si="1167"/>
        <v>39759.583333315197</v>
      </c>
      <c r="E7484" s="21" t="b">
        <f t="shared" si="1160"/>
        <v>0</v>
      </c>
      <c r="F7484" s="21" t="b">
        <f t="shared" si="1161"/>
        <v>0</v>
      </c>
      <c r="G7484" s="20">
        <f t="shared" si="1162"/>
        <v>1</v>
      </c>
      <c r="H7484" s="20">
        <f t="shared" si="1163"/>
        <v>24</v>
      </c>
      <c r="I7484" s="20">
        <f t="shared" si="1168"/>
        <v>15</v>
      </c>
      <c r="J7484" s="21">
        <f t="shared" si="1169"/>
        <v>39759</v>
      </c>
      <c r="K7484" s="21"/>
      <c r="L7484" s="21" t="str">
        <f t="shared" si="1164"/>
        <v>Friday</v>
      </c>
      <c r="M7484" s="20">
        <f t="shared" si="1165"/>
        <v>11</v>
      </c>
      <c r="N7484" s="19">
        <v>5427</v>
      </c>
      <c r="O7484" s="4">
        <f>MATCH(N7484-1,'Supply Data'!$K$12:$K$17)+1</f>
        <v>5</v>
      </c>
      <c r="P7484">
        <f>INDEX('Supply Data'!$L$12:$L$17,'Demand Data'!O7484)</f>
        <v>75</v>
      </c>
      <c r="R7484" t="str">
        <f t="shared" si="1166"/>
        <v>07-Nov-08 Friday 15</v>
      </c>
    </row>
    <row r="7485" spans="4:18" x14ac:dyDescent="0.35">
      <c r="D7485" s="21">
        <f t="shared" si="1167"/>
        <v>39759.624999981861</v>
      </c>
      <c r="E7485" s="21" t="b">
        <f t="shared" si="1160"/>
        <v>0</v>
      </c>
      <c r="F7485" s="21" t="b">
        <f t="shared" si="1161"/>
        <v>0</v>
      </c>
      <c r="G7485" s="20">
        <f t="shared" si="1162"/>
        <v>1</v>
      </c>
      <c r="H7485" s="20">
        <f t="shared" si="1163"/>
        <v>24</v>
      </c>
      <c r="I7485" s="20">
        <f t="shared" si="1168"/>
        <v>16</v>
      </c>
      <c r="J7485" s="21">
        <f t="shared" si="1169"/>
        <v>39759</v>
      </c>
      <c r="K7485" s="21"/>
      <c r="L7485" s="21" t="str">
        <f t="shared" si="1164"/>
        <v>Friday</v>
      </c>
      <c r="M7485" s="20">
        <f t="shared" si="1165"/>
        <v>11</v>
      </c>
      <c r="N7485" s="19">
        <v>5445</v>
      </c>
      <c r="O7485" s="4">
        <f>MATCH(N7485-1,'Supply Data'!$K$12:$K$17)+1</f>
        <v>5</v>
      </c>
      <c r="P7485">
        <f>INDEX('Supply Data'!$L$12:$L$17,'Demand Data'!O7485)</f>
        <v>75</v>
      </c>
      <c r="R7485" t="str">
        <f t="shared" si="1166"/>
        <v>07-Nov-08 Friday 16</v>
      </c>
    </row>
    <row r="7486" spans="4:18" x14ac:dyDescent="0.35">
      <c r="D7486" s="21">
        <f t="shared" si="1167"/>
        <v>39759.666666648525</v>
      </c>
      <c r="E7486" s="21" t="b">
        <f t="shared" si="1160"/>
        <v>0</v>
      </c>
      <c r="F7486" s="21" t="b">
        <f t="shared" si="1161"/>
        <v>0</v>
      </c>
      <c r="G7486" s="20">
        <f t="shared" si="1162"/>
        <v>1</v>
      </c>
      <c r="H7486" s="20">
        <f t="shared" si="1163"/>
        <v>24</v>
      </c>
      <c r="I7486" s="20">
        <f t="shared" si="1168"/>
        <v>17</v>
      </c>
      <c r="J7486" s="21">
        <f t="shared" si="1169"/>
        <v>39759</v>
      </c>
      <c r="K7486" s="21"/>
      <c r="L7486" s="21" t="str">
        <f t="shared" si="1164"/>
        <v>Friday</v>
      </c>
      <c r="M7486" s="20">
        <f t="shared" si="1165"/>
        <v>11</v>
      </c>
      <c r="N7486" s="19">
        <v>5583</v>
      </c>
      <c r="O7486" s="4">
        <f>MATCH(N7486-1,'Supply Data'!$K$12:$K$17)+1</f>
        <v>5</v>
      </c>
      <c r="P7486">
        <f>INDEX('Supply Data'!$L$12:$L$17,'Demand Data'!O7486)</f>
        <v>75</v>
      </c>
      <c r="R7486" t="str">
        <f t="shared" si="1166"/>
        <v>07-Nov-08 Friday 17</v>
      </c>
    </row>
    <row r="7487" spans="4:18" x14ac:dyDescent="0.35">
      <c r="D7487" s="21">
        <f t="shared" si="1167"/>
        <v>39759.70833331519</v>
      </c>
      <c r="E7487" s="21" t="b">
        <f t="shared" si="1160"/>
        <v>0</v>
      </c>
      <c r="F7487" s="21" t="b">
        <f t="shared" si="1161"/>
        <v>0</v>
      </c>
      <c r="G7487" s="20">
        <f t="shared" si="1162"/>
        <v>1</v>
      </c>
      <c r="H7487" s="20">
        <f t="shared" si="1163"/>
        <v>24</v>
      </c>
      <c r="I7487" s="20">
        <f t="shared" si="1168"/>
        <v>18</v>
      </c>
      <c r="J7487" s="21">
        <f t="shared" si="1169"/>
        <v>39759</v>
      </c>
      <c r="K7487" s="21"/>
      <c r="L7487" s="21" t="str">
        <f t="shared" si="1164"/>
        <v>Friday</v>
      </c>
      <c r="M7487" s="20">
        <f t="shared" si="1165"/>
        <v>11</v>
      </c>
      <c r="N7487" s="19">
        <v>6043.5</v>
      </c>
      <c r="O7487" s="4">
        <f>MATCH(N7487-1,'Supply Data'!$K$12:$K$17)+1</f>
        <v>5</v>
      </c>
      <c r="P7487">
        <f>INDEX('Supply Data'!$L$12:$L$17,'Demand Data'!O7487)</f>
        <v>75</v>
      </c>
      <c r="R7487" t="str">
        <f t="shared" si="1166"/>
        <v>07-Nov-08 Friday 18</v>
      </c>
    </row>
    <row r="7488" spans="4:18" x14ac:dyDescent="0.35">
      <c r="D7488" s="21">
        <f t="shared" si="1167"/>
        <v>39759.749999981854</v>
      </c>
      <c r="E7488" s="21" t="b">
        <f t="shared" si="1160"/>
        <v>0</v>
      </c>
      <c r="F7488" s="21" t="b">
        <f t="shared" si="1161"/>
        <v>0</v>
      </c>
      <c r="G7488" s="20">
        <f t="shared" si="1162"/>
        <v>1</v>
      </c>
      <c r="H7488" s="20">
        <f t="shared" si="1163"/>
        <v>24</v>
      </c>
      <c r="I7488" s="20">
        <f t="shared" si="1168"/>
        <v>19</v>
      </c>
      <c r="J7488" s="21">
        <f t="shared" si="1169"/>
        <v>39759</v>
      </c>
      <c r="K7488" s="21"/>
      <c r="L7488" s="21" t="str">
        <f t="shared" si="1164"/>
        <v>Friday</v>
      </c>
      <c r="M7488" s="20">
        <f t="shared" si="1165"/>
        <v>11</v>
      </c>
      <c r="N7488" s="19">
        <v>5794.5</v>
      </c>
      <c r="O7488" s="4">
        <f>MATCH(N7488-1,'Supply Data'!$K$12:$K$17)+1</f>
        <v>5</v>
      </c>
      <c r="P7488">
        <f>INDEX('Supply Data'!$L$12:$L$17,'Demand Data'!O7488)</f>
        <v>75</v>
      </c>
      <c r="R7488" t="str">
        <f t="shared" si="1166"/>
        <v>07-Nov-08 Friday 19</v>
      </c>
    </row>
    <row r="7489" spans="4:18" x14ac:dyDescent="0.35">
      <c r="D7489" s="21">
        <f t="shared" si="1167"/>
        <v>39759.791666648518</v>
      </c>
      <c r="E7489" s="21" t="b">
        <f t="shared" si="1160"/>
        <v>0</v>
      </c>
      <c r="F7489" s="21" t="b">
        <f t="shared" si="1161"/>
        <v>0</v>
      </c>
      <c r="G7489" s="20">
        <f t="shared" si="1162"/>
        <v>1</v>
      </c>
      <c r="H7489" s="20">
        <f t="shared" si="1163"/>
        <v>24</v>
      </c>
      <c r="I7489" s="20">
        <f t="shared" si="1168"/>
        <v>20</v>
      </c>
      <c r="J7489" s="21">
        <f t="shared" si="1169"/>
        <v>39759</v>
      </c>
      <c r="K7489" s="21"/>
      <c r="L7489" s="21" t="str">
        <f t="shared" si="1164"/>
        <v>Friday</v>
      </c>
      <c r="M7489" s="20">
        <f t="shared" si="1165"/>
        <v>11</v>
      </c>
      <c r="N7489" s="19">
        <v>5643</v>
      </c>
      <c r="O7489" s="4">
        <f>MATCH(N7489-1,'Supply Data'!$K$12:$K$17)+1</f>
        <v>5</v>
      </c>
      <c r="P7489">
        <f>INDEX('Supply Data'!$L$12:$L$17,'Demand Data'!O7489)</f>
        <v>75</v>
      </c>
      <c r="R7489" t="str">
        <f t="shared" si="1166"/>
        <v>07-Nov-08 Friday 20</v>
      </c>
    </row>
    <row r="7490" spans="4:18" x14ac:dyDescent="0.35">
      <c r="D7490" s="21">
        <f t="shared" si="1167"/>
        <v>39759.833333315182</v>
      </c>
      <c r="E7490" s="21" t="b">
        <f t="shared" si="1160"/>
        <v>0</v>
      </c>
      <c r="F7490" s="21" t="b">
        <f t="shared" si="1161"/>
        <v>0</v>
      </c>
      <c r="G7490" s="20">
        <f t="shared" si="1162"/>
        <v>1</v>
      </c>
      <c r="H7490" s="20">
        <f t="shared" si="1163"/>
        <v>24</v>
      </c>
      <c r="I7490" s="20">
        <f t="shared" si="1168"/>
        <v>21</v>
      </c>
      <c r="J7490" s="21">
        <f t="shared" si="1169"/>
        <v>39759</v>
      </c>
      <c r="K7490" s="21"/>
      <c r="L7490" s="21" t="str">
        <f t="shared" si="1164"/>
        <v>Friday</v>
      </c>
      <c r="M7490" s="20">
        <f t="shared" si="1165"/>
        <v>11</v>
      </c>
      <c r="N7490" s="19">
        <v>5334</v>
      </c>
      <c r="O7490" s="4">
        <f>MATCH(N7490-1,'Supply Data'!$K$12:$K$17)+1</f>
        <v>5</v>
      </c>
      <c r="P7490">
        <f>INDEX('Supply Data'!$L$12:$L$17,'Demand Data'!O7490)</f>
        <v>75</v>
      </c>
      <c r="R7490" t="str">
        <f t="shared" si="1166"/>
        <v>07-Nov-08 Friday 21</v>
      </c>
    </row>
    <row r="7491" spans="4:18" x14ac:dyDescent="0.35">
      <c r="D7491" s="21">
        <f t="shared" si="1167"/>
        <v>39759.874999981846</v>
      </c>
      <c r="E7491" s="21" t="b">
        <f t="shared" si="1160"/>
        <v>0</v>
      </c>
      <c r="F7491" s="21" t="b">
        <f t="shared" si="1161"/>
        <v>0</v>
      </c>
      <c r="G7491" s="20">
        <f t="shared" si="1162"/>
        <v>1</v>
      </c>
      <c r="H7491" s="20">
        <f t="shared" si="1163"/>
        <v>24</v>
      </c>
      <c r="I7491" s="20">
        <f t="shared" si="1168"/>
        <v>22</v>
      </c>
      <c r="J7491" s="21">
        <f t="shared" si="1169"/>
        <v>39759</v>
      </c>
      <c r="K7491" s="21"/>
      <c r="L7491" s="21" t="str">
        <f t="shared" si="1164"/>
        <v>Friday</v>
      </c>
      <c r="M7491" s="20">
        <f t="shared" si="1165"/>
        <v>11</v>
      </c>
      <c r="N7491" s="19">
        <v>4828.5</v>
      </c>
      <c r="O7491" s="4">
        <f>MATCH(N7491-1,'Supply Data'!$K$12:$K$17)+1</f>
        <v>5</v>
      </c>
      <c r="P7491">
        <f>INDEX('Supply Data'!$L$12:$L$17,'Demand Data'!O7491)</f>
        <v>75</v>
      </c>
      <c r="R7491" t="str">
        <f t="shared" si="1166"/>
        <v>07-Nov-08 Friday 22</v>
      </c>
    </row>
    <row r="7492" spans="4:18" x14ac:dyDescent="0.35">
      <c r="D7492" s="21">
        <f t="shared" si="1167"/>
        <v>39759.916666648511</v>
      </c>
      <c r="E7492" s="21" t="b">
        <f t="shared" si="1160"/>
        <v>0</v>
      </c>
      <c r="F7492" s="21" t="b">
        <f t="shared" si="1161"/>
        <v>0</v>
      </c>
      <c r="G7492" s="20">
        <f t="shared" si="1162"/>
        <v>1</v>
      </c>
      <c r="H7492" s="20">
        <f t="shared" si="1163"/>
        <v>24</v>
      </c>
      <c r="I7492" s="20">
        <f t="shared" si="1168"/>
        <v>23</v>
      </c>
      <c r="J7492" s="21">
        <f t="shared" si="1169"/>
        <v>39759</v>
      </c>
      <c r="K7492" s="21"/>
      <c r="L7492" s="21" t="str">
        <f t="shared" si="1164"/>
        <v>Friday</v>
      </c>
      <c r="M7492" s="20">
        <f t="shared" si="1165"/>
        <v>11</v>
      </c>
      <c r="N7492" s="19">
        <v>4452</v>
      </c>
      <c r="O7492" s="4">
        <f>MATCH(N7492-1,'Supply Data'!$K$12:$K$17)+1</f>
        <v>4</v>
      </c>
      <c r="P7492">
        <f>INDEX('Supply Data'!$L$12:$L$17,'Demand Data'!O7492)</f>
        <v>50</v>
      </c>
      <c r="R7492" t="str">
        <f t="shared" si="1166"/>
        <v>07-Nov-08 Friday 23</v>
      </c>
    </row>
    <row r="7493" spans="4:18" x14ac:dyDescent="0.35">
      <c r="D7493" s="21">
        <f t="shared" si="1167"/>
        <v>39759.958333315175</v>
      </c>
      <c r="E7493" s="21" t="b">
        <f t="shared" si="1160"/>
        <v>0</v>
      </c>
      <c r="F7493" s="21" t="b">
        <f t="shared" si="1161"/>
        <v>0</v>
      </c>
      <c r="G7493" s="20">
        <f t="shared" si="1162"/>
        <v>1</v>
      </c>
      <c r="H7493" s="20">
        <f t="shared" si="1163"/>
        <v>24</v>
      </c>
      <c r="I7493" s="20">
        <f t="shared" si="1168"/>
        <v>24</v>
      </c>
      <c r="J7493" s="21">
        <f t="shared" si="1169"/>
        <v>39759</v>
      </c>
      <c r="K7493" s="21"/>
      <c r="L7493" s="21" t="str">
        <f t="shared" si="1164"/>
        <v>Friday</v>
      </c>
      <c r="M7493" s="20">
        <f t="shared" si="1165"/>
        <v>11</v>
      </c>
      <c r="N7493" s="19">
        <v>4209</v>
      </c>
      <c r="O7493" s="4">
        <f>MATCH(N7493-1,'Supply Data'!$K$12:$K$17)+1</f>
        <v>4</v>
      </c>
      <c r="P7493">
        <f>INDEX('Supply Data'!$L$12:$L$17,'Demand Data'!O7493)</f>
        <v>50</v>
      </c>
      <c r="R7493" t="str">
        <f t="shared" si="1166"/>
        <v>07-Nov-08 Friday 24</v>
      </c>
    </row>
    <row r="7494" spans="4:18" x14ac:dyDescent="0.35">
      <c r="D7494" s="21">
        <f t="shared" si="1167"/>
        <v>39759.999999981839</v>
      </c>
      <c r="E7494" s="21" t="b">
        <f t="shared" ref="E7494:E7557" si="1170">D7494=$D$2</f>
        <v>0</v>
      </c>
      <c r="F7494" s="21" t="b">
        <f t="shared" ref="F7494:F7557" si="1171">D7494=$E$2</f>
        <v>0</v>
      </c>
      <c r="G7494" s="20">
        <f t="shared" si="1162"/>
        <v>1</v>
      </c>
      <c r="H7494" s="20">
        <f t="shared" si="1163"/>
        <v>24</v>
      </c>
      <c r="I7494" s="20">
        <f t="shared" si="1168"/>
        <v>1</v>
      </c>
      <c r="J7494" s="21">
        <f t="shared" si="1169"/>
        <v>39760</v>
      </c>
      <c r="K7494" s="21"/>
      <c r="L7494" s="21" t="str">
        <f t="shared" si="1164"/>
        <v>Saturday</v>
      </c>
      <c r="M7494" s="20">
        <f t="shared" si="1165"/>
        <v>11</v>
      </c>
      <c r="N7494" s="19">
        <v>4014</v>
      </c>
      <c r="O7494" s="4">
        <f>MATCH(N7494-1,'Supply Data'!$K$12:$K$17)+1</f>
        <v>4</v>
      </c>
      <c r="P7494">
        <f>INDEX('Supply Data'!$L$12:$L$17,'Demand Data'!O7494)</f>
        <v>50</v>
      </c>
      <c r="R7494" t="str">
        <f t="shared" si="1166"/>
        <v>08-Nov-08 Saturday 1</v>
      </c>
    </row>
    <row r="7495" spans="4:18" x14ac:dyDescent="0.35">
      <c r="D7495" s="21">
        <f t="shared" si="1167"/>
        <v>39760.041666648503</v>
      </c>
      <c r="E7495" s="21" t="b">
        <f t="shared" si="1170"/>
        <v>0</v>
      </c>
      <c r="F7495" s="21" t="b">
        <f t="shared" si="1171"/>
        <v>0</v>
      </c>
      <c r="G7495" s="20">
        <f t="shared" ref="G7495:G7558" si="1172">IF(E7495,2,IF(F7495,3,1))</f>
        <v>1</v>
      </c>
      <c r="H7495" s="20">
        <f t="shared" ref="H7495:H7558" si="1173">CHOOSE(G7495,24,23,25)</f>
        <v>24</v>
      </c>
      <c r="I7495" s="20">
        <f t="shared" si="1168"/>
        <v>2</v>
      </c>
      <c r="J7495" s="21">
        <f t="shared" si="1169"/>
        <v>39760</v>
      </c>
      <c r="K7495" s="21"/>
      <c r="L7495" s="21" t="str">
        <f t="shared" ref="L7495:L7558" si="1174">TEXT(J7495,"ddddd")</f>
        <v>Saturday</v>
      </c>
      <c r="M7495" s="20">
        <f t="shared" ref="M7495:M7558" si="1175">MONTH(D7495)</f>
        <v>11</v>
      </c>
      <c r="N7495" s="19">
        <v>3883.5</v>
      </c>
      <c r="O7495" s="4">
        <f>MATCH(N7495-1,'Supply Data'!$K$12:$K$17)+1</f>
        <v>4</v>
      </c>
      <c r="P7495">
        <f>INDEX('Supply Data'!$L$12:$L$17,'Demand Data'!O7495)</f>
        <v>50</v>
      </c>
      <c r="R7495" t="str">
        <f t="shared" ref="R7495:R7558" si="1176">TEXT(D7495,"dd-mmm-yy ddddd")&amp;" "&amp;I7495</f>
        <v>08-Nov-08 Saturday 2</v>
      </c>
    </row>
    <row r="7496" spans="4:18" x14ac:dyDescent="0.35">
      <c r="D7496" s="21">
        <f t="shared" ref="D7496:D7559" si="1177">D7495+1/24</f>
        <v>39760.083333315168</v>
      </c>
      <c r="E7496" s="21" t="b">
        <f t="shared" si="1170"/>
        <v>0</v>
      </c>
      <c r="F7496" s="21" t="b">
        <f t="shared" si="1171"/>
        <v>0</v>
      </c>
      <c r="G7496" s="20">
        <f t="shared" si="1172"/>
        <v>1</v>
      </c>
      <c r="H7496" s="20">
        <f t="shared" si="1173"/>
        <v>24</v>
      </c>
      <c r="I7496" s="20">
        <f t="shared" ref="I7496:I7559" si="1178">IF(I7495&gt;=H7496,1,I7495+1)</f>
        <v>3</v>
      </c>
      <c r="J7496" s="21">
        <f t="shared" ref="J7496:J7559" si="1179">IF(I7496=1,J7495+1,J7495)</f>
        <v>39760</v>
      </c>
      <c r="K7496" s="21"/>
      <c r="L7496" s="21" t="str">
        <f t="shared" si="1174"/>
        <v>Saturday</v>
      </c>
      <c r="M7496" s="20">
        <f t="shared" si="1175"/>
        <v>11</v>
      </c>
      <c r="N7496" s="19">
        <v>3855</v>
      </c>
      <c r="O7496" s="4">
        <f>MATCH(N7496-1,'Supply Data'!$K$12:$K$17)+1</f>
        <v>4</v>
      </c>
      <c r="P7496">
        <f>INDEX('Supply Data'!$L$12:$L$17,'Demand Data'!O7496)</f>
        <v>50</v>
      </c>
      <c r="R7496" t="str">
        <f t="shared" si="1176"/>
        <v>08-Nov-08 Saturday 3</v>
      </c>
    </row>
    <row r="7497" spans="4:18" x14ac:dyDescent="0.35">
      <c r="D7497" s="21">
        <f t="shared" si="1177"/>
        <v>39760.124999981832</v>
      </c>
      <c r="E7497" s="21" t="b">
        <f t="shared" si="1170"/>
        <v>0</v>
      </c>
      <c r="F7497" s="21" t="b">
        <f t="shared" si="1171"/>
        <v>0</v>
      </c>
      <c r="G7497" s="20">
        <f t="shared" si="1172"/>
        <v>1</v>
      </c>
      <c r="H7497" s="20">
        <f t="shared" si="1173"/>
        <v>24</v>
      </c>
      <c r="I7497" s="20">
        <f t="shared" si="1178"/>
        <v>4</v>
      </c>
      <c r="J7497" s="21">
        <f t="shared" si="1179"/>
        <v>39760</v>
      </c>
      <c r="K7497" s="21"/>
      <c r="L7497" s="21" t="str">
        <f t="shared" si="1174"/>
        <v>Saturday</v>
      </c>
      <c r="M7497" s="20">
        <f t="shared" si="1175"/>
        <v>11</v>
      </c>
      <c r="N7497" s="19">
        <v>3831</v>
      </c>
      <c r="O7497" s="4">
        <f>MATCH(N7497-1,'Supply Data'!$K$12:$K$17)+1</f>
        <v>4</v>
      </c>
      <c r="P7497">
        <f>INDEX('Supply Data'!$L$12:$L$17,'Demand Data'!O7497)</f>
        <v>50</v>
      </c>
      <c r="R7497" t="str">
        <f t="shared" si="1176"/>
        <v>08-Nov-08 Saturday 4</v>
      </c>
    </row>
    <row r="7498" spans="4:18" x14ac:dyDescent="0.35">
      <c r="D7498" s="21">
        <f t="shared" si="1177"/>
        <v>39760.166666648496</v>
      </c>
      <c r="E7498" s="21" t="b">
        <f t="shared" si="1170"/>
        <v>0</v>
      </c>
      <c r="F7498" s="21" t="b">
        <f t="shared" si="1171"/>
        <v>0</v>
      </c>
      <c r="G7498" s="20">
        <f t="shared" si="1172"/>
        <v>1</v>
      </c>
      <c r="H7498" s="20">
        <f t="shared" si="1173"/>
        <v>24</v>
      </c>
      <c r="I7498" s="20">
        <f t="shared" si="1178"/>
        <v>5</v>
      </c>
      <c r="J7498" s="21">
        <f t="shared" si="1179"/>
        <v>39760</v>
      </c>
      <c r="K7498" s="21"/>
      <c r="L7498" s="21" t="str">
        <f t="shared" si="1174"/>
        <v>Saturday</v>
      </c>
      <c r="M7498" s="20">
        <f t="shared" si="1175"/>
        <v>11</v>
      </c>
      <c r="N7498" s="19">
        <v>3987</v>
      </c>
      <c r="O7498" s="4">
        <f>MATCH(N7498-1,'Supply Data'!$K$12:$K$17)+1</f>
        <v>4</v>
      </c>
      <c r="P7498">
        <f>INDEX('Supply Data'!$L$12:$L$17,'Demand Data'!O7498)</f>
        <v>50</v>
      </c>
      <c r="R7498" t="str">
        <f t="shared" si="1176"/>
        <v>08-Nov-08 Saturday 5</v>
      </c>
    </row>
    <row r="7499" spans="4:18" x14ac:dyDescent="0.35">
      <c r="D7499" s="21">
        <f t="shared" si="1177"/>
        <v>39760.20833331516</v>
      </c>
      <c r="E7499" s="21" t="b">
        <f t="shared" si="1170"/>
        <v>0</v>
      </c>
      <c r="F7499" s="21" t="b">
        <f t="shared" si="1171"/>
        <v>0</v>
      </c>
      <c r="G7499" s="20">
        <f t="shared" si="1172"/>
        <v>1</v>
      </c>
      <c r="H7499" s="20">
        <f t="shared" si="1173"/>
        <v>24</v>
      </c>
      <c r="I7499" s="20">
        <f t="shared" si="1178"/>
        <v>6</v>
      </c>
      <c r="J7499" s="21">
        <f t="shared" si="1179"/>
        <v>39760</v>
      </c>
      <c r="K7499" s="21"/>
      <c r="L7499" s="21" t="str">
        <f t="shared" si="1174"/>
        <v>Saturday</v>
      </c>
      <c r="M7499" s="20">
        <f t="shared" si="1175"/>
        <v>11</v>
      </c>
      <c r="N7499" s="19">
        <v>4180.5</v>
      </c>
      <c r="O7499" s="4">
        <f>MATCH(N7499-1,'Supply Data'!$K$12:$K$17)+1</f>
        <v>4</v>
      </c>
      <c r="P7499">
        <f>INDEX('Supply Data'!$L$12:$L$17,'Demand Data'!O7499)</f>
        <v>50</v>
      </c>
      <c r="R7499" t="str">
        <f t="shared" si="1176"/>
        <v>08-Nov-08 Saturday 6</v>
      </c>
    </row>
    <row r="7500" spans="4:18" x14ac:dyDescent="0.35">
      <c r="D7500" s="21">
        <f t="shared" si="1177"/>
        <v>39760.249999981825</v>
      </c>
      <c r="E7500" s="21" t="b">
        <f t="shared" si="1170"/>
        <v>0</v>
      </c>
      <c r="F7500" s="21" t="b">
        <f t="shared" si="1171"/>
        <v>0</v>
      </c>
      <c r="G7500" s="20">
        <f t="shared" si="1172"/>
        <v>1</v>
      </c>
      <c r="H7500" s="20">
        <f t="shared" si="1173"/>
        <v>24</v>
      </c>
      <c r="I7500" s="20">
        <f t="shared" si="1178"/>
        <v>7</v>
      </c>
      <c r="J7500" s="21">
        <f t="shared" si="1179"/>
        <v>39760</v>
      </c>
      <c r="K7500" s="21"/>
      <c r="L7500" s="21" t="str">
        <f t="shared" si="1174"/>
        <v>Saturday</v>
      </c>
      <c r="M7500" s="20">
        <f t="shared" si="1175"/>
        <v>11</v>
      </c>
      <c r="N7500" s="19">
        <v>4296</v>
      </c>
      <c r="O7500" s="4">
        <f>MATCH(N7500-1,'Supply Data'!$K$12:$K$17)+1</f>
        <v>4</v>
      </c>
      <c r="P7500">
        <f>INDEX('Supply Data'!$L$12:$L$17,'Demand Data'!O7500)</f>
        <v>50</v>
      </c>
      <c r="R7500" t="str">
        <f t="shared" si="1176"/>
        <v>08-Nov-08 Saturday 7</v>
      </c>
    </row>
    <row r="7501" spans="4:18" x14ac:dyDescent="0.35">
      <c r="D7501" s="21">
        <f t="shared" si="1177"/>
        <v>39760.291666648489</v>
      </c>
      <c r="E7501" s="21" t="b">
        <f t="shared" si="1170"/>
        <v>0</v>
      </c>
      <c r="F7501" s="21" t="b">
        <f t="shared" si="1171"/>
        <v>0</v>
      </c>
      <c r="G7501" s="20">
        <f t="shared" si="1172"/>
        <v>1</v>
      </c>
      <c r="H7501" s="20">
        <f t="shared" si="1173"/>
        <v>24</v>
      </c>
      <c r="I7501" s="20">
        <f t="shared" si="1178"/>
        <v>8</v>
      </c>
      <c r="J7501" s="21">
        <f t="shared" si="1179"/>
        <v>39760</v>
      </c>
      <c r="K7501" s="21"/>
      <c r="L7501" s="21" t="str">
        <f t="shared" si="1174"/>
        <v>Saturday</v>
      </c>
      <c r="M7501" s="20">
        <f t="shared" si="1175"/>
        <v>11</v>
      </c>
      <c r="N7501" s="19">
        <v>4774.5</v>
      </c>
      <c r="O7501" s="4">
        <f>MATCH(N7501-1,'Supply Data'!$K$12:$K$17)+1</f>
        <v>4</v>
      </c>
      <c r="P7501">
        <f>INDEX('Supply Data'!$L$12:$L$17,'Demand Data'!O7501)</f>
        <v>50</v>
      </c>
      <c r="R7501" t="str">
        <f t="shared" si="1176"/>
        <v>08-Nov-08 Saturday 8</v>
      </c>
    </row>
    <row r="7502" spans="4:18" x14ac:dyDescent="0.35">
      <c r="D7502" s="21">
        <f t="shared" si="1177"/>
        <v>39760.333333315153</v>
      </c>
      <c r="E7502" s="21" t="b">
        <f t="shared" si="1170"/>
        <v>0</v>
      </c>
      <c r="F7502" s="21" t="b">
        <f t="shared" si="1171"/>
        <v>0</v>
      </c>
      <c r="G7502" s="20">
        <f t="shared" si="1172"/>
        <v>1</v>
      </c>
      <c r="H7502" s="20">
        <f t="shared" si="1173"/>
        <v>24</v>
      </c>
      <c r="I7502" s="20">
        <f t="shared" si="1178"/>
        <v>9</v>
      </c>
      <c r="J7502" s="21">
        <f t="shared" si="1179"/>
        <v>39760</v>
      </c>
      <c r="K7502" s="21"/>
      <c r="L7502" s="21" t="str">
        <f t="shared" si="1174"/>
        <v>Saturday</v>
      </c>
      <c r="M7502" s="20">
        <f t="shared" si="1175"/>
        <v>11</v>
      </c>
      <c r="N7502" s="19">
        <v>5305.5</v>
      </c>
      <c r="O7502" s="4">
        <f>MATCH(N7502-1,'Supply Data'!$K$12:$K$17)+1</f>
        <v>5</v>
      </c>
      <c r="P7502">
        <f>INDEX('Supply Data'!$L$12:$L$17,'Demand Data'!O7502)</f>
        <v>75</v>
      </c>
      <c r="R7502" t="str">
        <f t="shared" si="1176"/>
        <v>08-Nov-08 Saturday 9</v>
      </c>
    </row>
    <row r="7503" spans="4:18" x14ac:dyDescent="0.35">
      <c r="D7503" s="21">
        <f t="shared" si="1177"/>
        <v>39760.374999981817</v>
      </c>
      <c r="E7503" s="21" t="b">
        <f t="shared" si="1170"/>
        <v>0</v>
      </c>
      <c r="F7503" s="21" t="b">
        <f t="shared" si="1171"/>
        <v>0</v>
      </c>
      <c r="G7503" s="20">
        <f t="shared" si="1172"/>
        <v>1</v>
      </c>
      <c r="H7503" s="20">
        <f t="shared" si="1173"/>
        <v>24</v>
      </c>
      <c r="I7503" s="20">
        <f t="shared" si="1178"/>
        <v>10</v>
      </c>
      <c r="J7503" s="21">
        <f t="shared" si="1179"/>
        <v>39760</v>
      </c>
      <c r="K7503" s="21"/>
      <c r="L7503" s="21" t="str">
        <f t="shared" si="1174"/>
        <v>Saturday</v>
      </c>
      <c r="M7503" s="20">
        <f t="shared" si="1175"/>
        <v>11</v>
      </c>
      <c r="N7503" s="19">
        <v>5641.5</v>
      </c>
      <c r="O7503" s="4">
        <f>MATCH(N7503-1,'Supply Data'!$K$12:$K$17)+1</f>
        <v>5</v>
      </c>
      <c r="P7503">
        <f>INDEX('Supply Data'!$L$12:$L$17,'Demand Data'!O7503)</f>
        <v>75</v>
      </c>
      <c r="R7503" t="str">
        <f t="shared" si="1176"/>
        <v>08-Nov-08 Saturday 10</v>
      </c>
    </row>
    <row r="7504" spans="4:18" x14ac:dyDescent="0.35">
      <c r="D7504" s="21">
        <f t="shared" si="1177"/>
        <v>39760.416666648482</v>
      </c>
      <c r="E7504" s="21" t="b">
        <f t="shared" si="1170"/>
        <v>0</v>
      </c>
      <c r="F7504" s="21" t="b">
        <f t="shared" si="1171"/>
        <v>0</v>
      </c>
      <c r="G7504" s="20">
        <f t="shared" si="1172"/>
        <v>1</v>
      </c>
      <c r="H7504" s="20">
        <f t="shared" si="1173"/>
        <v>24</v>
      </c>
      <c r="I7504" s="20">
        <f t="shared" si="1178"/>
        <v>11</v>
      </c>
      <c r="J7504" s="21">
        <f t="shared" si="1179"/>
        <v>39760</v>
      </c>
      <c r="K7504" s="21"/>
      <c r="L7504" s="21" t="str">
        <f t="shared" si="1174"/>
        <v>Saturday</v>
      </c>
      <c r="M7504" s="20">
        <f t="shared" si="1175"/>
        <v>11</v>
      </c>
      <c r="N7504" s="19">
        <v>5838</v>
      </c>
      <c r="O7504" s="4">
        <f>MATCH(N7504-1,'Supply Data'!$K$12:$K$17)+1</f>
        <v>5</v>
      </c>
      <c r="P7504">
        <f>INDEX('Supply Data'!$L$12:$L$17,'Demand Data'!O7504)</f>
        <v>75</v>
      </c>
      <c r="R7504" t="str">
        <f t="shared" si="1176"/>
        <v>08-Nov-08 Saturday 11</v>
      </c>
    </row>
    <row r="7505" spans="4:18" x14ac:dyDescent="0.35">
      <c r="D7505" s="21">
        <f t="shared" si="1177"/>
        <v>39760.458333315146</v>
      </c>
      <c r="E7505" s="21" t="b">
        <f t="shared" si="1170"/>
        <v>0</v>
      </c>
      <c r="F7505" s="21" t="b">
        <f t="shared" si="1171"/>
        <v>0</v>
      </c>
      <c r="G7505" s="20">
        <f t="shared" si="1172"/>
        <v>1</v>
      </c>
      <c r="H7505" s="20">
        <f t="shared" si="1173"/>
        <v>24</v>
      </c>
      <c r="I7505" s="20">
        <f t="shared" si="1178"/>
        <v>12</v>
      </c>
      <c r="J7505" s="21">
        <f t="shared" si="1179"/>
        <v>39760</v>
      </c>
      <c r="K7505" s="21"/>
      <c r="L7505" s="21" t="str">
        <f t="shared" si="1174"/>
        <v>Saturday</v>
      </c>
      <c r="M7505" s="20">
        <f t="shared" si="1175"/>
        <v>11</v>
      </c>
      <c r="N7505" s="19">
        <v>5650.5</v>
      </c>
      <c r="O7505" s="4">
        <f>MATCH(N7505-1,'Supply Data'!$K$12:$K$17)+1</f>
        <v>5</v>
      </c>
      <c r="P7505">
        <f>INDEX('Supply Data'!$L$12:$L$17,'Demand Data'!O7505)</f>
        <v>75</v>
      </c>
      <c r="R7505" t="str">
        <f t="shared" si="1176"/>
        <v>08-Nov-08 Saturday 12</v>
      </c>
    </row>
    <row r="7506" spans="4:18" x14ac:dyDescent="0.35">
      <c r="D7506" s="21">
        <f t="shared" si="1177"/>
        <v>39760.49999998181</v>
      </c>
      <c r="E7506" s="21" t="b">
        <f t="shared" si="1170"/>
        <v>0</v>
      </c>
      <c r="F7506" s="21" t="b">
        <f t="shared" si="1171"/>
        <v>0</v>
      </c>
      <c r="G7506" s="20">
        <f t="shared" si="1172"/>
        <v>1</v>
      </c>
      <c r="H7506" s="20">
        <f t="shared" si="1173"/>
        <v>24</v>
      </c>
      <c r="I7506" s="20">
        <f t="shared" si="1178"/>
        <v>13</v>
      </c>
      <c r="J7506" s="21">
        <f t="shared" si="1179"/>
        <v>39760</v>
      </c>
      <c r="K7506" s="21"/>
      <c r="L7506" s="21" t="str">
        <f t="shared" si="1174"/>
        <v>Saturday</v>
      </c>
      <c r="M7506" s="20">
        <f t="shared" si="1175"/>
        <v>11</v>
      </c>
      <c r="N7506" s="19">
        <v>5661</v>
      </c>
      <c r="O7506" s="4">
        <f>MATCH(N7506-1,'Supply Data'!$K$12:$K$17)+1</f>
        <v>5</v>
      </c>
      <c r="P7506">
        <f>INDEX('Supply Data'!$L$12:$L$17,'Demand Data'!O7506)</f>
        <v>75</v>
      </c>
      <c r="R7506" t="str">
        <f t="shared" si="1176"/>
        <v>08-Nov-08 Saturday 13</v>
      </c>
    </row>
    <row r="7507" spans="4:18" x14ac:dyDescent="0.35">
      <c r="D7507" s="21">
        <f t="shared" si="1177"/>
        <v>39760.541666648474</v>
      </c>
      <c r="E7507" s="21" t="b">
        <f t="shared" si="1170"/>
        <v>0</v>
      </c>
      <c r="F7507" s="21" t="b">
        <f t="shared" si="1171"/>
        <v>0</v>
      </c>
      <c r="G7507" s="20">
        <f t="shared" si="1172"/>
        <v>1</v>
      </c>
      <c r="H7507" s="20">
        <f t="shared" si="1173"/>
        <v>24</v>
      </c>
      <c r="I7507" s="20">
        <f t="shared" si="1178"/>
        <v>14</v>
      </c>
      <c r="J7507" s="21">
        <f t="shared" si="1179"/>
        <v>39760</v>
      </c>
      <c r="K7507" s="21"/>
      <c r="L7507" s="21" t="str">
        <f t="shared" si="1174"/>
        <v>Saturday</v>
      </c>
      <c r="M7507" s="20">
        <f t="shared" si="1175"/>
        <v>11</v>
      </c>
      <c r="N7507" s="19">
        <v>5707.5</v>
      </c>
      <c r="O7507" s="4">
        <f>MATCH(N7507-1,'Supply Data'!$K$12:$K$17)+1</f>
        <v>5</v>
      </c>
      <c r="P7507">
        <f>INDEX('Supply Data'!$L$12:$L$17,'Demand Data'!O7507)</f>
        <v>75</v>
      </c>
      <c r="R7507" t="str">
        <f t="shared" si="1176"/>
        <v>08-Nov-08 Saturday 14</v>
      </c>
    </row>
    <row r="7508" spans="4:18" x14ac:dyDescent="0.35">
      <c r="D7508" s="21">
        <f t="shared" si="1177"/>
        <v>39760.583333315139</v>
      </c>
      <c r="E7508" s="21" t="b">
        <f t="shared" si="1170"/>
        <v>0</v>
      </c>
      <c r="F7508" s="21" t="b">
        <f t="shared" si="1171"/>
        <v>0</v>
      </c>
      <c r="G7508" s="20">
        <f t="shared" si="1172"/>
        <v>1</v>
      </c>
      <c r="H7508" s="20">
        <f t="shared" si="1173"/>
        <v>24</v>
      </c>
      <c r="I7508" s="20">
        <f t="shared" si="1178"/>
        <v>15</v>
      </c>
      <c r="J7508" s="21">
        <f t="shared" si="1179"/>
        <v>39760</v>
      </c>
      <c r="K7508" s="21"/>
      <c r="L7508" s="21" t="str">
        <f t="shared" si="1174"/>
        <v>Saturday</v>
      </c>
      <c r="M7508" s="20">
        <f t="shared" si="1175"/>
        <v>11</v>
      </c>
      <c r="N7508" s="19">
        <v>5640</v>
      </c>
      <c r="O7508" s="4">
        <f>MATCH(N7508-1,'Supply Data'!$K$12:$K$17)+1</f>
        <v>5</v>
      </c>
      <c r="P7508">
        <f>INDEX('Supply Data'!$L$12:$L$17,'Demand Data'!O7508)</f>
        <v>75</v>
      </c>
      <c r="R7508" t="str">
        <f t="shared" si="1176"/>
        <v>08-Nov-08 Saturday 15</v>
      </c>
    </row>
    <row r="7509" spans="4:18" x14ac:dyDescent="0.35">
      <c r="D7509" s="21">
        <f t="shared" si="1177"/>
        <v>39760.624999981803</v>
      </c>
      <c r="E7509" s="21" t="b">
        <f t="shared" si="1170"/>
        <v>0</v>
      </c>
      <c r="F7509" s="21" t="b">
        <f t="shared" si="1171"/>
        <v>0</v>
      </c>
      <c r="G7509" s="20">
        <f t="shared" si="1172"/>
        <v>1</v>
      </c>
      <c r="H7509" s="20">
        <f t="shared" si="1173"/>
        <v>24</v>
      </c>
      <c r="I7509" s="20">
        <f t="shared" si="1178"/>
        <v>16</v>
      </c>
      <c r="J7509" s="21">
        <f t="shared" si="1179"/>
        <v>39760</v>
      </c>
      <c r="K7509" s="21"/>
      <c r="L7509" s="21" t="str">
        <f t="shared" si="1174"/>
        <v>Saturday</v>
      </c>
      <c r="M7509" s="20">
        <f t="shared" si="1175"/>
        <v>11</v>
      </c>
      <c r="N7509" s="19">
        <v>5667</v>
      </c>
      <c r="O7509" s="4">
        <f>MATCH(N7509-1,'Supply Data'!$K$12:$K$17)+1</f>
        <v>5</v>
      </c>
      <c r="P7509">
        <f>INDEX('Supply Data'!$L$12:$L$17,'Demand Data'!O7509)</f>
        <v>75</v>
      </c>
      <c r="R7509" t="str">
        <f t="shared" si="1176"/>
        <v>08-Nov-08 Saturday 16</v>
      </c>
    </row>
    <row r="7510" spans="4:18" x14ac:dyDescent="0.35">
      <c r="D7510" s="21">
        <f t="shared" si="1177"/>
        <v>39760.666666648467</v>
      </c>
      <c r="E7510" s="21" t="b">
        <f t="shared" si="1170"/>
        <v>0</v>
      </c>
      <c r="F7510" s="21" t="b">
        <f t="shared" si="1171"/>
        <v>0</v>
      </c>
      <c r="G7510" s="20">
        <f t="shared" si="1172"/>
        <v>1</v>
      </c>
      <c r="H7510" s="20">
        <f t="shared" si="1173"/>
        <v>24</v>
      </c>
      <c r="I7510" s="20">
        <f t="shared" si="1178"/>
        <v>17</v>
      </c>
      <c r="J7510" s="21">
        <f t="shared" si="1179"/>
        <v>39760</v>
      </c>
      <c r="K7510" s="21"/>
      <c r="L7510" s="21" t="str">
        <f t="shared" si="1174"/>
        <v>Saturday</v>
      </c>
      <c r="M7510" s="20">
        <f t="shared" si="1175"/>
        <v>11</v>
      </c>
      <c r="N7510" s="19">
        <v>5760</v>
      </c>
      <c r="O7510" s="4">
        <f>MATCH(N7510-1,'Supply Data'!$K$12:$K$17)+1</f>
        <v>5</v>
      </c>
      <c r="P7510">
        <f>INDEX('Supply Data'!$L$12:$L$17,'Demand Data'!O7510)</f>
        <v>75</v>
      </c>
      <c r="R7510" t="str">
        <f t="shared" si="1176"/>
        <v>08-Nov-08 Saturday 17</v>
      </c>
    </row>
    <row r="7511" spans="4:18" x14ac:dyDescent="0.35">
      <c r="D7511" s="21">
        <f t="shared" si="1177"/>
        <v>39760.708333315131</v>
      </c>
      <c r="E7511" s="21" t="b">
        <f t="shared" si="1170"/>
        <v>0</v>
      </c>
      <c r="F7511" s="21" t="b">
        <f t="shared" si="1171"/>
        <v>0</v>
      </c>
      <c r="G7511" s="20">
        <f t="shared" si="1172"/>
        <v>1</v>
      </c>
      <c r="H7511" s="20">
        <f t="shared" si="1173"/>
        <v>24</v>
      </c>
      <c r="I7511" s="20">
        <f t="shared" si="1178"/>
        <v>18</v>
      </c>
      <c r="J7511" s="21">
        <f t="shared" si="1179"/>
        <v>39760</v>
      </c>
      <c r="K7511" s="21"/>
      <c r="L7511" s="21" t="str">
        <f t="shared" si="1174"/>
        <v>Saturday</v>
      </c>
      <c r="M7511" s="20">
        <f t="shared" si="1175"/>
        <v>11</v>
      </c>
      <c r="N7511" s="19">
        <v>6084</v>
      </c>
      <c r="O7511" s="4">
        <f>MATCH(N7511-1,'Supply Data'!$K$12:$K$17)+1</f>
        <v>5</v>
      </c>
      <c r="P7511">
        <f>INDEX('Supply Data'!$L$12:$L$17,'Demand Data'!O7511)</f>
        <v>75</v>
      </c>
      <c r="R7511" t="str">
        <f t="shared" si="1176"/>
        <v>08-Nov-08 Saturday 18</v>
      </c>
    </row>
    <row r="7512" spans="4:18" x14ac:dyDescent="0.35">
      <c r="D7512" s="21">
        <f t="shared" si="1177"/>
        <v>39760.749999981796</v>
      </c>
      <c r="E7512" s="21" t="b">
        <f t="shared" si="1170"/>
        <v>0</v>
      </c>
      <c r="F7512" s="21" t="b">
        <f t="shared" si="1171"/>
        <v>0</v>
      </c>
      <c r="G7512" s="20">
        <f t="shared" si="1172"/>
        <v>1</v>
      </c>
      <c r="H7512" s="20">
        <f t="shared" si="1173"/>
        <v>24</v>
      </c>
      <c r="I7512" s="20">
        <f t="shared" si="1178"/>
        <v>19</v>
      </c>
      <c r="J7512" s="21">
        <f t="shared" si="1179"/>
        <v>39760</v>
      </c>
      <c r="K7512" s="21"/>
      <c r="L7512" s="21" t="str">
        <f t="shared" si="1174"/>
        <v>Saturday</v>
      </c>
      <c r="M7512" s="20">
        <f t="shared" si="1175"/>
        <v>11</v>
      </c>
      <c r="N7512" s="19">
        <v>5782.5</v>
      </c>
      <c r="O7512" s="4">
        <f>MATCH(N7512-1,'Supply Data'!$K$12:$K$17)+1</f>
        <v>5</v>
      </c>
      <c r="P7512">
        <f>INDEX('Supply Data'!$L$12:$L$17,'Demand Data'!O7512)</f>
        <v>75</v>
      </c>
      <c r="R7512" t="str">
        <f t="shared" si="1176"/>
        <v>08-Nov-08 Saturday 19</v>
      </c>
    </row>
    <row r="7513" spans="4:18" x14ac:dyDescent="0.35">
      <c r="D7513" s="21">
        <f t="shared" si="1177"/>
        <v>39760.79166664846</v>
      </c>
      <c r="E7513" s="21" t="b">
        <f t="shared" si="1170"/>
        <v>0</v>
      </c>
      <c r="F7513" s="21" t="b">
        <f t="shared" si="1171"/>
        <v>0</v>
      </c>
      <c r="G7513" s="20">
        <f t="shared" si="1172"/>
        <v>1</v>
      </c>
      <c r="H7513" s="20">
        <f t="shared" si="1173"/>
        <v>24</v>
      </c>
      <c r="I7513" s="20">
        <f t="shared" si="1178"/>
        <v>20</v>
      </c>
      <c r="J7513" s="21">
        <f t="shared" si="1179"/>
        <v>39760</v>
      </c>
      <c r="K7513" s="21"/>
      <c r="L7513" s="21" t="str">
        <f t="shared" si="1174"/>
        <v>Saturday</v>
      </c>
      <c r="M7513" s="20">
        <f t="shared" si="1175"/>
        <v>11</v>
      </c>
      <c r="N7513" s="19">
        <v>5571</v>
      </c>
      <c r="O7513" s="4">
        <f>MATCH(N7513-1,'Supply Data'!$K$12:$K$17)+1</f>
        <v>5</v>
      </c>
      <c r="P7513">
        <f>INDEX('Supply Data'!$L$12:$L$17,'Demand Data'!O7513)</f>
        <v>75</v>
      </c>
      <c r="R7513" t="str">
        <f t="shared" si="1176"/>
        <v>08-Nov-08 Saturday 20</v>
      </c>
    </row>
    <row r="7514" spans="4:18" x14ac:dyDescent="0.35">
      <c r="D7514" s="21">
        <f t="shared" si="1177"/>
        <v>39760.833333315124</v>
      </c>
      <c r="E7514" s="21" t="b">
        <f t="shared" si="1170"/>
        <v>0</v>
      </c>
      <c r="F7514" s="21" t="b">
        <f t="shared" si="1171"/>
        <v>0</v>
      </c>
      <c r="G7514" s="20">
        <f t="shared" si="1172"/>
        <v>1</v>
      </c>
      <c r="H7514" s="20">
        <f t="shared" si="1173"/>
        <v>24</v>
      </c>
      <c r="I7514" s="20">
        <f t="shared" si="1178"/>
        <v>21</v>
      </c>
      <c r="J7514" s="21">
        <f t="shared" si="1179"/>
        <v>39760</v>
      </c>
      <c r="K7514" s="21"/>
      <c r="L7514" s="21" t="str">
        <f t="shared" si="1174"/>
        <v>Saturday</v>
      </c>
      <c r="M7514" s="20">
        <f t="shared" si="1175"/>
        <v>11</v>
      </c>
      <c r="N7514" s="19">
        <v>5119.5</v>
      </c>
      <c r="O7514" s="4">
        <f>MATCH(N7514-1,'Supply Data'!$K$12:$K$17)+1</f>
        <v>5</v>
      </c>
      <c r="P7514">
        <f>INDEX('Supply Data'!$L$12:$L$17,'Demand Data'!O7514)</f>
        <v>75</v>
      </c>
      <c r="R7514" t="str">
        <f t="shared" si="1176"/>
        <v>08-Nov-08 Saturday 21</v>
      </c>
    </row>
    <row r="7515" spans="4:18" x14ac:dyDescent="0.35">
      <c r="D7515" s="21">
        <f t="shared" si="1177"/>
        <v>39760.874999981788</v>
      </c>
      <c r="E7515" s="21" t="b">
        <f t="shared" si="1170"/>
        <v>0</v>
      </c>
      <c r="F7515" s="21" t="b">
        <f t="shared" si="1171"/>
        <v>0</v>
      </c>
      <c r="G7515" s="20">
        <f t="shared" si="1172"/>
        <v>1</v>
      </c>
      <c r="H7515" s="20">
        <f t="shared" si="1173"/>
        <v>24</v>
      </c>
      <c r="I7515" s="20">
        <f t="shared" si="1178"/>
        <v>22</v>
      </c>
      <c r="J7515" s="21">
        <f t="shared" si="1179"/>
        <v>39760</v>
      </c>
      <c r="K7515" s="21"/>
      <c r="L7515" s="21" t="str">
        <f t="shared" si="1174"/>
        <v>Saturday</v>
      </c>
      <c r="M7515" s="20">
        <f t="shared" si="1175"/>
        <v>11</v>
      </c>
      <c r="N7515" s="19">
        <v>4804.5</v>
      </c>
      <c r="O7515" s="4">
        <f>MATCH(N7515-1,'Supply Data'!$K$12:$K$17)+1</f>
        <v>5</v>
      </c>
      <c r="P7515">
        <f>INDEX('Supply Data'!$L$12:$L$17,'Demand Data'!O7515)</f>
        <v>75</v>
      </c>
      <c r="R7515" t="str">
        <f t="shared" si="1176"/>
        <v>08-Nov-08 Saturday 22</v>
      </c>
    </row>
    <row r="7516" spans="4:18" x14ac:dyDescent="0.35">
      <c r="D7516" s="21">
        <f t="shared" si="1177"/>
        <v>39760.916666648453</v>
      </c>
      <c r="E7516" s="21" t="b">
        <f t="shared" si="1170"/>
        <v>0</v>
      </c>
      <c r="F7516" s="21" t="b">
        <f t="shared" si="1171"/>
        <v>0</v>
      </c>
      <c r="G7516" s="20">
        <f t="shared" si="1172"/>
        <v>1</v>
      </c>
      <c r="H7516" s="20">
        <f t="shared" si="1173"/>
        <v>24</v>
      </c>
      <c r="I7516" s="20">
        <f t="shared" si="1178"/>
        <v>23</v>
      </c>
      <c r="J7516" s="21">
        <f t="shared" si="1179"/>
        <v>39760</v>
      </c>
      <c r="K7516" s="21"/>
      <c r="L7516" s="21" t="str">
        <f t="shared" si="1174"/>
        <v>Saturday</v>
      </c>
      <c r="M7516" s="20">
        <f t="shared" si="1175"/>
        <v>11</v>
      </c>
      <c r="N7516" s="19">
        <v>4369.5</v>
      </c>
      <c r="O7516" s="4">
        <f>MATCH(N7516-1,'Supply Data'!$K$12:$K$17)+1</f>
        <v>4</v>
      </c>
      <c r="P7516">
        <f>INDEX('Supply Data'!$L$12:$L$17,'Demand Data'!O7516)</f>
        <v>50</v>
      </c>
      <c r="R7516" t="str">
        <f t="shared" si="1176"/>
        <v>08-Nov-08 Saturday 23</v>
      </c>
    </row>
    <row r="7517" spans="4:18" x14ac:dyDescent="0.35">
      <c r="D7517" s="21">
        <f t="shared" si="1177"/>
        <v>39760.958333315117</v>
      </c>
      <c r="E7517" s="21" t="b">
        <f t="shared" si="1170"/>
        <v>0</v>
      </c>
      <c r="F7517" s="21" t="b">
        <f t="shared" si="1171"/>
        <v>0</v>
      </c>
      <c r="G7517" s="20">
        <f t="shared" si="1172"/>
        <v>1</v>
      </c>
      <c r="H7517" s="20">
        <f t="shared" si="1173"/>
        <v>24</v>
      </c>
      <c r="I7517" s="20">
        <f t="shared" si="1178"/>
        <v>24</v>
      </c>
      <c r="J7517" s="21">
        <f t="shared" si="1179"/>
        <v>39760</v>
      </c>
      <c r="K7517" s="21"/>
      <c r="L7517" s="21" t="str">
        <f t="shared" si="1174"/>
        <v>Saturday</v>
      </c>
      <c r="M7517" s="20">
        <f t="shared" si="1175"/>
        <v>11</v>
      </c>
      <c r="N7517" s="19">
        <v>4119</v>
      </c>
      <c r="O7517" s="4">
        <f>MATCH(N7517-1,'Supply Data'!$K$12:$K$17)+1</f>
        <v>4</v>
      </c>
      <c r="P7517">
        <f>INDEX('Supply Data'!$L$12:$L$17,'Demand Data'!O7517)</f>
        <v>50</v>
      </c>
      <c r="R7517" t="str">
        <f t="shared" si="1176"/>
        <v>08-Nov-08 Saturday 24</v>
      </c>
    </row>
    <row r="7518" spans="4:18" x14ac:dyDescent="0.35">
      <c r="D7518" s="21">
        <f t="shared" si="1177"/>
        <v>39760.999999981781</v>
      </c>
      <c r="E7518" s="21" t="b">
        <f t="shared" si="1170"/>
        <v>0</v>
      </c>
      <c r="F7518" s="21" t="b">
        <f t="shared" si="1171"/>
        <v>0</v>
      </c>
      <c r="G7518" s="20">
        <f t="shared" si="1172"/>
        <v>1</v>
      </c>
      <c r="H7518" s="20">
        <f t="shared" si="1173"/>
        <v>24</v>
      </c>
      <c r="I7518" s="20">
        <f t="shared" si="1178"/>
        <v>1</v>
      </c>
      <c r="J7518" s="21">
        <f t="shared" si="1179"/>
        <v>39761</v>
      </c>
      <c r="K7518" s="21"/>
      <c r="L7518" s="21" t="str">
        <f t="shared" si="1174"/>
        <v>Sunday</v>
      </c>
      <c r="M7518" s="20">
        <f t="shared" si="1175"/>
        <v>11</v>
      </c>
      <c r="N7518" s="19">
        <v>3988.5</v>
      </c>
      <c r="O7518" s="4">
        <f>MATCH(N7518-1,'Supply Data'!$K$12:$K$17)+1</f>
        <v>4</v>
      </c>
      <c r="P7518">
        <f>INDEX('Supply Data'!$L$12:$L$17,'Demand Data'!O7518)</f>
        <v>50</v>
      </c>
      <c r="R7518" t="str">
        <f t="shared" si="1176"/>
        <v>09-Nov-08 Sunday 1</v>
      </c>
    </row>
    <row r="7519" spans="4:18" x14ac:dyDescent="0.35">
      <c r="D7519" s="21">
        <f t="shared" si="1177"/>
        <v>39761.041666648445</v>
      </c>
      <c r="E7519" s="21" t="b">
        <f t="shared" si="1170"/>
        <v>0</v>
      </c>
      <c r="F7519" s="21" t="b">
        <f t="shared" si="1171"/>
        <v>0</v>
      </c>
      <c r="G7519" s="20">
        <f t="shared" si="1172"/>
        <v>1</v>
      </c>
      <c r="H7519" s="20">
        <f t="shared" si="1173"/>
        <v>24</v>
      </c>
      <c r="I7519" s="20">
        <f t="shared" si="1178"/>
        <v>2</v>
      </c>
      <c r="J7519" s="21">
        <f t="shared" si="1179"/>
        <v>39761</v>
      </c>
      <c r="K7519" s="21"/>
      <c r="L7519" s="21" t="str">
        <f t="shared" si="1174"/>
        <v>Sunday</v>
      </c>
      <c r="M7519" s="20">
        <f t="shared" si="1175"/>
        <v>11</v>
      </c>
      <c r="N7519" s="19">
        <v>3865.5</v>
      </c>
      <c r="O7519" s="4">
        <f>MATCH(N7519-1,'Supply Data'!$K$12:$K$17)+1</f>
        <v>4</v>
      </c>
      <c r="P7519">
        <f>INDEX('Supply Data'!$L$12:$L$17,'Demand Data'!O7519)</f>
        <v>50</v>
      </c>
      <c r="R7519" t="str">
        <f t="shared" si="1176"/>
        <v>09-Nov-08 Sunday 2</v>
      </c>
    </row>
    <row r="7520" spans="4:18" x14ac:dyDescent="0.35">
      <c r="D7520" s="21">
        <f t="shared" si="1177"/>
        <v>39761.083333315109</v>
      </c>
      <c r="E7520" s="21" t="b">
        <f t="shared" si="1170"/>
        <v>0</v>
      </c>
      <c r="F7520" s="21" t="b">
        <f t="shared" si="1171"/>
        <v>0</v>
      </c>
      <c r="G7520" s="20">
        <f t="shared" si="1172"/>
        <v>1</v>
      </c>
      <c r="H7520" s="20">
        <f t="shared" si="1173"/>
        <v>24</v>
      </c>
      <c r="I7520" s="20">
        <f t="shared" si="1178"/>
        <v>3</v>
      </c>
      <c r="J7520" s="21">
        <f t="shared" si="1179"/>
        <v>39761</v>
      </c>
      <c r="K7520" s="21"/>
      <c r="L7520" s="21" t="str">
        <f t="shared" si="1174"/>
        <v>Sunday</v>
      </c>
      <c r="M7520" s="20">
        <f t="shared" si="1175"/>
        <v>11</v>
      </c>
      <c r="N7520" s="19">
        <v>3783</v>
      </c>
      <c r="O7520" s="4">
        <f>MATCH(N7520-1,'Supply Data'!$K$12:$K$17)+1</f>
        <v>4</v>
      </c>
      <c r="P7520">
        <f>INDEX('Supply Data'!$L$12:$L$17,'Demand Data'!O7520)</f>
        <v>50</v>
      </c>
      <c r="R7520" t="str">
        <f t="shared" si="1176"/>
        <v>09-Nov-08 Sunday 3</v>
      </c>
    </row>
    <row r="7521" spans="4:18" x14ac:dyDescent="0.35">
      <c r="D7521" s="21">
        <f t="shared" si="1177"/>
        <v>39761.124999981774</v>
      </c>
      <c r="E7521" s="21" t="b">
        <f t="shared" si="1170"/>
        <v>0</v>
      </c>
      <c r="F7521" s="21" t="b">
        <f t="shared" si="1171"/>
        <v>0</v>
      </c>
      <c r="G7521" s="20">
        <f t="shared" si="1172"/>
        <v>1</v>
      </c>
      <c r="H7521" s="20">
        <f t="shared" si="1173"/>
        <v>24</v>
      </c>
      <c r="I7521" s="20">
        <f t="shared" si="1178"/>
        <v>4</v>
      </c>
      <c r="J7521" s="21">
        <f t="shared" si="1179"/>
        <v>39761</v>
      </c>
      <c r="K7521" s="21"/>
      <c r="L7521" s="21" t="str">
        <f t="shared" si="1174"/>
        <v>Sunday</v>
      </c>
      <c r="M7521" s="20">
        <f t="shared" si="1175"/>
        <v>11</v>
      </c>
      <c r="N7521" s="19">
        <v>3690</v>
      </c>
      <c r="O7521" s="4">
        <f>MATCH(N7521-1,'Supply Data'!$K$12:$K$17)+1</f>
        <v>4</v>
      </c>
      <c r="P7521">
        <f>INDEX('Supply Data'!$L$12:$L$17,'Demand Data'!O7521)</f>
        <v>50</v>
      </c>
      <c r="R7521" t="str">
        <f t="shared" si="1176"/>
        <v>09-Nov-08 Sunday 4</v>
      </c>
    </row>
    <row r="7522" spans="4:18" x14ac:dyDescent="0.35">
      <c r="D7522" s="21">
        <f t="shared" si="1177"/>
        <v>39761.166666648438</v>
      </c>
      <c r="E7522" s="21" t="b">
        <f t="shared" si="1170"/>
        <v>0</v>
      </c>
      <c r="F7522" s="21" t="b">
        <f t="shared" si="1171"/>
        <v>0</v>
      </c>
      <c r="G7522" s="20">
        <f t="shared" si="1172"/>
        <v>1</v>
      </c>
      <c r="H7522" s="20">
        <f t="shared" si="1173"/>
        <v>24</v>
      </c>
      <c r="I7522" s="20">
        <f t="shared" si="1178"/>
        <v>5</v>
      </c>
      <c r="J7522" s="21">
        <f t="shared" si="1179"/>
        <v>39761</v>
      </c>
      <c r="K7522" s="21"/>
      <c r="L7522" s="21" t="str">
        <f t="shared" si="1174"/>
        <v>Sunday</v>
      </c>
      <c r="M7522" s="20">
        <f t="shared" si="1175"/>
        <v>11</v>
      </c>
      <c r="N7522" s="19">
        <v>3813</v>
      </c>
      <c r="O7522" s="4">
        <f>MATCH(N7522-1,'Supply Data'!$K$12:$K$17)+1</f>
        <v>4</v>
      </c>
      <c r="P7522">
        <f>INDEX('Supply Data'!$L$12:$L$17,'Demand Data'!O7522)</f>
        <v>50</v>
      </c>
      <c r="R7522" t="str">
        <f t="shared" si="1176"/>
        <v>09-Nov-08 Sunday 5</v>
      </c>
    </row>
    <row r="7523" spans="4:18" x14ac:dyDescent="0.35">
      <c r="D7523" s="21">
        <f t="shared" si="1177"/>
        <v>39761.208333315102</v>
      </c>
      <c r="E7523" s="21" t="b">
        <f t="shared" si="1170"/>
        <v>0</v>
      </c>
      <c r="F7523" s="21" t="b">
        <f t="shared" si="1171"/>
        <v>0</v>
      </c>
      <c r="G7523" s="20">
        <f t="shared" si="1172"/>
        <v>1</v>
      </c>
      <c r="H7523" s="20">
        <f t="shared" si="1173"/>
        <v>24</v>
      </c>
      <c r="I7523" s="20">
        <f t="shared" si="1178"/>
        <v>6</v>
      </c>
      <c r="J7523" s="21">
        <f t="shared" si="1179"/>
        <v>39761</v>
      </c>
      <c r="K7523" s="21"/>
      <c r="L7523" s="21" t="str">
        <f t="shared" si="1174"/>
        <v>Sunday</v>
      </c>
      <c r="M7523" s="20">
        <f t="shared" si="1175"/>
        <v>11</v>
      </c>
      <c r="N7523" s="19">
        <v>3804</v>
      </c>
      <c r="O7523" s="4">
        <f>MATCH(N7523-1,'Supply Data'!$K$12:$K$17)+1</f>
        <v>4</v>
      </c>
      <c r="P7523">
        <f>INDEX('Supply Data'!$L$12:$L$17,'Demand Data'!O7523)</f>
        <v>50</v>
      </c>
      <c r="R7523" t="str">
        <f t="shared" si="1176"/>
        <v>09-Nov-08 Sunday 6</v>
      </c>
    </row>
    <row r="7524" spans="4:18" x14ac:dyDescent="0.35">
      <c r="D7524" s="21">
        <f t="shared" si="1177"/>
        <v>39761.249999981766</v>
      </c>
      <c r="E7524" s="21" t="b">
        <f t="shared" si="1170"/>
        <v>0</v>
      </c>
      <c r="F7524" s="21" t="b">
        <f t="shared" si="1171"/>
        <v>0</v>
      </c>
      <c r="G7524" s="20">
        <f t="shared" si="1172"/>
        <v>1</v>
      </c>
      <c r="H7524" s="20">
        <f t="shared" si="1173"/>
        <v>24</v>
      </c>
      <c r="I7524" s="20">
        <f t="shared" si="1178"/>
        <v>7</v>
      </c>
      <c r="J7524" s="21">
        <f t="shared" si="1179"/>
        <v>39761</v>
      </c>
      <c r="K7524" s="21"/>
      <c r="L7524" s="21" t="str">
        <f t="shared" si="1174"/>
        <v>Sunday</v>
      </c>
      <c r="M7524" s="20">
        <f t="shared" si="1175"/>
        <v>11</v>
      </c>
      <c r="N7524" s="19">
        <v>3907.5</v>
      </c>
      <c r="O7524" s="4">
        <f>MATCH(N7524-1,'Supply Data'!$K$12:$K$17)+1</f>
        <v>4</v>
      </c>
      <c r="P7524">
        <f>INDEX('Supply Data'!$L$12:$L$17,'Demand Data'!O7524)</f>
        <v>50</v>
      </c>
      <c r="R7524" t="str">
        <f t="shared" si="1176"/>
        <v>09-Nov-08 Sunday 7</v>
      </c>
    </row>
    <row r="7525" spans="4:18" x14ac:dyDescent="0.35">
      <c r="D7525" s="21">
        <f t="shared" si="1177"/>
        <v>39761.291666648431</v>
      </c>
      <c r="E7525" s="21" t="b">
        <f t="shared" si="1170"/>
        <v>0</v>
      </c>
      <c r="F7525" s="21" t="b">
        <f t="shared" si="1171"/>
        <v>0</v>
      </c>
      <c r="G7525" s="20">
        <f t="shared" si="1172"/>
        <v>1</v>
      </c>
      <c r="H7525" s="20">
        <f t="shared" si="1173"/>
        <v>24</v>
      </c>
      <c r="I7525" s="20">
        <f t="shared" si="1178"/>
        <v>8</v>
      </c>
      <c r="J7525" s="21">
        <f t="shared" si="1179"/>
        <v>39761</v>
      </c>
      <c r="K7525" s="21"/>
      <c r="L7525" s="21" t="str">
        <f t="shared" si="1174"/>
        <v>Sunday</v>
      </c>
      <c r="M7525" s="20">
        <f t="shared" si="1175"/>
        <v>11</v>
      </c>
      <c r="N7525" s="19">
        <v>4369.5</v>
      </c>
      <c r="O7525" s="4">
        <f>MATCH(N7525-1,'Supply Data'!$K$12:$K$17)+1</f>
        <v>4</v>
      </c>
      <c r="P7525">
        <f>INDEX('Supply Data'!$L$12:$L$17,'Demand Data'!O7525)</f>
        <v>50</v>
      </c>
      <c r="R7525" t="str">
        <f t="shared" si="1176"/>
        <v>09-Nov-08 Sunday 8</v>
      </c>
    </row>
    <row r="7526" spans="4:18" x14ac:dyDescent="0.35">
      <c r="D7526" s="21">
        <f t="shared" si="1177"/>
        <v>39761.333333315095</v>
      </c>
      <c r="E7526" s="21" t="b">
        <f t="shared" si="1170"/>
        <v>0</v>
      </c>
      <c r="F7526" s="21" t="b">
        <f t="shared" si="1171"/>
        <v>0</v>
      </c>
      <c r="G7526" s="20">
        <f t="shared" si="1172"/>
        <v>1</v>
      </c>
      <c r="H7526" s="20">
        <f t="shared" si="1173"/>
        <v>24</v>
      </c>
      <c r="I7526" s="20">
        <f t="shared" si="1178"/>
        <v>9</v>
      </c>
      <c r="J7526" s="21">
        <f t="shared" si="1179"/>
        <v>39761</v>
      </c>
      <c r="K7526" s="21"/>
      <c r="L7526" s="21" t="str">
        <f t="shared" si="1174"/>
        <v>Sunday</v>
      </c>
      <c r="M7526" s="20">
        <f t="shared" si="1175"/>
        <v>11</v>
      </c>
      <c r="N7526" s="19">
        <v>4908</v>
      </c>
      <c r="O7526" s="4">
        <f>MATCH(N7526-1,'Supply Data'!$K$12:$K$17)+1</f>
        <v>5</v>
      </c>
      <c r="P7526">
        <f>INDEX('Supply Data'!$L$12:$L$17,'Demand Data'!O7526)</f>
        <v>75</v>
      </c>
      <c r="R7526" t="str">
        <f t="shared" si="1176"/>
        <v>09-Nov-08 Sunday 9</v>
      </c>
    </row>
    <row r="7527" spans="4:18" x14ac:dyDescent="0.35">
      <c r="D7527" s="21">
        <f t="shared" si="1177"/>
        <v>39761.374999981759</v>
      </c>
      <c r="E7527" s="21" t="b">
        <f t="shared" si="1170"/>
        <v>0</v>
      </c>
      <c r="F7527" s="21" t="b">
        <f t="shared" si="1171"/>
        <v>0</v>
      </c>
      <c r="G7527" s="20">
        <f t="shared" si="1172"/>
        <v>1</v>
      </c>
      <c r="H7527" s="20">
        <f t="shared" si="1173"/>
        <v>24</v>
      </c>
      <c r="I7527" s="20">
        <f t="shared" si="1178"/>
        <v>10</v>
      </c>
      <c r="J7527" s="21">
        <f t="shared" si="1179"/>
        <v>39761</v>
      </c>
      <c r="K7527" s="21"/>
      <c r="L7527" s="21" t="str">
        <f t="shared" si="1174"/>
        <v>Sunday</v>
      </c>
      <c r="M7527" s="20">
        <f t="shared" si="1175"/>
        <v>11</v>
      </c>
      <c r="N7527" s="19">
        <v>5319</v>
      </c>
      <c r="O7527" s="4">
        <f>MATCH(N7527-1,'Supply Data'!$K$12:$K$17)+1</f>
        <v>5</v>
      </c>
      <c r="P7527">
        <f>INDEX('Supply Data'!$L$12:$L$17,'Demand Data'!O7527)</f>
        <v>75</v>
      </c>
      <c r="R7527" t="str">
        <f t="shared" si="1176"/>
        <v>09-Nov-08 Sunday 10</v>
      </c>
    </row>
    <row r="7528" spans="4:18" x14ac:dyDescent="0.35">
      <c r="D7528" s="21">
        <f t="shared" si="1177"/>
        <v>39761.416666648423</v>
      </c>
      <c r="E7528" s="21" t="b">
        <f t="shared" si="1170"/>
        <v>0</v>
      </c>
      <c r="F7528" s="21" t="b">
        <f t="shared" si="1171"/>
        <v>0</v>
      </c>
      <c r="G7528" s="20">
        <f t="shared" si="1172"/>
        <v>1</v>
      </c>
      <c r="H7528" s="20">
        <f t="shared" si="1173"/>
        <v>24</v>
      </c>
      <c r="I7528" s="20">
        <f t="shared" si="1178"/>
        <v>11</v>
      </c>
      <c r="J7528" s="21">
        <f t="shared" si="1179"/>
        <v>39761</v>
      </c>
      <c r="K7528" s="21"/>
      <c r="L7528" s="21" t="str">
        <f t="shared" si="1174"/>
        <v>Sunday</v>
      </c>
      <c r="M7528" s="20">
        <f t="shared" si="1175"/>
        <v>11</v>
      </c>
      <c r="N7528" s="19">
        <v>5578.5</v>
      </c>
      <c r="O7528" s="4">
        <f>MATCH(N7528-1,'Supply Data'!$K$12:$K$17)+1</f>
        <v>5</v>
      </c>
      <c r="P7528">
        <f>INDEX('Supply Data'!$L$12:$L$17,'Demand Data'!O7528)</f>
        <v>75</v>
      </c>
      <c r="R7528" t="str">
        <f t="shared" si="1176"/>
        <v>09-Nov-08 Sunday 11</v>
      </c>
    </row>
    <row r="7529" spans="4:18" x14ac:dyDescent="0.35">
      <c r="D7529" s="21">
        <f t="shared" si="1177"/>
        <v>39761.458333315088</v>
      </c>
      <c r="E7529" s="21" t="b">
        <f t="shared" si="1170"/>
        <v>0</v>
      </c>
      <c r="F7529" s="21" t="b">
        <f t="shared" si="1171"/>
        <v>0</v>
      </c>
      <c r="G7529" s="20">
        <f t="shared" si="1172"/>
        <v>1</v>
      </c>
      <c r="H7529" s="20">
        <f t="shared" si="1173"/>
        <v>24</v>
      </c>
      <c r="I7529" s="20">
        <f t="shared" si="1178"/>
        <v>12</v>
      </c>
      <c r="J7529" s="21">
        <f t="shared" si="1179"/>
        <v>39761</v>
      </c>
      <c r="K7529" s="21"/>
      <c r="L7529" s="21" t="str">
        <f t="shared" si="1174"/>
        <v>Sunday</v>
      </c>
      <c r="M7529" s="20">
        <f t="shared" si="1175"/>
        <v>11</v>
      </c>
      <c r="N7529" s="19">
        <v>5271</v>
      </c>
      <c r="O7529" s="4">
        <f>MATCH(N7529-1,'Supply Data'!$K$12:$K$17)+1</f>
        <v>5</v>
      </c>
      <c r="P7529">
        <f>INDEX('Supply Data'!$L$12:$L$17,'Demand Data'!O7529)</f>
        <v>75</v>
      </c>
      <c r="R7529" t="str">
        <f t="shared" si="1176"/>
        <v>09-Nov-08 Sunday 12</v>
      </c>
    </row>
    <row r="7530" spans="4:18" x14ac:dyDescent="0.35">
      <c r="D7530" s="21">
        <f t="shared" si="1177"/>
        <v>39761.499999981752</v>
      </c>
      <c r="E7530" s="21" t="b">
        <f t="shared" si="1170"/>
        <v>0</v>
      </c>
      <c r="F7530" s="21" t="b">
        <f t="shared" si="1171"/>
        <v>0</v>
      </c>
      <c r="G7530" s="20">
        <f t="shared" si="1172"/>
        <v>1</v>
      </c>
      <c r="H7530" s="20">
        <f t="shared" si="1173"/>
        <v>24</v>
      </c>
      <c r="I7530" s="20">
        <f t="shared" si="1178"/>
        <v>13</v>
      </c>
      <c r="J7530" s="21">
        <f t="shared" si="1179"/>
        <v>39761</v>
      </c>
      <c r="K7530" s="21"/>
      <c r="L7530" s="21" t="str">
        <f t="shared" si="1174"/>
        <v>Sunday</v>
      </c>
      <c r="M7530" s="20">
        <f t="shared" si="1175"/>
        <v>11</v>
      </c>
      <c r="N7530" s="19">
        <v>5287.5</v>
      </c>
      <c r="O7530" s="4">
        <f>MATCH(N7530-1,'Supply Data'!$K$12:$K$17)+1</f>
        <v>5</v>
      </c>
      <c r="P7530">
        <f>INDEX('Supply Data'!$L$12:$L$17,'Demand Data'!O7530)</f>
        <v>75</v>
      </c>
      <c r="R7530" t="str">
        <f t="shared" si="1176"/>
        <v>09-Nov-08 Sunday 13</v>
      </c>
    </row>
    <row r="7531" spans="4:18" x14ac:dyDescent="0.35">
      <c r="D7531" s="21">
        <f t="shared" si="1177"/>
        <v>39761.541666648416</v>
      </c>
      <c r="E7531" s="21" t="b">
        <f t="shared" si="1170"/>
        <v>0</v>
      </c>
      <c r="F7531" s="21" t="b">
        <f t="shared" si="1171"/>
        <v>0</v>
      </c>
      <c r="G7531" s="20">
        <f t="shared" si="1172"/>
        <v>1</v>
      </c>
      <c r="H7531" s="20">
        <f t="shared" si="1173"/>
        <v>24</v>
      </c>
      <c r="I7531" s="20">
        <f t="shared" si="1178"/>
        <v>14</v>
      </c>
      <c r="J7531" s="21">
        <f t="shared" si="1179"/>
        <v>39761</v>
      </c>
      <c r="K7531" s="21"/>
      <c r="L7531" s="21" t="str">
        <f t="shared" si="1174"/>
        <v>Sunday</v>
      </c>
      <c r="M7531" s="20">
        <f t="shared" si="1175"/>
        <v>11</v>
      </c>
      <c r="N7531" s="19">
        <v>5311.5</v>
      </c>
      <c r="O7531" s="4">
        <f>MATCH(N7531-1,'Supply Data'!$K$12:$K$17)+1</f>
        <v>5</v>
      </c>
      <c r="P7531">
        <f>INDEX('Supply Data'!$L$12:$L$17,'Demand Data'!O7531)</f>
        <v>75</v>
      </c>
      <c r="R7531" t="str">
        <f t="shared" si="1176"/>
        <v>09-Nov-08 Sunday 14</v>
      </c>
    </row>
    <row r="7532" spans="4:18" x14ac:dyDescent="0.35">
      <c r="D7532" s="21">
        <f t="shared" si="1177"/>
        <v>39761.58333331508</v>
      </c>
      <c r="E7532" s="21" t="b">
        <f t="shared" si="1170"/>
        <v>0</v>
      </c>
      <c r="F7532" s="21" t="b">
        <f t="shared" si="1171"/>
        <v>0</v>
      </c>
      <c r="G7532" s="20">
        <f t="shared" si="1172"/>
        <v>1</v>
      </c>
      <c r="H7532" s="20">
        <f t="shared" si="1173"/>
        <v>24</v>
      </c>
      <c r="I7532" s="20">
        <f t="shared" si="1178"/>
        <v>15</v>
      </c>
      <c r="J7532" s="21">
        <f t="shared" si="1179"/>
        <v>39761</v>
      </c>
      <c r="K7532" s="21"/>
      <c r="L7532" s="21" t="str">
        <f t="shared" si="1174"/>
        <v>Sunday</v>
      </c>
      <c r="M7532" s="20">
        <f t="shared" si="1175"/>
        <v>11</v>
      </c>
      <c r="N7532" s="19">
        <v>5224.5</v>
      </c>
      <c r="O7532" s="4">
        <f>MATCH(N7532-1,'Supply Data'!$K$12:$K$17)+1</f>
        <v>5</v>
      </c>
      <c r="P7532">
        <f>INDEX('Supply Data'!$L$12:$L$17,'Demand Data'!O7532)</f>
        <v>75</v>
      </c>
      <c r="R7532" t="str">
        <f t="shared" si="1176"/>
        <v>09-Nov-08 Sunday 15</v>
      </c>
    </row>
    <row r="7533" spans="4:18" x14ac:dyDescent="0.35">
      <c r="D7533" s="21">
        <f t="shared" si="1177"/>
        <v>39761.624999981745</v>
      </c>
      <c r="E7533" s="21" t="b">
        <f t="shared" si="1170"/>
        <v>0</v>
      </c>
      <c r="F7533" s="21" t="b">
        <f t="shared" si="1171"/>
        <v>0</v>
      </c>
      <c r="G7533" s="20">
        <f t="shared" si="1172"/>
        <v>1</v>
      </c>
      <c r="H7533" s="20">
        <f t="shared" si="1173"/>
        <v>24</v>
      </c>
      <c r="I7533" s="20">
        <f t="shared" si="1178"/>
        <v>16</v>
      </c>
      <c r="J7533" s="21">
        <f t="shared" si="1179"/>
        <v>39761</v>
      </c>
      <c r="K7533" s="21"/>
      <c r="L7533" s="21" t="str">
        <f t="shared" si="1174"/>
        <v>Sunday</v>
      </c>
      <c r="M7533" s="20">
        <f t="shared" si="1175"/>
        <v>11</v>
      </c>
      <c r="N7533" s="19">
        <v>5082</v>
      </c>
      <c r="O7533" s="4">
        <f>MATCH(N7533-1,'Supply Data'!$K$12:$K$17)+1</f>
        <v>5</v>
      </c>
      <c r="P7533">
        <f>INDEX('Supply Data'!$L$12:$L$17,'Demand Data'!O7533)</f>
        <v>75</v>
      </c>
      <c r="R7533" t="str">
        <f t="shared" si="1176"/>
        <v>09-Nov-08 Sunday 16</v>
      </c>
    </row>
    <row r="7534" spans="4:18" x14ac:dyDescent="0.35">
      <c r="D7534" s="21">
        <f t="shared" si="1177"/>
        <v>39761.666666648409</v>
      </c>
      <c r="E7534" s="21" t="b">
        <f t="shared" si="1170"/>
        <v>0</v>
      </c>
      <c r="F7534" s="21" t="b">
        <f t="shared" si="1171"/>
        <v>0</v>
      </c>
      <c r="G7534" s="20">
        <f t="shared" si="1172"/>
        <v>1</v>
      </c>
      <c r="H7534" s="20">
        <f t="shared" si="1173"/>
        <v>24</v>
      </c>
      <c r="I7534" s="20">
        <f t="shared" si="1178"/>
        <v>17</v>
      </c>
      <c r="J7534" s="21">
        <f t="shared" si="1179"/>
        <v>39761</v>
      </c>
      <c r="K7534" s="21"/>
      <c r="L7534" s="21" t="str">
        <f t="shared" si="1174"/>
        <v>Sunday</v>
      </c>
      <c r="M7534" s="20">
        <f t="shared" si="1175"/>
        <v>11</v>
      </c>
      <c r="N7534" s="19">
        <v>4966.5</v>
      </c>
      <c r="O7534" s="4">
        <f>MATCH(N7534-1,'Supply Data'!$K$12:$K$17)+1</f>
        <v>5</v>
      </c>
      <c r="P7534">
        <f>INDEX('Supply Data'!$L$12:$L$17,'Demand Data'!O7534)</f>
        <v>75</v>
      </c>
      <c r="R7534" t="str">
        <f t="shared" si="1176"/>
        <v>09-Nov-08 Sunday 17</v>
      </c>
    </row>
    <row r="7535" spans="4:18" x14ac:dyDescent="0.35">
      <c r="D7535" s="21">
        <f t="shared" si="1177"/>
        <v>39761.708333315073</v>
      </c>
      <c r="E7535" s="21" t="b">
        <f t="shared" si="1170"/>
        <v>0</v>
      </c>
      <c r="F7535" s="21" t="b">
        <f t="shared" si="1171"/>
        <v>0</v>
      </c>
      <c r="G7535" s="20">
        <f t="shared" si="1172"/>
        <v>1</v>
      </c>
      <c r="H7535" s="20">
        <f t="shared" si="1173"/>
        <v>24</v>
      </c>
      <c r="I7535" s="20">
        <f t="shared" si="1178"/>
        <v>18</v>
      </c>
      <c r="J7535" s="21">
        <f t="shared" si="1179"/>
        <v>39761</v>
      </c>
      <c r="K7535" s="21"/>
      <c r="L7535" s="21" t="str">
        <f t="shared" si="1174"/>
        <v>Sunday</v>
      </c>
      <c r="M7535" s="20">
        <f t="shared" si="1175"/>
        <v>11</v>
      </c>
      <c r="N7535" s="19">
        <v>5674.5</v>
      </c>
      <c r="O7535" s="4">
        <f>MATCH(N7535-1,'Supply Data'!$K$12:$K$17)+1</f>
        <v>5</v>
      </c>
      <c r="P7535">
        <f>INDEX('Supply Data'!$L$12:$L$17,'Demand Data'!O7535)</f>
        <v>75</v>
      </c>
      <c r="R7535" t="str">
        <f t="shared" si="1176"/>
        <v>09-Nov-08 Sunday 18</v>
      </c>
    </row>
    <row r="7536" spans="4:18" x14ac:dyDescent="0.35">
      <c r="D7536" s="21">
        <f t="shared" si="1177"/>
        <v>39761.749999981737</v>
      </c>
      <c r="E7536" s="21" t="b">
        <f t="shared" si="1170"/>
        <v>0</v>
      </c>
      <c r="F7536" s="21" t="b">
        <f t="shared" si="1171"/>
        <v>0</v>
      </c>
      <c r="G7536" s="20">
        <f t="shared" si="1172"/>
        <v>1</v>
      </c>
      <c r="H7536" s="20">
        <f t="shared" si="1173"/>
        <v>24</v>
      </c>
      <c r="I7536" s="20">
        <f t="shared" si="1178"/>
        <v>19</v>
      </c>
      <c r="J7536" s="21">
        <f t="shared" si="1179"/>
        <v>39761</v>
      </c>
      <c r="K7536" s="21"/>
      <c r="L7536" s="21" t="str">
        <f t="shared" si="1174"/>
        <v>Sunday</v>
      </c>
      <c r="M7536" s="20">
        <f t="shared" si="1175"/>
        <v>11</v>
      </c>
      <c r="N7536" s="19">
        <v>5664</v>
      </c>
      <c r="O7536" s="4">
        <f>MATCH(N7536-1,'Supply Data'!$K$12:$K$17)+1</f>
        <v>5</v>
      </c>
      <c r="P7536">
        <f>INDEX('Supply Data'!$L$12:$L$17,'Demand Data'!O7536)</f>
        <v>75</v>
      </c>
      <c r="R7536" t="str">
        <f t="shared" si="1176"/>
        <v>09-Nov-08 Sunday 19</v>
      </c>
    </row>
    <row r="7537" spans="4:18" x14ac:dyDescent="0.35">
      <c r="D7537" s="21">
        <f t="shared" si="1177"/>
        <v>39761.791666648402</v>
      </c>
      <c r="E7537" s="21" t="b">
        <f t="shared" si="1170"/>
        <v>0</v>
      </c>
      <c r="F7537" s="21" t="b">
        <f t="shared" si="1171"/>
        <v>0</v>
      </c>
      <c r="G7537" s="20">
        <f t="shared" si="1172"/>
        <v>1</v>
      </c>
      <c r="H7537" s="20">
        <f t="shared" si="1173"/>
        <v>24</v>
      </c>
      <c r="I7537" s="20">
        <f t="shared" si="1178"/>
        <v>20</v>
      </c>
      <c r="J7537" s="21">
        <f t="shared" si="1179"/>
        <v>39761</v>
      </c>
      <c r="K7537" s="21"/>
      <c r="L7537" s="21" t="str">
        <f t="shared" si="1174"/>
        <v>Sunday</v>
      </c>
      <c r="M7537" s="20">
        <f t="shared" si="1175"/>
        <v>11</v>
      </c>
      <c r="N7537" s="19">
        <v>5542.5</v>
      </c>
      <c r="O7537" s="4">
        <f>MATCH(N7537-1,'Supply Data'!$K$12:$K$17)+1</f>
        <v>5</v>
      </c>
      <c r="P7537">
        <f>INDEX('Supply Data'!$L$12:$L$17,'Demand Data'!O7537)</f>
        <v>75</v>
      </c>
      <c r="R7537" t="str">
        <f t="shared" si="1176"/>
        <v>09-Nov-08 Sunday 20</v>
      </c>
    </row>
    <row r="7538" spans="4:18" x14ac:dyDescent="0.35">
      <c r="D7538" s="21">
        <f t="shared" si="1177"/>
        <v>39761.833333315066</v>
      </c>
      <c r="E7538" s="21" t="b">
        <f t="shared" si="1170"/>
        <v>0</v>
      </c>
      <c r="F7538" s="21" t="b">
        <f t="shared" si="1171"/>
        <v>0</v>
      </c>
      <c r="G7538" s="20">
        <f t="shared" si="1172"/>
        <v>1</v>
      </c>
      <c r="H7538" s="20">
        <f t="shared" si="1173"/>
        <v>24</v>
      </c>
      <c r="I7538" s="20">
        <f t="shared" si="1178"/>
        <v>21</v>
      </c>
      <c r="J7538" s="21">
        <f t="shared" si="1179"/>
        <v>39761</v>
      </c>
      <c r="K7538" s="21"/>
      <c r="L7538" s="21" t="str">
        <f t="shared" si="1174"/>
        <v>Sunday</v>
      </c>
      <c r="M7538" s="20">
        <f t="shared" si="1175"/>
        <v>11</v>
      </c>
      <c r="N7538" s="19">
        <v>5328</v>
      </c>
      <c r="O7538" s="4">
        <f>MATCH(N7538-1,'Supply Data'!$K$12:$K$17)+1</f>
        <v>5</v>
      </c>
      <c r="P7538">
        <f>INDEX('Supply Data'!$L$12:$L$17,'Demand Data'!O7538)</f>
        <v>75</v>
      </c>
      <c r="R7538" t="str">
        <f t="shared" si="1176"/>
        <v>09-Nov-08 Sunday 21</v>
      </c>
    </row>
    <row r="7539" spans="4:18" x14ac:dyDescent="0.35">
      <c r="D7539" s="21">
        <f t="shared" si="1177"/>
        <v>39761.87499998173</v>
      </c>
      <c r="E7539" s="21" t="b">
        <f t="shared" si="1170"/>
        <v>0</v>
      </c>
      <c r="F7539" s="21" t="b">
        <f t="shared" si="1171"/>
        <v>0</v>
      </c>
      <c r="G7539" s="20">
        <f t="shared" si="1172"/>
        <v>1</v>
      </c>
      <c r="H7539" s="20">
        <f t="shared" si="1173"/>
        <v>24</v>
      </c>
      <c r="I7539" s="20">
        <f t="shared" si="1178"/>
        <v>22</v>
      </c>
      <c r="J7539" s="21">
        <f t="shared" si="1179"/>
        <v>39761</v>
      </c>
      <c r="K7539" s="21"/>
      <c r="L7539" s="21" t="str">
        <f t="shared" si="1174"/>
        <v>Sunday</v>
      </c>
      <c r="M7539" s="20">
        <f t="shared" si="1175"/>
        <v>11</v>
      </c>
      <c r="N7539" s="19">
        <v>5001</v>
      </c>
      <c r="O7539" s="4">
        <f>MATCH(N7539-1,'Supply Data'!$K$12:$K$17)+1</f>
        <v>5</v>
      </c>
      <c r="P7539">
        <f>INDEX('Supply Data'!$L$12:$L$17,'Demand Data'!O7539)</f>
        <v>75</v>
      </c>
      <c r="R7539" t="str">
        <f t="shared" si="1176"/>
        <v>09-Nov-08 Sunday 22</v>
      </c>
    </row>
    <row r="7540" spans="4:18" x14ac:dyDescent="0.35">
      <c r="D7540" s="21">
        <f t="shared" si="1177"/>
        <v>39761.916666648394</v>
      </c>
      <c r="E7540" s="21" t="b">
        <f t="shared" si="1170"/>
        <v>0</v>
      </c>
      <c r="F7540" s="21" t="b">
        <f t="shared" si="1171"/>
        <v>0</v>
      </c>
      <c r="G7540" s="20">
        <f t="shared" si="1172"/>
        <v>1</v>
      </c>
      <c r="H7540" s="20">
        <f t="shared" si="1173"/>
        <v>24</v>
      </c>
      <c r="I7540" s="20">
        <f t="shared" si="1178"/>
        <v>23</v>
      </c>
      <c r="J7540" s="21">
        <f t="shared" si="1179"/>
        <v>39761</v>
      </c>
      <c r="K7540" s="21"/>
      <c r="L7540" s="21" t="str">
        <f t="shared" si="1174"/>
        <v>Sunday</v>
      </c>
      <c r="M7540" s="20">
        <f t="shared" si="1175"/>
        <v>11</v>
      </c>
      <c r="N7540" s="19">
        <v>4569</v>
      </c>
      <c r="O7540" s="4">
        <f>MATCH(N7540-1,'Supply Data'!$K$12:$K$17)+1</f>
        <v>4</v>
      </c>
      <c r="P7540">
        <f>INDEX('Supply Data'!$L$12:$L$17,'Demand Data'!O7540)</f>
        <v>50</v>
      </c>
      <c r="R7540" t="str">
        <f t="shared" si="1176"/>
        <v>09-Nov-08 Sunday 23</v>
      </c>
    </row>
    <row r="7541" spans="4:18" x14ac:dyDescent="0.35">
      <c r="D7541" s="21">
        <f t="shared" si="1177"/>
        <v>39761.958333315059</v>
      </c>
      <c r="E7541" s="21" t="b">
        <f t="shared" si="1170"/>
        <v>0</v>
      </c>
      <c r="F7541" s="21" t="b">
        <f t="shared" si="1171"/>
        <v>0</v>
      </c>
      <c r="G7541" s="20">
        <f t="shared" si="1172"/>
        <v>1</v>
      </c>
      <c r="H7541" s="20">
        <f t="shared" si="1173"/>
        <v>24</v>
      </c>
      <c r="I7541" s="20">
        <f t="shared" si="1178"/>
        <v>24</v>
      </c>
      <c r="J7541" s="21">
        <f t="shared" si="1179"/>
        <v>39761</v>
      </c>
      <c r="K7541" s="21"/>
      <c r="L7541" s="21" t="str">
        <f t="shared" si="1174"/>
        <v>Sunday</v>
      </c>
      <c r="M7541" s="20">
        <f t="shared" si="1175"/>
        <v>11</v>
      </c>
      <c r="N7541" s="19">
        <v>4258.5</v>
      </c>
      <c r="O7541" s="4">
        <f>MATCH(N7541-1,'Supply Data'!$K$12:$K$17)+1</f>
        <v>4</v>
      </c>
      <c r="P7541">
        <f>INDEX('Supply Data'!$L$12:$L$17,'Demand Data'!O7541)</f>
        <v>50</v>
      </c>
      <c r="R7541" t="str">
        <f t="shared" si="1176"/>
        <v>09-Nov-08 Sunday 24</v>
      </c>
    </row>
    <row r="7542" spans="4:18" x14ac:dyDescent="0.35">
      <c r="D7542" s="21">
        <f t="shared" si="1177"/>
        <v>39761.999999981723</v>
      </c>
      <c r="E7542" s="21" t="b">
        <f t="shared" si="1170"/>
        <v>0</v>
      </c>
      <c r="F7542" s="21" t="b">
        <f t="shared" si="1171"/>
        <v>0</v>
      </c>
      <c r="G7542" s="20">
        <f t="shared" si="1172"/>
        <v>1</v>
      </c>
      <c r="H7542" s="20">
        <f t="shared" si="1173"/>
        <v>24</v>
      </c>
      <c r="I7542" s="20">
        <f t="shared" si="1178"/>
        <v>1</v>
      </c>
      <c r="J7542" s="21">
        <f t="shared" si="1179"/>
        <v>39762</v>
      </c>
      <c r="K7542" s="21"/>
      <c r="L7542" s="21" t="str">
        <f t="shared" si="1174"/>
        <v>Monday</v>
      </c>
      <c r="M7542" s="20">
        <f t="shared" si="1175"/>
        <v>11</v>
      </c>
      <c r="N7542" s="19">
        <v>4146</v>
      </c>
      <c r="O7542" s="4">
        <f>MATCH(N7542-1,'Supply Data'!$K$12:$K$17)+1</f>
        <v>4</v>
      </c>
      <c r="P7542">
        <f>INDEX('Supply Data'!$L$12:$L$17,'Demand Data'!O7542)</f>
        <v>50</v>
      </c>
      <c r="R7542" t="str">
        <f t="shared" si="1176"/>
        <v>10-Nov-08 Monday 1</v>
      </c>
    </row>
    <row r="7543" spans="4:18" x14ac:dyDescent="0.35">
      <c r="D7543" s="21">
        <f t="shared" si="1177"/>
        <v>39762.041666648387</v>
      </c>
      <c r="E7543" s="21" t="b">
        <f t="shared" si="1170"/>
        <v>0</v>
      </c>
      <c r="F7543" s="21" t="b">
        <f t="shared" si="1171"/>
        <v>0</v>
      </c>
      <c r="G7543" s="20">
        <f t="shared" si="1172"/>
        <v>1</v>
      </c>
      <c r="H7543" s="20">
        <f t="shared" si="1173"/>
        <v>24</v>
      </c>
      <c r="I7543" s="20">
        <f t="shared" si="1178"/>
        <v>2</v>
      </c>
      <c r="J7543" s="21">
        <f t="shared" si="1179"/>
        <v>39762</v>
      </c>
      <c r="K7543" s="21"/>
      <c r="L7543" s="21" t="str">
        <f t="shared" si="1174"/>
        <v>Monday</v>
      </c>
      <c r="M7543" s="20">
        <f t="shared" si="1175"/>
        <v>11</v>
      </c>
      <c r="N7543" s="19">
        <v>4006.5</v>
      </c>
      <c r="O7543" s="4">
        <f>MATCH(N7543-1,'Supply Data'!$K$12:$K$17)+1</f>
        <v>4</v>
      </c>
      <c r="P7543">
        <f>INDEX('Supply Data'!$L$12:$L$17,'Demand Data'!O7543)</f>
        <v>50</v>
      </c>
      <c r="R7543" t="str">
        <f t="shared" si="1176"/>
        <v>10-Nov-08 Monday 2</v>
      </c>
    </row>
    <row r="7544" spans="4:18" x14ac:dyDescent="0.35">
      <c r="D7544" s="21">
        <f t="shared" si="1177"/>
        <v>39762.083333315051</v>
      </c>
      <c r="E7544" s="21" t="b">
        <f t="shared" si="1170"/>
        <v>0</v>
      </c>
      <c r="F7544" s="21" t="b">
        <f t="shared" si="1171"/>
        <v>0</v>
      </c>
      <c r="G7544" s="20">
        <f t="shared" si="1172"/>
        <v>1</v>
      </c>
      <c r="H7544" s="20">
        <f t="shared" si="1173"/>
        <v>24</v>
      </c>
      <c r="I7544" s="20">
        <f t="shared" si="1178"/>
        <v>3</v>
      </c>
      <c r="J7544" s="21">
        <f t="shared" si="1179"/>
        <v>39762</v>
      </c>
      <c r="K7544" s="21"/>
      <c r="L7544" s="21" t="str">
        <f t="shared" si="1174"/>
        <v>Monday</v>
      </c>
      <c r="M7544" s="20">
        <f t="shared" si="1175"/>
        <v>11</v>
      </c>
      <c r="N7544" s="19">
        <v>3907.5</v>
      </c>
      <c r="O7544" s="4">
        <f>MATCH(N7544-1,'Supply Data'!$K$12:$K$17)+1</f>
        <v>4</v>
      </c>
      <c r="P7544">
        <f>INDEX('Supply Data'!$L$12:$L$17,'Demand Data'!O7544)</f>
        <v>50</v>
      </c>
      <c r="R7544" t="str">
        <f t="shared" si="1176"/>
        <v>10-Nov-08 Monday 3</v>
      </c>
    </row>
    <row r="7545" spans="4:18" x14ac:dyDescent="0.35">
      <c r="D7545" s="21">
        <f t="shared" si="1177"/>
        <v>39762.124999981716</v>
      </c>
      <c r="E7545" s="21" t="b">
        <f t="shared" si="1170"/>
        <v>0</v>
      </c>
      <c r="F7545" s="21" t="b">
        <f t="shared" si="1171"/>
        <v>0</v>
      </c>
      <c r="G7545" s="20">
        <f t="shared" si="1172"/>
        <v>1</v>
      </c>
      <c r="H7545" s="20">
        <f t="shared" si="1173"/>
        <v>24</v>
      </c>
      <c r="I7545" s="20">
        <f t="shared" si="1178"/>
        <v>4</v>
      </c>
      <c r="J7545" s="21">
        <f t="shared" si="1179"/>
        <v>39762</v>
      </c>
      <c r="K7545" s="21"/>
      <c r="L7545" s="21" t="str">
        <f t="shared" si="1174"/>
        <v>Monday</v>
      </c>
      <c r="M7545" s="20">
        <f t="shared" si="1175"/>
        <v>11</v>
      </c>
      <c r="N7545" s="19">
        <v>3864</v>
      </c>
      <c r="O7545" s="4">
        <f>MATCH(N7545-1,'Supply Data'!$K$12:$K$17)+1</f>
        <v>4</v>
      </c>
      <c r="P7545">
        <f>INDEX('Supply Data'!$L$12:$L$17,'Demand Data'!O7545)</f>
        <v>50</v>
      </c>
      <c r="R7545" t="str">
        <f t="shared" si="1176"/>
        <v>10-Nov-08 Monday 4</v>
      </c>
    </row>
    <row r="7546" spans="4:18" x14ac:dyDescent="0.35">
      <c r="D7546" s="21">
        <f t="shared" si="1177"/>
        <v>39762.16666664838</v>
      </c>
      <c r="E7546" s="21" t="b">
        <f t="shared" si="1170"/>
        <v>0</v>
      </c>
      <c r="F7546" s="21" t="b">
        <f t="shared" si="1171"/>
        <v>0</v>
      </c>
      <c r="G7546" s="20">
        <f t="shared" si="1172"/>
        <v>1</v>
      </c>
      <c r="H7546" s="20">
        <f t="shared" si="1173"/>
        <v>24</v>
      </c>
      <c r="I7546" s="20">
        <f t="shared" si="1178"/>
        <v>5</v>
      </c>
      <c r="J7546" s="21">
        <f t="shared" si="1179"/>
        <v>39762</v>
      </c>
      <c r="K7546" s="21"/>
      <c r="L7546" s="21" t="str">
        <f t="shared" si="1174"/>
        <v>Monday</v>
      </c>
      <c r="M7546" s="20">
        <f t="shared" si="1175"/>
        <v>11</v>
      </c>
      <c r="N7546" s="19">
        <v>3849</v>
      </c>
      <c r="O7546" s="4">
        <f>MATCH(N7546-1,'Supply Data'!$K$12:$K$17)+1</f>
        <v>4</v>
      </c>
      <c r="P7546">
        <f>INDEX('Supply Data'!$L$12:$L$17,'Demand Data'!O7546)</f>
        <v>50</v>
      </c>
      <c r="R7546" t="str">
        <f t="shared" si="1176"/>
        <v>10-Nov-08 Monday 5</v>
      </c>
    </row>
    <row r="7547" spans="4:18" x14ac:dyDescent="0.35">
      <c r="D7547" s="21">
        <f t="shared" si="1177"/>
        <v>39762.208333315044</v>
      </c>
      <c r="E7547" s="21" t="b">
        <f t="shared" si="1170"/>
        <v>0</v>
      </c>
      <c r="F7547" s="21" t="b">
        <f t="shared" si="1171"/>
        <v>0</v>
      </c>
      <c r="G7547" s="20">
        <f t="shared" si="1172"/>
        <v>1</v>
      </c>
      <c r="H7547" s="20">
        <f t="shared" si="1173"/>
        <v>24</v>
      </c>
      <c r="I7547" s="20">
        <f t="shared" si="1178"/>
        <v>6</v>
      </c>
      <c r="J7547" s="21">
        <f t="shared" si="1179"/>
        <v>39762</v>
      </c>
      <c r="K7547" s="21"/>
      <c r="L7547" s="21" t="str">
        <f t="shared" si="1174"/>
        <v>Monday</v>
      </c>
      <c r="M7547" s="20">
        <f t="shared" si="1175"/>
        <v>11</v>
      </c>
      <c r="N7547" s="19">
        <v>3799.5</v>
      </c>
      <c r="O7547" s="4">
        <f>MATCH(N7547-1,'Supply Data'!$K$12:$K$17)+1</f>
        <v>4</v>
      </c>
      <c r="P7547">
        <f>INDEX('Supply Data'!$L$12:$L$17,'Demand Data'!O7547)</f>
        <v>50</v>
      </c>
      <c r="R7547" t="str">
        <f t="shared" si="1176"/>
        <v>10-Nov-08 Monday 6</v>
      </c>
    </row>
    <row r="7548" spans="4:18" x14ac:dyDescent="0.35">
      <c r="D7548" s="21">
        <f t="shared" si="1177"/>
        <v>39762.249999981708</v>
      </c>
      <c r="E7548" s="21" t="b">
        <f t="shared" si="1170"/>
        <v>0</v>
      </c>
      <c r="F7548" s="21" t="b">
        <f t="shared" si="1171"/>
        <v>0</v>
      </c>
      <c r="G7548" s="20">
        <f t="shared" si="1172"/>
        <v>1</v>
      </c>
      <c r="H7548" s="20">
        <f t="shared" si="1173"/>
        <v>24</v>
      </c>
      <c r="I7548" s="20">
        <f t="shared" si="1178"/>
        <v>7</v>
      </c>
      <c r="J7548" s="21">
        <f t="shared" si="1179"/>
        <v>39762</v>
      </c>
      <c r="K7548" s="21"/>
      <c r="L7548" s="21" t="str">
        <f t="shared" si="1174"/>
        <v>Monday</v>
      </c>
      <c r="M7548" s="20">
        <f t="shared" si="1175"/>
        <v>11</v>
      </c>
      <c r="N7548" s="19">
        <v>3579</v>
      </c>
      <c r="O7548" s="4">
        <f>MATCH(N7548-1,'Supply Data'!$K$12:$K$17)+1</f>
        <v>3</v>
      </c>
      <c r="P7548">
        <f>INDEX('Supply Data'!$L$12:$L$17,'Demand Data'!O7548)</f>
        <v>23</v>
      </c>
      <c r="R7548" t="str">
        <f t="shared" si="1176"/>
        <v>10-Nov-08 Monday 7</v>
      </c>
    </row>
    <row r="7549" spans="4:18" x14ac:dyDescent="0.35">
      <c r="D7549" s="21">
        <f t="shared" si="1177"/>
        <v>39762.291666648372</v>
      </c>
      <c r="E7549" s="21" t="b">
        <f t="shared" si="1170"/>
        <v>0</v>
      </c>
      <c r="F7549" s="21" t="b">
        <f t="shared" si="1171"/>
        <v>0</v>
      </c>
      <c r="G7549" s="20">
        <f t="shared" si="1172"/>
        <v>1</v>
      </c>
      <c r="H7549" s="20">
        <f t="shared" si="1173"/>
        <v>24</v>
      </c>
      <c r="I7549" s="20">
        <f t="shared" si="1178"/>
        <v>8</v>
      </c>
      <c r="J7549" s="21">
        <f t="shared" si="1179"/>
        <v>39762</v>
      </c>
      <c r="K7549" s="21"/>
      <c r="L7549" s="21" t="str">
        <f t="shared" si="1174"/>
        <v>Monday</v>
      </c>
      <c r="M7549" s="20">
        <f t="shared" si="1175"/>
        <v>11</v>
      </c>
      <c r="N7549" s="19">
        <v>3651</v>
      </c>
      <c r="O7549" s="4">
        <f>MATCH(N7549-1,'Supply Data'!$K$12:$K$17)+1</f>
        <v>4</v>
      </c>
      <c r="P7549">
        <f>INDEX('Supply Data'!$L$12:$L$17,'Demand Data'!O7549)</f>
        <v>50</v>
      </c>
      <c r="R7549" t="str">
        <f t="shared" si="1176"/>
        <v>10-Nov-08 Monday 8</v>
      </c>
    </row>
    <row r="7550" spans="4:18" x14ac:dyDescent="0.35">
      <c r="D7550" s="21">
        <f t="shared" si="1177"/>
        <v>39762.333333315037</v>
      </c>
      <c r="E7550" s="21" t="b">
        <f t="shared" si="1170"/>
        <v>0</v>
      </c>
      <c r="F7550" s="21" t="b">
        <f t="shared" si="1171"/>
        <v>0</v>
      </c>
      <c r="G7550" s="20">
        <f t="shared" si="1172"/>
        <v>1</v>
      </c>
      <c r="H7550" s="20">
        <f t="shared" si="1173"/>
        <v>24</v>
      </c>
      <c r="I7550" s="20">
        <f t="shared" si="1178"/>
        <v>9</v>
      </c>
      <c r="J7550" s="21">
        <f t="shared" si="1179"/>
        <v>39762</v>
      </c>
      <c r="K7550" s="21"/>
      <c r="L7550" s="21" t="str">
        <f t="shared" si="1174"/>
        <v>Monday</v>
      </c>
      <c r="M7550" s="20">
        <f t="shared" si="1175"/>
        <v>11</v>
      </c>
      <c r="N7550" s="19">
        <v>3943.5</v>
      </c>
      <c r="O7550" s="4">
        <f>MATCH(N7550-1,'Supply Data'!$K$12:$K$17)+1</f>
        <v>4</v>
      </c>
      <c r="P7550">
        <f>INDEX('Supply Data'!$L$12:$L$17,'Demand Data'!O7550)</f>
        <v>50</v>
      </c>
      <c r="R7550" t="str">
        <f t="shared" si="1176"/>
        <v>10-Nov-08 Monday 9</v>
      </c>
    </row>
    <row r="7551" spans="4:18" x14ac:dyDescent="0.35">
      <c r="D7551" s="21">
        <f t="shared" si="1177"/>
        <v>39762.374999981701</v>
      </c>
      <c r="E7551" s="21" t="b">
        <f t="shared" si="1170"/>
        <v>0</v>
      </c>
      <c r="F7551" s="21" t="b">
        <f t="shared" si="1171"/>
        <v>0</v>
      </c>
      <c r="G7551" s="20">
        <f t="shared" si="1172"/>
        <v>1</v>
      </c>
      <c r="H7551" s="20">
        <f t="shared" si="1173"/>
        <v>24</v>
      </c>
      <c r="I7551" s="20">
        <f t="shared" si="1178"/>
        <v>10</v>
      </c>
      <c r="J7551" s="21">
        <f t="shared" si="1179"/>
        <v>39762</v>
      </c>
      <c r="K7551" s="21"/>
      <c r="L7551" s="21" t="str">
        <f t="shared" si="1174"/>
        <v>Monday</v>
      </c>
      <c r="M7551" s="20">
        <f t="shared" si="1175"/>
        <v>11</v>
      </c>
      <c r="N7551" s="19">
        <v>4180.5</v>
      </c>
      <c r="O7551" s="4">
        <f>MATCH(N7551-1,'Supply Data'!$K$12:$K$17)+1</f>
        <v>4</v>
      </c>
      <c r="P7551">
        <f>INDEX('Supply Data'!$L$12:$L$17,'Demand Data'!O7551)</f>
        <v>50</v>
      </c>
      <c r="R7551" t="str">
        <f t="shared" si="1176"/>
        <v>10-Nov-08 Monday 10</v>
      </c>
    </row>
    <row r="7552" spans="4:18" x14ac:dyDescent="0.35">
      <c r="D7552" s="21">
        <f t="shared" si="1177"/>
        <v>39762.416666648365</v>
      </c>
      <c r="E7552" s="21" t="b">
        <f t="shared" si="1170"/>
        <v>0</v>
      </c>
      <c r="F7552" s="21" t="b">
        <f t="shared" si="1171"/>
        <v>0</v>
      </c>
      <c r="G7552" s="20">
        <f t="shared" si="1172"/>
        <v>1</v>
      </c>
      <c r="H7552" s="20">
        <f t="shared" si="1173"/>
        <v>24</v>
      </c>
      <c r="I7552" s="20">
        <f t="shared" si="1178"/>
        <v>11</v>
      </c>
      <c r="J7552" s="21">
        <f t="shared" si="1179"/>
        <v>39762</v>
      </c>
      <c r="K7552" s="21"/>
      <c r="L7552" s="21" t="str">
        <f t="shared" si="1174"/>
        <v>Monday</v>
      </c>
      <c r="M7552" s="20">
        <f t="shared" si="1175"/>
        <v>11</v>
      </c>
      <c r="N7552" s="19">
        <v>4312.5</v>
      </c>
      <c r="O7552" s="4">
        <f>MATCH(N7552-1,'Supply Data'!$K$12:$K$17)+1</f>
        <v>4</v>
      </c>
      <c r="P7552">
        <f>INDEX('Supply Data'!$L$12:$L$17,'Demand Data'!O7552)</f>
        <v>50</v>
      </c>
      <c r="R7552" t="str">
        <f t="shared" si="1176"/>
        <v>10-Nov-08 Monday 11</v>
      </c>
    </row>
    <row r="7553" spans="4:18" x14ac:dyDescent="0.35">
      <c r="D7553" s="21">
        <f t="shared" si="1177"/>
        <v>39762.458333315029</v>
      </c>
      <c r="E7553" s="21" t="b">
        <f t="shared" si="1170"/>
        <v>0</v>
      </c>
      <c r="F7553" s="21" t="b">
        <f t="shared" si="1171"/>
        <v>0</v>
      </c>
      <c r="G7553" s="20">
        <f t="shared" si="1172"/>
        <v>1</v>
      </c>
      <c r="H7553" s="20">
        <f t="shared" si="1173"/>
        <v>24</v>
      </c>
      <c r="I7553" s="20">
        <f t="shared" si="1178"/>
        <v>12</v>
      </c>
      <c r="J7553" s="21">
        <f t="shared" si="1179"/>
        <v>39762</v>
      </c>
      <c r="K7553" s="21"/>
      <c r="L7553" s="21" t="str">
        <f t="shared" si="1174"/>
        <v>Monday</v>
      </c>
      <c r="M7553" s="20">
        <f t="shared" si="1175"/>
        <v>11</v>
      </c>
      <c r="N7553" s="19">
        <v>4150.5</v>
      </c>
      <c r="O7553" s="4">
        <f>MATCH(N7553-1,'Supply Data'!$K$12:$K$17)+1</f>
        <v>4</v>
      </c>
      <c r="P7553">
        <f>INDEX('Supply Data'!$L$12:$L$17,'Demand Data'!O7553)</f>
        <v>50</v>
      </c>
      <c r="R7553" t="str">
        <f t="shared" si="1176"/>
        <v>10-Nov-08 Monday 12</v>
      </c>
    </row>
    <row r="7554" spans="4:18" x14ac:dyDescent="0.35">
      <c r="D7554" s="21">
        <f t="shared" si="1177"/>
        <v>39762.499999981694</v>
      </c>
      <c r="E7554" s="21" t="b">
        <f t="shared" si="1170"/>
        <v>0</v>
      </c>
      <c r="F7554" s="21" t="b">
        <f t="shared" si="1171"/>
        <v>0</v>
      </c>
      <c r="G7554" s="20">
        <f t="shared" si="1172"/>
        <v>1</v>
      </c>
      <c r="H7554" s="20">
        <f t="shared" si="1173"/>
        <v>24</v>
      </c>
      <c r="I7554" s="20">
        <f t="shared" si="1178"/>
        <v>13</v>
      </c>
      <c r="J7554" s="21">
        <f t="shared" si="1179"/>
        <v>39762</v>
      </c>
      <c r="K7554" s="21"/>
      <c r="L7554" s="21" t="str">
        <f t="shared" si="1174"/>
        <v>Monday</v>
      </c>
      <c r="M7554" s="20">
        <f t="shared" si="1175"/>
        <v>11</v>
      </c>
      <c r="N7554" s="19">
        <v>4180.5</v>
      </c>
      <c r="O7554" s="4">
        <f>MATCH(N7554-1,'Supply Data'!$K$12:$K$17)+1</f>
        <v>4</v>
      </c>
      <c r="P7554">
        <f>INDEX('Supply Data'!$L$12:$L$17,'Demand Data'!O7554)</f>
        <v>50</v>
      </c>
      <c r="R7554" t="str">
        <f t="shared" si="1176"/>
        <v>10-Nov-08 Monday 13</v>
      </c>
    </row>
    <row r="7555" spans="4:18" x14ac:dyDescent="0.35">
      <c r="D7555" s="21">
        <f t="shared" si="1177"/>
        <v>39762.541666648358</v>
      </c>
      <c r="E7555" s="21" t="b">
        <f t="shared" si="1170"/>
        <v>0</v>
      </c>
      <c r="F7555" s="21" t="b">
        <f t="shared" si="1171"/>
        <v>0</v>
      </c>
      <c r="G7555" s="20">
        <f t="shared" si="1172"/>
        <v>1</v>
      </c>
      <c r="H7555" s="20">
        <f t="shared" si="1173"/>
        <v>24</v>
      </c>
      <c r="I7555" s="20">
        <f t="shared" si="1178"/>
        <v>14</v>
      </c>
      <c r="J7555" s="21">
        <f t="shared" si="1179"/>
        <v>39762</v>
      </c>
      <c r="K7555" s="21"/>
      <c r="L7555" s="21" t="str">
        <f t="shared" si="1174"/>
        <v>Monday</v>
      </c>
      <c r="M7555" s="20">
        <f t="shared" si="1175"/>
        <v>11</v>
      </c>
      <c r="N7555" s="19">
        <v>4176</v>
      </c>
      <c r="O7555" s="4">
        <f>MATCH(N7555-1,'Supply Data'!$K$12:$K$17)+1</f>
        <v>4</v>
      </c>
      <c r="P7555">
        <f>INDEX('Supply Data'!$L$12:$L$17,'Demand Data'!O7555)</f>
        <v>50</v>
      </c>
      <c r="R7555" t="str">
        <f t="shared" si="1176"/>
        <v>10-Nov-08 Monday 14</v>
      </c>
    </row>
    <row r="7556" spans="4:18" x14ac:dyDescent="0.35">
      <c r="D7556" s="21">
        <f t="shared" si="1177"/>
        <v>39762.583333315022</v>
      </c>
      <c r="E7556" s="21" t="b">
        <f t="shared" si="1170"/>
        <v>0</v>
      </c>
      <c r="F7556" s="21" t="b">
        <f t="shared" si="1171"/>
        <v>0</v>
      </c>
      <c r="G7556" s="20">
        <f t="shared" si="1172"/>
        <v>1</v>
      </c>
      <c r="H7556" s="20">
        <f t="shared" si="1173"/>
        <v>24</v>
      </c>
      <c r="I7556" s="20">
        <f t="shared" si="1178"/>
        <v>15</v>
      </c>
      <c r="J7556" s="21">
        <f t="shared" si="1179"/>
        <v>39762</v>
      </c>
      <c r="K7556" s="21"/>
      <c r="L7556" s="21" t="str">
        <f t="shared" si="1174"/>
        <v>Monday</v>
      </c>
      <c r="M7556" s="20">
        <f t="shared" si="1175"/>
        <v>11</v>
      </c>
      <c r="N7556" s="19">
        <v>4033.5</v>
      </c>
      <c r="O7556" s="4">
        <f>MATCH(N7556-1,'Supply Data'!$K$12:$K$17)+1</f>
        <v>4</v>
      </c>
      <c r="P7556">
        <f>INDEX('Supply Data'!$L$12:$L$17,'Demand Data'!O7556)</f>
        <v>50</v>
      </c>
      <c r="R7556" t="str">
        <f t="shared" si="1176"/>
        <v>10-Nov-08 Monday 15</v>
      </c>
    </row>
    <row r="7557" spans="4:18" x14ac:dyDescent="0.35">
      <c r="D7557" s="21">
        <f t="shared" si="1177"/>
        <v>39762.624999981686</v>
      </c>
      <c r="E7557" s="21" t="b">
        <f t="shared" si="1170"/>
        <v>0</v>
      </c>
      <c r="F7557" s="21" t="b">
        <f t="shared" si="1171"/>
        <v>0</v>
      </c>
      <c r="G7557" s="20">
        <f t="shared" si="1172"/>
        <v>1</v>
      </c>
      <c r="H7557" s="20">
        <f t="shared" si="1173"/>
        <v>24</v>
      </c>
      <c r="I7557" s="20">
        <f t="shared" si="1178"/>
        <v>16</v>
      </c>
      <c r="J7557" s="21">
        <f t="shared" si="1179"/>
        <v>39762</v>
      </c>
      <c r="K7557" s="21"/>
      <c r="L7557" s="21" t="str">
        <f t="shared" si="1174"/>
        <v>Monday</v>
      </c>
      <c r="M7557" s="20">
        <f t="shared" si="1175"/>
        <v>11</v>
      </c>
      <c r="N7557" s="19">
        <v>3972</v>
      </c>
      <c r="O7557" s="4">
        <f>MATCH(N7557-1,'Supply Data'!$K$12:$K$17)+1</f>
        <v>4</v>
      </c>
      <c r="P7557">
        <f>INDEX('Supply Data'!$L$12:$L$17,'Demand Data'!O7557)</f>
        <v>50</v>
      </c>
      <c r="R7557" t="str">
        <f t="shared" si="1176"/>
        <v>10-Nov-08 Monday 16</v>
      </c>
    </row>
    <row r="7558" spans="4:18" x14ac:dyDescent="0.35">
      <c r="D7558" s="21">
        <f t="shared" si="1177"/>
        <v>39762.666666648351</v>
      </c>
      <c r="E7558" s="21" t="b">
        <f t="shared" ref="E7558:E7621" si="1180">D7558=$D$2</f>
        <v>0</v>
      </c>
      <c r="F7558" s="21" t="b">
        <f t="shared" ref="F7558:F7621" si="1181">D7558=$E$2</f>
        <v>0</v>
      </c>
      <c r="G7558" s="20">
        <f t="shared" si="1172"/>
        <v>1</v>
      </c>
      <c r="H7558" s="20">
        <f t="shared" si="1173"/>
        <v>24</v>
      </c>
      <c r="I7558" s="20">
        <f t="shared" si="1178"/>
        <v>17</v>
      </c>
      <c r="J7558" s="21">
        <f t="shared" si="1179"/>
        <v>39762</v>
      </c>
      <c r="K7558" s="21"/>
      <c r="L7558" s="21" t="str">
        <f t="shared" si="1174"/>
        <v>Monday</v>
      </c>
      <c r="M7558" s="20">
        <f t="shared" si="1175"/>
        <v>11</v>
      </c>
      <c r="N7558" s="19">
        <v>4039.5</v>
      </c>
      <c r="O7558" s="4">
        <f>MATCH(N7558-1,'Supply Data'!$K$12:$K$17)+1</f>
        <v>4</v>
      </c>
      <c r="P7558">
        <f>INDEX('Supply Data'!$L$12:$L$17,'Demand Data'!O7558)</f>
        <v>50</v>
      </c>
      <c r="R7558" t="str">
        <f t="shared" si="1176"/>
        <v>10-Nov-08 Monday 17</v>
      </c>
    </row>
    <row r="7559" spans="4:18" x14ac:dyDescent="0.35">
      <c r="D7559" s="21">
        <f t="shared" si="1177"/>
        <v>39762.708333315015</v>
      </c>
      <c r="E7559" s="21" t="b">
        <f t="shared" si="1180"/>
        <v>0</v>
      </c>
      <c r="F7559" s="21" t="b">
        <f t="shared" si="1181"/>
        <v>0</v>
      </c>
      <c r="G7559" s="20">
        <f t="shared" ref="G7559:G7622" si="1182">IF(E7559,2,IF(F7559,3,1))</f>
        <v>1</v>
      </c>
      <c r="H7559" s="20">
        <f t="shared" ref="H7559:H7622" si="1183">CHOOSE(G7559,24,23,25)</f>
        <v>24</v>
      </c>
      <c r="I7559" s="20">
        <f t="shared" si="1178"/>
        <v>18</v>
      </c>
      <c r="J7559" s="21">
        <f t="shared" si="1179"/>
        <v>39762</v>
      </c>
      <c r="K7559" s="21"/>
      <c r="L7559" s="21" t="str">
        <f t="shared" ref="L7559:L7622" si="1184">TEXT(J7559,"ddddd")</f>
        <v>Monday</v>
      </c>
      <c r="M7559" s="20">
        <f t="shared" ref="M7559:M7622" si="1185">MONTH(D7559)</f>
        <v>11</v>
      </c>
      <c r="N7559" s="19">
        <v>5008.5</v>
      </c>
      <c r="O7559" s="4">
        <f>MATCH(N7559-1,'Supply Data'!$K$12:$K$17)+1</f>
        <v>5</v>
      </c>
      <c r="P7559">
        <f>INDEX('Supply Data'!$L$12:$L$17,'Demand Data'!O7559)</f>
        <v>75</v>
      </c>
      <c r="R7559" t="str">
        <f t="shared" ref="R7559:R7622" si="1186">TEXT(D7559,"dd-mmm-yy ddddd")&amp;" "&amp;I7559</f>
        <v>10-Nov-08 Monday 18</v>
      </c>
    </row>
    <row r="7560" spans="4:18" x14ac:dyDescent="0.35">
      <c r="D7560" s="21">
        <f t="shared" ref="D7560:D7623" si="1187">D7559+1/24</f>
        <v>39762.749999981679</v>
      </c>
      <c r="E7560" s="21" t="b">
        <f t="shared" si="1180"/>
        <v>0</v>
      </c>
      <c r="F7560" s="21" t="b">
        <f t="shared" si="1181"/>
        <v>0</v>
      </c>
      <c r="G7560" s="20">
        <f t="shared" si="1182"/>
        <v>1</v>
      </c>
      <c r="H7560" s="20">
        <f t="shared" si="1183"/>
        <v>24</v>
      </c>
      <c r="I7560" s="20">
        <f t="shared" ref="I7560:I7623" si="1188">IF(I7559&gt;=H7560,1,I7559+1)</f>
        <v>19</v>
      </c>
      <c r="J7560" s="21">
        <f t="shared" ref="J7560:J7623" si="1189">IF(I7560=1,J7559+1,J7559)</f>
        <v>39762</v>
      </c>
      <c r="K7560" s="21"/>
      <c r="L7560" s="21" t="str">
        <f t="shared" si="1184"/>
        <v>Monday</v>
      </c>
      <c r="M7560" s="20">
        <f t="shared" si="1185"/>
        <v>11</v>
      </c>
      <c r="N7560" s="19">
        <v>5023.5</v>
      </c>
      <c r="O7560" s="4">
        <f>MATCH(N7560-1,'Supply Data'!$K$12:$K$17)+1</f>
        <v>5</v>
      </c>
      <c r="P7560">
        <f>INDEX('Supply Data'!$L$12:$L$17,'Demand Data'!O7560)</f>
        <v>75</v>
      </c>
      <c r="R7560" t="str">
        <f t="shared" si="1186"/>
        <v>10-Nov-08 Monday 19</v>
      </c>
    </row>
    <row r="7561" spans="4:18" x14ac:dyDescent="0.35">
      <c r="D7561" s="21">
        <f t="shared" si="1187"/>
        <v>39762.791666648343</v>
      </c>
      <c r="E7561" s="21" t="b">
        <f t="shared" si="1180"/>
        <v>0</v>
      </c>
      <c r="F7561" s="21" t="b">
        <f t="shared" si="1181"/>
        <v>0</v>
      </c>
      <c r="G7561" s="20">
        <f t="shared" si="1182"/>
        <v>1</v>
      </c>
      <c r="H7561" s="20">
        <f t="shared" si="1183"/>
        <v>24</v>
      </c>
      <c r="I7561" s="20">
        <f t="shared" si="1188"/>
        <v>20</v>
      </c>
      <c r="J7561" s="21">
        <f t="shared" si="1189"/>
        <v>39762</v>
      </c>
      <c r="K7561" s="21"/>
      <c r="L7561" s="21" t="str">
        <f t="shared" si="1184"/>
        <v>Monday</v>
      </c>
      <c r="M7561" s="20">
        <f t="shared" si="1185"/>
        <v>11</v>
      </c>
      <c r="N7561" s="19">
        <v>4909.5</v>
      </c>
      <c r="O7561" s="4">
        <f>MATCH(N7561-1,'Supply Data'!$K$12:$K$17)+1</f>
        <v>5</v>
      </c>
      <c r="P7561">
        <f>INDEX('Supply Data'!$L$12:$L$17,'Demand Data'!O7561)</f>
        <v>75</v>
      </c>
      <c r="R7561" t="str">
        <f t="shared" si="1186"/>
        <v>10-Nov-08 Monday 20</v>
      </c>
    </row>
    <row r="7562" spans="4:18" x14ac:dyDescent="0.35">
      <c r="D7562" s="21">
        <f t="shared" si="1187"/>
        <v>39762.833333315008</v>
      </c>
      <c r="E7562" s="21" t="b">
        <f t="shared" si="1180"/>
        <v>0</v>
      </c>
      <c r="F7562" s="21" t="b">
        <f t="shared" si="1181"/>
        <v>0</v>
      </c>
      <c r="G7562" s="20">
        <f t="shared" si="1182"/>
        <v>1</v>
      </c>
      <c r="H7562" s="20">
        <f t="shared" si="1183"/>
        <v>24</v>
      </c>
      <c r="I7562" s="20">
        <f t="shared" si="1188"/>
        <v>21</v>
      </c>
      <c r="J7562" s="21">
        <f t="shared" si="1189"/>
        <v>39762</v>
      </c>
      <c r="K7562" s="21"/>
      <c r="L7562" s="21" t="str">
        <f t="shared" si="1184"/>
        <v>Monday</v>
      </c>
      <c r="M7562" s="20">
        <f t="shared" si="1185"/>
        <v>11</v>
      </c>
      <c r="N7562" s="19">
        <v>4701</v>
      </c>
      <c r="O7562" s="4">
        <f>MATCH(N7562-1,'Supply Data'!$K$12:$K$17)+1</f>
        <v>4</v>
      </c>
      <c r="P7562">
        <f>INDEX('Supply Data'!$L$12:$L$17,'Demand Data'!O7562)</f>
        <v>50</v>
      </c>
      <c r="R7562" t="str">
        <f t="shared" si="1186"/>
        <v>10-Nov-08 Monday 21</v>
      </c>
    </row>
    <row r="7563" spans="4:18" x14ac:dyDescent="0.35">
      <c r="D7563" s="21">
        <f t="shared" si="1187"/>
        <v>39762.874999981672</v>
      </c>
      <c r="E7563" s="21" t="b">
        <f t="shared" si="1180"/>
        <v>0</v>
      </c>
      <c r="F7563" s="21" t="b">
        <f t="shared" si="1181"/>
        <v>0</v>
      </c>
      <c r="G7563" s="20">
        <f t="shared" si="1182"/>
        <v>1</v>
      </c>
      <c r="H7563" s="20">
        <f t="shared" si="1183"/>
        <v>24</v>
      </c>
      <c r="I7563" s="20">
        <f t="shared" si="1188"/>
        <v>22</v>
      </c>
      <c r="J7563" s="21">
        <f t="shared" si="1189"/>
        <v>39762</v>
      </c>
      <c r="K7563" s="21"/>
      <c r="L7563" s="21" t="str">
        <f t="shared" si="1184"/>
        <v>Monday</v>
      </c>
      <c r="M7563" s="20">
        <f t="shared" si="1185"/>
        <v>11</v>
      </c>
      <c r="N7563" s="19">
        <v>4464</v>
      </c>
      <c r="O7563" s="4">
        <f>MATCH(N7563-1,'Supply Data'!$K$12:$K$17)+1</f>
        <v>4</v>
      </c>
      <c r="P7563">
        <f>INDEX('Supply Data'!$L$12:$L$17,'Demand Data'!O7563)</f>
        <v>50</v>
      </c>
      <c r="R7563" t="str">
        <f t="shared" si="1186"/>
        <v>10-Nov-08 Monday 22</v>
      </c>
    </row>
    <row r="7564" spans="4:18" x14ac:dyDescent="0.35">
      <c r="D7564" s="21">
        <f t="shared" si="1187"/>
        <v>39762.916666648336</v>
      </c>
      <c r="E7564" s="21" t="b">
        <f t="shared" si="1180"/>
        <v>0</v>
      </c>
      <c r="F7564" s="21" t="b">
        <f t="shared" si="1181"/>
        <v>0</v>
      </c>
      <c r="G7564" s="20">
        <f t="shared" si="1182"/>
        <v>1</v>
      </c>
      <c r="H7564" s="20">
        <f t="shared" si="1183"/>
        <v>24</v>
      </c>
      <c r="I7564" s="20">
        <f t="shared" si="1188"/>
        <v>23</v>
      </c>
      <c r="J7564" s="21">
        <f t="shared" si="1189"/>
        <v>39762</v>
      </c>
      <c r="K7564" s="21"/>
      <c r="L7564" s="21" t="str">
        <f t="shared" si="1184"/>
        <v>Monday</v>
      </c>
      <c r="M7564" s="20">
        <f t="shared" si="1185"/>
        <v>11</v>
      </c>
      <c r="N7564" s="19">
        <v>4183.5</v>
      </c>
      <c r="O7564" s="4">
        <f>MATCH(N7564-1,'Supply Data'!$K$12:$K$17)+1</f>
        <v>4</v>
      </c>
      <c r="P7564">
        <f>INDEX('Supply Data'!$L$12:$L$17,'Demand Data'!O7564)</f>
        <v>50</v>
      </c>
      <c r="R7564" t="str">
        <f t="shared" si="1186"/>
        <v>10-Nov-08 Monday 23</v>
      </c>
    </row>
    <row r="7565" spans="4:18" x14ac:dyDescent="0.35">
      <c r="D7565" s="21">
        <f t="shared" si="1187"/>
        <v>39762.958333315</v>
      </c>
      <c r="E7565" s="21" t="b">
        <f t="shared" si="1180"/>
        <v>0</v>
      </c>
      <c r="F7565" s="21" t="b">
        <f t="shared" si="1181"/>
        <v>0</v>
      </c>
      <c r="G7565" s="20">
        <f t="shared" si="1182"/>
        <v>1</v>
      </c>
      <c r="H7565" s="20">
        <f t="shared" si="1183"/>
        <v>24</v>
      </c>
      <c r="I7565" s="20">
        <f t="shared" si="1188"/>
        <v>24</v>
      </c>
      <c r="J7565" s="21">
        <f t="shared" si="1189"/>
        <v>39762</v>
      </c>
      <c r="K7565" s="21"/>
      <c r="L7565" s="21" t="str">
        <f t="shared" si="1184"/>
        <v>Monday</v>
      </c>
      <c r="M7565" s="20">
        <f t="shared" si="1185"/>
        <v>11</v>
      </c>
      <c r="N7565" s="19">
        <v>3913.5</v>
      </c>
      <c r="O7565" s="4">
        <f>MATCH(N7565-1,'Supply Data'!$K$12:$K$17)+1</f>
        <v>4</v>
      </c>
      <c r="P7565">
        <f>INDEX('Supply Data'!$L$12:$L$17,'Demand Data'!O7565)</f>
        <v>50</v>
      </c>
      <c r="R7565" t="str">
        <f t="shared" si="1186"/>
        <v>10-Nov-08 Monday 24</v>
      </c>
    </row>
    <row r="7566" spans="4:18" x14ac:dyDescent="0.35">
      <c r="D7566" s="21">
        <f t="shared" si="1187"/>
        <v>39762.999999981665</v>
      </c>
      <c r="E7566" s="21" t="b">
        <f t="shared" si="1180"/>
        <v>0</v>
      </c>
      <c r="F7566" s="21" t="b">
        <f t="shared" si="1181"/>
        <v>0</v>
      </c>
      <c r="G7566" s="20">
        <f t="shared" si="1182"/>
        <v>1</v>
      </c>
      <c r="H7566" s="20">
        <f t="shared" si="1183"/>
        <v>24</v>
      </c>
      <c r="I7566" s="20">
        <f t="shared" si="1188"/>
        <v>1</v>
      </c>
      <c r="J7566" s="21">
        <f t="shared" si="1189"/>
        <v>39763</v>
      </c>
      <c r="K7566" s="21"/>
      <c r="L7566" s="21" t="str">
        <f t="shared" si="1184"/>
        <v>Tuesday</v>
      </c>
      <c r="M7566" s="20">
        <f t="shared" si="1185"/>
        <v>11</v>
      </c>
      <c r="N7566" s="19">
        <v>3714</v>
      </c>
      <c r="O7566" s="4">
        <f>MATCH(N7566-1,'Supply Data'!$K$12:$K$17)+1</f>
        <v>4</v>
      </c>
      <c r="P7566">
        <f>INDEX('Supply Data'!$L$12:$L$17,'Demand Data'!O7566)</f>
        <v>50</v>
      </c>
      <c r="R7566" t="str">
        <f t="shared" si="1186"/>
        <v>11-Nov-08 Tuesday 1</v>
      </c>
    </row>
    <row r="7567" spans="4:18" x14ac:dyDescent="0.35">
      <c r="D7567" s="21">
        <f t="shared" si="1187"/>
        <v>39763.041666648329</v>
      </c>
      <c r="E7567" s="21" t="b">
        <f t="shared" si="1180"/>
        <v>0</v>
      </c>
      <c r="F7567" s="21" t="b">
        <f t="shared" si="1181"/>
        <v>0</v>
      </c>
      <c r="G7567" s="20">
        <f t="shared" si="1182"/>
        <v>1</v>
      </c>
      <c r="H7567" s="20">
        <f t="shared" si="1183"/>
        <v>24</v>
      </c>
      <c r="I7567" s="20">
        <f t="shared" si="1188"/>
        <v>2</v>
      </c>
      <c r="J7567" s="21">
        <f t="shared" si="1189"/>
        <v>39763</v>
      </c>
      <c r="K7567" s="21"/>
      <c r="L7567" s="21" t="str">
        <f t="shared" si="1184"/>
        <v>Tuesday</v>
      </c>
      <c r="M7567" s="20">
        <f t="shared" si="1185"/>
        <v>11</v>
      </c>
      <c r="N7567" s="19">
        <v>3603</v>
      </c>
      <c r="O7567" s="4">
        <f>MATCH(N7567-1,'Supply Data'!$K$12:$K$17)+1</f>
        <v>4</v>
      </c>
      <c r="P7567">
        <f>INDEX('Supply Data'!$L$12:$L$17,'Demand Data'!O7567)</f>
        <v>50</v>
      </c>
      <c r="R7567" t="str">
        <f t="shared" si="1186"/>
        <v>11-Nov-08 Tuesday 2</v>
      </c>
    </row>
    <row r="7568" spans="4:18" x14ac:dyDescent="0.35">
      <c r="D7568" s="21">
        <f t="shared" si="1187"/>
        <v>39763.083333314993</v>
      </c>
      <c r="E7568" s="21" t="b">
        <f t="shared" si="1180"/>
        <v>0</v>
      </c>
      <c r="F7568" s="21" t="b">
        <f t="shared" si="1181"/>
        <v>0</v>
      </c>
      <c r="G7568" s="20">
        <f t="shared" si="1182"/>
        <v>1</v>
      </c>
      <c r="H7568" s="20">
        <f t="shared" si="1183"/>
        <v>24</v>
      </c>
      <c r="I7568" s="20">
        <f t="shared" si="1188"/>
        <v>3</v>
      </c>
      <c r="J7568" s="21">
        <f t="shared" si="1189"/>
        <v>39763</v>
      </c>
      <c r="K7568" s="21"/>
      <c r="L7568" s="21" t="str">
        <f t="shared" si="1184"/>
        <v>Tuesday</v>
      </c>
      <c r="M7568" s="20">
        <f t="shared" si="1185"/>
        <v>11</v>
      </c>
      <c r="N7568" s="19">
        <v>3517.5</v>
      </c>
      <c r="O7568" s="4">
        <f>MATCH(N7568-1,'Supply Data'!$K$12:$K$17)+1</f>
        <v>3</v>
      </c>
      <c r="P7568">
        <f>INDEX('Supply Data'!$L$12:$L$17,'Demand Data'!O7568)</f>
        <v>23</v>
      </c>
      <c r="R7568" t="str">
        <f t="shared" si="1186"/>
        <v>11-Nov-08 Tuesday 3</v>
      </c>
    </row>
    <row r="7569" spans="4:18" x14ac:dyDescent="0.35">
      <c r="D7569" s="21">
        <f t="shared" si="1187"/>
        <v>39763.124999981657</v>
      </c>
      <c r="E7569" s="21" t="b">
        <f t="shared" si="1180"/>
        <v>0</v>
      </c>
      <c r="F7569" s="21" t="b">
        <f t="shared" si="1181"/>
        <v>0</v>
      </c>
      <c r="G7569" s="20">
        <f t="shared" si="1182"/>
        <v>1</v>
      </c>
      <c r="H7569" s="20">
        <f t="shared" si="1183"/>
        <v>24</v>
      </c>
      <c r="I7569" s="20">
        <f t="shared" si="1188"/>
        <v>4</v>
      </c>
      <c r="J7569" s="21">
        <f t="shared" si="1189"/>
        <v>39763</v>
      </c>
      <c r="K7569" s="21"/>
      <c r="L7569" s="21" t="str">
        <f t="shared" si="1184"/>
        <v>Tuesday</v>
      </c>
      <c r="M7569" s="20">
        <f t="shared" si="1185"/>
        <v>11</v>
      </c>
      <c r="N7569" s="19">
        <v>3589.5</v>
      </c>
      <c r="O7569" s="4">
        <f>MATCH(N7569-1,'Supply Data'!$K$12:$K$17)+1</f>
        <v>3</v>
      </c>
      <c r="P7569">
        <f>INDEX('Supply Data'!$L$12:$L$17,'Demand Data'!O7569)</f>
        <v>23</v>
      </c>
      <c r="R7569" t="str">
        <f t="shared" si="1186"/>
        <v>11-Nov-08 Tuesday 4</v>
      </c>
    </row>
    <row r="7570" spans="4:18" x14ac:dyDescent="0.35">
      <c r="D7570" s="21">
        <f t="shared" si="1187"/>
        <v>39763.166666648322</v>
      </c>
      <c r="E7570" s="21" t="b">
        <f t="shared" si="1180"/>
        <v>0</v>
      </c>
      <c r="F7570" s="21" t="b">
        <f t="shared" si="1181"/>
        <v>0</v>
      </c>
      <c r="G7570" s="20">
        <f t="shared" si="1182"/>
        <v>1</v>
      </c>
      <c r="H7570" s="20">
        <f t="shared" si="1183"/>
        <v>24</v>
      </c>
      <c r="I7570" s="20">
        <f t="shared" si="1188"/>
        <v>5</v>
      </c>
      <c r="J7570" s="21">
        <f t="shared" si="1189"/>
        <v>39763</v>
      </c>
      <c r="K7570" s="21"/>
      <c r="L7570" s="21" t="str">
        <f t="shared" si="1184"/>
        <v>Tuesday</v>
      </c>
      <c r="M7570" s="20">
        <f t="shared" si="1185"/>
        <v>11</v>
      </c>
      <c r="N7570" s="19">
        <v>3780</v>
      </c>
      <c r="O7570" s="4">
        <f>MATCH(N7570-1,'Supply Data'!$K$12:$K$17)+1</f>
        <v>4</v>
      </c>
      <c r="P7570">
        <f>INDEX('Supply Data'!$L$12:$L$17,'Demand Data'!O7570)</f>
        <v>50</v>
      </c>
      <c r="R7570" t="str">
        <f t="shared" si="1186"/>
        <v>11-Nov-08 Tuesday 5</v>
      </c>
    </row>
    <row r="7571" spans="4:18" x14ac:dyDescent="0.35">
      <c r="D7571" s="21">
        <f t="shared" si="1187"/>
        <v>39763.208333314986</v>
      </c>
      <c r="E7571" s="21" t="b">
        <f t="shared" si="1180"/>
        <v>0</v>
      </c>
      <c r="F7571" s="21" t="b">
        <f t="shared" si="1181"/>
        <v>0</v>
      </c>
      <c r="G7571" s="20">
        <f t="shared" si="1182"/>
        <v>1</v>
      </c>
      <c r="H7571" s="20">
        <f t="shared" si="1183"/>
        <v>24</v>
      </c>
      <c r="I7571" s="20">
        <f t="shared" si="1188"/>
        <v>6</v>
      </c>
      <c r="J7571" s="21">
        <f t="shared" si="1189"/>
        <v>39763</v>
      </c>
      <c r="K7571" s="21"/>
      <c r="L7571" s="21" t="str">
        <f t="shared" si="1184"/>
        <v>Tuesday</v>
      </c>
      <c r="M7571" s="20">
        <f t="shared" si="1185"/>
        <v>11</v>
      </c>
      <c r="N7571" s="19">
        <v>3996</v>
      </c>
      <c r="O7571" s="4">
        <f>MATCH(N7571-1,'Supply Data'!$K$12:$K$17)+1</f>
        <v>4</v>
      </c>
      <c r="P7571">
        <f>INDEX('Supply Data'!$L$12:$L$17,'Demand Data'!O7571)</f>
        <v>50</v>
      </c>
      <c r="R7571" t="str">
        <f t="shared" si="1186"/>
        <v>11-Nov-08 Tuesday 6</v>
      </c>
    </row>
    <row r="7572" spans="4:18" x14ac:dyDescent="0.35">
      <c r="D7572" s="21">
        <f t="shared" si="1187"/>
        <v>39763.24999998165</v>
      </c>
      <c r="E7572" s="21" t="b">
        <f t="shared" si="1180"/>
        <v>0</v>
      </c>
      <c r="F7572" s="21" t="b">
        <f t="shared" si="1181"/>
        <v>0</v>
      </c>
      <c r="G7572" s="20">
        <f t="shared" si="1182"/>
        <v>1</v>
      </c>
      <c r="H7572" s="20">
        <f t="shared" si="1183"/>
        <v>24</v>
      </c>
      <c r="I7572" s="20">
        <f t="shared" si="1188"/>
        <v>7</v>
      </c>
      <c r="J7572" s="21">
        <f t="shared" si="1189"/>
        <v>39763</v>
      </c>
      <c r="K7572" s="21"/>
      <c r="L7572" s="21" t="str">
        <f t="shared" si="1184"/>
        <v>Tuesday</v>
      </c>
      <c r="M7572" s="20">
        <f t="shared" si="1185"/>
        <v>11</v>
      </c>
      <c r="N7572" s="19">
        <v>4191</v>
      </c>
      <c r="O7572" s="4">
        <f>MATCH(N7572-1,'Supply Data'!$K$12:$K$17)+1</f>
        <v>4</v>
      </c>
      <c r="P7572">
        <f>INDEX('Supply Data'!$L$12:$L$17,'Demand Data'!O7572)</f>
        <v>50</v>
      </c>
      <c r="R7572" t="str">
        <f t="shared" si="1186"/>
        <v>11-Nov-08 Tuesday 7</v>
      </c>
    </row>
    <row r="7573" spans="4:18" x14ac:dyDescent="0.35">
      <c r="D7573" s="21">
        <f t="shared" si="1187"/>
        <v>39763.291666648314</v>
      </c>
      <c r="E7573" s="21" t="b">
        <f t="shared" si="1180"/>
        <v>0</v>
      </c>
      <c r="F7573" s="21" t="b">
        <f t="shared" si="1181"/>
        <v>0</v>
      </c>
      <c r="G7573" s="20">
        <f t="shared" si="1182"/>
        <v>1</v>
      </c>
      <c r="H7573" s="20">
        <f t="shared" si="1183"/>
        <v>24</v>
      </c>
      <c r="I7573" s="20">
        <f t="shared" si="1188"/>
        <v>8</v>
      </c>
      <c r="J7573" s="21">
        <f t="shared" si="1189"/>
        <v>39763</v>
      </c>
      <c r="K7573" s="21"/>
      <c r="L7573" s="21" t="str">
        <f t="shared" si="1184"/>
        <v>Tuesday</v>
      </c>
      <c r="M7573" s="20">
        <f t="shared" si="1185"/>
        <v>11</v>
      </c>
      <c r="N7573" s="19">
        <v>4711.5</v>
      </c>
      <c r="O7573" s="4">
        <f>MATCH(N7573-1,'Supply Data'!$K$12:$K$17)+1</f>
        <v>4</v>
      </c>
      <c r="P7573">
        <f>INDEX('Supply Data'!$L$12:$L$17,'Demand Data'!O7573)</f>
        <v>50</v>
      </c>
      <c r="R7573" t="str">
        <f t="shared" si="1186"/>
        <v>11-Nov-08 Tuesday 8</v>
      </c>
    </row>
    <row r="7574" spans="4:18" x14ac:dyDescent="0.35">
      <c r="D7574" s="21">
        <f t="shared" si="1187"/>
        <v>39763.333333314979</v>
      </c>
      <c r="E7574" s="21" t="b">
        <f t="shared" si="1180"/>
        <v>0</v>
      </c>
      <c r="F7574" s="21" t="b">
        <f t="shared" si="1181"/>
        <v>0</v>
      </c>
      <c r="G7574" s="20">
        <f t="shared" si="1182"/>
        <v>1</v>
      </c>
      <c r="H7574" s="20">
        <f t="shared" si="1183"/>
        <v>24</v>
      </c>
      <c r="I7574" s="20">
        <f t="shared" si="1188"/>
        <v>9</v>
      </c>
      <c r="J7574" s="21">
        <f t="shared" si="1189"/>
        <v>39763</v>
      </c>
      <c r="K7574" s="21"/>
      <c r="L7574" s="21" t="str">
        <f t="shared" si="1184"/>
        <v>Tuesday</v>
      </c>
      <c r="M7574" s="20">
        <f t="shared" si="1185"/>
        <v>11</v>
      </c>
      <c r="N7574" s="19">
        <v>5374.5</v>
      </c>
      <c r="O7574" s="4">
        <f>MATCH(N7574-1,'Supply Data'!$K$12:$K$17)+1</f>
        <v>5</v>
      </c>
      <c r="P7574">
        <f>INDEX('Supply Data'!$L$12:$L$17,'Demand Data'!O7574)</f>
        <v>75</v>
      </c>
      <c r="R7574" t="str">
        <f t="shared" si="1186"/>
        <v>11-Nov-08 Tuesday 9</v>
      </c>
    </row>
    <row r="7575" spans="4:18" x14ac:dyDescent="0.35">
      <c r="D7575" s="21">
        <f t="shared" si="1187"/>
        <v>39763.374999981643</v>
      </c>
      <c r="E7575" s="21" t="b">
        <f t="shared" si="1180"/>
        <v>0</v>
      </c>
      <c r="F7575" s="21" t="b">
        <f t="shared" si="1181"/>
        <v>0</v>
      </c>
      <c r="G7575" s="20">
        <f t="shared" si="1182"/>
        <v>1</v>
      </c>
      <c r="H7575" s="20">
        <f t="shared" si="1183"/>
        <v>24</v>
      </c>
      <c r="I7575" s="20">
        <f t="shared" si="1188"/>
        <v>10</v>
      </c>
      <c r="J7575" s="21">
        <f t="shared" si="1189"/>
        <v>39763</v>
      </c>
      <c r="K7575" s="21"/>
      <c r="L7575" s="21" t="str">
        <f t="shared" si="1184"/>
        <v>Tuesday</v>
      </c>
      <c r="M7575" s="20">
        <f t="shared" si="1185"/>
        <v>11</v>
      </c>
      <c r="N7575" s="19">
        <v>5599.5</v>
      </c>
      <c r="O7575" s="4">
        <f>MATCH(N7575-1,'Supply Data'!$K$12:$K$17)+1</f>
        <v>5</v>
      </c>
      <c r="P7575">
        <f>INDEX('Supply Data'!$L$12:$L$17,'Demand Data'!O7575)</f>
        <v>75</v>
      </c>
      <c r="R7575" t="str">
        <f t="shared" si="1186"/>
        <v>11-Nov-08 Tuesday 10</v>
      </c>
    </row>
    <row r="7576" spans="4:18" x14ac:dyDescent="0.35">
      <c r="D7576" s="21">
        <f t="shared" si="1187"/>
        <v>39763.416666648307</v>
      </c>
      <c r="E7576" s="21" t="b">
        <f t="shared" si="1180"/>
        <v>0</v>
      </c>
      <c r="F7576" s="21" t="b">
        <f t="shared" si="1181"/>
        <v>0</v>
      </c>
      <c r="G7576" s="20">
        <f t="shared" si="1182"/>
        <v>1</v>
      </c>
      <c r="H7576" s="20">
        <f t="shared" si="1183"/>
        <v>24</v>
      </c>
      <c r="I7576" s="20">
        <f t="shared" si="1188"/>
        <v>11</v>
      </c>
      <c r="J7576" s="21">
        <f t="shared" si="1189"/>
        <v>39763</v>
      </c>
      <c r="K7576" s="21"/>
      <c r="L7576" s="21" t="str">
        <f t="shared" si="1184"/>
        <v>Tuesday</v>
      </c>
      <c r="M7576" s="20">
        <f t="shared" si="1185"/>
        <v>11</v>
      </c>
      <c r="N7576" s="19">
        <v>5824.5</v>
      </c>
      <c r="O7576" s="4">
        <f>MATCH(N7576-1,'Supply Data'!$K$12:$K$17)+1</f>
        <v>5</v>
      </c>
      <c r="P7576">
        <f>INDEX('Supply Data'!$L$12:$L$17,'Demand Data'!O7576)</f>
        <v>75</v>
      </c>
      <c r="R7576" t="str">
        <f t="shared" si="1186"/>
        <v>11-Nov-08 Tuesday 11</v>
      </c>
    </row>
    <row r="7577" spans="4:18" x14ac:dyDescent="0.35">
      <c r="D7577" s="21">
        <f t="shared" si="1187"/>
        <v>39763.458333314971</v>
      </c>
      <c r="E7577" s="21" t="b">
        <f t="shared" si="1180"/>
        <v>0</v>
      </c>
      <c r="F7577" s="21" t="b">
        <f t="shared" si="1181"/>
        <v>0</v>
      </c>
      <c r="G7577" s="20">
        <f t="shared" si="1182"/>
        <v>1</v>
      </c>
      <c r="H7577" s="20">
        <f t="shared" si="1183"/>
        <v>24</v>
      </c>
      <c r="I7577" s="20">
        <f t="shared" si="1188"/>
        <v>12</v>
      </c>
      <c r="J7577" s="21">
        <f t="shared" si="1189"/>
        <v>39763</v>
      </c>
      <c r="K7577" s="21"/>
      <c r="L7577" s="21" t="str">
        <f t="shared" si="1184"/>
        <v>Tuesday</v>
      </c>
      <c r="M7577" s="20">
        <f t="shared" si="1185"/>
        <v>11</v>
      </c>
      <c r="N7577" s="19">
        <v>5607</v>
      </c>
      <c r="O7577" s="4">
        <f>MATCH(N7577-1,'Supply Data'!$K$12:$K$17)+1</f>
        <v>5</v>
      </c>
      <c r="P7577">
        <f>INDEX('Supply Data'!$L$12:$L$17,'Demand Data'!O7577)</f>
        <v>75</v>
      </c>
      <c r="R7577" t="str">
        <f t="shared" si="1186"/>
        <v>11-Nov-08 Tuesday 12</v>
      </c>
    </row>
    <row r="7578" spans="4:18" x14ac:dyDescent="0.35">
      <c r="D7578" s="21">
        <f t="shared" si="1187"/>
        <v>39763.499999981635</v>
      </c>
      <c r="E7578" s="21" t="b">
        <f t="shared" si="1180"/>
        <v>0</v>
      </c>
      <c r="F7578" s="21" t="b">
        <f t="shared" si="1181"/>
        <v>0</v>
      </c>
      <c r="G7578" s="20">
        <f t="shared" si="1182"/>
        <v>1</v>
      </c>
      <c r="H7578" s="20">
        <f t="shared" si="1183"/>
        <v>24</v>
      </c>
      <c r="I7578" s="20">
        <f t="shared" si="1188"/>
        <v>13</v>
      </c>
      <c r="J7578" s="21">
        <f t="shared" si="1189"/>
        <v>39763</v>
      </c>
      <c r="K7578" s="21"/>
      <c r="L7578" s="21" t="str">
        <f t="shared" si="1184"/>
        <v>Tuesday</v>
      </c>
      <c r="M7578" s="20">
        <f t="shared" si="1185"/>
        <v>11</v>
      </c>
      <c r="N7578" s="19">
        <v>5604</v>
      </c>
      <c r="O7578" s="4">
        <f>MATCH(N7578-1,'Supply Data'!$K$12:$K$17)+1</f>
        <v>5</v>
      </c>
      <c r="P7578">
        <f>INDEX('Supply Data'!$L$12:$L$17,'Demand Data'!O7578)</f>
        <v>75</v>
      </c>
      <c r="R7578" t="str">
        <f t="shared" si="1186"/>
        <v>11-Nov-08 Tuesday 13</v>
      </c>
    </row>
    <row r="7579" spans="4:18" x14ac:dyDescent="0.35">
      <c r="D7579" s="21">
        <f t="shared" si="1187"/>
        <v>39763.5416666483</v>
      </c>
      <c r="E7579" s="21" t="b">
        <f t="shared" si="1180"/>
        <v>0</v>
      </c>
      <c r="F7579" s="21" t="b">
        <f t="shared" si="1181"/>
        <v>0</v>
      </c>
      <c r="G7579" s="20">
        <f t="shared" si="1182"/>
        <v>1</v>
      </c>
      <c r="H7579" s="20">
        <f t="shared" si="1183"/>
        <v>24</v>
      </c>
      <c r="I7579" s="20">
        <f t="shared" si="1188"/>
        <v>14</v>
      </c>
      <c r="J7579" s="21">
        <f t="shared" si="1189"/>
        <v>39763</v>
      </c>
      <c r="K7579" s="21"/>
      <c r="L7579" s="21" t="str">
        <f t="shared" si="1184"/>
        <v>Tuesday</v>
      </c>
      <c r="M7579" s="20">
        <f t="shared" si="1185"/>
        <v>11</v>
      </c>
      <c r="N7579" s="19">
        <v>5785.5</v>
      </c>
      <c r="O7579" s="4">
        <f>MATCH(N7579-1,'Supply Data'!$K$12:$K$17)+1</f>
        <v>5</v>
      </c>
      <c r="P7579">
        <f>INDEX('Supply Data'!$L$12:$L$17,'Demand Data'!O7579)</f>
        <v>75</v>
      </c>
      <c r="R7579" t="str">
        <f t="shared" si="1186"/>
        <v>11-Nov-08 Tuesday 14</v>
      </c>
    </row>
    <row r="7580" spans="4:18" x14ac:dyDescent="0.35">
      <c r="D7580" s="21">
        <f t="shared" si="1187"/>
        <v>39763.583333314964</v>
      </c>
      <c r="E7580" s="21" t="b">
        <f t="shared" si="1180"/>
        <v>0</v>
      </c>
      <c r="F7580" s="21" t="b">
        <f t="shared" si="1181"/>
        <v>0</v>
      </c>
      <c r="G7580" s="20">
        <f t="shared" si="1182"/>
        <v>1</v>
      </c>
      <c r="H7580" s="20">
        <f t="shared" si="1183"/>
        <v>24</v>
      </c>
      <c r="I7580" s="20">
        <f t="shared" si="1188"/>
        <v>15</v>
      </c>
      <c r="J7580" s="21">
        <f t="shared" si="1189"/>
        <v>39763</v>
      </c>
      <c r="K7580" s="21"/>
      <c r="L7580" s="21" t="str">
        <f t="shared" si="1184"/>
        <v>Tuesday</v>
      </c>
      <c r="M7580" s="20">
        <f t="shared" si="1185"/>
        <v>11</v>
      </c>
      <c r="N7580" s="19">
        <v>5689.5</v>
      </c>
      <c r="O7580" s="4">
        <f>MATCH(N7580-1,'Supply Data'!$K$12:$K$17)+1</f>
        <v>5</v>
      </c>
      <c r="P7580">
        <f>INDEX('Supply Data'!$L$12:$L$17,'Demand Data'!O7580)</f>
        <v>75</v>
      </c>
      <c r="R7580" t="str">
        <f t="shared" si="1186"/>
        <v>11-Nov-08 Tuesday 15</v>
      </c>
    </row>
    <row r="7581" spans="4:18" x14ac:dyDescent="0.35">
      <c r="D7581" s="21">
        <f t="shared" si="1187"/>
        <v>39763.624999981628</v>
      </c>
      <c r="E7581" s="21" t="b">
        <f t="shared" si="1180"/>
        <v>0</v>
      </c>
      <c r="F7581" s="21" t="b">
        <f t="shared" si="1181"/>
        <v>0</v>
      </c>
      <c r="G7581" s="20">
        <f t="shared" si="1182"/>
        <v>1</v>
      </c>
      <c r="H7581" s="20">
        <f t="shared" si="1183"/>
        <v>24</v>
      </c>
      <c r="I7581" s="20">
        <f t="shared" si="1188"/>
        <v>16</v>
      </c>
      <c r="J7581" s="21">
        <f t="shared" si="1189"/>
        <v>39763</v>
      </c>
      <c r="K7581" s="21"/>
      <c r="L7581" s="21" t="str">
        <f t="shared" si="1184"/>
        <v>Tuesday</v>
      </c>
      <c r="M7581" s="20">
        <f t="shared" si="1185"/>
        <v>11</v>
      </c>
      <c r="N7581" s="19">
        <v>5590.5</v>
      </c>
      <c r="O7581" s="4">
        <f>MATCH(N7581-1,'Supply Data'!$K$12:$K$17)+1</f>
        <v>5</v>
      </c>
      <c r="P7581">
        <f>INDEX('Supply Data'!$L$12:$L$17,'Demand Data'!O7581)</f>
        <v>75</v>
      </c>
      <c r="R7581" t="str">
        <f t="shared" si="1186"/>
        <v>11-Nov-08 Tuesday 16</v>
      </c>
    </row>
    <row r="7582" spans="4:18" x14ac:dyDescent="0.35">
      <c r="D7582" s="21">
        <f t="shared" si="1187"/>
        <v>39763.666666648292</v>
      </c>
      <c r="E7582" s="21" t="b">
        <f t="shared" si="1180"/>
        <v>0</v>
      </c>
      <c r="F7582" s="21" t="b">
        <f t="shared" si="1181"/>
        <v>0</v>
      </c>
      <c r="G7582" s="20">
        <f t="shared" si="1182"/>
        <v>1</v>
      </c>
      <c r="H7582" s="20">
        <f t="shared" si="1183"/>
        <v>24</v>
      </c>
      <c r="I7582" s="20">
        <f t="shared" si="1188"/>
        <v>17</v>
      </c>
      <c r="J7582" s="21">
        <f t="shared" si="1189"/>
        <v>39763</v>
      </c>
      <c r="K7582" s="21"/>
      <c r="L7582" s="21" t="str">
        <f t="shared" si="1184"/>
        <v>Tuesday</v>
      </c>
      <c r="M7582" s="20">
        <f t="shared" si="1185"/>
        <v>11</v>
      </c>
      <c r="N7582" s="19">
        <v>5530.5</v>
      </c>
      <c r="O7582" s="4">
        <f>MATCH(N7582-1,'Supply Data'!$K$12:$K$17)+1</f>
        <v>5</v>
      </c>
      <c r="P7582">
        <f>INDEX('Supply Data'!$L$12:$L$17,'Demand Data'!O7582)</f>
        <v>75</v>
      </c>
      <c r="R7582" t="str">
        <f t="shared" si="1186"/>
        <v>11-Nov-08 Tuesday 17</v>
      </c>
    </row>
    <row r="7583" spans="4:18" x14ac:dyDescent="0.35">
      <c r="D7583" s="21">
        <f t="shared" si="1187"/>
        <v>39763.708333314957</v>
      </c>
      <c r="E7583" s="21" t="b">
        <f t="shared" si="1180"/>
        <v>0</v>
      </c>
      <c r="F7583" s="21" t="b">
        <f t="shared" si="1181"/>
        <v>0</v>
      </c>
      <c r="G7583" s="20">
        <f t="shared" si="1182"/>
        <v>1</v>
      </c>
      <c r="H7583" s="20">
        <f t="shared" si="1183"/>
        <v>24</v>
      </c>
      <c r="I7583" s="20">
        <f t="shared" si="1188"/>
        <v>18</v>
      </c>
      <c r="J7583" s="21">
        <f t="shared" si="1189"/>
        <v>39763</v>
      </c>
      <c r="K7583" s="21"/>
      <c r="L7583" s="21" t="str">
        <f t="shared" si="1184"/>
        <v>Tuesday</v>
      </c>
      <c r="M7583" s="20">
        <f t="shared" si="1185"/>
        <v>11</v>
      </c>
      <c r="N7583" s="19">
        <v>6127.5</v>
      </c>
      <c r="O7583" s="4">
        <f>MATCH(N7583-1,'Supply Data'!$K$12:$K$17)+1</f>
        <v>5</v>
      </c>
      <c r="P7583">
        <f>INDEX('Supply Data'!$L$12:$L$17,'Demand Data'!O7583)</f>
        <v>75</v>
      </c>
      <c r="R7583" t="str">
        <f t="shared" si="1186"/>
        <v>11-Nov-08 Tuesday 18</v>
      </c>
    </row>
    <row r="7584" spans="4:18" x14ac:dyDescent="0.35">
      <c r="D7584" s="21">
        <f t="shared" si="1187"/>
        <v>39763.749999981621</v>
      </c>
      <c r="E7584" s="21" t="b">
        <f t="shared" si="1180"/>
        <v>0</v>
      </c>
      <c r="F7584" s="21" t="b">
        <f t="shared" si="1181"/>
        <v>0</v>
      </c>
      <c r="G7584" s="20">
        <f t="shared" si="1182"/>
        <v>1</v>
      </c>
      <c r="H7584" s="20">
        <f t="shared" si="1183"/>
        <v>24</v>
      </c>
      <c r="I7584" s="20">
        <f t="shared" si="1188"/>
        <v>19</v>
      </c>
      <c r="J7584" s="21">
        <f t="shared" si="1189"/>
        <v>39763</v>
      </c>
      <c r="K7584" s="21"/>
      <c r="L7584" s="21" t="str">
        <f t="shared" si="1184"/>
        <v>Tuesday</v>
      </c>
      <c r="M7584" s="20">
        <f t="shared" si="1185"/>
        <v>11</v>
      </c>
      <c r="N7584" s="19">
        <v>5968.5</v>
      </c>
      <c r="O7584" s="4">
        <f>MATCH(N7584-1,'Supply Data'!$K$12:$K$17)+1</f>
        <v>5</v>
      </c>
      <c r="P7584">
        <f>INDEX('Supply Data'!$L$12:$L$17,'Demand Data'!O7584)</f>
        <v>75</v>
      </c>
      <c r="R7584" t="str">
        <f t="shared" si="1186"/>
        <v>11-Nov-08 Tuesday 19</v>
      </c>
    </row>
    <row r="7585" spans="4:18" x14ac:dyDescent="0.35">
      <c r="D7585" s="21">
        <f t="shared" si="1187"/>
        <v>39763.791666648285</v>
      </c>
      <c r="E7585" s="21" t="b">
        <f t="shared" si="1180"/>
        <v>0</v>
      </c>
      <c r="F7585" s="21" t="b">
        <f t="shared" si="1181"/>
        <v>0</v>
      </c>
      <c r="G7585" s="20">
        <f t="shared" si="1182"/>
        <v>1</v>
      </c>
      <c r="H7585" s="20">
        <f t="shared" si="1183"/>
        <v>24</v>
      </c>
      <c r="I7585" s="20">
        <f t="shared" si="1188"/>
        <v>20</v>
      </c>
      <c r="J7585" s="21">
        <f t="shared" si="1189"/>
        <v>39763</v>
      </c>
      <c r="K7585" s="21"/>
      <c r="L7585" s="21" t="str">
        <f t="shared" si="1184"/>
        <v>Tuesday</v>
      </c>
      <c r="M7585" s="20">
        <f t="shared" si="1185"/>
        <v>11</v>
      </c>
      <c r="N7585" s="19">
        <v>5769</v>
      </c>
      <c r="O7585" s="4">
        <f>MATCH(N7585-1,'Supply Data'!$K$12:$K$17)+1</f>
        <v>5</v>
      </c>
      <c r="P7585">
        <f>INDEX('Supply Data'!$L$12:$L$17,'Demand Data'!O7585)</f>
        <v>75</v>
      </c>
      <c r="R7585" t="str">
        <f t="shared" si="1186"/>
        <v>11-Nov-08 Tuesday 20</v>
      </c>
    </row>
    <row r="7586" spans="4:18" x14ac:dyDescent="0.35">
      <c r="D7586" s="21">
        <f t="shared" si="1187"/>
        <v>39763.833333314949</v>
      </c>
      <c r="E7586" s="21" t="b">
        <f t="shared" si="1180"/>
        <v>0</v>
      </c>
      <c r="F7586" s="21" t="b">
        <f t="shared" si="1181"/>
        <v>0</v>
      </c>
      <c r="G7586" s="20">
        <f t="shared" si="1182"/>
        <v>1</v>
      </c>
      <c r="H7586" s="20">
        <f t="shared" si="1183"/>
        <v>24</v>
      </c>
      <c r="I7586" s="20">
        <f t="shared" si="1188"/>
        <v>21</v>
      </c>
      <c r="J7586" s="21">
        <f t="shared" si="1189"/>
        <v>39763</v>
      </c>
      <c r="K7586" s="21"/>
      <c r="L7586" s="21" t="str">
        <f t="shared" si="1184"/>
        <v>Tuesday</v>
      </c>
      <c r="M7586" s="20">
        <f t="shared" si="1185"/>
        <v>11</v>
      </c>
      <c r="N7586" s="19">
        <v>5479.5</v>
      </c>
      <c r="O7586" s="4">
        <f>MATCH(N7586-1,'Supply Data'!$K$12:$K$17)+1</f>
        <v>5</v>
      </c>
      <c r="P7586">
        <f>INDEX('Supply Data'!$L$12:$L$17,'Demand Data'!O7586)</f>
        <v>75</v>
      </c>
      <c r="R7586" t="str">
        <f t="shared" si="1186"/>
        <v>11-Nov-08 Tuesday 21</v>
      </c>
    </row>
    <row r="7587" spans="4:18" x14ac:dyDescent="0.35">
      <c r="D7587" s="21">
        <f t="shared" si="1187"/>
        <v>39763.874999981614</v>
      </c>
      <c r="E7587" s="21" t="b">
        <f t="shared" si="1180"/>
        <v>0</v>
      </c>
      <c r="F7587" s="21" t="b">
        <f t="shared" si="1181"/>
        <v>0</v>
      </c>
      <c r="G7587" s="20">
        <f t="shared" si="1182"/>
        <v>1</v>
      </c>
      <c r="H7587" s="20">
        <f t="shared" si="1183"/>
        <v>24</v>
      </c>
      <c r="I7587" s="20">
        <f t="shared" si="1188"/>
        <v>22</v>
      </c>
      <c r="J7587" s="21">
        <f t="shared" si="1189"/>
        <v>39763</v>
      </c>
      <c r="K7587" s="21"/>
      <c r="L7587" s="21" t="str">
        <f t="shared" si="1184"/>
        <v>Tuesday</v>
      </c>
      <c r="M7587" s="20">
        <f t="shared" si="1185"/>
        <v>11</v>
      </c>
      <c r="N7587" s="19">
        <v>5112</v>
      </c>
      <c r="O7587" s="4">
        <f>MATCH(N7587-1,'Supply Data'!$K$12:$K$17)+1</f>
        <v>5</v>
      </c>
      <c r="P7587">
        <f>INDEX('Supply Data'!$L$12:$L$17,'Demand Data'!O7587)</f>
        <v>75</v>
      </c>
      <c r="R7587" t="str">
        <f t="shared" si="1186"/>
        <v>11-Nov-08 Tuesday 22</v>
      </c>
    </row>
    <row r="7588" spans="4:18" x14ac:dyDescent="0.35">
      <c r="D7588" s="21">
        <f t="shared" si="1187"/>
        <v>39763.916666648278</v>
      </c>
      <c r="E7588" s="21" t="b">
        <f t="shared" si="1180"/>
        <v>0</v>
      </c>
      <c r="F7588" s="21" t="b">
        <f t="shared" si="1181"/>
        <v>0</v>
      </c>
      <c r="G7588" s="20">
        <f t="shared" si="1182"/>
        <v>1</v>
      </c>
      <c r="H7588" s="20">
        <f t="shared" si="1183"/>
        <v>24</v>
      </c>
      <c r="I7588" s="20">
        <f t="shared" si="1188"/>
        <v>23</v>
      </c>
      <c r="J7588" s="21">
        <f t="shared" si="1189"/>
        <v>39763</v>
      </c>
      <c r="K7588" s="21"/>
      <c r="L7588" s="21" t="str">
        <f t="shared" si="1184"/>
        <v>Tuesday</v>
      </c>
      <c r="M7588" s="20">
        <f t="shared" si="1185"/>
        <v>11</v>
      </c>
      <c r="N7588" s="19">
        <v>4648.5</v>
      </c>
      <c r="O7588" s="4">
        <f>MATCH(N7588-1,'Supply Data'!$K$12:$K$17)+1</f>
        <v>4</v>
      </c>
      <c r="P7588">
        <f>INDEX('Supply Data'!$L$12:$L$17,'Demand Data'!O7588)</f>
        <v>50</v>
      </c>
      <c r="R7588" t="str">
        <f t="shared" si="1186"/>
        <v>11-Nov-08 Tuesday 23</v>
      </c>
    </row>
    <row r="7589" spans="4:18" x14ac:dyDescent="0.35">
      <c r="D7589" s="21">
        <f t="shared" si="1187"/>
        <v>39763.958333314942</v>
      </c>
      <c r="E7589" s="21" t="b">
        <f t="shared" si="1180"/>
        <v>0</v>
      </c>
      <c r="F7589" s="21" t="b">
        <f t="shared" si="1181"/>
        <v>0</v>
      </c>
      <c r="G7589" s="20">
        <f t="shared" si="1182"/>
        <v>1</v>
      </c>
      <c r="H7589" s="20">
        <f t="shared" si="1183"/>
        <v>24</v>
      </c>
      <c r="I7589" s="20">
        <f t="shared" si="1188"/>
        <v>24</v>
      </c>
      <c r="J7589" s="21">
        <f t="shared" si="1189"/>
        <v>39763</v>
      </c>
      <c r="K7589" s="21"/>
      <c r="L7589" s="21" t="str">
        <f t="shared" si="1184"/>
        <v>Tuesday</v>
      </c>
      <c r="M7589" s="20">
        <f t="shared" si="1185"/>
        <v>11</v>
      </c>
      <c r="N7589" s="19">
        <v>4303.5</v>
      </c>
      <c r="O7589" s="4">
        <f>MATCH(N7589-1,'Supply Data'!$K$12:$K$17)+1</f>
        <v>4</v>
      </c>
      <c r="P7589">
        <f>INDEX('Supply Data'!$L$12:$L$17,'Demand Data'!O7589)</f>
        <v>50</v>
      </c>
      <c r="R7589" t="str">
        <f t="shared" si="1186"/>
        <v>11-Nov-08 Tuesday 24</v>
      </c>
    </row>
    <row r="7590" spans="4:18" x14ac:dyDescent="0.35">
      <c r="D7590" s="21">
        <f t="shared" si="1187"/>
        <v>39763.999999981606</v>
      </c>
      <c r="E7590" s="21" t="b">
        <f t="shared" si="1180"/>
        <v>0</v>
      </c>
      <c r="F7590" s="21" t="b">
        <f t="shared" si="1181"/>
        <v>0</v>
      </c>
      <c r="G7590" s="20">
        <f t="shared" si="1182"/>
        <v>1</v>
      </c>
      <c r="H7590" s="20">
        <f t="shared" si="1183"/>
        <v>24</v>
      </c>
      <c r="I7590" s="20">
        <f t="shared" si="1188"/>
        <v>1</v>
      </c>
      <c r="J7590" s="21">
        <f t="shared" si="1189"/>
        <v>39764</v>
      </c>
      <c r="K7590" s="21"/>
      <c r="L7590" s="21" t="str">
        <f t="shared" si="1184"/>
        <v>Wednesday</v>
      </c>
      <c r="M7590" s="20">
        <f t="shared" si="1185"/>
        <v>11</v>
      </c>
      <c r="N7590" s="19">
        <v>4194</v>
      </c>
      <c r="O7590" s="4">
        <f>MATCH(N7590-1,'Supply Data'!$K$12:$K$17)+1</f>
        <v>4</v>
      </c>
      <c r="P7590">
        <f>INDEX('Supply Data'!$L$12:$L$17,'Demand Data'!O7590)</f>
        <v>50</v>
      </c>
      <c r="R7590" t="str">
        <f t="shared" si="1186"/>
        <v>12-Nov-08 Wednesday 1</v>
      </c>
    </row>
    <row r="7591" spans="4:18" x14ac:dyDescent="0.35">
      <c r="D7591" s="21">
        <f t="shared" si="1187"/>
        <v>39764.041666648271</v>
      </c>
      <c r="E7591" s="21" t="b">
        <f t="shared" si="1180"/>
        <v>0</v>
      </c>
      <c r="F7591" s="21" t="b">
        <f t="shared" si="1181"/>
        <v>0</v>
      </c>
      <c r="G7591" s="20">
        <f t="shared" si="1182"/>
        <v>1</v>
      </c>
      <c r="H7591" s="20">
        <f t="shared" si="1183"/>
        <v>24</v>
      </c>
      <c r="I7591" s="20">
        <f t="shared" si="1188"/>
        <v>2</v>
      </c>
      <c r="J7591" s="21">
        <f t="shared" si="1189"/>
        <v>39764</v>
      </c>
      <c r="K7591" s="21"/>
      <c r="L7591" s="21" t="str">
        <f t="shared" si="1184"/>
        <v>Wednesday</v>
      </c>
      <c r="M7591" s="20">
        <f t="shared" si="1185"/>
        <v>11</v>
      </c>
      <c r="N7591" s="19">
        <v>4027.5</v>
      </c>
      <c r="O7591" s="4">
        <f>MATCH(N7591-1,'Supply Data'!$K$12:$K$17)+1</f>
        <v>4</v>
      </c>
      <c r="P7591">
        <f>INDEX('Supply Data'!$L$12:$L$17,'Demand Data'!O7591)</f>
        <v>50</v>
      </c>
      <c r="R7591" t="str">
        <f t="shared" si="1186"/>
        <v>12-Nov-08 Wednesday 2</v>
      </c>
    </row>
    <row r="7592" spans="4:18" x14ac:dyDescent="0.35">
      <c r="D7592" s="21">
        <f t="shared" si="1187"/>
        <v>39764.083333314935</v>
      </c>
      <c r="E7592" s="21" t="b">
        <f t="shared" si="1180"/>
        <v>0</v>
      </c>
      <c r="F7592" s="21" t="b">
        <f t="shared" si="1181"/>
        <v>0</v>
      </c>
      <c r="G7592" s="20">
        <f t="shared" si="1182"/>
        <v>1</v>
      </c>
      <c r="H7592" s="20">
        <f t="shared" si="1183"/>
        <v>24</v>
      </c>
      <c r="I7592" s="20">
        <f t="shared" si="1188"/>
        <v>3</v>
      </c>
      <c r="J7592" s="21">
        <f t="shared" si="1189"/>
        <v>39764</v>
      </c>
      <c r="K7592" s="21"/>
      <c r="L7592" s="21" t="str">
        <f t="shared" si="1184"/>
        <v>Wednesday</v>
      </c>
      <c r="M7592" s="20">
        <f t="shared" si="1185"/>
        <v>11</v>
      </c>
      <c r="N7592" s="19">
        <v>3948</v>
      </c>
      <c r="O7592" s="4">
        <f>MATCH(N7592-1,'Supply Data'!$K$12:$K$17)+1</f>
        <v>4</v>
      </c>
      <c r="P7592">
        <f>INDEX('Supply Data'!$L$12:$L$17,'Demand Data'!O7592)</f>
        <v>50</v>
      </c>
      <c r="R7592" t="str">
        <f t="shared" si="1186"/>
        <v>12-Nov-08 Wednesday 3</v>
      </c>
    </row>
    <row r="7593" spans="4:18" x14ac:dyDescent="0.35">
      <c r="D7593" s="21">
        <f t="shared" si="1187"/>
        <v>39764.124999981599</v>
      </c>
      <c r="E7593" s="21" t="b">
        <f t="shared" si="1180"/>
        <v>0</v>
      </c>
      <c r="F7593" s="21" t="b">
        <f t="shared" si="1181"/>
        <v>0</v>
      </c>
      <c r="G7593" s="20">
        <f t="shared" si="1182"/>
        <v>1</v>
      </c>
      <c r="H7593" s="20">
        <f t="shared" si="1183"/>
        <v>24</v>
      </c>
      <c r="I7593" s="20">
        <f t="shared" si="1188"/>
        <v>4</v>
      </c>
      <c r="J7593" s="21">
        <f t="shared" si="1189"/>
        <v>39764</v>
      </c>
      <c r="K7593" s="21"/>
      <c r="L7593" s="21" t="str">
        <f t="shared" si="1184"/>
        <v>Wednesday</v>
      </c>
      <c r="M7593" s="20">
        <f t="shared" si="1185"/>
        <v>11</v>
      </c>
      <c r="N7593" s="19">
        <v>3958.5</v>
      </c>
      <c r="O7593" s="4">
        <f>MATCH(N7593-1,'Supply Data'!$K$12:$K$17)+1</f>
        <v>4</v>
      </c>
      <c r="P7593">
        <f>INDEX('Supply Data'!$L$12:$L$17,'Demand Data'!O7593)</f>
        <v>50</v>
      </c>
      <c r="R7593" t="str">
        <f t="shared" si="1186"/>
        <v>12-Nov-08 Wednesday 4</v>
      </c>
    </row>
    <row r="7594" spans="4:18" x14ac:dyDescent="0.35">
      <c r="D7594" s="21">
        <f t="shared" si="1187"/>
        <v>39764.166666648263</v>
      </c>
      <c r="E7594" s="21" t="b">
        <f t="shared" si="1180"/>
        <v>0</v>
      </c>
      <c r="F7594" s="21" t="b">
        <f t="shared" si="1181"/>
        <v>0</v>
      </c>
      <c r="G7594" s="20">
        <f t="shared" si="1182"/>
        <v>1</v>
      </c>
      <c r="H7594" s="20">
        <f t="shared" si="1183"/>
        <v>24</v>
      </c>
      <c r="I7594" s="20">
        <f t="shared" si="1188"/>
        <v>5</v>
      </c>
      <c r="J7594" s="21">
        <f t="shared" si="1189"/>
        <v>39764</v>
      </c>
      <c r="K7594" s="21"/>
      <c r="L7594" s="21" t="str">
        <f t="shared" si="1184"/>
        <v>Wednesday</v>
      </c>
      <c r="M7594" s="20">
        <f t="shared" si="1185"/>
        <v>11</v>
      </c>
      <c r="N7594" s="19">
        <v>4125</v>
      </c>
      <c r="O7594" s="4">
        <f>MATCH(N7594-1,'Supply Data'!$K$12:$K$17)+1</f>
        <v>4</v>
      </c>
      <c r="P7594">
        <f>INDEX('Supply Data'!$L$12:$L$17,'Demand Data'!O7594)</f>
        <v>50</v>
      </c>
      <c r="R7594" t="str">
        <f t="shared" si="1186"/>
        <v>12-Nov-08 Wednesday 5</v>
      </c>
    </row>
    <row r="7595" spans="4:18" x14ac:dyDescent="0.35">
      <c r="D7595" s="21">
        <f t="shared" si="1187"/>
        <v>39764.208333314928</v>
      </c>
      <c r="E7595" s="21" t="b">
        <f t="shared" si="1180"/>
        <v>0</v>
      </c>
      <c r="F7595" s="21" t="b">
        <f t="shared" si="1181"/>
        <v>0</v>
      </c>
      <c r="G7595" s="20">
        <f t="shared" si="1182"/>
        <v>1</v>
      </c>
      <c r="H7595" s="20">
        <f t="shared" si="1183"/>
        <v>24</v>
      </c>
      <c r="I7595" s="20">
        <f t="shared" si="1188"/>
        <v>6</v>
      </c>
      <c r="J7595" s="21">
        <f t="shared" si="1189"/>
        <v>39764</v>
      </c>
      <c r="K7595" s="21"/>
      <c r="L7595" s="21" t="str">
        <f t="shared" si="1184"/>
        <v>Wednesday</v>
      </c>
      <c r="M7595" s="20">
        <f t="shared" si="1185"/>
        <v>11</v>
      </c>
      <c r="N7595" s="19">
        <v>4191</v>
      </c>
      <c r="O7595" s="4">
        <f>MATCH(N7595-1,'Supply Data'!$K$12:$K$17)+1</f>
        <v>4</v>
      </c>
      <c r="P7595">
        <f>INDEX('Supply Data'!$L$12:$L$17,'Demand Data'!O7595)</f>
        <v>50</v>
      </c>
      <c r="R7595" t="str">
        <f t="shared" si="1186"/>
        <v>12-Nov-08 Wednesday 6</v>
      </c>
    </row>
    <row r="7596" spans="4:18" x14ac:dyDescent="0.35">
      <c r="D7596" s="21">
        <f t="shared" si="1187"/>
        <v>39764.249999981592</v>
      </c>
      <c r="E7596" s="21" t="b">
        <f t="shared" si="1180"/>
        <v>0</v>
      </c>
      <c r="F7596" s="21" t="b">
        <f t="shared" si="1181"/>
        <v>0</v>
      </c>
      <c r="G7596" s="20">
        <f t="shared" si="1182"/>
        <v>1</v>
      </c>
      <c r="H7596" s="20">
        <f t="shared" si="1183"/>
        <v>24</v>
      </c>
      <c r="I7596" s="20">
        <f t="shared" si="1188"/>
        <v>7</v>
      </c>
      <c r="J7596" s="21">
        <f t="shared" si="1189"/>
        <v>39764</v>
      </c>
      <c r="K7596" s="21"/>
      <c r="L7596" s="21" t="str">
        <f t="shared" si="1184"/>
        <v>Wednesday</v>
      </c>
      <c r="M7596" s="20">
        <f t="shared" si="1185"/>
        <v>11</v>
      </c>
      <c r="N7596" s="19">
        <v>4279.5</v>
      </c>
      <c r="O7596" s="4">
        <f>MATCH(N7596-1,'Supply Data'!$K$12:$K$17)+1</f>
        <v>4</v>
      </c>
      <c r="P7596">
        <f>INDEX('Supply Data'!$L$12:$L$17,'Demand Data'!O7596)</f>
        <v>50</v>
      </c>
      <c r="R7596" t="str">
        <f t="shared" si="1186"/>
        <v>12-Nov-08 Wednesday 7</v>
      </c>
    </row>
    <row r="7597" spans="4:18" x14ac:dyDescent="0.35">
      <c r="D7597" s="21">
        <f t="shared" si="1187"/>
        <v>39764.291666648256</v>
      </c>
      <c r="E7597" s="21" t="b">
        <f t="shared" si="1180"/>
        <v>0</v>
      </c>
      <c r="F7597" s="21" t="b">
        <f t="shared" si="1181"/>
        <v>0</v>
      </c>
      <c r="G7597" s="20">
        <f t="shared" si="1182"/>
        <v>1</v>
      </c>
      <c r="H7597" s="20">
        <f t="shared" si="1183"/>
        <v>24</v>
      </c>
      <c r="I7597" s="20">
        <f t="shared" si="1188"/>
        <v>8</v>
      </c>
      <c r="J7597" s="21">
        <f t="shared" si="1189"/>
        <v>39764</v>
      </c>
      <c r="K7597" s="21"/>
      <c r="L7597" s="21" t="str">
        <f t="shared" si="1184"/>
        <v>Wednesday</v>
      </c>
      <c r="M7597" s="20">
        <f t="shared" si="1185"/>
        <v>11</v>
      </c>
      <c r="N7597" s="19">
        <v>4887</v>
      </c>
      <c r="O7597" s="4">
        <f>MATCH(N7597-1,'Supply Data'!$K$12:$K$17)+1</f>
        <v>5</v>
      </c>
      <c r="P7597">
        <f>INDEX('Supply Data'!$L$12:$L$17,'Demand Data'!O7597)</f>
        <v>75</v>
      </c>
      <c r="R7597" t="str">
        <f t="shared" si="1186"/>
        <v>12-Nov-08 Wednesday 8</v>
      </c>
    </row>
    <row r="7598" spans="4:18" x14ac:dyDescent="0.35">
      <c r="D7598" s="21">
        <f t="shared" si="1187"/>
        <v>39764.33333331492</v>
      </c>
      <c r="E7598" s="21" t="b">
        <f t="shared" si="1180"/>
        <v>0</v>
      </c>
      <c r="F7598" s="21" t="b">
        <f t="shared" si="1181"/>
        <v>0</v>
      </c>
      <c r="G7598" s="20">
        <f t="shared" si="1182"/>
        <v>1</v>
      </c>
      <c r="H7598" s="20">
        <f t="shared" si="1183"/>
        <v>24</v>
      </c>
      <c r="I7598" s="20">
        <f t="shared" si="1188"/>
        <v>9</v>
      </c>
      <c r="J7598" s="21">
        <f t="shared" si="1189"/>
        <v>39764</v>
      </c>
      <c r="K7598" s="21"/>
      <c r="L7598" s="21" t="str">
        <f t="shared" si="1184"/>
        <v>Wednesday</v>
      </c>
      <c r="M7598" s="20">
        <f t="shared" si="1185"/>
        <v>11</v>
      </c>
      <c r="N7598" s="19">
        <v>5392.5</v>
      </c>
      <c r="O7598" s="4">
        <f>MATCH(N7598-1,'Supply Data'!$K$12:$K$17)+1</f>
        <v>5</v>
      </c>
      <c r="P7598">
        <f>INDEX('Supply Data'!$L$12:$L$17,'Demand Data'!O7598)</f>
        <v>75</v>
      </c>
      <c r="R7598" t="str">
        <f t="shared" si="1186"/>
        <v>12-Nov-08 Wednesday 9</v>
      </c>
    </row>
    <row r="7599" spans="4:18" x14ac:dyDescent="0.35">
      <c r="D7599" s="21">
        <f t="shared" si="1187"/>
        <v>39764.374999981585</v>
      </c>
      <c r="E7599" s="21" t="b">
        <f t="shared" si="1180"/>
        <v>0</v>
      </c>
      <c r="F7599" s="21" t="b">
        <f t="shared" si="1181"/>
        <v>0</v>
      </c>
      <c r="G7599" s="20">
        <f t="shared" si="1182"/>
        <v>1</v>
      </c>
      <c r="H7599" s="20">
        <f t="shared" si="1183"/>
        <v>24</v>
      </c>
      <c r="I7599" s="20">
        <f t="shared" si="1188"/>
        <v>10</v>
      </c>
      <c r="J7599" s="21">
        <f t="shared" si="1189"/>
        <v>39764</v>
      </c>
      <c r="K7599" s="21"/>
      <c r="L7599" s="21" t="str">
        <f t="shared" si="1184"/>
        <v>Wednesday</v>
      </c>
      <c r="M7599" s="20">
        <f t="shared" si="1185"/>
        <v>11</v>
      </c>
      <c r="N7599" s="19">
        <v>5668.5</v>
      </c>
      <c r="O7599" s="4">
        <f>MATCH(N7599-1,'Supply Data'!$K$12:$K$17)+1</f>
        <v>5</v>
      </c>
      <c r="P7599">
        <f>INDEX('Supply Data'!$L$12:$L$17,'Demand Data'!O7599)</f>
        <v>75</v>
      </c>
      <c r="R7599" t="str">
        <f t="shared" si="1186"/>
        <v>12-Nov-08 Wednesday 10</v>
      </c>
    </row>
    <row r="7600" spans="4:18" x14ac:dyDescent="0.35">
      <c r="D7600" s="21">
        <f t="shared" si="1187"/>
        <v>39764.416666648249</v>
      </c>
      <c r="E7600" s="21" t="b">
        <f t="shared" si="1180"/>
        <v>0</v>
      </c>
      <c r="F7600" s="21" t="b">
        <f t="shared" si="1181"/>
        <v>0</v>
      </c>
      <c r="G7600" s="20">
        <f t="shared" si="1182"/>
        <v>1</v>
      </c>
      <c r="H7600" s="20">
        <f t="shared" si="1183"/>
        <v>24</v>
      </c>
      <c r="I7600" s="20">
        <f t="shared" si="1188"/>
        <v>11</v>
      </c>
      <c r="J7600" s="21">
        <f t="shared" si="1189"/>
        <v>39764</v>
      </c>
      <c r="K7600" s="21"/>
      <c r="L7600" s="21" t="str">
        <f t="shared" si="1184"/>
        <v>Wednesday</v>
      </c>
      <c r="M7600" s="20">
        <f t="shared" si="1185"/>
        <v>11</v>
      </c>
      <c r="N7600" s="19">
        <v>5941.5</v>
      </c>
      <c r="O7600" s="4">
        <f>MATCH(N7600-1,'Supply Data'!$K$12:$K$17)+1</f>
        <v>5</v>
      </c>
      <c r="P7600">
        <f>INDEX('Supply Data'!$L$12:$L$17,'Demand Data'!O7600)</f>
        <v>75</v>
      </c>
      <c r="R7600" t="str">
        <f t="shared" si="1186"/>
        <v>12-Nov-08 Wednesday 11</v>
      </c>
    </row>
    <row r="7601" spans="4:18" x14ac:dyDescent="0.35">
      <c r="D7601" s="21">
        <f t="shared" si="1187"/>
        <v>39764.458333314913</v>
      </c>
      <c r="E7601" s="21" t="b">
        <f t="shared" si="1180"/>
        <v>0</v>
      </c>
      <c r="F7601" s="21" t="b">
        <f t="shared" si="1181"/>
        <v>0</v>
      </c>
      <c r="G7601" s="20">
        <f t="shared" si="1182"/>
        <v>1</v>
      </c>
      <c r="H7601" s="20">
        <f t="shared" si="1183"/>
        <v>24</v>
      </c>
      <c r="I7601" s="20">
        <f t="shared" si="1188"/>
        <v>12</v>
      </c>
      <c r="J7601" s="21">
        <f t="shared" si="1189"/>
        <v>39764</v>
      </c>
      <c r="K7601" s="21"/>
      <c r="L7601" s="21" t="str">
        <f t="shared" si="1184"/>
        <v>Wednesday</v>
      </c>
      <c r="M7601" s="20">
        <f t="shared" si="1185"/>
        <v>11</v>
      </c>
      <c r="N7601" s="19">
        <v>5623.5</v>
      </c>
      <c r="O7601" s="4">
        <f>MATCH(N7601-1,'Supply Data'!$K$12:$K$17)+1</f>
        <v>5</v>
      </c>
      <c r="P7601">
        <f>INDEX('Supply Data'!$L$12:$L$17,'Demand Data'!O7601)</f>
        <v>75</v>
      </c>
      <c r="R7601" t="str">
        <f t="shared" si="1186"/>
        <v>12-Nov-08 Wednesday 12</v>
      </c>
    </row>
    <row r="7602" spans="4:18" x14ac:dyDescent="0.35">
      <c r="D7602" s="21">
        <f t="shared" si="1187"/>
        <v>39764.499999981577</v>
      </c>
      <c r="E7602" s="21" t="b">
        <f t="shared" si="1180"/>
        <v>0</v>
      </c>
      <c r="F7602" s="21" t="b">
        <f t="shared" si="1181"/>
        <v>0</v>
      </c>
      <c r="G7602" s="20">
        <f t="shared" si="1182"/>
        <v>1</v>
      </c>
      <c r="H7602" s="20">
        <f t="shared" si="1183"/>
        <v>24</v>
      </c>
      <c r="I7602" s="20">
        <f t="shared" si="1188"/>
        <v>13</v>
      </c>
      <c r="J7602" s="21">
        <f t="shared" si="1189"/>
        <v>39764</v>
      </c>
      <c r="K7602" s="21"/>
      <c r="L7602" s="21" t="str">
        <f t="shared" si="1184"/>
        <v>Wednesday</v>
      </c>
      <c r="M7602" s="20">
        <f t="shared" si="1185"/>
        <v>11</v>
      </c>
      <c r="N7602" s="19">
        <v>5754</v>
      </c>
      <c r="O7602" s="4">
        <f>MATCH(N7602-1,'Supply Data'!$K$12:$K$17)+1</f>
        <v>5</v>
      </c>
      <c r="P7602">
        <f>INDEX('Supply Data'!$L$12:$L$17,'Demand Data'!O7602)</f>
        <v>75</v>
      </c>
      <c r="R7602" t="str">
        <f t="shared" si="1186"/>
        <v>12-Nov-08 Wednesday 13</v>
      </c>
    </row>
    <row r="7603" spans="4:18" x14ac:dyDescent="0.35">
      <c r="D7603" s="21">
        <f t="shared" si="1187"/>
        <v>39764.541666648242</v>
      </c>
      <c r="E7603" s="21" t="b">
        <f t="shared" si="1180"/>
        <v>0</v>
      </c>
      <c r="F7603" s="21" t="b">
        <f t="shared" si="1181"/>
        <v>0</v>
      </c>
      <c r="G7603" s="20">
        <f t="shared" si="1182"/>
        <v>1</v>
      </c>
      <c r="H7603" s="20">
        <f t="shared" si="1183"/>
        <v>24</v>
      </c>
      <c r="I7603" s="20">
        <f t="shared" si="1188"/>
        <v>14</v>
      </c>
      <c r="J7603" s="21">
        <f t="shared" si="1189"/>
        <v>39764</v>
      </c>
      <c r="K7603" s="21"/>
      <c r="L7603" s="21" t="str">
        <f t="shared" si="1184"/>
        <v>Wednesday</v>
      </c>
      <c r="M7603" s="20">
        <f t="shared" si="1185"/>
        <v>11</v>
      </c>
      <c r="N7603" s="19">
        <v>5847</v>
      </c>
      <c r="O7603" s="4">
        <f>MATCH(N7603-1,'Supply Data'!$K$12:$K$17)+1</f>
        <v>5</v>
      </c>
      <c r="P7603">
        <f>INDEX('Supply Data'!$L$12:$L$17,'Demand Data'!O7603)</f>
        <v>75</v>
      </c>
      <c r="R7603" t="str">
        <f t="shared" si="1186"/>
        <v>12-Nov-08 Wednesday 14</v>
      </c>
    </row>
    <row r="7604" spans="4:18" x14ac:dyDescent="0.35">
      <c r="D7604" s="21">
        <f t="shared" si="1187"/>
        <v>39764.583333314906</v>
      </c>
      <c r="E7604" s="21" t="b">
        <f t="shared" si="1180"/>
        <v>0</v>
      </c>
      <c r="F7604" s="21" t="b">
        <f t="shared" si="1181"/>
        <v>0</v>
      </c>
      <c r="G7604" s="20">
        <f t="shared" si="1182"/>
        <v>1</v>
      </c>
      <c r="H7604" s="20">
        <f t="shared" si="1183"/>
        <v>24</v>
      </c>
      <c r="I7604" s="20">
        <f t="shared" si="1188"/>
        <v>15</v>
      </c>
      <c r="J7604" s="21">
        <f t="shared" si="1189"/>
        <v>39764</v>
      </c>
      <c r="K7604" s="21"/>
      <c r="L7604" s="21" t="str">
        <f t="shared" si="1184"/>
        <v>Wednesday</v>
      </c>
      <c r="M7604" s="20">
        <f t="shared" si="1185"/>
        <v>11</v>
      </c>
      <c r="N7604" s="19">
        <v>5757</v>
      </c>
      <c r="O7604" s="4">
        <f>MATCH(N7604-1,'Supply Data'!$K$12:$K$17)+1</f>
        <v>5</v>
      </c>
      <c r="P7604">
        <f>INDEX('Supply Data'!$L$12:$L$17,'Demand Data'!O7604)</f>
        <v>75</v>
      </c>
      <c r="R7604" t="str">
        <f t="shared" si="1186"/>
        <v>12-Nov-08 Wednesday 15</v>
      </c>
    </row>
    <row r="7605" spans="4:18" x14ac:dyDescent="0.35">
      <c r="D7605" s="21">
        <f t="shared" si="1187"/>
        <v>39764.62499998157</v>
      </c>
      <c r="E7605" s="21" t="b">
        <f t="shared" si="1180"/>
        <v>0</v>
      </c>
      <c r="F7605" s="21" t="b">
        <f t="shared" si="1181"/>
        <v>0</v>
      </c>
      <c r="G7605" s="20">
        <f t="shared" si="1182"/>
        <v>1</v>
      </c>
      <c r="H7605" s="20">
        <f t="shared" si="1183"/>
        <v>24</v>
      </c>
      <c r="I7605" s="20">
        <f t="shared" si="1188"/>
        <v>16</v>
      </c>
      <c r="J7605" s="21">
        <f t="shared" si="1189"/>
        <v>39764</v>
      </c>
      <c r="K7605" s="21"/>
      <c r="L7605" s="21" t="str">
        <f t="shared" si="1184"/>
        <v>Wednesday</v>
      </c>
      <c r="M7605" s="20">
        <f t="shared" si="1185"/>
        <v>11</v>
      </c>
      <c r="N7605" s="19">
        <v>5713.5</v>
      </c>
      <c r="O7605" s="4">
        <f>MATCH(N7605-1,'Supply Data'!$K$12:$K$17)+1</f>
        <v>5</v>
      </c>
      <c r="P7605">
        <f>INDEX('Supply Data'!$L$12:$L$17,'Demand Data'!O7605)</f>
        <v>75</v>
      </c>
      <c r="R7605" t="str">
        <f t="shared" si="1186"/>
        <v>12-Nov-08 Wednesday 16</v>
      </c>
    </row>
    <row r="7606" spans="4:18" x14ac:dyDescent="0.35">
      <c r="D7606" s="21">
        <f t="shared" si="1187"/>
        <v>39764.666666648234</v>
      </c>
      <c r="E7606" s="21" t="b">
        <f t="shared" si="1180"/>
        <v>0</v>
      </c>
      <c r="F7606" s="21" t="b">
        <f t="shared" si="1181"/>
        <v>0</v>
      </c>
      <c r="G7606" s="20">
        <f t="shared" si="1182"/>
        <v>1</v>
      </c>
      <c r="H7606" s="20">
        <f t="shared" si="1183"/>
        <v>24</v>
      </c>
      <c r="I7606" s="20">
        <f t="shared" si="1188"/>
        <v>17</v>
      </c>
      <c r="J7606" s="21">
        <f t="shared" si="1189"/>
        <v>39764</v>
      </c>
      <c r="K7606" s="21"/>
      <c r="L7606" s="21" t="str">
        <f t="shared" si="1184"/>
        <v>Wednesday</v>
      </c>
      <c r="M7606" s="20">
        <f t="shared" si="1185"/>
        <v>11</v>
      </c>
      <c r="N7606" s="19">
        <v>5610</v>
      </c>
      <c r="O7606" s="4">
        <f>MATCH(N7606-1,'Supply Data'!$K$12:$K$17)+1</f>
        <v>5</v>
      </c>
      <c r="P7606">
        <f>INDEX('Supply Data'!$L$12:$L$17,'Demand Data'!O7606)</f>
        <v>75</v>
      </c>
      <c r="R7606" t="str">
        <f t="shared" si="1186"/>
        <v>12-Nov-08 Wednesday 17</v>
      </c>
    </row>
    <row r="7607" spans="4:18" x14ac:dyDescent="0.35">
      <c r="D7607" s="21">
        <f t="shared" si="1187"/>
        <v>39764.708333314898</v>
      </c>
      <c r="E7607" s="21" t="b">
        <f t="shared" si="1180"/>
        <v>0</v>
      </c>
      <c r="F7607" s="21" t="b">
        <f t="shared" si="1181"/>
        <v>0</v>
      </c>
      <c r="G7607" s="20">
        <f t="shared" si="1182"/>
        <v>1</v>
      </c>
      <c r="H7607" s="20">
        <f t="shared" si="1183"/>
        <v>24</v>
      </c>
      <c r="I7607" s="20">
        <f t="shared" si="1188"/>
        <v>18</v>
      </c>
      <c r="J7607" s="21">
        <f t="shared" si="1189"/>
        <v>39764</v>
      </c>
      <c r="K7607" s="21"/>
      <c r="L7607" s="21" t="str">
        <f t="shared" si="1184"/>
        <v>Wednesday</v>
      </c>
      <c r="M7607" s="20">
        <f t="shared" si="1185"/>
        <v>11</v>
      </c>
      <c r="N7607" s="19">
        <v>6231</v>
      </c>
      <c r="O7607" s="4">
        <f>MATCH(N7607-1,'Supply Data'!$K$12:$K$17)+1</f>
        <v>5</v>
      </c>
      <c r="P7607">
        <f>INDEX('Supply Data'!$L$12:$L$17,'Demand Data'!O7607)</f>
        <v>75</v>
      </c>
      <c r="R7607" t="str">
        <f t="shared" si="1186"/>
        <v>12-Nov-08 Wednesday 18</v>
      </c>
    </row>
    <row r="7608" spans="4:18" x14ac:dyDescent="0.35">
      <c r="D7608" s="21">
        <f t="shared" si="1187"/>
        <v>39764.749999981563</v>
      </c>
      <c r="E7608" s="21" t="b">
        <f t="shared" si="1180"/>
        <v>0</v>
      </c>
      <c r="F7608" s="21" t="b">
        <f t="shared" si="1181"/>
        <v>0</v>
      </c>
      <c r="G7608" s="20">
        <f t="shared" si="1182"/>
        <v>1</v>
      </c>
      <c r="H7608" s="20">
        <f t="shared" si="1183"/>
        <v>24</v>
      </c>
      <c r="I7608" s="20">
        <f t="shared" si="1188"/>
        <v>19</v>
      </c>
      <c r="J7608" s="21">
        <f t="shared" si="1189"/>
        <v>39764</v>
      </c>
      <c r="K7608" s="21"/>
      <c r="L7608" s="21" t="str">
        <f t="shared" si="1184"/>
        <v>Wednesday</v>
      </c>
      <c r="M7608" s="20">
        <f t="shared" si="1185"/>
        <v>11</v>
      </c>
      <c r="N7608" s="19">
        <v>6049.5</v>
      </c>
      <c r="O7608" s="4">
        <f>MATCH(N7608-1,'Supply Data'!$K$12:$K$17)+1</f>
        <v>5</v>
      </c>
      <c r="P7608">
        <f>INDEX('Supply Data'!$L$12:$L$17,'Demand Data'!O7608)</f>
        <v>75</v>
      </c>
      <c r="R7608" t="str">
        <f t="shared" si="1186"/>
        <v>12-Nov-08 Wednesday 19</v>
      </c>
    </row>
    <row r="7609" spans="4:18" x14ac:dyDescent="0.35">
      <c r="D7609" s="21">
        <f t="shared" si="1187"/>
        <v>39764.791666648227</v>
      </c>
      <c r="E7609" s="21" t="b">
        <f t="shared" si="1180"/>
        <v>0</v>
      </c>
      <c r="F7609" s="21" t="b">
        <f t="shared" si="1181"/>
        <v>0</v>
      </c>
      <c r="G7609" s="20">
        <f t="shared" si="1182"/>
        <v>1</v>
      </c>
      <c r="H7609" s="20">
        <f t="shared" si="1183"/>
        <v>24</v>
      </c>
      <c r="I7609" s="20">
        <f t="shared" si="1188"/>
        <v>20</v>
      </c>
      <c r="J7609" s="21">
        <f t="shared" si="1189"/>
        <v>39764</v>
      </c>
      <c r="K7609" s="21"/>
      <c r="L7609" s="21" t="str">
        <f t="shared" si="1184"/>
        <v>Wednesday</v>
      </c>
      <c r="M7609" s="20">
        <f t="shared" si="1185"/>
        <v>11</v>
      </c>
      <c r="N7609" s="19">
        <v>5829</v>
      </c>
      <c r="O7609" s="4">
        <f>MATCH(N7609-1,'Supply Data'!$K$12:$K$17)+1</f>
        <v>5</v>
      </c>
      <c r="P7609">
        <f>INDEX('Supply Data'!$L$12:$L$17,'Demand Data'!O7609)</f>
        <v>75</v>
      </c>
      <c r="R7609" t="str">
        <f t="shared" si="1186"/>
        <v>12-Nov-08 Wednesday 20</v>
      </c>
    </row>
    <row r="7610" spans="4:18" x14ac:dyDescent="0.35">
      <c r="D7610" s="21">
        <f t="shared" si="1187"/>
        <v>39764.833333314891</v>
      </c>
      <c r="E7610" s="21" t="b">
        <f t="shared" si="1180"/>
        <v>0</v>
      </c>
      <c r="F7610" s="21" t="b">
        <f t="shared" si="1181"/>
        <v>0</v>
      </c>
      <c r="G7610" s="20">
        <f t="shared" si="1182"/>
        <v>1</v>
      </c>
      <c r="H7610" s="20">
        <f t="shared" si="1183"/>
        <v>24</v>
      </c>
      <c r="I7610" s="20">
        <f t="shared" si="1188"/>
        <v>21</v>
      </c>
      <c r="J7610" s="21">
        <f t="shared" si="1189"/>
        <v>39764</v>
      </c>
      <c r="K7610" s="21"/>
      <c r="L7610" s="21" t="str">
        <f t="shared" si="1184"/>
        <v>Wednesday</v>
      </c>
      <c r="M7610" s="20">
        <f t="shared" si="1185"/>
        <v>11</v>
      </c>
      <c r="N7610" s="19">
        <v>5638.5</v>
      </c>
      <c r="O7610" s="4">
        <f>MATCH(N7610-1,'Supply Data'!$K$12:$K$17)+1</f>
        <v>5</v>
      </c>
      <c r="P7610">
        <f>INDEX('Supply Data'!$L$12:$L$17,'Demand Data'!O7610)</f>
        <v>75</v>
      </c>
      <c r="R7610" t="str">
        <f t="shared" si="1186"/>
        <v>12-Nov-08 Wednesday 21</v>
      </c>
    </row>
    <row r="7611" spans="4:18" x14ac:dyDescent="0.35">
      <c r="D7611" s="21">
        <f t="shared" si="1187"/>
        <v>39764.874999981555</v>
      </c>
      <c r="E7611" s="21" t="b">
        <f t="shared" si="1180"/>
        <v>0</v>
      </c>
      <c r="F7611" s="21" t="b">
        <f t="shared" si="1181"/>
        <v>0</v>
      </c>
      <c r="G7611" s="20">
        <f t="shared" si="1182"/>
        <v>1</v>
      </c>
      <c r="H7611" s="20">
        <f t="shared" si="1183"/>
        <v>24</v>
      </c>
      <c r="I7611" s="20">
        <f t="shared" si="1188"/>
        <v>22</v>
      </c>
      <c r="J7611" s="21">
        <f t="shared" si="1189"/>
        <v>39764</v>
      </c>
      <c r="K7611" s="21"/>
      <c r="L7611" s="21" t="str">
        <f t="shared" si="1184"/>
        <v>Wednesday</v>
      </c>
      <c r="M7611" s="20">
        <f t="shared" si="1185"/>
        <v>11</v>
      </c>
      <c r="N7611" s="19">
        <v>5229</v>
      </c>
      <c r="O7611" s="4">
        <f>MATCH(N7611-1,'Supply Data'!$K$12:$K$17)+1</f>
        <v>5</v>
      </c>
      <c r="P7611">
        <f>INDEX('Supply Data'!$L$12:$L$17,'Demand Data'!O7611)</f>
        <v>75</v>
      </c>
      <c r="R7611" t="str">
        <f t="shared" si="1186"/>
        <v>12-Nov-08 Wednesday 22</v>
      </c>
    </row>
    <row r="7612" spans="4:18" x14ac:dyDescent="0.35">
      <c r="D7612" s="21">
        <f t="shared" si="1187"/>
        <v>39764.91666664822</v>
      </c>
      <c r="E7612" s="21" t="b">
        <f t="shared" si="1180"/>
        <v>0</v>
      </c>
      <c r="F7612" s="21" t="b">
        <f t="shared" si="1181"/>
        <v>0</v>
      </c>
      <c r="G7612" s="20">
        <f t="shared" si="1182"/>
        <v>1</v>
      </c>
      <c r="H7612" s="20">
        <f t="shared" si="1183"/>
        <v>24</v>
      </c>
      <c r="I7612" s="20">
        <f t="shared" si="1188"/>
        <v>23</v>
      </c>
      <c r="J7612" s="21">
        <f t="shared" si="1189"/>
        <v>39764</v>
      </c>
      <c r="K7612" s="21"/>
      <c r="L7612" s="21" t="str">
        <f t="shared" si="1184"/>
        <v>Wednesday</v>
      </c>
      <c r="M7612" s="20">
        <f t="shared" si="1185"/>
        <v>11</v>
      </c>
      <c r="N7612" s="19">
        <v>4740</v>
      </c>
      <c r="O7612" s="4">
        <f>MATCH(N7612-1,'Supply Data'!$K$12:$K$17)+1</f>
        <v>4</v>
      </c>
      <c r="P7612">
        <f>INDEX('Supply Data'!$L$12:$L$17,'Demand Data'!O7612)</f>
        <v>50</v>
      </c>
      <c r="R7612" t="str">
        <f t="shared" si="1186"/>
        <v>12-Nov-08 Wednesday 23</v>
      </c>
    </row>
    <row r="7613" spans="4:18" x14ac:dyDescent="0.35">
      <c r="D7613" s="21">
        <f t="shared" si="1187"/>
        <v>39764.958333314884</v>
      </c>
      <c r="E7613" s="21" t="b">
        <f t="shared" si="1180"/>
        <v>0</v>
      </c>
      <c r="F7613" s="21" t="b">
        <f t="shared" si="1181"/>
        <v>0</v>
      </c>
      <c r="G7613" s="20">
        <f t="shared" si="1182"/>
        <v>1</v>
      </c>
      <c r="H7613" s="20">
        <f t="shared" si="1183"/>
        <v>24</v>
      </c>
      <c r="I7613" s="20">
        <f t="shared" si="1188"/>
        <v>24</v>
      </c>
      <c r="J7613" s="21">
        <f t="shared" si="1189"/>
        <v>39764</v>
      </c>
      <c r="K7613" s="21"/>
      <c r="L7613" s="21" t="str">
        <f t="shared" si="1184"/>
        <v>Wednesday</v>
      </c>
      <c r="M7613" s="20">
        <f t="shared" si="1185"/>
        <v>11</v>
      </c>
      <c r="N7613" s="19">
        <v>4411.5</v>
      </c>
      <c r="O7613" s="4">
        <f>MATCH(N7613-1,'Supply Data'!$K$12:$K$17)+1</f>
        <v>4</v>
      </c>
      <c r="P7613">
        <f>INDEX('Supply Data'!$L$12:$L$17,'Demand Data'!O7613)</f>
        <v>50</v>
      </c>
      <c r="R7613" t="str">
        <f t="shared" si="1186"/>
        <v>12-Nov-08 Wednesday 24</v>
      </c>
    </row>
    <row r="7614" spans="4:18" x14ac:dyDescent="0.35">
      <c r="D7614" s="21">
        <f t="shared" si="1187"/>
        <v>39764.999999981548</v>
      </c>
      <c r="E7614" s="21" t="b">
        <f t="shared" si="1180"/>
        <v>0</v>
      </c>
      <c r="F7614" s="21" t="b">
        <f t="shared" si="1181"/>
        <v>0</v>
      </c>
      <c r="G7614" s="20">
        <f t="shared" si="1182"/>
        <v>1</v>
      </c>
      <c r="H7614" s="20">
        <f t="shared" si="1183"/>
        <v>24</v>
      </c>
      <c r="I7614" s="20">
        <f t="shared" si="1188"/>
        <v>1</v>
      </c>
      <c r="J7614" s="21">
        <f t="shared" si="1189"/>
        <v>39765</v>
      </c>
      <c r="K7614" s="21"/>
      <c r="L7614" s="21" t="str">
        <f t="shared" si="1184"/>
        <v>Thursday</v>
      </c>
      <c r="M7614" s="20">
        <f t="shared" si="1185"/>
        <v>11</v>
      </c>
      <c r="N7614" s="19">
        <v>4245</v>
      </c>
      <c r="O7614" s="4">
        <f>MATCH(N7614-1,'Supply Data'!$K$12:$K$17)+1</f>
        <v>4</v>
      </c>
      <c r="P7614">
        <f>INDEX('Supply Data'!$L$12:$L$17,'Demand Data'!O7614)</f>
        <v>50</v>
      </c>
      <c r="R7614" t="str">
        <f t="shared" si="1186"/>
        <v>13-Nov-08 Thursday 1</v>
      </c>
    </row>
    <row r="7615" spans="4:18" x14ac:dyDescent="0.35">
      <c r="D7615" s="21">
        <f t="shared" si="1187"/>
        <v>39765.041666648212</v>
      </c>
      <c r="E7615" s="21" t="b">
        <f t="shared" si="1180"/>
        <v>0</v>
      </c>
      <c r="F7615" s="21" t="b">
        <f t="shared" si="1181"/>
        <v>0</v>
      </c>
      <c r="G7615" s="20">
        <f t="shared" si="1182"/>
        <v>1</v>
      </c>
      <c r="H7615" s="20">
        <f t="shared" si="1183"/>
        <v>24</v>
      </c>
      <c r="I7615" s="20">
        <f t="shared" si="1188"/>
        <v>2</v>
      </c>
      <c r="J7615" s="21">
        <f t="shared" si="1189"/>
        <v>39765</v>
      </c>
      <c r="K7615" s="21"/>
      <c r="L7615" s="21" t="str">
        <f t="shared" si="1184"/>
        <v>Thursday</v>
      </c>
      <c r="M7615" s="20">
        <f t="shared" si="1185"/>
        <v>11</v>
      </c>
      <c r="N7615" s="19">
        <v>4149</v>
      </c>
      <c r="O7615" s="4">
        <f>MATCH(N7615-1,'Supply Data'!$K$12:$K$17)+1</f>
        <v>4</v>
      </c>
      <c r="P7615">
        <f>INDEX('Supply Data'!$L$12:$L$17,'Demand Data'!O7615)</f>
        <v>50</v>
      </c>
      <c r="R7615" t="str">
        <f t="shared" si="1186"/>
        <v>13-Nov-08 Thursday 2</v>
      </c>
    </row>
    <row r="7616" spans="4:18" x14ac:dyDescent="0.35">
      <c r="D7616" s="21">
        <f t="shared" si="1187"/>
        <v>39765.083333314877</v>
      </c>
      <c r="E7616" s="21" t="b">
        <f t="shared" si="1180"/>
        <v>0</v>
      </c>
      <c r="F7616" s="21" t="b">
        <f t="shared" si="1181"/>
        <v>0</v>
      </c>
      <c r="G7616" s="20">
        <f t="shared" si="1182"/>
        <v>1</v>
      </c>
      <c r="H7616" s="20">
        <f t="shared" si="1183"/>
        <v>24</v>
      </c>
      <c r="I7616" s="20">
        <f t="shared" si="1188"/>
        <v>3</v>
      </c>
      <c r="J7616" s="21">
        <f t="shared" si="1189"/>
        <v>39765</v>
      </c>
      <c r="K7616" s="21"/>
      <c r="L7616" s="21" t="str">
        <f t="shared" si="1184"/>
        <v>Thursday</v>
      </c>
      <c r="M7616" s="20">
        <f t="shared" si="1185"/>
        <v>11</v>
      </c>
      <c r="N7616" s="19">
        <v>4017</v>
      </c>
      <c r="O7616" s="4">
        <f>MATCH(N7616-1,'Supply Data'!$K$12:$K$17)+1</f>
        <v>4</v>
      </c>
      <c r="P7616">
        <f>INDEX('Supply Data'!$L$12:$L$17,'Demand Data'!O7616)</f>
        <v>50</v>
      </c>
      <c r="R7616" t="str">
        <f t="shared" si="1186"/>
        <v>13-Nov-08 Thursday 3</v>
      </c>
    </row>
    <row r="7617" spans="4:18" x14ac:dyDescent="0.35">
      <c r="D7617" s="21">
        <f t="shared" si="1187"/>
        <v>39765.124999981541</v>
      </c>
      <c r="E7617" s="21" t="b">
        <f t="shared" si="1180"/>
        <v>0</v>
      </c>
      <c r="F7617" s="21" t="b">
        <f t="shared" si="1181"/>
        <v>0</v>
      </c>
      <c r="G7617" s="20">
        <f t="shared" si="1182"/>
        <v>1</v>
      </c>
      <c r="H7617" s="20">
        <f t="shared" si="1183"/>
        <v>24</v>
      </c>
      <c r="I7617" s="20">
        <f t="shared" si="1188"/>
        <v>4</v>
      </c>
      <c r="J7617" s="21">
        <f t="shared" si="1189"/>
        <v>39765</v>
      </c>
      <c r="K7617" s="21"/>
      <c r="L7617" s="21" t="str">
        <f t="shared" si="1184"/>
        <v>Thursday</v>
      </c>
      <c r="M7617" s="20">
        <f t="shared" si="1185"/>
        <v>11</v>
      </c>
      <c r="N7617" s="19">
        <v>4002</v>
      </c>
      <c r="O7617" s="4">
        <f>MATCH(N7617-1,'Supply Data'!$K$12:$K$17)+1</f>
        <v>4</v>
      </c>
      <c r="P7617">
        <f>INDEX('Supply Data'!$L$12:$L$17,'Demand Data'!O7617)</f>
        <v>50</v>
      </c>
      <c r="R7617" t="str">
        <f t="shared" si="1186"/>
        <v>13-Nov-08 Thursday 4</v>
      </c>
    </row>
    <row r="7618" spans="4:18" x14ac:dyDescent="0.35">
      <c r="D7618" s="21">
        <f t="shared" si="1187"/>
        <v>39765.166666648205</v>
      </c>
      <c r="E7618" s="21" t="b">
        <f t="shared" si="1180"/>
        <v>0</v>
      </c>
      <c r="F7618" s="21" t="b">
        <f t="shared" si="1181"/>
        <v>0</v>
      </c>
      <c r="G7618" s="20">
        <f t="shared" si="1182"/>
        <v>1</v>
      </c>
      <c r="H7618" s="20">
        <f t="shared" si="1183"/>
        <v>24</v>
      </c>
      <c r="I7618" s="20">
        <f t="shared" si="1188"/>
        <v>5</v>
      </c>
      <c r="J7618" s="21">
        <f t="shared" si="1189"/>
        <v>39765</v>
      </c>
      <c r="K7618" s="21"/>
      <c r="L7618" s="21" t="str">
        <f t="shared" si="1184"/>
        <v>Thursday</v>
      </c>
      <c r="M7618" s="20">
        <f t="shared" si="1185"/>
        <v>11</v>
      </c>
      <c r="N7618" s="19">
        <v>4195.5</v>
      </c>
      <c r="O7618" s="4">
        <f>MATCH(N7618-1,'Supply Data'!$K$12:$K$17)+1</f>
        <v>4</v>
      </c>
      <c r="P7618">
        <f>INDEX('Supply Data'!$L$12:$L$17,'Demand Data'!O7618)</f>
        <v>50</v>
      </c>
      <c r="R7618" t="str">
        <f t="shared" si="1186"/>
        <v>13-Nov-08 Thursday 5</v>
      </c>
    </row>
    <row r="7619" spans="4:18" x14ac:dyDescent="0.35">
      <c r="D7619" s="21">
        <f t="shared" si="1187"/>
        <v>39765.208333314869</v>
      </c>
      <c r="E7619" s="21" t="b">
        <f t="shared" si="1180"/>
        <v>0</v>
      </c>
      <c r="F7619" s="21" t="b">
        <f t="shared" si="1181"/>
        <v>0</v>
      </c>
      <c r="G7619" s="20">
        <f t="shared" si="1182"/>
        <v>1</v>
      </c>
      <c r="H7619" s="20">
        <f t="shared" si="1183"/>
        <v>24</v>
      </c>
      <c r="I7619" s="20">
        <f t="shared" si="1188"/>
        <v>6</v>
      </c>
      <c r="J7619" s="21">
        <f t="shared" si="1189"/>
        <v>39765</v>
      </c>
      <c r="K7619" s="21"/>
      <c r="L7619" s="21" t="str">
        <f t="shared" si="1184"/>
        <v>Thursday</v>
      </c>
      <c r="M7619" s="20">
        <f t="shared" si="1185"/>
        <v>11</v>
      </c>
      <c r="N7619" s="19">
        <v>4290</v>
      </c>
      <c r="O7619" s="4">
        <f>MATCH(N7619-1,'Supply Data'!$K$12:$K$17)+1</f>
        <v>4</v>
      </c>
      <c r="P7619">
        <f>INDEX('Supply Data'!$L$12:$L$17,'Demand Data'!O7619)</f>
        <v>50</v>
      </c>
      <c r="R7619" t="str">
        <f t="shared" si="1186"/>
        <v>13-Nov-08 Thursday 6</v>
      </c>
    </row>
    <row r="7620" spans="4:18" x14ac:dyDescent="0.35">
      <c r="D7620" s="21">
        <f t="shared" si="1187"/>
        <v>39765.249999981534</v>
      </c>
      <c r="E7620" s="21" t="b">
        <f t="shared" si="1180"/>
        <v>0</v>
      </c>
      <c r="F7620" s="21" t="b">
        <f t="shared" si="1181"/>
        <v>0</v>
      </c>
      <c r="G7620" s="20">
        <f t="shared" si="1182"/>
        <v>1</v>
      </c>
      <c r="H7620" s="20">
        <f t="shared" si="1183"/>
        <v>24</v>
      </c>
      <c r="I7620" s="20">
        <f t="shared" si="1188"/>
        <v>7</v>
      </c>
      <c r="J7620" s="21">
        <f t="shared" si="1189"/>
        <v>39765</v>
      </c>
      <c r="K7620" s="21"/>
      <c r="L7620" s="21" t="str">
        <f t="shared" si="1184"/>
        <v>Thursday</v>
      </c>
      <c r="M7620" s="20">
        <f t="shared" si="1185"/>
        <v>11</v>
      </c>
      <c r="N7620" s="19">
        <v>4357.5</v>
      </c>
      <c r="O7620" s="4">
        <f>MATCH(N7620-1,'Supply Data'!$K$12:$K$17)+1</f>
        <v>4</v>
      </c>
      <c r="P7620">
        <f>INDEX('Supply Data'!$L$12:$L$17,'Demand Data'!O7620)</f>
        <v>50</v>
      </c>
      <c r="R7620" t="str">
        <f t="shared" si="1186"/>
        <v>13-Nov-08 Thursday 7</v>
      </c>
    </row>
    <row r="7621" spans="4:18" x14ac:dyDescent="0.35">
      <c r="D7621" s="21">
        <f t="shared" si="1187"/>
        <v>39765.291666648198</v>
      </c>
      <c r="E7621" s="21" t="b">
        <f t="shared" si="1180"/>
        <v>0</v>
      </c>
      <c r="F7621" s="21" t="b">
        <f t="shared" si="1181"/>
        <v>0</v>
      </c>
      <c r="G7621" s="20">
        <f t="shared" si="1182"/>
        <v>1</v>
      </c>
      <c r="H7621" s="20">
        <f t="shared" si="1183"/>
        <v>24</v>
      </c>
      <c r="I7621" s="20">
        <f t="shared" si="1188"/>
        <v>8</v>
      </c>
      <c r="J7621" s="21">
        <f t="shared" si="1189"/>
        <v>39765</v>
      </c>
      <c r="K7621" s="21"/>
      <c r="L7621" s="21" t="str">
        <f t="shared" si="1184"/>
        <v>Thursday</v>
      </c>
      <c r="M7621" s="20">
        <f t="shared" si="1185"/>
        <v>11</v>
      </c>
      <c r="N7621" s="19">
        <v>4806</v>
      </c>
      <c r="O7621" s="4">
        <f>MATCH(N7621-1,'Supply Data'!$K$12:$K$17)+1</f>
        <v>5</v>
      </c>
      <c r="P7621">
        <f>INDEX('Supply Data'!$L$12:$L$17,'Demand Data'!O7621)</f>
        <v>75</v>
      </c>
      <c r="R7621" t="str">
        <f t="shared" si="1186"/>
        <v>13-Nov-08 Thursday 8</v>
      </c>
    </row>
    <row r="7622" spans="4:18" x14ac:dyDescent="0.35">
      <c r="D7622" s="21">
        <f t="shared" si="1187"/>
        <v>39765.333333314862</v>
      </c>
      <c r="E7622" s="21" t="b">
        <f t="shared" ref="E7622:E7685" si="1190">D7622=$D$2</f>
        <v>0</v>
      </c>
      <c r="F7622" s="21" t="b">
        <f t="shared" ref="F7622:F7685" si="1191">D7622=$E$2</f>
        <v>0</v>
      </c>
      <c r="G7622" s="20">
        <f t="shared" si="1182"/>
        <v>1</v>
      </c>
      <c r="H7622" s="20">
        <f t="shared" si="1183"/>
        <v>24</v>
      </c>
      <c r="I7622" s="20">
        <f t="shared" si="1188"/>
        <v>9</v>
      </c>
      <c r="J7622" s="21">
        <f t="shared" si="1189"/>
        <v>39765</v>
      </c>
      <c r="K7622" s="21"/>
      <c r="L7622" s="21" t="str">
        <f t="shared" si="1184"/>
        <v>Thursday</v>
      </c>
      <c r="M7622" s="20">
        <f t="shared" si="1185"/>
        <v>11</v>
      </c>
      <c r="N7622" s="19">
        <v>5449.5</v>
      </c>
      <c r="O7622" s="4">
        <f>MATCH(N7622-1,'Supply Data'!$K$12:$K$17)+1</f>
        <v>5</v>
      </c>
      <c r="P7622">
        <f>INDEX('Supply Data'!$L$12:$L$17,'Demand Data'!O7622)</f>
        <v>75</v>
      </c>
      <c r="R7622" t="str">
        <f t="shared" si="1186"/>
        <v>13-Nov-08 Thursday 9</v>
      </c>
    </row>
    <row r="7623" spans="4:18" x14ac:dyDescent="0.35">
      <c r="D7623" s="21">
        <f t="shared" si="1187"/>
        <v>39765.374999981526</v>
      </c>
      <c r="E7623" s="21" t="b">
        <f t="shared" si="1190"/>
        <v>0</v>
      </c>
      <c r="F7623" s="21" t="b">
        <f t="shared" si="1191"/>
        <v>0</v>
      </c>
      <c r="G7623" s="20">
        <f t="shared" ref="G7623:G7686" si="1192">IF(E7623,2,IF(F7623,3,1))</f>
        <v>1</v>
      </c>
      <c r="H7623" s="20">
        <f t="shared" ref="H7623:H7686" si="1193">CHOOSE(G7623,24,23,25)</f>
        <v>24</v>
      </c>
      <c r="I7623" s="20">
        <f t="shared" si="1188"/>
        <v>10</v>
      </c>
      <c r="J7623" s="21">
        <f t="shared" si="1189"/>
        <v>39765</v>
      </c>
      <c r="K7623" s="21"/>
      <c r="L7623" s="21" t="str">
        <f t="shared" ref="L7623:L7686" si="1194">TEXT(J7623,"ddddd")</f>
        <v>Thursday</v>
      </c>
      <c r="M7623" s="20">
        <f t="shared" ref="M7623:M7686" si="1195">MONTH(D7623)</f>
        <v>11</v>
      </c>
      <c r="N7623" s="19">
        <v>5730</v>
      </c>
      <c r="O7623" s="4">
        <f>MATCH(N7623-1,'Supply Data'!$K$12:$K$17)+1</f>
        <v>5</v>
      </c>
      <c r="P7623">
        <f>INDEX('Supply Data'!$L$12:$L$17,'Demand Data'!O7623)</f>
        <v>75</v>
      </c>
      <c r="R7623" t="str">
        <f t="shared" ref="R7623:R7686" si="1196">TEXT(D7623,"dd-mmm-yy ddddd")&amp;" "&amp;I7623</f>
        <v>13-Nov-08 Thursday 10</v>
      </c>
    </row>
    <row r="7624" spans="4:18" x14ac:dyDescent="0.35">
      <c r="D7624" s="21">
        <f t="shared" ref="D7624:D7687" si="1197">D7623+1/24</f>
        <v>39765.416666648191</v>
      </c>
      <c r="E7624" s="21" t="b">
        <f t="shared" si="1190"/>
        <v>0</v>
      </c>
      <c r="F7624" s="21" t="b">
        <f t="shared" si="1191"/>
        <v>0</v>
      </c>
      <c r="G7624" s="20">
        <f t="shared" si="1192"/>
        <v>1</v>
      </c>
      <c r="H7624" s="20">
        <f t="shared" si="1193"/>
        <v>24</v>
      </c>
      <c r="I7624" s="20">
        <f t="shared" ref="I7624:I7687" si="1198">IF(I7623&gt;=H7624,1,I7623+1)</f>
        <v>11</v>
      </c>
      <c r="J7624" s="21">
        <f t="shared" ref="J7624:J7687" si="1199">IF(I7624=1,J7623+1,J7623)</f>
        <v>39765</v>
      </c>
      <c r="K7624" s="21"/>
      <c r="L7624" s="21" t="str">
        <f t="shared" si="1194"/>
        <v>Thursday</v>
      </c>
      <c r="M7624" s="20">
        <f t="shared" si="1195"/>
        <v>11</v>
      </c>
      <c r="N7624" s="19">
        <v>5826</v>
      </c>
      <c r="O7624" s="4">
        <f>MATCH(N7624-1,'Supply Data'!$K$12:$K$17)+1</f>
        <v>5</v>
      </c>
      <c r="P7624">
        <f>INDEX('Supply Data'!$L$12:$L$17,'Demand Data'!O7624)</f>
        <v>75</v>
      </c>
      <c r="R7624" t="str">
        <f t="shared" si="1196"/>
        <v>13-Nov-08 Thursday 11</v>
      </c>
    </row>
    <row r="7625" spans="4:18" x14ac:dyDescent="0.35">
      <c r="D7625" s="21">
        <f t="shared" si="1197"/>
        <v>39765.458333314855</v>
      </c>
      <c r="E7625" s="21" t="b">
        <f t="shared" si="1190"/>
        <v>0</v>
      </c>
      <c r="F7625" s="21" t="b">
        <f t="shared" si="1191"/>
        <v>0</v>
      </c>
      <c r="G7625" s="20">
        <f t="shared" si="1192"/>
        <v>1</v>
      </c>
      <c r="H7625" s="20">
        <f t="shared" si="1193"/>
        <v>24</v>
      </c>
      <c r="I7625" s="20">
        <f t="shared" si="1198"/>
        <v>12</v>
      </c>
      <c r="J7625" s="21">
        <f t="shared" si="1199"/>
        <v>39765</v>
      </c>
      <c r="K7625" s="21"/>
      <c r="L7625" s="21" t="str">
        <f t="shared" si="1194"/>
        <v>Thursday</v>
      </c>
      <c r="M7625" s="20">
        <f t="shared" si="1195"/>
        <v>11</v>
      </c>
      <c r="N7625" s="19">
        <v>5706</v>
      </c>
      <c r="O7625" s="4">
        <f>MATCH(N7625-1,'Supply Data'!$K$12:$K$17)+1</f>
        <v>5</v>
      </c>
      <c r="P7625">
        <f>INDEX('Supply Data'!$L$12:$L$17,'Demand Data'!O7625)</f>
        <v>75</v>
      </c>
      <c r="R7625" t="str">
        <f t="shared" si="1196"/>
        <v>13-Nov-08 Thursday 12</v>
      </c>
    </row>
    <row r="7626" spans="4:18" x14ac:dyDescent="0.35">
      <c r="D7626" s="21">
        <f t="shared" si="1197"/>
        <v>39765.499999981519</v>
      </c>
      <c r="E7626" s="21" t="b">
        <f t="shared" si="1190"/>
        <v>0</v>
      </c>
      <c r="F7626" s="21" t="b">
        <f t="shared" si="1191"/>
        <v>0</v>
      </c>
      <c r="G7626" s="20">
        <f t="shared" si="1192"/>
        <v>1</v>
      </c>
      <c r="H7626" s="20">
        <f t="shared" si="1193"/>
        <v>24</v>
      </c>
      <c r="I7626" s="20">
        <f t="shared" si="1198"/>
        <v>13</v>
      </c>
      <c r="J7626" s="21">
        <f t="shared" si="1199"/>
        <v>39765</v>
      </c>
      <c r="K7626" s="21"/>
      <c r="L7626" s="21" t="str">
        <f t="shared" si="1194"/>
        <v>Thursday</v>
      </c>
      <c r="M7626" s="20">
        <f t="shared" si="1195"/>
        <v>11</v>
      </c>
      <c r="N7626" s="19">
        <v>5797.5</v>
      </c>
      <c r="O7626" s="4">
        <f>MATCH(N7626-1,'Supply Data'!$K$12:$K$17)+1</f>
        <v>5</v>
      </c>
      <c r="P7626">
        <f>INDEX('Supply Data'!$L$12:$L$17,'Demand Data'!O7626)</f>
        <v>75</v>
      </c>
      <c r="R7626" t="str">
        <f t="shared" si="1196"/>
        <v>13-Nov-08 Thursday 13</v>
      </c>
    </row>
    <row r="7627" spans="4:18" x14ac:dyDescent="0.35">
      <c r="D7627" s="21">
        <f t="shared" si="1197"/>
        <v>39765.541666648183</v>
      </c>
      <c r="E7627" s="21" t="b">
        <f t="shared" si="1190"/>
        <v>0</v>
      </c>
      <c r="F7627" s="21" t="b">
        <f t="shared" si="1191"/>
        <v>0</v>
      </c>
      <c r="G7627" s="20">
        <f t="shared" si="1192"/>
        <v>1</v>
      </c>
      <c r="H7627" s="20">
        <f t="shared" si="1193"/>
        <v>24</v>
      </c>
      <c r="I7627" s="20">
        <f t="shared" si="1198"/>
        <v>14</v>
      </c>
      <c r="J7627" s="21">
        <f t="shared" si="1199"/>
        <v>39765</v>
      </c>
      <c r="K7627" s="21"/>
      <c r="L7627" s="21" t="str">
        <f t="shared" si="1194"/>
        <v>Thursday</v>
      </c>
      <c r="M7627" s="20">
        <f t="shared" si="1195"/>
        <v>11</v>
      </c>
      <c r="N7627" s="19">
        <v>5925</v>
      </c>
      <c r="O7627" s="4">
        <f>MATCH(N7627-1,'Supply Data'!$K$12:$K$17)+1</f>
        <v>5</v>
      </c>
      <c r="P7627">
        <f>INDEX('Supply Data'!$L$12:$L$17,'Demand Data'!O7627)</f>
        <v>75</v>
      </c>
      <c r="R7627" t="str">
        <f t="shared" si="1196"/>
        <v>13-Nov-08 Thursday 14</v>
      </c>
    </row>
    <row r="7628" spans="4:18" x14ac:dyDescent="0.35">
      <c r="D7628" s="21">
        <f t="shared" si="1197"/>
        <v>39765.583333314848</v>
      </c>
      <c r="E7628" s="21" t="b">
        <f t="shared" si="1190"/>
        <v>0</v>
      </c>
      <c r="F7628" s="21" t="b">
        <f t="shared" si="1191"/>
        <v>0</v>
      </c>
      <c r="G7628" s="20">
        <f t="shared" si="1192"/>
        <v>1</v>
      </c>
      <c r="H7628" s="20">
        <f t="shared" si="1193"/>
        <v>24</v>
      </c>
      <c r="I7628" s="20">
        <f t="shared" si="1198"/>
        <v>15</v>
      </c>
      <c r="J7628" s="21">
        <f t="shared" si="1199"/>
        <v>39765</v>
      </c>
      <c r="K7628" s="21"/>
      <c r="L7628" s="21" t="str">
        <f t="shared" si="1194"/>
        <v>Thursday</v>
      </c>
      <c r="M7628" s="20">
        <f t="shared" si="1195"/>
        <v>11</v>
      </c>
      <c r="N7628" s="19">
        <v>5797.5</v>
      </c>
      <c r="O7628" s="4">
        <f>MATCH(N7628-1,'Supply Data'!$K$12:$K$17)+1</f>
        <v>5</v>
      </c>
      <c r="P7628">
        <f>INDEX('Supply Data'!$L$12:$L$17,'Demand Data'!O7628)</f>
        <v>75</v>
      </c>
      <c r="R7628" t="str">
        <f t="shared" si="1196"/>
        <v>13-Nov-08 Thursday 15</v>
      </c>
    </row>
    <row r="7629" spans="4:18" x14ac:dyDescent="0.35">
      <c r="D7629" s="21">
        <f t="shared" si="1197"/>
        <v>39765.624999981512</v>
      </c>
      <c r="E7629" s="21" t="b">
        <f t="shared" si="1190"/>
        <v>0</v>
      </c>
      <c r="F7629" s="21" t="b">
        <f t="shared" si="1191"/>
        <v>0</v>
      </c>
      <c r="G7629" s="20">
        <f t="shared" si="1192"/>
        <v>1</v>
      </c>
      <c r="H7629" s="20">
        <f t="shared" si="1193"/>
        <v>24</v>
      </c>
      <c r="I7629" s="20">
        <f t="shared" si="1198"/>
        <v>16</v>
      </c>
      <c r="J7629" s="21">
        <f t="shared" si="1199"/>
        <v>39765</v>
      </c>
      <c r="K7629" s="21"/>
      <c r="L7629" s="21" t="str">
        <f t="shared" si="1194"/>
        <v>Thursday</v>
      </c>
      <c r="M7629" s="20">
        <f t="shared" si="1195"/>
        <v>11</v>
      </c>
      <c r="N7629" s="19">
        <v>5733</v>
      </c>
      <c r="O7629" s="4">
        <f>MATCH(N7629-1,'Supply Data'!$K$12:$K$17)+1</f>
        <v>5</v>
      </c>
      <c r="P7629">
        <f>INDEX('Supply Data'!$L$12:$L$17,'Demand Data'!O7629)</f>
        <v>75</v>
      </c>
      <c r="R7629" t="str">
        <f t="shared" si="1196"/>
        <v>13-Nov-08 Thursday 16</v>
      </c>
    </row>
    <row r="7630" spans="4:18" x14ac:dyDescent="0.35">
      <c r="D7630" s="21">
        <f t="shared" si="1197"/>
        <v>39765.666666648176</v>
      </c>
      <c r="E7630" s="21" t="b">
        <f t="shared" si="1190"/>
        <v>0</v>
      </c>
      <c r="F7630" s="21" t="b">
        <f t="shared" si="1191"/>
        <v>0</v>
      </c>
      <c r="G7630" s="20">
        <f t="shared" si="1192"/>
        <v>1</v>
      </c>
      <c r="H7630" s="20">
        <f t="shared" si="1193"/>
        <v>24</v>
      </c>
      <c r="I7630" s="20">
        <f t="shared" si="1198"/>
        <v>17</v>
      </c>
      <c r="J7630" s="21">
        <f t="shared" si="1199"/>
        <v>39765</v>
      </c>
      <c r="K7630" s="21"/>
      <c r="L7630" s="21" t="str">
        <f t="shared" si="1194"/>
        <v>Thursday</v>
      </c>
      <c r="M7630" s="20">
        <f t="shared" si="1195"/>
        <v>11</v>
      </c>
      <c r="N7630" s="19">
        <v>5655</v>
      </c>
      <c r="O7630" s="4">
        <f>MATCH(N7630-1,'Supply Data'!$K$12:$K$17)+1</f>
        <v>5</v>
      </c>
      <c r="P7630">
        <f>INDEX('Supply Data'!$L$12:$L$17,'Demand Data'!O7630)</f>
        <v>75</v>
      </c>
      <c r="R7630" t="str">
        <f t="shared" si="1196"/>
        <v>13-Nov-08 Thursday 17</v>
      </c>
    </row>
    <row r="7631" spans="4:18" x14ac:dyDescent="0.35">
      <c r="D7631" s="21">
        <f t="shared" si="1197"/>
        <v>39765.70833331484</v>
      </c>
      <c r="E7631" s="21" t="b">
        <f t="shared" si="1190"/>
        <v>0</v>
      </c>
      <c r="F7631" s="21" t="b">
        <f t="shared" si="1191"/>
        <v>0</v>
      </c>
      <c r="G7631" s="20">
        <f t="shared" si="1192"/>
        <v>1</v>
      </c>
      <c r="H7631" s="20">
        <f t="shared" si="1193"/>
        <v>24</v>
      </c>
      <c r="I7631" s="20">
        <f t="shared" si="1198"/>
        <v>18</v>
      </c>
      <c r="J7631" s="21">
        <f t="shared" si="1199"/>
        <v>39765</v>
      </c>
      <c r="K7631" s="21"/>
      <c r="L7631" s="21" t="str">
        <f t="shared" si="1194"/>
        <v>Thursday</v>
      </c>
      <c r="M7631" s="20">
        <f t="shared" si="1195"/>
        <v>11</v>
      </c>
      <c r="N7631" s="19">
        <v>6255</v>
      </c>
      <c r="O7631" s="4">
        <f>MATCH(N7631-1,'Supply Data'!$K$12:$K$17)+1</f>
        <v>5</v>
      </c>
      <c r="P7631">
        <f>INDEX('Supply Data'!$L$12:$L$17,'Demand Data'!O7631)</f>
        <v>75</v>
      </c>
      <c r="R7631" t="str">
        <f t="shared" si="1196"/>
        <v>13-Nov-08 Thursday 18</v>
      </c>
    </row>
    <row r="7632" spans="4:18" x14ac:dyDescent="0.35">
      <c r="D7632" s="21">
        <f t="shared" si="1197"/>
        <v>39765.749999981505</v>
      </c>
      <c r="E7632" s="21" t="b">
        <f t="shared" si="1190"/>
        <v>0</v>
      </c>
      <c r="F7632" s="21" t="b">
        <f t="shared" si="1191"/>
        <v>0</v>
      </c>
      <c r="G7632" s="20">
        <f t="shared" si="1192"/>
        <v>1</v>
      </c>
      <c r="H7632" s="20">
        <f t="shared" si="1193"/>
        <v>24</v>
      </c>
      <c r="I7632" s="20">
        <f t="shared" si="1198"/>
        <v>19</v>
      </c>
      <c r="J7632" s="21">
        <f t="shared" si="1199"/>
        <v>39765</v>
      </c>
      <c r="K7632" s="21"/>
      <c r="L7632" s="21" t="str">
        <f t="shared" si="1194"/>
        <v>Thursday</v>
      </c>
      <c r="M7632" s="20">
        <f t="shared" si="1195"/>
        <v>11</v>
      </c>
      <c r="N7632" s="19">
        <v>6004.5</v>
      </c>
      <c r="O7632" s="4">
        <f>MATCH(N7632-1,'Supply Data'!$K$12:$K$17)+1</f>
        <v>5</v>
      </c>
      <c r="P7632">
        <f>INDEX('Supply Data'!$L$12:$L$17,'Demand Data'!O7632)</f>
        <v>75</v>
      </c>
      <c r="R7632" t="str">
        <f t="shared" si="1196"/>
        <v>13-Nov-08 Thursday 19</v>
      </c>
    </row>
    <row r="7633" spans="4:18" x14ac:dyDescent="0.35">
      <c r="D7633" s="21">
        <f t="shared" si="1197"/>
        <v>39765.791666648169</v>
      </c>
      <c r="E7633" s="21" t="b">
        <f t="shared" si="1190"/>
        <v>0</v>
      </c>
      <c r="F7633" s="21" t="b">
        <f t="shared" si="1191"/>
        <v>0</v>
      </c>
      <c r="G7633" s="20">
        <f t="shared" si="1192"/>
        <v>1</v>
      </c>
      <c r="H7633" s="20">
        <f t="shared" si="1193"/>
        <v>24</v>
      </c>
      <c r="I7633" s="20">
        <f t="shared" si="1198"/>
        <v>20</v>
      </c>
      <c r="J7633" s="21">
        <f t="shared" si="1199"/>
        <v>39765</v>
      </c>
      <c r="K7633" s="21"/>
      <c r="L7633" s="21" t="str">
        <f t="shared" si="1194"/>
        <v>Thursday</v>
      </c>
      <c r="M7633" s="20">
        <f t="shared" si="1195"/>
        <v>11</v>
      </c>
      <c r="N7633" s="19">
        <v>5821.5</v>
      </c>
      <c r="O7633" s="4">
        <f>MATCH(N7633-1,'Supply Data'!$K$12:$K$17)+1</f>
        <v>5</v>
      </c>
      <c r="P7633">
        <f>INDEX('Supply Data'!$L$12:$L$17,'Demand Data'!O7633)</f>
        <v>75</v>
      </c>
      <c r="R7633" t="str">
        <f t="shared" si="1196"/>
        <v>13-Nov-08 Thursday 20</v>
      </c>
    </row>
    <row r="7634" spans="4:18" x14ac:dyDescent="0.35">
      <c r="D7634" s="21">
        <f t="shared" si="1197"/>
        <v>39765.833333314833</v>
      </c>
      <c r="E7634" s="21" t="b">
        <f t="shared" si="1190"/>
        <v>0</v>
      </c>
      <c r="F7634" s="21" t="b">
        <f t="shared" si="1191"/>
        <v>0</v>
      </c>
      <c r="G7634" s="20">
        <f t="shared" si="1192"/>
        <v>1</v>
      </c>
      <c r="H7634" s="20">
        <f t="shared" si="1193"/>
        <v>24</v>
      </c>
      <c r="I7634" s="20">
        <f t="shared" si="1198"/>
        <v>21</v>
      </c>
      <c r="J7634" s="21">
        <f t="shared" si="1199"/>
        <v>39765</v>
      </c>
      <c r="K7634" s="21"/>
      <c r="L7634" s="21" t="str">
        <f t="shared" si="1194"/>
        <v>Thursday</v>
      </c>
      <c r="M7634" s="20">
        <f t="shared" si="1195"/>
        <v>11</v>
      </c>
      <c r="N7634" s="19">
        <v>5557.5</v>
      </c>
      <c r="O7634" s="4">
        <f>MATCH(N7634-1,'Supply Data'!$K$12:$K$17)+1</f>
        <v>5</v>
      </c>
      <c r="P7634">
        <f>INDEX('Supply Data'!$L$12:$L$17,'Demand Data'!O7634)</f>
        <v>75</v>
      </c>
      <c r="R7634" t="str">
        <f t="shared" si="1196"/>
        <v>13-Nov-08 Thursday 21</v>
      </c>
    </row>
    <row r="7635" spans="4:18" x14ac:dyDescent="0.35">
      <c r="D7635" s="21">
        <f t="shared" si="1197"/>
        <v>39765.874999981497</v>
      </c>
      <c r="E7635" s="21" t="b">
        <f t="shared" si="1190"/>
        <v>0</v>
      </c>
      <c r="F7635" s="21" t="b">
        <f t="shared" si="1191"/>
        <v>0</v>
      </c>
      <c r="G7635" s="20">
        <f t="shared" si="1192"/>
        <v>1</v>
      </c>
      <c r="H7635" s="20">
        <f t="shared" si="1193"/>
        <v>24</v>
      </c>
      <c r="I7635" s="20">
        <f t="shared" si="1198"/>
        <v>22</v>
      </c>
      <c r="J7635" s="21">
        <f t="shared" si="1199"/>
        <v>39765</v>
      </c>
      <c r="K7635" s="21"/>
      <c r="L7635" s="21" t="str">
        <f t="shared" si="1194"/>
        <v>Thursday</v>
      </c>
      <c r="M7635" s="20">
        <f t="shared" si="1195"/>
        <v>11</v>
      </c>
      <c r="N7635" s="19">
        <v>5167.5</v>
      </c>
      <c r="O7635" s="4">
        <f>MATCH(N7635-1,'Supply Data'!$K$12:$K$17)+1</f>
        <v>5</v>
      </c>
      <c r="P7635">
        <f>INDEX('Supply Data'!$L$12:$L$17,'Demand Data'!O7635)</f>
        <v>75</v>
      </c>
      <c r="R7635" t="str">
        <f t="shared" si="1196"/>
        <v>13-Nov-08 Thursday 22</v>
      </c>
    </row>
    <row r="7636" spans="4:18" x14ac:dyDescent="0.35">
      <c r="D7636" s="21">
        <f t="shared" si="1197"/>
        <v>39765.916666648161</v>
      </c>
      <c r="E7636" s="21" t="b">
        <f t="shared" si="1190"/>
        <v>0</v>
      </c>
      <c r="F7636" s="21" t="b">
        <f t="shared" si="1191"/>
        <v>0</v>
      </c>
      <c r="G7636" s="20">
        <f t="shared" si="1192"/>
        <v>1</v>
      </c>
      <c r="H7636" s="20">
        <f t="shared" si="1193"/>
        <v>24</v>
      </c>
      <c r="I7636" s="20">
        <f t="shared" si="1198"/>
        <v>23</v>
      </c>
      <c r="J7636" s="21">
        <f t="shared" si="1199"/>
        <v>39765</v>
      </c>
      <c r="K7636" s="21"/>
      <c r="L7636" s="21" t="str">
        <f t="shared" si="1194"/>
        <v>Thursday</v>
      </c>
      <c r="M7636" s="20">
        <f t="shared" si="1195"/>
        <v>11</v>
      </c>
      <c r="N7636" s="19">
        <v>4939.5</v>
      </c>
      <c r="O7636" s="4">
        <f>MATCH(N7636-1,'Supply Data'!$K$12:$K$17)+1</f>
        <v>5</v>
      </c>
      <c r="P7636">
        <f>INDEX('Supply Data'!$L$12:$L$17,'Demand Data'!O7636)</f>
        <v>75</v>
      </c>
      <c r="R7636" t="str">
        <f t="shared" si="1196"/>
        <v>13-Nov-08 Thursday 23</v>
      </c>
    </row>
    <row r="7637" spans="4:18" x14ac:dyDescent="0.35">
      <c r="D7637" s="21">
        <f t="shared" si="1197"/>
        <v>39765.958333314826</v>
      </c>
      <c r="E7637" s="21" t="b">
        <f t="shared" si="1190"/>
        <v>0</v>
      </c>
      <c r="F7637" s="21" t="b">
        <f t="shared" si="1191"/>
        <v>0</v>
      </c>
      <c r="G7637" s="20">
        <f t="shared" si="1192"/>
        <v>1</v>
      </c>
      <c r="H7637" s="20">
        <f t="shared" si="1193"/>
        <v>24</v>
      </c>
      <c r="I7637" s="20">
        <f t="shared" si="1198"/>
        <v>24</v>
      </c>
      <c r="J7637" s="21">
        <f t="shared" si="1199"/>
        <v>39765</v>
      </c>
      <c r="K7637" s="21"/>
      <c r="L7637" s="21" t="str">
        <f t="shared" si="1194"/>
        <v>Thursday</v>
      </c>
      <c r="M7637" s="20">
        <f t="shared" si="1195"/>
        <v>11</v>
      </c>
      <c r="N7637" s="19">
        <v>4375.5</v>
      </c>
      <c r="O7637" s="4">
        <f>MATCH(N7637-1,'Supply Data'!$K$12:$K$17)+1</f>
        <v>4</v>
      </c>
      <c r="P7637">
        <f>INDEX('Supply Data'!$L$12:$L$17,'Demand Data'!O7637)</f>
        <v>50</v>
      </c>
      <c r="R7637" t="str">
        <f t="shared" si="1196"/>
        <v>13-Nov-08 Thursday 24</v>
      </c>
    </row>
    <row r="7638" spans="4:18" x14ac:dyDescent="0.35">
      <c r="D7638" s="21">
        <f t="shared" si="1197"/>
        <v>39765.99999998149</v>
      </c>
      <c r="E7638" s="21" t="b">
        <f t="shared" si="1190"/>
        <v>0</v>
      </c>
      <c r="F7638" s="21" t="b">
        <f t="shared" si="1191"/>
        <v>0</v>
      </c>
      <c r="G7638" s="20">
        <f t="shared" si="1192"/>
        <v>1</v>
      </c>
      <c r="H7638" s="20">
        <f t="shared" si="1193"/>
        <v>24</v>
      </c>
      <c r="I7638" s="20">
        <f t="shared" si="1198"/>
        <v>1</v>
      </c>
      <c r="J7638" s="21">
        <f t="shared" si="1199"/>
        <v>39766</v>
      </c>
      <c r="K7638" s="21"/>
      <c r="L7638" s="21" t="str">
        <f t="shared" si="1194"/>
        <v>Friday</v>
      </c>
      <c r="M7638" s="20">
        <f t="shared" si="1195"/>
        <v>11</v>
      </c>
      <c r="N7638" s="19">
        <v>4230</v>
      </c>
      <c r="O7638" s="4">
        <f>MATCH(N7638-1,'Supply Data'!$K$12:$K$17)+1</f>
        <v>4</v>
      </c>
      <c r="P7638">
        <f>INDEX('Supply Data'!$L$12:$L$17,'Demand Data'!O7638)</f>
        <v>50</v>
      </c>
      <c r="R7638" t="str">
        <f t="shared" si="1196"/>
        <v>14-Nov-08 Friday 1</v>
      </c>
    </row>
    <row r="7639" spans="4:18" x14ac:dyDescent="0.35">
      <c r="D7639" s="21">
        <f t="shared" si="1197"/>
        <v>39766.041666648154</v>
      </c>
      <c r="E7639" s="21" t="b">
        <f t="shared" si="1190"/>
        <v>0</v>
      </c>
      <c r="F7639" s="21" t="b">
        <f t="shared" si="1191"/>
        <v>0</v>
      </c>
      <c r="G7639" s="20">
        <f t="shared" si="1192"/>
        <v>1</v>
      </c>
      <c r="H7639" s="20">
        <f t="shared" si="1193"/>
        <v>24</v>
      </c>
      <c r="I7639" s="20">
        <f t="shared" si="1198"/>
        <v>2</v>
      </c>
      <c r="J7639" s="21">
        <f t="shared" si="1199"/>
        <v>39766</v>
      </c>
      <c r="K7639" s="21"/>
      <c r="L7639" s="21" t="str">
        <f t="shared" si="1194"/>
        <v>Friday</v>
      </c>
      <c r="M7639" s="20">
        <f t="shared" si="1195"/>
        <v>11</v>
      </c>
      <c r="N7639" s="19">
        <v>4105.5</v>
      </c>
      <c r="O7639" s="4">
        <f>MATCH(N7639-1,'Supply Data'!$K$12:$K$17)+1</f>
        <v>4</v>
      </c>
      <c r="P7639">
        <f>INDEX('Supply Data'!$L$12:$L$17,'Demand Data'!O7639)</f>
        <v>50</v>
      </c>
      <c r="R7639" t="str">
        <f t="shared" si="1196"/>
        <v>14-Nov-08 Friday 2</v>
      </c>
    </row>
    <row r="7640" spans="4:18" x14ac:dyDescent="0.35">
      <c r="D7640" s="21">
        <f t="shared" si="1197"/>
        <v>39766.083333314818</v>
      </c>
      <c r="E7640" s="21" t="b">
        <f t="shared" si="1190"/>
        <v>0</v>
      </c>
      <c r="F7640" s="21" t="b">
        <f t="shared" si="1191"/>
        <v>0</v>
      </c>
      <c r="G7640" s="20">
        <f t="shared" si="1192"/>
        <v>1</v>
      </c>
      <c r="H7640" s="20">
        <f t="shared" si="1193"/>
        <v>24</v>
      </c>
      <c r="I7640" s="20">
        <f t="shared" si="1198"/>
        <v>3</v>
      </c>
      <c r="J7640" s="21">
        <f t="shared" si="1199"/>
        <v>39766</v>
      </c>
      <c r="K7640" s="21"/>
      <c r="L7640" s="21" t="str">
        <f t="shared" si="1194"/>
        <v>Friday</v>
      </c>
      <c r="M7640" s="20">
        <f t="shared" si="1195"/>
        <v>11</v>
      </c>
      <c r="N7640" s="19">
        <v>4027.5</v>
      </c>
      <c r="O7640" s="4">
        <f>MATCH(N7640-1,'Supply Data'!$K$12:$K$17)+1</f>
        <v>4</v>
      </c>
      <c r="P7640">
        <f>INDEX('Supply Data'!$L$12:$L$17,'Demand Data'!O7640)</f>
        <v>50</v>
      </c>
      <c r="R7640" t="str">
        <f t="shared" si="1196"/>
        <v>14-Nov-08 Friday 3</v>
      </c>
    </row>
    <row r="7641" spans="4:18" x14ac:dyDescent="0.35">
      <c r="D7641" s="21">
        <f t="shared" si="1197"/>
        <v>39766.124999981483</v>
      </c>
      <c r="E7641" s="21" t="b">
        <f t="shared" si="1190"/>
        <v>0</v>
      </c>
      <c r="F7641" s="21" t="b">
        <f t="shared" si="1191"/>
        <v>0</v>
      </c>
      <c r="G7641" s="20">
        <f t="shared" si="1192"/>
        <v>1</v>
      </c>
      <c r="H7641" s="20">
        <f t="shared" si="1193"/>
        <v>24</v>
      </c>
      <c r="I7641" s="20">
        <f t="shared" si="1198"/>
        <v>4</v>
      </c>
      <c r="J7641" s="21">
        <f t="shared" si="1199"/>
        <v>39766</v>
      </c>
      <c r="K7641" s="21"/>
      <c r="L7641" s="21" t="str">
        <f t="shared" si="1194"/>
        <v>Friday</v>
      </c>
      <c r="M7641" s="20">
        <f t="shared" si="1195"/>
        <v>11</v>
      </c>
      <c r="N7641" s="19">
        <v>4026</v>
      </c>
      <c r="O7641" s="4">
        <f>MATCH(N7641-1,'Supply Data'!$K$12:$K$17)+1</f>
        <v>4</v>
      </c>
      <c r="P7641">
        <f>INDEX('Supply Data'!$L$12:$L$17,'Demand Data'!O7641)</f>
        <v>50</v>
      </c>
      <c r="R7641" t="str">
        <f t="shared" si="1196"/>
        <v>14-Nov-08 Friday 4</v>
      </c>
    </row>
    <row r="7642" spans="4:18" x14ac:dyDescent="0.35">
      <c r="D7642" s="21">
        <f t="shared" si="1197"/>
        <v>39766.166666648147</v>
      </c>
      <c r="E7642" s="21" t="b">
        <f t="shared" si="1190"/>
        <v>0</v>
      </c>
      <c r="F7642" s="21" t="b">
        <f t="shared" si="1191"/>
        <v>0</v>
      </c>
      <c r="G7642" s="20">
        <f t="shared" si="1192"/>
        <v>1</v>
      </c>
      <c r="H7642" s="20">
        <f t="shared" si="1193"/>
        <v>24</v>
      </c>
      <c r="I7642" s="20">
        <f t="shared" si="1198"/>
        <v>5</v>
      </c>
      <c r="J7642" s="21">
        <f t="shared" si="1199"/>
        <v>39766</v>
      </c>
      <c r="K7642" s="21"/>
      <c r="L7642" s="21" t="str">
        <f t="shared" si="1194"/>
        <v>Friday</v>
      </c>
      <c r="M7642" s="20">
        <f t="shared" si="1195"/>
        <v>11</v>
      </c>
      <c r="N7642" s="19">
        <v>4174.5</v>
      </c>
      <c r="O7642" s="4">
        <f>MATCH(N7642-1,'Supply Data'!$K$12:$K$17)+1</f>
        <v>4</v>
      </c>
      <c r="P7642">
        <f>INDEX('Supply Data'!$L$12:$L$17,'Demand Data'!O7642)</f>
        <v>50</v>
      </c>
      <c r="R7642" t="str">
        <f t="shared" si="1196"/>
        <v>14-Nov-08 Friday 5</v>
      </c>
    </row>
    <row r="7643" spans="4:18" x14ac:dyDescent="0.35">
      <c r="D7643" s="21">
        <f t="shared" si="1197"/>
        <v>39766.208333314811</v>
      </c>
      <c r="E7643" s="21" t="b">
        <f t="shared" si="1190"/>
        <v>0</v>
      </c>
      <c r="F7643" s="21" t="b">
        <f t="shared" si="1191"/>
        <v>0</v>
      </c>
      <c r="G7643" s="20">
        <f t="shared" si="1192"/>
        <v>1</v>
      </c>
      <c r="H7643" s="20">
        <f t="shared" si="1193"/>
        <v>24</v>
      </c>
      <c r="I7643" s="20">
        <f t="shared" si="1198"/>
        <v>6</v>
      </c>
      <c r="J7643" s="21">
        <f t="shared" si="1199"/>
        <v>39766</v>
      </c>
      <c r="K7643" s="21"/>
      <c r="L7643" s="21" t="str">
        <f t="shared" si="1194"/>
        <v>Friday</v>
      </c>
      <c r="M7643" s="20">
        <f t="shared" si="1195"/>
        <v>11</v>
      </c>
      <c r="N7643" s="19">
        <v>4267.5</v>
      </c>
      <c r="O7643" s="4">
        <f>MATCH(N7643-1,'Supply Data'!$K$12:$K$17)+1</f>
        <v>4</v>
      </c>
      <c r="P7643">
        <f>INDEX('Supply Data'!$L$12:$L$17,'Demand Data'!O7643)</f>
        <v>50</v>
      </c>
      <c r="R7643" t="str">
        <f t="shared" si="1196"/>
        <v>14-Nov-08 Friday 6</v>
      </c>
    </row>
    <row r="7644" spans="4:18" x14ac:dyDescent="0.35">
      <c r="D7644" s="21">
        <f t="shared" si="1197"/>
        <v>39766.249999981475</v>
      </c>
      <c r="E7644" s="21" t="b">
        <f t="shared" si="1190"/>
        <v>0</v>
      </c>
      <c r="F7644" s="21" t="b">
        <f t="shared" si="1191"/>
        <v>0</v>
      </c>
      <c r="G7644" s="20">
        <f t="shared" si="1192"/>
        <v>1</v>
      </c>
      <c r="H7644" s="20">
        <f t="shared" si="1193"/>
        <v>24</v>
      </c>
      <c r="I7644" s="20">
        <f t="shared" si="1198"/>
        <v>7</v>
      </c>
      <c r="J7644" s="21">
        <f t="shared" si="1199"/>
        <v>39766</v>
      </c>
      <c r="K7644" s="21"/>
      <c r="L7644" s="21" t="str">
        <f t="shared" si="1194"/>
        <v>Friday</v>
      </c>
      <c r="M7644" s="20">
        <f t="shared" si="1195"/>
        <v>11</v>
      </c>
      <c r="N7644" s="19">
        <v>4311</v>
      </c>
      <c r="O7644" s="4">
        <f>MATCH(N7644-1,'Supply Data'!$K$12:$K$17)+1</f>
        <v>4</v>
      </c>
      <c r="P7644">
        <f>INDEX('Supply Data'!$L$12:$L$17,'Demand Data'!O7644)</f>
        <v>50</v>
      </c>
      <c r="R7644" t="str">
        <f t="shared" si="1196"/>
        <v>14-Nov-08 Friday 7</v>
      </c>
    </row>
    <row r="7645" spans="4:18" x14ac:dyDescent="0.35">
      <c r="D7645" s="21">
        <f t="shared" si="1197"/>
        <v>39766.29166664814</v>
      </c>
      <c r="E7645" s="21" t="b">
        <f t="shared" si="1190"/>
        <v>0</v>
      </c>
      <c r="F7645" s="21" t="b">
        <f t="shared" si="1191"/>
        <v>0</v>
      </c>
      <c r="G7645" s="20">
        <f t="shared" si="1192"/>
        <v>1</v>
      </c>
      <c r="H7645" s="20">
        <f t="shared" si="1193"/>
        <v>24</v>
      </c>
      <c r="I7645" s="20">
        <f t="shared" si="1198"/>
        <v>8</v>
      </c>
      <c r="J7645" s="21">
        <f t="shared" si="1199"/>
        <v>39766</v>
      </c>
      <c r="K7645" s="21"/>
      <c r="L7645" s="21" t="str">
        <f t="shared" si="1194"/>
        <v>Friday</v>
      </c>
      <c r="M7645" s="20">
        <f t="shared" si="1195"/>
        <v>11</v>
      </c>
      <c r="N7645" s="19">
        <v>4846.5</v>
      </c>
      <c r="O7645" s="4">
        <f>MATCH(N7645-1,'Supply Data'!$K$12:$K$17)+1</f>
        <v>5</v>
      </c>
      <c r="P7645">
        <f>INDEX('Supply Data'!$L$12:$L$17,'Demand Data'!O7645)</f>
        <v>75</v>
      </c>
      <c r="R7645" t="str">
        <f t="shared" si="1196"/>
        <v>14-Nov-08 Friday 8</v>
      </c>
    </row>
    <row r="7646" spans="4:18" x14ac:dyDescent="0.35">
      <c r="D7646" s="21">
        <f t="shared" si="1197"/>
        <v>39766.333333314804</v>
      </c>
      <c r="E7646" s="21" t="b">
        <f t="shared" si="1190"/>
        <v>0</v>
      </c>
      <c r="F7646" s="21" t="b">
        <f t="shared" si="1191"/>
        <v>0</v>
      </c>
      <c r="G7646" s="20">
        <f t="shared" si="1192"/>
        <v>1</v>
      </c>
      <c r="H7646" s="20">
        <f t="shared" si="1193"/>
        <v>24</v>
      </c>
      <c r="I7646" s="20">
        <f t="shared" si="1198"/>
        <v>9</v>
      </c>
      <c r="J7646" s="21">
        <f t="shared" si="1199"/>
        <v>39766</v>
      </c>
      <c r="K7646" s="21"/>
      <c r="L7646" s="21" t="str">
        <f t="shared" si="1194"/>
        <v>Friday</v>
      </c>
      <c r="M7646" s="20">
        <f t="shared" si="1195"/>
        <v>11</v>
      </c>
      <c r="N7646" s="19">
        <v>5466</v>
      </c>
      <c r="O7646" s="4">
        <f>MATCH(N7646-1,'Supply Data'!$K$12:$K$17)+1</f>
        <v>5</v>
      </c>
      <c r="P7646">
        <f>INDEX('Supply Data'!$L$12:$L$17,'Demand Data'!O7646)</f>
        <v>75</v>
      </c>
      <c r="R7646" t="str">
        <f t="shared" si="1196"/>
        <v>14-Nov-08 Friday 9</v>
      </c>
    </row>
    <row r="7647" spans="4:18" x14ac:dyDescent="0.35">
      <c r="D7647" s="21">
        <f t="shared" si="1197"/>
        <v>39766.374999981468</v>
      </c>
      <c r="E7647" s="21" t="b">
        <f t="shared" si="1190"/>
        <v>0</v>
      </c>
      <c r="F7647" s="21" t="b">
        <f t="shared" si="1191"/>
        <v>0</v>
      </c>
      <c r="G7647" s="20">
        <f t="shared" si="1192"/>
        <v>1</v>
      </c>
      <c r="H7647" s="20">
        <f t="shared" si="1193"/>
        <v>24</v>
      </c>
      <c r="I7647" s="20">
        <f t="shared" si="1198"/>
        <v>10</v>
      </c>
      <c r="J7647" s="21">
        <f t="shared" si="1199"/>
        <v>39766</v>
      </c>
      <c r="K7647" s="21"/>
      <c r="L7647" s="21" t="str">
        <f t="shared" si="1194"/>
        <v>Friday</v>
      </c>
      <c r="M7647" s="20">
        <f t="shared" si="1195"/>
        <v>11</v>
      </c>
      <c r="N7647" s="19">
        <v>5740.5</v>
      </c>
      <c r="O7647" s="4">
        <f>MATCH(N7647-1,'Supply Data'!$K$12:$K$17)+1</f>
        <v>5</v>
      </c>
      <c r="P7647">
        <f>INDEX('Supply Data'!$L$12:$L$17,'Demand Data'!O7647)</f>
        <v>75</v>
      </c>
      <c r="R7647" t="str">
        <f t="shared" si="1196"/>
        <v>14-Nov-08 Friday 10</v>
      </c>
    </row>
    <row r="7648" spans="4:18" x14ac:dyDescent="0.35">
      <c r="D7648" s="21">
        <f t="shared" si="1197"/>
        <v>39766.416666648132</v>
      </c>
      <c r="E7648" s="21" t="b">
        <f t="shared" si="1190"/>
        <v>0</v>
      </c>
      <c r="F7648" s="21" t="b">
        <f t="shared" si="1191"/>
        <v>0</v>
      </c>
      <c r="G7648" s="20">
        <f t="shared" si="1192"/>
        <v>1</v>
      </c>
      <c r="H7648" s="20">
        <f t="shared" si="1193"/>
        <v>24</v>
      </c>
      <c r="I7648" s="20">
        <f t="shared" si="1198"/>
        <v>11</v>
      </c>
      <c r="J7648" s="21">
        <f t="shared" si="1199"/>
        <v>39766</v>
      </c>
      <c r="K7648" s="21"/>
      <c r="L7648" s="21" t="str">
        <f t="shared" si="1194"/>
        <v>Friday</v>
      </c>
      <c r="M7648" s="20">
        <f t="shared" si="1195"/>
        <v>11</v>
      </c>
      <c r="N7648" s="19">
        <v>5970</v>
      </c>
      <c r="O7648" s="4">
        <f>MATCH(N7648-1,'Supply Data'!$K$12:$K$17)+1</f>
        <v>5</v>
      </c>
      <c r="P7648">
        <f>INDEX('Supply Data'!$L$12:$L$17,'Demand Data'!O7648)</f>
        <v>75</v>
      </c>
      <c r="R7648" t="str">
        <f t="shared" si="1196"/>
        <v>14-Nov-08 Friday 11</v>
      </c>
    </row>
    <row r="7649" spans="4:18" x14ac:dyDescent="0.35">
      <c r="D7649" s="21">
        <f t="shared" si="1197"/>
        <v>39766.458333314797</v>
      </c>
      <c r="E7649" s="21" t="b">
        <f t="shared" si="1190"/>
        <v>0</v>
      </c>
      <c r="F7649" s="21" t="b">
        <f t="shared" si="1191"/>
        <v>0</v>
      </c>
      <c r="G7649" s="20">
        <f t="shared" si="1192"/>
        <v>1</v>
      </c>
      <c r="H7649" s="20">
        <f t="shared" si="1193"/>
        <v>24</v>
      </c>
      <c r="I7649" s="20">
        <f t="shared" si="1198"/>
        <v>12</v>
      </c>
      <c r="J7649" s="21">
        <f t="shared" si="1199"/>
        <v>39766</v>
      </c>
      <c r="K7649" s="21"/>
      <c r="L7649" s="21" t="str">
        <f t="shared" si="1194"/>
        <v>Friday</v>
      </c>
      <c r="M7649" s="20">
        <f t="shared" si="1195"/>
        <v>11</v>
      </c>
      <c r="N7649" s="19">
        <v>5785.5</v>
      </c>
      <c r="O7649" s="4">
        <f>MATCH(N7649-1,'Supply Data'!$K$12:$K$17)+1</f>
        <v>5</v>
      </c>
      <c r="P7649">
        <f>INDEX('Supply Data'!$L$12:$L$17,'Demand Data'!O7649)</f>
        <v>75</v>
      </c>
      <c r="R7649" t="str">
        <f t="shared" si="1196"/>
        <v>14-Nov-08 Friday 12</v>
      </c>
    </row>
    <row r="7650" spans="4:18" x14ac:dyDescent="0.35">
      <c r="D7650" s="21">
        <f t="shared" si="1197"/>
        <v>39766.499999981461</v>
      </c>
      <c r="E7650" s="21" t="b">
        <f t="shared" si="1190"/>
        <v>0</v>
      </c>
      <c r="F7650" s="21" t="b">
        <f t="shared" si="1191"/>
        <v>0</v>
      </c>
      <c r="G7650" s="20">
        <f t="shared" si="1192"/>
        <v>1</v>
      </c>
      <c r="H7650" s="20">
        <f t="shared" si="1193"/>
        <v>24</v>
      </c>
      <c r="I7650" s="20">
        <f t="shared" si="1198"/>
        <v>13</v>
      </c>
      <c r="J7650" s="21">
        <f t="shared" si="1199"/>
        <v>39766</v>
      </c>
      <c r="K7650" s="21"/>
      <c r="L7650" s="21" t="str">
        <f t="shared" si="1194"/>
        <v>Friday</v>
      </c>
      <c r="M7650" s="20">
        <f t="shared" si="1195"/>
        <v>11</v>
      </c>
      <c r="N7650" s="19">
        <v>5877</v>
      </c>
      <c r="O7650" s="4">
        <f>MATCH(N7650-1,'Supply Data'!$K$12:$K$17)+1</f>
        <v>5</v>
      </c>
      <c r="P7650">
        <f>INDEX('Supply Data'!$L$12:$L$17,'Demand Data'!O7650)</f>
        <v>75</v>
      </c>
      <c r="R7650" t="str">
        <f t="shared" si="1196"/>
        <v>14-Nov-08 Friday 13</v>
      </c>
    </row>
    <row r="7651" spans="4:18" x14ac:dyDescent="0.35">
      <c r="D7651" s="21">
        <f t="shared" si="1197"/>
        <v>39766.541666648125</v>
      </c>
      <c r="E7651" s="21" t="b">
        <f t="shared" si="1190"/>
        <v>0</v>
      </c>
      <c r="F7651" s="21" t="b">
        <f t="shared" si="1191"/>
        <v>0</v>
      </c>
      <c r="G7651" s="20">
        <f t="shared" si="1192"/>
        <v>1</v>
      </c>
      <c r="H7651" s="20">
        <f t="shared" si="1193"/>
        <v>24</v>
      </c>
      <c r="I7651" s="20">
        <f t="shared" si="1198"/>
        <v>14</v>
      </c>
      <c r="J7651" s="21">
        <f t="shared" si="1199"/>
        <v>39766</v>
      </c>
      <c r="K7651" s="21"/>
      <c r="L7651" s="21" t="str">
        <f t="shared" si="1194"/>
        <v>Friday</v>
      </c>
      <c r="M7651" s="20">
        <f t="shared" si="1195"/>
        <v>11</v>
      </c>
      <c r="N7651" s="19">
        <v>5949</v>
      </c>
      <c r="O7651" s="4">
        <f>MATCH(N7651-1,'Supply Data'!$K$12:$K$17)+1</f>
        <v>5</v>
      </c>
      <c r="P7651">
        <f>INDEX('Supply Data'!$L$12:$L$17,'Demand Data'!O7651)</f>
        <v>75</v>
      </c>
      <c r="R7651" t="str">
        <f t="shared" si="1196"/>
        <v>14-Nov-08 Friday 14</v>
      </c>
    </row>
    <row r="7652" spans="4:18" x14ac:dyDescent="0.35">
      <c r="D7652" s="21">
        <f t="shared" si="1197"/>
        <v>39766.583333314789</v>
      </c>
      <c r="E7652" s="21" t="b">
        <f t="shared" si="1190"/>
        <v>0</v>
      </c>
      <c r="F7652" s="21" t="b">
        <f t="shared" si="1191"/>
        <v>0</v>
      </c>
      <c r="G7652" s="20">
        <f t="shared" si="1192"/>
        <v>1</v>
      </c>
      <c r="H7652" s="20">
        <f t="shared" si="1193"/>
        <v>24</v>
      </c>
      <c r="I7652" s="20">
        <f t="shared" si="1198"/>
        <v>15</v>
      </c>
      <c r="J7652" s="21">
        <f t="shared" si="1199"/>
        <v>39766</v>
      </c>
      <c r="K7652" s="21"/>
      <c r="L7652" s="21" t="str">
        <f t="shared" si="1194"/>
        <v>Friday</v>
      </c>
      <c r="M7652" s="20">
        <f t="shared" si="1195"/>
        <v>11</v>
      </c>
      <c r="N7652" s="19">
        <v>5895</v>
      </c>
      <c r="O7652" s="4">
        <f>MATCH(N7652-1,'Supply Data'!$K$12:$K$17)+1</f>
        <v>5</v>
      </c>
      <c r="P7652">
        <f>INDEX('Supply Data'!$L$12:$L$17,'Demand Data'!O7652)</f>
        <v>75</v>
      </c>
      <c r="R7652" t="str">
        <f t="shared" si="1196"/>
        <v>14-Nov-08 Friday 15</v>
      </c>
    </row>
    <row r="7653" spans="4:18" x14ac:dyDescent="0.35">
      <c r="D7653" s="21">
        <f t="shared" si="1197"/>
        <v>39766.624999981454</v>
      </c>
      <c r="E7653" s="21" t="b">
        <f t="shared" si="1190"/>
        <v>0</v>
      </c>
      <c r="F7653" s="21" t="b">
        <f t="shared" si="1191"/>
        <v>0</v>
      </c>
      <c r="G7653" s="20">
        <f t="shared" si="1192"/>
        <v>1</v>
      </c>
      <c r="H7653" s="20">
        <f t="shared" si="1193"/>
        <v>24</v>
      </c>
      <c r="I7653" s="20">
        <f t="shared" si="1198"/>
        <v>16</v>
      </c>
      <c r="J7653" s="21">
        <f t="shared" si="1199"/>
        <v>39766</v>
      </c>
      <c r="K7653" s="21"/>
      <c r="L7653" s="21" t="str">
        <f t="shared" si="1194"/>
        <v>Friday</v>
      </c>
      <c r="M7653" s="20">
        <f t="shared" si="1195"/>
        <v>11</v>
      </c>
      <c r="N7653" s="19">
        <v>5842.5</v>
      </c>
      <c r="O7653" s="4">
        <f>MATCH(N7653-1,'Supply Data'!$K$12:$K$17)+1</f>
        <v>5</v>
      </c>
      <c r="P7653">
        <f>INDEX('Supply Data'!$L$12:$L$17,'Demand Data'!O7653)</f>
        <v>75</v>
      </c>
      <c r="R7653" t="str">
        <f t="shared" si="1196"/>
        <v>14-Nov-08 Friday 16</v>
      </c>
    </row>
    <row r="7654" spans="4:18" x14ac:dyDescent="0.35">
      <c r="D7654" s="21">
        <f t="shared" si="1197"/>
        <v>39766.666666648118</v>
      </c>
      <c r="E7654" s="21" t="b">
        <f t="shared" si="1190"/>
        <v>0</v>
      </c>
      <c r="F7654" s="21" t="b">
        <f t="shared" si="1191"/>
        <v>0</v>
      </c>
      <c r="G7654" s="20">
        <f t="shared" si="1192"/>
        <v>1</v>
      </c>
      <c r="H7654" s="20">
        <f t="shared" si="1193"/>
        <v>24</v>
      </c>
      <c r="I7654" s="20">
        <f t="shared" si="1198"/>
        <v>17</v>
      </c>
      <c r="J7654" s="21">
        <f t="shared" si="1199"/>
        <v>39766</v>
      </c>
      <c r="K7654" s="21"/>
      <c r="L7654" s="21" t="str">
        <f t="shared" si="1194"/>
        <v>Friday</v>
      </c>
      <c r="M7654" s="20">
        <f t="shared" si="1195"/>
        <v>11</v>
      </c>
      <c r="N7654" s="19">
        <v>5725.5</v>
      </c>
      <c r="O7654" s="4">
        <f>MATCH(N7654-1,'Supply Data'!$K$12:$K$17)+1</f>
        <v>5</v>
      </c>
      <c r="P7654">
        <f>INDEX('Supply Data'!$L$12:$L$17,'Demand Data'!O7654)</f>
        <v>75</v>
      </c>
      <c r="R7654" t="str">
        <f t="shared" si="1196"/>
        <v>14-Nov-08 Friday 17</v>
      </c>
    </row>
    <row r="7655" spans="4:18" x14ac:dyDescent="0.35">
      <c r="D7655" s="21">
        <f t="shared" si="1197"/>
        <v>39766.708333314782</v>
      </c>
      <c r="E7655" s="21" t="b">
        <f t="shared" si="1190"/>
        <v>0</v>
      </c>
      <c r="F7655" s="21" t="b">
        <f t="shared" si="1191"/>
        <v>0</v>
      </c>
      <c r="G7655" s="20">
        <f t="shared" si="1192"/>
        <v>1</v>
      </c>
      <c r="H7655" s="20">
        <f t="shared" si="1193"/>
        <v>24</v>
      </c>
      <c r="I7655" s="20">
        <f t="shared" si="1198"/>
        <v>18</v>
      </c>
      <c r="J7655" s="21">
        <f t="shared" si="1199"/>
        <v>39766</v>
      </c>
      <c r="K7655" s="21"/>
      <c r="L7655" s="21" t="str">
        <f t="shared" si="1194"/>
        <v>Friday</v>
      </c>
      <c r="M7655" s="20">
        <f t="shared" si="1195"/>
        <v>11</v>
      </c>
      <c r="N7655" s="19">
        <v>6256.5</v>
      </c>
      <c r="O7655" s="4">
        <f>MATCH(N7655-1,'Supply Data'!$K$12:$K$17)+1</f>
        <v>5</v>
      </c>
      <c r="P7655">
        <f>INDEX('Supply Data'!$L$12:$L$17,'Demand Data'!O7655)</f>
        <v>75</v>
      </c>
      <c r="R7655" t="str">
        <f t="shared" si="1196"/>
        <v>14-Nov-08 Friday 18</v>
      </c>
    </row>
    <row r="7656" spans="4:18" x14ac:dyDescent="0.35">
      <c r="D7656" s="21">
        <f t="shared" si="1197"/>
        <v>39766.749999981446</v>
      </c>
      <c r="E7656" s="21" t="b">
        <f t="shared" si="1190"/>
        <v>0</v>
      </c>
      <c r="F7656" s="21" t="b">
        <f t="shared" si="1191"/>
        <v>0</v>
      </c>
      <c r="G7656" s="20">
        <f t="shared" si="1192"/>
        <v>1</v>
      </c>
      <c r="H7656" s="20">
        <f t="shared" si="1193"/>
        <v>24</v>
      </c>
      <c r="I7656" s="20">
        <f t="shared" si="1198"/>
        <v>19</v>
      </c>
      <c r="J7656" s="21">
        <f t="shared" si="1199"/>
        <v>39766</v>
      </c>
      <c r="K7656" s="21"/>
      <c r="L7656" s="21" t="str">
        <f t="shared" si="1194"/>
        <v>Friday</v>
      </c>
      <c r="M7656" s="20">
        <f t="shared" si="1195"/>
        <v>11</v>
      </c>
      <c r="N7656" s="19">
        <v>6148.5</v>
      </c>
      <c r="O7656" s="4">
        <f>MATCH(N7656-1,'Supply Data'!$K$12:$K$17)+1</f>
        <v>5</v>
      </c>
      <c r="P7656">
        <f>INDEX('Supply Data'!$L$12:$L$17,'Demand Data'!O7656)</f>
        <v>75</v>
      </c>
      <c r="R7656" t="str">
        <f t="shared" si="1196"/>
        <v>14-Nov-08 Friday 19</v>
      </c>
    </row>
    <row r="7657" spans="4:18" x14ac:dyDescent="0.35">
      <c r="D7657" s="21">
        <f t="shared" si="1197"/>
        <v>39766.791666648111</v>
      </c>
      <c r="E7657" s="21" t="b">
        <f t="shared" si="1190"/>
        <v>0</v>
      </c>
      <c r="F7657" s="21" t="b">
        <f t="shared" si="1191"/>
        <v>0</v>
      </c>
      <c r="G7657" s="20">
        <f t="shared" si="1192"/>
        <v>1</v>
      </c>
      <c r="H7657" s="20">
        <f t="shared" si="1193"/>
        <v>24</v>
      </c>
      <c r="I7657" s="20">
        <f t="shared" si="1198"/>
        <v>20</v>
      </c>
      <c r="J7657" s="21">
        <f t="shared" si="1199"/>
        <v>39766</v>
      </c>
      <c r="K7657" s="21"/>
      <c r="L7657" s="21" t="str">
        <f t="shared" si="1194"/>
        <v>Friday</v>
      </c>
      <c r="M7657" s="20">
        <f t="shared" si="1195"/>
        <v>11</v>
      </c>
      <c r="N7657" s="19">
        <v>5973</v>
      </c>
      <c r="O7657" s="4">
        <f>MATCH(N7657-1,'Supply Data'!$K$12:$K$17)+1</f>
        <v>5</v>
      </c>
      <c r="P7657">
        <f>INDEX('Supply Data'!$L$12:$L$17,'Demand Data'!O7657)</f>
        <v>75</v>
      </c>
      <c r="R7657" t="str">
        <f t="shared" si="1196"/>
        <v>14-Nov-08 Friday 20</v>
      </c>
    </row>
    <row r="7658" spans="4:18" x14ac:dyDescent="0.35">
      <c r="D7658" s="21">
        <f t="shared" si="1197"/>
        <v>39766.833333314775</v>
      </c>
      <c r="E7658" s="21" t="b">
        <f t="shared" si="1190"/>
        <v>0</v>
      </c>
      <c r="F7658" s="21" t="b">
        <f t="shared" si="1191"/>
        <v>0</v>
      </c>
      <c r="G7658" s="20">
        <f t="shared" si="1192"/>
        <v>1</v>
      </c>
      <c r="H7658" s="20">
        <f t="shared" si="1193"/>
        <v>24</v>
      </c>
      <c r="I7658" s="20">
        <f t="shared" si="1198"/>
        <v>21</v>
      </c>
      <c r="J7658" s="21">
        <f t="shared" si="1199"/>
        <v>39766</v>
      </c>
      <c r="K7658" s="21"/>
      <c r="L7658" s="21" t="str">
        <f t="shared" si="1194"/>
        <v>Friday</v>
      </c>
      <c r="M7658" s="20">
        <f t="shared" si="1195"/>
        <v>11</v>
      </c>
      <c r="N7658" s="19">
        <v>5695.5</v>
      </c>
      <c r="O7658" s="4">
        <f>MATCH(N7658-1,'Supply Data'!$K$12:$K$17)+1</f>
        <v>5</v>
      </c>
      <c r="P7658">
        <f>INDEX('Supply Data'!$L$12:$L$17,'Demand Data'!O7658)</f>
        <v>75</v>
      </c>
      <c r="R7658" t="str">
        <f t="shared" si="1196"/>
        <v>14-Nov-08 Friday 21</v>
      </c>
    </row>
    <row r="7659" spans="4:18" x14ac:dyDescent="0.35">
      <c r="D7659" s="21">
        <f t="shared" si="1197"/>
        <v>39766.874999981439</v>
      </c>
      <c r="E7659" s="21" t="b">
        <f t="shared" si="1190"/>
        <v>0</v>
      </c>
      <c r="F7659" s="21" t="b">
        <f t="shared" si="1191"/>
        <v>0</v>
      </c>
      <c r="G7659" s="20">
        <f t="shared" si="1192"/>
        <v>1</v>
      </c>
      <c r="H7659" s="20">
        <f t="shared" si="1193"/>
        <v>24</v>
      </c>
      <c r="I7659" s="20">
        <f t="shared" si="1198"/>
        <v>22</v>
      </c>
      <c r="J7659" s="21">
        <f t="shared" si="1199"/>
        <v>39766</v>
      </c>
      <c r="K7659" s="21"/>
      <c r="L7659" s="21" t="str">
        <f t="shared" si="1194"/>
        <v>Friday</v>
      </c>
      <c r="M7659" s="20">
        <f t="shared" si="1195"/>
        <v>11</v>
      </c>
      <c r="N7659" s="19">
        <v>5325</v>
      </c>
      <c r="O7659" s="4">
        <f>MATCH(N7659-1,'Supply Data'!$K$12:$K$17)+1</f>
        <v>5</v>
      </c>
      <c r="P7659">
        <f>INDEX('Supply Data'!$L$12:$L$17,'Demand Data'!O7659)</f>
        <v>75</v>
      </c>
      <c r="R7659" t="str">
        <f t="shared" si="1196"/>
        <v>14-Nov-08 Friday 22</v>
      </c>
    </row>
    <row r="7660" spans="4:18" x14ac:dyDescent="0.35">
      <c r="D7660" s="21">
        <f t="shared" si="1197"/>
        <v>39766.916666648103</v>
      </c>
      <c r="E7660" s="21" t="b">
        <f t="shared" si="1190"/>
        <v>0</v>
      </c>
      <c r="F7660" s="21" t="b">
        <f t="shared" si="1191"/>
        <v>0</v>
      </c>
      <c r="G7660" s="20">
        <f t="shared" si="1192"/>
        <v>1</v>
      </c>
      <c r="H7660" s="20">
        <f t="shared" si="1193"/>
        <v>24</v>
      </c>
      <c r="I7660" s="20">
        <f t="shared" si="1198"/>
        <v>23</v>
      </c>
      <c r="J7660" s="21">
        <f t="shared" si="1199"/>
        <v>39766</v>
      </c>
      <c r="K7660" s="21"/>
      <c r="L7660" s="21" t="str">
        <f t="shared" si="1194"/>
        <v>Friday</v>
      </c>
      <c r="M7660" s="20">
        <f t="shared" si="1195"/>
        <v>11</v>
      </c>
      <c r="N7660" s="19">
        <v>4836</v>
      </c>
      <c r="O7660" s="4">
        <f>MATCH(N7660-1,'Supply Data'!$K$12:$K$17)+1</f>
        <v>5</v>
      </c>
      <c r="P7660">
        <f>INDEX('Supply Data'!$L$12:$L$17,'Demand Data'!O7660)</f>
        <v>75</v>
      </c>
      <c r="R7660" t="str">
        <f t="shared" si="1196"/>
        <v>14-Nov-08 Friday 23</v>
      </c>
    </row>
    <row r="7661" spans="4:18" x14ac:dyDescent="0.35">
      <c r="D7661" s="21">
        <f t="shared" si="1197"/>
        <v>39766.958333314768</v>
      </c>
      <c r="E7661" s="21" t="b">
        <f t="shared" si="1190"/>
        <v>0</v>
      </c>
      <c r="F7661" s="21" t="b">
        <f t="shared" si="1191"/>
        <v>0</v>
      </c>
      <c r="G7661" s="20">
        <f t="shared" si="1192"/>
        <v>1</v>
      </c>
      <c r="H7661" s="20">
        <f t="shared" si="1193"/>
        <v>24</v>
      </c>
      <c r="I7661" s="20">
        <f t="shared" si="1198"/>
        <v>24</v>
      </c>
      <c r="J7661" s="21">
        <f t="shared" si="1199"/>
        <v>39766</v>
      </c>
      <c r="K7661" s="21"/>
      <c r="L7661" s="21" t="str">
        <f t="shared" si="1194"/>
        <v>Friday</v>
      </c>
      <c r="M7661" s="20">
        <f t="shared" si="1195"/>
        <v>11</v>
      </c>
      <c r="N7661" s="19">
        <v>4500</v>
      </c>
      <c r="O7661" s="4">
        <f>MATCH(N7661-1,'Supply Data'!$K$12:$K$17)+1</f>
        <v>4</v>
      </c>
      <c r="P7661">
        <f>INDEX('Supply Data'!$L$12:$L$17,'Demand Data'!O7661)</f>
        <v>50</v>
      </c>
      <c r="R7661" t="str">
        <f t="shared" si="1196"/>
        <v>14-Nov-08 Friday 24</v>
      </c>
    </row>
    <row r="7662" spans="4:18" x14ac:dyDescent="0.35">
      <c r="D7662" s="21">
        <f t="shared" si="1197"/>
        <v>39766.999999981432</v>
      </c>
      <c r="E7662" s="21" t="b">
        <f t="shared" si="1190"/>
        <v>0</v>
      </c>
      <c r="F7662" s="21" t="b">
        <f t="shared" si="1191"/>
        <v>0</v>
      </c>
      <c r="G7662" s="20">
        <f t="shared" si="1192"/>
        <v>1</v>
      </c>
      <c r="H7662" s="20">
        <f t="shared" si="1193"/>
        <v>24</v>
      </c>
      <c r="I7662" s="20">
        <f t="shared" si="1198"/>
        <v>1</v>
      </c>
      <c r="J7662" s="21">
        <f t="shared" si="1199"/>
        <v>39767</v>
      </c>
      <c r="K7662" s="21"/>
      <c r="L7662" s="21" t="str">
        <f t="shared" si="1194"/>
        <v>Saturday</v>
      </c>
      <c r="M7662" s="20">
        <f t="shared" si="1195"/>
        <v>11</v>
      </c>
      <c r="N7662" s="19">
        <v>4339.5</v>
      </c>
      <c r="O7662" s="4">
        <f>MATCH(N7662-1,'Supply Data'!$K$12:$K$17)+1</f>
        <v>4</v>
      </c>
      <c r="P7662">
        <f>INDEX('Supply Data'!$L$12:$L$17,'Demand Data'!O7662)</f>
        <v>50</v>
      </c>
      <c r="R7662" t="str">
        <f t="shared" si="1196"/>
        <v>15-Nov-08 Saturday 1</v>
      </c>
    </row>
    <row r="7663" spans="4:18" x14ac:dyDescent="0.35">
      <c r="D7663" s="21">
        <f t="shared" si="1197"/>
        <v>39767.041666648096</v>
      </c>
      <c r="E7663" s="21" t="b">
        <f t="shared" si="1190"/>
        <v>0</v>
      </c>
      <c r="F7663" s="21" t="b">
        <f t="shared" si="1191"/>
        <v>0</v>
      </c>
      <c r="G7663" s="20">
        <f t="shared" si="1192"/>
        <v>1</v>
      </c>
      <c r="H7663" s="20">
        <f t="shared" si="1193"/>
        <v>24</v>
      </c>
      <c r="I7663" s="20">
        <f t="shared" si="1198"/>
        <v>2</v>
      </c>
      <c r="J7663" s="21">
        <f t="shared" si="1199"/>
        <v>39767</v>
      </c>
      <c r="K7663" s="21"/>
      <c r="L7663" s="21" t="str">
        <f t="shared" si="1194"/>
        <v>Saturday</v>
      </c>
      <c r="M7663" s="20">
        <f t="shared" si="1195"/>
        <v>11</v>
      </c>
      <c r="N7663" s="19">
        <v>4228.5</v>
      </c>
      <c r="O7663" s="4">
        <f>MATCH(N7663-1,'Supply Data'!$K$12:$K$17)+1</f>
        <v>4</v>
      </c>
      <c r="P7663">
        <f>INDEX('Supply Data'!$L$12:$L$17,'Demand Data'!O7663)</f>
        <v>50</v>
      </c>
      <c r="R7663" t="str">
        <f t="shared" si="1196"/>
        <v>15-Nov-08 Saturday 2</v>
      </c>
    </row>
    <row r="7664" spans="4:18" x14ac:dyDescent="0.35">
      <c r="D7664" s="21">
        <f t="shared" si="1197"/>
        <v>39767.08333331476</v>
      </c>
      <c r="E7664" s="21" t="b">
        <f t="shared" si="1190"/>
        <v>0</v>
      </c>
      <c r="F7664" s="21" t="b">
        <f t="shared" si="1191"/>
        <v>0</v>
      </c>
      <c r="G7664" s="20">
        <f t="shared" si="1192"/>
        <v>1</v>
      </c>
      <c r="H7664" s="20">
        <f t="shared" si="1193"/>
        <v>24</v>
      </c>
      <c r="I7664" s="20">
        <f t="shared" si="1198"/>
        <v>3</v>
      </c>
      <c r="J7664" s="21">
        <f t="shared" si="1199"/>
        <v>39767</v>
      </c>
      <c r="K7664" s="21"/>
      <c r="L7664" s="21" t="str">
        <f t="shared" si="1194"/>
        <v>Saturday</v>
      </c>
      <c r="M7664" s="20">
        <f t="shared" si="1195"/>
        <v>11</v>
      </c>
      <c r="N7664" s="19">
        <v>4152</v>
      </c>
      <c r="O7664" s="4">
        <f>MATCH(N7664-1,'Supply Data'!$K$12:$K$17)+1</f>
        <v>4</v>
      </c>
      <c r="P7664">
        <f>INDEX('Supply Data'!$L$12:$L$17,'Demand Data'!O7664)</f>
        <v>50</v>
      </c>
      <c r="R7664" t="str">
        <f t="shared" si="1196"/>
        <v>15-Nov-08 Saturday 3</v>
      </c>
    </row>
    <row r="7665" spans="4:18" x14ac:dyDescent="0.35">
      <c r="D7665" s="21">
        <f t="shared" si="1197"/>
        <v>39767.124999981424</v>
      </c>
      <c r="E7665" s="21" t="b">
        <f t="shared" si="1190"/>
        <v>0</v>
      </c>
      <c r="F7665" s="21" t="b">
        <f t="shared" si="1191"/>
        <v>0</v>
      </c>
      <c r="G7665" s="20">
        <f t="shared" si="1192"/>
        <v>1</v>
      </c>
      <c r="H7665" s="20">
        <f t="shared" si="1193"/>
        <v>24</v>
      </c>
      <c r="I7665" s="20">
        <f t="shared" si="1198"/>
        <v>4</v>
      </c>
      <c r="J7665" s="21">
        <f t="shared" si="1199"/>
        <v>39767</v>
      </c>
      <c r="K7665" s="21"/>
      <c r="L7665" s="21" t="str">
        <f t="shared" si="1194"/>
        <v>Saturday</v>
      </c>
      <c r="M7665" s="20">
        <f t="shared" si="1195"/>
        <v>11</v>
      </c>
      <c r="N7665" s="19">
        <v>4128</v>
      </c>
      <c r="O7665" s="4">
        <f>MATCH(N7665-1,'Supply Data'!$K$12:$K$17)+1</f>
        <v>4</v>
      </c>
      <c r="P7665">
        <f>INDEX('Supply Data'!$L$12:$L$17,'Demand Data'!O7665)</f>
        <v>50</v>
      </c>
      <c r="R7665" t="str">
        <f t="shared" si="1196"/>
        <v>15-Nov-08 Saturday 4</v>
      </c>
    </row>
    <row r="7666" spans="4:18" x14ac:dyDescent="0.35">
      <c r="D7666" s="21">
        <f t="shared" si="1197"/>
        <v>39767.166666648089</v>
      </c>
      <c r="E7666" s="21" t="b">
        <f t="shared" si="1190"/>
        <v>0</v>
      </c>
      <c r="F7666" s="21" t="b">
        <f t="shared" si="1191"/>
        <v>0</v>
      </c>
      <c r="G7666" s="20">
        <f t="shared" si="1192"/>
        <v>1</v>
      </c>
      <c r="H7666" s="20">
        <f t="shared" si="1193"/>
        <v>24</v>
      </c>
      <c r="I7666" s="20">
        <f t="shared" si="1198"/>
        <v>5</v>
      </c>
      <c r="J7666" s="21">
        <f t="shared" si="1199"/>
        <v>39767</v>
      </c>
      <c r="K7666" s="21"/>
      <c r="L7666" s="21" t="str">
        <f t="shared" si="1194"/>
        <v>Saturday</v>
      </c>
      <c r="M7666" s="20">
        <f t="shared" si="1195"/>
        <v>11</v>
      </c>
      <c r="N7666" s="19">
        <v>4335</v>
      </c>
      <c r="O7666" s="4">
        <f>MATCH(N7666-1,'Supply Data'!$K$12:$K$17)+1</f>
        <v>4</v>
      </c>
      <c r="P7666">
        <f>INDEX('Supply Data'!$L$12:$L$17,'Demand Data'!O7666)</f>
        <v>50</v>
      </c>
      <c r="R7666" t="str">
        <f t="shared" si="1196"/>
        <v>15-Nov-08 Saturday 5</v>
      </c>
    </row>
    <row r="7667" spans="4:18" x14ac:dyDescent="0.35">
      <c r="D7667" s="21">
        <f t="shared" si="1197"/>
        <v>39767.208333314753</v>
      </c>
      <c r="E7667" s="21" t="b">
        <f t="shared" si="1190"/>
        <v>0</v>
      </c>
      <c r="F7667" s="21" t="b">
        <f t="shared" si="1191"/>
        <v>0</v>
      </c>
      <c r="G7667" s="20">
        <f t="shared" si="1192"/>
        <v>1</v>
      </c>
      <c r="H7667" s="20">
        <f t="shared" si="1193"/>
        <v>24</v>
      </c>
      <c r="I7667" s="20">
        <f t="shared" si="1198"/>
        <v>6</v>
      </c>
      <c r="J7667" s="21">
        <f t="shared" si="1199"/>
        <v>39767</v>
      </c>
      <c r="K7667" s="21"/>
      <c r="L7667" s="21" t="str">
        <f t="shared" si="1194"/>
        <v>Saturday</v>
      </c>
      <c r="M7667" s="20">
        <f t="shared" si="1195"/>
        <v>11</v>
      </c>
      <c r="N7667" s="19">
        <v>4341</v>
      </c>
      <c r="O7667" s="4">
        <f>MATCH(N7667-1,'Supply Data'!$K$12:$K$17)+1</f>
        <v>4</v>
      </c>
      <c r="P7667">
        <f>INDEX('Supply Data'!$L$12:$L$17,'Demand Data'!O7667)</f>
        <v>50</v>
      </c>
      <c r="R7667" t="str">
        <f t="shared" si="1196"/>
        <v>15-Nov-08 Saturday 6</v>
      </c>
    </row>
    <row r="7668" spans="4:18" x14ac:dyDescent="0.35">
      <c r="D7668" s="21">
        <f t="shared" si="1197"/>
        <v>39767.249999981417</v>
      </c>
      <c r="E7668" s="21" t="b">
        <f t="shared" si="1190"/>
        <v>0</v>
      </c>
      <c r="F7668" s="21" t="b">
        <f t="shared" si="1191"/>
        <v>0</v>
      </c>
      <c r="G7668" s="20">
        <f t="shared" si="1192"/>
        <v>1</v>
      </c>
      <c r="H7668" s="20">
        <f t="shared" si="1193"/>
        <v>24</v>
      </c>
      <c r="I7668" s="20">
        <f t="shared" si="1198"/>
        <v>7</v>
      </c>
      <c r="J7668" s="21">
        <f t="shared" si="1199"/>
        <v>39767</v>
      </c>
      <c r="K7668" s="21"/>
      <c r="L7668" s="21" t="str">
        <f t="shared" si="1194"/>
        <v>Saturday</v>
      </c>
      <c r="M7668" s="20">
        <f t="shared" si="1195"/>
        <v>11</v>
      </c>
      <c r="N7668" s="19">
        <v>4350</v>
      </c>
      <c r="O7668" s="4">
        <f>MATCH(N7668-1,'Supply Data'!$K$12:$K$17)+1</f>
        <v>4</v>
      </c>
      <c r="P7668">
        <f>INDEX('Supply Data'!$L$12:$L$17,'Demand Data'!O7668)</f>
        <v>50</v>
      </c>
      <c r="R7668" t="str">
        <f t="shared" si="1196"/>
        <v>15-Nov-08 Saturday 7</v>
      </c>
    </row>
    <row r="7669" spans="4:18" x14ac:dyDescent="0.35">
      <c r="D7669" s="21">
        <f t="shared" si="1197"/>
        <v>39767.291666648081</v>
      </c>
      <c r="E7669" s="21" t="b">
        <f t="shared" si="1190"/>
        <v>0</v>
      </c>
      <c r="F7669" s="21" t="b">
        <f t="shared" si="1191"/>
        <v>0</v>
      </c>
      <c r="G7669" s="20">
        <f t="shared" si="1192"/>
        <v>1</v>
      </c>
      <c r="H7669" s="20">
        <f t="shared" si="1193"/>
        <v>24</v>
      </c>
      <c r="I7669" s="20">
        <f t="shared" si="1198"/>
        <v>8</v>
      </c>
      <c r="J7669" s="21">
        <f t="shared" si="1199"/>
        <v>39767</v>
      </c>
      <c r="K7669" s="21"/>
      <c r="L7669" s="21" t="str">
        <f t="shared" si="1194"/>
        <v>Saturday</v>
      </c>
      <c r="M7669" s="20">
        <f t="shared" si="1195"/>
        <v>11</v>
      </c>
      <c r="N7669" s="19">
        <v>4926</v>
      </c>
      <c r="O7669" s="4">
        <f>MATCH(N7669-1,'Supply Data'!$K$12:$K$17)+1</f>
        <v>5</v>
      </c>
      <c r="P7669">
        <f>INDEX('Supply Data'!$L$12:$L$17,'Demand Data'!O7669)</f>
        <v>75</v>
      </c>
      <c r="R7669" t="str">
        <f t="shared" si="1196"/>
        <v>15-Nov-08 Saturday 8</v>
      </c>
    </row>
    <row r="7670" spans="4:18" x14ac:dyDescent="0.35">
      <c r="D7670" s="21">
        <f t="shared" si="1197"/>
        <v>39767.333333314746</v>
      </c>
      <c r="E7670" s="21" t="b">
        <f t="shared" si="1190"/>
        <v>0</v>
      </c>
      <c r="F7670" s="21" t="b">
        <f t="shared" si="1191"/>
        <v>0</v>
      </c>
      <c r="G7670" s="20">
        <f t="shared" si="1192"/>
        <v>1</v>
      </c>
      <c r="H7670" s="20">
        <f t="shared" si="1193"/>
        <v>24</v>
      </c>
      <c r="I7670" s="20">
        <f t="shared" si="1198"/>
        <v>9</v>
      </c>
      <c r="J7670" s="21">
        <f t="shared" si="1199"/>
        <v>39767</v>
      </c>
      <c r="K7670" s="21"/>
      <c r="L7670" s="21" t="str">
        <f t="shared" si="1194"/>
        <v>Saturday</v>
      </c>
      <c r="M7670" s="20">
        <f t="shared" si="1195"/>
        <v>11</v>
      </c>
      <c r="N7670" s="19">
        <v>5622</v>
      </c>
      <c r="O7670" s="4">
        <f>MATCH(N7670-1,'Supply Data'!$K$12:$K$17)+1</f>
        <v>5</v>
      </c>
      <c r="P7670">
        <f>INDEX('Supply Data'!$L$12:$L$17,'Demand Data'!O7670)</f>
        <v>75</v>
      </c>
      <c r="R7670" t="str">
        <f t="shared" si="1196"/>
        <v>15-Nov-08 Saturday 9</v>
      </c>
    </row>
    <row r="7671" spans="4:18" x14ac:dyDescent="0.35">
      <c r="D7671" s="21">
        <f t="shared" si="1197"/>
        <v>39767.37499998141</v>
      </c>
      <c r="E7671" s="21" t="b">
        <f t="shared" si="1190"/>
        <v>0</v>
      </c>
      <c r="F7671" s="21" t="b">
        <f t="shared" si="1191"/>
        <v>0</v>
      </c>
      <c r="G7671" s="20">
        <f t="shared" si="1192"/>
        <v>1</v>
      </c>
      <c r="H7671" s="20">
        <f t="shared" si="1193"/>
        <v>24</v>
      </c>
      <c r="I7671" s="20">
        <f t="shared" si="1198"/>
        <v>10</v>
      </c>
      <c r="J7671" s="21">
        <f t="shared" si="1199"/>
        <v>39767</v>
      </c>
      <c r="K7671" s="21"/>
      <c r="L7671" s="21" t="str">
        <f t="shared" si="1194"/>
        <v>Saturday</v>
      </c>
      <c r="M7671" s="20">
        <f t="shared" si="1195"/>
        <v>11</v>
      </c>
      <c r="N7671" s="19">
        <v>5799</v>
      </c>
      <c r="O7671" s="4">
        <f>MATCH(N7671-1,'Supply Data'!$K$12:$K$17)+1</f>
        <v>5</v>
      </c>
      <c r="P7671">
        <f>INDEX('Supply Data'!$L$12:$L$17,'Demand Data'!O7671)</f>
        <v>75</v>
      </c>
      <c r="R7671" t="str">
        <f t="shared" si="1196"/>
        <v>15-Nov-08 Saturday 10</v>
      </c>
    </row>
    <row r="7672" spans="4:18" x14ac:dyDescent="0.35">
      <c r="D7672" s="21">
        <f t="shared" si="1197"/>
        <v>39767.416666648074</v>
      </c>
      <c r="E7672" s="21" t="b">
        <f t="shared" si="1190"/>
        <v>0</v>
      </c>
      <c r="F7672" s="21" t="b">
        <f t="shared" si="1191"/>
        <v>0</v>
      </c>
      <c r="G7672" s="20">
        <f t="shared" si="1192"/>
        <v>1</v>
      </c>
      <c r="H7672" s="20">
        <f t="shared" si="1193"/>
        <v>24</v>
      </c>
      <c r="I7672" s="20">
        <f t="shared" si="1198"/>
        <v>11</v>
      </c>
      <c r="J7672" s="21">
        <f t="shared" si="1199"/>
        <v>39767</v>
      </c>
      <c r="K7672" s="21"/>
      <c r="L7672" s="21" t="str">
        <f t="shared" si="1194"/>
        <v>Saturday</v>
      </c>
      <c r="M7672" s="20">
        <f t="shared" si="1195"/>
        <v>11</v>
      </c>
      <c r="N7672" s="19">
        <v>6000</v>
      </c>
      <c r="O7672" s="4">
        <f>MATCH(N7672-1,'Supply Data'!$K$12:$K$17)+1</f>
        <v>5</v>
      </c>
      <c r="P7672">
        <f>INDEX('Supply Data'!$L$12:$L$17,'Demand Data'!O7672)</f>
        <v>75</v>
      </c>
      <c r="R7672" t="str">
        <f t="shared" si="1196"/>
        <v>15-Nov-08 Saturday 11</v>
      </c>
    </row>
    <row r="7673" spans="4:18" x14ac:dyDescent="0.35">
      <c r="D7673" s="21">
        <f t="shared" si="1197"/>
        <v>39767.458333314738</v>
      </c>
      <c r="E7673" s="21" t="b">
        <f t="shared" si="1190"/>
        <v>0</v>
      </c>
      <c r="F7673" s="21" t="b">
        <f t="shared" si="1191"/>
        <v>0</v>
      </c>
      <c r="G7673" s="20">
        <f t="shared" si="1192"/>
        <v>1</v>
      </c>
      <c r="H7673" s="20">
        <f t="shared" si="1193"/>
        <v>24</v>
      </c>
      <c r="I7673" s="20">
        <f t="shared" si="1198"/>
        <v>12</v>
      </c>
      <c r="J7673" s="21">
        <f t="shared" si="1199"/>
        <v>39767</v>
      </c>
      <c r="K7673" s="21"/>
      <c r="L7673" s="21" t="str">
        <f t="shared" si="1194"/>
        <v>Saturday</v>
      </c>
      <c r="M7673" s="20">
        <f t="shared" si="1195"/>
        <v>11</v>
      </c>
      <c r="N7673" s="19">
        <v>5796</v>
      </c>
      <c r="O7673" s="4">
        <f>MATCH(N7673-1,'Supply Data'!$K$12:$K$17)+1</f>
        <v>5</v>
      </c>
      <c r="P7673">
        <f>INDEX('Supply Data'!$L$12:$L$17,'Demand Data'!O7673)</f>
        <v>75</v>
      </c>
      <c r="R7673" t="str">
        <f t="shared" si="1196"/>
        <v>15-Nov-08 Saturday 12</v>
      </c>
    </row>
    <row r="7674" spans="4:18" x14ac:dyDescent="0.35">
      <c r="D7674" s="21">
        <f t="shared" si="1197"/>
        <v>39767.499999981403</v>
      </c>
      <c r="E7674" s="21" t="b">
        <f t="shared" si="1190"/>
        <v>0</v>
      </c>
      <c r="F7674" s="21" t="b">
        <f t="shared" si="1191"/>
        <v>0</v>
      </c>
      <c r="G7674" s="20">
        <f t="shared" si="1192"/>
        <v>1</v>
      </c>
      <c r="H7674" s="20">
        <f t="shared" si="1193"/>
        <v>24</v>
      </c>
      <c r="I7674" s="20">
        <f t="shared" si="1198"/>
        <v>13</v>
      </c>
      <c r="J7674" s="21">
        <f t="shared" si="1199"/>
        <v>39767</v>
      </c>
      <c r="K7674" s="21"/>
      <c r="L7674" s="21" t="str">
        <f t="shared" si="1194"/>
        <v>Saturday</v>
      </c>
      <c r="M7674" s="20">
        <f t="shared" si="1195"/>
        <v>11</v>
      </c>
      <c r="N7674" s="19">
        <v>5860.5</v>
      </c>
      <c r="O7674" s="4">
        <f>MATCH(N7674-1,'Supply Data'!$K$12:$K$17)+1</f>
        <v>5</v>
      </c>
      <c r="P7674">
        <f>INDEX('Supply Data'!$L$12:$L$17,'Demand Data'!O7674)</f>
        <v>75</v>
      </c>
      <c r="R7674" t="str">
        <f t="shared" si="1196"/>
        <v>15-Nov-08 Saturday 13</v>
      </c>
    </row>
    <row r="7675" spans="4:18" x14ac:dyDescent="0.35">
      <c r="D7675" s="21">
        <f t="shared" si="1197"/>
        <v>39767.541666648067</v>
      </c>
      <c r="E7675" s="21" t="b">
        <f t="shared" si="1190"/>
        <v>0</v>
      </c>
      <c r="F7675" s="21" t="b">
        <f t="shared" si="1191"/>
        <v>0</v>
      </c>
      <c r="G7675" s="20">
        <f t="shared" si="1192"/>
        <v>1</v>
      </c>
      <c r="H7675" s="20">
        <f t="shared" si="1193"/>
        <v>24</v>
      </c>
      <c r="I7675" s="20">
        <f t="shared" si="1198"/>
        <v>14</v>
      </c>
      <c r="J7675" s="21">
        <f t="shared" si="1199"/>
        <v>39767</v>
      </c>
      <c r="K7675" s="21"/>
      <c r="L7675" s="21" t="str">
        <f t="shared" si="1194"/>
        <v>Saturday</v>
      </c>
      <c r="M7675" s="20">
        <f t="shared" si="1195"/>
        <v>11</v>
      </c>
      <c r="N7675" s="19">
        <v>5643</v>
      </c>
      <c r="O7675" s="4">
        <f>MATCH(N7675-1,'Supply Data'!$K$12:$K$17)+1</f>
        <v>5</v>
      </c>
      <c r="P7675">
        <f>INDEX('Supply Data'!$L$12:$L$17,'Demand Data'!O7675)</f>
        <v>75</v>
      </c>
      <c r="R7675" t="str">
        <f t="shared" si="1196"/>
        <v>15-Nov-08 Saturday 14</v>
      </c>
    </row>
    <row r="7676" spans="4:18" x14ac:dyDescent="0.35">
      <c r="D7676" s="21">
        <f t="shared" si="1197"/>
        <v>39767.583333314731</v>
      </c>
      <c r="E7676" s="21" t="b">
        <f t="shared" si="1190"/>
        <v>0</v>
      </c>
      <c r="F7676" s="21" t="b">
        <f t="shared" si="1191"/>
        <v>0</v>
      </c>
      <c r="G7676" s="20">
        <f t="shared" si="1192"/>
        <v>1</v>
      </c>
      <c r="H7676" s="20">
        <f t="shared" si="1193"/>
        <v>24</v>
      </c>
      <c r="I7676" s="20">
        <f t="shared" si="1198"/>
        <v>15</v>
      </c>
      <c r="J7676" s="21">
        <f t="shared" si="1199"/>
        <v>39767</v>
      </c>
      <c r="K7676" s="21"/>
      <c r="L7676" s="21" t="str">
        <f t="shared" si="1194"/>
        <v>Saturday</v>
      </c>
      <c r="M7676" s="20">
        <f t="shared" si="1195"/>
        <v>11</v>
      </c>
      <c r="N7676" s="19">
        <v>5824.5</v>
      </c>
      <c r="O7676" s="4">
        <f>MATCH(N7676-1,'Supply Data'!$K$12:$K$17)+1</f>
        <v>5</v>
      </c>
      <c r="P7676">
        <f>INDEX('Supply Data'!$L$12:$L$17,'Demand Data'!O7676)</f>
        <v>75</v>
      </c>
      <c r="R7676" t="str">
        <f t="shared" si="1196"/>
        <v>15-Nov-08 Saturday 15</v>
      </c>
    </row>
    <row r="7677" spans="4:18" x14ac:dyDescent="0.35">
      <c r="D7677" s="21">
        <f t="shared" si="1197"/>
        <v>39767.624999981395</v>
      </c>
      <c r="E7677" s="21" t="b">
        <f t="shared" si="1190"/>
        <v>0</v>
      </c>
      <c r="F7677" s="21" t="b">
        <f t="shared" si="1191"/>
        <v>0</v>
      </c>
      <c r="G7677" s="20">
        <f t="shared" si="1192"/>
        <v>1</v>
      </c>
      <c r="H7677" s="20">
        <f t="shared" si="1193"/>
        <v>24</v>
      </c>
      <c r="I7677" s="20">
        <f t="shared" si="1198"/>
        <v>16</v>
      </c>
      <c r="J7677" s="21">
        <f t="shared" si="1199"/>
        <v>39767</v>
      </c>
      <c r="K7677" s="21"/>
      <c r="L7677" s="21" t="str">
        <f t="shared" si="1194"/>
        <v>Saturday</v>
      </c>
      <c r="M7677" s="20">
        <f t="shared" si="1195"/>
        <v>11</v>
      </c>
      <c r="N7677" s="19">
        <v>5757</v>
      </c>
      <c r="O7677" s="4">
        <f>MATCH(N7677-1,'Supply Data'!$K$12:$K$17)+1</f>
        <v>5</v>
      </c>
      <c r="P7677">
        <f>INDEX('Supply Data'!$L$12:$L$17,'Demand Data'!O7677)</f>
        <v>75</v>
      </c>
      <c r="R7677" t="str">
        <f t="shared" si="1196"/>
        <v>15-Nov-08 Saturday 16</v>
      </c>
    </row>
    <row r="7678" spans="4:18" x14ac:dyDescent="0.35">
      <c r="D7678" s="21">
        <f t="shared" si="1197"/>
        <v>39767.66666664806</v>
      </c>
      <c r="E7678" s="21" t="b">
        <f t="shared" si="1190"/>
        <v>0</v>
      </c>
      <c r="F7678" s="21" t="b">
        <f t="shared" si="1191"/>
        <v>0</v>
      </c>
      <c r="G7678" s="20">
        <f t="shared" si="1192"/>
        <v>1</v>
      </c>
      <c r="H7678" s="20">
        <f t="shared" si="1193"/>
        <v>24</v>
      </c>
      <c r="I7678" s="20">
        <f t="shared" si="1198"/>
        <v>17</v>
      </c>
      <c r="J7678" s="21">
        <f t="shared" si="1199"/>
        <v>39767</v>
      </c>
      <c r="K7678" s="21"/>
      <c r="L7678" s="21" t="str">
        <f t="shared" si="1194"/>
        <v>Saturday</v>
      </c>
      <c r="M7678" s="20">
        <f t="shared" si="1195"/>
        <v>11</v>
      </c>
      <c r="N7678" s="19">
        <v>5235</v>
      </c>
      <c r="O7678" s="4">
        <f>MATCH(N7678-1,'Supply Data'!$K$12:$K$17)+1</f>
        <v>5</v>
      </c>
      <c r="P7678">
        <f>INDEX('Supply Data'!$L$12:$L$17,'Demand Data'!O7678)</f>
        <v>75</v>
      </c>
      <c r="R7678" t="str">
        <f t="shared" si="1196"/>
        <v>15-Nov-08 Saturday 17</v>
      </c>
    </row>
    <row r="7679" spans="4:18" x14ac:dyDescent="0.35">
      <c r="D7679" s="21">
        <f t="shared" si="1197"/>
        <v>39767.708333314724</v>
      </c>
      <c r="E7679" s="21" t="b">
        <f t="shared" si="1190"/>
        <v>0</v>
      </c>
      <c r="F7679" s="21" t="b">
        <f t="shared" si="1191"/>
        <v>0</v>
      </c>
      <c r="G7679" s="20">
        <f t="shared" si="1192"/>
        <v>1</v>
      </c>
      <c r="H7679" s="20">
        <f t="shared" si="1193"/>
        <v>24</v>
      </c>
      <c r="I7679" s="20">
        <f t="shared" si="1198"/>
        <v>18</v>
      </c>
      <c r="J7679" s="21">
        <f t="shared" si="1199"/>
        <v>39767</v>
      </c>
      <c r="K7679" s="21"/>
      <c r="L7679" s="21" t="str">
        <f t="shared" si="1194"/>
        <v>Saturday</v>
      </c>
      <c r="M7679" s="20">
        <f t="shared" si="1195"/>
        <v>11</v>
      </c>
      <c r="N7679" s="19">
        <v>6159</v>
      </c>
      <c r="O7679" s="4">
        <f>MATCH(N7679-1,'Supply Data'!$K$12:$K$17)+1</f>
        <v>5</v>
      </c>
      <c r="P7679">
        <f>INDEX('Supply Data'!$L$12:$L$17,'Demand Data'!O7679)</f>
        <v>75</v>
      </c>
      <c r="R7679" t="str">
        <f t="shared" si="1196"/>
        <v>15-Nov-08 Saturday 18</v>
      </c>
    </row>
    <row r="7680" spans="4:18" x14ac:dyDescent="0.35">
      <c r="D7680" s="21">
        <f t="shared" si="1197"/>
        <v>39767.749999981388</v>
      </c>
      <c r="E7680" s="21" t="b">
        <f t="shared" si="1190"/>
        <v>0</v>
      </c>
      <c r="F7680" s="21" t="b">
        <f t="shared" si="1191"/>
        <v>0</v>
      </c>
      <c r="G7680" s="20">
        <f t="shared" si="1192"/>
        <v>1</v>
      </c>
      <c r="H7680" s="20">
        <f t="shared" si="1193"/>
        <v>24</v>
      </c>
      <c r="I7680" s="20">
        <f t="shared" si="1198"/>
        <v>19</v>
      </c>
      <c r="J7680" s="21">
        <f t="shared" si="1199"/>
        <v>39767</v>
      </c>
      <c r="K7680" s="21"/>
      <c r="L7680" s="21" t="str">
        <f t="shared" si="1194"/>
        <v>Saturday</v>
      </c>
      <c r="M7680" s="20">
        <f t="shared" si="1195"/>
        <v>11</v>
      </c>
      <c r="N7680" s="19">
        <v>6141</v>
      </c>
      <c r="O7680" s="4">
        <f>MATCH(N7680-1,'Supply Data'!$K$12:$K$17)+1</f>
        <v>5</v>
      </c>
      <c r="P7680">
        <f>INDEX('Supply Data'!$L$12:$L$17,'Demand Data'!O7680)</f>
        <v>75</v>
      </c>
      <c r="R7680" t="str">
        <f t="shared" si="1196"/>
        <v>15-Nov-08 Saturday 19</v>
      </c>
    </row>
    <row r="7681" spans="4:18" x14ac:dyDescent="0.35">
      <c r="D7681" s="21">
        <f t="shared" si="1197"/>
        <v>39767.791666648052</v>
      </c>
      <c r="E7681" s="21" t="b">
        <f t="shared" si="1190"/>
        <v>0</v>
      </c>
      <c r="F7681" s="21" t="b">
        <f t="shared" si="1191"/>
        <v>0</v>
      </c>
      <c r="G7681" s="20">
        <f t="shared" si="1192"/>
        <v>1</v>
      </c>
      <c r="H7681" s="20">
        <f t="shared" si="1193"/>
        <v>24</v>
      </c>
      <c r="I7681" s="20">
        <f t="shared" si="1198"/>
        <v>20</v>
      </c>
      <c r="J7681" s="21">
        <f t="shared" si="1199"/>
        <v>39767</v>
      </c>
      <c r="K7681" s="21"/>
      <c r="L7681" s="21" t="str">
        <f t="shared" si="1194"/>
        <v>Saturday</v>
      </c>
      <c r="M7681" s="20">
        <f t="shared" si="1195"/>
        <v>11</v>
      </c>
      <c r="N7681" s="19">
        <v>6066</v>
      </c>
      <c r="O7681" s="4">
        <f>MATCH(N7681-1,'Supply Data'!$K$12:$K$17)+1</f>
        <v>5</v>
      </c>
      <c r="P7681">
        <f>INDEX('Supply Data'!$L$12:$L$17,'Demand Data'!O7681)</f>
        <v>75</v>
      </c>
      <c r="R7681" t="str">
        <f t="shared" si="1196"/>
        <v>15-Nov-08 Saturday 20</v>
      </c>
    </row>
    <row r="7682" spans="4:18" x14ac:dyDescent="0.35">
      <c r="D7682" s="21">
        <f t="shared" si="1197"/>
        <v>39767.833333314717</v>
      </c>
      <c r="E7682" s="21" t="b">
        <f t="shared" si="1190"/>
        <v>0</v>
      </c>
      <c r="F7682" s="21" t="b">
        <f t="shared" si="1191"/>
        <v>0</v>
      </c>
      <c r="G7682" s="20">
        <f t="shared" si="1192"/>
        <v>1</v>
      </c>
      <c r="H7682" s="20">
        <f t="shared" si="1193"/>
        <v>24</v>
      </c>
      <c r="I7682" s="20">
        <f t="shared" si="1198"/>
        <v>21</v>
      </c>
      <c r="J7682" s="21">
        <f t="shared" si="1199"/>
        <v>39767</v>
      </c>
      <c r="K7682" s="21"/>
      <c r="L7682" s="21" t="str">
        <f t="shared" si="1194"/>
        <v>Saturday</v>
      </c>
      <c r="M7682" s="20">
        <f t="shared" si="1195"/>
        <v>11</v>
      </c>
      <c r="N7682" s="19">
        <v>5652</v>
      </c>
      <c r="O7682" s="4">
        <f>MATCH(N7682-1,'Supply Data'!$K$12:$K$17)+1</f>
        <v>5</v>
      </c>
      <c r="P7682">
        <f>INDEX('Supply Data'!$L$12:$L$17,'Demand Data'!O7682)</f>
        <v>75</v>
      </c>
      <c r="R7682" t="str">
        <f t="shared" si="1196"/>
        <v>15-Nov-08 Saturday 21</v>
      </c>
    </row>
    <row r="7683" spans="4:18" x14ac:dyDescent="0.35">
      <c r="D7683" s="21">
        <f t="shared" si="1197"/>
        <v>39767.874999981381</v>
      </c>
      <c r="E7683" s="21" t="b">
        <f t="shared" si="1190"/>
        <v>0</v>
      </c>
      <c r="F7683" s="21" t="b">
        <f t="shared" si="1191"/>
        <v>0</v>
      </c>
      <c r="G7683" s="20">
        <f t="shared" si="1192"/>
        <v>1</v>
      </c>
      <c r="H7683" s="20">
        <f t="shared" si="1193"/>
        <v>24</v>
      </c>
      <c r="I7683" s="20">
        <f t="shared" si="1198"/>
        <v>22</v>
      </c>
      <c r="J7683" s="21">
        <f t="shared" si="1199"/>
        <v>39767</v>
      </c>
      <c r="K7683" s="21"/>
      <c r="L7683" s="21" t="str">
        <f t="shared" si="1194"/>
        <v>Saturday</v>
      </c>
      <c r="M7683" s="20">
        <f t="shared" si="1195"/>
        <v>11</v>
      </c>
      <c r="N7683" s="19">
        <v>5256</v>
      </c>
      <c r="O7683" s="4">
        <f>MATCH(N7683-1,'Supply Data'!$K$12:$K$17)+1</f>
        <v>5</v>
      </c>
      <c r="P7683">
        <f>INDEX('Supply Data'!$L$12:$L$17,'Demand Data'!O7683)</f>
        <v>75</v>
      </c>
      <c r="R7683" t="str">
        <f t="shared" si="1196"/>
        <v>15-Nov-08 Saturday 22</v>
      </c>
    </row>
    <row r="7684" spans="4:18" x14ac:dyDescent="0.35">
      <c r="D7684" s="21">
        <f t="shared" si="1197"/>
        <v>39767.916666648045</v>
      </c>
      <c r="E7684" s="21" t="b">
        <f t="shared" si="1190"/>
        <v>0</v>
      </c>
      <c r="F7684" s="21" t="b">
        <f t="shared" si="1191"/>
        <v>0</v>
      </c>
      <c r="G7684" s="20">
        <f t="shared" si="1192"/>
        <v>1</v>
      </c>
      <c r="H7684" s="20">
        <f t="shared" si="1193"/>
        <v>24</v>
      </c>
      <c r="I7684" s="20">
        <f t="shared" si="1198"/>
        <v>23</v>
      </c>
      <c r="J7684" s="21">
        <f t="shared" si="1199"/>
        <v>39767</v>
      </c>
      <c r="K7684" s="21"/>
      <c r="L7684" s="21" t="str">
        <f t="shared" si="1194"/>
        <v>Saturday</v>
      </c>
      <c r="M7684" s="20">
        <f t="shared" si="1195"/>
        <v>11</v>
      </c>
      <c r="N7684" s="19">
        <v>4911</v>
      </c>
      <c r="O7684" s="4">
        <f>MATCH(N7684-1,'Supply Data'!$K$12:$K$17)+1</f>
        <v>5</v>
      </c>
      <c r="P7684">
        <f>INDEX('Supply Data'!$L$12:$L$17,'Demand Data'!O7684)</f>
        <v>75</v>
      </c>
      <c r="R7684" t="str">
        <f t="shared" si="1196"/>
        <v>15-Nov-08 Saturday 23</v>
      </c>
    </row>
    <row r="7685" spans="4:18" x14ac:dyDescent="0.35">
      <c r="D7685" s="21">
        <f t="shared" si="1197"/>
        <v>39767.958333314709</v>
      </c>
      <c r="E7685" s="21" t="b">
        <f t="shared" si="1190"/>
        <v>0</v>
      </c>
      <c r="F7685" s="21" t="b">
        <f t="shared" si="1191"/>
        <v>0</v>
      </c>
      <c r="G7685" s="20">
        <f t="shared" si="1192"/>
        <v>1</v>
      </c>
      <c r="H7685" s="20">
        <f t="shared" si="1193"/>
        <v>24</v>
      </c>
      <c r="I7685" s="20">
        <f t="shared" si="1198"/>
        <v>24</v>
      </c>
      <c r="J7685" s="21">
        <f t="shared" si="1199"/>
        <v>39767</v>
      </c>
      <c r="K7685" s="21"/>
      <c r="L7685" s="21" t="str">
        <f t="shared" si="1194"/>
        <v>Saturday</v>
      </c>
      <c r="M7685" s="20">
        <f t="shared" si="1195"/>
        <v>11</v>
      </c>
      <c r="N7685" s="19">
        <v>4410</v>
      </c>
      <c r="O7685" s="4">
        <f>MATCH(N7685-1,'Supply Data'!$K$12:$K$17)+1</f>
        <v>4</v>
      </c>
      <c r="P7685">
        <f>INDEX('Supply Data'!$L$12:$L$17,'Demand Data'!O7685)</f>
        <v>50</v>
      </c>
      <c r="R7685" t="str">
        <f t="shared" si="1196"/>
        <v>15-Nov-08 Saturday 24</v>
      </c>
    </row>
    <row r="7686" spans="4:18" x14ac:dyDescent="0.35">
      <c r="D7686" s="21">
        <f t="shared" si="1197"/>
        <v>39767.999999981374</v>
      </c>
      <c r="E7686" s="21" t="b">
        <f t="shared" ref="E7686:E7749" si="1200">D7686=$D$2</f>
        <v>0</v>
      </c>
      <c r="F7686" s="21" t="b">
        <f t="shared" ref="F7686:F7749" si="1201">D7686=$E$2</f>
        <v>0</v>
      </c>
      <c r="G7686" s="20">
        <f t="shared" si="1192"/>
        <v>1</v>
      </c>
      <c r="H7686" s="20">
        <f t="shared" si="1193"/>
        <v>24</v>
      </c>
      <c r="I7686" s="20">
        <f t="shared" si="1198"/>
        <v>1</v>
      </c>
      <c r="J7686" s="21">
        <f t="shared" si="1199"/>
        <v>39768</v>
      </c>
      <c r="K7686" s="21"/>
      <c r="L7686" s="21" t="str">
        <f t="shared" si="1194"/>
        <v>Sunday</v>
      </c>
      <c r="M7686" s="20">
        <f t="shared" si="1195"/>
        <v>11</v>
      </c>
      <c r="N7686" s="19">
        <v>4231.5</v>
      </c>
      <c r="O7686" s="4">
        <f>MATCH(N7686-1,'Supply Data'!$K$12:$K$17)+1</f>
        <v>4</v>
      </c>
      <c r="P7686">
        <f>INDEX('Supply Data'!$L$12:$L$17,'Demand Data'!O7686)</f>
        <v>50</v>
      </c>
      <c r="R7686" t="str">
        <f t="shared" si="1196"/>
        <v>16-Nov-08 Sunday 1</v>
      </c>
    </row>
    <row r="7687" spans="4:18" x14ac:dyDescent="0.35">
      <c r="D7687" s="21">
        <f t="shared" si="1197"/>
        <v>39768.041666648038</v>
      </c>
      <c r="E7687" s="21" t="b">
        <f t="shared" si="1200"/>
        <v>0</v>
      </c>
      <c r="F7687" s="21" t="b">
        <f t="shared" si="1201"/>
        <v>0</v>
      </c>
      <c r="G7687" s="20">
        <f t="shared" ref="G7687:G7750" si="1202">IF(E7687,2,IF(F7687,3,1))</f>
        <v>1</v>
      </c>
      <c r="H7687" s="20">
        <f t="shared" ref="H7687:H7750" si="1203">CHOOSE(G7687,24,23,25)</f>
        <v>24</v>
      </c>
      <c r="I7687" s="20">
        <f t="shared" si="1198"/>
        <v>2</v>
      </c>
      <c r="J7687" s="21">
        <f t="shared" si="1199"/>
        <v>39768</v>
      </c>
      <c r="K7687" s="21"/>
      <c r="L7687" s="21" t="str">
        <f t="shared" ref="L7687:L7750" si="1204">TEXT(J7687,"ddddd")</f>
        <v>Sunday</v>
      </c>
      <c r="M7687" s="20">
        <f t="shared" ref="M7687:M7750" si="1205">MONTH(D7687)</f>
        <v>11</v>
      </c>
      <c r="N7687" s="19">
        <v>4152</v>
      </c>
      <c r="O7687" s="4">
        <f>MATCH(N7687-1,'Supply Data'!$K$12:$K$17)+1</f>
        <v>4</v>
      </c>
      <c r="P7687">
        <f>INDEX('Supply Data'!$L$12:$L$17,'Demand Data'!O7687)</f>
        <v>50</v>
      </c>
      <c r="R7687" t="str">
        <f t="shared" ref="R7687:R7750" si="1206">TEXT(D7687,"dd-mmm-yy ddddd")&amp;" "&amp;I7687</f>
        <v>16-Nov-08 Sunday 2</v>
      </c>
    </row>
    <row r="7688" spans="4:18" x14ac:dyDescent="0.35">
      <c r="D7688" s="21">
        <f t="shared" ref="D7688:D7751" si="1207">D7687+1/24</f>
        <v>39768.083333314702</v>
      </c>
      <c r="E7688" s="21" t="b">
        <f t="shared" si="1200"/>
        <v>0</v>
      </c>
      <c r="F7688" s="21" t="b">
        <f t="shared" si="1201"/>
        <v>0</v>
      </c>
      <c r="G7688" s="20">
        <f t="shared" si="1202"/>
        <v>1</v>
      </c>
      <c r="H7688" s="20">
        <f t="shared" si="1203"/>
        <v>24</v>
      </c>
      <c r="I7688" s="20">
        <f t="shared" ref="I7688:I7751" si="1208">IF(I7687&gt;=H7688,1,I7687+1)</f>
        <v>3</v>
      </c>
      <c r="J7688" s="21">
        <f t="shared" ref="J7688:J7751" si="1209">IF(I7688=1,J7687+1,J7687)</f>
        <v>39768</v>
      </c>
      <c r="K7688" s="21"/>
      <c r="L7688" s="21" t="str">
        <f t="shared" si="1204"/>
        <v>Sunday</v>
      </c>
      <c r="M7688" s="20">
        <f t="shared" si="1205"/>
        <v>11</v>
      </c>
      <c r="N7688" s="19">
        <v>4050</v>
      </c>
      <c r="O7688" s="4">
        <f>MATCH(N7688-1,'Supply Data'!$K$12:$K$17)+1</f>
        <v>4</v>
      </c>
      <c r="P7688">
        <f>INDEX('Supply Data'!$L$12:$L$17,'Demand Data'!O7688)</f>
        <v>50</v>
      </c>
      <c r="R7688" t="str">
        <f t="shared" si="1206"/>
        <v>16-Nov-08 Sunday 3</v>
      </c>
    </row>
    <row r="7689" spans="4:18" x14ac:dyDescent="0.35">
      <c r="D7689" s="21">
        <f t="shared" si="1207"/>
        <v>39768.124999981366</v>
      </c>
      <c r="E7689" s="21" t="b">
        <f t="shared" si="1200"/>
        <v>0</v>
      </c>
      <c r="F7689" s="21" t="b">
        <f t="shared" si="1201"/>
        <v>0</v>
      </c>
      <c r="G7689" s="20">
        <f t="shared" si="1202"/>
        <v>1</v>
      </c>
      <c r="H7689" s="20">
        <f t="shared" si="1203"/>
        <v>24</v>
      </c>
      <c r="I7689" s="20">
        <f t="shared" si="1208"/>
        <v>4</v>
      </c>
      <c r="J7689" s="21">
        <f t="shared" si="1209"/>
        <v>39768</v>
      </c>
      <c r="K7689" s="21"/>
      <c r="L7689" s="21" t="str">
        <f t="shared" si="1204"/>
        <v>Sunday</v>
      </c>
      <c r="M7689" s="20">
        <f t="shared" si="1205"/>
        <v>11</v>
      </c>
      <c r="N7689" s="19">
        <v>4047</v>
      </c>
      <c r="O7689" s="4">
        <f>MATCH(N7689-1,'Supply Data'!$K$12:$K$17)+1</f>
        <v>4</v>
      </c>
      <c r="P7689">
        <f>INDEX('Supply Data'!$L$12:$L$17,'Demand Data'!O7689)</f>
        <v>50</v>
      </c>
      <c r="R7689" t="str">
        <f t="shared" si="1206"/>
        <v>16-Nov-08 Sunday 4</v>
      </c>
    </row>
    <row r="7690" spans="4:18" x14ac:dyDescent="0.35">
      <c r="D7690" s="21">
        <f t="shared" si="1207"/>
        <v>39768.166666648031</v>
      </c>
      <c r="E7690" s="21" t="b">
        <f t="shared" si="1200"/>
        <v>0</v>
      </c>
      <c r="F7690" s="21" t="b">
        <f t="shared" si="1201"/>
        <v>0</v>
      </c>
      <c r="G7690" s="20">
        <f t="shared" si="1202"/>
        <v>1</v>
      </c>
      <c r="H7690" s="20">
        <f t="shared" si="1203"/>
        <v>24</v>
      </c>
      <c r="I7690" s="20">
        <f t="shared" si="1208"/>
        <v>5</v>
      </c>
      <c r="J7690" s="21">
        <f t="shared" si="1209"/>
        <v>39768</v>
      </c>
      <c r="K7690" s="21"/>
      <c r="L7690" s="21" t="str">
        <f t="shared" si="1204"/>
        <v>Sunday</v>
      </c>
      <c r="M7690" s="20">
        <f t="shared" si="1205"/>
        <v>11</v>
      </c>
      <c r="N7690" s="19">
        <v>4137</v>
      </c>
      <c r="O7690" s="4">
        <f>MATCH(N7690-1,'Supply Data'!$K$12:$K$17)+1</f>
        <v>4</v>
      </c>
      <c r="P7690">
        <f>INDEX('Supply Data'!$L$12:$L$17,'Demand Data'!O7690)</f>
        <v>50</v>
      </c>
      <c r="R7690" t="str">
        <f t="shared" si="1206"/>
        <v>16-Nov-08 Sunday 5</v>
      </c>
    </row>
    <row r="7691" spans="4:18" x14ac:dyDescent="0.35">
      <c r="D7691" s="21">
        <f t="shared" si="1207"/>
        <v>39768.208333314695</v>
      </c>
      <c r="E7691" s="21" t="b">
        <f t="shared" si="1200"/>
        <v>0</v>
      </c>
      <c r="F7691" s="21" t="b">
        <f t="shared" si="1201"/>
        <v>0</v>
      </c>
      <c r="G7691" s="20">
        <f t="shared" si="1202"/>
        <v>1</v>
      </c>
      <c r="H7691" s="20">
        <f t="shared" si="1203"/>
        <v>24</v>
      </c>
      <c r="I7691" s="20">
        <f t="shared" si="1208"/>
        <v>6</v>
      </c>
      <c r="J7691" s="21">
        <f t="shared" si="1209"/>
        <v>39768</v>
      </c>
      <c r="K7691" s="21"/>
      <c r="L7691" s="21" t="str">
        <f t="shared" si="1204"/>
        <v>Sunday</v>
      </c>
      <c r="M7691" s="20">
        <f t="shared" si="1205"/>
        <v>11</v>
      </c>
      <c r="N7691" s="19">
        <v>4122</v>
      </c>
      <c r="O7691" s="4">
        <f>MATCH(N7691-1,'Supply Data'!$K$12:$K$17)+1</f>
        <v>4</v>
      </c>
      <c r="P7691">
        <f>INDEX('Supply Data'!$L$12:$L$17,'Demand Data'!O7691)</f>
        <v>50</v>
      </c>
      <c r="R7691" t="str">
        <f t="shared" si="1206"/>
        <v>16-Nov-08 Sunday 6</v>
      </c>
    </row>
    <row r="7692" spans="4:18" x14ac:dyDescent="0.35">
      <c r="D7692" s="21">
        <f t="shared" si="1207"/>
        <v>39768.249999981359</v>
      </c>
      <c r="E7692" s="21" t="b">
        <f t="shared" si="1200"/>
        <v>0</v>
      </c>
      <c r="F7692" s="21" t="b">
        <f t="shared" si="1201"/>
        <v>0</v>
      </c>
      <c r="G7692" s="20">
        <f t="shared" si="1202"/>
        <v>1</v>
      </c>
      <c r="H7692" s="20">
        <f t="shared" si="1203"/>
        <v>24</v>
      </c>
      <c r="I7692" s="20">
        <f t="shared" si="1208"/>
        <v>7</v>
      </c>
      <c r="J7692" s="21">
        <f t="shared" si="1209"/>
        <v>39768</v>
      </c>
      <c r="K7692" s="21"/>
      <c r="L7692" s="21" t="str">
        <f t="shared" si="1204"/>
        <v>Sunday</v>
      </c>
      <c r="M7692" s="20">
        <f t="shared" si="1205"/>
        <v>11</v>
      </c>
      <c r="N7692" s="19">
        <v>4128</v>
      </c>
      <c r="O7692" s="4">
        <f>MATCH(N7692-1,'Supply Data'!$K$12:$K$17)+1</f>
        <v>4</v>
      </c>
      <c r="P7692">
        <f>INDEX('Supply Data'!$L$12:$L$17,'Demand Data'!O7692)</f>
        <v>50</v>
      </c>
      <c r="R7692" t="str">
        <f t="shared" si="1206"/>
        <v>16-Nov-08 Sunday 7</v>
      </c>
    </row>
    <row r="7693" spans="4:18" x14ac:dyDescent="0.35">
      <c r="D7693" s="21">
        <f t="shared" si="1207"/>
        <v>39768.291666648023</v>
      </c>
      <c r="E7693" s="21" t="b">
        <f t="shared" si="1200"/>
        <v>0</v>
      </c>
      <c r="F7693" s="21" t="b">
        <f t="shared" si="1201"/>
        <v>0</v>
      </c>
      <c r="G7693" s="20">
        <f t="shared" si="1202"/>
        <v>1</v>
      </c>
      <c r="H7693" s="20">
        <f t="shared" si="1203"/>
        <v>24</v>
      </c>
      <c r="I7693" s="20">
        <f t="shared" si="1208"/>
        <v>8</v>
      </c>
      <c r="J7693" s="21">
        <f t="shared" si="1209"/>
        <v>39768</v>
      </c>
      <c r="K7693" s="21"/>
      <c r="L7693" s="21" t="str">
        <f t="shared" si="1204"/>
        <v>Sunday</v>
      </c>
      <c r="M7693" s="20">
        <f t="shared" si="1205"/>
        <v>11</v>
      </c>
      <c r="N7693" s="19">
        <v>4548</v>
      </c>
      <c r="O7693" s="4">
        <f>MATCH(N7693-1,'Supply Data'!$K$12:$K$17)+1</f>
        <v>4</v>
      </c>
      <c r="P7693">
        <f>INDEX('Supply Data'!$L$12:$L$17,'Demand Data'!O7693)</f>
        <v>50</v>
      </c>
      <c r="R7693" t="str">
        <f t="shared" si="1206"/>
        <v>16-Nov-08 Sunday 8</v>
      </c>
    </row>
    <row r="7694" spans="4:18" x14ac:dyDescent="0.35">
      <c r="D7694" s="21">
        <f t="shared" si="1207"/>
        <v>39768.333333314687</v>
      </c>
      <c r="E7694" s="21" t="b">
        <f t="shared" si="1200"/>
        <v>0</v>
      </c>
      <c r="F7694" s="21" t="b">
        <f t="shared" si="1201"/>
        <v>0</v>
      </c>
      <c r="G7694" s="20">
        <f t="shared" si="1202"/>
        <v>1</v>
      </c>
      <c r="H7694" s="20">
        <f t="shared" si="1203"/>
        <v>24</v>
      </c>
      <c r="I7694" s="20">
        <f t="shared" si="1208"/>
        <v>9</v>
      </c>
      <c r="J7694" s="21">
        <f t="shared" si="1209"/>
        <v>39768</v>
      </c>
      <c r="K7694" s="21"/>
      <c r="L7694" s="21" t="str">
        <f t="shared" si="1204"/>
        <v>Sunday</v>
      </c>
      <c r="M7694" s="20">
        <f t="shared" si="1205"/>
        <v>11</v>
      </c>
      <c r="N7694" s="19">
        <v>5028</v>
      </c>
      <c r="O7694" s="4">
        <f>MATCH(N7694-1,'Supply Data'!$K$12:$K$17)+1</f>
        <v>5</v>
      </c>
      <c r="P7694">
        <f>INDEX('Supply Data'!$L$12:$L$17,'Demand Data'!O7694)</f>
        <v>75</v>
      </c>
      <c r="R7694" t="str">
        <f t="shared" si="1206"/>
        <v>16-Nov-08 Sunday 9</v>
      </c>
    </row>
    <row r="7695" spans="4:18" x14ac:dyDescent="0.35">
      <c r="D7695" s="21">
        <f t="shared" si="1207"/>
        <v>39768.374999981352</v>
      </c>
      <c r="E7695" s="21" t="b">
        <f t="shared" si="1200"/>
        <v>0</v>
      </c>
      <c r="F7695" s="21" t="b">
        <f t="shared" si="1201"/>
        <v>0</v>
      </c>
      <c r="G7695" s="20">
        <f t="shared" si="1202"/>
        <v>1</v>
      </c>
      <c r="H7695" s="20">
        <f t="shared" si="1203"/>
        <v>24</v>
      </c>
      <c r="I7695" s="20">
        <f t="shared" si="1208"/>
        <v>10</v>
      </c>
      <c r="J7695" s="21">
        <f t="shared" si="1209"/>
        <v>39768</v>
      </c>
      <c r="K7695" s="21"/>
      <c r="L7695" s="21" t="str">
        <f t="shared" si="1204"/>
        <v>Sunday</v>
      </c>
      <c r="M7695" s="20">
        <f t="shared" si="1205"/>
        <v>11</v>
      </c>
      <c r="N7695" s="19">
        <v>5428.5</v>
      </c>
      <c r="O7695" s="4">
        <f>MATCH(N7695-1,'Supply Data'!$K$12:$K$17)+1</f>
        <v>5</v>
      </c>
      <c r="P7695">
        <f>INDEX('Supply Data'!$L$12:$L$17,'Demand Data'!O7695)</f>
        <v>75</v>
      </c>
      <c r="R7695" t="str">
        <f t="shared" si="1206"/>
        <v>16-Nov-08 Sunday 10</v>
      </c>
    </row>
    <row r="7696" spans="4:18" x14ac:dyDescent="0.35">
      <c r="D7696" s="21">
        <f t="shared" si="1207"/>
        <v>39768.416666648016</v>
      </c>
      <c r="E7696" s="21" t="b">
        <f t="shared" si="1200"/>
        <v>0</v>
      </c>
      <c r="F7696" s="21" t="b">
        <f t="shared" si="1201"/>
        <v>0</v>
      </c>
      <c r="G7696" s="20">
        <f t="shared" si="1202"/>
        <v>1</v>
      </c>
      <c r="H7696" s="20">
        <f t="shared" si="1203"/>
        <v>24</v>
      </c>
      <c r="I7696" s="20">
        <f t="shared" si="1208"/>
        <v>11</v>
      </c>
      <c r="J7696" s="21">
        <f t="shared" si="1209"/>
        <v>39768</v>
      </c>
      <c r="K7696" s="21"/>
      <c r="L7696" s="21" t="str">
        <f t="shared" si="1204"/>
        <v>Sunday</v>
      </c>
      <c r="M7696" s="20">
        <f t="shared" si="1205"/>
        <v>11</v>
      </c>
      <c r="N7696" s="19">
        <v>5643</v>
      </c>
      <c r="O7696" s="4">
        <f>MATCH(N7696-1,'Supply Data'!$K$12:$K$17)+1</f>
        <v>5</v>
      </c>
      <c r="P7696">
        <f>INDEX('Supply Data'!$L$12:$L$17,'Demand Data'!O7696)</f>
        <v>75</v>
      </c>
      <c r="R7696" t="str">
        <f t="shared" si="1206"/>
        <v>16-Nov-08 Sunday 11</v>
      </c>
    </row>
    <row r="7697" spans="4:18" x14ac:dyDescent="0.35">
      <c r="D7697" s="21">
        <f t="shared" si="1207"/>
        <v>39768.45833331468</v>
      </c>
      <c r="E7697" s="21" t="b">
        <f t="shared" si="1200"/>
        <v>0</v>
      </c>
      <c r="F7697" s="21" t="b">
        <f t="shared" si="1201"/>
        <v>0</v>
      </c>
      <c r="G7697" s="20">
        <f t="shared" si="1202"/>
        <v>1</v>
      </c>
      <c r="H7697" s="20">
        <f t="shared" si="1203"/>
        <v>24</v>
      </c>
      <c r="I7697" s="20">
        <f t="shared" si="1208"/>
        <v>12</v>
      </c>
      <c r="J7697" s="21">
        <f t="shared" si="1209"/>
        <v>39768</v>
      </c>
      <c r="K7697" s="21"/>
      <c r="L7697" s="21" t="str">
        <f t="shared" si="1204"/>
        <v>Sunday</v>
      </c>
      <c r="M7697" s="20">
        <f t="shared" si="1205"/>
        <v>11</v>
      </c>
      <c r="N7697" s="19">
        <v>5440.5</v>
      </c>
      <c r="O7697" s="4">
        <f>MATCH(N7697-1,'Supply Data'!$K$12:$K$17)+1</f>
        <v>5</v>
      </c>
      <c r="P7697">
        <f>INDEX('Supply Data'!$L$12:$L$17,'Demand Data'!O7697)</f>
        <v>75</v>
      </c>
      <c r="R7697" t="str">
        <f t="shared" si="1206"/>
        <v>16-Nov-08 Sunday 12</v>
      </c>
    </row>
    <row r="7698" spans="4:18" x14ac:dyDescent="0.35">
      <c r="D7698" s="21">
        <f t="shared" si="1207"/>
        <v>39768.499999981344</v>
      </c>
      <c r="E7698" s="21" t="b">
        <f t="shared" si="1200"/>
        <v>0</v>
      </c>
      <c r="F7698" s="21" t="b">
        <f t="shared" si="1201"/>
        <v>0</v>
      </c>
      <c r="G7698" s="20">
        <f t="shared" si="1202"/>
        <v>1</v>
      </c>
      <c r="H7698" s="20">
        <f t="shared" si="1203"/>
        <v>24</v>
      </c>
      <c r="I7698" s="20">
        <f t="shared" si="1208"/>
        <v>13</v>
      </c>
      <c r="J7698" s="21">
        <f t="shared" si="1209"/>
        <v>39768</v>
      </c>
      <c r="K7698" s="21"/>
      <c r="L7698" s="21" t="str">
        <f t="shared" si="1204"/>
        <v>Sunday</v>
      </c>
      <c r="M7698" s="20">
        <f t="shared" si="1205"/>
        <v>11</v>
      </c>
      <c r="N7698" s="19">
        <v>5416.5</v>
      </c>
      <c r="O7698" s="4">
        <f>MATCH(N7698-1,'Supply Data'!$K$12:$K$17)+1</f>
        <v>5</v>
      </c>
      <c r="P7698">
        <f>INDEX('Supply Data'!$L$12:$L$17,'Demand Data'!O7698)</f>
        <v>75</v>
      </c>
      <c r="R7698" t="str">
        <f t="shared" si="1206"/>
        <v>16-Nov-08 Sunday 13</v>
      </c>
    </row>
    <row r="7699" spans="4:18" x14ac:dyDescent="0.35">
      <c r="D7699" s="21">
        <f t="shared" si="1207"/>
        <v>39768.541666648009</v>
      </c>
      <c r="E7699" s="21" t="b">
        <f t="shared" si="1200"/>
        <v>0</v>
      </c>
      <c r="F7699" s="21" t="b">
        <f t="shared" si="1201"/>
        <v>0</v>
      </c>
      <c r="G7699" s="20">
        <f t="shared" si="1202"/>
        <v>1</v>
      </c>
      <c r="H7699" s="20">
        <f t="shared" si="1203"/>
        <v>24</v>
      </c>
      <c r="I7699" s="20">
        <f t="shared" si="1208"/>
        <v>14</v>
      </c>
      <c r="J7699" s="21">
        <f t="shared" si="1209"/>
        <v>39768</v>
      </c>
      <c r="K7699" s="21"/>
      <c r="L7699" s="21" t="str">
        <f t="shared" si="1204"/>
        <v>Sunday</v>
      </c>
      <c r="M7699" s="20">
        <f t="shared" si="1205"/>
        <v>11</v>
      </c>
      <c r="N7699" s="19">
        <v>5512.5</v>
      </c>
      <c r="O7699" s="4">
        <f>MATCH(N7699-1,'Supply Data'!$K$12:$K$17)+1</f>
        <v>5</v>
      </c>
      <c r="P7699">
        <f>INDEX('Supply Data'!$L$12:$L$17,'Demand Data'!O7699)</f>
        <v>75</v>
      </c>
      <c r="R7699" t="str">
        <f t="shared" si="1206"/>
        <v>16-Nov-08 Sunday 14</v>
      </c>
    </row>
    <row r="7700" spans="4:18" x14ac:dyDescent="0.35">
      <c r="D7700" s="21">
        <f t="shared" si="1207"/>
        <v>39768.583333314673</v>
      </c>
      <c r="E7700" s="21" t="b">
        <f t="shared" si="1200"/>
        <v>0</v>
      </c>
      <c r="F7700" s="21" t="b">
        <f t="shared" si="1201"/>
        <v>0</v>
      </c>
      <c r="G7700" s="20">
        <f t="shared" si="1202"/>
        <v>1</v>
      </c>
      <c r="H7700" s="20">
        <f t="shared" si="1203"/>
        <v>24</v>
      </c>
      <c r="I7700" s="20">
        <f t="shared" si="1208"/>
        <v>15</v>
      </c>
      <c r="J7700" s="21">
        <f t="shared" si="1209"/>
        <v>39768</v>
      </c>
      <c r="K7700" s="21"/>
      <c r="L7700" s="21" t="str">
        <f t="shared" si="1204"/>
        <v>Sunday</v>
      </c>
      <c r="M7700" s="20">
        <f t="shared" si="1205"/>
        <v>11</v>
      </c>
      <c r="N7700" s="19">
        <v>5271</v>
      </c>
      <c r="O7700" s="4">
        <f>MATCH(N7700-1,'Supply Data'!$K$12:$K$17)+1</f>
        <v>5</v>
      </c>
      <c r="P7700">
        <f>INDEX('Supply Data'!$L$12:$L$17,'Demand Data'!O7700)</f>
        <v>75</v>
      </c>
      <c r="R7700" t="str">
        <f t="shared" si="1206"/>
        <v>16-Nov-08 Sunday 15</v>
      </c>
    </row>
    <row r="7701" spans="4:18" x14ac:dyDescent="0.35">
      <c r="D7701" s="21">
        <f t="shared" si="1207"/>
        <v>39768.624999981337</v>
      </c>
      <c r="E7701" s="21" t="b">
        <f t="shared" si="1200"/>
        <v>0</v>
      </c>
      <c r="F7701" s="21" t="b">
        <f t="shared" si="1201"/>
        <v>0</v>
      </c>
      <c r="G7701" s="20">
        <f t="shared" si="1202"/>
        <v>1</v>
      </c>
      <c r="H7701" s="20">
        <f t="shared" si="1203"/>
        <v>24</v>
      </c>
      <c r="I7701" s="20">
        <f t="shared" si="1208"/>
        <v>16</v>
      </c>
      <c r="J7701" s="21">
        <f t="shared" si="1209"/>
        <v>39768</v>
      </c>
      <c r="K7701" s="21"/>
      <c r="L7701" s="21" t="str">
        <f t="shared" si="1204"/>
        <v>Sunday</v>
      </c>
      <c r="M7701" s="20">
        <f t="shared" si="1205"/>
        <v>11</v>
      </c>
      <c r="N7701" s="19">
        <v>5098.5</v>
      </c>
      <c r="O7701" s="4">
        <f>MATCH(N7701-1,'Supply Data'!$K$12:$K$17)+1</f>
        <v>5</v>
      </c>
      <c r="P7701">
        <f>INDEX('Supply Data'!$L$12:$L$17,'Demand Data'!O7701)</f>
        <v>75</v>
      </c>
      <c r="R7701" t="str">
        <f t="shared" si="1206"/>
        <v>16-Nov-08 Sunday 16</v>
      </c>
    </row>
    <row r="7702" spans="4:18" x14ac:dyDescent="0.35">
      <c r="D7702" s="21">
        <f t="shared" si="1207"/>
        <v>39768.666666648001</v>
      </c>
      <c r="E7702" s="21" t="b">
        <f t="shared" si="1200"/>
        <v>0</v>
      </c>
      <c r="F7702" s="21" t="b">
        <f t="shared" si="1201"/>
        <v>0</v>
      </c>
      <c r="G7702" s="20">
        <f t="shared" si="1202"/>
        <v>1</v>
      </c>
      <c r="H7702" s="20">
        <f t="shared" si="1203"/>
        <v>24</v>
      </c>
      <c r="I7702" s="20">
        <f t="shared" si="1208"/>
        <v>17</v>
      </c>
      <c r="J7702" s="21">
        <f t="shared" si="1209"/>
        <v>39768</v>
      </c>
      <c r="K7702" s="21"/>
      <c r="L7702" s="21" t="str">
        <f t="shared" si="1204"/>
        <v>Sunday</v>
      </c>
      <c r="M7702" s="20">
        <f t="shared" si="1205"/>
        <v>11</v>
      </c>
      <c r="N7702" s="19">
        <v>5097</v>
      </c>
      <c r="O7702" s="4">
        <f>MATCH(N7702-1,'Supply Data'!$K$12:$K$17)+1</f>
        <v>5</v>
      </c>
      <c r="P7702">
        <f>INDEX('Supply Data'!$L$12:$L$17,'Demand Data'!O7702)</f>
        <v>75</v>
      </c>
      <c r="R7702" t="str">
        <f t="shared" si="1206"/>
        <v>16-Nov-08 Sunday 17</v>
      </c>
    </row>
    <row r="7703" spans="4:18" x14ac:dyDescent="0.35">
      <c r="D7703" s="21">
        <f t="shared" si="1207"/>
        <v>39768.708333314666</v>
      </c>
      <c r="E7703" s="21" t="b">
        <f t="shared" si="1200"/>
        <v>0</v>
      </c>
      <c r="F7703" s="21" t="b">
        <f t="shared" si="1201"/>
        <v>0</v>
      </c>
      <c r="G7703" s="20">
        <f t="shared" si="1202"/>
        <v>1</v>
      </c>
      <c r="H7703" s="20">
        <f t="shared" si="1203"/>
        <v>24</v>
      </c>
      <c r="I7703" s="20">
        <f t="shared" si="1208"/>
        <v>18</v>
      </c>
      <c r="J7703" s="21">
        <f t="shared" si="1209"/>
        <v>39768</v>
      </c>
      <c r="K7703" s="21"/>
      <c r="L7703" s="21" t="str">
        <f t="shared" si="1204"/>
        <v>Sunday</v>
      </c>
      <c r="M7703" s="20">
        <f t="shared" si="1205"/>
        <v>11</v>
      </c>
      <c r="N7703" s="19">
        <v>5770.5</v>
      </c>
      <c r="O7703" s="4">
        <f>MATCH(N7703-1,'Supply Data'!$K$12:$K$17)+1</f>
        <v>5</v>
      </c>
      <c r="P7703">
        <f>INDEX('Supply Data'!$L$12:$L$17,'Demand Data'!O7703)</f>
        <v>75</v>
      </c>
      <c r="R7703" t="str">
        <f t="shared" si="1206"/>
        <v>16-Nov-08 Sunday 18</v>
      </c>
    </row>
    <row r="7704" spans="4:18" x14ac:dyDescent="0.35">
      <c r="D7704" s="21">
        <f t="shared" si="1207"/>
        <v>39768.74999998133</v>
      </c>
      <c r="E7704" s="21" t="b">
        <f t="shared" si="1200"/>
        <v>0</v>
      </c>
      <c r="F7704" s="21" t="b">
        <f t="shared" si="1201"/>
        <v>0</v>
      </c>
      <c r="G7704" s="20">
        <f t="shared" si="1202"/>
        <v>1</v>
      </c>
      <c r="H7704" s="20">
        <f t="shared" si="1203"/>
        <v>24</v>
      </c>
      <c r="I7704" s="20">
        <f t="shared" si="1208"/>
        <v>19</v>
      </c>
      <c r="J7704" s="21">
        <f t="shared" si="1209"/>
        <v>39768</v>
      </c>
      <c r="K7704" s="21"/>
      <c r="L7704" s="21" t="str">
        <f t="shared" si="1204"/>
        <v>Sunday</v>
      </c>
      <c r="M7704" s="20">
        <f t="shared" si="1205"/>
        <v>11</v>
      </c>
      <c r="N7704" s="19">
        <v>5733</v>
      </c>
      <c r="O7704" s="4">
        <f>MATCH(N7704-1,'Supply Data'!$K$12:$K$17)+1</f>
        <v>5</v>
      </c>
      <c r="P7704">
        <f>INDEX('Supply Data'!$L$12:$L$17,'Demand Data'!O7704)</f>
        <v>75</v>
      </c>
      <c r="R7704" t="str">
        <f t="shared" si="1206"/>
        <v>16-Nov-08 Sunday 19</v>
      </c>
    </row>
    <row r="7705" spans="4:18" x14ac:dyDescent="0.35">
      <c r="D7705" s="21">
        <f t="shared" si="1207"/>
        <v>39768.791666647994</v>
      </c>
      <c r="E7705" s="21" t="b">
        <f t="shared" si="1200"/>
        <v>0</v>
      </c>
      <c r="F7705" s="21" t="b">
        <f t="shared" si="1201"/>
        <v>0</v>
      </c>
      <c r="G7705" s="20">
        <f t="shared" si="1202"/>
        <v>1</v>
      </c>
      <c r="H7705" s="20">
        <f t="shared" si="1203"/>
        <v>24</v>
      </c>
      <c r="I7705" s="20">
        <f t="shared" si="1208"/>
        <v>20</v>
      </c>
      <c r="J7705" s="21">
        <f t="shared" si="1209"/>
        <v>39768</v>
      </c>
      <c r="K7705" s="21"/>
      <c r="L7705" s="21" t="str">
        <f t="shared" si="1204"/>
        <v>Sunday</v>
      </c>
      <c r="M7705" s="20">
        <f t="shared" si="1205"/>
        <v>11</v>
      </c>
      <c r="N7705" s="19">
        <v>5589</v>
      </c>
      <c r="O7705" s="4">
        <f>MATCH(N7705-1,'Supply Data'!$K$12:$K$17)+1</f>
        <v>5</v>
      </c>
      <c r="P7705">
        <f>INDEX('Supply Data'!$L$12:$L$17,'Demand Data'!O7705)</f>
        <v>75</v>
      </c>
      <c r="R7705" t="str">
        <f t="shared" si="1206"/>
        <v>16-Nov-08 Sunday 20</v>
      </c>
    </row>
    <row r="7706" spans="4:18" x14ac:dyDescent="0.35">
      <c r="D7706" s="21">
        <f t="shared" si="1207"/>
        <v>39768.833333314658</v>
      </c>
      <c r="E7706" s="21" t="b">
        <f t="shared" si="1200"/>
        <v>0</v>
      </c>
      <c r="F7706" s="21" t="b">
        <f t="shared" si="1201"/>
        <v>0</v>
      </c>
      <c r="G7706" s="20">
        <f t="shared" si="1202"/>
        <v>1</v>
      </c>
      <c r="H7706" s="20">
        <f t="shared" si="1203"/>
        <v>24</v>
      </c>
      <c r="I7706" s="20">
        <f t="shared" si="1208"/>
        <v>21</v>
      </c>
      <c r="J7706" s="21">
        <f t="shared" si="1209"/>
        <v>39768</v>
      </c>
      <c r="K7706" s="21"/>
      <c r="L7706" s="21" t="str">
        <f t="shared" si="1204"/>
        <v>Sunday</v>
      </c>
      <c r="M7706" s="20">
        <f t="shared" si="1205"/>
        <v>11</v>
      </c>
      <c r="N7706" s="19">
        <v>5434.5</v>
      </c>
      <c r="O7706" s="4">
        <f>MATCH(N7706-1,'Supply Data'!$K$12:$K$17)+1</f>
        <v>5</v>
      </c>
      <c r="P7706">
        <f>INDEX('Supply Data'!$L$12:$L$17,'Demand Data'!O7706)</f>
        <v>75</v>
      </c>
      <c r="R7706" t="str">
        <f t="shared" si="1206"/>
        <v>16-Nov-08 Sunday 21</v>
      </c>
    </row>
    <row r="7707" spans="4:18" x14ac:dyDescent="0.35">
      <c r="D7707" s="21">
        <f t="shared" si="1207"/>
        <v>39768.874999981323</v>
      </c>
      <c r="E7707" s="21" t="b">
        <f t="shared" si="1200"/>
        <v>0</v>
      </c>
      <c r="F7707" s="21" t="b">
        <f t="shared" si="1201"/>
        <v>0</v>
      </c>
      <c r="G7707" s="20">
        <f t="shared" si="1202"/>
        <v>1</v>
      </c>
      <c r="H7707" s="20">
        <f t="shared" si="1203"/>
        <v>24</v>
      </c>
      <c r="I7707" s="20">
        <f t="shared" si="1208"/>
        <v>22</v>
      </c>
      <c r="J7707" s="21">
        <f t="shared" si="1209"/>
        <v>39768</v>
      </c>
      <c r="K7707" s="21"/>
      <c r="L7707" s="21" t="str">
        <f t="shared" si="1204"/>
        <v>Sunday</v>
      </c>
      <c r="M7707" s="20">
        <f t="shared" si="1205"/>
        <v>11</v>
      </c>
      <c r="N7707" s="19">
        <v>5109</v>
      </c>
      <c r="O7707" s="4">
        <f>MATCH(N7707-1,'Supply Data'!$K$12:$K$17)+1</f>
        <v>5</v>
      </c>
      <c r="P7707">
        <f>INDEX('Supply Data'!$L$12:$L$17,'Demand Data'!O7707)</f>
        <v>75</v>
      </c>
      <c r="R7707" t="str">
        <f t="shared" si="1206"/>
        <v>16-Nov-08 Sunday 22</v>
      </c>
    </row>
    <row r="7708" spans="4:18" x14ac:dyDescent="0.35">
      <c r="D7708" s="21">
        <f t="shared" si="1207"/>
        <v>39768.916666647987</v>
      </c>
      <c r="E7708" s="21" t="b">
        <f t="shared" si="1200"/>
        <v>0</v>
      </c>
      <c r="F7708" s="21" t="b">
        <f t="shared" si="1201"/>
        <v>0</v>
      </c>
      <c r="G7708" s="20">
        <f t="shared" si="1202"/>
        <v>1</v>
      </c>
      <c r="H7708" s="20">
        <f t="shared" si="1203"/>
        <v>24</v>
      </c>
      <c r="I7708" s="20">
        <f t="shared" si="1208"/>
        <v>23</v>
      </c>
      <c r="J7708" s="21">
        <f t="shared" si="1209"/>
        <v>39768</v>
      </c>
      <c r="K7708" s="21"/>
      <c r="L7708" s="21" t="str">
        <f t="shared" si="1204"/>
        <v>Sunday</v>
      </c>
      <c r="M7708" s="20">
        <f t="shared" si="1205"/>
        <v>11</v>
      </c>
      <c r="N7708" s="19">
        <v>4669.5</v>
      </c>
      <c r="O7708" s="4">
        <f>MATCH(N7708-1,'Supply Data'!$K$12:$K$17)+1</f>
        <v>4</v>
      </c>
      <c r="P7708">
        <f>INDEX('Supply Data'!$L$12:$L$17,'Demand Data'!O7708)</f>
        <v>50</v>
      </c>
      <c r="R7708" t="str">
        <f t="shared" si="1206"/>
        <v>16-Nov-08 Sunday 23</v>
      </c>
    </row>
    <row r="7709" spans="4:18" x14ac:dyDescent="0.35">
      <c r="D7709" s="21">
        <f t="shared" si="1207"/>
        <v>39768.958333314651</v>
      </c>
      <c r="E7709" s="21" t="b">
        <f t="shared" si="1200"/>
        <v>0</v>
      </c>
      <c r="F7709" s="21" t="b">
        <f t="shared" si="1201"/>
        <v>0</v>
      </c>
      <c r="G7709" s="20">
        <f t="shared" si="1202"/>
        <v>1</v>
      </c>
      <c r="H7709" s="20">
        <f t="shared" si="1203"/>
        <v>24</v>
      </c>
      <c r="I7709" s="20">
        <f t="shared" si="1208"/>
        <v>24</v>
      </c>
      <c r="J7709" s="21">
        <f t="shared" si="1209"/>
        <v>39768</v>
      </c>
      <c r="K7709" s="21"/>
      <c r="L7709" s="21" t="str">
        <f t="shared" si="1204"/>
        <v>Sunday</v>
      </c>
      <c r="M7709" s="20">
        <f t="shared" si="1205"/>
        <v>11</v>
      </c>
      <c r="N7709" s="19">
        <v>4300.5</v>
      </c>
      <c r="O7709" s="4">
        <f>MATCH(N7709-1,'Supply Data'!$K$12:$K$17)+1</f>
        <v>4</v>
      </c>
      <c r="P7709">
        <f>INDEX('Supply Data'!$L$12:$L$17,'Demand Data'!O7709)</f>
        <v>50</v>
      </c>
      <c r="R7709" t="str">
        <f t="shared" si="1206"/>
        <v>16-Nov-08 Sunday 24</v>
      </c>
    </row>
    <row r="7710" spans="4:18" x14ac:dyDescent="0.35">
      <c r="D7710" s="21">
        <f t="shared" si="1207"/>
        <v>39768.999999981315</v>
      </c>
      <c r="E7710" s="21" t="b">
        <f t="shared" si="1200"/>
        <v>0</v>
      </c>
      <c r="F7710" s="21" t="b">
        <f t="shared" si="1201"/>
        <v>0</v>
      </c>
      <c r="G7710" s="20">
        <f t="shared" si="1202"/>
        <v>1</v>
      </c>
      <c r="H7710" s="20">
        <f t="shared" si="1203"/>
        <v>24</v>
      </c>
      <c r="I7710" s="20">
        <f t="shared" si="1208"/>
        <v>1</v>
      </c>
      <c r="J7710" s="21">
        <f t="shared" si="1209"/>
        <v>39769</v>
      </c>
      <c r="K7710" s="21"/>
      <c r="L7710" s="21" t="str">
        <f t="shared" si="1204"/>
        <v>Monday</v>
      </c>
      <c r="M7710" s="20">
        <f t="shared" si="1205"/>
        <v>11</v>
      </c>
      <c r="N7710" s="19">
        <v>4134</v>
      </c>
      <c r="O7710" s="4">
        <f>MATCH(N7710-1,'Supply Data'!$K$12:$K$17)+1</f>
        <v>4</v>
      </c>
      <c r="P7710">
        <f>INDEX('Supply Data'!$L$12:$L$17,'Demand Data'!O7710)</f>
        <v>50</v>
      </c>
      <c r="R7710" t="str">
        <f t="shared" si="1206"/>
        <v>17-Nov-08 Monday 1</v>
      </c>
    </row>
    <row r="7711" spans="4:18" x14ac:dyDescent="0.35">
      <c r="D7711" s="21">
        <f t="shared" si="1207"/>
        <v>39769.04166664798</v>
      </c>
      <c r="E7711" s="21" t="b">
        <f t="shared" si="1200"/>
        <v>0</v>
      </c>
      <c r="F7711" s="21" t="b">
        <f t="shared" si="1201"/>
        <v>0</v>
      </c>
      <c r="G7711" s="20">
        <f t="shared" si="1202"/>
        <v>1</v>
      </c>
      <c r="H7711" s="20">
        <f t="shared" si="1203"/>
        <v>24</v>
      </c>
      <c r="I7711" s="20">
        <f t="shared" si="1208"/>
        <v>2</v>
      </c>
      <c r="J7711" s="21">
        <f t="shared" si="1209"/>
        <v>39769</v>
      </c>
      <c r="K7711" s="21"/>
      <c r="L7711" s="21" t="str">
        <f t="shared" si="1204"/>
        <v>Monday</v>
      </c>
      <c r="M7711" s="20">
        <f t="shared" si="1205"/>
        <v>11</v>
      </c>
      <c r="N7711" s="19">
        <v>4042.5</v>
      </c>
      <c r="O7711" s="4">
        <f>MATCH(N7711-1,'Supply Data'!$K$12:$K$17)+1</f>
        <v>4</v>
      </c>
      <c r="P7711">
        <f>INDEX('Supply Data'!$L$12:$L$17,'Demand Data'!O7711)</f>
        <v>50</v>
      </c>
      <c r="R7711" t="str">
        <f t="shared" si="1206"/>
        <v>17-Nov-08 Monday 2</v>
      </c>
    </row>
    <row r="7712" spans="4:18" x14ac:dyDescent="0.35">
      <c r="D7712" s="21">
        <f t="shared" si="1207"/>
        <v>39769.083333314644</v>
      </c>
      <c r="E7712" s="21" t="b">
        <f t="shared" si="1200"/>
        <v>0</v>
      </c>
      <c r="F7712" s="21" t="b">
        <f t="shared" si="1201"/>
        <v>0</v>
      </c>
      <c r="G7712" s="20">
        <f t="shared" si="1202"/>
        <v>1</v>
      </c>
      <c r="H7712" s="20">
        <f t="shared" si="1203"/>
        <v>24</v>
      </c>
      <c r="I7712" s="20">
        <f t="shared" si="1208"/>
        <v>3</v>
      </c>
      <c r="J7712" s="21">
        <f t="shared" si="1209"/>
        <v>39769</v>
      </c>
      <c r="K7712" s="21"/>
      <c r="L7712" s="21" t="str">
        <f t="shared" si="1204"/>
        <v>Monday</v>
      </c>
      <c r="M7712" s="20">
        <f t="shared" si="1205"/>
        <v>11</v>
      </c>
      <c r="N7712" s="19">
        <v>3910.5</v>
      </c>
      <c r="O7712" s="4">
        <f>MATCH(N7712-1,'Supply Data'!$K$12:$K$17)+1</f>
        <v>4</v>
      </c>
      <c r="P7712">
        <f>INDEX('Supply Data'!$L$12:$L$17,'Demand Data'!O7712)</f>
        <v>50</v>
      </c>
      <c r="R7712" t="str">
        <f t="shared" si="1206"/>
        <v>17-Nov-08 Monday 3</v>
      </c>
    </row>
    <row r="7713" spans="4:18" x14ac:dyDescent="0.35">
      <c r="D7713" s="21">
        <f t="shared" si="1207"/>
        <v>39769.124999981308</v>
      </c>
      <c r="E7713" s="21" t="b">
        <f t="shared" si="1200"/>
        <v>0</v>
      </c>
      <c r="F7713" s="21" t="b">
        <f t="shared" si="1201"/>
        <v>0</v>
      </c>
      <c r="G7713" s="20">
        <f t="shared" si="1202"/>
        <v>1</v>
      </c>
      <c r="H7713" s="20">
        <f t="shared" si="1203"/>
        <v>24</v>
      </c>
      <c r="I7713" s="20">
        <f t="shared" si="1208"/>
        <v>4</v>
      </c>
      <c r="J7713" s="21">
        <f t="shared" si="1209"/>
        <v>39769</v>
      </c>
      <c r="K7713" s="21"/>
      <c r="L7713" s="21" t="str">
        <f t="shared" si="1204"/>
        <v>Monday</v>
      </c>
      <c r="M7713" s="20">
        <f t="shared" si="1205"/>
        <v>11</v>
      </c>
      <c r="N7713" s="19">
        <v>3874.5</v>
      </c>
      <c r="O7713" s="4">
        <f>MATCH(N7713-1,'Supply Data'!$K$12:$K$17)+1</f>
        <v>4</v>
      </c>
      <c r="P7713">
        <f>INDEX('Supply Data'!$L$12:$L$17,'Demand Data'!O7713)</f>
        <v>50</v>
      </c>
      <c r="R7713" t="str">
        <f t="shared" si="1206"/>
        <v>17-Nov-08 Monday 4</v>
      </c>
    </row>
    <row r="7714" spans="4:18" x14ac:dyDescent="0.35">
      <c r="D7714" s="21">
        <f t="shared" si="1207"/>
        <v>39769.166666647972</v>
      </c>
      <c r="E7714" s="21" t="b">
        <f t="shared" si="1200"/>
        <v>0</v>
      </c>
      <c r="F7714" s="21" t="b">
        <f t="shared" si="1201"/>
        <v>0</v>
      </c>
      <c r="G7714" s="20">
        <f t="shared" si="1202"/>
        <v>1</v>
      </c>
      <c r="H7714" s="20">
        <f t="shared" si="1203"/>
        <v>24</v>
      </c>
      <c r="I7714" s="20">
        <f t="shared" si="1208"/>
        <v>5</v>
      </c>
      <c r="J7714" s="21">
        <f t="shared" si="1209"/>
        <v>39769</v>
      </c>
      <c r="K7714" s="21"/>
      <c r="L7714" s="21" t="str">
        <f t="shared" si="1204"/>
        <v>Monday</v>
      </c>
      <c r="M7714" s="20">
        <f t="shared" si="1205"/>
        <v>11</v>
      </c>
      <c r="N7714" s="19">
        <v>3879</v>
      </c>
      <c r="O7714" s="4">
        <f>MATCH(N7714-1,'Supply Data'!$K$12:$K$17)+1</f>
        <v>4</v>
      </c>
      <c r="P7714">
        <f>INDEX('Supply Data'!$L$12:$L$17,'Demand Data'!O7714)</f>
        <v>50</v>
      </c>
      <c r="R7714" t="str">
        <f t="shared" si="1206"/>
        <v>17-Nov-08 Monday 5</v>
      </c>
    </row>
    <row r="7715" spans="4:18" x14ac:dyDescent="0.35">
      <c r="D7715" s="21">
        <f t="shared" si="1207"/>
        <v>39769.208333314637</v>
      </c>
      <c r="E7715" s="21" t="b">
        <f t="shared" si="1200"/>
        <v>0</v>
      </c>
      <c r="F7715" s="21" t="b">
        <f t="shared" si="1201"/>
        <v>0</v>
      </c>
      <c r="G7715" s="20">
        <f t="shared" si="1202"/>
        <v>1</v>
      </c>
      <c r="H7715" s="20">
        <f t="shared" si="1203"/>
        <v>24</v>
      </c>
      <c r="I7715" s="20">
        <f t="shared" si="1208"/>
        <v>6</v>
      </c>
      <c r="J7715" s="21">
        <f t="shared" si="1209"/>
        <v>39769</v>
      </c>
      <c r="K7715" s="21"/>
      <c r="L7715" s="21" t="str">
        <f t="shared" si="1204"/>
        <v>Monday</v>
      </c>
      <c r="M7715" s="20">
        <f t="shared" si="1205"/>
        <v>11</v>
      </c>
      <c r="N7715" s="19">
        <v>3769.5</v>
      </c>
      <c r="O7715" s="4">
        <f>MATCH(N7715-1,'Supply Data'!$K$12:$K$17)+1</f>
        <v>4</v>
      </c>
      <c r="P7715">
        <f>INDEX('Supply Data'!$L$12:$L$17,'Demand Data'!O7715)</f>
        <v>50</v>
      </c>
      <c r="R7715" t="str">
        <f t="shared" si="1206"/>
        <v>17-Nov-08 Monday 6</v>
      </c>
    </row>
    <row r="7716" spans="4:18" x14ac:dyDescent="0.35">
      <c r="D7716" s="21">
        <f t="shared" si="1207"/>
        <v>39769.249999981301</v>
      </c>
      <c r="E7716" s="21" t="b">
        <f t="shared" si="1200"/>
        <v>0</v>
      </c>
      <c r="F7716" s="21" t="b">
        <f t="shared" si="1201"/>
        <v>0</v>
      </c>
      <c r="G7716" s="20">
        <f t="shared" si="1202"/>
        <v>1</v>
      </c>
      <c r="H7716" s="20">
        <f t="shared" si="1203"/>
        <v>24</v>
      </c>
      <c r="I7716" s="20">
        <f t="shared" si="1208"/>
        <v>7</v>
      </c>
      <c r="J7716" s="21">
        <f t="shared" si="1209"/>
        <v>39769</v>
      </c>
      <c r="K7716" s="21"/>
      <c r="L7716" s="21" t="str">
        <f t="shared" si="1204"/>
        <v>Monday</v>
      </c>
      <c r="M7716" s="20">
        <f t="shared" si="1205"/>
        <v>11</v>
      </c>
      <c r="N7716" s="19">
        <v>3583.5</v>
      </c>
      <c r="O7716" s="4">
        <f>MATCH(N7716-1,'Supply Data'!$K$12:$K$17)+1</f>
        <v>3</v>
      </c>
      <c r="P7716">
        <f>INDEX('Supply Data'!$L$12:$L$17,'Demand Data'!O7716)</f>
        <v>23</v>
      </c>
      <c r="R7716" t="str">
        <f t="shared" si="1206"/>
        <v>17-Nov-08 Monday 7</v>
      </c>
    </row>
    <row r="7717" spans="4:18" x14ac:dyDescent="0.35">
      <c r="D7717" s="21">
        <f t="shared" si="1207"/>
        <v>39769.291666647965</v>
      </c>
      <c r="E7717" s="21" t="b">
        <f t="shared" si="1200"/>
        <v>0</v>
      </c>
      <c r="F7717" s="21" t="b">
        <f t="shared" si="1201"/>
        <v>0</v>
      </c>
      <c r="G7717" s="20">
        <f t="shared" si="1202"/>
        <v>1</v>
      </c>
      <c r="H7717" s="20">
        <f t="shared" si="1203"/>
        <v>24</v>
      </c>
      <c r="I7717" s="20">
        <f t="shared" si="1208"/>
        <v>8</v>
      </c>
      <c r="J7717" s="21">
        <f t="shared" si="1209"/>
        <v>39769</v>
      </c>
      <c r="K7717" s="21"/>
      <c r="L7717" s="21" t="str">
        <f t="shared" si="1204"/>
        <v>Monday</v>
      </c>
      <c r="M7717" s="20">
        <f t="shared" si="1205"/>
        <v>11</v>
      </c>
      <c r="N7717" s="19">
        <v>3676.5</v>
      </c>
      <c r="O7717" s="4">
        <f>MATCH(N7717-1,'Supply Data'!$K$12:$K$17)+1</f>
        <v>4</v>
      </c>
      <c r="P7717">
        <f>INDEX('Supply Data'!$L$12:$L$17,'Demand Data'!O7717)</f>
        <v>50</v>
      </c>
      <c r="R7717" t="str">
        <f t="shared" si="1206"/>
        <v>17-Nov-08 Monday 8</v>
      </c>
    </row>
    <row r="7718" spans="4:18" x14ac:dyDescent="0.35">
      <c r="D7718" s="21">
        <f t="shared" si="1207"/>
        <v>39769.333333314629</v>
      </c>
      <c r="E7718" s="21" t="b">
        <f t="shared" si="1200"/>
        <v>0</v>
      </c>
      <c r="F7718" s="21" t="b">
        <f t="shared" si="1201"/>
        <v>0</v>
      </c>
      <c r="G7718" s="20">
        <f t="shared" si="1202"/>
        <v>1</v>
      </c>
      <c r="H7718" s="20">
        <f t="shared" si="1203"/>
        <v>24</v>
      </c>
      <c r="I7718" s="20">
        <f t="shared" si="1208"/>
        <v>9</v>
      </c>
      <c r="J7718" s="21">
        <f t="shared" si="1209"/>
        <v>39769</v>
      </c>
      <c r="K7718" s="21"/>
      <c r="L7718" s="21" t="str">
        <f t="shared" si="1204"/>
        <v>Monday</v>
      </c>
      <c r="M7718" s="20">
        <f t="shared" si="1205"/>
        <v>11</v>
      </c>
      <c r="N7718" s="19">
        <v>3888</v>
      </c>
      <c r="O7718" s="4">
        <f>MATCH(N7718-1,'Supply Data'!$K$12:$K$17)+1</f>
        <v>4</v>
      </c>
      <c r="P7718">
        <f>INDEX('Supply Data'!$L$12:$L$17,'Demand Data'!O7718)</f>
        <v>50</v>
      </c>
      <c r="R7718" t="str">
        <f t="shared" si="1206"/>
        <v>17-Nov-08 Monday 9</v>
      </c>
    </row>
    <row r="7719" spans="4:18" x14ac:dyDescent="0.35">
      <c r="D7719" s="21">
        <f t="shared" si="1207"/>
        <v>39769.374999981294</v>
      </c>
      <c r="E7719" s="21" t="b">
        <f t="shared" si="1200"/>
        <v>0</v>
      </c>
      <c r="F7719" s="21" t="b">
        <f t="shared" si="1201"/>
        <v>0</v>
      </c>
      <c r="G7719" s="20">
        <f t="shared" si="1202"/>
        <v>1</v>
      </c>
      <c r="H7719" s="20">
        <f t="shared" si="1203"/>
        <v>24</v>
      </c>
      <c r="I7719" s="20">
        <f t="shared" si="1208"/>
        <v>10</v>
      </c>
      <c r="J7719" s="21">
        <f t="shared" si="1209"/>
        <v>39769</v>
      </c>
      <c r="K7719" s="21"/>
      <c r="L7719" s="21" t="str">
        <f t="shared" si="1204"/>
        <v>Monday</v>
      </c>
      <c r="M7719" s="20">
        <f t="shared" si="1205"/>
        <v>11</v>
      </c>
      <c r="N7719" s="19">
        <v>4215</v>
      </c>
      <c r="O7719" s="4">
        <f>MATCH(N7719-1,'Supply Data'!$K$12:$K$17)+1</f>
        <v>4</v>
      </c>
      <c r="P7719">
        <f>INDEX('Supply Data'!$L$12:$L$17,'Demand Data'!O7719)</f>
        <v>50</v>
      </c>
      <c r="R7719" t="str">
        <f t="shared" si="1206"/>
        <v>17-Nov-08 Monday 10</v>
      </c>
    </row>
    <row r="7720" spans="4:18" x14ac:dyDescent="0.35">
      <c r="D7720" s="21">
        <f t="shared" si="1207"/>
        <v>39769.416666647958</v>
      </c>
      <c r="E7720" s="21" t="b">
        <f t="shared" si="1200"/>
        <v>0</v>
      </c>
      <c r="F7720" s="21" t="b">
        <f t="shared" si="1201"/>
        <v>0</v>
      </c>
      <c r="G7720" s="20">
        <f t="shared" si="1202"/>
        <v>1</v>
      </c>
      <c r="H7720" s="20">
        <f t="shared" si="1203"/>
        <v>24</v>
      </c>
      <c r="I7720" s="20">
        <f t="shared" si="1208"/>
        <v>11</v>
      </c>
      <c r="J7720" s="21">
        <f t="shared" si="1209"/>
        <v>39769</v>
      </c>
      <c r="K7720" s="21"/>
      <c r="L7720" s="21" t="str">
        <f t="shared" si="1204"/>
        <v>Monday</v>
      </c>
      <c r="M7720" s="20">
        <f t="shared" si="1205"/>
        <v>11</v>
      </c>
      <c r="N7720" s="19">
        <v>4399.5</v>
      </c>
      <c r="O7720" s="4">
        <f>MATCH(N7720-1,'Supply Data'!$K$12:$K$17)+1</f>
        <v>4</v>
      </c>
      <c r="P7720">
        <f>INDEX('Supply Data'!$L$12:$L$17,'Demand Data'!O7720)</f>
        <v>50</v>
      </c>
      <c r="R7720" t="str">
        <f t="shared" si="1206"/>
        <v>17-Nov-08 Monday 11</v>
      </c>
    </row>
    <row r="7721" spans="4:18" x14ac:dyDescent="0.35">
      <c r="D7721" s="21">
        <f t="shared" si="1207"/>
        <v>39769.458333314622</v>
      </c>
      <c r="E7721" s="21" t="b">
        <f t="shared" si="1200"/>
        <v>0</v>
      </c>
      <c r="F7721" s="21" t="b">
        <f t="shared" si="1201"/>
        <v>0</v>
      </c>
      <c r="G7721" s="20">
        <f t="shared" si="1202"/>
        <v>1</v>
      </c>
      <c r="H7721" s="20">
        <f t="shared" si="1203"/>
        <v>24</v>
      </c>
      <c r="I7721" s="20">
        <f t="shared" si="1208"/>
        <v>12</v>
      </c>
      <c r="J7721" s="21">
        <f t="shared" si="1209"/>
        <v>39769</v>
      </c>
      <c r="K7721" s="21"/>
      <c r="L7721" s="21" t="str">
        <f t="shared" si="1204"/>
        <v>Monday</v>
      </c>
      <c r="M7721" s="20">
        <f t="shared" si="1205"/>
        <v>11</v>
      </c>
      <c r="N7721" s="19">
        <v>4341</v>
      </c>
      <c r="O7721" s="4">
        <f>MATCH(N7721-1,'Supply Data'!$K$12:$K$17)+1</f>
        <v>4</v>
      </c>
      <c r="P7721">
        <f>INDEX('Supply Data'!$L$12:$L$17,'Demand Data'!O7721)</f>
        <v>50</v>
      </c>
      <c r="R7721" t="str">
        <f t="shared" si="1206"/>
        <v>17-Nov-08 Monday 12</v>
      </c>
    </row>
    <row r="7722" spans="4:18" x14ac:dyDescent="0.35">
      <c r="D7722" s="21">
        <f t="shared" si="1207"/>
        <v>39769.499999981286</v>
      </c>
      <c r="E7722" s="21" t="b">
        <f t="shared" si="1200"/>
        <v>0</v>
      </c>
      <c r="F7722" s="21" t="b">
        <f t="shared" si="1201"/>
        <v>0</v>
      </c>
      <c r="G7722" s="20">
        <f t="shared" si="1202"/>
        <v>1</v>
      </c>
      <c r="H7722" s="20">
        <f t="shared" si="1203"/>
        <v>24</v>
      </c>
      <c r="I7722" s="20">
        <f t="shared" si="1208"/>
        <v>13</v>
      </c>
      <c r="J7722" s="21">
        <f t="shared" si="1209"/>
        <v>39769</v>
      </c>
      <c r="K7722" s="21"/>
      <c r="L7722" s="21" t="str">
        <f t="shared" si="1204"/>
        <v>Monday</v>
      </c>
      <c r="M7722" s="20">
        <f t="shared" si="1205"/>
        <v>11</v>
      </c>
      <c r="N7722" s="19">
        <v>4305</v>
      </c>
      <c r="O7722" s="4">
        <f>MATCH(N7722-1,'Supply Data'!$K$12:$K$17)+1</f>
        <v>4</v>
      </c>
      <c r="P7722">
        <f>INDEX('Supply Data'!$L$12:$L$17,'Demand Data'!O7722)</f>
        <v>50</v>
      </c>
      <c r="R7722" t="str">
        <f t="shared" si="1206"/>
        <v>17-Nov-08 Monday 13</v>
      </c>
    </row>
    <row r="7723" spans="4:18" x14ac:dyDescent="0.35">
      <c r="D7723" s="21">
        <f t="shared" si="1207"/>
        <v>39769.54166664795</v>
      </c>
      <c r="E7723" s="21" t="b">
        <f t="shared" si="1200"/>
        <v>0</v>
      </c>
      <c r="F7723" s="21" t="b">
        <f t="shared" si="1201"/>
        <v>0</v>
      </c>
      <c r="G7723" s="20">
        <f t="shared" si="1202"/>
        <v>1</v>
      </c>
      <c r="H7723" s="20">
        <f t="shared" si="1203"/>
        <v>24</v>
      </c>
      <c r="I7723" s="20">
        <f t="shared" si="1208"/>
        <v>14</v>
      </c>
      <c r="J7723" s="21">
        <f t="shared" si="1209"/>
        <v>39769</v>
      </c>
      <c r="K7723" s="21"/>
      <c r="L7723" s="21" t="str">
        <f t="shared" si="1204"/>
        <v>Monday</v>
      </c>
      <c r="M7723" s="20">
        <f t="shared" si="1205"/>
        <v>11</v>
      </c>
      <c r="N7723" s="19">
        <v>4300.5</v>
      </c>
      <c r="O7723" s="4">
        <f>MATCH(N7723-1,'Supply Data'!$K$12:$K$17)+1</f>
        <v>4</v>
      </c>
      <c r="P7723">
        <f>INDEX('Supply Data'!$L$12:$L$17,'Demand Data'!O7723)</f>
        <v>50</v>
      </c>
      <c r="R7723" t="str">
        <f t="shared" si="1206"/>
        <v>17-Nov-08 Monday 14</v>
      </c>
    </row>
    <row r="7724" spans="4:18" x14ac:dyDescent="0.35">
      <c r="D7724" s="21">
        <f t="shared" si="1207"/>
        <v>39769.583333314615</v>
      </c>
      <c r="E7724" s="21" t="b">
        <f t="shared" si="1200"/>
        <v>0</v>
      </c>
      <c r="F7724" s="21" t="b">
        <f t="shared" si="1201"/>
        <v>0</v>
      </c>
      <c r="G7724" s="20">
        <f t="shared" si="1202"/>
        <v>1</v>
      </c>
      <c r="H7724" s="20">
        <f t="shared" si="1203"/>
        <v>24</v>
      </c>
      <c r="I7724" s="20">
        <f t="shared" si="1208"/>
        <v>15</v>
      </c>
      <c r="J7724" s="21">
        <f t="shared" si="1209"/>
        <v>39769</v>
      </c>
      <c r="K7724" s="21"/>
      <c r="L7724" s="21" t="str">
        <f t="shared" si="1204"/>
        <v>Monday</v>
      </c>
      <c r="M7724" s="20">
        <f t="shared" si="1205"/>
        <v>11</v>
      </c>
      <c r="N7724" s="19">
        <v>4165.5</v>
      </c>
      <c r="O7724" s="4">
        <f>MATCH(N7724-1,'Supply Data'!$K$12:$K$17)+1</f>
        <v>4</v>
      </c>
      <c r="P7724">
        <f>INDEX('Supply Data'!$L$12:$L$17,'Demand Data'!O7724)</f>
        <v>50</v>
      </c>
      <c r="R7724" t="str">
        <f t="shared" si="1206"/>
        <v>17-Nov-08 Monday 15</v>
      </c>
    </row>
    <row r="7725" spans="4:18" x14ac:dyDescent="0.35">
      <c r="D7725" s="21">
        <f t="shared" si="1207"/>
        <v>39769.624999981279</v>
      </c>
      <c r="E7725" s="21" t="b">
        <f t="shared" si="1200"/>
        <v>0</v>
      </c>
      <c r="F7725" s="21" t="b">
        <f t="shared" si="1201"/>
        <v>0</v>
      </c>
      <c r="G7725" s="20">
        <f t="shared" si="1202"/>
        <v>1</v>
      </c>
      <c r="H7725" s="20">
        <f t="shared" si="1203"/>
        <v>24</v>
      </c>
      <c r="I7725" s="20">
        <f t="shared" si="1208"/>
        <v>16</v>
      </c>
      <c r="J7725" s="21">
        <f t="shared" si="1209"/>
        <v>39769</v>
      </c>
      <c r="K7725" s="21"/>
      <c r="L7725" s="21" t="str">
        <f t="shared" si="1204"/>
        <v>Monday</v>
      </c>
      <c r="M7725" s="20">
        <f t="shared" si="1205"/>
        <v>11</v>
      </c>
      <c r="N7725" s="19">
        <v>4083</v>
      </c>
      <c r="O7725" s="4">
        <f>MATCH(N7725-1,'Supply Data'!$K$12:$K$17)+1</f>
        <v>4</v>
      </c>
      <c r="P7725">
        <f>INDEX('Supply Data'!$L$12:$L$17,'Demand Data'!O7725)</f>
        <v>50</v>
      </c>
      <c r="R7725" t="str">
        <f t="shared" si="1206"/>
        <v>17-Nov-08 Monday 16</v>
      </c>
    </row>
    <row r="7726" spans="4:18" x14ac:dyDescent="0.35">
      <c r="D7726" s="21">
        <f t="shared" si="1207"/>
        <v>39769.666666647943</v>
      </c>
      <c r="E7726" s="21" t="b">
        <f t="shared" si="1200"/>
        <v>0</v>
      </c>
      <c r="F7726" s="21" t="b">
        <f t="shared" si="1201"/>
        <v>0</v>
      </c>
      <c r="G7726" s="20">
        <f t="shared" si="1202"/>
        <v>1</v>
      </c>
      <c r="H7726" s="20">
        <f t="shared" si="1203"/>
        <v>24</v>
      </c>
      <c r="I7726" s="20">
        <f t="shared" si="1208"/>
        <v>17</v>
      </c>
      <c r="J7726" s="21">
        <f t="shared" si="1209"/>
        <v>39769</v>
      </c>
      <c r="K7726" s="21"/>
      <c r="L7726" s="21" t="str">
        <f t="shared" si="1204"/>
        <v>Monday</v>
      </c>
      <c r="M7726" s="20">
        <f t="shared" si="1205"/>
        <v>11</v>
      </c>
      <c r="N7726" s="19">
        <v>4159.5</v>
      </c>
      <c r="O7726" s="4">
        <f>MATCH(N7726-1,'Supply Data'!$K$12:$K$17)+1</f>
        <v>4</v>
      </c>
      <c r="P7726">
        <f>INDEX('Supply Data'!$L$12:$L$17,'Demand Data'!O7726)</f>
        <v>50</v>
      </c>
      <c r="R7726" t="str">
        <f t="shared" si="1206"/>
        <v>17-Nov-08 Monday 17</v>
      </c>
    </row>
    <row r="7727" spans="4:18" x14ac:dyDescent="0.35">
      <c r="D7727" s="21">
        <f t="shared" si="1207"/>
        <v>39769.708333314607</v>
      </c>
      <c r="E7727" s="21" t="b">
        <f t="shared" si="1200"/>
        <v>0</v>
      </c>
      <c r="F7727" s="21" t="b">
        <f t="shared" si="1201"/>
        <v>0</v>
      </c>
      <c r="G7727" s="20">
        <f t="shared" si="1202"/>
        <v>1</v>
      </c>
      <c r="H7727" s="20">
        <f t="shared" si="1203"/>
        <v>24</v>
      </c>
      <c r="I7727" s="20">
        <f t="shared" si="1208"/>
        <v>18</v>
      </c>
      <c r="J7727" s="21">
        <f t="shared" si="1209"/>
        <v>39769</v>
      </c>
      <c r="K7727" s="21"/>
      <c r="L7727" s="21" t="str">
        <f t="shared" si="1204"/>
        <v>Monday</v>
      </c>
      <c r="M7727" s="20">
        <f t="shared" si="1205"/>
        <v>11</v>
      </c>
      <c r="N7727" s="19">
        <v>5152.5</v>
      </c>
      <c r="O7727" s="4">
        <f>MATCH(N7727-1,'Supply Data'!$K$12:$K$17)+1</f>
        <v>5</v>
      </c>
      <c r="P7727">
        <f>INDEX('Supply Data'!$L$12:$L$17,'Demand Data'!O7727)</f>
        <v>75</v>
      </c>
      <c r="R7727" t="str">
        <f t="shared" si="1206"/>
        <v>17-Nov-08 Monday 18</v>
      </c>
    </row>
    <row r="7728" spans="4:18" x14ac:dyDescent="0.35">
      <c r="D7728" s="21">
        <f t="shared" si="1207"/>
        <v>39769.749999981272</v>
      </c>
      <c r="E7728" s="21" t="b">
        <f t="shared" si="1200"/>
        <v>0</v>
      </c>
      <c r="F7728" s="21" t="b">
        <f t="shared" si="1201"/>
        <v>0</v>
      </c>
      <c r="G7728" s="20">
        <f t="shared" si="1202"/>
        <v>1</v>
      </c>
      <c r="H7728" s="20">
        <f t="shared" si="1203"/>
        <v>24</v>
      </c>
      <c r="I7728" s="20">
        <f t="shared" si="1208"/>
        <v>19</v>
      </c>
      <c r="J7728" s="21">
        <f t="shared" si="1209"/>
        <v>39769</v>
      </c>
      <c r="K7728" s="21"/>
      <c r="L7728" s="21" t="str">
        <f t="shared" si="1204"/>
        <v>Monday</v>
      </c>
      <c r="M7728" s="20">
        <f t="shared" si="1205"/>
        <v>11</v>
      </c>
      <c r="N7728" s="19">
        <v>5335.5</v>
      </c>
      <c r="O7728" s="4">
        <f>MATCH(N7728-1,'Supply Data'!$K$12:$K$17)+1</f>
        <v>5</v>
      </c>
      <c r="P7728">
        <f>INDEX('Supply Data'!$L$12:$L$17,'Demand Data'!O7728)</f>
        <v>75</v>
      </c>
      <c r="R7728" t="str">
        <f t="shared" si="1206"/>
        <v>17-Nov-08 Monday 19</v>
      </c>
    </row>
    <row r="7729" spans="4:18" x14ac:dyDescent="0.35">
      <c r="D7729" s="21">
        <f t="shared" si="1207"/>
        <v>39769.791666647936</v>
      </c>
      <c r="E7729" s="21" t="b">
        <f t="shared" si="1200"/>
        <v>0</v>
      </c>
      <c r="F7729" s="21" t="b">
        <f t="shared" si="1201"/>
        <v>0</v>
      </c>
      <c r="G7729" s="20">
        <f t="shared" si="1202"/>
        <v>1</v>
      </c>
      <c r="H7729" s="20">
        <f t="shared" si="1203"/>
        <v>24</v>
      </c>
      <c r="I7729" s="20">
        <f t="shared" si="1208"/>
        <v>20</v>
      </c>
      <c r="J7729" s="21">
        <f t="shared" si="1209"/>
        <v>39769</v>
      </c>
      <c r="K7729" s="21"/>
      <c r="L7729" s="21" t="str">
        <f t="shared" si="1204"/>
        <v>Monday</v>
      </c>
      <c r="M7729" s="20">
        <f t="shared" si="1205"/>
        <v>11</v>
      </c>
      <c r="N7729" s="19">
        <v>5193</v>
      </c>
      <c r="O7729" s="4">
        <f>MATCH(N7729-1,'Supply Data'!$K$12:$K$17)+1</f>
        <v>5</v>
      </c>
      <c r="P7729">
        <f>INDEX('Supply Data'!$L$12:$L$17,'Demand Data'!O7729)</f>
        <v>75</v>
      </c>
      <c r="R7729" t="str">
        <f t="shared" si="1206"/>
        <v>17-Nov-08 Monday 20</v>
      </c>
    </row>
    <row r="7730" spans="4:18" x14ac:dyDescent="0.35">
      <c r="D7730" s="21">
        <f t="shared" si="1207"/>
        <v>39769.8333333146</v>
      </c>
      <c r="E7730" s="21" t="b">
        <f t="shared" si="1200"/>
        <v>0</v>
      </c>
      <c r="F7730" s="21" t="b">
        <f t="shared" si="1201"/>
        <v>0</v>
      </c>
      <c r="G7730" s="20">
        <f t="shared" si="1202"/>
        <v>1</v>
      </c>
      <c r="H7730" s="20">
        <f t="shared" si="1203"/>
        <v>24</v>
      </c>
      <c r="I7730" s="20">
        <f t="shared" si="1208"/>
        <v>21</v>
      </c>
      <c r="J7730" s="21">
        <f t="shared" si="1209"/>
        <v>39769</v>
      </c>
      <c r="K7730" s="21"/>
      <c r="L7730" s="21" t="str">
        <f t="shared" si="1204"/>
        <v>Monday</v>
      </c>
      <c r="M7730" s="20">
        <f t="shared" si="1205"/>
        <v>11</v>
      </c>
      <c r="N7730" s="19">
        <v>4998</v>
      </c>
      <c r="O7730" s="4">
        <f>MATCH(N7730-1,'Supply Data'!$K$12:$K$17)+1</f>
        <v>5</v>
      </c>
      <c r="P7730">
        <f>INDEX('Supply Data'!$L$12:$L$17,'Demand Data'!O7730)</f>
        <v>75</v>
      </c>
      <c r="R7730" t="str">
        <f t="shared" si="1206"/>
        <v>17-Nov-08 Monday 21</v>
      </c>
    </row>
    <row r="7731" spans="4:18" x14ac:dyDescent="0.35">
      <c r="D7731" s="21">
        <f t="shared" si="1207"/>
        <v>39769.874999981264</v>
      </c>
      <c r="E7731" s="21" t="b">
        <f t="shared" si="1200"/>
        <v>0</v>
      </c>
      <c r="F7731" s="21" t="b">
        <f t="shared" si="1201"/>
        <v>0</v>
      </c>
      <c r="G7731" s="20">
        <f t="shared" si="1202"/>
        <v>1</v>
      </c>
      <c r="H7731" s="20">
        <f t="shared" si="1203"/>
        <v>24</v>
      </c>
      <c r="I7731" s="20">
        <f t="shared" si="1208"/>
        <v>22</v>
      </c>
      <c r="J7731" s="21">
        <f t="shared" si="1209"/>
        <v>39769</v>
      </c>
      <c r="K7731" s="21"/>
      <c r="L7731" s="21" t="str">
        <f t="shared" si="1204"/>
        <v>Monday</v>
      </c>
      <c r="M7731" s="20">
        <f t="shared" si="1205"/>
        <v>11</v>
      </c>
      <c r="N7731" s="19">
        <v>4585.5</v>
      </c>
      <c r="O7731" s="4">
        <f>MATCH(N7731-1,'Supply Data'!$K$12:$K$17)+1</f>
        <v>4</v>
      </c>
      <c r="P7731">
        <f>INDEX('Supply Data'!$L$12:$L$17,'Demand Data'!O7731)</f>
        <v>50</v>
      </c>
      <c r="R7731" t="str">
        <f t="shared" si="1206"/>
        <v>17-Nov-08 Monday 22</v>
      </c>
    </row>
    <row r="7732" spans="4:18" x14ac:dyDescent="0.35">
      <c r="D7732" s="21">
        <f t="shared" si="1207"/>
        <v>39769.916666647929</v>
      </c>
      <c r="E7732" s="21" t="b">
        <f t="shared" si="1200"/>
        <v>0</v>
      </c>
      <c r="F7732" s="21" t="b">
        <f t="shared" si="1201"/>
        <v>0</v>
      </c>
      <c r="G7732" s="20">
        <f t="shared" si="1202"/>
        <v>1</v>
      </c>
      <c r="H7732" s="20">
        <f t="shared" si="1203"/>
        <v>24</v>
      </c>
      <c r="I7732" s="20">
        <f t="shared" si="1208"/>
        <v>23</v>
      </c>
      <c r="J7732" s="21">
        <f t="shared" si="1209"/>
        <v>39769</v>
      </c>
      <c r="K7732" s="21"/>
      <c r="L7732" s="21" t="str">
        <f t="shared" si="1204"/>
        <v>Monday</v>
      </c>
      <c r="M7732" s="20">
        <f t="shared" si="1205"/>
        <v>11</v>
      </c>
      <c r="N7732" s="19">
        <v>4254</v>
      </c>
      <c r="O7732" s="4">
        <f>MATCH(N7732-1,'Supply Data'!$K$12:$K$17)+1</f>
        <v>4</v>
      </c>
      <c r="P7732">
        <f>INDEX('Supply Data'!$L$12:$L$17,'Demand Data'!O7732)</f>
        <v>50</v>
      </c>
      <c r="R7732" t="str">
        <f t="shared" si="1206"/>
        <v>17-Nov-08 Monday 23</v>
      </c>
    </row>
    <row r="7733" spans="4:18" x14ac:dyDescent="0.35">
      <c r="D7733" s="21">
        <f t="shared" si="1207"/>
        <v>39769.958333314593</v>
      </c>
      <c r="E7733" s="21" t="b">
        <f t="shared" si="1200"/>
        <v>0</v>
      </c>
      <c r="F7733" s="21" t="b">
        <f t="shared" si="1201"/>
        <v>0</v>
      </c>
      <c r="G7733" s="20">
        <f t="shared" si="1202"/>
        <v>1</v>
      </c>
      <c r="H7733" s="20">
        <f t="shared" si="1203"/>
        <v>24</v>
      </c>
      <c r="I7733" s="20">
        <f t="shared" si="1208"/>
        <v>24</v>
      </c>
      <c r="J7733" s="21">
        <f t="shared" si="1209"/>
        <v>39769</v>
      </c>
      <c r="K7733" s="21"/>
      <c r="L7733" s="21" t="str">
        <f t="shared" si="1204"/>
        <v>Monday</v>
      </c>
      <c r="M7733" s="20">
        <f t="shared" si="1205"/>
        <v>11</v>
      </c>
      <c r="N7733" s="19">
        <v>3985.5</v>
      </c>
      <c r="O7733" s="4">
        <f>MATCH(N7733-1,'Supply Data'!$K$12:$K$17)+1</f>
        <v>4</v>
      </c>
      <c r="P7733">
        <f>INDEX('Supply Data'!$L$12:$L$17,'Demand Data'!O7733)</f>
        <v>50</v>
      </c>
      <c r="R7733" t="str">
        <f t="shared" si="1206"/>
        <v>17-Nov-08 Monday 24</v>
      </c>
    </row>
    <row r="7734" spans="4:18" x14ac:dyDescent="0.35">
      <c r="D7734" s="21">
        <f t="shared" si="1207"/>
        <v>39769.999999981257</v>
      </c>
      <c r="E7734" s="21" t="b">
        <f t="shared" si="1200"/>
        <v>0</v>
      </c>
      <c r="F7734" s="21" t="b">
        <f t="shared" si="1201"/>
        <v>0</v>
      </c>
      <c r="G7734" s="20">
        <f t="shared" si="1202"/>
        <v>1</v>
      </c>
      <c r="H7734" s="20">
        <f t="shared" si="1203"/>
        <v>24</v>
      </c>
      <c r="I7734" s="20">
        <f t="shared" si="1208"/>
        <v>1</v>
      </c>
      <c r="J7734" s="21">
        <f t="shared" si="1209"/>
        <v>39770</v>
      </c>
      <c r="K7734" s="21"/>
      <c r="L7734" s="21" t="str">
        <f t="shared" si="1204"/>
        <v>Tuesday</v>
      </c>
      <c r="M7734" s="20">
        <f t="shared" si="1205"/>
        <v>11</v>
      </c>
      <c r="N7734" s="19">
        <v>3897</v>
      </c>
      <c r="O7734" s="4">
        <f>MATCH(N7734-1,'Supply Data'!$K$12:$K$17)+1</f>
        <v>4</v>
      </c>
      <c r="P7734">
        <f>INDEX('Supply Data'!$L$12:$L$17,'Demand Data'!O7734)</f>
        <v>50</v>
      </c>
      <c r="R7734" t="str">
        <f t="shared" si="1206"/>
        <v>18-Nov-08 Tuesday 1</v>
      </c>
    </row>
    <row r="7735" spans="4:18" x14ac:dyDescent="0.35">
      <c r="D7735" s="21">
        <f t="shared" si="1207"/>
        <v>39770.041666647921</v>
      </c>
      <c r="E7735" s="21" t="b">
        <f t="shared" si="1200"/>
        <v>0</v>
      </c>
      <c r="F7735" s="21" t="b">
        <f t="shared" si="1201"/>
        <v>0</v>
      </c>
      <c r="G7735" s="20">
        <f t="shared" si="1202"/>
        <v>1</v>
      </c>
      <c r="H7735" s="20">
        <f t="shared" si="1203"/>
        <v>24</v>
      </c>
      <c r="I7735" s="20">
        <f t="shared" si="1208"/>
        <v>2</v>
      </c>
      <c r="J7735" s="21">
        <f t="shared" si="1209"/>
        <v>39770</v>
      </c>
      <c r="K7735" s="21"/>
      <c r="L7735" s="21" t="str">
        <f t="shared" si="1204"/>
        <v>Tuesday</v>
      </c>
      <c r="M7735" s="20">
        <f t="shared" si="1205"/>
        <v>11</v>
      </c>
      <c r="N7735" s="19">
        <v>3741</v>
      </c>
      <c r="O7735" s="4">
        <f>MATCH(N7735-1,'Supply Data'!$K$12:$K$17)+1</f>
        <v>4</v>
      </c>
      <c r="P7735">
        <f>INDEX('Supply Data'!$L$12:$L$17,'Demand Data'!O7735)</f>
        <v>50</v>
      </c>
      <c r="R7735" t="str">
        <f t="shared" si="1206"/>
        <v>18-Nov-08 Tuesday 2</v>
      </c>
    </row>
    <row r="7736" spans="4:18" x14ac:dyDescent="0.35">
      <c r="D7736" s="21">
        <f t="shared" si="1207"/>
        <v>39770.083333314586</v>
      </c>
      <c r="E7736" s="21" t="b">
        <f t="shared" si="1200"/>
        <v>0</v>
      </c>
      <c r="F7736" s="21" t="b">
        <f t="shared" si="1201"/>
        <v>0</v>
      </c>
      <c r="G7736" s="20">
        <f t="shared" si="1202"/>
        <v>1</v>
      </c>
      <c r="H7736" s="20">
        <f t="shared" si="1203"/>
        <v>24</v>
      </c>
      <c r="I7736" s="20">
        <f t="shared" si="1208"/>
        <v>3</v>
      </c>
      <c r="J7736" s="21">
        <f t="shared" si="1209"/>
        <v>39770</v>
      </c>
      <c r="K7736" s="21"/>
      <c r="L7736" s="21" t="str">
        <f t="shared" si="1204"/>
        <v>Tuesday</v>
      </c>
      <c r="M7736" s="20">
        <f t="shared" si="1205"/>
        <v>11</v>
      </c>
      <c r="N7736" s="19">
        <v>3691.5</v>
      </c>
      <c r="O7736" s="4">
        <f>MATCH(N7736-1,'Supply Data'!$K$12:$K$17)+1</f>
        <v>4</v>
      </c>
      <c r="P7736">
        <f>INDEX('Supply Data'!$L$12:$L$17,'Demand Data'!O7736)</f>
        <v>50</v>
      </c>
      <c r="R7736" t="str">
        <f t="shared" si="1206"/>
        <v>18-Nov-08 Tuesday 3</v>
      </c>
    </row>
    <row r="7737" spans="4:18" x14ac:dyDescent="0.35">
      <c r="D7737" s="21">
        <f t="shared" si="1207"/>
        <v>39770.12499998125</v>
      </c>
      <c r="E7737" s="21" t="b">
        <f t="shared" si="1200"/>
        <v>0</v>
      </c>
      <c r="F7737" s="21" t="b">
        <f t="shared" si="1201"/>
        <v>0</v>
      </c>
      <c r="G7737" s="20">
        <f t="shared" si="1202"/>
        <v>1</v>
      </c>
      <c r="H7737" s="20">
        <f t="shared" si="1203"/>
        <v>24</v>
      </c>
      <c r="I7737" s="20">
        <f t="shared" si="1208"/>
        <v>4</v>
      </c>
      <c r="J7737" s="21">
        <f t="shared" si="1209"/>
        <v>39770</v>
      </c>
      <c r="K7737" s="21"/>
      <c r="L7737" s="21" t="str">
        <f t="shared" si="1204"/>
        <v>Tuesday</v>
      </c>
      <c r="M7737" s="20">
        <f t="shared" si="1205"/>
        <v>11</v>
      </c>
      <c r="N7737" s="19">
        <v>3732</v>
      </c>
      <c r="O7737" s="4">
        <f>MATCH(N7737-1,'Supply Data'!$K$12:$K$17)+1</f>
        <v>4</v>
      </c>
      <c r="P7737">
        <f>INDEX('Supply Data'!$L$12:$L$17,'Demand Data'!O7737)</f>
        <v>50</v>
      </c>
      <c r="R7737" t="str">
        <f t="shared" si="1206"/>
        <v>18-Nov-08 Tuesday 4</v>
      </c>
    </row>
    <row r="7738" spans="4:18" x14ac:dyDescent="0.35">
      <c r="D7738" s="21">
        <f t="shared" si="1207"/>
        <v>39770.166666647914</v>
      </c>
      <c r="E7738" s="21" t="b">
        <f t="shared" si="1200"/>
        <v>0</v>
      </c>
      <c r="F7738" s="21" t="b">
        <f t="shared" si="1201"/>
        <v>0</v>
      </c>
      <c r="G7738" s="20">
        <f t="shared" si="1202"/>
        <v>1</v>
      </c>
      <c r="H7738" s="20">
        <f t="shared" si="1203"/>
        <v>24</v>
      </c>
      <c r="I7738" s="20">
        <f t="shared" si="1208"/>
        <v>5</v>
      </c>
      <c r="J7738" s="21">
        <f t="shared" si="1209"/>
        <v>39770</v>
      </c>
      <c r="K7738" s="21"/>
      <c r="L7738" s="21" t="str">
        <f t="shared" si="1204"/>
        <v>Tuesday</v>
      </c>
      <c r="M7738" s="20">
        <f t="shared" si="1205"/>
        <v>11</v>
      </c>
      <c r="N7738" s="19">
        <v>3886.5</v>
      </c>
      <c r="O7738" s="4">
        <f>MATCH(N7738-1,'Supply Data'!$K$12:$K$17)+1</f>
        <v>4</v>
      </c>
      <c r="P7738">
        <f>INDEX('Supply Data'!$L$12:$L$17,'Demand Data'!O7738)</f>
        <v>50</v>
      </c>
      <c r="R7738" t="str">
        <f t="shared" si="1206"/>
        <v>18-Nov-08 Tuesday 5</v>
      </c>
    </row>
    <row r="7739" spans="4:18" x14ac:dyDescent="0.35">
      <c r="D7739" s="21">
        <f t="shared" si="1207"/>
        <v>39770.208333314578</v>
      </c>
      <c r="E7739" s="21" t="b">
        <f t="shared" si="1200"/>
        <v>0</v>
      </c>
      <c r="F7739" s="21" t="b">
        <f t="shared" si="1201"/>
        <v>0</v>
      </c>
      <c r="G7739" s="20">
        <f t="shared" si="1202"/>
        <v>1</v>
      </c>
      <c r="H7739" s="20">
        <f t="shared" si="1203"/>
        <v>24</v>
      </c>
      <c r="I7739" s="20">
        <f t="shared" si="1208"/>
        <v>6</v>
      </c>
      <c r="J7739" s="21">
        <f t="shared" si="1209"/>
        <v>39770</v>
      </c>
      <c r="K7739" s="21"/>
      <c r="L7739" s="21" t="str">
        <f t="shared" si="1204"/>
        <v>Tuesday</v>
      </c>
      <c r="M7739" s="20">
        <f t="shared" si="1205"/>
        <v>11</v>
      </c>
      <c r="N7739" s="19">
        <v>4110</v>
      </c>
      <c r="O7739" s="4">
        <f>MATCH(N7739-1,'Supply Data'!$K$12:$K$17)+1</f>
        <v>4</v>
      </c>
      <c r="P7739">
        <f>INDEX('Supply Data'!$L$12:$L$17,'Demand Data'!O7739)</f>
        <v>50</v>
      </c>
      <c r="R7739" t="str">
        <f t="shared" si="1206"/>
        <v>18-Nov-08 Tuesday 6</v>
      </c>
    </row>
    <row r="7740" spans="4:18" x14ac:dyDescent="0.35">
      <c r="D7740" s="21">
        <f t="shared" si="1207"/>
        <v>39770.249999981243</v>
      </c>
      <c r="E7740" s="21" t="b">
        <f t="shared" si="1200"/>
        <v>0</v>
      </c>
      <c r="F7740" s="21" t="b">
        <f t="shared" si="1201"/>
        <v>0</v>
      </c>
      <c r="G7740" s="20">
        <f t="shared" si="1202"/>
        <v>1</v>
      </c>
      <c r="H7740" s="20">
        <f t="shared" si="1203"/>
        <v>24</v>
      </c>
      <c r="I7740" s="20">
        <f t="shared" si="1208"/>
        <v>7</v>
      </c>
      <c r="J7740" s="21">
        <f t="shared" si="1209"/>
        <v>39770</v>
      </c>
      <c r="K7740" s="21"/>
      <c r="L7740" s="21" t="str">
        <f t="shared" si="1204"/>
        <v>Tuesday</v>
      </c>
      <c r="M7740" s="20">
        <f t="shared" si="1205"/>
        <v>11</v>
      </c>
      <c r="N7740" s="19">
        <v>4186.5</v>
      </c>
      <c r="O7740" s="4">
        <f>MATCH(N7740-1,'Supply Data'!$K$12:$K$17)+1</f>
        <v>4</v>
      </c>
      <c r="P7740">
        <f>INDEX('Supply Data'!$L$12:$L$17,'Demand Data'!O7740)</f>
        <v>50</v>
      </c>
      <c r="R7740" t="str">
        <f t="shared" si="1206"/>
        <v>18-Nov-08 Tuesday 7</v>
      </c>
    </row>
    <row r="7741" spans="4:18" x14ac:dyDescent="0.35">
      <c r="D7741" s="21">
        <f t="shared" si="1207"/>
        <v>39770.291666647907</v>
      </c>
      <c r="E7741" s="21" t="b">
        <f t="shared" si="1200"/>
        <v>0</v>
      </c>
      <c r="F7741" s="21" t="b">
        <f t="shared" si="1201"/>
        <v>0</v>
      </c>
      <c r="G7741" s="20">
        <f t="shared" si="1202"/>
        <v>1</v>
      </c>
      <c r="H7741" s="20">
        <f t="shared" si="1203"/>
        <v>24</v>
      </c>
      <c r="I7741" s="20">
        <f t="shared" si="1208"/>
        <v>8</v>
      </c>
      <c r="J7741" s="21">
        <f t="shared" si="1209"/>
        <v>39770</v>
      </c>
      <c r="K7741" s="21"/>
      <c r="L7741" s="21" t="str">
        <f t="shared" si="1204"/>
        <v>Tuesday</v>
      </c>
      <c r="M7741" s="20">
        <f t="shared" si="1205"/>
        <v>11</v>
      </c>
      <c r="N7741" s="19">
        <v>4896</v>
      </c>
      <c r="O7741" s="4">
        <f>MATCH(N7741-1,'Supply Data'!$K$12:$K$17)+1</f>
        <v>5</v>
      </c>
      <c r="P7741">
        <f>INDEX('Supply Data'!$L$12:$L$17,'Demand Data'!O7741)</f>
        <v>75</v>
      </c>
      <c r="R7741" t="str">
        <f t="shared" si="1206"/>
        <v>18-Nov-08 Tuesday 8</v>
      </c>
    </row>
    <row r="7742" spans="4:18" x14ac:dyDescent="0.35">
      <c r="D7742" s="21">
        <f t="shared" si="1207"/>
        <v>39770.333333314571</v>
      </c>
      <c r="E7742" s="21" t="b">
        <f t="shared" si="1200"/>
        <v>0</v>
      </c>
      <c r="F7742" s="21" t="b">
        <f t="shared" si="1201"/>
        <v>0</v>
      </c>
      <c r="G7742" s="20">
        <f t="shared" si="1202"/>
        <v>1</v>
      </c>
      <c r="H7742" s="20">
        <f t="shared" si="1203"/>
        <v>24</v>
      </c>
      <c r="I7742" s="20">
        <f t="shared" si="1208"/>
        <v>9</v>
      </c>
      <c r="J7742" s="21">
        <f t="shared" si="1209"/>
        <v>39770</v>
      </c>
      <c r="K7742" s="21"/>
      <c r="L7742" s="21" t="str">
        <f t="shared" si="1204"/>
        <v>Tuesday</v>
      </c>
      <c r="M7742" s="20">
        <f t="shared" si="1205"/>
        <v>11</v>
      </c>
      <c r="N7742" s="19">
        <v>5502</v>
      </c>
      <c r="O7742" s="4">
        <f>MATCH(N7742-1,'Supply Data'!$K$12:$K$17)+1</f>
        <v>5</v>
      </c>
      <c r="P7742">
        <f>INDEX('Supply Data'!$L$12:$L$17,'Demand Data'!O7742)</f>
        <v>75</v>
      </c>
      <c r="R7742" t="str">
        <f t="shared" si="1206"/>
        <v>18-Nov-08 Tuesday 9</v>
      </c>
    </row>
    <row r="7743" spans="4:18" x14ac:dyDescent="0.35">
      <c r="D7743" s="21">
        <f t="shared" si="1207"/>
        <v>39770.374999981235</v>
      </c>
      <c r="E7743" s="21" t="b">
        <f t="shared" si="1200"/>
        <v>0</v>
      </c>
      <c r="F7743" s="21" t="b">
        <f t="shared" si="1201"/>
        <v>0</v>
      </c>
      <c r="G7743" s="20">
        <f t="shared" si="1202"/>
        <v>1</v>
      </c>
      <c r="H7743" s="20">
        <f t="shared" si="1203"/>
        <v>24</v>
      </c>
      <c r="I7743" s="20">
        <f t="shared" si="1208"/>
        <v>10</v>
      </c>
      <c r="J7743" s="21">
        <f t="shared" si="1209"/>
        <v>39770</v>
      </c>
      <c r="K7743" s="21"/>
      <c r="L7743" s="21" t="str">
        <f t="shared" si="1204"/>
        <v>Tuesday</v>
      </c>
      <c r="M7743" s="20">
        <f t="shared" si="1205"/>
        <v>11</v>
      </c>
      <c r="N7743" s="19">
        <v>5809.5</v>
      </c>
      <c r="O7743" s="4">
        <f>MATCH(N7743-1,'Supply Data'!$K$12:$K$17)+1</f>
        <v>5</v>
      </c>
      <c r="P7743">
        <f>INDEX('Supply Data'!$L$12:$L$17,'Demand Data'!O7743)</f>
        <v>75</v>
      </c>
      <c r="R7743" t="str">
        <f t="shared" si="1206"/>
        <v>18-Nov-08 Tuesday 10</v>
      </c>
    </row>
    <row r="7744" spans="4:18" x14ac:dyDescent="0.35">
      <c r="D7744" s="21">
        <f t="shared" si="1207"/>
        <v>39770.4166666479</v>
      </c>
      <c r="E7744" s="21" t="b">
        <f t="shared" si="1200"/>
        <v>0</v>
      </c>
      <c r="F7744" s="21" t="b">
        <f t="shared" si="1201"/>
        <v>0</v>
      </c>
      <c r="G7744" s="20">
        <f t="shared" si="1202"/>
        <v>1</v>
      </c>
      <c r="H7744" s="20">
        <f t="shared" si="1203"/>
        <v>24</v>
      </c>
      <c r="I7744" s="20">
        <f t="shared" si="1208"/>
        <v>11</v>
      </c>
      <c r="J7744" s="21">
        <f t="shared" si="1209"/>
        <v>39770</v>
      </c>
      <c r="K7744" s="21"/>
      <c r="L7744" s="21" t="str">
        <f t="shared" si="1204"/>
        <v>Tuesday</v>
      </c>
      <c r="M7744" s="20">
        <f t="shared" si="1205"/>
        <v>11</v>
      </c>
      <c r="N7744" s="19">
        <v>6009</v>
      </c>
      <c r="O7744" s="4">
        <f>MATCH(N7744-1,'Supply Data'!$K$12:$K$17)+1</f>
        <v>5</v>
      </c>
      <c r="P7744">
        <f>INDEX('Supply Data'!$L$12:$L$17,'Demand Data'!O7744)</f>
        <v>75</v>
      </c>
      <c r="R7744" t="str">
        <f t="shared" si="1206"/>
        <v>18-Nov-08 Tuesday 11</v>
      </c>
    </row>
    <row r="7745" spans="4:18" x14ac:dyDescent="0.35">
      <c r="D7745" s="21">
        <f t="shared" si="1207"/>
        <v>39770.458333314564</v>
      </c>
      <c r="E7745" s="21" t="b">
        <f t="shared" si="1200"/>
        <v>0</v>
      </c>
      <c r="F7745" s="21" t="b">
        <f t="shared" si="1201"/>
        <v>0</v>
      </c>
      <c r="G7745" s="20">
        <f t="shared" si="1202"/>
        <v>1</v>
      </c>
      <c r="H7745" s="20">
        <f t="shared" si="1203"/>
        <v>24</v>
      </c>
      <c r="I7745" s="20">
        <f t="shared" si="1208"/>
        <v>12</v>
      </c>
      <c r="J7745" s="21">
        <f t="shared" si="1209"/>
        <v>39770</v>
      </c>
      <c r="K7745" s="21"/>
      <c r="L7745" s="21" t="str">
        <f t="shared" si="1204"/>
        <v>Tuesday</v>
      </c>
      <c r="M7745" s="20">
        <f t="shared" si="1205"/>
        <v>11</v>
      </c>
      <c r="N7745" s="19">
        <v>5580</v>
      </c>
      <c r="O7745" s="4">
        <f>MATCH(N7745-1,'Supply Data'!$K$12:$K$17)+1</f>
        <v>5</v>
      </c>
      <c r="P7745">
        <f>INDEX('Supply Data'!$L$12:$L$17,'Demand Data'!O7745)</f>
        <v>75</v>
      </c>
      <c r="R7745" t="str">
        <f t="shared" si="1206"/>
        <v>18-Nov-08 Tuesday 12</v>
      </c>
    </row>
    <row r="7746" spans="4:18" x14ac:dyDescent="0.35">
      <c r="D7746" s="21">
        <f t="shared" si="1207"/>
        <v>39770.499999981228</v>
      </c>
      <c r="E7746" s="21" t="b">
        <f t="shared" si="1200"/>
        <v>0</v>
      </c>
      <c r="F7746" s="21" t="b">
        <f t="shared" si="1201"/>
        <v>0</v>
      </c>
      <c r="G7746" s="20">
        <f t="shared" si="1202"/>
        <v>1</v>
      </c>
      <c r="H7746" s="20">
        <f t="shared" si="1203"/>
        <v>24</v>
      </c>
      <c r="I7746" s="20">
        <f t="shared" si="1208"/>
        <v>13</v>
      </c>
      <c r="J7746" s="21">
        <f t="shared" si="1209"/>
        <v>39770</v>
      </c>
      <c r="K7746" s="21"/>
      <c r="L7746" s="21" t="str">
        <f t="shared" si="1204"/>
        <v>Tuesday</v>
      </c>
      <c r="M7746" s="20">
        <f t="shared" si="1205"/>
        <v>11</v>
      </c>
      <c r="N7746" s="19">
        <v>5832</v>
      </c>
      <c r="O7746" s="4">
        <f>MATCH(N7746-1,'Supply Data'!$K$12:$K$17)+1</f>
        <v>5</v>
      </c>
      <c r="P7746">
        <f>INDEX('Supply Data'!$L$12:$L$17,'Demand Data'!O7746)</f>
        <v>75</v>
      </c>
      <c r="R7746" t="str">
        <f t="shared" si="1206"/>
        <v>18-Nov-08 Tuesday 13</v>
      </c>
    </row>
    <row r="7747" spans="4:18" x14ac:dyDescent="0.35">
      <c r="D7747" s="21">
        <f t="shared" si="1207"/>
        <v>39770.541666647892</v>
      </c>
      <c r="E7747" s="21" t="b">
        <f t="shared" si="1200"/>
        <v>0</v>
      </c>
      <c r="F7747" s="21" t="b">
        <f t="shared" si="1201"/>
        <v>0</v>
      </c>
      <c r="G7747" s="20">
        <f t="shared" si="1202"/>
        <v>1</v>
      </c>
      <c r="H7747" s="20">
        <f t="shared" si="1203"/>
        <v>24</v>
      </c>
      <c r="I7747" s="20">
        <f t="shared" si="1208"/>
        <v>14</v>
      </c>
      <c r="J7747" s="21">
        <f t="shared" si="1209"/>
        <v>39770</v>
      </c>
      <c r="K7747" s="21"/>
      <c r="L7747" s="21" t="str">
        <f t="shared" si="1204"/>
        <v>Tuesday</v>
      </c>
      <c r="M7747" s="20">
        <f t="shared" si="1205"/>
        <v>11</v>
      </c>
      <c r="N7747" s="19">
        <v>6000</v>
      </c>
      <c r="O7747" s="4">
        <f>MATCH(N7747-1,'Supply Data'!$K$12:$K$17)+1</f>
        <v>5</v>
      </c>
      <c r="P7747">
        <f>INDEX('Supply Data'!$L$12:$L$17,'Demand Data'!O7747)</f>
        <v>75</v>
      </c>
      <c r="R7747" t="str">
        <f t="shared" si="1206"/>
        <v>18-Nov-08 Tuesday 14</v>
      </c>
    </row>
    <row r="7748" spans="4:18" x14ac:dyDescent="0.35">
      <c r="D7748" s="21">
        <f t="shared" si="1207"/>
        <v>39770.583333314557</v>
      </c>
      <c r="E7748" s="21" t="b">
        <f t="shared" si="1200"/>
        <v>0</v>
      </c>
      <c r="F7748" s="21" t="b">
        <f t="shared" si="1201"/>
        <v>0</v>
      </c>
      <c r="G7748" s="20">
        <f t="shared" si="1202"/>
        <v>1</v>
      </c>
      <c r="H7748" s="20">
        <f t="shared" si="1203"/>
        <v>24</v>
      </c>
      <c r="I7748" s="20">
        <f t="shared" si="1208"/>
        <v>15</v>
      </c>
      <c r="J7748" s="21">
        <f t="shared" si="1209"/>
        <v>39770</v>
      </c>
      <c r="K7748" s="21"/>
      <c r="L7748" s="21" t="str">
        <f t="shared" si="1204"/>
        <v>Tuesday</v>
      </c>
      <c r="M7748" s="20">
        <f t="shared" si="1205"/>
        <v>11</v>
      </c>
      <c r="N7748" s="19">
        <v>5911.5</v>
      </c>
      <c r="O7748" s="4">
        <f>MATCH(N7748-1,'Supply Data'!$K$12:$K$17)+1</f>
        <v>5</v>
      </c>
      <c r="P7748">
        <f>INDEX('Supply Data'!$L$12:$L$17,'Demand Data'!O7748)</f>
        <v>75</v>
      </c>
      <c r="R7748" t="str">
        <f t="shared" si="1206"/>
        <v>18-Nov-08 Tuesday 15</v>
      </c>
    </row>
    <row r="7749" spans="4:18" x14ac:dyDescent="0.35">
      <c r="D7749" s="21">
        <f t="shared" si="1207"/>
        <v>39770.624999981221</v>
      </c>
      <c r="E7749" s="21" t="b">
        <f t="shared" si="1200"/>
        <v>0</v>
      </c>
      <c r="F7749" s="21" t="b">
        <f t="shared" si="1201"/>
        <v>0</v>
      </c>
      <c r="G7749" s="20">
        <f t="shared" si="1202"/>
        <v>1</v>
      </c>
      <c r="H7749" s="20">
        <f t="shared" si="1203"/>
        <v>24</v>
      </c>
      <c r="I7749" s="20">
        <f t="shared" si="1208"/>
        <v>16</v>
      </c>
      <c r="J7749" s="21">
        <f t="shared" si="1209"/>
        <v>39770</v>
      </c>
      <c r="K7749" s="21"/>
      <c r="L7749" s="21" t="str">
        <f t="shared" si="1204"/>
        <v>Tuesday</v>
      </c>
      <c r="M7749" s="20">
        <f t="shared" si="1205"/>
        <v>11</v>
      </c>
      <c r="N7749" s="19">
        <v>5881.5</v>
      </c>
      <c r="O7749" s="4">
        <f>MATCH(N7749-1,'Supply Data'!$K$12:$K$17)+1</f>
        <v>5</v>
      </c>
      <c r="P7749">
        <f>INDEX('Supply Data'!$L$12:$L$17,'Demand Data'!O7749)</f>
        <v>75</v>
      </c>
      <c r="R7749" t="str">
        <f t="shared" si="1206"/>
        <v>18-Nov-08 Tuesday 16</v>
      </c>
    </row>
    <row r="7750" spans="4:18" x14ac:dyDescent="0.35">
      <c r="D7750" s="21">
        <f t="shared" si="1207"/>
        <v>39770.666666647885</v>
      </c>
      <c r="E7750" s="21" t="b">
        <f t="shared" ref="E7750:E7813" si="1210">D7750=$D$2</f>
        <v>0</v>
      </c>
      <c r="F7750" s="21" t="b">
        <f t="shared" ref="F7750:F7813" si="1211">D7750=$E$2</f>
        <v>0</v>
      </c>
      <c r="G7750" s="20">
        <f t="shared" si="1202"/>
        <v>1</v>
      </c>
      <c r="H7750" s="20">
        <f t="shared" si="1203"/>
        <v>24</v>
      </c>
      <c r="I7750" s="20">
        <f t="shared" si="1208"/>
        <v>17</v>
      </c>
      <c r="J7750" s="21">
        <f t="shared" si="1209"/>
        <v>39770</v>
      </c>
      <c r="K7750" s="21"/>
      <c r="L7750" s="21" t="str">
        <f t="shared" si="1204"/>
        <v>Tuesday</v>
      </c>
      <c r="M7750" s="20">
        <f t="shared" si="1205"/>
        <v>11</v>
      </c>
      <c r="N7750" s="19">
        <v>5593.5</v>
      </c>
      <c r="O7750" s="4">
        <f>MATCH(N7750-1,'Supply Data'!$K$12:$K$17)+1</f>
        <v>5</v>
      </c>
      <c r="P7750">
        <f>INDEX('Supply Data'!$L$12:$L$17,'Demand Data'!O7750)</f>
        <v>75</v>
      </c>
      <c r="R7750" t="str">
        <f t="shared" si="1206"/>
        <v>18-Nov-08 Tuesday 17</v>
      </c>
    </row>
    <row r="7751" spans="4:18" x14ac:dyDescent="0.35">
      <c r="D7751" s="21">
        <f t="shared" si="1207"/>
        <v>39770.708333314549</v>
      </c>
      <c r="E7751" s="21" t="b">
        <f t="shared" si="1210"/>
        <v>0</v>
      </c>
      <c r="F7751" s="21" t="b">
        <f t="shared" si="1211"/>
        <v>0</v>
      </c>
      <c r="G7751" s="20">
        <f t="shared" ref="G7751:G7814" si="1212">IF(E7751,2,IF(F7751,3,1))</f>
        <v>1</v>
      </c>
      <c r="H7751" s="20">
        <f t="shared" ref="H7751:H7814" si="1213">CHOOSE(G7751,24,23,25)</f>
        <v>24</v>
      </c>
      <c r="I7751" s="20">
        <f t="shared" si="1208"/>
        <v>18</v>
      </c>
      <c r="J7751" s="21">
        <f t="shared" si="1209"/>
        <v>39770</v>
      </c>
      <c r="K7751" s="21"/>
      <c r="L7751" s="21" t="str">
        <f t="shared" ref="L7751:L7814" si="1214">TEXT(J7751,"ddddd")</f>
        <v>Tuesday</v>
      </c>
      <c r="M7751" s="20">
        <f t="shared" ref="M7751:M7814" si="1215">MONTH(D7751)</f>
        <v>11</v>
      </c>
      <c r="N7751" s="19">
        <v>6279</v>
      </c>
      <c r="O7751" s="4">
        <f>MATCH(N7751-1,'Supply Data'!$K$12:$K$17)+1</f>
        <v>5</v>
      </c>
      <c r="P7751">
        <f>INDEX('Supply Data'!$L$12:$L$17,'Demand Data'!O7751)</f>
        <v>75</v>
      </c>
      <c r="R7751" t="str">
        <f t="shared" ref="R7751:R7814" si="1216">TEXT(D7751,"dd-mmm-yy ddddd")&amp;" "&amp;I7751</f>
        <v>18-Nov-08 Tuesday 18</v>
      </c>
    </row>
    <row r="7752" spans="4:18" x14ac:dyDescent="0.35">
      <c r="D7752" s="21">
        <f t="shared" ref="D7752:D7815" si="1217">D7751+1/24</f>
        <v>39770.749999981213</v>
      </c>
      <c r="E7752" s="21" t="b">
        <f t="shared" si="1210"/>
        <v>0</v>
      </c>
      <c r="F7752" s="21" t="b">
        <f t="shared" si="1211"/>
        <v>0</v>
      </c>
      <c r="G7752" s="20">
        <f t="shared" si="1212"/>
        <v>1</v>
      </c>
      <c r="H7752" s="20">
        <f t="shared" si="1213"/>
        <v>24</v>
      </c>
      <c r="I7752" s="20">
        <f t="shared" ref="I7752:I7815" si="1218">IF(I7751&gt;=H7752,1,I7751+1)</f>
        <v>19</v>
      </c>
      <c r="J7752" s="21">
        <f t="shared" ref="J7752:J7815" si="1219">IF(I7752=1,J7751+1,J7751)</f>
        <v>39770</v>
      </c>
      <c r="K7752" s="21"/>
      <c r="L7752" s="21" t="str">
        <f t="shared" si="1214"/>
        <v>Tuesday</v>
      </c>
      <c r="M7752" s="20">
        <f t="shared" si="1215"/>
        <v>11</v>
      </c>
      <c r="N7752" s="19">
        <v>6265.5</v>
      </c>
      <c r="O7752" s="4">
        <f>MATCH(N7752-1,'Supply Data'!$K$12:$K$17)+1</f>
        <v>5</v>
      </c>
      <c r="P7752">
        <f>INDEX('Supply Data'!$L$12:$L$17,'Demand Data'!O7752)</f>
        <v>75</v>
      </c>
      <c r="R7752" t="str">
        <f t="shared" si="1216"/>
        <v>18-Nov-08 Tuesday 19</v>
      </c>
    </row>
    <row r="7753" spans="4:18" x14ac:dyDescent="0.35">
      <c r="D7753" s="21">
        <f t="shared" si="1217"/>
        <v>39770.791666647878</v>
      </c>
      <c r="E7753" s="21" t="b">
        <f t="shared" si="1210"/>
        <v>0</v>
      </c>
      <c r="F7753" s="21" t="b">
        <f t="shared" si="1211"/>
        <v>0</v>
      </c>
      <c r="G7753" s="20">
        <f t="shared" si="1212"/>
        <v>1</v>
      </c>
      <c r="H7753" s="20">
        <f t="shared" si="1213"/>
        <v>24</v>
      </c>
      <c r="I7753" s="20">
        <f t="shared" si="1218"/>
        <v>20</v>
      </c>
      <c r="J7753" s="21">
        <f t="shared" si="1219"/>
        <v>39770</v>
      </c>
      <c r="K7753" s="21"/>
      <c r="L7753" s="21" t="str">
        <f t="shared" si="1214"/>
        <v>Tuesday</v>
      </c>
      <c r="M7753" s="20">
        <f t="shared" si="1215"/>
        <v>11</v>
      </c>
      <c r="N7753" s="19">
        <v>6055.5</v>
      </c>
      <c r="O7753" s="4">
        <f>MATCH(N7753-1,'Supply Data'!$K$12:$K$17)+1</f>
        <v>5</v>
      </c>
      <c r="P7753">
        <f>INDEX('Supply Data'!$L$12:$L$17,'Demand Data'!O7753)</f>
        <v>75</v>
      </c>
      <c r="R7753" t="str">
        <f t="shared" si="1216"/>
        <v>18-Nov-08 Tuesday 20</v>
      </c>
    </row>
    <row r="7754" spans="4:18" x14ac:dyDescent="0.35">
      <c r="D7754" s="21">
        <f t="shared" si="1217"/>
        <v>39770.833333314542</v>
      </c>
      <c r="E7754" s="21" t="b">
        <f t="shared" si="1210"/>
        <v>0</v>
      </c>
      <c r="F7754" s="21" t="b">
        <f t="shared" si="1211"/>
        <v>0</v>
      </c>
      <c r="G7754" s="20">
        <f t="shared" si="1212"/>
        <v>1</v>
      </c>
      <c r="H7754" s="20">
        <f t="shared" si="1213"/>
        <v>24</v>
      </c>
      <c r="I7754" s="20">
        <f t="shared" si="1218"/>
        <v>21</v>
      </c>
      <c r="J7754" s="21">
        <f t="shared" si="1219"/>
        <v>39770</v>
      </c>
      <c r="K7754" s="21"/>
      <c r="L7754" s="21" t="str">
        <f t="shared" si="1214"/>
        <v>Tuesday</v>
      </c>
      <c r="M7754" s="20">
        <f t="shared" si="1215"/>
        <v>11</v>
      </c>
      <c r="N7754" s="19">
        <v>5749.5</v>
      </c>
      <c r="O7754" s="4">
        <f>MATCH(N7754-1,'Supply Data'!$K$12:$K$17)+1</f>
        <v>5</v>
      </c>
      <c r="P7754">
        <f>INDEX('Supply Data'!$L$12:$L$17,'Demand Data'!O7754)</f>
        <v>75</v>
      </c>
      <c r="R7754" t="str">
        <f t="shared" si="1216"/>
        <v>18-Nov-08 Tuesday 21</v>
      </c>
    </row>
    <row r="7755" spans="4:18" x14ac:dyDescent="0.35">
      <c r="D7755" s="21">
        <f t="shared" si="1217"/>
        <v>39770.874999981206</v>
      </c>
      <c r="E7755" s="21" t="b">
        <f t="shared" si="1210"/>
        <v>0</v>
      </c>
      <c r="F7755" s="21" t="b">
        <f t="shared" si="1211"/>
        <v>0</v>
      </c>
      <c r="G7755" s="20">
        <f t="shared" si="1212"/>
        <v>1</v>
      </c>
      <c r="H7755" s="20">
        <f t="shared" si="1213"/>
        <v>24</v>
      </c>
      <c r="I7755" s="20">
        <f t="shared" si="1218"/>
        <v>22</v>
      </c>
      <c r="J7755" s="21">
        <f t="shared" si="1219"/>
        <v>39770</v>
      </c>
      <c r="K7755" s="21"/>
      <c r="L7755" s="21" t="str">
        <f t="shared" si="1214"/>
        <v>Tuesday</v>
      </c>
      <c r="M7755" s="20">
        <f t="shared" si="1215"/>
        <v>11</v>
      </c>
      <c r="N7755" s="19">
        <v>5311.5</v>
      </c>
      <c r="O7755" s="4">
        <f>MATCH(N7755-1,'Supply Data'!$K$12:$K$17)+1</f>
        <v>5</v>
      </c>
      <c r="P7755">
        <f>INDEX('Supply Data'!$L$12:$L$17,'Demand Data'!O7755)</f>
        <v>75</v>
      </c>
      <c r="R7755" t="str">
        <f t="shared" si="1216"/>
        <v>18-Nov-08 Tuesday 22</v>
      </c>
    </row>
    <row r="7756" spans="4:18" x14ac:dyDescent="0.35">
      <c r="D7756" s="21">
        <f t="shared" si="1217"/>
        <v>39770.91666664787</v>
      </c>
      <c r="E7756" s="21" t="b">
        <f t="shared" si="1210"/>
        <v>0</v>
      </c>
      <c r="F7756" s="21" t="b">
        <f t="shared" si="1211"/>
        <v>0</v>
      </c>
      <c r="G7756" s="20">
        <f t="shared" si="1212"/>
        <v>1</v>
      </c>
      <c r="H7756" s="20">
        <f t="shared" si="1213"/>
        <v>24</v>
      </c>
      <c r="I7756" s="20">
        <f t="shared" si="1218"/>
        <v>23</v>
      </c>
      <c r="J7756" s="21">
        <f t="shared" si="1219"/>
        <v>39770</v>
      </c>
      <c r="K7756" s="21"/>
      <c r="L7756" s="21" t="str">
        <f t="shared" si="1214"/>
        <v>Tuesday</v>
      </c>
      <c r="M7756" s="20">
        <f t="shared" si="1215"/>
        <v>11</v>
      </c>
      <c r="N7756" s="19">
        <v>4900.5</v>
      </c>
      <c r="O7756" s="4">
        <f>MATCH(N7756-1,'Supply Data'!$K$12:$K$17)+1</f>
        <v>5</v>
      </c>
      <c r="P7756">
        <f>INDEX('Supply Data'!$L$12:$L$17,'Demand Data'!O7756)</f>
        <v>75</v>
      </c>
      <c r="R7756" t="str">
        <f t="shared" si="1216"/>
        <v>18-Nov-08 Tuesday 23</v>
      </c>
    </row>
    <row r="7757" spans="4:18" x14ac:dyDescent="0.35">
      <c r="D7757" s="21">
        <f t="shared" si="1217"/>
        <v>39770.958333314535</v>
      </c>
      <c r="E7757" s="21" t="b">
        <f t="shared" si="1210"/>
        <v>0</v>
      </c>
      <c r="F7757" s="21" t="b">
        <f t="shared" si="1211"/>
        <v>0</v>
      </c>
      <c r="G7757" s="20">
        <f t="shared" si="1212"/>
        <v>1</v>
      </c>
      <c r="H7757" s="20">
        <f t="shared" si="1213"/>
        <v>24</v>
      </c>
      <c r="I7757" s="20">
        <f t="shared" si="1218"/>
        <v>24</v>
      </c>
      <c r="J7757" s="21">
        <f t="shared" si="1219"/>
        <v>39770</v>
      </c>
      <c r="K7757" s="21"/>
      <c r="L7757" s="21" t="str">
        <f t="shared" si="1214"/>
        <v>Tuesday</v>
      </c>
      <c r="M7757" s="20">
        <f t="shared" si="1215"/>
        <v>11</v>
      </c>
      <c r="N7757" s="19">
        <v>4488</v>
      </c>
      <c r="O7757" s="4">
        <f>MATCH(N7757-1,'Supply Data'!$K$12:$K$17)+1</f>
        <v>4</v>
      </c>
      <c r="P7757">
        <f>INDEX('Supply Data'!$L$12:$L$17,'Demand Data'!O7757)</f>
        <v>50</v>
      </c>
      <c r="R7757" t="str">
        <f t="shared" si="1216"/>
        <v>18-Nov-08 Tuesday 24</v>
      </c>
    </row>
    <row r="7758" spans="4:18" x14ac:dyDescent="0.35">
      <c r="D7758" s="21">
        <f t="shared" si="1217"/>
        <v>39770.999999981199</v>
      </c>
      <c r="E7758" s="21" t="b">
        <f t="shared" si="1210"/>
        <v>0</v>
      </c>
      <c r="F7758" s="21" t="b">
        <f t="shared" si="1211"/>
        <v>0</v>
      </c>
      <c r="G7758" s="20">
        <f t="shared" si="1212"/>
        <v>1</v>
      </c>
      <c r="H7758" s="20">
        <f t="shared" si="1213"/>
        <v>24</v>
      </c>
      <c r="I7758" s="20">
        <f t="shared" si="1218"/>
        <v>1</v>
      </c>
      <c r="J7758" s="21">
        <f t="shared" si="1219"/>
        <v>39771</v>
      </c>
      <c r="K7758" s="21"/>
      <c r="L7758" s="21" t="str">
        <f t="shared" si="1214"/>
        <v>Wednesday</v>
      </c>
      <c r="M7758" s="20">
        <f t="shared" si="1215"/>
        <v>11</v>
      </c>
      <c r="N7758" s="19">
        <v>4305</v>
      </c>
      <c r="O7758" s="4">
        <f>MATCH(N7758-1,'Supply Data'!$K$12:$K$17)+1</f>
        <v>4</v>
      </c>
      <c r="P7758">
        <f>INDEX('Supply Data'!$L$12:$L$17,'Demand Data'!O7758)</f>
        <v>50</v>
      </c>
      <c r="R7758" t="str">
        <f t="shared" si="1216"/>
        <v>19-Nov-08 Wednesday 1</v>
      </c>
    </row>
    <row r="7759" spans="4:18" x14ac:dyDescent="0.35">
      <c r="D7759" s="21">
        <f t="shared" si="1217"/>
        <v>39771.041666647863</v>
      </c>
      <c r="E7759" s="21" t="b">
        <f t="shared" si="1210"/>
        <v>0</v>
      </c>
      <c r="F7759" s="21" t="b">
        <f t="shared" si="1211"/>
        <v>0</v>
      </c>
      <c r="G7759" s="20">
        <f t="shared" si="1212"/>
        <v>1</v>
      </c>
      <c r="H7759" s="20">
        <f t="shared" si="1213"/>
        <v>24</v>
      </c>
      <c r="I7759" s="20">
        <f t="shared" si="1218"/>
        <v>2</v>
      </c>
      <c r="J7759" s="21">
        <f t="shared" si="1219"/>
        <v>39771</v>
      </c>
      <c r="K7759" s="21"/>
      <c r="L7759" s="21" t="str">
        <f t="shared" si="1214"/>
        <v>Wednesday</v>
      </c>
      <c r="M7759" s="20">
        <f t="shared" si="1215"/>
        <v>11</v>
      </c>
      <c r="N7759" s="19">
        <v>4249.5</v>
      </c>
      <c r="O7759" s="4">
        <f>MATCH(N7759-1,'Supply Data'!$K$12:$K$17)+1</f>
        <v>4</v>
      </c>
      <c r="P7759">
        <f>INDEX('Supply Data'!$L$12:$L$17,'Demand Data'!O7759)</f>
        <v>50</v>
      </c>
      <c r="R7759" t="str">
        <f t="shared" si="1216"/>
        <v>19-Nov-08 Wednesday 2</v>
      </c>
    </row>
    <row r="7760" spans="4:18" x14ac:dyDescent="0.35">
      <c r="D7760" s="21">
        <f t="shared" si="1217"/>
        <v>39771.083333314527</v>
      </c>
      <c r="E7760" s="21" t="b">
        <f t="shared" si="1210"/>
        <v>0</v>
      </c>
      <c r="F7760" s="21" t="b">
        <f t="shared" si="1211"/>
        <v>0</v>
      </c>
      <c r="G7760" s="20">
        <f t="shared" si="1212"/>
        <v>1</v>
      </c>
      <c r="H7760" s="20">
        <f t="shared" si="1213"/>
        <v>24</v>
      </c>
      <c r="I7760" s="20">
        <f t="shared" si="1218"/>
        <v>3</v>
      </c>
      <c r="J7760" s="21">
        <f t="shared" si="1219"/>
        <v>39771</v>
      </c>
      <c r="K7760" s="21"/>
      <c r="L7760" s="21" t="str">
        <f t="shared" si="1214"/>
        <v>Wednesday</v>
      </c>
      <c r="M7760" s="20">
        <f t="shared" si="1215"/>
        <v>11</v>
      </c>
      <c r="N7760" s="19">
        <v>4162.5</v>
      </c>
      <c r="O7760" s="4">
        <f>MATCH(N7760-1,'Supply Data'!$K$12:$K$17)+1</f>
        <v>4</v>
      </c>
      <c r="P7760">
        <f>INDEX('Supply Data'!$L$12:$L$17,'Demand Data'!O7760)</f>
        <v>50</v>
      </c>
      <c r="R7760" t="str">
        <f t="shared" si="1216"/>
        <v>19-Nov-08 Wednesday 3</v>
      </c>
    </row>
    <row r="7761" spans="4:18" x14ac:dyDescent="0.35">
      <c r="D7761" s="21">
        <f t="shared" si="1217"/>
        <v>39771.124999981192</v>
      </c>
      <c r="E7761" s="21" t="b">
        <f t="shared" si="1210"/>
        <v>0</v>
      </c>
      <c r="F7761" s="21" t="b">
        <f t="shared" si="1211"/>
        <v>0</v>
      </c>
      <c r="G7761" s="20">
        <f t="shared" si="1212"/>
        <v>1</v>
      </c>
      <c r="H7761" s="20">
        <f t="shared" si="1213"/>
        <v>24</v>
      </c>
      <c r="I7761" s="20">
        <f t="shared" si="1218"/>
        <v>4</v>
      </c>
      <c r="J7761" s="21">
        <f t="shared" si="1219"/>
        <v>39771</v>
      </c>
      <c r="K7761" s="21"/>
      <c r="L7761" s="21" t="str">
        <f t="shared" si="1214"/>
        <v>Wednesday</v>
      </c>
      <c r="M7761" s="20">
        <f t="shared" si="1215"/>
        <v>11</v>
      </c>
      <c r="N7761" s="19">
        <v>4174.5</v>
      </c>
      <c r="O7761" s="4">
        <f>MATCH(N7761-1,'Supply Data'!$K$12:$K$17)+1</f>
        <v>4</v>
      </c>
      <c r="P7761">
        <f>INDEX('Supply Data'!$L$12:$L$17,'Demand Data'!O7761)</f>
        <v>50</v>
      </c>
      <c r="R7761" t="str">
        <f t="shared" si="1216"/>
        <v>19-Nov-08 Wednesday 4</v>
      </c>
    </row>
    <row r="7762" spans="4:18" x14ac:dyDescent="0.35">
      <c r="D7762" s="21">
        <f t="shared" si="1217"/>
        <v>39771.166666647856</v>
      </c>
      <c r="E7762" s="21" t="b">
        <f t="shared" si="1210"/>
        <v>0</v>
      </c>
      <c r="F7762" s="21" t="b">
        <f t="shared" si="1211"/>
        <v>0</v>
      </c>
      <c r="G7762" s="20">
        <f t="shared" si="1212"/>
        <v>1</v>
      </c>
      <c r="H7762" s="20">
        <f t="shared" si="1213"/>
        <v>24</v>
      </c>
      <c r="I7762" s="20">
        <f t="shared" si="1218"/>
        <v>5</v>
      </c>
      <c r="J7762" s="21">
        <f t="shared" si="1219"/>
        <v>39771</v>
      </c>
      <c r="K7762" s="21"/>
      <c r="L7762" s="21" t="str">
        <f t="shared" si="1214"/>
        <v>Wednesday</v>
      </c>
      <c r="M7762" s="20">
        <f t="shared" si="1215"/>
        <v>11</v>
      </c>
      <c r="N7762" s="19">
        <v>4315.5</v>
      </c>
      <c r="O7762" s="4">
        <f>MATCH(N7762-1,'Supply Data'!$K$12:$K$17)+1</f>
        <v>4</v>
      </c>
      <c r="P7762">
        <f>INDEX('Supply Data'!$L$12:$L$17,'Demand Data'!O7762)</f>
        <v>50</v>
      </c>
      <c r="R7762" t="str">
        <f t="shared" si="1216"/>
        <v>19-Nov-08 Wednesday 5</v>
      </c>
    </row>
    <row r="7763" spans="4:18" x14ac:dyDescent="0.35">
      <c r="D7763" s="21">
        <f t="shared" si="1217"/>
        <v>39771.20833331452</v>
      </c>
      <c r="E7763" s="21" t="b">
        <f t="shared" si="1210"/>
        <v>0</v>
      </c>
      <c r="F7763" s="21" t="b">
        <f t="shared" si="1211"/>
        <v>0</v>
      </c>
      <c r="G7763" s="20">
        <f t="shared" si="1212"/>
        <v>1</v>
      </c>
      <c r="H7763" s="20">
        <f t="shared" si="1213"/>
        <v>24</v>
      </c>
      <c r="I7763" s="20">
        <f t="shared" si="1218"/>
        <v>6</v>
      </c>
      <c r="J7763" s="21">
        <f t="shared" si="1219"/>
        <v>39771</v>
      </c>
      <c r="K7763" s="21"/>
      <c r="L7763" s="21" t="str">
        <f t="shared" si="1214"/>
        <v>Wednesday</v>
      </c>
      <c r="M7763" s="20">
        <f t="shared" si="1215"/>
        <v>11</v>
      </c>
      <c r="N7763" s="19">
        <v>4383</v>
      </c>
      <c r="O7763" s="4">
        <f>MATCH(N7763-1,'Supply Data'!$K$12:$K$17)+1</f>
        <v>4</v>
      </c>
      <c r="P7763">
        <f>INDEX('Supply Data'!$L$12:$L$17,'Demand Data'!O7763)</f>
        <v>50</v>
      </c>
      <c r="R7763" t="str">
        <f t="shared" si="1216"/>
        <v>19-Nov-08 Wednesday 6</v>
      </c>
    </row>
    <row r="7764" spans="4:18" x14ac:dyDescent="0.35">
      <c r="D7764" s="21">
        <f t="shared" si="1217"/>
        <v>39771.249999981184</v>
      </c>
      <c r="E7764" s="21" t="b">
        <f t="shared" si="1210"/>
        <v>0</v>
      </c>
      <c r="F7764" s="21" t="b">
        <f t="shared" si="1211"/>
        <v>0</v>
      </c>
      <c r="G7764" s="20">
        <f t="shared" si="1212"/>
        <v>1</v>
      </c>
      <c r="H7764" s="20">
        <f t="shared" si="1213"/>
        <v>24</v>
      </c>
      <c r="I7764" s="20">
        <f t="shared" si="1218"/>
        <v>7</v>
      </c>
      <c r="J7764" s="21">
        <f t="shared" si="1219"/>
        <v>39771</v>
      </c>
      <c r="K7764" s="21"/>
      <c r="L7764" s="21" t="str">
        <f t="shared" si="1214"/>
        <v>Wednesday</v>
      </c>
      <c r="M7764" s="20">
        <f t="shared" si="1215"/>
        <v>11</v>
      </c>
      <c r="N7764" s="19">
        <v>4447.5</v>
      </c>
      <c r="O7764" s="4">
        <f>MATCH(N7764-1,'Supply Data'!$K$12:$K$17)+1</f>
        <v>4</v>
      </c>
      <c r="P7764">
        <f>INDEX('Supply Data'!$L$12:$L$17,'Demand Data'!O7764)</f>
        <v>50</v>
      </c>
      <c r="R7764" t="str">
        <f t="shared" si="1216"/>
        <v>19-Nov-08 Wednesday 7</v>
      </c>
    </row>
    <row r="7765" spans="4:18" x14ac:dyDescent="0.35">
      <c r="D7765" s="21">
        <f t="shared" si="1217"/>
        <v>39771.291666647849</v>
      </c>
      <c r="E7765" s="21" t="b">
        <f t="shared" si="1210"/>
        <v>0</v>
      </c>
      <c r="F7765" s="21" t="b">
        <f t="shared" si="1211"/>
        <v>0</v>
      </c>
      <c r="G7765" s="20">
        <f t="shared" si="1212"/>
        <v>1</v>
      </c>
      <c r="H7765" s="20">
        <f t="shared" si="1213"/>
        <v>24</v>
      </c>
      <c r="I7765" s="20">
        <f t="shared" si="1218"/>
        <v>8</v>
      </c>
      <c r="J7765" s="21">
        <f t="shared" si="1219"/>
        <v>39771</v>
      </c>
      <c r="K7765" s="21"/>
      <c r="L7765" s="21" t="str">
        <f t="shared" si="1214"/>
        <v>Wednesday</v>
      </c>
      <c r="M7765" s="20">
        <f t="shared" si="1215"/>
        <v>11</v>
      </c>
      <c r="N7765" s="19">
        <v>4921.5</v>
      </c>
      <c r="O7765" s="4">
        <f>MATCH(N7765-1,'Supply Data'!$K$12:$K$17)+1</f>
        <v>5</v>
      </c>
      <c r="P7765">
        <f>INDEX('Supply Data'!$L$12:$L$17,'Demand Data'!O7765)</f>
        <v>75</v>
      </c>
      <c r="R7765" t="str">
        <f t="shared" si="1216"/>
        <v>19-Nov-08 Wednesday 8</v>
      </c>
    </row>
    <row r="7766" spans="4:18" x14ac:dyDescent="0.35">
      <c r="D7766" s="21">
        <f t="shared" si="1217"/>
        <v>39771.333333314513</v>
      </c>
      <c r="E7766" s="21" t="b">
        <f t="shared" si="1210"/>
        <v>0</v>
      </c>
      <c r="F7766" s="21" t="b">
        <f t="shared" si="1211"/>
        <v>0</v>
      </c>
      <c r="G7766" s="20">
        <f t="shared" si="1212"/>
        <v>1</v>
      </c>
      <c r="H7766" s="20">
        <f t="shared" si="1213"/>
        <v>24</v>
      </c>
      <c r="I7766" s="20">
        <f t="shared" si="1218"/>
        <v>9</v>
      </c>
      <c r="J7766" s="21">
        <f t="shared" si="1219"/>
        <v>39771</v>
      </c>
      <c r="K7766" s="21"/>
      <c r="L7766" s="21" t="str">
        <f t="shared" si="1214"/>
        <v>Wednesday</v>
      </c>
      <c r="M7766" s="20">
        <f t="shared" si="1215"/>
        <v>11</v>
      </c>
      <c r="N7766" s="19">
        <v>5479.5</v>
      </c>
      <c r="O7766" s="4">
        <f>MATCH(N7766-1,'Supply Data'!$K$12:$K$17)+1</f>
        <v>5</v>
      </c>
      <c r="P7766">
        <f>INDEX('Supply Data'!$L$12:$L$17,'Demand Data'!O7766)</f>
        <v>75</v>
      </c>
      <c r="R7766" t="str">
        <f t="shared" si="1216"/>
        <v>19-Nov-08 Wednesday 9</v>
      </c>
    </row>
    <row r="7767" spans="4:18" x14ac:dyDescent="0.35">
      <c r="D7767" s="21">
        <f t="shared" si="1217"/>
        <v>39771.374999981177</v>
      </c>
      <c r="E7767" s="21" t="b">
        <f t="shared" si="1210"/>
        <v>0</v>
      </c>
      <c r="F7767" s="21" t="b">
        <f t="shared" si="1211"/>
        <v>0</v>
      </c>
      <c r="G7767" s="20">
        <f t="shared" si="1212"/>
        <v>1</v>
      </c>
      <c r="H7767" s="20">
        <f t="shared" si="1213"/>
        <v>24</v>
      </c>
      <c r="I7767" s="20">
        <f t="shared" si="1218"/>
        <v>10</v>
      </c>
      <c r="J7767" s="21">
        <f t="shared" si="1219"/>
        <v>39771</v>
      </c>
      <c r="K7767" s="21"/>
      <c r="L7767" s="21" t="str">
        <f t="shared" si="1214"/>
        <v>Wednesday</v>
      </c>
      <c r="M7767" s="20">
        <f t="shared" si="1215"/>
        <v>11</v>
      </c>
      <c r="N7767" s="19">
        <v>5761.5</v>
      </c>
      <c r="O7767" s="4">
        <f>MATCH(N7767-1,'Supply Data'!$K$12:$K$17)+1</f>
        <v>5</v>
      </c>
      <c r="P7767">
        <f>INDEX('Supply Data'!$L$12:$L$17,'Demand Data'!O7767)</f>
        <v>75</v>
      </c>
      <c r="R7767" t="str">
        <f t="shared" si="1216"/>
        <v>19-Nov-08 Wednesday 10</v>
      </c>
    </row>
    <row r="7768" spans="4:18" x14ac:dyDescent="0.35">
      <c r="D7768" s="21">
        <f t="shared" si="1217"/>
        <v>39771.416666647841</v>
      </c>
      <c r="E7768" s="21" t="b">
        <f t="shared" si="1210"/>
        <v>0</v>
      </c>
      <c r="F7768" s="21" t="b">
        <f t="shared" si="1211"/>
        <v>0</v>
      </c>
      <c r="G7768" s="20">
        <f t="shared" si="1212"/>
        <v>1</v>
      </c>
      <c r="H7768" s="20">
        <f t="shared" si="1213"/>
        <v>24</v>
      </c>
      <c r="I7768" s="20">
        <f t="shared" si="1218"/>
        <v>11</v>
      </c>
      <c r="J7768" s="21">
        <f t="shared" si="1219"/>
        <v>39771</v>
      </c>
      <c r="K7768" s="21"/>
      <c r="L7768" s="21" t="str">
        <f t="shared" si="1214"/>
        <v>Wednesday</v>
      </c>
      <c r="M7768" s="20">
        <f t="shared" si="1215"/>
        <v>11</v>
      </c>
      <c r="N7768" s="19">
        <v>5988</v>
      </c>
      <c r="O7768" s="4">
        <f>MATCH(N7768-1,'Supply Data'!$K$12:$K$17)+1</f>
        <v>5</v>
      </c>
      <c r="P7768">
        <f>INDEX('Supply Data'!$L$12:$L$17,'Demand Data'!O7768)</f>
        <v>75</v>
      </c>
      <c r="R7768" t="str">
        <f t="shared" si="1216"/>
        <v>19-Nov-08 Wednesday 11</v>
      </c>
    </row>
    <row r="7769" spans="4:18" x14ac:dyDescent="0.35">
      <c r="D7769" s="21">
        <f t="shared" si="1217"/>
        <v>39771.458333314506</v>
      </c>
      <c r="E7769" s="21" t="b">
        <f t="shared" si="1210"/>
        <v>0</v>
      </c>
      <c r="F7769" s="21" t="b">
        <f t="shared" si="1211"/>
        <v>0</v>
      </c>
      <c r="G7769" s="20">
        <f t="shared" si="1212"/>
        <v>1</v>
      </c>
      <c r="H7769" s="20">
        <f t="shared" si="1213"/>
        <v>24</v>
      </c>
      <c r="I7769" s="20">
        <f t="shared" si="1218"/>
        <v>12</v>
      </c>
      <c r="J7769" s="21">
        <f t="shared" si="1219"/>
        <v>39771</v>
      </c>
      <c r="K7769" s="21"/>
      <c r="L7769" s="21" t="str">
        <f t="shared" si="1214"/>
        <v>Wednesday</v>
      </c>
      <c r="M7769" s="20">
        <f t="shared" si="1215"/>
        <v>11</v>
      </c>
      <c r="N7769" s="19">
        <v>5770.5</v>
      </c>
      <c r="O7769" s="4">
        <f>MATCH(N7769-1,'Supply Data'!$K$12:$K$17)+1</f>
        <v>5</v>
      </c>
      <c r="P7769">
        <f>INDEX('Supply Data'!$L$12:$L$17,'Demand Data'!O7769)</f>
        <v>75</v>
      </c>
      <c r="R7769" t="str">
        <f t="shared" si="1216"/>
        <v>19-Nov-08 Wednesday 12</v>
      </c>
    </row>
    <row r="7770" spans="4:18" x14ac:dyDescent="0.35">
      <c r="D7770" s="21">
        <f t="shared" si="1217"/>
        <v>39771.49999998117</v>
      </c>
      <c r="E7770" s="21" t="b">
        <f t="shared" si="1210"/>
        <v>0</v>
      </c>
      <c r="F7770" s="21" t="b">
        <f t="shared" si="1211"/>
        <v>0</v>
      </c>
      <c r="G7770" s="20">
        <f t="shared" si="1212"/>
        <v>1</v>
      </c>
      <c r="H7770" s="20">
        <f t="shared" si="1213"/>
        <v>24</v>
      </c>
      <c r="I7770" s="20">
        <f t="shared" si="1218"/>
        <v>13</v>
      </c>
      <c r="J7770" s="21">
        <f t="shared" si="1219"/>
        <v>39771</v>
      </c>
      <c r="K7770" s="21"/>
      <c r="L7770" s="21" t="str">
        <f t="shared" si="1214"/>
        <v>Wednesday</v>
      </c>
      <c r="M7770" s="20">
        <f t="shared" si="1215"/>
        <v>11</v>
      </c>
      <c r="N7770" s="19">
        <v>5829</v>
      </c>
      <c r="O7770" s="4">
        <f>MATCH(N7770-1,'Supply Data'!$K$12:$K$17)+1</f>
        <v>5</v>
      </c>
      <c r="P7770">
        <f>INDEX('Supply Data'!$L$12:$L$17,'Demand Data'!O7770)</f>
        <v>75</v>
      </c>
      <c r="R7770" t="str">
        <f t="shared" si="1216"/>
        <v>19-Nov-08 Wednesday 13</v>
      </c>
    </row>
    <row r="7771" spans="4:18" x14ac:dyDescent="0.35">
      <c r="D7771" s="21">
        <f t="shared" si="1217"/>
        <v>39771.541666647834</v>
      </c>
      <c r="E7771" s="21" t="b">
        <f t="shared" si="1210"/>
        <v>0</v>
      </c>
      <c r="F7771" s="21" t="b">
        <f t="shared" si="1211"/>
        <v>0</v>
      </c>
      <c r="G7771" s="20">
        <f t="shared" si="1212"/>
        <v>1</v>
      </c>
      <c r="H7771" s="20">
        <f t="shared" si="1213"/>
        <v>24</v>
      </c>
      <c r="I7771" s="20">
        <f t="shared" si="1218"/>
        <v>14</v>
      </c>
      <c r="J7771" s="21">
        <f t="shared" si="1219"/>
        <v>39771</v>
      </c>
      <c r="K7771" s="21"/>
      <c r="L7771" s="21" t="str">
        <f t="shared" si="1214"/>
        <v>Wednesday</v>
      </c>
      <c r="M7771" s="20">
        <f t="shared" si="1215"/>
        <v>11</v>
      </c>
      <c r="N7771" s="19">
        <v>5911.5</v>
      </c>
      <c r="O7771" s="4">
        <f>MATCH(N7771-1,'Supply Data'!$K$12:$K$17)+1</f>
        <v>5</v>
      </c>
      <c r="P7771">
        <f>INDEX('Supply Data'!$L$12:$L$17,'Demand Data'!O7771)</f>
        <v>75</v>
      </c>
      <c r="R7771" t="str">
        <f t="shared" si="1216"/>
        <v>19-Nov-08 Wednesday 14</v>
      </c>
    </row>
    <row r="7772" spans="4:18" x14ac:dyDescent="0.35">
      <c r="D7772" s="21">
        <f t="shared" si="1217"/>
        <v>39771.583333314498</v>
      </c>
      <c r="E7772" s="21" t="b">
        <f t="shared" si="1210"/>
        <v>0</v>
      </c>
      <c r="F7772" s="21" t="b">
        <f t="shared" si="1211"/>
        <v>0</v>
      </c>
      <c r="G7772" s="20">
        <f t="shared" si="1212"/>
        <v>1</v>
      </c>
      <c r="H7772" s="20">
        <f t="shared" si="1213"/>
        <v>24</v>
      </c>
      <c r="I7772" s="20">
        <f t="shared" si="1218"/>
        <v>15</v>
      </c>
      <c r="J7772" s="21">
        <f t="shared" si="1219"/>
        <v>39771</v>
      </c>
      <c r="K7772" s="21"/>
      <c r="L7772" s="21" t="str">
        <f t="shared" si="1214"/>
        <v>Wednesday</v>
      </c>
      <c r="M7772" s="20">
        <f t="shared" si="1215"/>
        <v>11</v>
      </c>
      <c r="N7772" s="19">
        <v>5793</v>
      </c>
      <c r="O7772" s="4">
        <f>MATCH(N7772-1,'Supply Data'!$K$12:$K$17)+1</f>
        <v>5</v>
      </c>
      <c r="P7772">
        <f>INDEX('Supply Data'!$L$12:$L$17,'Demand Data'!O7772)</f>
        <v>75</v>
      </c>
      <c r="R7772" t="str">
        <f t="shared" si="1216"/>
        <v>19-Nov-08 Wednesday 15</v>
      </c>
    </row>
    <row r="7773" spans="4:18" x14ac:dyDescent="0.35">
      <c r="D7773" s="21">
        <f t="shared" si="1217"/>
        <v>39771.624999981163</v>
      </c>
      <c r="E7773" s="21" t="b">
        <f t="shared" si="1210"/>
        <v>0</v>
      </c>
      <c r="F7773" s="21" t="b">
        <f t="shared" si="1211"/>
        <v>0</v>
      </c>
      <c r="G7773" s="20">
        <f t="shared" si="1212"/>
        <v>1</v>
      </c>
      <c r="H7773" s="20">
        <f t="shared" si="1213"/>
        <v>24</v>
      </c>
      <c r="I7773" s="20">
        <f t="shared" si="1218"/>
        <v>16</v>
      </c>
      <c r="J7773" s="21">
        <f t="shared" si="1219"/>
        <v>39771</v>
      </c>
      <c r="K7773" s="21"/>
      <c r="L7773" s="21" t="str">
        <f t="shared" si="1214"/>
        <v>Wednesday</v>
      </c>
      <c r="M7773" s="20">
        <f t="shared" si="1215"/>
        <v>11</v>
      </c>
      <c r="N7773" s="19">
        <v>5794.5</v>
      </c>
      <c r="O7773" s="4">
        <f>MATCH(N7773-1,'Supply Data'!$K$12:$K$17)+1</f>
        <v>5</v>
      </c>
      <c r="P7773">
        <f>INDEX('Supply Data'!$L$12:$L$17,'Demand Data'!O7773)</f>
        <v>75</v>
      </c>
      <c r="R7773" t="str">
        <f t="shared" si="1216"/>
        <v>19-Nov-08 Wednesday 16</v>
      </c>
    </row>
    <row r="7774" spans="4:18" x14ac:dyDescent="0.35">
      <c r="D7774" s="21">
        <f t="shared" si="1217"/>
        <v>39771.666666647827</v>
      </c>
      <c r="E7774" s="21" t="b">
        <f t="shared" si="1210"/>
        <v>0</v>
      </c>
      <c r="F7774" s="21" t="b">
        <f t="shared" si="1211"/>
        <v>0</v>
      </c>
      <c r="G7774" s="20">
        <f t="shared" si="1212"/>
        <v>1</v>
      </c>
      <c r="H7774" s="20">
        <f t="shared" si="1213"/>
        <v>24</v>
      </c>
      <c r="I7774" s="20">
        <f t="shared" si="1218"/>
        <v>17</v>
      </c>
      <c r="J7774" s="21">
        <f t="shared" si="1219"/>
        <v>39771</v>
      </c>
      <c r="K7774" s="21"/>
      <c r="L7774" s="21" t="str">
        <f t="shared" si="1214"/>
        <v>Wednesday</v>
      </c>
      <c r="M7774" s="20">
        <f t="shared" si="1215"/>
        <v>11</v>
      </c>
      <c r="N7774" s="19">
        <v>5767.5</v>
      </c>
      <c r="O7774" s="4">
        <f>MATCH(N7774-1,'Supply Data'!$K$12:$K$17)+1</f>
        <v>5</v>
      </c>
      <c r="P7774">
        <f>INDEX('Supply Data'!$L$12:$L$17,'Demand Data'!O7774)</f>
        <v>75</v>
      </c>
      <c r="R7774" t="str">
        <f t="shared" si="1216"/>
        <v>19-Nov-08 Wednesday 17</v>
      </c>
    </row>
    <row r="7775" spans="4:18" x14ac:dyDescent="0.35">
      <c r="D7775" s="21">
        <f t="shared" si="1217"/>
        <v>39771.708333314491</v>
      </c>
      <c r="E7775" s="21" t="b">
        <f t="shared" si="1210"/>
        <v>0</v>
      </c>
      <c r="F7775" s="21" t="b">
        <f t="shared" si="1211"/>
        <v>0</v>
      </c>
      <c r="G7775" s="20">
        <f t="shared" si="1212"/>
        <v>1</v>
      </c>
      <c r="H7775" s="20">
        <f t="shared" si="1213"/>
        <v>24</v>
      </c>
      <c r="I7775" s="20">
        <f t="shared" si="1218"/>
        <v>18</v>
      </c>
      <c r="J7775" s="21">
        <f t="shared" si="1219"/>
        <v>39771</v>
      </c>
      <c r="K7775" s="21"/>
      <c r="L7775" s="21" t="str">
        <f t="shared" si="1214"/>
        <v>Wednesday</v>
      </c>
      <c r="M7775" s="20">
        <f t="shared" si="1215"/>
        <v>11</v>
      </c>
      <c r="N7775" s="19">
        <v>6318</v>
      </c>
      <c r="O7775" s="4">
        <f>MATCH(N7775-1,'Supply Data'!$K$12:$K$17)+1</f>
        <v>6</v>
      </c>
      <c r="P7775">
        <f>INDEX('Supply Data'!$L$12:$L$17,'Demand Data'!O7775)</f>
        <v>90</v>
      </c>
      <c r="R7775" t="str">
        <f t="shared" si="1216"/>
        <v>19-Nov-08 Wednesday 18</v>
      </c>
    </row>
    <row r="7776" spans="4:18" x14ac:dyDescent="0.35">
      <c r="D7776" s="21">
        <f t="shared" si="1217"/>
        <v>39771.749999981155</v>
      </c>
      <c r="E7776" s="21" t="b">
        <f t="shared" si="1210"/>
        <v>0</v>
      </c>
      <c r="F7776" s="21" t="b">
        <f t="shared" si="1211"/>
        <v>0</v>
      </c>
      <c r="G7776" s="20">
        <f t="shared" si="1212"/>
        <v>1</v>
      </c>
      <c r="H7776" s="20">
        <f t="shared" si="1213"/>
        <v>24</v>
      </c>
      <c r="I7776" s="20">
        <f t="shared" si="1218"/>
        <v>19</v>
      </c>
      <c r="J7776" s="21">
        <f t="shared" si="1219"/>
        <v>39771</v>
      </c>
      <c r="K7776" s="21"/>
      <c r="L7776" s="21" t="str">
        <f t="shared" si="1214"/>
        <v>Wednesday</v>
      </c>
      <c r="M7776" s="20">
        <f t="shared" si="1215"/>
        <v>11</v>
      </c>
      <c r="N7776" s="19">
        <v>6073.5</v>
      </c>
      <c r="O7776" s="4">
        <f>MATCH(N7776-1,'Supply Data'!$K$12:$K$17)+1</f>
        <v>5</v>
      </c>
      <c r="P7776">
        <f>INDEX('Supply Data'!$L$12:$L$17,'Demand Data'!O7776)</f>
        <v>75</v>
      </c>
      <c r="R7776" t="str">
        <f t="shared" si="1216"/>
        <v>19-Nov-08 Wednesday 19</v>
      </c>
    </row>
    <row r="7777" spans="4:18" x14ac:dyDescent="0.35">
      <c r="D7777" s="21">
        <f t="shared" si="1217"/>
        <v>39771.79166664782</v>
      </c>
      <c r="E7777" s="21" t="b">
        <f t="shared" si="1210"/>
        <v>0</v>
      </c>
      <c r="F7777" s="21" t="b">
        <f t="shared" si="1211"/>
        <v>0</v>
      </c>
      <c r="G7777" s="20">
        <f t="shared" si="1212"/>
        <v>1</v>
      </c>
      <c r="H7777" s="20">
        <f t="shared" si="1213"/>
        <v>24</v>
      </c>
      <c r="I7777" s="20">
        <f t="shared" si="1218"/>
        <v>20</v>
      </c>
      <c r="J7777" s="21">
        <f t="shared" si="1219"/>
        <v>39771</v>
      </c>
      <c r="K7777" s="21"/>
      <c r="L7777" s="21" t="str">
        <f t="shared" si="1214"/>
        <v>Wednesday</v>
      </c>
      <c r="M7777" s="20">
        <f t="shared" si="1215"/>
        <v>11</v>
      </c>
      <c r="N7777" s="19">
        <v>5899.5</v>
      </c>
      <c r="O7777" s="4">
        <f>MATCH(N7777-1,'Supply Data'!$K$12:$K$17)+1</f>
        <v>5</v>
      </c>
      <c r="P7777">
        <f>INDEX('Supply Data'!$L$12:$L$17,'Demand Data'!O7777)</f>
        <v>75</v>
      </c>
      <c r="R7777" t="str">
        <f t="shared" si="1216"/>
        <v>19-Nov-08 Wednesday 20</v>
      </c>
    </row>
    <row r="7778" spans="4:18" x14ac:dyDescent="0.35">
      <c r="D7778" s="21">
        <f t="shared" si="1217"/>
        <v>39771.833333314484</v>
      </c>
      <c r="E7778" s="21" t="b">
        <f t="shared" si="1210"/>
        <v>0</v>
      </c>
      <c r="F7778" s="21" t="b">
        <f t="shared" si="1211"/>
        <v>0</v>
      </c>
      <c r="G7778" s="20">
        <f t="shared" si="1212"/>
        <v>1</v>
      </c>
      <c r="H7778" s="20">
        <f t="shared" si="1213"/>
        <v>24</v>
      </c>
      <c r="I7778" s="20">
        <f t="shared" si="1218"/>
        <v>21</v>
      </c>
      <c r="J7778" s="21">
        <f t="shared" si="1219"/>
        <v>39771</v>
      </c>
      <c r="K7778" s="21"/>
      <c r="L7778" s="21" t="str">
        <f t="shared" si="1214"/>
        <v>Wednesday</v>
      </c>
      <c r="M7778" s="20">
        <f t="shared" si="1215"/>
        <v>11</v>
      </c>
      <c r="N7778" s="19">
        <v>5688</v>
      </c>
      <c r="O7778" s="4">
        <f>MATCH(N7778-1,'Supply Data'!$K$12:$K$17)+1</f>
        <v>5</v>
      </c>
      <c r="P7778">
        <f>INDEX('Supply Data'!$L$12:$L$17,'Demand Data'!O7778)</f>
        <v>75</v>
      </c>
      <c r="R7778" t="str">
        <f t="shared" si="1216"/>
        <v>19-Nov-08 Wednesday 21</v>
      </c>
    </row>
    <row r="7779" spans="4:18" x14ac:dyDescent="0.35">
      <c r="D7779" s="21">
        <f t="shared" si="1217"/>
        <v>39771.874999981148</v>
      </c>
      <c r="E7779" s="21" t="b">
        <f t="shared" si="1210"/>
        <v>0</v>
      </c>
      <c r="F7779" s="21" t="b">
        <f t="shared" si="1211"/>
        <v>0</v>
      </c>
      <c r="G7779" s="20">
        <f t="shared" si="1212"/>
        <v>1</v>
      </c>
      <c r="H7779" s="20">
        <f t="shared" si="1213"/>
        <v>24</v>
      </c>
      <c r="I7779" s="20">
        <f t="shared" si="1218"/>
        <v>22</v>
      </c>
      <c r="J7779" s="21">
        <f t="shared" si="1219"/>
        <v>39771</v>
      </c>
      <c r="K7779" s="21"/>
      <c r="L7779" s="21" t="str">
        <f t="shared" si="1214"/>
        <v>Wednesday</v>
      </c>
      <c r="M7779" s="20">
        <f t="shared" si="1215"/>
        <v>11</v>
      </c>
      <c r="N7779" s="19">
        <v>5205</v>
      </c>
      <c r="O7779" s="4">
        <f>MATCH(N7779-1,'Supply Data'!$K$12:$K$17)+1</f>
        <v>5</v>
      </c>
      <c r="P7779">
        <f>INDEX('Supply Data'!$L$12:$L$17,'Demand Data'!O7779)</f>
        <v>75</v>
      </c>
      <c r="R7779" t="str">
        <f t="shared" si="1216"/>
        <v>19-Nov-08 Wednesday 22</v>
      </c>
    </row>
    <row r="7780" spans="4:18" x14ac:dyDescent="0.35">
      <c r="D7780" s="21">
        <f t="shared" si="1217"/>
        <v>39771.916666647812</v>
      </c>
      <c r="E7780" s="21" t="b">
        <f t="shared" si="1210"/>
        <v>0</v>
      </c>
      <c r="F7780" s="21" t="b">
        <f t="shared" si="1211"/>
        <v>0</v>
      </c>
      <c r="G7780" s="20">
        <f t="shared" si="1212"/>
        <v>1</v>
      </c>
      <c r="H7780" s="20">
        <f t="shared" si="1213"/>
        <v>24</v>
      </c>
      <c r="I7780" s="20">
        <f t="shared" si="1218"/>
        <v>23</v>
      </c>
      <c r="J7780" s="21">
        <f t="shared" si="1219"/>
        <v>39771</v>
      </c>
      <c r="K7780" s="21"/>
      <c r="L7780" s="21" t="str">
        <f t="shared" si="1214"/>
        <v>Wednesday</v>
      </c>
      <c r="M7780" s="20">
        <f t="shared" si="1215"/>
        <v>11</v>
      </c>
      <c r="N7780" s="19">
        <v>4675.5</v>
      </c>
      <c r="O7780" s="4">
        <f>MATCH(N7780-1,'Supply Data'!$K$12:$K$17)+1</f>
        <v>4</v>
      </c>
      <c r="P7780">
        <f>INDEX('Supply Data'!$L$12:$L$17,'Demand Data'!O7780)</f>
        <v>50</v>
      </c>
      <c r="R7780" t="str">
        <f t="shared" si="1216"/>
        <v>19-Nov-08 Wednesday 23</v>
      </c>
    </row>
    <row r="7781" spans="4:18" x14ac:dyDescent="0.35">
      <c r="D7781" s="21">
        <f t="shared" si="1217"/>
        <v>39771.958333314476</v>
      </c>
      <c r="E7781" s="21" t="b">
        <f t="shared" si="1210"/>
        <v>0</v>
      </c>
      <c r="F7781" s="21" t="b">
        <f t="shared" si="1211"/>
        <v>0</v>
      </c>
      <c r="G7781" s="20">
        <f t="shared" si="1212"/>
        <v>1</v>
      </c>
      <c r="H7781" s="20">
        <f t="shared" si="1213"/>
        <v>24</v>
      </c>
      <c r="I7781" s="20">
        <f t="shared" si="1218"/>
        <v>24</v>
      </c>
      <c r="J7781" s="21">
        <f t="shared" si="1219"/>
        <v>39771</v>
      </c>
      <c r="K7781" s="21"/>
      <c r="L7781" s="21" t="str">
        <f t="shared" si="1214"/>
        <v>Wednesday</v>
      </c>
      <c r="M7781" s="20">
        <f t="shared" si="1215"/>
        <v>11</v>
      </c>
      <c r="N7781" s="19">
        <v>4380</v>
      </c>
      <c r="O7781" s="4">
        <f>MATCH(N7781-1,'Supply Data'!$K$12:$K$17)+1</f>
        <v>4</v>
      </c>
      <c r="P7781">
        <f>INDEX('Supply Data'!$L$12:$L$17,'Demand Data'!O7781)</f>
        <v>50</v>
      </c>
      <c r="R7781" t="str">
        <f t="shared" si="1216"/>
        <v>19-Nov-08 Wednesday 24</v>
      </c>
    </row>
    <row r="7782" spans="4:18" x14ac:dyDescent="0.35">
      <c r="D7782" s="21">
        <f t="shared" si="1217"/>
        <v>39771.999999981141</v>
      </c>
      <c r="E7782" s="21" t="b">
        <f t="shared" si="1210"/>
        <v>0</v>
      </c>
      <c r="F7782" s="21" t="b">
        <f t="shared" si="1211"/>
        <v>0</v>
      </c>
      <c r="G7782" s="20">
        <f t="shared" si="1212"/>
        <v>1</v>
      </c>
      <c r="H7782" s="20">
        <f t="shared" si="1213"/>
        <v>24</v>
      </c>
      <c r="I7782" s="20">
        <f t="shared" si="1218"/>
        <v>1</v>
      </c>
      <c r="J7782" s="21">
        <f t="shared" si="1219"/>
        <v>39772</v>
      </c>
      <c r="K7782" s="21"/>
      <c r="L7782" s="21" t="str">
        <f t="shared" si="1214"/>
        <v>Thursday</v>
      </c>
      <c r="M7782" s="20">
        <f t="shared" si="1215"/>
        <v>11</v>
      </c>
      <c r="N7782" s="19">
        <v>4305</v>
      </c>
      <c r="O7782" s="4">
        <f>MATCH(N7782-1,'Supply Data'!$K$12:$K$17)+1</f>
        <v>4</v>
      </c>
      <c r="P7782">
        <f>INDEX('Supply Data'!$L$12:$L$17,'Demand Data'!O7782)</f>
        <v>50</v>
      </c>
      <c r="R7782" t="str">
        <f t="shared" si="1216"/>
        <v>20-Nov-08 Thursday 1</v>
      </c>
    </row>
    <row r="7783" spans="4:18" x14ac:dyDescent="0.35">
      <c r="D7783" s="21">
        <f t="shared" si="1217"/>
        <v>39772.041666647805</v>
      </c>
      <c r="E7783" s="21" t="b">
        <f t="shared" si="1210"/>
        <v>0</v>
      </c>
      <c r="F7783" s="21" t="b">
        <f t="shared" si="1211"/>
        <v>0</v>
      </c>
      <c r="G7783" s="20">
        <f t="shared" si="1212"/>
        <v>1</v>
      </c>
      <c r="H7783" s="20">
        <f t="shared" si="1213"/>
        <v>24</v>
      </c>
      <c r="I7783" s="20">
        <f t="shared" si="1218"/>
        <v>2</v>
      </c>
      <c r="J7783" s="21">
        <f t="shared" si="1219"/>
        <v>39772</v>
      </c>
      <c r="K7783" s="21"/>
      <c r="L7783" s="21" t="str">
        <f t="shared" si="1214"/>
        <v>Thursday</v>
      </c>
      <c r="M7783" s="20">
        <f t="shared" si="1215"/>
        <v>11</v>
      </c>
      <c r="N7783" s="19">
        <v>4249.5</v>
      </c>
      <c r="O7783" s="4">
        <f>MATCH(N7783-1,'Supply Data'!$K$12:$K$17)+1</f>
        <v>4</v>
      </c>
      <c r="P7783">
        <f>INDEX('Supply Data'!$L$12:$L$17,'Demand Data'!O7783)</f>
        <v>50</v>
      </c>
      <c r="R7783" t="str">
        <f t="shared" si="1216"/>
        <v>20-Nov-08 Thursday 2</v>
      </c>
    </row>
    <row r="7784" spans="4:18" x14ac:dyDescent="0.35">
      <c r="D7784" s="21">
        <f t="shared" si="1217"/>
        <v>39772.083333314469</v>
      </c>
      <c r="E7784" s="21" t="b">
        <f t="shared" si="1210"/>
        <v>0</v>
      </c>
      <c r="F7784" s="21" t="b">
        <f t="shared" si="1211"/>
        <v>0</v>
      </c>
      <c r="G7784" s="20">
        <f t="shared" si="1212"/>
        <v>1</v>
      </c>
      <c r="H7784" s="20">
        <f t="shared" si="1213"/>
        <v>24</v>
      </c>
      <c r="I7784" s="20">
        <f t="shared" si="1218"/>
        <v>3</v>
      </c>
      <c r="J7784" s="21">
        <f t="shared" si="1219"/>
        <v>39772</v>
      </c>
      <c r="K7784" s="21"/>
      <c r="L7784" s="21" t="str">
        <f t="shared" si="1214"/>
        <v>Thursday</v>
      </c>
      <c r="M7784" s="20">
        <f t="shared" si="1215"/>
        <v>11</v>
      </c>
      <c r="N7784" s="19">
        <v>4162.5</v>
      </c>
      <c r="O7784" s="4">
        <f>MATCH(N7784-1,'Supply Data'!$K$12:$K$17)+1</f>
        <v>4</v>
      </c>
      <c r="P7784">
        <f>INDEX('Supply Data'!$L$12:$L$17,'Demand Data'!O7784)</f>
        <v>50</v>
      </c>
      <c r="R7784" t="str">
        <f t="shared" si="1216"/>
        <v>20-Nov-08 Thursday 3</v>
      </c>
    </row>
    <row r="7785" spans="4:18" x14ac:dyDescent="0.35">
      <c r="D7785" s="21">
        <f t="shared" si="1217"/>
        <v>39772.124999981133</v>
      </c>
      <c r="E7785" s="21" t="b">
        <f t="shared" si="1210"/>
        <v>0</v>
      </c>
      <c r="F7785" s="21" t="b">
        <f t="shared" si="1211"/>
        <v>0</v>
      </c>
      <c r="G7785" s="20">
        <f t="shared" si="1212"/>
        <v>1</v>
      </c>
      <c r="H7785" s="20">
        <f t="shared" si="1213"/>
        <v>24</v>
      </c>
      <c r="I7785" s="20">
        <f t="shared" si="1218"/>
        <v>4</v>
      </c>
      <c r="J7785" s="21">
        <f t="shared" si="1219"/>
        <v>39772</v>
      </c>
      <c r="K7785" s="21"/>
      <c r="L7785" s="21" t="str">
        <f t="shared" si="1214"/>
        <v>Thursday</v>
      </c>
      <c r="M7785" s="20">
        <f t="shared" si="1215"/>
        <v>11</v>
      </c>
      <c r="N7785" s="19">
        <v>4174.5</v>
      </c>
      <c r="O7785" s="4">
        <f>MATCH(N7785-1,'Supply Data'!$K$12:$K$17)+1</f>
        <v>4</v>
      </c>
      <c r="P7785">
        <f>INDEX('Supply Data'!$L$12:$L$17,'Demand Data'!O7785)</f>
        <v>50</v>
      </c>
      <c r="R7785" t="str">
        <f t="shared" si="1216"/>
        <v>20-Nov-08 Thursday 4</v>
      </c>
    </row>
    <row r="7786" spans="4:18" x14ac:dyDescent="0.35">
      <c r="D7786" s="21">
        <f t="shared" si="1217"/>
        <v>39772.166666647798</v>
      </c>
      <c r="E7786" s="21" t="b">
        <f t="shared" si="1210"/>
        <v>0</v>
      </c>
      <c r="F7786" s="21" t="b">
        <f t="shared" si="1211"/>
        <v>0</v>
      </c>
      <c r="G7786" s="20">
        <f t="shared" si="1212"/>
        <v>1</v>
      </c>
      <c r="H7786" s="20">
        <f t="shared" si="1213"/>
        <v>24</v>
      </c>
      <c r="I7786" s="20">
        <f t="shared" si="1218"/>
        <v>5</v>
      </c>
      <c r="J7786" s="21">
        <f t="shared" si="1219"/>
        <v>39772</v>
      </c>
      <c r="K7786" s="21"/>
      <c r="L7786" s="21" t="str">
        <f t="shared" si="1214"/>
        <v>Thursday</v>
      </c>
      <c r="M7786" s="20">
        <f t="shared" si="1215"/>
        <v>11</v>
      </c>
      <c r="N7786" s="19">
        <v>4315.5</v>
      </c>
      <c r="O7786" s="4">
        <f>MATCH(N7786-1,'Supply Data'!$K$12:$K$17)+1</f>
        <v>4</v>
      </c>
      <c r="P7786">
        <f>INDEX('Supply Data'!$L$12:$L$17,'Demand Data'!O7786)</f>
        <v>50</v>
      </c>
      <c r="R7786" t="str">
        <f t="shared" si="1216"/>
        <v>20-Nov-08 Thursday 5</v>
      </c>
    </row>
    <row r="7787" spans="4:18" x14ac:dyDescent="0.35">
      <c r="D7787" s="21">
        <f t="shared" si="1217"/>
        <v>39772.208333314462</v>
      </c>
      <c r="E7787" s="21" t="b">
        <f t="shared" si="1210"/>
        <v>0</v>
      </c>
      <c r="F7787" s="21" t="b">
        <f t="shared" si="1211"/>
        <v>0</v>
      </c>
      <c r="G7787" s="20">
        <f t="shared" si="1212"/>
        <v>1</v>
      </c>
      <c r="H7787" s="20">
        <f t="shared" si="1213"/>
        <v>24</v>
      </c>
      <c r="I7787" s="20">
        <f t="shared" si="1218"/>
        <v>6</v>
      </c>
      <c r="J7787" s="21">
        <f t="shared" si="1219"/>
        <v>39772</v>
      </c>
      <c r="K7787" s="21"/>
      <c r="L7787" s="21" t="str">
        <f t="shared" si="1214"/>
        <v>Thursday</v>
      </c>
      <c r="M7787" s="20">
        <f t="shared" si="1215"/>
        <v>11</v>
      </c>
      <c r="N7787" s="19">
        <v>4383</v>
      </c>
      <c r="O7787" s="4">
        <f>MATCH(N7787-1,'Supply Data'!$K$12:$K$17)+1</f>
        <v>4</v>
      </c>
      <c r="P7787">
        <f>INDEX('Supply Data'!$L$12:$L$17,'Demand Data'!O7787)</f>
        <v>50</v>
      </c>
      <c r="R7787" t="str">
        <f t="shared" si="1216"/>
        <v>20-Nov-08 Thursday 6</v>
      </c>
    </row>
    <row r="7788" spans="4:18" x14ac:dyDescent="0.35">
      <c r="D7788" s="21">
        <f t="shared" si="1217"/>
        <v>39772.249999981126</v>
      </c>
      <c r="E7788" s="21" t="b">
        <f t="shared" si="1210"/>
        <v>0</v>
      </c>
      <c r="F7788" s="21" t="b">
        <f t="shared" si="1211"/>
        <v>0</v>
      </c>
      <c r="G7788" s="20">
        <f t="shared" si="1212"/>
        <v>1</v>
      </c>
      <c r="H7788" s="20">
        <f t="shared" si="1213"/>
        <v>24</v>
      </c>
      <c r="I7788" s="20">
        <f t="shared" si="1218"/>
        <v>7</v>
      </c>
      <c r="J7788" s="21">
        <f t="shared" si="1219"/>
        <v>39772</v>
      </c>
      <c r="K7788" s="21"/>
      <c r="L7788" s="21" t="str">
        <f t="shared" si="1214"/>
        <v>Thursday</v>
      </c>
      <c r="M7788" s="20">
        <f t="shared" si="1215"/>
        <v>11</v>
      </c>
      <c r="N7788" s="19">
        <v>4447.5</v>
      </c>
      <c r="O7788" s="4">
        <f>MATCH(N7788-1,'Supply Data'!$K$12:$K$17)+1</f>
        <v>4</v>
      </c>
      <c r="P7788">
        <f>INDEX('Supply Data'!$L$12:$L$17,'Demand Data'!O7788)</f>
        <v>50</v>
      </c>
      <c r="R7788" t="str">
        <f t="shared" si="1216"/>
        <v>20-Nov-08 Thursday 7</v>
      </c>
    </row>
    <row r="7789" spans="4:18" x14ac:dyDescent="0.35">
      <c r="D7789" s="21">
        <f t="shared" si="1217"/>
        <v>39772.29166664779</v>
      </c>
      <c r="E7789" s="21" t="b">
        <f t="shared" si="1210"/>
        <v>0</v>
      </c>
      <c r="F7789" s="21" t="b">
        <f t="shared" si="1211"/>
        <v>0</v>
      </c>
      <c r="G7789" s="20">
        <f t="shared" si="1212"/>
        <v>1</v>
      </c>
      <c r="H7789" s="20">
        <f t="shared" si="1213"/>
        <v>24</v>
      </c>
      <c r="I7789" s="20">
        <f t="shared" si="1218"/>
        <v>8</v>
      </c>
      <c r="J7789" s="21">
        <f t="shared" si="1219"/>
        <v>39772</v>
      </c>
      <c r="K7789" s="21"/>
      <c r="L7789" s="21" t="str">
        <f t="shared" si="1214"/>
        <v>Thursday</v>
      </c>
      <c r="M7789" s="20">
        <f t="shared" si="1215"/>
        <v>11</v>
      </c>
      <c r="N7789" s="19">
        <v>4921.5</v>
      </c>
      <c r="O7789" s="4">
        <f>MATCH(N7789-1,'Supply Data'!$K$12:$K$17)+1</f>
        <v>5</v>
      </c>
      <c r="P7789">
        <f>INDEX('Supply Data'!$L$12:$L$17,'Demand Data'!O7789)</f>
        <v>75</v>
      </c>
      <c r="R7789" t="str">
        <f t="shared" si="1216"/>
        <v>20-Nov-08 Thursday 8</v>
      </c>
    </row>
    <row r="7790" spans="4:18" x14ac:dyDescent="0.35">
      <c r="D7790" s="21">
        <f t="shared" si="1217"/>
        <v>39772.333333314455</v>
      </c>
      <c r="E7790" s="21" t="b">
        <f t="shared" si="1210"/>
        <v>0</v>
      </c>
      <c r="F7790" s="21" t="b">
        <f t="shared" si="1211"/>
        <v>0</v>
      </c>
      <c r="G7790" s="20">
        <f t="shared" si="1212"/>
        <v>1</v>
      </c>
      <c r="H7790" s="20">
        <f t="shared" si="1213"/>
        <v>24</v>
      </c>
      <c r="I7790" s="20">
        <f t="shared" si="1218"/>
        <v>9</v>
      </c>
      <c r="J7790" s="21">
        <f t="shared" si="1219"/>
        <v>39772</v>
      </c>
      <c r="K7790" s="21"/>
      <c r="L7790" s="21" t="str">
        <f t="shared" si="1214"/>
        <v>Thursday</v>
      </c>
      <c r="M7790" s="20">
        <f t="shared" si="1215"/>
        <v>11</v>
      </c>
      <c r="N7790" s="19">
        <v>5479.5</v>
      </c>
      <c r="O7790" s="4">
        <f>MATCH(N7790-1,'Supply Data'!$K$12:$K$17)+1</f>
        <v>5</v>
      </c>
      <c r="P7790">
        <f>INDEX('Supply Data'!$L$12:$L$17,'Demand Data'!O7790)</f>
        <v>75</v>
      </c>
      <c r="R7790" t="str">
        <f t="shared" si="1216"/>
        <v>20-Nov-08 Thursday 9</v>
      </c>
    </row>
    <row r="7791" spans="4:18" x14ac:dyDescent="0.35">
      <c r="D7791" s="21">
        <f t="shared" si="1217"/>
        <v>39772.374999981119</v>
      </c>
      <c r="E7791" s="21" t="b">
        <f t="shared" si="1210"/>
        <v>0</v>
      </c>
      <c r="F7791" s="21" t="b">
        <f t="shared" si="1211"/>
        <v>0</v>
      </c>
      <c r="G7791" s="20">
        <f t="shared" si="1212"/>
        <v>1</v>
      </c>
      <c r="H7791" s="20">
        <f t="shared" si="1213"/>
        <v>24</v>
      </c>
      <c r="I7791" s="20">
        <f t="shared" si="1218"/>
        <v>10</v>
      </c>
      <c r="J7791" s="21">
        <f t="shared" si="1219"/>
        <v>39772</v>
      </c>
      <c r="K7791" s="21"/>
      <c r="L7791" s="21" t="str">
        <f t="shared" si="1214"/>
        <v>Thursday</v>
      </c>
      <c r="M7791" s="20">
        <f t="shared" si="1215"/>
        <v>11</v>
      </c>
      <c r="N7791" s="19">
        <v>5761.5</v>
      </c>
      <c r="O7791" s="4">
        <f>MATCH(N7791-1,'Supply Data'!$K$12:$K$17)+1</f>
        <v>5</v>
      </c>
      <c r="P7791">
        <f>INDEX('Supply Data'!$L$12:$L$17,'Demand Data'!O7791)</f>
        <v>75</v>
      </c>
      <c r="R7791" t="str">
        <f t="shared" si="1216"/>
        <v>20-Nov-08 Thursday 10</v>
      </c>
    </row>
    <row r="7792" spans="4:18" x14ac:dyDescent="0.35">
      <c r="D7792" s="21">
        <f t="shared" si="1217"/>
        <v>39772.416666647783</v>
      </c>
      <c r="E7792" s="21" t="b">
        <f t="shared" si="1210"/>
        <v>0</v>
      </c>
      <c r="F7792" s="21" t="b">
        <f t="shared" si="1211"/>
        <v>0</v>
      </c>
      <c r="G7792" s="20">
        <f t="shared" si="1212"/>
        <v>1</v>
      </c>
      <c r="H7792" s="20">
        <f t="shared" si="1213"/>
        <v>24</v>
      </c>
      <c r="I7792" s="20">
        <f t="shared" si="1218"/>
        <v>11</v>
      </c>
      <c r="J7792" s="21">
        <f t="shared" si="1219"/>
        <v>39772</v>
      </c>
      <c r="K7792" s="21"/>
      <c r="L7792" s="21" t="str">
        <f t="shared" si="1214"/>
        <v>Thursday</v>
      </c>
      <c r="M7792" s="20">
        <f t="shared" si="1215"/>
        <v>11</v>
      </c>
      <c r="N7792" s="19">
        <v>5988</v>
      </c>
      <c r="O7792" s="4">
        <f>MATCH(N7792-1,'Supply Data'!$K$12:$K$17)+1</f>
        <v>5</v>
      </c>
      <c r="P7792">
        <f>INDEX('Supply Data'!$L$12:$L$17,'Demand Data'!O7792)</f>
        <v>75</v>
      </c>
      <c r="R7792" t="str">
        <f t="shared" si="1216"/>
        <v>20-Nov-08 Thursday 11</v>
      </c>
    </row>
    <row r="7793" spans="4:18" x14ac:dyDescent="0.35">
      <c r="D7793" s="21">
        <f t="shared" si="1217"/>
        <v>39772.458333314447</v>
      </c>
      <c r="E7793" s="21" t="b">
        <f t="shared" si="1210"/>
        <v>0</v>
      </c>
      <c r="F7793" s="21" t="b">
        <f t="shared" si="1211"/>
        <v>0</v>
      </c>
      <c r="G7793" s="20">
        <f t="shared" si="1212"/>
        <v>1</v>
      </c>
      <c r="H7793" s="20">
        <f t="shared" si="1213"/>
        <v>24</v>
      </c>
      <c r="I7793" s="20">
        <f t="shared" si="1218"/>
        <v>12</v>
      </c>
      <c r="J7793" s="21">
        <f t="shared" si="1219"/>
        <v>39772</v>
      </c>
      <c r="K7793" s="21"/>
      <c r="L7793" s="21" t="str">
        <f t="shared" si="1214"/>
        <v>Thursday</v>
      </c>
      <c r="M7793" s="20">
        <f t="shared" si="1215"/>
        <v>11</v>
      </c>
      <c r="N7793" s="19">
        <v>5770.5</v>
      </c>
      <c r="O7793" s="4">
        <f>MATCH(N7793-1,'Supply Data'!$K$12:$K$17)+1</f>
        <v>5</v>
      </c>
      <c r="P7793">
        <f>INDEX('Supply Data'!$L$12:$L$17,'Demand Data'!O7793)</f>
        <v>75</v>
      </c>
      <c r="R7793" t="str">
        <f t="shared" si="1216"/>
        <v>20-Nov-08 Thursday 12</v>
      </c>
    </row>
    <row r="7794" spans="4:18" x14ac:dyDescent="0.35">
      <c r="D7794" s="21">
        <f t="shared" si="1217"/>
        <v>39772.499999981112</v>
      </c>
      <c r="E7794" s="21" t="b">
        <f t="shared" si="1210"/>
        <v>0</v>
      </c>
      <c r="F7794" s="21" t="b">
        <f t="shared" si="1211"/>
        <v>0</v>
      </c>
      <c r="G7794" s="20">
        <f t="shared" si="1212"/>
        <v>1</v>
      </c>
      <c r="H7794" s="20">
        <f t="shared" si="1213"/>
        <v>24</v>
      </c>
      <c r="I7794" s="20">
        <f t="shared" si="1218"/>
        <v>13</v>
      </c>
      <c r="J7794" s="21">
        <f t="shared" si="1219"/>
        <v>39772</v>
      </c>
      <c r="K7794" s="21"/>
      <c r="L7794" s="21" t="str">
        <f t="shared" si="1214"/>
        <v>Thursday</v>
      </c>
      <c r="M7794" s="20">
        <f t="shared" si="1215"/>
        <v>11</v>
      </c>
      <c r="N7794" s="19">
        <v>5829</v>
      </c>
      <c r="O7794" s="4">
        <f>MATCH(N7794-1,'Supply Data'!$K$12:$K$17)+1</f>
        <v>5</v>
      </c>
      <c r="P7794">
        <f>INDEX('Supply Data'!$L$12:$L$17,'Demand Data'!O7794)</f>
        <v>75</v>
      </c>
      <c r="R7794" t="str">
        <f t="shared" si="1216"/>
        <v>20-Nov-08 Thursday 13</v>
      </c>
    </row>
    <row r="7795" spans="4:18" x14ac:dyDescent="0.35">
      <c r="D7795" s="21">
        <f t="shared" si="1217"/>
        <v>39772.541666647776</v>
      </c>
      <c r="E7795" s="21" t="b">
        <f t="shared" si="1210"/>
        <v>0</v>
      </c>
      <c r="F7795" s="21" t="b">
        <f t="shared" si="1211"/>
        <v>0</v>
      </c>
      <c r="G7795" s="20">
        <f t="shared" si="1212"/>
        <v>1</v>
      </c>
      <c r="H7795" s="20">
        <f t="shared" si="1213"/>
        <v>24</v>
      </c>
      <c r="I7795" s="20">
        <f t="shared" si="1218"/>
        <v>14</v>
      </c>
      <c r="J7795" s="21">
        <f t="shared" si="1219"/>
        <v>39772</v>
      </c>
      <c r="K7795" s="21"/>
      <c r="L7795" s="21" t="str">
        <f t="shared" si="1214"/>
        <v>Thursday</v>
      </c>
      <c r="M7795" s="20">
        <f t="shared" si="1215"/>
        <v>11</v>
      </c>
      <c r="N7795" s="19">
        <v>5911.5</v>
      </c>
      <c r="O7795" s="4">
        <f>MATCH(N7795-1,'Supply Data'!$K$12:$K$17)+1</f>
        <v>5</v>
      </c>
      <c r="P7795">
        <f>INDEX('Supply Data'!$L$12:$L$17,'Demand Data'!O7795)</f>
        <v>75</v>
      </c>
      <c r="R7795" t="str">
        <f t="shared" si="1216"/>
        <v>20-Nov-08 Thursday 14</v>
      </c>
    </row>
    <row r="7796" spans="4:18" x14ac:dyDescent="0.35">
      <c r="D7796" s="21">
        <f t="shared" si="1217"/>
        <v>39772.58333331444</v>
      </c>
      <c r="E7796" s="21" t="b">
        <f t="shared" si="1210"/>
        <v>0</v>
      </c>
      <c r="F7796" s="21" t="b">
        <f t="shared" si="1211"/>
        <v>0</v>
      </c>
      <c r="G7796" s="20">
        <f t="shared" si="1212"/>
        <v>1</v>
      </c>
      <c r="H7796" s="20">
        <f t="shared" si="1213"/>
        <v>24</v>
      </c>
      <c r="I7796" s="20">
        <f t="shared" si="1218"/>
        <v>15</v>
      </c>
      <c r="J7796" s="21">
        <f t="shared" si="1219"/>
        <v>39772</v>
      </c>
      <c r="K7796" s="21"/>
      <c r="L7796" s="21" t="str">
        <f t="shared" si="1214"/>
        <v>Thursday</v>
      </c>
      <c r="M7796" s="20">
        <f t="shared" si="1215"/>
        <v>11</v>
      </c>
      <c r="N7796" s="19">
        <v>5793</v>
      </c>
      <c r="O7796" s="4">
        <f>MATCH(N7796-1,'Supply Data'!$K$12:$K$17)+1</f>
        <v>5</v>
      </c>
      <c r="P7796">
        <f>INDEX('Supply Data'!$L$12:$L$17,'Demand Data'!O7796)</f>
        <v>75</v>
      </c>
      <c r="R7796" t="str">
        <f t="shared" si="1216"/>
        <v>20-Nov-08 Thursday 15</v>
      </c>
    </row>
    <row r="7797" spans="4:18" x14ac:dyDescent="0.35">
      <c r="D7797" s="21">
        <f t="shared" si="1217"/>
        <v>39772.624999981104</v>
      </c>
      <c r="E7797" s="21" t="b">
        <f t="shared" si="1210"/>
        <v>0</v>
      </c>
      <c r="F7797" s="21" t="b">
        <f t="shared" si="1211"/>
        <v>0</v>
      </c>
      <c r="G7797" s="20">
        <f t="shared" si="1212"/>
        <v>1</v>
      </c>
      <c r="H7797" s="20">
        <f t="shared" si="1213"/>
        <v>24</v>
      </c>
      <c r="I7797" s="20">
        <f t="shared" si="1218"/>
        <v>16</v>
      </c>
      <c r="J7797" s="21">
        <f t="shared" si="1219"/>
        <v>39772</v>
      </c>
      <c r="K7797" s="21"/>
      <c r="L7797" s="21" t="str">
        <f t="shared" si="1214"/>
        <v>Thursday</v>
      </c>
      <c r="M7797" s="20">
        <f t="shared" si="1215"/>
        <v>11</v>
      </c>
      <c r="N7797" s="19">
        <v>5794.5</v>
      </c>
      <c r="O7797" s="4">
        <f>MATCH(N7797-1,'Supply Data'!$K$12:$K$17)+1</f>
        <v>5</v>
      </c>
      <c r="P7797">
        <f>INDEX('Supply Data'!$L$12:$L$17,'Demand Data'!O7797)</f>
        <v>75</v>
      </c>
      <c r="R7797" t="str">
        <f t="shared" si="1216"/>
        <v>20-Nov-08 Thursday 16</v>
      </c>
    </row>
    <row r="7798" spans="4:18" x14ac:dyDescent="0.35">
      <c r="D7798" s="21">
        <f t="shared" si="1217"/>
        <v>39772.666666647769</v>
      </c>
      <c r="E7798" s="21" t="b">
        <f t="shared" si="1210"/>
        <v>0</v>
      </c>
      <c r="F7798" s="21" t="b">
        <f t="shared" si="1211"/>
        <v>0</v>
      </c>
      <c r="G7798" s="20">
        <f t="shared" si="1212"/>
        <v>1</v>
      </c>
      <c r="H7798" s="20">
        <f t="shared" si="1213"/>
        <v>24</v>
      </c>
      <c r="I7798" s="20">
        <f t="shared" si="1218"/>
        <v>17</v>
      </c>
      <c r="J7798" s="21">
        <f t="shared" si="1219"/>
        <v>39772</v>
      </c>
      <c r="K7798" s="21"/>
      <c r="L7798" s="21" t="str">
        <f t="shared" si="1214"/>
        <v>Thursday</v>
      </c>
      <c r="M7798" s="20">
        <f t="shared" si="1215"/>
        <v>11</v>
      </c>
      <c r="N7798" s="19">
        <v>5767.5</v>
      </c>
      <c r="O7798" s="4">
        <f>MATCH(N7798-1,'Supply Data'!$K$12:$K$17)+1</f>
        <v>5</v>
      </c>
      <c r="P7798">
        <f>INDEX('Supply Data'!$L$12:$L$17,'Demand Data'!O7798)</f>
        <v>75</v>
      </c>
      <c r="R7798" t="str">
        <f t="shared" si="1216"/>
        <v>20-Nov-08 Thursday 17</v>
      </c>
    </row>
    <row r="7799" spans="4:18" x14ac:dyDescent="0.35">
      <c r="D7799" s="21">
        <f t="shared" si="1217"/>
        <v>39772.708333314433</v>
      </c>
      <c r="E7799" s="21" t="b">
        <f t="shared" si="1210"/>
        <v>0</v>
      </c>
      <c r="F7799" s="21" t="b">
        <f t="shared" si="1211"/>
        <v>0</v>
      </c>
      <c r="G7799" s="20">
        <f t="shared" si="1212"/>
        <v>1</v>
      </c>
      <c r="H7799" s="20">
        <f t="shared" si="1213"/>
        <v>24</v>
      </c>
      <c r="I7799" s="20">
        <f t="shared" si="1218"/>
        <v>18</v>
      </c>
      <c r="J7799" s="21">
        <f t="shared" si="1219"/>
        <v>39772</v>
      </c>
      <c r="K7799" s="21"/>
      <c r="L7799" s="21" t="str">
        <f t="shared" si="1214"/>
        <v>Thursday</v>
      </c>
      <c r="M7799" s="20">
        <f t="shared" si="1215"/>
        <v>11</v>
      </c>
      <c r="N7799" s="19">
        <v>6318</v>
      </c>
      <c r="O7799" s="4">
        <f>MATCH(N7799-1,'Supply Data'!$K$12:$K$17)+1</f>
        <v>6</v>
      </c>
      <c r="P7799">
        <f>INDEX('Supply Data'!$L$12:$L$17,'Demand Data'!O7799)</f>
        <v>90</v>
      </c>
      <c r="R7799" t="str">
        <f t="shared" si="1216"/>
        <v>20-Nov-08 Thursday 18</v>
      </c>
    </row>
    <row r="7800" spans="4:18" x14ac:dyDescent="0.35">
      <c r="D7800" s="21">
        <f t="shared" si="1217"/>
        <v>39772.749999981097</v>
      </c>
      <c r="E7800" s="21" t="b">
        <f t="shared" si="1210"/>
        <v>0</v>
      </c>
      <c r="F7800" s="21" t="b">
        <f t="shared" si="1211"/>
        <v>0</v>
      </c>
      <c r="G7800" s="20">
        <f t="shared" si="1212"/>
        <v>1</v>
      </c>
      <c r="H7800" s="20">
        <f t="shared" si="1213"/>
        <v>24</v>
      </c>
      <c r="I7800" s="20">
        <f t="shared" si="1218"/>
        <v>19</v>
      </c>
      <c r="J7800" s="21">
        <f t="shared" si="1219"/>
        <v>39772</v>
      </c>
      <c r="K7800" s="21"/>
      <c r="L7800" s="21" t="str">
        <f t="shared" si="1214"/>
        <v>Thursday</v>
      </c>
      <c r="M7800" s="20">
        <f t="shared" si="1215"/>
        <v>11</v>
      </c>
      <c r="N7800" s="19">
        <v>6073.5</v>
      </c>
      <c r="O7800" s="4">
        <f>MATCH(N7800-1,'Supply Data'!$K$12:$K$17)+1</f>
        <v>5</v>
      </c>
      <c r="P7800">
        <f>INDEX('Supply Data'!$L$12:$L$17,'Demand Data'!O7800)</f>
        <v>75</v>
      </c>
      <c r="R7800" t="str">
        <f t="shared" si="1216"/>
        <v>20-Nov-08 Thursday 19</v>
      </c>
    </row>
    <row r="7801" spans="4:18" x14ac:dyDescent="0.35">
      <c r="D7801" s="21">
        <f t="shared" si="1217"/>
        <v>39772.791666647761</v>
      </c>
      <c r="E7801" s="21" t="b">
        <f t="shared" si="1210"/>
        <v>0</v>
      </c>
      <c r="F7801" s="21" t="b">
        <f t="shared" si="1211"/>
        <v>0</v>
      </c>
      <c r="G7801" s="20">
        <f t="shared" si="1212"/>
        <v>1</v>
      </c>
      <c r="H7801" s="20">
        <f t="shared" si="1213"/>
        <v>24</v>
      </c>
      <c r="I7801" s="20">
        <f t="shared" si="1218"/>
        <v>20</v>
      </c>
      <c r="J7801" s="21">
        <f t="shared" si="1219"/>
        <v>39772</v>
      </c>
      <c r="K7801" s="21"/>
      <c r="L7801" s="21" t="str">
        <f t="shared" si="1214"/>
        <v>Thursday</v>
      </c>
      <c r="M7801" s="20">
        <f t="shared" si="1215"/>
        <v>11</v>
      </c>
      <c r="N7801" s="19">
        <v>5899.5</v>
      </c>
      <c r="O7801" s="4">
        <f>MATCH(N7801-1,'Supply Data'!$K$12:$K$17)+1</f>
        <v>5</v>
      </c>
      <c r="P7801">
        <f>INDEX('Supply Data'!$L$12:$L$17,'Demand Data'!O7801)</f>
        <v>75</v>
      </c>
      <c r="R7801" t="str">
        <f t="shared" si="1216"/>
        <v>20-Nov-08 Thursday 20</v>
      </c>
    </row>
    <row r="7802" spans="4:18" x14ac:dyDescent="0.35">
      <c r="D7802" s="21">
        <f t="shared" si="1217"/>
        <v>39772.833333314426</v>
      </c>
      <c r="E7802" s="21" t="b">
        <f t="shared" si="1210"/>
        <v>0</v>
      </c>
      <c r="F7802" s="21" t="b">
        <f t="shared" si="1211"/>
        <v>0</v>
      </c>
      <c r="G7802" s="20">
        <f t="shared" si="1212"/>
        <v>1</v>
      </c>
      <c r="H7802" s="20">
        <f t="shared" si="1213"/>
        <v>24</v>
      </c>
      <c r="I7802" s="20">
        <f t="shared" si="1218"/>
        <v>21</v>
      </c>
      <c r="J7802" s="21">
        <f t="shared" si="1219"/>
        <v>39772</v>
      </c>
      <c r="K7802" s="21"/>
      <c r="L7802" s="21" t="str">
        <f t="shared" si="1214"/>
        <v>Thursday</v>
      </c>
      <c r="M7802" s="20">
        <f t="shared" si="1215"/>
        <v>11</v>
      </c>
      <c r="N7802" s="19">
        <v>5688</v>
      </c>
      <c r="O7802" s="4">
        <f>MATCH(N7802-1,'Supply Data'!$K$12:$K$17)+1</f>
        <v>5</v>
      </c>
      <c r="P7802">
        <f>INDEX('Supply Data'!$L$12:$L$17,'Demand Data'!O7802)</f>
        <v>75</v>
      </c>
      <c r="R7802" t="str">
        <f t="shared" si="1216"/>
        <v>20-Nov-08 Thursday 21</v>
      </c>
    </row>
    <row r="7803" spans="4:18" x14ac:dyDescent="0.35">
      <c r="D7803" s="21">
        <f t="shared" si="1217"/>
        <v>39772.87499998109</v>
      </c>
      <c r="E7803" s="21" t="b">
        <f t="shared" si="1210"/>
        <v>0</v>
      </c>
      <c r="F7803" s="21" t="b">
        <f t="shared" si="1211"/>
        <v>0</v>
      </c>
      <c r="G7803" s="20">
        <f t="shared" si="1212"/>
        <v>1</v>
      </c>
      <c r="H7803" s="20">
        <f t="shared" si="1213"/>
        <v>24</v>
      </c>
      <c r="I7803" s="20">
        <f t="shared" si="1218"/>
        <v>22</v>
      </c>
      <c r="J7803" s="21">
        <f t="shared" si="1219"/>
        <v>39772</v>
      </c>
      <c r="K7803" s="21"/>
      <c r="L7803" s="21" t="str">
        <f t="shared" si="1214"/>
        <v>Thursday</v>
      </c>
      <c r="M7803" s="20">
        <f t="shared" si="1215"/>
        <v>11</v>
      </c>
      <c r="N7803" s="19">
        <v>5205</v>
      </c>
      <c r="O7803" s="4">
        <f>MATCH(N7803-1,'Supply Data'!$K$12:$K$17)+1</f>
        <v>5</v>
      </c>
      <c r="P7803">
        <f>INDEX('Supply Data'!$L$12:$L$17,'Demand Data'!O7803)</f>
        <v>75</v>
      </c>
      <c r="R7803" t="str">
        <f t="shared" si="1216"/>
        <v>20-Nov-08 Thursday 22</v>
      </c>
    </row>
    <row r="7804" spans="4:18" x14ac:dyDescent="0.35">
      <c r="D7804" s="21">
        <f t="shared" si="1217"/>
        <v>39772.916666647754</v>
      </c>
      <c r="E7804" s="21" t="b">
        <f t="shared" si="1210"/>
        <v>0</v>
      </c>
      <c r="F7804" s="21" t="b">
        <f t="shared" si="1211"/>
        <v>0</v>
      </c>
      <c r="G7804" s="20">
        <f t="shared" si="1212"/>
        <v>1</v>
      </c>
      <c r="H7804" s="20">
        <f t="shared" si="1213"/>
        <v>24</v>
      </c>
      <c r="I7804" s="20">
        <f t="shared" si="1218"/>
        <v>23</v>
      </c>
      <c r="J7804" s="21">
        <f t="shared" si="1219"/>
        <v>39772</v>
      </c>
      <c r="K7804" s="21"/>
      <c r="L7804" s="21" t="str">
        <f t="shared" si="1214"/>
        <v>Thursday</v>
      </c>
      <c r="M7804" s="20">
        <f t="shared" si="1215"/>
        <v>11</v>
      </c>
      <c r="N7804" s="19">
        <v>4675.5</v>
      </c>
      <c r="O7804" s="4">
        <f>MATCH(N7804-1,'Supply Data'!$K$12:$K$17)+1</f>
        <v>4</v>
      </c>
      <c r="P7804">
        <f>INDEX('Supply Data'!$L$12:$L$17,'Demand Data'!O7804)</f>
        <v>50</v>
      </c>
      <c r="R7804" t="str">
        <f t="shared" si="1216"/>
        <v>20-Nov-08 Thursday 23</v>
      </c>
    </row>
    <row r="7805" spans="4:18" x14ac:dyDescent="0.35">
      <c r="D7805" s="21">
        <f t="shared" si="1217"/>
        <v>39772.958333314418</v>
      </c>
      <c r="E7805" s="21" t="b">
        <f t="shared" si="1210"/>
        <v>0</v>
      </c>
      <c r="F7805" s="21" t="b">
        <f t="shared" si="1211"/>
        <v>0</v>
      </c>
      <c r="G7805" s="20">
        <f t="shared" si="1212"/>
        <v>1</v>
      </c>
      <c r="H7805" s="20">
        <f t="shared" si="1213"/>
        <v>24</v>
      </c>
      <c r="I7805" s="20">
        <f t="shared" si="1218"/>
        <v>24</v>
      </c>
      <c r="J7805" s="21">
        <f t="shared" si="1219"/>
        <v>39772</v>
      </c>
      <c r="K7805" s="21"/>
      <c r="L7805" s="21" t="str">
        <f t="shared" si="1214"/>
        <v>Thursday</v>
      </c>
      <c r="M7805" s="20">
        <f t="shared" si="1215"/>
        <v>11</v>
      </c>
      <c r="N7805" s="19">
        <v>4380</v>
      </c>
      <c r="O7805" s="4">
        <f>MATCH(N7805-1,'Supply Data'!$K$12:$K$17)+1</f>
        <v>4</v>
      </c>
      <c r="P7805">
        <f>INDEX('Supply Data'!$L$12:$L$17,'Demand Data'!O7805)</f>
        <v>50</v>
      </c>
      <c r="R7805" t="str">
        <f t="shared" si="1216"/>
        <v>20-Nov-08 Thursday 24</v>
      </c>
    </row>
    <row r="7806" spans="4:18" x14ac:dyDescent="0.35">
      <c r="D7806" s="21">
        <f t="shared" si="1217"/>
        <v>39772.999999981083</v>
      </c>
      <c r="E7806" s="21" t="b">
        <f t="shared" si="1210"/>
        <v>0</v>
      </c>
      <c r="F7806" s="21" t="b">
        <f t="shared" si="1211"/>
        <v>0</v>
      </c>
      <c r="G7806" s="20">
        <f t="shared" si="1212"/>
        <v>1</v>
      </c>
      <c r="H7806" s="20">
        <f t="shared" si="1213"/>
        <v>24</v>
      </c>
      <c r="I7806" s="20">
        <f t="shared" si="1218"/>
        <v>1</v>
      </c>
      <c r="J7806" s="21">
        <f t="shared" si="1219"/>
        <v>39773</v>
      </c>
      <c r="K7806" s="21"/>
      <c r="L7806" s="21" t="str">
        <f t="shared" si="1214"/>
        <v>Friday</v>
      </c>
      <c r="M7806" s="20">
        <f t="shared" si="1215"/>
        <v>11</v>
      </c>
      <c r="N7806" s="19">
        <v>4216.5</v>
      </c>
      <c r="O7806" s="4">
        <f>MATCH(N7806-1,'Supply Data'!$K$12:$K$17)+1</f>
        <v>4</v>
      </c>
      <c r="P7806">
        <f>INDEX('Supply Data'!$L$12:$L$17,'Demand Data'!O7806)</f>
        <v>50</v>
      </c>
      <c r="R7806" t="str">
        <f t="shared" si="1216"/>
        <v>21-Nov-08 Friday 1</v>
      </c>
    </row>
    <row r="7807" spans="4:18" x14ac:dyDescent="0.35">
      <c r="D7807" s="21">
        <f t="shared" si="1217"/>
        <v>39773.041666647747</v>
      </c>
      <c r="E7807" s="21" t="b">
        <f t="shared" si="1210"/>
        <v>0</v>
      </c>
      <c r="F7807" s="21" t="b">
        <f t="shared" si="1211"/>
        <v>0</v>
      </c>
      <c r="G7807" s="20">
        <f t="shared" si="1212"/>
        <v>1</v>
      </c>
      <c r="H7807" s="20">
        <f t="shared" si="1213"/>
        <v>24</v>
      </c>
      <c r="I7807" s="20">
        <f t="shared" si="1218"/>
        <v>2</v>
      </c>
      <c r="J7807" s="21">
        <f t="shared" si="1219"/>
        <v>39773</v>
      </c>
      <c r="K7807" s="21"/>
      <c r="L7807" s="21" t="str">
        <f t="shared" si="1214"/>
        <v>Friday</v>
      </c>
      <c r="M7807" s="20">
        <f t="shared" si="1215"/>
        <v>11</v>
      </c>
      <c r="N7807" s="19">
        <v>4047</v>
      </c>
      <c r="O7807" s="4">
        <f>MATCH(N7807-1,'Supply Data'!$K$12:$K$17)+1</f>
        <v>4</v>
      </c>
      <c r="P7807">
        <f>INDEX('Supply Data'!$L$12:$L$17,'Demand Data'!O7807)</f>
        <v>50</v>
      </c>
      <c r="R7807" t="str">
        <f t="shared" si="1216"/>
        <v>21-Nov-08 Friday 2</v>
      </c>
    </row>
    <row r="7808" spans="4:18" x14ac:dyDescent="0.35">
      <c r="D7808" s="21">
        <f t="shared" si="1217"/>
        <v>39773.083333314411</v>
      </c>
      <c r="E7808" s="21" t="b">
        <f t="shared" si="1210"/>
        <v>0</v>
      </c>
      <c r="F7808" s="21" t="b">
        <f t="shared" si="1211"/>
        <v>0</v>
      </c>
      <c r="G7808" s="20">
        <f t="shared" si="1212"/>
        <v>1</v>
      </c>
      <c r="H7808" s="20">
        <f t="shared" si="1213"/>
        <v>24</v>
      </c>
      <c r="I7808" s="20">
        <f t="shared" si="1218"/>
        <v>3</v>
      </c>
      <c r="J7808" s="21">
        <f t="shared" si="1219"/>
        <v>39773</v>
      </c>
      <c r="K7808" s="21"/>
      <c r="L7808" s="21" t="str">
        <f t="shared" si="1214"/>
        <v>Friday</v>
      </c>
      <c r="M7808" s="20">
        <f t="shared" si="1215"/>
        <v>11</v>
      </c>
      <c r="N7808" s="19">
        <v>4026</v>
      </c>
      <c r="O7808" s="4">
        <f>MATCH(N7808-1,'Supply Data'!$K$12:$K$17)+1</f>
        <v>4</v>
      </c>
      <c r="P7808">
        <f>INDEX('Supply Data'!$L$12:$L$17,'Demand Data'!O7808)</f>
        <v>50</v>
      </c>
      <c r="R7808" t="str">
        <f t="shared" si="1216"/>
        <v>21-Nov-08 Friday 3</v>
      </c>
    </row>
    <row r="7809" spans="4:18" x14ac:dyDescent="0.35">
      <c r="D7809" s="21">
        <f t="shared" si="1217"/>
        <v>39773.124999981075</v>
      </c>
      <c r="E7809" s="21" t="b">
        <f t="shared" si="1210"/>
        <v>0</v>
      </c>
      <c r="F7809" s="21" t="b">
        <f t="shared" si="1211"/>
        <v>0</v>
      </c>
      <c r="G7809" s="20">
        <f t="shared" si="1212"/>
        <v>1</v>
      </c>
      <c r="H7809" s="20">
        <f t="shared" si="1213"/>
        <v>24</v>
      </c>
      <c r="I7809" s="20">
        <f t="shared" si="1218"/>
        <v>4</v>
      </c>
      <c r="J7809" s="21">
        <f t="shared" si="1219"/>
        <v>39773</v>
      </c>
      <c r="K7809" s="21"/>
      <c r="L7809" s="21" t="str">
        <f t="shared" si="1214"/>
        <v>Friday</v>
      </c>
      <c r="M7809" s="20">
        <f t="shared" si="1215"/>
        <v>11</v>
      </c>
      <c r="N7809" s="19">
        <v>4017</v>
      </c>
      <c r="O7809" s="4">
        <f>MATCH(N7809-1,'Supply Data'!$K$12:$K$17)+1</f>
        <v>4</v>
      </c>
      <c r="P7809">
        <f>INDEX('Supply Data'!$L$12:$L$17,'Demand Data'!O7809)</f>
        <v>50</v>
      </c>
      <c r="R7809" t="str">
        <f t="shared" si="1216"/>
        <v>21-Nov-08 Friday 4</v>
      </c>
    </row>
    <row r="7810" spans="4:18" x14ac:dyDescent="0.35">
      <c r="D7810" s="21">
        <f t="shared" si="1217"/>
        <v>39773.166666647739</v>
      </c>
      <c r="E7810" s="21" t="b">
        <f t="shared" si="1210"/>
        <v>0</v>
      </c>
      <c r="F7810" s="21" t="b">
        <f t="shared" si="1211"/>
        <v>0</v>
      </c>
      <c r="G7810" s="20">
        <f t="shared" si="1212"/>
        <v>1</v>
      </c>
      <c r="H7810" s="20">
        <f t="shared" si="1213"/>
        <v>24</v>
      </c>
      <c r="I7810" s="20">
        <f t="shared" si="1218"/>
        <v>5</v>
      </c>
      <c r="J7810" s="21">
        <f t="shared" si="1219"/>
        <v>39773</v>
      </c>
      <c r="K7810" s="21"/>
      <c r="L7810" s="21" t="str">
        <f t="shared" si="1214"/>
        <v>Friday</v>
      </c>
      <c r="M7810" s="20">
        <f t="shared" si="1215"/>
        <v>11</v>
      </c>
      <c r="N7810" s="19">
        <v>4165.5</v>
      </c>
      <c r="O7810" s="4">
        <f>MATCH(N7810-1,'Supply Data'!$K$12:$K$17)+1</f>
        <v>4</v>
      </c>
      <c r="P7810">
        <f>INDEX('Supply Data'!$L$12:$L$17,'Demand Data'!O7810)</f>
        <v>50</v>
      </c>
      <c r="R7810" t="str">
        <f t="shared" si="1216"/>
        <v>21-Nov-08 Friday 5</v>
      </c>
    </row>
    <row r="7811" spans="4:18" x14ac:dyDescent="0.35">
      <c r="D7811" s="21">
        <f t="shared" si="1217"/>
        <v>39773.208333314404</v>
      </c>
      <c r="E7811" s="21" t="b">
        <f t="shared" si="1210"/>
        <v>0</v>
      </c>
      <c r="F7811" s="21" t="b">
        <f t="shared" si="1211"/>
        <v>0</v>
      </c>
      <c r="G7811" s="20">
        <f t="shared" si="1212"/>
        <v>1</v>
      </c>
      <c r="H7811" s="20">
        <f t="shared" si="1213"/>
        <v>24</v>
      </c>
      <c r="I7811" s="20">
        <f t="shared" si="1218"/>
        <v>6</v>
      </c>
      <c r="J7811" s="21">
        <f t="shared" si="1219"/>
        <v>39773</v>
      </c>
      <c r="K7811" s="21"/>
      <c r="L7811" s="21" t="str">
        <f t="shared" si="1214"/>
        <v>Friday</v>
      </c>
      <c r="M7811" s="20">
        <f t="shared" si="1215"/>
        <v>11</v>
      </c>
      <c r="N7811" s="19">
        <v>4341</v>
      </c>
      <c r="O7811" s="4">
        <f>MATCH(N7811-1,'Supply Data'!$K$12:$K$17)+1</f>
        <v>4</v>
      </c>
      <c r="P7811">
        <f>INDEX('Supply Data'!$L$12:$L$17,'Demand Data'!O7811)</f>
        <v>50</v>
      </c>
      <c r="R7811" t="str">
        <f t="shared" si="1216"/>
        <v>21-Nov-08 Friday 6</v>
      </c>
    </row>
    <row r="7812" spans="4:18" x14ac:dyDescent="0.35">
      <c r="D7812" s="21">
        <f t="shared" si="1217"/>
        <v>39773.249999981068</v>
      </c>
      <c r="E7812" s="21" t="b">
        <f t="shared" si="1210"/>
        <v>0</v>
      </c>
      <c r="F7812" s="21" t="b">
        <f t="shared" si="1211"/>
        <v>0</v>
      </c>
      <c r="G7812" s="20">
        <f t="shared" si="1212"/>
        <v>1</v>
      </c>
      <c r="H7812" s="20">
        <f t="shared" si="1213"/>
        <v>24</v>
      </c>
      <c r="I7812" s="20">
        <f t="shared" si="1218"/>
        <v>7</v>
      </c>
      <c r="J7812" s="21">
        <f t="shared" si="1219"/>
        <v>39773</v>
      </c>
      <c r="K7812" s="21"/>
      <c r="L7812" s="21" t="str">
        <f t="shared" si="1214"/>
        <v>Friday</v>
      </c>
      <c r="M7812" s="20">
        <f t="shared" si="1215"/>
        <v>11</v>
      </c>
      <c r="N7812" s="19">
        <v>4374</v>
      </c>
      <c r="O7812" s="4">
        <f>MATCH(N7812-1,'Supply Data'!$K$12:$K$17)+1</f>
        <v>4</v>
      </c>
      <c r="P7812">
        <f>INDEX('Supply Data'!$L$12:$L$17,'Demand Data'!O7812)</f>
        <v>50</v>
      </c>
      <c r="R7812" t="str">
        <f t="shared" si="1216"/>
        <v>21-Nov-08 Friday 7</v>
      </c>
    </row>
    <row r="7813" spans="4:18" x14ac:dyDescent="0.35">
      <c r="D7813" s="21">
        <f t="shared" si="1217"/>
        <v>39773.291666647732</v>
      </c>
      <c r="E7813" s="21" t="b">
        <f t="shared" si="1210"/>
        <v>0</v>
      </c>
      <c r="F7813" s="21" t="b">
        <f t="shared" si="1211"/>
        <v>0</v>
      </c>
      <c r="G7813" s="20">
        <f t="shared" si="1212"/>
        <v>1</v>
      </c>
      <c r="H7813" s="20">
        <f t="shared" si="1213"/>
        <v>24</v>
      </c>
      <c r="I7813" s="20">
        <f t="shared" si="1218"/>
        <v>8</v>
      </c>
      <c r="J7813" s="21">
        <f t="shared" si="1219"/>
        <v>39773</v>
      </c>
      <c r="K7813" s="21"/>
      <c r="L7813" s="21" t="str">
        <f t="shared" si="1214"/>
        <v>Friday</v>
      </c>
      <c r="M7813" s="20">
        <f t="shared" si="1215"/>
        <v>11</v>
      </c>
      <c r="N7813" s="19">
        <v>4918.5</v>
      </c>
      <c r="O7813" s="4">
        <f>MATCH(N7813-1,'Supply Data'!$K$12:$K$17)+1</f>
        <v>5</v>
      </c>
      <c r="P7813">
        <f>INDEX('Supply Data'!$L$12:$L$17,'Demand Data'!O7813)</f>
        <v>75</v>
      </c>
      <c r="R7813" t="str">
        <f t="shared" si="1216"/>
        <v>21-Nov-08 Friday 8</v>
      </c>
    </row>
    <row r="7814" spans="4:18" x14ac:dyDescent="0.35">
      <c r="D7814" s="21">
        <f t="shared" si="1217"/>
        <v>39773.333333314396</v>
      </c>
      <c r="E7814" s="21" t="b">
        <f t="shared" ref="E7814:E7877" si="1220">D7814=$D$2</f>
        <v>0</v>
      </c>
      <c r="F7814" s="21" t="b">
        <f t="shared" ref="F7814:F7877" si="1221">D7814=$E$2</f>
        <v>0</v>
      </c>
      <c r="G7814" s="20">
        <f t="shared" si="1212"/>
        <v>1</v>
      </c>
      <c r="H7814" s="20">
        <f t="shared" si="1213"/>
        <v>24</v>
      </c>
      <c r="I7814" s="20">
        <f t="shared" si="1218"/>
        <v>9</v>
      </c>
      <c r="J7814" s="21">
        <f t="shared" si="1219"/>
        <v>39773</v>
      </c>
      <c r="K7814" s="21"/>
      <c r="L7814" s="21" t="str">
        <f t="shared" si="1214"/>
        <v>Friday</v>
      </c>
      <c r="M7814" s="20">
        <f t="shared" si="1215"/>
        <v>11</v>
      </c>
      <c r="N7814" s="19">
        <v>5499</v>
      </c>
      <c r="O7814" s="4">
        <f>MATCH(N7814-1,'Supply Data'!$K$12:$K$17)+1</f>
        <v>5</v>
      </c>
      <c r="P7814">
        <f>INDEX('Supply Data'!$L$12:$L$17,'Demand Data'!O7814)</f>
        <v>75</v>
      </c>
      <c r="R7814" t="str">
        <f t="shared" si="1216"/>
        <v>21-Nov-08 Friday 9</v>
      </c>
    </row>
    <row r="7815" spans="4:18" x14ac:dyDescent="0.35">
      <c r="D7815" s="21">
        <f t="shared" si="1217"/>
        <v>39773.374999981061</v>
      </c>
      <c r="E7815" s="21" t="b">
        <f t="shared" si="1220"/>
        <v>0</v>
      </c>
      <c r="F7815" s="21" t="b">
        <f t="shared" si="1221"/>
        <v>0</v>
      </c>
      <c r="G7815" s="20">
        <f t="shared" ref="G7815:G7878" si="1222">IF(E7815,2,IF(F7815,3,1))</f>
        <v>1</v>
      </c>
      <c r="H7815" s="20">
        <f t="shared" ref="H7815:H7878" si="1223">CHOOSE(G7815,24,23,25)</f>
        <v>24</v>
      </c>
      <c r="I7815" s="20">
        <f t="shared" si="1218"/>
        <v>10</v>
      </c>
      <c r="J7815" s="21">
        <f t="shared" si="1219"/>
        <v>39773</v>
      </c>
      <c r="K7815" s="21"/>
      <c r="L7815" s="21" t="str">
        <f t="shared" ref="L7815:L7878" si="1224">TEXT(J7815,"ddddd")</f>
        <v>Friday</v>
      </c>
      <c r="M7815" s="20">
        <f t="shared" ref="M7815:M7878" si="1225">MONTH(D7815)</f>
        <v>11</v>
      </c>
      <c r="N7815" s="19">
        <v>5775</v>
      </c>
      <c r="O7815" s="4">
        <f>MATCH(N7815-1,'Supply Data'!$K$12:$K$17)+1</f>
        <v>5</v>
      </c>
      <c r="P7815">
        <f>INDEX('Supply Data'!$L$12:$L$17,'Demand Data'!O7815)</f>
        <v>75</v>
      </c>
      <c r="R7815" t="str">
        <f t="shared" ref="R7815:R7878" si="1226">TEXT(D7815,"dd-mmm-yy ddddd")&amp;" "&amp;I7815</f>
        <v>21-Nov-08 Friday 10</v>
      </c>
    </row>
    <row r="7816" spans="4:18" x14ac:dyDescent="0.35">
      <c r="D7816" s="21">
        <f t="shared" ref="D7816:D7879" si="1227">D7815+1/24</f>
        <v>39773.416666647725</v>
      </c>
      <c r="E7816" s="21" t="b">
        <f t="shared" si="1220"/>
        <v>0</v>
      </c>
      <c r="F7816" s="21" t="b">
        <f t="shared" si="1221"/>
        <v>0</v>
      </c>
      <c r="G7816" s="20">
        <f t="shared" si="1222"/>
        <v>1</v>
      </c>
      <c r="H7816" s="20">
        <f t="shared" si="1223"/>
        <v>24</v>
      </c>
      <c r="I7816" s="20">
        <f t="shared" ref="I7816:I7879" si="1228">IF(I7815&gt;=H7816,1,I7815+1)</f>
        <v>11</v>
      </c>
      <c r="J7816" s="21">
        <f t="shared" ref="J7816:J7879" si="1229">IF(I7816=1,J7815+1,J7815)</f>
        <v>39773</v>
      </c>
      <c r="K7816" s="21"/>
      <c r="L7816" s="21" t="str">
        <f t="shared" si="1224"/>
        <v>Friday</v>
      </c>
      <c r="M7816" s="20">
        <f t="shared" si="1225"/>
        <v>11</v>
      </c>
      <c r="N7816" s="19">
        <v>5935.5</v>
      </c>
      <c r="O7816" s="4">
        <f>MATCH(N7816-1,'Supply Data'!$K$12:$K$17)+1</f>
        <v>5</v>
      </c>
      <c r="P7816">
        <f>INDEX('Supply Data'!$L$12:$L$17,'Demand Data'!O7816)</f>
        <v>75</v>
      </c>
      <c r="R7816" t="str">
        <f t="shared" si="1226"/>
        <v>21-Nov-08 Friday 11</v>
      </c>
    </row>
    <row r="7817" spans="4:18" x14ac:dyDescent="0.35">
      <c r="D7817" s="21">
        <f t="shared" si="1227"/>
        <v>39773.458333314389</v>
      </c>
      <c r="E7817" s="21" t="b">
        <f t="shared" si="1220"/>
        <v>0</v>
      </c>
      <c r="F7817" s="21" t="b">
        <f t="shared" si="1221"/>
        <v>0</v>
      </c>
      <c r="G7817" s="20">
        <f t="shared" si="1222"/>
        <v>1</v>
      </c>
      <c r="H7817" s="20">
        <f t="shared" si="1223"/>
        <v>24</v>
      </c>
      <c r="I7817" s="20">
        <f t="shared" si="1228"/>
        <v>12</v>
      </c>
      <c r="J7817" s="21">
        <f t="shared" si="1229"/>
        <v>39773</v>
      </c>
      <c r="K7817" s="21"/>
      <c r="L7817" s="21" t="str">
        <f t="shared" si="1224"/>
        <v>Friday</v>
      </c>
      <c r="M7817" s="20">
        <f t="shared" si="1225"/>
        <v>11</v>
      </c>
      <c r="N7817" s="19">
        <v>5742</v>
      </c>
      <c r="O7817" s="4">
        <f>MATCH(N7817-1,'Supply Data'!$K$12:$K$17)+1</f>
        <v>5</v>
      </c>
      <c r="P7817">
        <f>INDEX('Supply Data'!$L$12:$L$17,'Demand Data'!O7817)</f>
        <v>75</v>
      </c>
      <c r="R7817" t="str">
        <f t="shared" si="1226"/>
        <v>21-Nov-08 Friday 12</v>
      </c>
    </row>
    <row r="7818" spans="4:18" x14ac:dyDescent="0.35">
      <c r="D7818" s="21">
        <f t="shared" si="1227"/>
        <v>39773.499999981053</v>
      </c>
      <c r="E7818" s="21" t="b">
        <f t="shared" si="1220"/>
        <v>0</v>
      </c>
      <c r="F7818" s="21" t="b">
        <f t="shared" si="1221"/>
        <v>0</v>
      </c>
      <c r="G7818" s="20">
        <f t="shared" si="1222"/>
        <v>1</v>
      </c>
      <c r="H7818" s="20">
        <f t="shared" si="1223"/>
        <v>24</v>
      </c>
      <c r="I7818" s="20">
        <f t="shared" si="1228"/>
        <v>13</v>
      </c>
      <c r="J7818" s="21">
        <f t="shared" si="1229"/>
        <v>39773</v>
      </c>
      <c r="K7818" s="21"/>
      <c r="L7818" s="21" t="str">
        <f t="shared" si="1224"/>
        <v>Friday</v>
      </c>
      <c r="M7818" s="20">
        <f t="shared" si="1225"/>
        <v>11</v>
      </c>
      <c r="N7818" s="19">
        <v>5841</v>
      </c>
      <c r="O7818" s="4">
        <f>MATCH(N7818-1,'Supply Data'!$K$12:$K$17)+1</f>
        <v>5</v>
      </c>
      <c r="P7818">
        <f>INDEX('Supply Data'!$L$12:$L$17,'Demand Data'!O7818)</f>
        <v>75</v>
      </c>
      <c r="R7818" t="str">
        <f t="shared" si="1226"/>
        <v>21-Nov-08 Friday 13</v>
      </c>
    </row>
    <row r="7819" spans="4:18" x14ac:dyDescent="0.35">
      <c r="D7819" s="21">
        <f t="shared" si="1227"/>
        <v>39773.541666647718</v>
      </c>
      <c r="E7819" s="21" t="b">
        <f t="shared" si="1220"/>
        <v>0</v>
      </c>
      <c r="F7819" s="21" t="b">
        <f t="shared" si="1221"/>
        <v>0</v>
      </c>
      <c r="G7819" s="20">
        <f t="shared" si="1222"/>
        <v>1</v>
      </c>
      <c r="H7819" s="20">
        <f t="shared" si="1223"/>
        <v>24</v>
      </c>
      <c r="I7819" s="20">
        <f t="shared" si="1228"/>
        <v>14</v>
      </c>
      <c r="J7819" s="21">
        <f t="shared" si="1229"/>
        <v>39773</v>
      </c>
      <c r="K7819" s="21"/>
      <c r="L7819" s="21" t="str">
        <f t="shared" si="1224"/>
        <v>Friday</v>
      </c>
      <c r="M7819" s="20">
        <f t="shared" si="1225"/>
        <v>11</v>
      </c>
      <c r="N7819" s="19">
        <v>5971.5</v>
      </c>
      <c r="O7819" s="4">
        <f>MATCH(N7819-1,'Supply Data'!$K$12:$K$17)+1</f>
        <v>5</v>
      </c>
      <c r="P7819">
        <f>INDEX('Supply Data'!$L$12:$L$17,'Demand Data'!O7819)</f>
        <v>75</v>
      </c>
      <c r="R7819" t="str">
        <f t="shared" si="1226"/>
        <v>21-Nov-08 Friday 14</v>
      </c>
    </row>
    <row r="7820" spans="4:18" x14ac:dyDescent="0.35">
      <c r="D7820" s="21">
        <f t="shared" si="1227"/>
        <v>39773.583333314382</v>
      </c>
      <c r="E7820" s="21" t="b">
        <f t="shared" si="1220"/>
        <v>0</v>
      </c>
      <c r="F7820" s="21" t="b">
        <f t="shared" si="1221"/>
        <v>0</v>
      </c>
      <c r="G7820" s="20">
        <f t="shared" si="1222"/>
        <v>1</v>
      </c>
      <c r="H7820" s="20">
        <f t="shared" si="1223"/>
        <v>24</v>
      </c>
      <c r="I7820" s="20">
        <f t="shared" si="1228"/>
        <v>15</v>
      </c>
      <c r="J7820" s="21">
        <f t="shared" si="1229"/>
        <v>39773</v>
      </c>
      <c r="K7820" s="21"/>
      <c r="L7820" s="21" t="str">
        <f t="shared" si="1224"/>
        <v>Friday</v>
      </c>
      <c r="M7820" s="20">
        <f t="shared" si="1225"/>
        <v>11</v>
      </c>
      <c r="N7820" s="19">
        <v>5899.5</v>
      </c>
      <c r="O7820" s="4">
        <f>MATCH(N7820-1,'Supply Data'!$K$12:$K$17)+1</f>
        <v>5</v>
      </c>
      <c r="P7820">
        <f>INDEX('Supply Data'!$L$12:$L$17,'Demand Data'!O7820)</f>
        <v>75</v>
      </c>
      <c r="R7820" t="str">
        <f t="shared" si="1226"/>
        <v>21-Nov-08 Friday 15</v>
      </c>
    </row>
    <row r="7821" spans="4:18" x14ac:dyDescent="0.35">
      <c r="D7821" s="21">
        <f t="shared" si="1227"/>
        <v>39773.624999981046</v>
      </c>
      <c r="E7821" s="21" t="b">
        <f t="shared" si="1220"/>
        <v>0</v>
      </c>
      <c r="F7821" s="21" t="b">
        <f t="shared" si="1221"/>
        <v>0</v>
      </c>
      <c r="G7821" s="20">
        <f t="shared" si="1222"/>
        <v>1</v>
      </c>
      <c r="H7821" s="20">
        <f t="shared" si="1223"/>
        <v>24</v>
      </c>
      <c r="I7821" s="20">
        <f t="shared" si="1228"/>
        <v>16</v>
      </c>
      <c r="J7821" s="21">
        <f t="shared" si="1229"/>
        <v>39773</v>
      </c>
      <c r="K7821" s="21"/>
      <c r="L7821" s="21" t="str">
        <f t="shared" si="1224"/>
        <v>Friday</v>
      </c>
      <c r="M7821" s="20">
        <f t="shared" si="1225"/>
        <v>11</v>
      </c>
      <c r="N7821" s="19">
        <v>5739</v>
      </c>
      <c r="O7821" s="4">
        <f>MATCH(N7821-1,'Supply Data'!$K$12:$K$17)+1</f>
        <v>5</v>
      </c>
      <c r="P7821">
        <f>INDEX('Supply Data'!$L$12:$L$17,'Demand Data'!O7821)</f>
        <v>75</v>
      </c>
      <c r="R7821" t="str">
        <f t="shared" si="1226"/>
        <v>21-Nov-08 Friday 16</v>
      </c>
    </row>
    <row r="7822" spans="4:18" x14ac:dyDescent="0.35">
      <c r="D7822" s="21">
        <f t="shared" si="1227"/>
        <v>39773.66666664771</v>
      </c>
      <c r="E7822" s="21" t="b">
        <f t="shared" si="1220"/>
        <v>0</v>
      </c>
      <c r="F7822" s="21" t="b">
        <f t="shared" si="1221"/>
        <v>0</v>
      </c>
      <c r="G7822" s="20">
        <f t="shared" si="1222"/>
        <v>1</v>
      </c>
      <c r="H7822" s="20">
        <f t="shared" si="1223"/>
        <v>24</v>
      </c>
      <c r="I7822" s="20">
        <f t="shared" si="1228"/>
        <v>17</v>
      </c>
      <c r="J7822" s="21">
        <f t="shared" si="1229"/>
        <v>39773</v>
      </c>
      <c r="K7822" s="21"/>
      <c r="L7822" s="21" t="str">
        <f t="shared" si="1224"/>
        <v>Friday</v>
      </c>
      <c r="M7822" s="20">
        <f t="shared" si="1225"/>
        <v>11</v>
      </c>
      <c r="N7822" s="19">
        <v>5677.5</v>
      </c>
      <c r="O7822" s="4">
        <f>MATCH(N7822-1,'Supply Data'!$K$12:$K$17)+1</f>
        <v>5</v>
      </c>
      <c r="P7822">
        <f>INDEX('Supply Data'!$L$12:$L$17,'Demand Data'!O7822)</f>
        <v>75</v>
      </c>
      <c r="R7822" t="str">
        <f t="shared" si="1226"/>
        <v>21-Nov-08 Friday 17</v>
      </c>
    </row>
    <row r="7823" spans="4:18" x14ac:dyDescent="0.35">
      <c r="D7823" s="21">
        <f t="shared" si="1227"/>
        <v>39773.708333314375</v>
      </c>
      <c r="E7823" s="21" t="b">
        <f t="shared" si="1220"/>
        <v>0</v>
      </c>
      <c r="F7823" s="21" t="b">
        <f t="shared" si="1221"/>
        <v>0</v>
      </c>
      <c r="G7823" s="20">
        <f t="shared" si="1222"/>
        <v>1</v>
      </c>
      <c r="H7823" s="20">
        <f t="shared" si="1223"/>
        <v>24</v>
      </c>
      <c r="I7823" s="20">
        <f t="shared" si="1228"/>
        <v>18</v>
      </c>
      <c r="J7823" s="21">
        <f t="shared" si="1229"/>
        <v>39773</v>
      </c>
      <c r="K7823" s="21"/>
      <c r="L7823" s="21" t="str">
        <f t="shared" si="1224"/>
        <v>Friday</v>
      </c>
      <c r="M7823" s="20">
        <f t="shared" si="1225"/>
        <v>11</v>
      </c>
      <c r="N7823" s="19">
        <v>6355.5</v>
      </c>
      <c r="O7823" s="4">
        <f>MATCH(N7823-1,'Supply Data'!$K$12:$K$17)+1</f>
        <v>6</v>
      </c>
      <c r="P7823">
        <f>INDEX('Supply Data'!$L$12:$L$17,'Demand Data'!O7823)</f>
        <v>90</v>
      </c>
      <c r="R7823" t="str">
        <f t="shared" si="1226"/>
        <v>21-Nov-08 Friday 18</v>
      </c>
    </row>
    <row r="7824" spans="4:18" x14ac:dyDescent="0.35">
      <c r="D7824" s="21">
        <f t="shared" si="1227"/>
        <v>39773.749999981039</v>
      </c>
      <c r="E7824" s="21" t="b">
        <f t="shared" si="1220"/>
        <v>0</v>
      </c>
      <c r="F7824" s="21" t="b">
        <f t="shared" si="1221"/>
        <v>0</v>
      </c>
      <c r="G7824" s="20">
        <f t="shared" si="1222"/>
        <v>1</v>
      </c>
      <c r="H7824" s="20">
        <f t="shared" si="1223"/>
        <v>24</v>
      </c>
      <c r="I7824" s="20">
        <f t="shared" si="1228"/>
        <v>19</v>
      </c>
      <c r="J7824" s="21">
        <f t="shared" si="1229"/>
        <v>39773</v>
      </c>
      <c r="K7824" s="21"/>
      <c r="L7824" s="21" t="str">
        <f t="shared" si="1224"/>
        <v>Friday</v>
      </c>
      <c r="M7824" s="20">
        <f t="shared" si="1225"/>
        <v>11</v>
      </c>
      <c r="N7824" s="19">
        <v>6189</v>
      </c>
      <c r="O7824" s="4">
        <f>MATCH(N7824-1,'Supply Data'!$K$12:$K$17)+1</f>
        <v>5</v>
      </c>
      <c r="P7824">
        <f>INDEX('Supply Data'!$L$12:$L$17,'Demand Data'!O7824)</f>
        <v>75</v>
      </c>
      <c r="R7824" t="str">
        <f t="shared" si="1226"/>
        <v>21-Nov-08 Friday 19</v>
      </c>
    </row>
    <row r="7825" spans="4:18" x14ac:dyDescent="0.35">
      <c r="D7825" s="21">
        <f t="shared" si="1227"/>
        <v>39773.791666647703</v>
      </c>
      <c r="E7825" s="21" t="b">
        <f t="shared" si="1220"/>
        <v>0</v>
      </c>
      <c r="F7825" s="21" t="b">
        <f t="shared" si="1221"/>
        <v>0</v>
      </c>
      <c r="G7825" s="20">
        <f t="shared" si="1222"/>
        <v>1</v>
      </c>
      <c r="H7825" s="20">
        <f t="shared" si="1223"/>
        <v>24</v>
      </c>
      <c r="I7825" s="20">
        <f t="shared" si="1228"/>
        <v>20</v>
      </c>
      <c r="J7825" s="21">
        <f t="shared" si="1229"/>
        <v>39773</v>
      </c>
      <c r="K7825" s="21"/>
      <c r="L7825" s="21" t="str">
        <f t="shared" si="1224"/>
        <v>Friday</v>
      </c>
      <c r="M7825" s="20">
        <f t="shared" si="1225"/>
        <v>11</v>
      </c>
      <c r="N7825" s="19">
        <v>5935.5</v>
      </c>
      <c r="O7825" s="4">
        <f>MATCH(N7825-1,'Supply Data'!$K$12:$K$17)+1</f>
        <v>5</v>
      </c>
      <c r="P7825">
        <f>INDEX('Supply Data'!$L$12:$L$17,'Demand Data'!O7825)</f>
        <v>75</v>
      </c>
      <c r="R7825" t="str">
        <f t="shared" si="1226"/>
        <v>21-Nov-08 Friday 20</v>
      </c>
    </row>
    <row r="7826" spans="4:18" x14ac:dyDescent="0.35">
      <c r="D7826" s="21">
        <f t="shared" si="1227"/>
        <v>39773.833333314367</v>
      </c>
      <c r="E7826" s="21" t="b">
        <f t="shared" si="1220"/>
        <v>0</v>
      </c>
      <c r="F7826" s="21" t="b">
        <f t="shared" si="1221"/>
        <v>0</v>
      </c>
      <c r="G7826" s="20">
        <f t="shared" si="1222"/>
        <v>1</v>
      </c>
      <c r="H7826" s="20">
        <f t="shared" si="1223"/>
        <v>24</v>
      </c>
      <c r="I7826" s="20">
        <f t="shared" si="1228"/>
        <v>21</v>
      </c>
      <c r="J7826" s="21">
        <f t="shared" si="1229"/>
        <v>39773</v>
      </c>
      <c r="K7826" s="21"/>
      <c r="L7826" s="21" t="str">
        <f t="shared" si="1224"/>
        <v>Friday</v>
      </c>
      <c r="M7826" s="20">
        <f t="shared" si="1225"/>
        <v>11</v>
      </c>
      <c r="N7826" s="19">
        <v>5655</v>
      </c>
      <c r="O7826" s="4">
        <f>MATCH(N7826-1,'Supply Data'!$K$12:$K$17)+1</f>
        <v>5</v>
      </c>
      <c r="P7826">
        <f>INDEX('Supply Data'!$L$12:$L$17,'Demand Data'!O7826)</f>
        <v>75</v>
      </c>
      <c r="R7826" t="str">
        <f t="shared" si="1226"/>
        <v>21-Nov-08 Friday 21</v>
      </c>
    </row>
    <row r="7827" spans="4:18" x14ac:dyDescent="0.35">
      <c r="D7827" s="21">
        <f t="shared" si="1227"/>
        <v>39773.874999981032</v>
      </c>
      <c r="E7827" s="21" t="b">
        <f t="shared" si="1220"/>
        <v>0</v>
      </c>
      <c r="F7827" s="21" t="b">
        <f t="shared" si="1221"/>
        <v>0</v>
      </c>
      <c r="G7827" s="20">
        <f t="shared" si="1222"/>
        <v>1</v>
      </c>
      <c r="H7827" s="20">
        <f t="shared" si="1223"/>
        <v>24</v>
      </c>
      <c r="I7827" s="20">
        <f t="shared" si="1228"/>
        <v>22</v>
      </c>
      <c r="J7827" s="21">
        <f t="shared" si="1229"/>
        <v>39773</v>
      </c>
      <c r="K7827" s="21"/>
      <c r="L7827" s="21" t="str">
        <f t="shared" si="1224"/>
        <v>Friday</v>
      </c>
      <c r="M7827" s="20">
        <f t="shared" si="1225"/>
        <v>11</v>
      </c>
      <c r="N7827" s="19">
        <v>5338.5</v>
      </c>
      <c r="O7827" s="4">
        <f>MATCH(N7827-1,'Supply Data'!$K$12:$K$17)+1</f>
        <v>5</v>
      </c>
      <c r="P7827">
        <f>INDEX('Supply Data'!$L$12:$L$17,'Demand Data'!O7827)</f>
        <v>75</v>
      </c>
      <c r="R7827" t="str">
        <f t="shared" si="1226"/>
        <v>21-Nov-08 Friday 22</v>
      </c>
    </row>
    <row r="7828" spans="4:18" x14ac:dyDescent="0.35">
      <c r="D7828" s="21">
        <f t="shared" si="1227"/>
        <v>39773.916666647696</v>
      </c>
      <c r="E7828" s="21" t="b">
        <f t="shared" si="1220"/>
        <v>0</v>
      </c>
      <c r="F7828" s="21" t="b">
        <f t="shared" si="1221"/>
        <v>0</v>
      </c>
      <c r="G7828" s="20">
        <f t="shared" si="1222"/>
        <v>1</v>
      </c>
      <c r="H7828" s="20">
        <f t="shared" si="1223"/>
        <v>24</v>
      </c>
      <c r="I7828" s="20">
        <f t="shared" si="1228"/>
        <v>23</v>
      </c>
      <c r="J7828" s="21">
        <f t="shared" si="1229"/>
        <v>39773</v>
      </c>
      <c r="K7828" s="21"/>
      <c r="L7828" s="21" t="str">
        <f t="shared" si="1224"/>
        <v>Friday</v>
      </c>
      <c r="M7828" s="20">
        <f t="shared" si="1225"/>
        <v>11</v>
      </c>
      <c r="N7828" s="19">
        <v>4857</v>
      </c>
      <c r="O7828" s="4">
        <f>MATCH(N7828-1,'Supply Data'!$K$12:$K$17)+1</f>
        <v>5</v>
      </c>
      <c r="P7828">
        <f>INDEX('Supply Data'!$L$12:$L$17,'Demand Data'!O7828)</f>
        <v>75</v>
      </c>
      <c r="R7828" t="str">
        <f t="shared" si="1226"/>
        <v>21-Nov-08 Friday 23</v>
      </c>
    </row>
    <row r="7829" spans="4:18" x14ac:dyDescent="0.35">
      <c r="D7829" s="21">
        <f t="shared" si="1227"/>
        <v>39773.95833331436</v>
      </c>
      <c r="E7829" s="21" t="b">
        <f t="shared" si="1220"/>
        <v>0</v>
      </c>
      <c r="F7829" s="21" t="b">
        <f t="shared" si="1221"/>
        <v>0</v>
      </c>
      <c r="G7829" s="20">
        <f t="shared" si="1222"/>
        <v>1</v>
      </c>
      <c r="H7829" s="20">
        <f t="shared" si="1223"/>
        <v>24</v>
      </c>
      <c r="I7829" s="20">
        <f t="shared" si="1228"/>
        <v>24</v>
      </c>
      <c r="J7829" s="21">
        <f t="shared" si="1229"/>
        <v>39773</v>
      </c>
      <c r="K7829" s="21"/>
      <c r="L7829" s="21" t="str">
        <f t="shared" si="1224"/>
        <v>Friday</v>
      </c>
      <c r="M7829" s="20">
        <f t="shared" si="1225"/>
        <v>11</v>
      </c>
      <c r="N7829" s="19">
        <v>4434</v>
      </c>
      <c r="O7829" s="4">
        <f>MATCH(N7829-1,'Supply Data'!$K$12:$K$17)+1</f>
        <v>4</v>
      </c>
      <c r="P7829">
        <f>INDEX('Supply Data'!$L$12:$L$17,'Demand Data'!O7829)</f>
        <v>50</v>
      </c>
      <c r="R7829" t="str">
        <f t="shared" si="1226"/>
        <v>21-Nov-08 Friday 24</v>
      </c>
    </row>
    <row r="7830" spans="4:18" x14ac:dyDescent="0.35">
      <c r="D7830" s="21">
        <f t="shared" si="1227"/>
        <v>39773.999999981024</v>
      </c>
      <c r="E7830" s="21" t="b">
        <f t="shared" si="1220"/>
        <v>0</v>
      </c>
      <c r="F7830" s="21" t="b">
        <f t="shared" si="1221"/>
        <v>0</v>
      </c>
      <c r="G7830" s="20">
        <f t="shared" si="1222"/>
        <v>1</v>
      </c>
      <c r="H7830" s="20">
        <f t="shared" si="1223"/>
        <v>24</v>
      </c>
      <c r="I7830" s="20">
        <f t="shared" si="1228"/>
        <v>1</v>
      </c>
      <c r="J7830" s="21">
        <f t="shared" si="1229"/>
        <v>39774</v>
      </c>
      <c r="K7830" s="21"/>
      <c r="L7830" s="21" t="str">
        <f t="shared" si="1224"/>
        <v>Saturday</v>
      </c>
      <c r="M7830" s="20">
        <f t="shared" si="1225"/>
        <v>11</v>
      </c>
      <c r="N7830" s="19">
        <v>4354.5</v>
      </c>
      <c r="O7830" s="4">
        <f>MATCH(N7830-1,'Supply Data'!$K$12:$K$17)+1</f>
        <v>4</v>
      </c>
      <c r="P7830">
        <f>INDEX('Supply Data'!$L$12:$L$17,'Demand Data'!O7830)</f>
        <v>50</v>
      </c>
      <c r="R7830" t="str">
        <f t="shared" si="1226"/>
        <v>22-Nov-08 Saturday 1</v>
      </c>
    </row>
    <row r="7831" spans="4:18" x14ac:dyDescent="0.35">
      <c r="D7831" s="21">
        <f t="shared" si="1227"/>
        <v>39774.041666647689</v>
      </c>
      <c r="E7831" s="21" t="b">
        <f t="shared" si="1220"/>
        <v>0</v>
      </c>
      <c r="F7831" s="21" t="b">
        <f t="shared" si="1221"/>
        <v>0</v>
      </c>
      <c r="G7831" s="20">
        <f t="shared" si="1222"/>
        <v>1</v>
      </c>
      <c r="H7831" s="20">
        <f t="shared" si="1223"/>
        <v>24</v>
      </c>
      <c r="I7831" s="20">
        <f t="shared" si="1228"/>
        <v>2</v>
      </c>
      <c r="J7831" s="21">
        <f t="shared" si="1229"/>
        <v>39774</v>
      </c>
      <c r="K7831" s="21"/>
      <c r="L7831" s="21" t="str">
        <f t="shared" si="1224"/>
        <v>Saturday</v>
      </c>
      <c r="M7831" s="20">
        <f t="shared" si="1225"/>
        <v>11</v>
      </c>
      <c r="N7831" s="19">
        <v>4297.5</v>
      </c>
      <c r="O7831" s="4">
        <f>MATCH(N7831-1,'Supply Data'!$K$12:$K$17)+1</f>
        <v>4</v>
      </c>
      <c r="P7831">
        <f>INDEX('Supply Data'!$L$12:$L$17,'Demand Data'!O7831)</f>
        <v>50</v>
      </c>
      <c r="R7831" t="str">
        <f t="shared" si="1226"/>
        <v>22-Nov-08 Saturday 2</v>
      </c>
    </row>
    <row r="7832" spans="4:18" x14ac:dyDescent="0.35">
      <c r="D7832" s="21">
        <f t="shared" si="1227"/>
        <v>39774.083333314353</v>
      </c>
      <c r="E7832" s="21" t="b">
        <f t="shared" si="1220"/>
        <v>0</v>
      </c>
      <c r="F7832" s="21" t="b">
        <f t="shared" si="1221"/>
        <v>0</v>
      </c>
      <c r="G7832" s="20">
        <f t="shared" si="1222"/>
        <v>1</v>
      </c>
      <c r="H7832" s="20">
        <f t="shared" si="1223"/>
        <v>24</v>
      </c>
      <c r="I7832" s="20">
        <f t="shared" si="1228"/>
        <v>3</v>
      </c>
      <c r="J7832" s="21">
        <f t="shared" si="1229"/>
        <v>39774</v>
      </c>
      <c r="K7832" s="21"/>
      <c r="L7832" s="21" t="str">
        <f t="shared" si="1224"/>
        <v>Saturday</v>
      </c>
      <c r="M7832" s="20">
        <f t="shared" si="1225"/>
        <v>11</v>
      </c>
      <c r="N7832" s="19">
        <v>4167</v>
      </c>
      <c r="O7832" s="4">
        <f>MATCH(N7832-1,'Supply Data'!$K$12:$K$17)+1</f>
        <v>4</v>
      </c>
      <c r="P7832">
        <f>INDEX('Supply Data'!$L$12:$L$17,'Demand Data'!O7832)</f>
        <v>50</v>
      </c>
      <c r="R7832" t="str">
        <f t="shared" si="1226"/>
        <v>22-Nov-08 Saturday 3</v>
      </c>
    </row>
    <row r="7833" spans="4:18" x14ac:dyDescent="0.35">
      <c r="D7833" s="21">
        <f t="shared" si="1227"/>
        <v>39774.124999981017</v>
      </c>
      <c r="E7833" s="21" t="b">
        <f t="shared" si="1220"/>
        <v>0</v>
      </c>
      <c r="F7833" s="21" t="b">
        <f t="shared" si="1221"/>
        <v>0</v>
      </c>
      <c r="G7833" s="20">
        <f t="shared" si="1222"/>
        <v>1</v>
      </c>
      <c r="H7833" s="20">
        <f t="shared" si="1223"/>
        <v>24</v>
      </c>
      <c r="I7833" s="20">
        <f t="shared" si="1228"/>
        <v>4</v>
      </c>
      <c r="J7833" s="21">
        <f t="shared" si="1229"/>
        <v>39774</v>
      </c>
      <c r="K7833" s="21"/>
      <c r="L7833" s="21" t="str">
        <f t="shared" si="1224"/>
        <v>Saturday</v>
      </c>
      <c r="M7833" s="20">
        <f t="shared" si="1225"/>
        <v>11</v>
      </c>
      <c r="N7833" s="19">
        <v>4093.5</v>
      </c>
      <c r="O7833" s="4">
        <f>MATCH(N7833-1,'Supply Data'!$K$12:$K$17)+1</f>
        <v>4</v>
      </c>
      <c r="P7833">
        <f>INDEX('Supply Data'!$L$12:$L$17,'Demand Data'!O7833)</f>
        <v>50</v>
      </c>
      <c r="R7833" t="str">
        <f t="shared" si="1226"/>
        <v>22-Nov-08 Saturday 4</v>
      </c>
    </row>
    <row r="7834" spans="4:18" x14ac:dyDescent="0.35">
      <c r="D7834" s="21">
        <f t="shared" si="1227"/>
        <v>39774.166666647681</v>
      </c>
      <c r="E7834" s="21" t="b">
        <f t="shared" si="1220"/>
        <v>0</v>
      </c>
      <c r="F7834" s="21" t="b">
        <f t="shared" si="1221"/>
        <v>0</v>
      </c>
      <c r="G7834" s="20">
        <f t="shared" si="1222"/>
        <v>1</v>
      </c>
      <c r="H7834" s="20">
        <f t="shared" si="1223"/>
        <v>24</v>
      </c>
      <c r="I7834" s="20">
        <f t="shared" si="1228"/>
        <v>5</v>
      </c>
      <c r="J7834" s="21">
        <f t="shared" si="1229"/>
        <v>39774</v>
      </c>
      <c r="K7834" s="21"/>
      <c r="L7834" s="21" t="str">
        <f t="shared" si="1224"/>
        <v>Saturday</v>
      </c>
      <c r="M7834" s="20">
        <f t="shared" si="1225"/>
        <v>11</v>
      </c>
      <c r="N7834" s="19">
        <v>4237.5</v>
      </c>
      <c r="O7834" s="4">
        <f>MATCH(N7834-1,'Supply Data'!$K$12:$K$17)+1</f>
        <v>4</v>
      </c>
      <c r="P7834">
        <f>INDEX('Supply Data'!$L$12:$L$17,'Demand Data'!O7834)</f>
        <v>50</v>
      </c>
      <c r="R7834" t="str">
        <f t="shared" si="1226"/>
        <v>22-Nov-08 Saturday 5</v>
      </c>
    </row>
    <row r="7835" spans="4:18" x14ac:dyDescent="0.35">
      <c r="D7835" s="21">
        <f t="shared" si="1227"/>
        <v>39774.208333314346</v>
      </c>
      <c r="E7835" s="21" t="b">
        <f t="shared" si="1220"/>
        <v>0</v>
      </c>
      <c r="F7835" s="21" t="b">
        <f t="shared" si="1221"/>
        <v>0</v>
      </c>
      <c r="G7835" s="20">
        <f t="shared" si="1222"/>
        <v>1</v>
      </c>
      <c r="H7835" s="20">
        <f t="shared" si="1223"/>
        <v>24</v>
      </c>
      <c r="I7835" s="20">
        <f t="shared" si="1228"/>
        <v>6</v>
      </c>
      <c r="J7835" s="21">
        <f t="shared" si="1229"/>
        <v>39774</v>
      </c>
      <c r="K7835" s="21"/>
      <c r="L7835" s="21" t="str">
        <f t="shared" si="1224"/>
        <v>Saturday</v>
      </c>
      <c r="M7835" s="20">
        <f t="shared" si="1225"/>
        <v>11</v>
      </c>
      <c r="N7835" s="19">
        <v>4284</v>
      </c>
      <c r="O7835" s="4">
        <f>MATCH(N7835-1,'Supply Data'!$K$12:$K$17)+1</f>
        <v>4</v>
      </c>
      <c r="P7835">
        <f>INDEX('Supply Data'!$L$12:$L$17,'Demand Data'!O7835)</f>
        <v>50</v>
      </c>
      <c r="R7835" t="str">
        <f t="shared" si="1226"/>
        <v>22-Nov-08 Saturday 6</v>
      </c>
    </row>
    <row r="7836" spans="4:18" x14ac:dyDescent="0.35">
      <c r="D7836" s="21">
        <f t="shared" si="1227"/>
        <v>39774.24999998101</v>
      </c>
      <c r="E7836" s="21" t="b">
        <f t="shared" si="1220"/>
        <v>0</v>
      </c>
      <c r="F7836" s="21" t="b">
        <f t="shared" si="1221"/>
        <v>0</v>
      </c>
      <c r="G7836" s="20">
        <f t="shared" si="1222"/>
        <v>1</v>
      </c>
      <c r="H7836" s="20">
        <f t="shared" si="1223"/>
        <v>24</v>
      </c>
      <c r="I7836" s="20">
        <f t="shared" si="1228"/>
        <v>7</v>
      </c>
      <c r="J7836" s="21">
        <f t="shared" si="1229"/>
        <v>39774</v>
      </c>
      <c r="K7836" s="21"/>
      <c r="L7836" s="21" t="str">
        <f t="shared" si="1224"/>
        <v>Saturday</v>
      </c>
      <c r="M7836" s="20">
        <f t="shared" si="1225"/>
        <v>11</v>
      </c>
      <c r="N7836" s="19">
        <v>4281</v>
      </c>
      <c r="O7836" s="4">
        <f>MATCH(N7836-1,'Supply Data'!$K$12:$K$17)+1</f>
        <v>4</v>
      </c>
      <c r="P7836">
        <f>INDEX('Supply Data'!$L$12:$L$17,'Demand Data'!O7836)</f>
        <v>50</v>
      </c>
      <c r="R7836" t="str">
        <f t="shared" si="1226"/>
        <v>22-Nov-08 Saturday 7</v>
      </c>
    </row>
    <row r="7837" spans="4:18" x14ac:dyDescent="0.35">
      <c r="D7837" s="21">
        <f t="shared" si="1227"/>
        <v>39774.291666647674</v>
      </c>
      <c r="E7837" s="21" t="b">
        <f t="shared" si="1220"/>
        <v>0</v>
      </c>
      <c r="F7837" s="21" t="b">
        <f t="shared" si="1221"/>
        <v>0</v>
      </c>
      <c r="G7837" s="20">
        <f t="shared" si="1222"/>
        <v>1</v>
      </c>
      <c r="H7837" s="20">
        <f t="shared" si="1223"/>
        <v>24</v>
      </c>
      <c r="I7837" s="20">
        <f t="shared" si="1228"/>
        <v>8</v>
      </c>
      <c r="J7837" s="21">
        <f t="shared" si="1229"/>
        <v>39774</v>
      </c>
      <c r="K7837" s="21"/>
      <c r="L7837" s="21" t="str">
        <f t="shared" si="1224"/>
        <v>Saturday</v>
      </c>
      <c r="M7837" s="20">
        <f t="shared" si="1225"/>
        <v>11</v>
      </c>
      <c r="N7837" s="19">
        <v>4746</v>
      </c>
      <c r="O7837" s="4">
        <f>MATCH(N7837-1,'Supply Data'!$K$12:$K$17)+1</f>
        <v>4</v>
      </c>
      <c r="P7837">
        <f>INDEX('Supply Data'!$L$12:$L$17,'Demand Data'!O7837)</f>
        <v>50</v>
      </c>
      <c r="R7837" t="str">
        <f t="shared" si="1226"/>
        <v>22-Nov-08 Saturday 8</v>
      </c>
    </row>
    <row r="7838" spans="4:18" x14ac:dyDescent="0.35">
      <c r="D7838" s="21">
        <f t="shared" si="1227"/>
        <v>39774.333333314338</v>
      </c>
      <c r="E7838" s="21" t="b">
        <f t="shared" si="1220"/>
        <v>0</v>
      </c>
      <c r="F7838" s="21" t="b">
        <f t="shared" si="1221"/>
        <v>0</v>
      </c>
      <c r="G7838" s="20">
        <f t="shared" si="1222"/>
        <v>1</v>
      </c>
      <c r="H7838" s="20">
        <f t="shared" si="1223"/>
        <v>24</v>
      </c>
      <c r="I7838" s="20">
        <f t="shared" si="1228"/>
        <v>9</v>
      </c>
      <c r="J7838" s="21">
        <f t="shared" si="1229"/>
        <v>39774</v>
      </c>
      <c r="K7838" s="21"/>
      <c r="L7838" s="21" t="str">
        <f t="shared" si="1224"/>
        <v>Saturday</v>
      </c>
      <c r="M7838" s="20">
        <f t="shared" si="1225"/>
        <v>11</v>
      </c>
      <c r="N7838" s="19">
        <v>5344.5</v>
      </c>
      <c r="O7838" s="4">
        <f>MATCH(N7838-1,'Supply Data'!$K$12:$K$17)+1</f>
        <v>5</v>
      </c>
      <c r="P7838">
        <f>INDEX('Supply Data'!$L$12:$L$17,'Demand Data'!O7838)</f>
        <v>75</v>
      </c>
      <c r="R7838" t="str">
        <f t="shared" si="1226"/>
        <v>22-Nov-08 Saturday 9</v>
      </c>
    </row>
    <row r="7839" spans="4:18" x14ac:dyDescent="0.35">
      <c r="D7839" s="21">
        <f t="shared" si="1227"/>
        <v>39774.374999981002</v>
      </c>
      <c r="E7839" s="21" t="b">
        <f t="shared" si="1220"/>
        <v>0</v>
      </c>
      <c r="F7839" s="21" t="b">
        <f t="shared" si="1221"/>
        <v>0</v>
      </c>
      <c r="G7839" s="20">
        <f t="shared" si="1222"/>
        <v>1</v>
      </c>
      <c r="H7839" s="20">
        <f t="shared" si="1223"/>
        <v>24</v>
      </c>
      <c r="I7839" s="20">
        <f t="shared" si="1228"/>
        <v>10</v>
      </c>
      <c r="J7839" s="21">
        <f t="shared" si="1229"/>
        <v>39774</v>
      </c>
      <c r="K7839" s="21"/>
      <c r="L7839" s="21" t="str">
        <f t="shared" si="1224"/>
        <v>Saturday</v>
      </c>
      <c r="M7839" s="20">
        <f t="shared" si="1225"/>
        <v>11</v>
      </c>
      <c r="N7839" s="19">
        <v>5673</v>
      </c>
      <c r="O7839" s="4">
        <f>MATCH(N7839-1,'Supply Data'!$K$12:$K$17)+1</f>
        <v>5</v>
      </c>
      <c r="P7839">
        <f>INDEX('Supply Data'!$L$12:$L$17,'Demand Data'!O7839)</f>
        <v>75</v>
      </c>
      <c r="R7839" t="str">
        <f t="shared" si="1226"/>
        <v>22-Nov-08 Saturday 10</v>
      </c>
    </row>
    <row r="7840" spans="4:18" x14ac:dyDescent="0.35">
      <c r="D7840" s="21">
        <f t="shared" si="1227"/>
        <v>39774.416666647667</v>
      </c>
      <c r="E7840" s="21" t="b">
        <f t="shared" si="1220"/>
        <v>0</v>
      </c>
      <c r="F7840" s="21" t="b">
        <f t="shared" si="1221"/>
        <v>0</v>
      </c>
      <c r="G7840" s="20">
        <f t="shared" si="1222"/>
        <v>1</v>
      </c>
      <c r="H7840" s="20">
        <f t="shared" si="1223"/>
        <v>24</v>
      </c>
      <c r="I7840" s="20">
        <f t="shared" si="1228"/>
        <v>11</v>
      </c>
      <c r="J7840" s="21">
        <f t="shared" si="1229"/>
        <v>39774</v>
      </c>
      <c r="K7840" s="21"/>
      <c r="L7840" s="21" t="str">
        <f t="shared" si="1224"/>
        <v>Saturday</v>
      </c>
      <c r="M7840" s="20">
        <f t="shared" si="1225"/>
        <v>11</v>
      </c>
      <c r="N7840" s="19">
        <v>5836.5</v>
      </c>
      <c r="O7840" s="4">
        <f>MATCH(N7840-1,'Supply Data'!$K$12:$K$17)+1</f>
        <v>5</v>
      </c>
      <c r="P7840">
        <f>INDEX('Supply Data'!$L$12:$L$17,'Demand Data'!O7840)</f>
        <v>75</v>
      </c>
      <c r="R7840" t="str">
        <f t="shared" si="1226"/>
        <v>22-Nov-08 Saturday 11</v>
      </c>
    </row>
    <row r="7841" spans="4:18" x14ac:dyDescent="0.35">
      <c r="D7841" s="21">
        <f t="shared" si="1227"/>
        <v>39774.458333314331</v>
      </c>
      <c r="E7841" s="21" t="b">
        <f t="shared" si="1220"/>
        <v>0</v>
      </c>
      <c r="F7841" s="21" t="b">
        <f t="shared" si="1221"/>
        <v>0</v>
      </c>
      <c r="G7841" s="20">
        <f t="shared" si="1222"/>
        <v>1</v>
      </c>
      <c r="H7841" s="20">
        <f t="shared" si="1223"/>
        <v>24</v>
      </c>
      <c r="I7841" s="20">
        <f t="shared" si="1228"/>
        <v>12</v>
      </c>
      <c r="J7841" s="21">
        <f t="shared" si="1229"/>
        <v>39774</v>
      </c>
      <c r="K7841" s="21"/>
      <c r="L7841" s="21" t="str">
        <f t="shared" si="1224"/>
        <v>Saturday</v>
      </c>
      <c r="M7841" s="20">
        <f t="shared" si="1225"/>
        <v>11</v>
      </c>
      <c r="N7841" s="19">
        <v>5601</v>
      </c>
      <c r="O7841" s="4">
        <f>MATCH(N7841-1,'Supply Data'!$K$12:$K$17)+1</f>
        <v>5</v>
      </c>
      <c r="P7841">
        <f>INDEX('Supply Data'!$L$12:$L$17,'Demand Data'!O7841)</f>
        <v>75</v>
      </c>
      <c r="R7841" t="str">
        <f t="shared" si="1226"/>
        <v>22-Nov-08 Saturday 12</v>
      </c>
    </row>
    <row r="7842" spans="4:18" x14ac:dyDescent="0.35">
      <c r="D7842" s="21">
        <f t="shared" si="1227"/>
        <v>39774.499999980995</v>
      </c>
      <c r="E7842" s="21" t="b">
        <f t="shared" si="1220"/>
        <v>0</v>
      </c>
      <c r="F7842" s="21" t="b">
        <f t="shared" si="1221"/>
        <v>0</v>
      </c>
      <c r="G7842" s="20">
        <f t="shared" si="1222"/>
        <v>1</v>
      </c>
      <c r="H7842" s="20">
        <f t="shared" si="1223"/>
        <v>24</v>
      </c>
      <c r="I7842" s="20">
        <f t="shared" si="1228"/>
        <v>13</v>
      </c>
      <c r="J7842" s="21">
        <f t="shared" si="1229"/>
        <v>39774</v>
      </c>
      <c r="K7842" s="21"/>
      <c r="L7842" s="21" t="str">
        <f t="shared" si="1224"/>
        <v>Saturday</v>
      </c>
      <c r="M7842" s="20">
        <f t="shared" si="1225"/>
        <v>11</v>
      </c>
      <c r="N7842" s="19">
        <v>5724</v>
      </c>
      <c r="O7842" s="4">
        <f>MATCH(N7842-1,'Supply Data'!$K$12:$K$17)+1</f>
        <v>5</v>
      </c>
      <c r="P7842">
        <f>INDEX('Supply Data'!$L$12:$L$17,'Demand Data'!O7842)</f>
        <v>75</v>
      </c>
      <c r="R7842" t="str">
        <f t="shared" si="1226"/>
        <v>22-Nov-08 Saturday 13</v>
      </c>
    </row>
    <row r="7843" spans="4:18" x14ac:dyDescent="0.35">
      <c r="D7843" s="21">
        <f t="shared" si="1227"/>
        <v>39774.541666647659</v>
      </c>
      <c r="E7843" s="21" t="b">
        <f t="shared" si="1220"/>
        <v>0</v>
      </c>
      <c r="F7843" s="21" t="b">
        <f t="shared" si="1221"/>
        <v>0</v>
      </c>
      <c r="G7843" s="20">
        <f t="shared" si="1222"/>
        <v>1</v>
      </c>
      <c r="H7843" s="20">
        <f t="shared" si="1223"/>
        <v>24</v>
      </c>
      <c r="I7843" s="20">
        <f t="shared" si="1228"/>
        <v>14</v>
      </c>
      <c r="J7843" s="21">
        <f t="shared" si="1229"/>
        <v>39774</v>
      </c>
      <c r="K7843" s="21"/>
      <c r="L7843" s="21" t="str">
        <f t="shared" si="1224"/>
        <v>Saturday</v>
      </c>
      <c r="M7843" s="20">
        <f t="shared" si="1225"/>
        <v>11</v>
      </c>
      <c r="N7843" s="19">
        <v>5796</v>
      </c>
      <c r="O7843" s="4">
        <f>MATCH(N7843-1,'Supply Data'!$K$12:$K$17)+1</f>
        <v>5</v>
      </c>
      <c r="P7843">
        <f>INDEX('Supply Data'!$L$12:$L$17,'Demand Data'!O7843)</f>
        <v>75</v>
      </c>
      <c r="R7843" t="str">
        <f t="shared" si="1226"/>
        <v>22-Nov-08 Saturday 14</v>
      </c>
    </row>
    <row r="7844" spans="4:18" x14ac:dyDescent="0.35">
      <c r="D7844" s="21">
        <f t="shared" si="1227"/>
        <v>39774.583333314324</v>
      </c>
      <c r="E7844" s="21" t="b">
        <f t="shared" si="1220"/>
        <v>0</v>
      </c>
      <c r="F7844" s="21" t="b">
        <f t="shared" si="1221"/>
        <v>0</v>
      </c>
      <c r="G7844" s="20">
        <f t="shared" si="1222"/>
        <v>1</v>
      </c>
      <c r="H7844" s="20">
        <f t="shared" si="1223"/>
        <v>24</v>
      </c>
      <c r="I7844" s="20">
        <f t="shared" si="1228"/>
        <v>15</v>
      </c>
      <c r="J7844" s="21">
        <f t="shared" si="1229"/>
        <v>39774</v>
      </c>
      <c r="K7844" s="21"/>
      <c r="L7844" s="21" t="str">
        <f t="shared" si="1224"/>
        <v>Saturday</v>
      </c>
      <c r="M7844" s="20">
        <f t="shared" si="1225"/>
        <v>11</v>
      </c>
      <c r="N7844" s="19">
        <v>5698.5</v>
      </c>
      <c r="O7844" s="4">
        <f>MATCH(N7844-1,'Supply Data'!$K$12:$K$17)+1</f>
        <v>5</v>
      </c>
      <c r="P7844">
        <f>INDEX('Supply Data'!$L$12:$L$17,'Demand Data'!O7844)</f>
        <v>75</v>
      </c>
      <c r="R7844" t="str">
        <f t="shared" si="1226"/>
        <v>22-Nov-08 Saturday 15</v>
      </c>
    </row>
    <row r="7845" spans="4:18" x14ac:dyDescent="0.35">
      <c r="D7845" s="21">
        <f t="shared" si="1227"/>
        <v>39774.624999980988</v>
      </c>
      <c r="E7845" s="21" t="b">
        <f t="shared" si="1220"/>
        <v>0</v>
      </c>
      <c r="F7845" s="21" t="b">
        <f t="shared" si="1221"/>
        <v>0</v>
      </c>
      <c r="G7845" s="20">
        <f t="shared" si="1222"/>
        <v>1</v>
      </c>
      <c r="H7845" s="20">
        <f t="shared" si="1223"/>
        <v>24</v>
      </c>
      <c r="I7845" s="20">
        <f t="shared" si="1228"/>
        <v>16</v>
      </c>
      <c r="J7845" s="21">
        <f t="shared" si="1229"/>
        <v>39774</v>
      </c>
      <c r="K7845" s="21"/>
      <c r="L7845" s="21" t="str">
        <f t="shared" si="1224"/>
        <v>Saturday</v>
      </c>
      <c r="M7845" s="20">
        <f t="shared" si="1225"/>
        <v>11</v>
      </c>
      <c r="N7845" s="19">
        <v>5562</v>
      </c>
      <c r="O7845" s="4">
        <f>MATCH(N7845-1,'Supply Data'!$K$12:$K$17)+1</f>
        <v>5</v>
      </c>
      <c r="P7845">
        <f>INDEX('Supply Data'!$L$12:$L$17,'Demand Data'!O7845)</f>
        <v>75</v>
      </c>
      <c r="R7845" t="str">
        <f t="shared" si="1226"/>
        <v>22-Nov-08 Saturday 16</v>
      </c>
    </row>
    <row r="7846" spans="4:18" x14ac:dyDescent="0.35">
      <c r="D7846" s="21">
        <f t="shared" si="1227"/>
        <v>39774.666666647652</v>
      </c>
      <c r="E7846" s="21" t="b">
        <f t="shared" si="1220"/>
        <v>0</v>
      </c>
      <c r="F7846" s="21" t="b">
        <f t="shared" si="1221"/>
        <v>0</v>
      </c>
      <c r="G7846" s="20">
        <f t="shared" si="1222"/>
        <v>1</v>
      </c>
      <c r="H7846" s="20">
        <f t="shared" si="1223"/>
        <v>24</v>
      </c>
      <c r="I7846" s="20">
        <f t="shared" si="1228"/>
        <v>17</v>
      </c>
      <c r="J7846" s="21">
        <f t="shared" si="1229"/>
        <v>39774</v>
      </c>
      <c r="K7846" s="21"/>
      <c r="L7846" s="21" t="str">
        <f t="shared" si="1224"/>
        <v>Saturday</v>
      </c>
      <c r="M7846" s="20">
        <f t="shared" si="1225"/>
        <v>11</v>
      </c>
      <c r="N7846" s="19">
        <v>5469</v>
      </c>
      <c r="O7846" s="4">
        <f>MATCH(N7846-1,'Supply Data'!$K$12:$K$17)+1</f>
        <v>5</v>
      </c>
      <c r="P7846">
        <f>INDEX('Supply Data'!$L$12:$L$17,'Demand Data'!O7846)</f>
        <v>75</v>
      </c>
      <c r="R7846" t="str">
        <f t="shared" si="1226"/>
        <v>22-Nov-08 Saturday 17</v>
      </c>
    </row>
    <row r="7847" spans="4:18" x14ac:dyDescent="0.35">
      <c r="D7847" s="21">
        <f t="shared" si="1227"/>
        <v>39774.708333314316</v>
      </c>
      <c r="E7847" s="21" t="b">
        <f t="shared" si="1220"/>
        <v>0</v>
      </c>
      <c r="F7847" s="21" t="b">
        <f t="shared" si="1221"/>
        <v>0</v>
      </c>
      <c r="G7847" s="20">
        <f t="shared" si="1222"/>
        <v>1</v>
      </c>
      <c r="H7847" s="20">
        <f t="shared" si="1223"/>
        <v>24</v>
      </c>
      <c r="I7847" s="20">
        <f t="shared" si="1228"/>
        <v>18</v>
      </c>
      <c r="J7847" s="21">
        <f t="shared" si="1229"/>
        <v>39774</v>
      </c>
      <c r="K7847" s="21"/>
      <c r="L7847" s="21" t="str">
        <f t="shared" si="1224"/>
        <v>Saturday</v>
      </c>
      <c r="M7847" s="20">
        <f t="shared" si="1225"/>
        <v>11</v>
      </c>
      <c r="N7847" s="19">
        <v>6234</v>
      </c>
      <c r="O7847" s="4">
        <f>MATCH(N7847-1,'Supply Data'!$K$12:$K$17)+1</f>
        <v>5</v>
      </c>
      <c r="P7847">
        <f>INDEX('Supply Data'!$L$12:$L$17,'Demand Data'!O7847)</f>
        <v>75</v>
      </c>
      <c r="R7847" t="str">
        <f t="shared" si="1226"/>
        <v>22-Nov-08 Saturday 18</v>
      </c>
    </row>
    <row r="7848" spans="4:18" x14ac:dyDescent="0.35">
      <c r="D7848" s="21">
        <f t="shared" si="1227"/>
        <v>39774.749999980981</v>
      </c>
      <c r="E7848" s="21" t="b">
        <f t="shared" si="1220"/>
        <v>0</v>
      </c>
      <c r="F7848" s="21" t="b">
        <f t="shared" si="1221"/>
        <v>0</v>
      </c>
      <c r="G7848" s="20">
        <f t="shared" si="1222"/>
        <v>1</v>
      </c>
      <c r="H7848" s="20">
        <f t="shared" si="1223"/>
        <v>24</v>
      </c>
      <c r="I7848" s="20">
        <f t="shared" si="1228"/>
        <v>19</v>
      </c>
      <c r="J7848" s="21">
        <f t="shared" si="1229"/>
        <v>39774</v>
      </c>
      <c r="K7848" s="21"/>
      <c r="L7848" s="21" t="str">
        <f t="shared" si="1224"/>
        <v>Saturday</v>
      </c>
      <c r="M7848" s="20">
        <f t="shared" si="1225"/>
        <v>11</v>
      </c>
      <c r="N7848" s="19">
        <v>6094.5</v>
      </c>
      <c r="O7848" s="4">
        <f>MATCH(N7848-1,'Supply Data'!$K$12:$K$17)+1</f>
        <v>5</v>
      </c>
      <c r="P7848">
        <f>INDEX('Supply Data'!$L$12:$L$17,'Demand Data'!O7848)</f>
        <v>75</v>
      </c>
      <c r="R7848" t="str">
        <f t="shared" si="1226"/>
        <v>22-Nov-08 Saturday 19</v>
      </c>
    </row>
    <row r="7849" spans="4:18" x14ac:dyDescent="0.35">
      <c r="D7849" s="21">
        <f t="shared" si="1227"/>
        <v>39774.791666647645</v>
      </c>
      <c r="E7849" s="21" t="b">
        <f t="shared" si="1220"/>
        <v>0</v>
      </c>
      <c r="F7849" s="21" t="b">
        <f t="shared" si="1221"/>
        <v>0</v>
      </c>
      <c r="G7849" s="20">
        <f t="shared" si="1222"/>
        <v>1</v>
      </c>
      <c r="H7849" s="20">
        <f t="shared" si="1223"/>
        <v>24</v>
      </c>
      <c r="I7849" s="20">
        <f t="shared" si="1228"/>
        <v>20</v>
      </c>
      <c r="J7849" s="21">
        <f t="shared" si="1229"/>
        <v>39774</v>
      </c>
      <c r="K7849" s="21"/>
      <c r="L7849" s="21" t="str">
        <f t="shared" si="1224"/>
        <v>Saturday</v>
      </c>
      <c r="M7849" s="20">
        <f t="shared" si="1225"/>
        <v>11</v>
      </c>
      <c r="N7849" s="19">
        <v>5893.5</v>
      </c>
      <c r="O7849" s="4">
        <f>MATCH(N7849-1,'Supply Data'!$K$12:$K$17)+1</f>
        <v>5</v>
      </c>
      <c r="P7849">
        <f>INDEX('Supply Data'!$L$12:$L$17,'Demand Data'!O7849)</f>
        <v>75</v>
      </c>
      <c r="R7849" t="str">
        <f t="shared" si="1226"/>
        <v>22-Nov-08 Saturday 20</v>
      </c>
    </row>
    <row r="7850" spans="4:18" x14ac:dyDescent="0.35">
      <c r="D7850" s="21">
        <f t="shared" si="1227"/>
        <v>39774.833333314309</v>
      </c>
      <c r="E7850" s="21" t="b">
        <f t="shared" si="1220"/>
        <v>0</v>
      </c>
      <c r="F7850" s="21" t="b">
        <f t="shared" si="1221"/>
        <v>0</v>
      </c>
      <c r="G7850" s="20">
        <f t="shared" si="1222"/>
        <v>1</v>
      </c>
      <c r="H7850" s="20">
        <f t="shared" si="1223"/>
        <v>24</v>
      </c>
      <c r="I7850" s="20">
        <f t="shared" si="1228"/>
        <v>21</v>
      </c>
      <c r="J7850" s="21">
        <f t="shared" si="1229"/>
        <v>39774</v>
      </c>
      <c r="K7850" s="21"/>
      <c r="L7850" s="21" t="str">
        <f t="shared" si="1224"/>
        <v>Saturday</v>
      </c>
      <c r="M7850" s="20">
        <f t="shared" si="1225"/>
        <v>11</v>
      </c>
      <c r="N7850" s="19">
        <v>5610</v>
      </c>
      <c r="O7850" s="4">
        <f>MATCH(N7850-1,'Supply Data'!$K$12:$K$17)+1</f>
        <v>5</v>
      </c>
      <c r="P7850">
        <f>INDEX('Supply Data'!$L$12:$L$17,'Demand Data'!O7850)</f>
        <v>75</v>
      </c>
      <c r="R7850" t="str">
        <f t="shared" si="1226"/>
        <v>22-Nov-08 Saturday 21</v>
      </c>
    </row>
    <row r="7851" spans="4:18" x14ac:dyDescent="0.35">
      <c r="D7851" s="21">
        <f t="shared" si="1227"/>
        <v>39774.874999980973</v>
      </c>
      <c r="E7851" s="21" t="b">
        <f t="shared" si="1220"/>
        <v>0</v>
      </c>
      <c r="F7851" s="21" t="b">
        <f t="shared" si="1221"/>
        <v>0</v>
      </c>
      <c r="G7851" s="20">
        <f t="shared" si="1222"/>
        <v>1</v>
      </c>
      <c r="H7851" s="20">
        <f t="shared" si="1223"/>
        <v>24</v>
      </c>
      <c r="I7851" s="20">
        <f t="shared" si="1228"/>
        <v>22</v>
      </c>
      <c r="J7851" s="21">
        <f t="shared" si="1229"/>
        <v>39774</v>
      </c>
      <c r="K7851" s="21"/>
      <c r="L7851" s="21" t="str">
        <f t="shared" si="1224"/>
        <v>Saturday</v>
      </c>
      <c r="M7851" s="20">
        <f t="shared" si="1225"/>
        <v>11</v>
      </c>
      <c r="N7851" s="19">
        <v>5184</v>
      </c>
      <c r="O7851" s="4">
        <f>MATCH(N7851-1,'Supply Data'!$K$12:$K$17)+1</f>
        <v>5</v>
      </c>
      <c r="P7851">
        <f>INDEX('Supply Data'!$L$12:$L$17,'Demand Data'!O7851)</f>
        <v>75</v>
      </c>
      <c r="R7851" t="str">
        <f t="shared" si="1226"/>
        <v>22-Nov-08 Saturday 22</v>
      </c>
    </row>
    <row r="7852" spans="4:18" x14ac:dyDescent="0.35">
      <c r="D7852" s="21">
        <f t="shared" si="1227"/>
        <v>39774.916666647638</v>
      </c>
      <c r="E7852" s="21" t="b">
        <f t="shared" si="1220"/>
        <v>0</v>
      </c>
      <c r="F7852" s="21" t="b">
        <f t="shared" si="1221"/>
        <v>0</v>
      </c>
      <c r="G7852" s="20">
        <f t="shared" si="1222"/>
        <v>1</v>
      </c>
      <c r="H7852" s="20">
        <f t="shared" si="1223"/>
        <v>24</v>
      </c>
      <c r="I7852" s="20">
        <f t="shared" si="1228"/>
        <v>23</v>
      </c>
      <c r="J7852" s="21">
        <f t="shared" si="1229"/>
        <v>39774</v>
      </c>
      <c r="K7852" s="21"/>
      <c r="L7852" s="21" t="str">
        <f t="shared" si="1224"/>
        <v>Saturday</v>
      </c>
      <c r="M7852" s="20">
        <f t="shared" si="1225"/>
        <v>11</v>
      </c>
      <c r="N7852" s="19">
        <v>4809</v>
      </c>
      <c r="O7852" s="4">
        <f>MATCH(N7852-1,'Supply Data'!$K$12:$K$17)+1</f>
        <v>5</v>
      </c>
      <c r="P7852">
        <f>INDEX('Supply Data'!$L$12:$L$17,'Demand Data'!O7852)</f>
        <v>75</v>
      </c>
      <c r="R7852" t="str">
        <f t="shared" si="1226"/>
        <v>22-Nov-08 Saturday 23</v>
      </c>
    </row>
    <row r="7853" spans="4:18" x14ac:dyDescent="0.35">
      <c r="D7853" s="21">
        <f t="shared" si="1227"/>
        <v>39774.958333314302</v>
      </c>
      <c r="E7853" s="21" t="b">
        <f t="shared" si="1220"/>
        <v>0</v>
      </c>
      <c r="F7853" s="21" t="b">
        <f t="shared" si="1221"/>
        <v>0</v>
      </c>
      <c r="G7853" s="20">
        <f t="shared" si="1222"/>
        <v>1</v>
      </c>
      <c r="H7853" s="20">
        <f t="shared" si="1223"/>
        <v>24</v>
      </c>
      <c r="I7853" s="20">
        <f t="shared" si="1228"/>
        <v>24</v>
      </c>
      <c r="J7853" s="21">
        <f t="shared" si="1229"/>
        <v>39774</v>
      </c>
      <c r="K7853" s="21"/>
      <c r="L7853" s="21" t="str">
        <f t="shared" si="1224"/>
        <v>Saturday</v>
      </c>
      <c r="M7853" s="20">
        <f t="shared" si="1225"/>
        <v>11</v>
      </c>
      <c r="N7853" s="19">
        <v>4542</v>
      </c>
      <c r="O7853" s="4">
        <f>MATCH(N7853-1,'Supply Data'!$K$12:$K$17)+1</f>
        <v>4</v>
      </c>
      <c r="P7853">
        <f>INDEX('Supply Data'!$L$12:$L$17,'Demand Data'!O7853)</f>
        <v>50</v>
      </c>
      <c r="R7853" t="str">
        <f t="shared" si="1226"/>
        <v>22-Nov-08 Saturday 24</v>
      </c>
    </row>
    <row r="7854" spans="4:18" x14ac:dyDescent="0.35">
      <c r="D7854" s="21">
        <f t="shared" si="1227"/>
        <v>39774.999999980966</v>
      </c>
      <c r="E7854" s="21" t="b">
        <f t="shared" si="1220"/>
        <v>0</v>
      </c>
      <c r="F7854" s="21" t="b">
        <f t="shared" si="1221"/>
        <v>0</v>
      </c>
      <c r="G7854" s="20">
        <f t="shared" si="1222"/>
        <v>1</v>
      </c>
      <c r="H7854" s="20">
        <f t="shared" si="1223"/>
        <v>24</v>
      </c>
      <c r="I7854" s="20">
        <f t="shared" si="1228"/>
        <v>1</v>
      </c>
      <c r="J7854" s="21">
        <f t="shared" si="1229"/>
        <v>39775</v>
      </c>
      <c r="K7854" s="21"/>
      <c r="L7854" s="21" t="str">
        <f t="shared" si="1224"/>
        <v>Sunday</v>
      </c>
      <c r="M7854" s="20">
        <f t="shared" si="1225"/>
        <v>11</v>
      </c>
      <c r="N7854" s="19">
        <v>4369.5</v>
      </c>
      <c r="O7854" s="4">
        <f>MATCH(N7854-1,'Supply Data'!$K$12:$K$17)+1</f>
        <v>4</v>
      </c>
      <c r="P7854">
        <f>INDEX('Supply Data'!$L$12:$L$17,'Demand Data'!O7854)</f>
        <v>50</v>
      </c>
      <c r="R7854" t="str">
        <f t="shared" si="1226"/>
        <v>23-Nov-08 Sunday 1</v>
      </c>
    </row>
    <row r="7855" spans="4:18" x14ac:dyDescent="0.35">
      <c r="D7855" s="21">
        <f t="shared" si="1227"/>
        <v>39775.04166664763</v>
      </c>
      <c r="E7855" s="21" t="b">
        <f t="shared" si="1220"/>
        <v>0</v>
      </c>
      <c r="F7855" s="21" t="b">
        <f t="shared" si="1221"/>
        <v>0</v>
      </c>
      <c r="G7855" s="20">
        <f t="shared" si="1222"/>
        <v>1</v>
      </c>
      <c r="H7855" s="20">
        <f t="shared" si="1223"/>
        <v>24</v>
      </c>
      <c r="I7855" s="20">
        <f t="shared" si="1228"/>
        <v>2</v>
      </c>
      <c r="J7855" s="21">
        <f t="shared" si="1229"/>
        <v>39775</v>
      </c>
      <c r="K7855" s="21"/>
      <c r="L7855" s="21" t="str">
        <f t="shared" si="1224"/>
        <v>Sunday</v>
      </c>
      <c r="M7855" s="20">
        <f t="shared" si="1225"/>
        <v>11</v>
      </c>
      <c r="N7855" s="19">
        <v>4188</v>
      </c>
      <c r="O7855" s="4">
        <f>MATCH(N7855-1,'Supply Data'!$K$12:$K$17)+1</f>
        <v>4</v>
      </c>
      <c r="P7855">
        <f>INDEX('Supply Data'!$L$12:$L$17,'Demand Data'!O7855)</f>
        <v>50</v>
      </c>
      <c r="R7855" t="str">
        <f t="shared" si="1226"/>
        <v>23-Nov-08 Sunday 2</v>
      </c>
    </row>
    <row r="7856" spans="4:18" x14ac:dyDescent="0.35">
      <c r="D7856" s="21">
        <f t="shared" si="1227"/>
        <v>39775.083333314295</v>
      </c>
      <c r="E7856" s="21" t="b">
        <f t="shared" si="1220"/>
        <v>0</v>
      </c>
      <c r="F7856" s="21" t="b">
        <f t="shared" si="1221"/>
        <v>0</v>
      </c>
      <c r="G7856" s="20">
        <f t="shared" si="1222"/>
        <v>1</v>
      </c>
      <c r="H7856" s="20">
        <f t="shared" si="1223"/>
        <v>24</v>
      </c>
      <c r="I7856" s="20">
        <f t="shared" si="1228"/>
        <v>3</v>
      </c>
      <c r="J7856" s="21">
        <f t="shared" si="1229"/>
        <v>39775</v>
      </c>
      <c r="K7856" s="21"/>
      <c r="L7856" s="21" t="str">
        <f t="shared" si="1224"/>
        <v>Sunday</v>
      </c>
      <c r="M7856" s="20">
        <f t="shared" si="1225"/>
        <v>11</v>
      </c>
      <c r="N7856" s="19">
        <v>4101</v>
      </c>
      <c r="O7856" s="4">
        <f>MATCH(N7856-1,'Supply Data'!$K$12:$K$17)+1</f>
        <v>4</v>
      </c>
      <c r="P7856">
        <f>INDEX('Supply Data'!$L$12:$L$17,'Demand Data'!O7856)</f>
        <v>50</v>
      </c>
      <c r="R7856" t="str">
        <f t="shared" si="1226"/>
        <v>23-Nov-08 Sunday 3</v>
      </c>
    </row>
    <row r="7857" spans="4:18" x14ac:dyDescent="0.35">
      <c r="D7857" s="21">
        <f t="shared" si="1227"/>
        <v>39775.124999980959</v>
      </c>
      <c r="E7857" s="21" t="b">
        <f t="shared" si="1220"/>
        <v>0</v>
      </c>
      <c r="F7857" s="21" t="b">
        <f t="shared" si="1221"/>
        <v>0</v>
      </c>
      <c r="G7857" s="20">
        <f t="shared" si="1222"/>
        <v>1</v>
      </c>
      <c r="H7857" s="20">
        <f t="shared" si="1223"/>
        <v>24</v>
      </c>
      <c r="I7857" s="20">
        <f t="shared" si="1228"/>
        <v>4</v>
      </c>
      <c r="J7857" s="21">
        <f t="shared" si="1229"/>
        <v>39775</v>
      </c>
      <c r="K7857" s="21"/>
      <c r="L7857" s="21" t="str">
        <f t="shared" si="1224"/>
        <v>Sunday</v>
      </c>
      <c r="M7857" s="20">
        <f t="shared" si="1225"/>
        <v>11</v>
      </c>
      <c r="N7857" s="19">
        <v>4059</v>
      </c>
      <c r="O7857" s="4">
        <f>MATCH(N7857-1,'Supply Data'!$K$12:$K$17)+1</f>
        <v>4</v>
      </c>
      <c r="P7857">
        <f>INDEX('Supply Data'!$L$12:$L$17,'Demand Data'!O7857)</f>
        <v>50</v>
      </c>
      <c r="R7857" t="str">
        <f t="shared" si="1226"/>
        <v>23-Nov-08 Sunday 4</v>
      </c>
    </row>
    <row r="7858" spans="4:18" x14ac:dyDescent="0.35">
      <c r="D7858" s="21">
        <f t="shared" si="1227"/>
        <v>39775.166666647623</v>
      </c>
      <c r="E7858" s="21" t="b">
        <f t="shared" si="1220"/>
        <v>0</v>
      </c>
      <c r="F7858" s="21" t="b">
        <f t="shared" si="1221"/>
        <v>0</v>
      </c>
      <c r="G7858" s="20">
        <f t="shared" si="1222"/>
        <v>1</v>
      </c>
      <c r="H7858" s="20">
        <f t="shared" si="1223"/>
        <v>24</v>
      </c>
      <c r="I7858" s="20">
        <f t="shared" si="1228"/>
        <v>5</v>
      </c>
      <c r="J7858" s="21">
        <f t="shared" si="1229"/>
        <v>39775</v>
      </c>
      <c r="K7858" s="21"/>
      <c r="L7858" s="21" t="str">
        <f t="shared" si="1224"/>
        <v>Sunday</v>
      </c>
      <c r="M7858" s="20">
        <f t="shared" si="1225"/>
        <v>11</v>
      </c>
      <c r="N7858" s="19">
        <v>4087.5</v>
      </c>
      <c r="O7858" s="4">
        <f>MATCH(N7858-1,'Supply Data'!$K$12:$K$17)+1</f>
        <v>4</v>
      </c>
      <c r="P7858">
        <f>INDEX('Supply Data'!$L$12:$L$17,'Demand Data'!O7858)</f>
        <v>50</v>
      </c>
      <c r="R7858" t="str">
        <f t="shared" si="1226"/>
        <v>23-Nov-08 Sunday 5</v>
      </c>
    </row>
    <row r="7859" spans="4:18" x14ac:dyDescent="0.35">
      <c r="D7859" s="21">
        <f t="shared" si="1227"/>
        <v>39775.208333314287</v>
      </c>
      <c r="E7859" s="21" t="b">
        <f t="shared" si="1220"/>
        <v>0</v>
      </c>
      <c r="F7859" s="21" t="b">
        <f t="shared" si="1221"/>
        <v>0</v>
      </c>
      <c r="G7859" s="20">
        <f t="shared" si="1222"/>
        <v>1</v>
      </c>
      <c r="H7859" s="20">
        <f t="shared" si="1223"/>
        <v>24</v>
      </c>
      <c r="I7859" s="20">
        <f t="shared" si="1228"/>
        <v>6</v>
      </c>
      <c r="J7859" s="21">
        <f t="shared" si="1229"/>
        <v>39775</v>
      </c>
      <c r="K7859" s="21"/>
      <c r="L7859" s="21" t="str">
        <f t="shared" si="1224"/>
        <v>Sunday</v>
      </c>
      <c r="M7859" s="20">
        <f t="shared" si="1225"/>
        <v>11</v>
      </c>
      <c r="N7859" s="19">
        <v>4189.5</v>
      </c>
      <c r="O7859" s="4">
        <f>MATCH(N7859-1,'Supply Data'!$K$12:$K$17)+1</f>
        <v>4</v>
      </c>
      <c r="P7859">
        <f>INDEX('Supply Data'!$L$12:$L$17,'Demand Data'!O7859)</f>
        <v>50</v>
      </c>
      <c r="R7859" t="str">
        <f t="shared" si="1226"/>
        <v>23-Nov-08 Sunday 6</v>
      </c>
    </row>
    <row r="7860" spans="4:18" x14ac:dyDescent="0.35">
      <c r="D7860" s="21">
        <f t="shared" si="1227"/>
        <v>39775.249999980952</v>
      </c>
      <c r="E7860" s="21" t="b">
        <f t="shared" si="1220"/>
        <v>0</v>
      </c>
      <c r="F7860" s="21" t="b">
        <f t="shared" si="1221"/>
        <v>0</v>
      </c>
      <c r="G7860" s="20">
        <f t="shared" si="1222"/>
        <v>1</v>
      </c>
      <c r="H7860" s="20">
        <f t="shared" si="1223"/>
        <v>24</v>
      </c>
      <c r="I7860" s="20">
        <f t="shared" si="1228"/>
        <v>7</v>
      </c>
      <c r="J7860" s="21">
        <f t="shared" si="1229"/>
        <v>39775</v>
      </c>
      <c r="K7860" s="21"/>
      <c r="L7860" s="21" t="str">
        <f t="shared" si="1224"/>
        <v>Sunday</v>
      </c>
      <c r="M7860" s="20">
        <f t="shared" si="1225"/>
        <v>11</v>
      </c>
      <c r="N7860" s="19">
        <v>4126.5</v>
      </c>
      <c r="O7860" s="4">
        <f>MATCH(N7860-1,'Supply Data'!$K$12:$K$17)+1</f>
        <v>4</v>
      </c>
      <c r="P7860">
        <f>INDEX('Supply Data'!$L$12:$L$17,'Demand Data'!O7860)</f>
        <v>50</v>
      </c>
      <c r="R7860" t="str">
        <f t="shared" si="1226"/>
        <v>23-Nov-08 Sunday 7</v>
      </c>
    </row>
    <row r="7861" spans="4:18" x14ac:dyDescent="0.35">
      <c r="D7861" s="21">
        <f t="shared" si="1227"/>
        <v>39775.291666647616</v>
      </c>
      <c r="E7861" s="21" t="b">
        <f t="shared" si="1220"/>
        <v>0</v>
      </c>
      <c r="F7861" s="21" t="b">
        <f t="shared" si="1221"/>
        <v>0</v>
      </c>
      <c r="G7861" s="20">
        <f t="shared" si="1222"/>
        <v>1</v>
      </c>
      <c r="H7861" s="20">
        <f t="shared" si="1223"/>
        <v>24</v>
      </c>
      <c r="I7861" s="20">
        <f t="shared" si="1228"/>
        <v>8</v>
      </c>
      <c r="J7861" s="21">
        <f t="shared" si="1229"/>
        <v>39775</v>
      </c>
      <c r="K7861" s="21"/>
      <c r="L7861" s="21" t="str">
        <f t="shared" si="1224"/>
        <v>Sunday</v>
      </c>
      <c r="M7861" s="20">
        <f t="shared" si="1225"/>
        <v>11</v>
      </c>
      <c r="N7861" s="19">
        <v>4440</v>
      </c>
      <c r="O7861" s="4">
        <f>MATCH(N7861-1,'Supply Data'!$K$12:$K$17)+1</f>
        <v>4</v>
      </c>
      <c r="P7861">
        <f>INDEX('Supply Data'!$L$12:$L$17,'Demand Data'!O7861)</f>
        <v>50</v>
      </c>
      <c r="R7861" t="str">
        <f t="shared" si="1226"/>
        <v>23-Nov-08 Sunday 8</v>
      </c>
    </row>
    <row r="7862" spans="4:18" x14ac:dyDescent="0.35">
      <c r="D7862" s="21">
        <f t="shared" si="1227"/>
        <v>39775.33333331428</v>
      </c>
      <c r="E7862" s="21" t="b">
        <f t="shared" si="1220"/>
        <v>0</v>
      </c>
      <c r="F7862" s="21" t="b">
        <f t="shared" si="1221"/>
        <v>0</v>
      </c>
      <c r="G7862" s="20">
        <f t="shared" si="1222"/>
        <v>1</v>
      </c>
      <c r="H7862" s="20">
        <f t="shared" si="1223"/>
        <v>24</v>
      </c>
      <c r="I7862" s="20">
        <f t="shared" si="1228"/>
        <v>9</v>
      </c>
      <c r="J7862" s="21">
        <f t="shared" si="1229"/>
        <v>39775</v>
      </c>
      <c r="K7862" s="21"/>
      <c r="L7862" s="21" t="str">
        <f t="shared" si="1224"/>
        <v>Sunday</v>
      </c>
      <c r="M7862" s="20">
        <f t="shared" si="1225"/>
        <v>11</v>
      </c>
      <c r="N7862" s="19">
        <v>4899</v>
      </c>
      <c r="O7862" s="4">
        <f>MATCH(N7862-1,'Supply Data'!$K$12:$K$17)+1</f>
        <v>5</v>
      </c>
      <c r="P7862">
        <f>INDEX('Supply Data'!$L$12:$L$17,'Demand Data'!O7862)</f>
        <v>75</v>
      </c>
      <c r="R7862" t="str">
        <f t="shared" si="1226"/>
        <v>23-Nov-08 Sunday 9</v>
      </c>
    </row>
    <row r="7863" spans="4:18" x14ac:dyDescent="0.35">
      <c r="D7863" s="21">
        <f t="shared" si="1227"/>
        <v>39775.374999980944</v>
      </c>
      <c r="E7863" s="21" t="b">
        <f t="shared" si="1220"/>
        <v>0</v>
      </c>
      <c r="F7863" s="21" t="b">
        <f t="shared" si="1221"/>
        <v>0</v>
      </c>
      <c r="G7863" s="20">
        <f t="shared" si="1222"/>
        <v>1</v>
      </c>
      <c r="H7863" s="20">
        <f t="shared" si="1223"/>
        <v>24</v>
      </c>
      <c r="I7863" s="20">
        <f t="shared" si="1228"/>
        <v>10</v>
      </c>
      <c r="J7863" s="21">
        <f t="shared" si="1229"/>
        <v>39775</v>
      </c>
      <c r="K7863" s="21"/>
      <c r="L7863" s="21" t="str">
        <f t="shared" si="1224"/>
        <v>Sunday</v>
      </c>
      <c r="M7863" s="20">
        <f t="shared" si="1225"/>
        <v>11</v>
      </c>
      <c r="N7863" s="19">
        <v>5178</v>
      </c>
      <c r="O7863" s="4">
        <f>MATCH(N7863-1,'Supply Data'!$K$12:$K$17)+1</f>
        <v>5</v>
      </c>
      <c r="P7863">
        <f>INDEX('Supply Data'!$L$12:$L$17,'Demand Data'!O7863)</f>
        <v>75</v>
      </c>
      <c r="R7863" t="str">
        <f t="shared" si="1226"/>
        <v>23-Nov-08 Sunday 10</v>
      </c>
    </row>
    <row r="7864" spans="4:18" x14ac:dyDescent="0.35">
      <c r="D7864" s="21">
        <f t="shared" si="1227"/>
        <v>39775.416666647609</v>
      </c>
      <c r="E7864" s="21" t="b">
        <f t="shared" si="1220"/>
        <v>0</v>
      </c>
      <c r="F7864" s="21" t="b">
        <f t="shared" si="1221"/>
        <v>0</v>
      </c>
      <c r="G7864" s="20">
        <f t="shared" si="1222"/>
        <v>1</v>
      </c>
      <c r="H7864" s="20">
        <f t="shared" si="1223"/>
        <v>24</v>
      </c>
      <c r="I7864" s="20">
        <f t="shared" si="1228"/>
        <v>11</v>
      </c>
      <c r="J7864" s="21">
        <f t="shared" si="1229"/>
        <v>39775</v>
      </c>
      <c r="K7864" s="21"/>
      <c r="L7864" s="21" t="str">
        <f t="shared" si="1224"/>
        <v>Sunday</v>
      </c>
      <c r="M7864" s="20">
        <f t="shared" si="1225"/>
        <v>11</v>
      </c>
      <c r="N7864" s="19">
        <v>5362.5</v>
      </c>
      <c r="O7864" s="4">
        <f>MATCH(N7864-1,'Supply Data'!$K$12:$K$17)+1</f>
        <v>5</v>
      </c>
      <c r="P7864">
        <f>INDEX('Supply Data'!$L$12:$L$17,'Demand Data'!O7864)</f>
        <v>75</v>
      </c>
      <c r="R7864" t="str">
        <f t="shared" si="1226"/>
        <v>23-Nov-08 Sunday 11</v>
      </c>
    </row>
    <row r="7865" spans="4:18" x14ac:dyDescent="0.35">
      <c r="D7865" s="21">
        <f t="shared" si="1227"/>
        <v>39775.458333314273</v>
      </c>
      <c r="E7865" s="21" t="b">
        <f t="shared" si="1220"/>
        <v>0</v>
      </c>
      <c r="F7865" s="21" t="b">
        <f t="shared" si="1221"/>
        <v>0</v>
      </c>
      <c r="G7865" s="20">
        <f t="shared" si="1222"/>
        <v>1</v>
      </c>
      <c r="H7865" s="20">
        <f t="shared" si="1223"/>
        <v>24</v>
      </c>
      <c r="I7865" s="20">
        <f t="shared" si="1228"/>
        <v>12</v>
      </c>
      <c r="J7865" s="21">
        <f t="shared" si="1229"/>
        <v>39775</v>
      </c>
      <c r="K7865" s="21"/>
      <c r="L7865" s="21" t="str">
        <f t="shared" si="1224"/>
        <v>Sunday</v>
      </c>
      <c r="M7865" s="20">
        <f t="shared" si="1225"/>
        <v>11</v>
      </c>
      <c r="N7865" s="19">
        <v>5335.5</v>
      </c>
      <c r="O7865" s="4">
        <f>MATCH(N7865-1,'Supply Data'!$K$12:$K$17)+1</f>
        <v>5</v>
      </c>
      <c r="P7865">
        <f>INDEX('Supply Data'!$L$12:$L$17,'Demand Data'!O7865)</f>
        <v>75</v>
      </c>
      <c r="R7865" t="str">
        <f t="shared" si="1226"/>
        <v>23-Nov-08 Sunday 12</v>
      </c>
    </row>
    <row r="7866" spans="4:18" x14ac:dyDescent="0.35">
      <c r="D7866" s="21">
        <f t="shared" si="1227"/>
        <v>39775.499999980937</v>
      </c>
      <c r="E7866" s="21" t="b">
        <f t="shared" si="1220"/>
        <v>0</v>
      </c>
      <c r="F7866" s="21" t="b">
        <f t="shared" si="1221"/>
        <v>0</v>
      </c>
      <c r="G7866" s="20">
        <f t="shared" si="1222"/>
        <v>1</v>
      </c>
      <c r="H7866" s="20">
        <f t="shared" si="1223"/>
        <v>24</v>
      </c>
      <c r="I7866" s="20">
        <f t="shared" si="1228"/>
        <v>13</v>
      </c>
      <c r="J7866" s="21">
        <f t="shared" si="1229"/>
        <v>39775</v>
      </c>
      <c r="K7866" s="21"/>
      <c r="L7866" s="21" t="str">
        <f t="shared" si="1224"/>
        <v>Sunday</v>
      </c>
      <c r="M7866" s="20">
        <f t="shared" si="1225"/>
        <v>11</v>
      </c>
      <c r="N7866" s="19">
        <v>5250</v>
      </c>
      <c r="O7866" s="4">
        <f>MATCH(N7866-1,'Supply Data'!$K$12:$K$17)+1</f>
        <v>5</v>
      </c>
      <c r="P7866">
        <f>INDEX('Supply Data'!$L$12:$L$17,'Demand Data'!O7866)</f>
        <v>75</v>
      </c>
      <c r="R7866" t="str">
        <f t="shared" si="1226"/>
        <v>23-Nov-08 Sunday 13</v>
      </c>
    </row>
    <row r="7867" spans="4:18" x14ac:dyDescent="0.35">
      <c r="D7867" s="21">
        <f t="shared" si="1227"/>
        <v>39775.541666647601</v>
      </c>
      <c r="E7867" s="21" t="b">
        <f t="shared" si="1220"/>
        <v>0</v>
      </c>
      <c r="F7867" s="21" t="b">
        <f t="shared" si="1221"/>
        <v>0</v>
      </c>
      <c r="G7867" s="20">
        <f t="shared" si="1222"/>
        <v>1</v>
      </c>
      <c r="H7867" s="20">
        <f t="shared" si="1223"/>
        <v>24</v>
      </c>
      <c r="I7867" s="20">
        <f t="shared" si="1228"/>
        <v>14</v>
      </c>
      <c r="J7867" s="21">
        <f t="shared" si="1229"/>
        <v>39775</v>
      </c>
      <c r="K7867" s="21"/>
      <c r="L7867" s="21" t="str">
        <f t="shared" si="1224"/>
        <v>Sunday</v>
      </c>
      <c r="M7867" s="20">
        <f t="shared" si="1225"/>
        <v>11</v>
      </c>
      <c r="N7867" s="19">
        <v>5278.5</v>
      </c>
      <c r="O7867" s="4">
        <f>MATCH(N7867-1,'Supply Data'!$K$12:$K$17)+1</f>
        <v>5</v>
      </c>
      <c r="P7867">
        <f>INDEX('Supply Data'!$L$12:$L$17,'Demand Data'!O7867)</f>
        <v>75</v>
      </c>
      <c r="R7867" t="str">
        <f t="shared" si="1226"/>
        <v>23-Nov-08 Sunday 14</v>
      </c>
    </row>
    <row r="7868" spans="4:18" x14ac:dyDescent="0.35">
      <c r="D7868" s="21">
        <f t="shared" si="1227"/>
        <v>39775.583333314265</v>
      </c>
      <c r="E7868" s="21" t="b">
        <f t="shared" si="1220"/>
        <v>0</v>
      </c>
      <c r="F7868" s="21" t="b">
        <f t="shared" si="1221"/>
        <v>0</v>
      </c>
      <c r="G7868" s="20">
        <f t="shared" si="1222"/>
        <v>1</v>
      </c>
      <c r="H7868" s="20">
        <f t="shared" si="1223"/>
        <v>24</v>
      </c>
      <c r="I7868" s="20">
        <f t="shared" si="1228"/>
        <v>15</v>
      </c>
      <c r="J7868" s="21">
        <f t="shared" si="1229"/>
        <v>39775</v>
      </c>
      <c r="K7868" s="21"/>
      <c r="L7868" s="21" t="str">
        <f t="shared" si="1224"/>
        <v>Sunday</v>
      </c>
      <c r="M7868" s="20">
        <f t="shared" si="1225"/>
        <v>11</v>
      </c>
      <c r="N7868" s="19">
        <v>5070</v>
      </c>
      <c r="O7868" s="4">
        <f>MATCH(N7868-1,'Supply Data'!$K$12:$K$17)+1</f>
        <v>5</v>
      </c>
      <c r="P7868">
        <f>INDEX('Supply Data'!$L$12:$L$17,'Demand Data'!O7868)</f>
        <v>75</v>
      </c>
      <c r="R7868" t="str">
        <f t="shared" si="1226"/>
        <v>23-Nov-08 Sunday 15</v>
      </c>
    </row>
    <row r="7869" spans="4:18" x14ac:dyDescent="0.35">
      <c r="D7869" s="21">
        <f t="shared" si="1227"/>
        <v>39775.62499998093</v>
      </c>
      <c r="E7869" s="21" t="b">
        <f t="shared" si="1220"/>
        <v>0</v>
      </c>
      <c r="F7869" s="21" t="b">
        <f t="shared" si="1221"/>
        <v>0</v>
      </c>
      <c r="G7869" s="20">
        <f t="shared" si="1222"/>
        <v>1</v>
      </c>
      <c r="H7869" s="20">
        <f t="shared" si="1223"/>
        <v>24</v>
      </c>
      <c r="I7869" s="20">
        <f t="shared" si="1228"/>
        <v>16</v>
      </c>
      <c r="J7869" s="21">
        <f t="shared" si="1229"/>
        <v>39775</v>
      </c>
      <c r="K7869" s="21"/>
      <c r="L7869" s="21" t="str">
        <f t="shared" si="1224"/>
        <v>Sunday</v>
      </c>
      <c r="M7869" s="20">
        <f t="shared" si="1225"/>
        <v>11</v>
      </c>
      <c r="N7869" s="19">
        <v>4977</v>
      </c>
      <c r="O7869" s="4">
        <f>MATCH(N7869-1,'Supply Data'!$K$12:$K$17)+1</f>
        <v>5</v>
      </c>
      <c r="P7869">
        <f>INDEX('Supply Data'!$L$12:$L$17,'Demand Data'!O7869)</f>
        <v>75</v>
      </c>
      <c r="R7869" t="str">
        <f t="shared" si="1226"/>
        <v>23-Nov-08 Sunday 16</v>
      </c>
    </row>
    <row r="7870" spans="4:18" x14ac:dyDescent="0.35">
      <c r="D7870" s="21">
        <f t="shared" si="1227"/>
        <v>39775.666666647594</v>
      </c>
      <c r="E7870" s="21" t="b">
        <f t="shared" si="1220"/>
        <v>0</v>
      </c>
      <c r="F7870" s="21" t="b">
        <f t="shared" si="1221"/>
        <v>0</v>
      </c>
      <c r="G7870" s="20">
        <f t="shared" si="1222"/>
        <v>1</v>
      </c>
      <c r="H7870" s="20">
        <f t="shared" si="1223"/>
        <v>24</v>
      </c>
      <c r="I7870" s="20">
        <f t="shared" si="1228"/>
        <v>17</v>
      </c>
      <c r="J7870" s="21">
        <f t="shared" si="1229"/>
        <v>39775</v>
      </c>
      <c r="K7870" s="21"/>
      <c r="L7870" s="21" t="str">
        <f t="shared" si="1224"/>
        <v>Sunday</v>
      </c>
      <c r="M7870" s="20">
        <f t="shared" si="1225"/>
        <v>11</v>
      </c>
      <c r="N7870" s="19">
        <v>4849.5</v>
      </c>
      <c r="O7870" s="4">
        <f>MATCH(N7870-1,'Supply Data'!$K$12:$K$17)+1</f>
        <v>5</v>
      </c>
      <c r="P7870">
        <f>INDEX('Supply Data'!$L$12:$L$17,'Demand Data'!O7870)</f>
        <v>75</v>
      </c>
      <c r="R7870" t="str">
        <f t="shared" si="1226"/>
        <v>23-Nov-08 Sunday 17</v>
      </c>
    </row>
    <row r="7871" spans="4:18" x14ac:dyDescent="0.35">
      <c r="D7871" s="21">
        <f t="shared" si="1227"/>
        <v>39775.708333314258</v>
      </c>
      <c r="E7871" s="21" t="b">
        <f t="shared" si="1220"/>
        <v>0</v>
      </c>
      <c r="F7871" s="21" t="b">
        <f t="shared" si="1221"/>
        <v>0</v>
      </c>
      <c r="G7871" s="20">
        <f t="shared" si="1222"/>
        <v>1</v>
      </c>
      <c r="H7871" s="20">
        <f t="shared" si="1223"/>
        <v>24</v>
      </c>
      <c r="I7871" s="20">
        <f t="shared" si="1228"/>
        <v>18</v>
      </c>
      <c r="J7871" s="21">
        <f t="shared" si="1229"/>
        <v>39775</v>
      </c>
      <c r="K7871" s="21"/>
      <c r="L7871" s="21" t="str">
        <f t="shared" si="1224"/>
        <v>Sunday</v>
      </c>
      <c r="M7871" s="20">
        <f t="shared" si="1225"/>
        <v>11</v>
      </c>
      <c r="N7871" s="19">
        <v>5718</v>
      </c>
      <c r="O7871" s="4">
        <f>MATCH(N7871-1,'Supply Data'!$K$12:$K$17)+1</f>
        <v>5</v>
      </c>
      <c r="P7871">
        <f>INDEX('Supply Data'!$L$12:$L$17,'Demand Data'!O7871)</f>
        <v>75</v>
      </c>
      <c r="R7871" t="str">
        <f t="shared" si="1226"/>
        <v>23-Nov-08 Sunday 18</v>
      </c>
    </row>
    <row r="7872" spans="4:18" x14ac:dyDescent="0.35">
      <c r="D7872" s="21">
        <f t="shared" si="1227"/>
        <v>39775.749999980922</v>
      </c>
      <c r="E7872" s="21" t="b">
        <f t="shared" si="1220"/>
        <v>0</v>
      </c>
      <c r="F7872" s="21" t="b">
        <f t="shared" si="1221"/>
        <v>0</v>
      </c>
      <c r="G7872" s="20">
        <f t="shared" si="1222"/>
        <v>1</v>
      </c>
      <c r="H7872" s="20">
        <f t="shared" si="1223"/>
        <v>24</v>
      </c>
      <c r="I7872" s="20">
        <f t="shared" si="1228"/>
        <v>19</v>
      </c>
      <c r="J7872" s="21">
        <f t="shared" si="1229"/>
        <v>39775</v>
      </c>
      <c r="K7872" s="21"/>
      <c r="L7872" s="21" t="str">
        <f t="shared" si="1224"/>
        <v>Sunday</v>
      </c>
      <c r="M7872" s="20">
        <f t="shared" si="1225"/>
        <v>11</v>
      </c>
      <c r="N7872" s="19">
        <v>5700</v>
      </c>
      <c r="O7872" s="4">
        <f>MATCH(N7872-1,'Supply Data'!$K$12:$K$17)+1</f>
        <v>5</v>
      </c>
      <c r="P7872">
        <f>INDEX('Supply Data'!$L$12:$L$17,'Demand Data'!O7872)</f>
        <v>75</v>
      </c>
      <c r="R7872" t="str">
        <f t="shared" si="1226"/>
        <v>23-Nov-08 Sunday 19</v>
      </c>
    </row>
    <row r="7873" spans="4:18" x14ac:dyDescent="0.35">
      <c r="D7873" s="21">
        <f t="shared" si="1227"/>
        <v>39775.791666647587</v>
      </c>
      <c r="E7873" s="21" t="b">
        <f t="shared" si="1220"/>
        <v>0</v>
      </c>
      <c r="F7873" s="21" t="b">
        <f t="shared" si="1221"/>
        <v>0</v>
      </c>
      <c r="G7873" s="20">
        <f t="shared" si="1222"/>
        <v>1</v>
      </c>
      <c r="H7873" s="20">
        <f t="shared" si="1223"/>
        <v>24</v>
      </c>
      <c r="I7873" s="20">
        <f t="shared" si="1228"/>
        <v>20</v>
      </c>
      <c r="J7873" s="21">
        <f t="shared" si="1229"/>
        <v>39775</v>
      </c>
      <c r="K7873" s="21"/>
      <c r="L7873" s="21" t="str">
        <f t="shared" si="1224"/>
        <v>Sunday</v>
      </c>
      <c r="M7873" s="20">
        <f t="shared" si="1225"/>
        <v>11</v>
      </c>
      <c r="N7873" s="19">
        <v>5562</v>
      </c>
      <c r="O7873" s="4">
        <f>MATCH(N7873-1,'Supply Data'!$K$12:$K$17)+1</f>
        <v>5</v>
      </c>
      <c r="P7873">
        <f>INDEX('Supply Data'!$L$12:$L$17,'Demand Data'!O7873)</f>
        <v>75</v>
      </c>
      <c r="R7873" t="str">
        <f t="shared" si="1226"/>
        <v>23-Nov-08 Sunday 20</v>
      </c>
    </row>
    <row r="7874" spans="4:18" x14ac:dyDescent="0.35">
      <c r="D7874" s="21">
        <f t="shared" si="1227"/>
        <v>39775.833333314251</v>
      </c>
      <c r="E7874" s="21" t="b">
        <f t="shared" si="1220"/>
        <v>0</v>
      </c>
      <c r="F7874" s="21" t="b">
        <f t="shared" si="1221"/>
        <v>0</v>
      </c>
      <c r="G7874" s="20">
        <f t="shared" si="1222"/>
        <v>1</v>
      </c>
      <c r="H7874" s="20">
        <f t="shared" si="1223"/>
        <v>24</v>
      </c>
      <c r="I7874" s="20">
        <f t="shared" si="1228"/>
        <v>21</v>
      </c>
      <c r="J7874" s="21">
        <f t="shared" si="1229"/>
        <v>39775</v>
      </c>
      <c r="K7874" s="21"/>
      <c r="L7874" s="21" t="str">
        <f t="shared" si="1224"/>
        <v>Sunday</v>
      </c>
      <c r="M7874" s="20">
        <f t="shared" si="1225"/>
        <v>11</v>
      </c>
      <c r="N7874" s="19">
        <v>5274</v>
      </c>
      <c r="O7874" s="4">
        <f>MATCH(N7874-1,'Supply Data'!$K$12:$K$17)+1</f>
        <v>5</v>
      </c>
      <c r="P7874">
        <f>INDEX('Supply Data'!$L$12:$L$17,'Demand Data'!O7874)</f>
        <v>75</v>
      </c>
      <c r="R7874" t="str">
        <f t="shared" si="1226"/>
        <v>23-Nov-08 Sunday 21</v>
      </c>
    </row>
    <row r="7875" spans="4:18" x14ac:dyDescent="0.35">
      <c r="D7875" s="21">
        <f t="shared" si="1227"/>
        <v>39775.874999980915</v>
      </c>
      <c r="E7875" s="21" t="b">
        <f t="shared" si="1220"/>
        <v>0</v>
      </c>
      <c r="F7875" s="21" t="b">
        <f t="shared" si="1221"/>
        <v>0</v>
      </c>
      <c r="G7875" s="20">
        <f t="shared" si="1222"/>
        <v>1</v>
      </c>
      <c r="H7875" s="20">
        <f t="shared" si="1223"/>
        <v>24</v>
      </c>
      <c r="I7875" s="20">
        <f t="shared" si="1228"/>
        <v>22</v>
      </c>
      <c r="J7875" s="21">
        <f t="shared" si="1229"/>
        <v>39775</v>
      </c>
      <c r="K7875" s="21"/>
      <c r="L7875" s="21" t="str">
        <f t="shared" si="1224"/>
        <v>Sunday</v>
      </c>
      <c r="M7875" s="20">
        <f t="shared" si="1225"/>
        <v>11</v>
      </c>
      <c r="N7875" s="19">
        <v>4875</v>
      </c>
      <c r="O7875" s="4">
        <f>MATCH(N7875-1,'Supply Data'!$K$12:$K$17)+1</f>
        <v>5</v>
      </c>
      <c r="P7875">
        <f>INDEX('Supply Data'!$L$12:$L$17,'Demand Data'!O7875)</f>
        <v>75</v>
      </c>
      <c r="R7875" t="str">
        <f t="shared" si="1226"/>
        <v>23-Nov-08 Sunday 22</v>
      </c>
    </row>
    <row r="7876" spans="4:18" x14ac:dyDescent="0.35">
      <c r="D7876" s="21">
        <f t="shared" si="1227"/>
        <v>39775.916666647579</v>
      </c>
      <c r="E7876" s="21" t="b">
        <f t="shared" si="1220"/>
        <v>0</v>
      </c>
      <c r="F7876" s="21" t="b">
        <f t="shared" si="1221"/>
        <v>0</v>
      </c>
      <c r="G7876" s="20">
        <f t="shared" si="1222"/>
        <v>1</v>
      </c>
      <c r="H7876" s="20">
        <f t="shared" si="1223"/>
        <v>24</v>
      </c>
      <c r="I7876" s="20">
        <f t="shared" si="1228"/>
        <v>23</v>
      </c>
      <c r="J7876" s="21">
        <f t="shared" si="1229"/>
        <v>39775</v>
      </c>
      <c r="K7876" s="21"/>
      <c r="L7876" s="21" t="str">
        <f t="shared" si="1224"/>
        <v>Sunday</v>
      </c>
      <c r="M7876" s="20">
        <f t="shared" si="1225"/>
        <v>11</v>
      </c>
      <c r="N7876" s="19">
        <v>4614</v>
      </c>
      <c r="O7876" s="4">
        <f>MATCH(N7876-1,'Supply Data'!$K$12:$K$17)+1</f>
        <v>4</v>
      </c>
      <c r="P7876">
        <f>INDEX('Supply Data'!$L$12:$L$17,'Demand Data'!O7876)</f>
        <v>50</v>
      </c>
      <c r="R7876" t="str">
        <f t="shared" si="1226"/>
        <v>23-Nov-08 Sunday 23</v>
      </c>
    </row>
    <row r="7877" spans="4:18" x14ac:dyDescent="0.35">
      <c r="D7877" s="21">
        <f t="shared" si="1227"/>
        <v>39775.958333314244</v>
      </c>
      <c r="E7877" s="21" t="b">
        <f t="shared" si="1220"/>
        <v>0</v>
      </c>
      <c r="F7877" s="21" t="b">
        <f t="shared" si="1221"/>
        <v>0</v>
      </c>
      <c r="G7877" s="20">
        <f t="shared" si="1222"/>
        <v>1</v>
      </c>
      <c r="H7877" s="20">
        <f t="shared" si="1223"/>
        <v>24</v>
      </c>
      <c r="I7877" s="20">
        <f t="shared" si="1228"/>
        <v>24</v>
      </c>
      <c r="J7877" s="21">
        <f t="shared" si="1229"/>
        <v>39775</v>
      </c>
      <c r="K7877" s="21"/>
      <c r="L7877" s="21" t="str">
        <f t="shared" si="1224"/>
        <v>Sunday</v>
      </c>
      <c r="M7877" s="20">
        <f t="shared" si="1225"/>
        <v>11</v>
      </c>
      <c r="N7877" s="19">
        <v>4330.5</v>
      </c>
      <c r="O7877" s="4">
        <f>MATCH(N7877-1,'Supply Data'!$K$12:$K$17)+1</f>
        <v>4</v>
      </c>
      <c r="P7877">
        <f>INDEX('Supply Data'!$L$12:$L$17,'Demand Data'!O7877)</f>
        <v>50</v>
      </c>
      <c r="R7877" t="str">
        <f t="shared" si="1226"/>
        <v>23-Nov-08 Sunday 24</v>
      </c>
    </row>
    <row r="7878" spans="4:18" x14ac:dyDescent="0.35">
      <c r="D7878" s="21">
        <f t="shared" si="1227"/>
        <v>39775.999999980908</v>
      </c>
      <c r="E7878" s="21" t="b">
        <f t="shared" ref="E7878:E7941" si="1230">D7878=$D$2</f>
        <v>0</v>
      </c>
      <c r="F7878" s="21" t="b">
        <f t="shared" ref="F7878:F7941" si="1231">D7878=$E$2</f>
        <v>0</v>
      </c>
      <c r="G7878" s="20">
        <f t="shared" si="1222"/>
        <v>1</v>
      </c>
      <c r="H7878" s="20">
        <f t="shared" si="1223"/>
        <v>24</v>
      </c>
      <c r="I7878" s="20">
        <f t="shared" si="1228"/>
        <v>1</v>
      </c>
      <c r="J7878" s="21">
        <f t="shared" si="1229"/>
        <v>39776</v>
      </c>
      <c r="K7878" s="21"/>
      <c r="L7878" s="21" t="str">
        <f t="shared" si="1224"/>
        <v>Monday</v>
      </c>
      <c r="M7878" s="20">
        <f t="shared" si="1225"/>
        <v>11</v>
      </c>
      <c r="N7878" s="19">
        <v>4107</v>
      </c>
      <c r="O7878" s="4">
        <f>MATCH(N7878-1,'Supply Data'!$K$12:$K$17)+1</f>
        <v>4</v>
      </c>
      <c r="P7878">
        <f>INDEX('Supply Data'!$L$12:$L$17,'Demand Data'!O7878)</f>
        <v>50</v>
      </c>
      <c r="R7878" t="str">
        <f t="shared" si="1226"/>
        <v>24-Nov-08 Monday 1</v>
      </c>
    </row>
    <row r="7879" spans="4:18" x14ac:dyDescent="0.35">
      <c r="D7879" s="21">
        <f t="shared" si="1227"/>
        <v>39776.041666647572</v>
      </c>
      <c r="E7879" s="21" t="b">
        <f t="shared" si="1230"/>
        <v>0</v>
      </c>
      <c r="F7879" s="21" t="b">
        <f t="shared" si="1231"/>
        <v>0</v>
      </c>
      <c r="G7879" s="20">
        <f t="shared" ref="G7879:G7942" si="1232">IF(E7879,2,IF(F7879,3,1))</f>
        <v>1</v>
      </c>
      <c r="H7879" s="20">
        <f t="shared" ref="H7879:H7942" si="1233">CHOOSE(G7879,24,23,25)</f>
        <v>24</v>
      </c>
      <c r="I7879" s="20">
        <f t="shared" si="1228"/>
        <v>2</v>
      </c>
      <c r="J7879" s="21">
        <f t="shared" si="1229"/>
        <v>39776</v>
      </c>
      <c r="K7879" s="21"/>
      <c r="L7879" s="21" t="str">
        <f t="shared" ref="L7879:L7942" si="1234">TEXT(J7879,"ddddd")</f>
        <v>Monday</v>
      </c>
      <c r="M7879" s="20">
        <f t="shared" ref="M7879:M7942" si="1235">MONTH(D7879)</f>
        <v>11</v>
      </c>
      <c r="N7879" s="19">
        <v>4050</v>
      </c>
      <c r="O7879" s="4">
        <f>MATCH(N7879-1,'Supply Data'!$K$12:$K$17)+1</f>
        <v>4</v>
      </c>
      <c r="P7879">
        <f>INDEX('Supply Data'!$L$12:$L$17,'Demand Data'!O7879)</f>
        <v>50</v>
      </c>
      <c r="R7879" t="str">
        <f t="shared" ref="R7879:R7942" si="1236">TEXT(D7879,"dd-mmm-yy ddddd")&amp;" "&amp;I7879</f>
        <v>24-Nov-08 Monday 2</v>
      </c>
    </row>
    <row r="7880" spans="4:18" x14ac:dyDescent="0.35">
      <c r="D7880" s="21">
        <f t="shared" ref="D7880:D7943" si="1237">D7879+1/24</f>
        <v>39776.083333314236</v>
      </c>
      <c r="E7880" s="21" t="b">
        <f t="shared" si="1230"/>
        <v>0</v>
      </c>
      <c r="F7880" s="21" t="b">
        <f t="shared" si="1231"/>
        <v>0</v>
      </c>
      <c r="G7880" s="20">
        <f t="shared" si="1232"/>
        <v>1</v>
      </c>
      <c r="H7880" s="20">
        <f t="shared" si="1233"/>
        <v>24</v>
      </c>
      <c r="I7880" s="20">
        <f t="shared" ref="I7880:I7943" si="1238">IF(I7879&gt;=H7880,1,I7879+1)</f>
        <v>3</v>
      </c>
      <c r="J7880" s="21">
        <f t="shared" ref="J7880:J7943" si="1239">IF(I7880=1,J7879+1,J7879)</f>
        <v>39776</v>
      </c>
      <c r="K7880" s="21"/>
      <c r="L7880" s="21" t="str">
        <f t="shared" si="1234"/>
        <v>Monday</v>
      </c>
      <c r="M7880" s="20">
        <f t="shared" si="1235"/>
        <v>11</v>
      </c>
      <c r="N7880" s="19">
        <v>3958.5</v>
      </c>
      <c r="O7880" s="4">
        <f>MATCH(N7880-1,'Supply Data'!$K$12:$K$17)+1</f>
        <v>4</v>
      </c>
      <c r="P7880">
        <f>INDEX('Supply Data'!$L$12:$L$17,'Demand Data'!O7880)</f>
        <v>50</v>
      </c>
      <c r="R7880" t="str">
        <f t="shared" si="1236"/>
        <v>24-Nov-08 Monday 3</v>
      </c>
    </row>
    <row r="7881" spans="4:18" x14ac:dyDescent="0.35">
      <c r="D7881" s="21">
        <f t="shared" si="1237"/>
        <v>39776.124999980901</v>
      </c>
      <c r="E7881" s="21" t="b">
        <f t="shared" si="1230"/>
        <v>0</v>
      </c>
      <c r="F7881" s="21" t="b">
        <f t="shared" si="1231"/>
        <v>0</v>
      </c>
      <c r="G7881" s="20">
        <f t="shared" si="1232"/>
        <v>1</v>
      </c>
      <c r="H7881" s="20">
        <f t="shared" si="1233"/>
        <v>24</v>
      </c>
      <c r="I7881" s="20">
        <f t="shared" si="1238"/>
        <v>4</v>
      </c>
      <c r="J7881" s="21">
        <f t="shared" si="1239"/>
        <v>39776</v>
      </c>
      <c r="K7881" s="21"/>
      <c r="L7881" s="21" t="str">
        <f t="shared" si="1234"/>
        <v>Monday</v>
      </c>
      <c r="M7881" s="20">
        <f t="shared" si="1235"/>
        <v>11</v>
      </c>
      <c r="N7881" s="19">
        <v>3844.5</v>
      </c>
      <c r="O7881" s="4">
        <f>MATCH(N7881-1,'Supply Data'!$K$12:$K$17)+1</f>
        <v>4</v>
      </c>
      <c r="P7881">
        <f>INDEX('Supply Data'!$L$12:$L$17,'Demand Data'!O7881)</f>
        <v>50</v>
      </c>
      <c r="R7881" t="str">
        <f t="shared" si="1236"/>
        <v>24-Nov-08 Monday 4</v>
      </c>
    </row>
    <row r="7882" spans="4:18" x14ac:dyDescent="0.35">
      <c r="D7882" s="21">
        <f t="shared" si="1237"/>
        <v>39776.166666647565</v>
      </c>
      <c r="E7882" s="21" t="b">
        <f t="shared" si="1230"/>
        <v>0</v>
      </c>
      <c r="F7882" s="21" t="b">
        <f t="shared" si="1231"/>
        <v>0</v>
      </c>
      <c r="G7882" s="20">
        <f t="shared" si="1232"/>
        <v>1</v>
      </c>
      <c r="H7882" s="20">
        <f t="shared" si="1233"/>
        <v>24</v>
      </c>
      <c r="I7882" s="20">
        <f t="shared" si="1238"/>
        <v>5</v>
      </c>
      <c r="J7882" s="21">
        <f t="shared" si="1239"/>
        <v>39776</v>
      </c>
      <c r="K7882" s="21"/>
      <c r="L7882" s="21" t="str">
        <f t="shared" si="1234"/>
        <v>Monday</v>
      </c>
      <c r="M7882" s="20">
        <f t="shared" si="1235"/>
        <v>11</v>
      </c>
      <c r="N7882" s="19">
        <v>3895.5</v>
      </c>
      <c r="O7882" s="4">
        <f>MATCH(N7882-1,'Supply Data'!$K$12:$K$17)+1</f>
        <v>4</v>
      </c>
      <c r="P7882">
        <f>INDEX('Supply Data'!$L$12:$L$17,'Demand Data'!O7882)</f>
        <v>50</v>
      </c>
      <c r="R7882" t="str">
        <f t="shared" si="1236"/>
        <v>24-Nov-08 Monday 5</v>
      </c>
    </row>
    <row r="7883" spans="4:18" x14ac:dyDescent="0.35">
      <c r="D7883" s="21">
        <f t="shared" si="1237"/>
        <v>39776.208333314229</v>
      </c>
      <c r="E7883" s="21" t="b">
        <f t="shared" si="1230"/>
        <v>0</v>
      </c>
      <c r="F7883" s="21" t="b">
        <f t="shared" si="1231"/>
        <v>0</v>
      </c>
      <c r="G7883" s="20">
        <f t="shared" si="1232"/>
        <v>1</v>
      </c>
      <c r="H7883" s="20">
        <f t="shared" si="1233"/>
        <v>24</v>
      </c>
      <c r="I7883" s="20">
        <f t="shared" si="1238"/>
        <v>6</v>
      </c>
      <c r="J7883" s="21">
        <f t="shared" si="1239"/>
        <v>39776</v>
      </c>
      <c r="K7883" s="21"/>
      <c r="L7883" s="21" t="str">
        <f t="shared" si="1234"/>
        <v>Monday</v>
      </c>
      <c r="M7883" s="20">
        <f t="shared" si="1235"/>
        <v>11</v>
      </c>
      <c r="N7883" s="19">
        <v>3819</v>
      </c>
      <c r="O7883" s="4">
        <f>MATCH(N7883-1,'Supply Data'!$K$12:$K$17)+1</f>
        <v>4</v>
      </c>
      <c r="P7883">
        <f>INDEX('Supply Data'!$L$12:$L$17,'Demand Data'!O7883)</f>
        <v>50</v>
      </c>
      <c r="R7883" t="str">
        <f t="shared" si="1236"/>
        <v>24-Nov-08 Monday 6</v>
      </c>
    </row>
    <row r="7884" spans="4:18" x14ac:dyDescent="0.35">
      <c r="D7884" s="21">
        <f t="shared" si="1237"/>
        <v>39776.249999980893</v>
      </c>
      <c r="E7884" s="21" t="b">
        <f t="shared" si="1230"/>
        <v>0</v>
      </c>
      <c r="F7884" s="21" t="b">
        <f t="shared" si="1231"/>
        <v>0</v>
      </c>
      <c r="G7884" s="20">
        <f t="shared" si="1232"/>
        <v>1</v>
      </c>
      <c r="H7884" s="20">
        <f t="shared" si="1233"/>
        <v>24</v>
      </c>
      <c r="I7884" s="20">
        <f t="shared" si="1238"/>
        <v>7</v>
      </c>
      <c r="J7884" s="21">
        <f t="shared" si="1239"/>
        <v>39776</v>
      </c>
      <c r="K7884" s="21"/>
      <c r="L7884" s="21" t="str">
        <f t="shared" si="1234"/>
        <v>Monday</v>
      </c>
      <c r="M7884" s="20">
        <f t="shared" si="1235"/>
        <v>11</v>
      </c>
      <c r="N7884" s="19">
        <v>3612</v>
      </c>
      <c r="O7884" s="4">
        <f>MATCH(N7884-1,'Supply Data'!$K$12:$K$17)+1</f>
        <v>4</v>
      </c>
      <c r="P7884">
        <f>INDEX('Supply Data'!$L$12:$L$17,'Demand Data'!O7884)</f>
        <v>50</v>
      </c>
      <c r="R7884" t="str">
        <f t="shared" si="1236"/>
        <v>24-Nov-08 Monday 7</v>
      </c>
    </row>
    <row r="7885" spans="4:18" x14ac:dyDescent="0.35">
      <c r="D7885" s="21">
        <f t="shared" si="1237"/>
        <v>39776.291666647558</v>
      </c>
      <c r="E7885" s="21" t="b">
        <f t="shared" si="1230"/>
        <v>0</v>
      </c>
      <c r="F7885" s="21" t="b">
        <f t="shared" si="1231"/>
        <v>0</v>
      </c>
      <c r="G7885" s="20">
        <f t="shared" si="1232"/>
        <v>1</v>
      </c>
      <c r="H7885" s="20">
        <f t="shared" si="1233"/>
        <v>24</v>
      </c>
      <c r="I7885" s="20">
        <f t="shared" si="1238"/>
        <v>8</v>
      </c>
      <c r="J7885" s="21">
        <f t="shared" si="1239"/>
        <v>39776</v>
      </c>
      <c r="K7885" s="21"/>
      <c r="L7885" s="21" t="str">
        <f t="shared" si="1234"/>
        <v>Monday</v>
      </c>
      <c r="M7885" s="20">
        <f t="shared" si="1235"/>
        <v>11</v>
      </c>
      <c r="N7885" s="19">
        <v>3688.5</v>
      </c>
      <c r="O7885" s="4">
        <f>MATCH(N7885-1,'Supply Data'!$K$12:$K$17)+1</f>
        <v>4</v>
      </c>
      <c r="P7885">
        <f>INDEX('Supply Data'!$L$12:$L$17,'Demand Data'!O7885)</f>
        <v>50</v>
      </c>
      <c r="R7885" t="str">
        <f t="shared" si="1236"/>
        <v>24-Nov-08 Monday 8</v>
      </c>
    </row>
    <row r="7886" spans="4:18" x14ac:dyDescent="0.35">
      <c r="D7886" s="21">
        <f t="shared" si="1237"/>
        <v>39776.333333314222</v>
      </c>
      <c r="E7886" s="21" t="b">
        <f t="shared" si="1230"/>
        <v>0</v>
      </c>
      <c r="F7886" s="21" t="b">
        <f t="shared" si="1231"/>
        <v>0</v>
      </c>
      <c r="G7886" s="20">
        <f t="shared" si="1232"/>
        <v>1</v>
      </c>
      <c r="H7886" s="20">
        <f t="shared" si="1233"/>
        <v>24</v>
      </c>
      <c r="I7886" s="20">
        <f t="shared" si="1238"/>
        <v>9</v>
      </c>
      <c r="J7886" s="21">
        <f t="shared" si="1239"/>
        <v>39776</v>
      </c>
      <c r="K7886" s="21"/>
      <c r="L7886" s="21" t="str">
        <f t="shared" si="1234"/>
        <v>Monday</v>
      </c>
      <c r="M7886" s="20">
        <f t="shared" si="1235"/>
        <v>11</v>
      </c>
      <c r="N7886" s="19">
        <v>3802.5</v>
      </c>
      <c r="O7886" s="4">
        <f>MATCH(N7886-1,'Supply Data'!$K$12:$K$17)+1</f>
        <v>4</v>
      </c>
      <c r="P7886">
        <f>INDEX('Supply Data'!$L$12:$L$17,'Demand Data'!O7886)</f>
        <v>50</v>
      </c>
      <c r="R7886" t="str">
        <f t="shared" si="1236"/>
        <v>24-Nov-08 Monday 9</v>
      </c>
    </row>
    <row r="7887" spans="4:18" x14ac:dyDescent="0.35">
      <c r="D7887" s="21">
        <f t="shared" si="1237"/>
        <v>39776.374999980886</v>
      </c>
      <c r="E7887" s="21" t="b">
        <f t="shared" si="1230"/>
        <v>0</v>
      </c>
      <c r="F7887" s="21" t="b">
        <f t="shared" si="1231"/>
        <v>0</v>
      </c>
      <c r="G7887" s="20">
        <f t="shared" si="1232"/>
        <v>1</v>
      </c>
      <c r="H7887" s="20">
        <f t="shared" si="1233"/>
        <v>24</v>
      </c>
      <c r="I7887" s="20">
        <f t="shared" si="1238"/>
        <v>10</v>
      </c>
      <c r="J7887" s="21">
        <f t="shared" si="1239"/>
        <v>39776</v>
      </c>
      <c r="K7887" s="21"/>
      <c r="L7887" s="21" t="str">
        <f t="shared" si="1234"/>
        <v>Monday</v>
      </c>
      <c r="M7887" s="20">
        <f t="shared" si="1235"/>
        <v>11</v>
      </c>
      <c r="N7887" s="19">
        <v>4134</v>
      </c>
      <c r="O7887" s="4">
        <f>MATCH(N7887-1,'Supply Data'!$K$12:$K$17)+1</f>
        <v>4</v>
      </c>
      <c r="P7887">
        <f>INDEX('Supply Data'!$L$12:$L$17,'Demand Data'!O7887)</f>
        <v>50</v>
      </c>
      <c r="R7887" t="str">
        <f t="shared" si="1236"/>
        <v>24-Nov-08 Monday 10</v>
      </c>
    </row>
    <row r="7888" spans="4:18" x14ac:dyDescent="0.35">
      <c r="D7888" s="21">
        <f t="shared" si="1237"/>
        <v>39776.41666664755</v>
      </c>
      <c r="E7888" s="21" t="b">
        <f t="shared" si="1230"/>
        <v>0</v>
      </c>
      <c r="F7888" s="21" t="b">
        <f t="shared" si="1231"/>
        <v>0</v>
      </c>
      <c r="G7888" s="20">
        <f t="shared" si="1232"/>
        <v>1</v>
      </c>
      <c r="H7888" s="20">
        <f t="shared" si="1233"/>
        <v>24</v>
      </c>
      <c r="I7888" s="20">
        <f t="shared" si="1238"/>
        <v>11</v>
      </c>
      <c r="J7888" s="21">
        <f t="shared" si="1239"/>
        <v>39776</v>
      </c>
      <c r="K7888" s="21"/>
      <c r="L7888" s="21" t="str">
        <f t="shared" si="1234"/>
        <v>Monday</v>
      </c>
      <c r="M7888" s="20">
        <f t="shared" si="1235"/>
        <v>11</v>
      </c>
      <c r="N7888" s="19">
        <v>4237.5</v>
      </c>
      <c r="O7888" s="4">
        <f>MATCH(N7888-1,'Supply Data'!$K$12:$K$17)+1</f>
        <v>4</v>
      </c>
      <c r="P7888">
        <f>INDEX('Supply Data'!$L$12:$L$17,'Demand Data'!O7888)</f>
        <v>50</v>
      </c>
      <c r="R7888" t="str">
        <f t="shared" si="1236"/>
        <v>24-Nov-08 Monday 11</v>
      </c>
    </row>
    <row r="7889" spans="4:18" x14ac:dyDescent="0.35">
      <c r="D7889" s="21">
        <f t="shared" si="1237"/>
        <v>39776.458333314215</v>
      </c>
      <c r="E7889" s="21" t="b">
        <f t="shared" si="1230"/>
        <v>0</v>
      </c>
      <c r="F7889" s="21" t="b">
        <f t="shared" si="1231"/>
        <v>0</v>
      </c>
      <c r="G7889" s="20">
        <f t="shared" si="1232"/>
        <v>1</v>
      </c>
      <c r="H7889" s="20">
        <f t="shared" si="1233"/>
        <v>24</v>
      </c>
      <c r="I7889" s="20">
        <f t="shared" si="1238"/>
        <v>12</v>
      </c>
      <c r="J7889" s="21">
        <f t="shared" si="1239"/>
        <v>39776</v>
      </c>
      <c r="K7889" s="21"/>
      <c r="L7889" s="21" t="str">
        <f t="shared" si="1234"/>
        <v>Monday</v>
      </c>
      <c r="M7889" s="20">
        <f t="shared" si="1235"/>
        <v>11</v>
      </c>
      <c r="N7889" s="19">
        <v>4134</v>
      </c>
      <c r="O7889" s="4">
        <f>MATCH(N7889-1,'Supply Data'!$K$12:$K$17)+1</f>
        <v>4</v>
      </c>
      <c r="P7889">
        <f>INDEX('Supply Data'!$L$12:$L$17,'Demand Data'!O7889)</f>
        <v>50</v>
      </c>
      <c r="R7889" t="str">
        <f t="shared" si="1236"/>
        <v>24-Nov-08 Monday 12</v>
      </c>
    </row>
    <row r="7890" spans="4:18" x14ac:dyDescent="0.35">
      <c r="D7890" s="21">
        <f t="shared" si="1237"/>
        <v>39776.499999980879</v>
      </c>
      <c r="E7890" s="21" t="b">
        <f t="shared" si="1230"/>
        <v>0</v>
      </c>
      <c r="F7890" s="21" t="b">
        <f t="shared" si="1231"/>
        <v>0</v>
      </c>
      <c r="G7890" s="20">
        <f t="shared" si="1232"/>
        <v>1</v>
      </c>
      <c r="H7890" s="20">
        <f t="shared" si="1233"/>
        <v>24</v>
      </c>
      <c r="I7890" s="20">
        <f t="shared" si="1238"/>
        <v>13</v>
      </c>
      <c r="J7890" s="21">
        <f t="shared" si="1239"/>
        <v>39776</v>
      </c>
      <c r="K7890" s="21"/>
      <c r="L7890" s="21" t="str">
        <f t="shared" si="1234"/>
        <v>Monday</v>
      </c>
      <c r="M7890" s="20">
        <f t="shared" si="1235"/>
        <v>11</v>
      </c>
      <c r="N7890" s="19">
        <v>4042.5</v>
      </c>
      <c r="O7890" s="4">
        <f>MATCH(N7890-1,'Supply Data'!$K$12:$K$17)+1</f>
        <v>4</v>
      </c>
      <c r="P7890">
        <f>INDEX('Supply Data'!$L$12:$L$17,'Demand Data'!O7890)</f>
        <v>50</v>
      </c>
      <c r="R7890" t="str">
        <f t="shared" si="1236"/>
        <v>24-Nov-08 Monday 13</v>
      </c>
    </row>
    <row r="7891" spans="4:18" x14ac:dyDescent="0.35">
      <c r="D7891" s="21">
        <f t="shared" si="1237"/>
        <v>39776.541666647543</v>
      </c>
      <c r="E7891" s="21" t="b">
        <f t="shared" si="1230"/>
        <v>0</v>
      </c>
      <c r="F7891" s="21" t="b">
        <f t="shared" si="1231"/>
        <v>0</v>
      </c>
      <c r="G7891" s="20">
        <f t="shared" si="1232"/>
        <v>1</v>
      </c>
      <c r="H7891" s="20">
        <f t="shared" si="1233"/>
        <v>24</v>
      </c>
      <c r="I7891" s="20">
        <f t="shared" si="1238"/>
        <v>14</v>
      </c>
      <c r="J7891" s="21">
        <f t="shared" si="1239"/>
        <v>39776</v>
      </c>
      <c r="K7891" s="21"/>
      <c r="L7891" s="21" t="str">
        <f t="shared" si="1234"/>
        <v>Monday</v>
      </c>
      <c r="M7891" s="20">
        <f t="shared" si="1235"/>
        <v>11</v>
      </c>
      <c r="N7891" s="19">
        <v>3948</v>
      </c>
      <c r="O7891" s="4">
        <f>MATCH(N7891-1,'Supply Data'!$K$12:$K$17)+1</f>
        <v>4</v>
      </c>
      <c r="P7891">
        <f>INDEX('Supply Data'!$L$12:$L$17,'Demand Data'!O7891)</f>
        <v>50</v>
      </c>
      <c r="R7891" t="str">
        <f t="shared" si="1236"/>
        <v>24-Nov-08 Monday 14</v>
      </c>
    </row>
    <row r="7892" spans="4:18" x14ac:dyDescent="0.35">
      <c r="D7892" s="21">
        <f t="shared" si="1237"/>
        <v>39776.583333314207</v>
      </c>
      <c r="E7892" s="21" t="b">
        <f t="shared" si="1230"/>
        <v>0</v>
      </c>
      <c r="F7892" s="21" t="b">
        <f t="shared" si="1231"/>
        <v>0</v>
      </c>
      <c r="G7892" s="20">
        <f t="shared" si="1232"/>
        <v>1</v>
      </c>
      <c r="H7892" s="20">
        <f t="shared" si="1233"/>
        <v>24</v>
      </c>
      <c r="I7892" s="20">
        <f t="shared" si="1238"/>
        <v>15</v>
      </c>
      <c r="J7892" s="21">
        <f t="shared" si="1239"/>
        <v>39776</v>
      </c>
      <c r="K7892" s="21"/>
      <c r="L7892" s="21" t="str">
        <f t="shared" si="1234"/>
        <v>Monday</v>
      </c>
      <c r="M7892" s="20">
        <f t="shared" si="1235"/>
        <v>11</v>
      </c>
      <c r="N7892" s="19">
        <v>3933</v>
      </c>
      <c r="O7892" s="4">
        <f>MATCH(N7892-1,'Supply Data'!$K$12:$K$17)+1</f>
        <v>4</v>
      </c>
      <c r="P7892">
        <f>INDEX('Supply Data'!$L$12:$L$17,'Demand Data'!O7892)</f>
        <v>50</v>
      </c>
      <c r="R7892" t="str">
        <f t="shared" si="1236"/>
        <v>24-Nov-08 Monday 15</v>
      </c>
    </row>
    <row r="7893" spans="4:18" x14ac:dyDescent="0.35">
      <c r="D7893" s="21">
        <f t="shared" si="1237"/>
        <v>39776.624999980872</v>
      </c>
      <c r="E7893" s="21" t="b">
        <f t="shared" si="1230"/>
        <v>0</v>
      </c>
      <c r="F7893" s="21" t="b">
        <f t="shared" si="1231"/>
        <v>0</v>
      </c>
      <c r="G7893" s="20">
        <f t="shared" si="1232"/>
        <v>1</v>
      </c>
      <c r="H7893" s="20">
        <f t="shared" si="1233"/>
        <v>24</v>
      </c>
      <c r="I7893" s="20">
        <f t="shared" si="1238"/>
        <v>16</v>
      </c>
      <c r="J7893" s="21">
        <f t="shared" si="1239"/>
        <v>39776</v>
      </c>
      <c r="K7893" s="21"/>
      <c r="L7893" s="21" t="str">
        <f t="shared" si="1234"/>
        <v>Monday</v>
      </c>
      <c r="M7893" s="20">
        <f t="shared" si="1235"/>
        <v>11</v>
      </c>
      <c r="N7893" s="19">
        <v>3870</v>
      </c>
      <c r="O7893" s="4">
        <f>MATCH(N7893-1,'Supply Data'!$K$12:$K$17)+1</f>
        <v>4</v>
      </c>
      <c r="P7893">
        <f>INDEX('Supply Data'!$L$12:$L$17,'Demand Data'!O7893)</f>
        <v>50</v>
      </c>
      <c r="R7893" t="str">
        <f t="shared" si="1236"/>
        <v>24-Nov-08 Monday 16</v>
      </c>
    </row>
    <row r="7894" spans="4:18" x14ac:dyDescent="0.35">
      <c r="D7894" s="21">
        <f t="shared" si="1237"/>
        <v>39776.666666647536</v>
      </c>
      <c r="E7894" s="21" t="b">
        <f t="shared" si="1230"/>
        <v>0</v>
      </c>
      <c r="F7894" s="21" t="b">
        <f t="shared" si="1231"/>
        <v>0</v>
      </c>
      <c r="G7894" s="20">
        <f t="shared" si="1232"/>
        <v>1</v>
      </c>
      <c r="H7894" s="20">
        <f t="shared" si="1233"/>
        <v>24</v>
      </c>
      <c r="I7894" s="20">
        <f t="shared" si="1238"/>
        <v>17</v>
      </c>
      <c r="J7894" s="21">
        <f t="shared" si="1239"/>
        <v>39776</v>
      </c>
      <c r="K7894" s="21"/>
      <c r="L7894" s="21" t="str">
        <f t="shared" si="1234"/>
        <v>Monday</v>
      </c>
      <c r="M7894" s="20">
        <f t="shared" si="1235"/>
        <v>11</v>
      </c>
      <c r="N7894" s="19">
        <v>4273.5</v>
      </c>
      <c r="O7894" s="4">
        <f>MATCH(N7894-1,'Supply Data'!$K$12:$K$17)+1</f>
        <v>4</v>
      </c>
      <c r="P7894">
        <f>INDEX('Supply Data'!$L$12:$L$17,'Demand Data'!O7894)</f>
        <v>50</v>
      </c>
      <c r="R7894" t="str">
        <f t="shared" si="1236"/>
        <v>24-Nov-08 Monday 17</v>
      </c>
    </row>
    <row r="7895" spans="4:18" x14ac:dyDescent="0.35">
      <c r="D7895" s="21">
        <f t="shared" si="1237"/>
        <v>39776.7083333142</v>
      </c>
      <c r="E7895" s="21" t="b">
        <f t="shared" si="1230"/>
        <v>0</v>
      </c>
      <c r="F7895" s="21" t="b">
        <f t="shared" si="1231"/>
        <v>0</v>
      </c>
      <c r="G7895" s="20">
        <f t="shared" si="1232"/>
        <v>1</v>
      </c>
      <c r="H7895" s="20">
        <f t="shared" si="1233"/>
        <v>24</v>
      </c>
      <c r="I7895" s="20">
        <f t="shared" si="1238"/>
        <v>18</v>
      </c>
      <c r="J7895" s="21">
        <f t="shared" si="1239"/>
        <v>39776</v>
      </c>
      <c r="K7895" s="21"/>
      <c r="L7895" s="21" t="str">
        <f t="shared" si="1234"/>
        <v>Monday</v>
      </c>
      <c r="M7895" s="20">
        <f t="shared" si="1235"/>
        <v>11</v>
      </c>
      <c r="N7895" s="19">
        <v>5071.5</v>
      </c>
      <c r="O7895" s="4">
        <f>MATCH(N7895-1,'Supply Data'!$K$12:$K$17)+1</f>
        <v>5</v>
      </c>
      <c r="P7895">
        <f>INDEX('Supply Data'!$L$12:$L$17,'Demand Data'!O7895)</f>
        <v>75</v>
      </c>
      <c r="R7895" t="str">
        <f t="shared" si="1236"/>
        <v>24-Nov-08 Monday 18</v>
      </c>
    </row>
    <row r="7896" spans="4:18" x14ac:dyDescent="0.35">
      <c r="D7896" s="21">
        <f t="shared" si="1237"/>
        <v>39776.749999980864</v>
      </c>
      <c r="E7896" s="21" t="b">
        <f t="shared" si="1230"/>
        <v>0</v>
      </c>
      <c r="F7896" s="21" t="b">
        <f t="shared" si="1231"/>
        <v>0</v>
      </c>
      <c r="G7896" s="20">
        <f t="shared" si="1232"/>
        <v>1</v>
      </c>
      <c r="H7896" s="20">
        <f t="shared" si="1233"/>
        <v>24</v>
      </c>
      <c r="I7896" s="20">
        <f t="shared" si="1238"/>
        <v>19</v>
      </c>
      <c r="J7896" s="21">
        <f t="shared" si="1239"/>
        <v>39776</v>
      </c>
      <c r="K7896" s="21"/>
      <c r="L7896" s="21" t="str">
        <f t="shared" si="1234"/>
        <v>Monday</v>
      </c>
      <c r="M7896" s="20">
        <f t="shared" si="1235"/>
        <v>11</v>
      </c>
      <c r="N7896" s="19">
        <v>5065.5</v>
      </c>
      <c r="O7896" s="4">
        <f>MATCH(N7896-1,'Supply Data'!$K$12:$K$17)+1</f>
        <v>5</v>
      </c>
      <c r="P7896">
        <f>INDEX('Supply Data'!$L$12:$L$17,'Demand Data'!O7896)</f>
        <v>75</v>
      </c>
      <c r="R7896" t="str">
        <f t="shared" si="1236"/>
        <v>24-Nov-08 Monday 19</v>
      </c>
    </row>
    <row r="7897" spans="4:18" x14ac:dyDescent="0.35">
      <c r="D7897" s="21">
        <f t="shared" si="1237"/>
        <v>39776.791666647528</v>
      </c>
      <c r="E7897" s="21" t="b">
        <f t="shared" si="1230"/>
        <v>0</v>
      </c>
      <c r="F7897" s="21" t="b">
        <f t="shared" si="1231"/>
        <v>0</v>
      </c>
      <c r="G7897" s="20">
        <f t="shared" si="1232"/>
        <v>1</v>
      </c>
      <c r="H7897" s="20">
        <f t="shared" si="1233"/>
        <v>24</v>
      </c>
      <c r="I7897" s="20">
        <f t="shared" si="1238"/>
        <v>20</v>
      </c>
      <c r="J7897" s="21">
        <f t="shared" si="1239"/>
        <v>39776</v>
      </c>
      <c r="K7897" s="21"/>
      <c r="L7897" s="21" t="str">
        <f t="shared" si="1234"/>
        <v>Monday</v>
      </c>
      <c r="M7897" s="20">
        <f t="shared" si="1235"/>
        <v>11</v>
      </c>
      <c r="N7897" s="19">
        <v>4906.5</v>
      </c>
      <c r="O7897" s="4">
        <f>MATCH(N7897-1,'Supply Data'!$K$12:$K$17)+1</f>
        <v>5</v>
      </c>
      <c r="P7897">
        <f>INDEX('Supply Data'!$L$12:$L$17,'Demand Data'!O7897)</f>
        <v>75</v>
      </c>
      <c r="R7897" t="str">
        <f t="shared" si="1236"/>
        <v>24-Nov-08 Monday 20</v>
      </c>
    </row>
    <row r="7898" spans="4:18" x14ac:dyDescent="0.35">
      <c r="D7898" s="21">
        <f t="shared" si="1237"/>
        <v>39776.833333314193</v>
      </c>
      <c r="E7898" s="21" t="b">
        <f t="shared" si="1230"/>
        <v>0</v>
      </c>
      <c r="F7898" s="21" t="b">
        <f t="shared" si="1231"/>
        <v>0</v>
      </c>
      <c r="G7898" s="20">
        <f t="shared" si="1232"/>
        <v>1</v>
      </c>
      <c r="H7898" s="20">
        <f t="shared" si="1233"/>
        <v>24</v>
      </c>
      <c r="I7898" s="20">
        <f t="shared" si="1238"/>
        <v>21</v>
      </c>
      <c r="J7898" s="21">
        <f t="shared" si="1239"/>
        <v>39776</v>
      </c>
      <c r="K7898" s="21"/>
      <c r="L7898" s="21" t="str">
        <f t="shared" si="1234"/>
        <v>Monday</v>
      </c>
      <c r="M7898" s="20">
        <f t="shared" si="1235"/>
        <v>11</v>
      </c>
      <c r="N7898" s="19">
        <v>4708.5</v>
      </c>
      <c r="O7898" s="4">
        <f>MATCH(N7898-1,'Supply Data'!$K$12:$K$17)+1</f>
        <v>4</v>
      </c>
      <c r="P7898">
        <f>INDEX('Supply Data'!$L$12:$L$17,'Demand Data'!O7898)</f>
        <v>50</v>
      </c>
      <c r="R7898" t="str">
        <f t="shared" si="1236"/>
        <v>24-Nov-08 Monday 21</v>
      </c>
    </row>
    <row r="7899" spans="4:18" x14ac:dyDescent="0.35">
      <c r="D7899" s="21">
        <f t="shared" si="1237"/>
        <v>39776.874999980857</v>
      </c>
      <c r="E7899" s="21" t="b">
        <f t="shared" si="1230"/>
        <v>0</v>
      </c>
      <c r="F7899" s="21" t="b">
        <f t="shared" si="1231"/>
        <v>0</v>
      </c>
      <c r="G7899" s="20">
        <f t="shared" si="1232"/>
        <v>1</v>
      </c>
      <c r="H7899" s="20">
        <f t="shared" si="1233"/>
        <v>24</v>
      </c>
      <c r="I7899" s="20">
        <f t="shared" si="1238"/>
        <v>22</v>
      </c>
      <c r="J7899" s="21">
        <f t="shared" si="1239"/>
        <v>39776</v>
      </c>
      <c r="K7899" s="21"/>
      <c r="L7899" s="21" t="str">
        <f t="shared" si="1234"/>
        <v>Monday</v>
      </c>
      <c r="M7899" s="20">
        <f t="shared" si="1235"/>
        <v>11</v>
      </c>
      <c r="N7899" s="19">
        <v>4350</v>
      </c>
      <c r="O7899" s="4">
        <f>MATCH(N7899-1,'Supply Data'!$K$12:$K$17)+1</f>
        <v>4</v>
      </c>
      <c r="P7899">
        <f>INDEX('Supply Data'!$L$12:$L$17,'Demand Data'!O7899)</f>
        <v>50</v>
      </c>
      <c r="R7899" t="str">
        <f t="shared" si="1236"/>
        <v>24-Nov-08 Monday 22</v>
      </c>
    </row>
    <row r="7900" spans="4:18" x14ac:dyDescent="0.35">
      <c r="D7900" s="21">
        <f t="shared" si="1237"/>
        <v>39776.916666647521</v>
      </c>
      <c r="E7900" s="21" t="b">
        <f t="shared" si="1230"/>
        <v>0</v>
      </c>
      <c r="F7900" s="21" t="b">
        <f t="shared" si="1231"/>
        <v>0</v>
      </c>
      <c r="G7900" s="20">
        <f t="shared" si="1232"/>
        <v>1</v>
      </c>
      <c r="H7900" s="20">
        <f t="shared" si="1233"/>
        <v>24</v>
      </c>
      <c r="I7900" s="20">
        <f t="shared" si="1238"/>
        <v>23</v>
      </c>
      <c r="J7900" s="21">
        <f t="shared" si="1239"/>
        <v>39776</v>
      </c>
      <c r="K7900" s="21"/>
      <c r="L7900" s="21" t="str">
        <f t="shared" si="1234"/>
        <v>Monday</v>
      </c>
      <c r="M7900" s="20">
        <f t="shared" si="1235"/>
        <v>11</v>
      </c>
      <c r="N7900" s="19">
        <v>4047</v>
      </c>
      <c r="O7900" s="4">
        <f>MATCH(N7900-1,'Supply Data'!$K$12:$K$17)+1</f>
        <v>4</v>
      </c>
      <c r="P7900">
        <f>INDEX('Supply Data'!$L$12:$L$17,'Demand Data'!O7900)</f>
        <v>50</v>
      </c>
      <c r="R7900" t="str">
        <f t="shared" si="1236"/>
        <v>24-Nov-08 Monday 23</v>
      </c>
    </row>
    <row r="7901" spans="4:18" x14ac:dyDescent="0.35">
      <c r="D7901" s="21">
        <f t="shared" si="1237"/>
        <v>39776.958333314185</v>
      </c>
      <c r="E7901" s="21" t="b">
        <f t="shared" si="1230"/>
        <v>0</v>
      </c>
      <c r="F7901" s="21" t="b">
        <f t="shared" si="1231"/>
        <v>0</v>
      </c>
      <c r="G7901" s="20">
        <f t="shared" si="1232"/>
        <v>1</v>
      </c>
      <c r="H7901" s="20">
        <f t="shared" si="1233"/>
        <v>24</v>
      </c>
      <c r="I7901" s="20">
        <f t="shared" si="1238"/>
        <v>24</v>
      </c>
      <c r="J7901" s="21">
        <f t="shared" si="1239"/>
        <v>39776</v>
      </c>
      <c r="K7901" s="21"/>
      <c r="L7901" s="21" t="str">
        <f t="shared" si="1234"/>
        <v>Monday</v>
      </c>
      <c r="M7901" s="20">
        <f t="shared" si="1235"/>
        <v>11</v>
      </c>
      <c r="N7901" s="19">
        <v>3808.5</v>
      </c>
      <c r="O7901" s="4">
        <f>MATCH(N7901-1,'Supply Data'!$K$12:$K$17)+1</f>
        <v>4</v>
      </c>
      <c r="P7901">
        <f>INDEX('Supply Data'!$L$12:$L$17,'Demand Data'!O7901)</f>
        <v>50</v>
      </c>
      <c r="R7901" t="str">
        <f t="shared" si="1236"/>
        <v>24-Nov-08 Monday 24</v>
      </c>
    </row>
    <row r="7902" spans="4:18" x14ac:dyDescent="0.35">
      <c r="D7902" s="21">
        <f t="shared" si="1237"/>
        <v>39776.99999998085</v>
      </c>
      <c r="E7902" s="21" t="b">
        <f t="shared" si="1230"/>
        <v>0</v>
      </c>
      <c r="F7902" s="21" t="b">
        <f t="shared" si="1231"/>
        <v>0</v>
      </c>
      <c r="G7902" s="20">
        <f t="shared" si="1232"/>
        <v>1</v>
      </c>
      <c r="H7902" s="20">
        <f t="shared" si="1233"/>
        <v>24</v>
      </c>
      <c r="I7902" s="20">
        <f t="shared" si="1238"/>
        <v>1</v>
      </c>
      <c r="J7902" s="21">
        <f t="shared" si="1239"/>
        <v>39777</v>
      </c>
      <c r="K7902" s="21"/>
      <c r="L7902" s="21" t="str">
        <f t="shared" si="1234"/>
        <v>Tuesday</v>
      </c>
      <c r="M7902" s="20">
        <f t="shared" si="1235"/>
        <v>11</v>
      </c>
      <c r="N7902" s="19">
        <v>3618</v>
      </c>
      <c r="O7902" s="4">
        <f>MATCH(N7902-1,'Supply Data'!$K$12:$K$17)+1</f>
        <v>4</v>
      </c>
      <c r="P7902">
        <f>INDEX('Supply Data'!$L$12:$L$17,'Demand Data'!O7902)</f>
        <v>50</v>
      </c>
      <c r="R7902" t="str">
        <f t="shared" si="1236"/>
        <v>25-Nov-08 Tuesday 1</v>
      </c>
    </row>
    <row r="7903" spans="4:18" x14ac:dyDescent="0.35">
      <c r="D7903" s="21">
        <f t="shared" si="1237"/>
        <v>39777.041666647514</v>
      </c>
      <c r="E7903" s="21" t="b">
        <f t="shared" si="1230"/>
        <v>0</v>
      </c>
      <c r="F7903" s="21" t="b">
        <f t="shared" si="1231"/>
        <v>0</v>
      </c>
      <c r="G7903" s="20">
        <f t="shared" si="1232"/>
        <v>1</v>
      </c>
      <c r="H7903" s="20">
        <f t="shared" si="1233"/>
        <v>24</v>
      </c>
      <c r="I7903" s="20">
        <f t="shared" si="1238"/>
        <v>2</v>
      </c>
      <c r="J7903" s="21">
        <f t="shared" si="1239"/>
        <v>39777</v>
      </c>
      <c r="K7903" s="21"/>
      <c r="L7903" s="21" t="str">
        <f t="shared" si="1234"/>
        <v>Tuesday</v>
      </c>
      <c r="M7903" s="20">
        <f t="shared" si="1235"/>
        <v>11</v>
      </c>
      <c r="N7903" s="19">
        <v>3562.5</v>
      </c>
      <c r="O7903" s="4">
        <f>MATCH(N7903-1,'Supply Data'!$K$12:$K$17)+1</f>
        <v>3</v>
      </c>
      <c r="P7903">
        <f>INDEX('Supply Data'!$L$12:$L$17,'Demand Data'!O7903)</f>
        <v>23</v>
      </c>
      <c r="R7903" t="str">
        <f t="shared" si="1236"/>
        <v>25-Nov-08 Tuesday 2</v>
      </c>
    </row>
    <row r="7904" spans="4:18" x14ac:dyDescent="0.35">
      <c r="D7904" s="21">
        <f t="shared" si="1237"/>
        <v>39777.083333314178</v>
      </c>
      <c r="E7904" s="21" t="b">
        <f t="shared" si="1230"/>
        <v>0</v>
      </c>
      <c r="F7904" s="21" t="b">
        <f t="shared" si="1231"/>
        <v>0</v>
      </c>
      <c r="G7904" s="20">
        <f t="shared" si="1232"/>
        <v>1</v>
      </c>
      <c r="H7904" s="20">
        <f t="shared" si="1233"/>
        <v>24</v>
      </c>
      <c r="I7904" s="20">
        <f t="shared" si="1238"/>
        <v>3</v>
      </c>
      <c r="J7904" s="21">
        <f t="shared" si="1239"/>
        <v>39777</v>
      </c>
      <c r="K7904" s="21"/>
      <c r="L7904" s="21" t="str">
        <f t="shared" si="1234"/>
        <v>Tuesday</v>
      </c>
      <c r="M7904" s="20">
        <f t="shared" si="1235"/>
        <v>11</v>
      </c>
      <c r="N7904" s="19">
        <v>3481.5</v>
      </c>
      <c r="O7904" s="4">
        <f>MATCH(N7904-1,'Supply Data'!$K$12:$K$17)+1</f>
        <v>3</v>
      </c>
      <c r="P7904">
        <f>INDEX('Supply Data'!$L$12:$L$17,'Demand Data'!O7904)</f>
        <v>23</v>
      </c>
      <c r="R7904" t="str">
        <f t="shared" si="1236"/>
        <v>25-Nov-08 Tuesday 3</v>
      </c>
    </row>
    <row r="7905" spans="4:18" x14ac:dyDescent="0.35">
      <c r="D7905" s="21">
        <f t="shared" si="1237"/>
        <v>39777.124999980842</v>
      </c>
      <c r="E7905" s="21" t="b">
        <f t="shared" si="1230"/>
        <v>0</v>
      </c>
      <c r="F7905" s="21" t="b">
        <f t="shared" si="1231"/>
        <v>0</v>
      </c>
      <c r="G7905" s="20">
        <f t="shared" si="1232"/>
        <v>1</v>
      </c>
      <c r="H7905" s="20">
        <f t="shared" si="1233"/>
        <v>24</v>
      </c>
      <c r="I7905" s="20">
        <f t="shared" si="1238"/>
        <v>4</v>
      </c>
      <c r="J7905" s="21">
        <f t="shared" si="1239"/>
        <v>39777</v>
      </c>
      <c r="K7905" s="21"/>
      <c r="L7905" s="21" t="str">
        <f t="shared" si="1234"/>
        <v>Tuesday</v>
      </c>
      <c r="M7905" s="20">
        <f t="shared" si="1235"/>
        <v>11</v>
      </c>
      <c r="N7905" s="19">
        <v>3508.5</v>
      </c>
      <c r="O7905" s="4">
        <f>MATCH(N7905-1,'Supply Data'!$K$12:$K$17)+1</f>
        <v>3</v>
      </c>
      <c r="P7905">
        <f>INDEX('Supply Data'!$L$12:$L$17,'Demand Data'!O7905)</f>
        <v>23</v>
      </c>
      <c r="R7905" t="str">
        <f t="shared" si="1236"/>
        <v>25-Nov-08 Tuesday 4</v>
      </c>
    </row>
    <row r="7906" spans="4:18" x14ac:dyDescent="0.35">
      <c r="D7906" s="21">
        <f t="shared" si="1237"/>
        <v>39777.166666647507</v>
      </c>
      <c r="E7906" s="21" t="b">
        <f t="shared" si="1230"/>
        <v>0</v>
      </c>
      <c r="F7906" s="21" t="b">
        <f t="shared" si="1231"/>
        <v>0</v>
      </c>
      <c r="G7906" s="20">
        <f t="shared" si="1232"/>
        <v>1</v>
      </c>
      <c r="H7906" s="20">
        <f t="shared" si="1233"/>
        <v>24</v>
      </c>
      <c r="I7906" s="20">
        <f t="shared" si="1238"/>
        <v>5</v>
      </c>
      <c r="J7906" s="21">
        <f t="shared" si="1239"/>
        <v>39777</v>
      </c>
      <c r="K7906" s="21"/>
      <c r="L7906" s="21" t="str">
        <f t="shared" si="1234"/>
        <v>Tuesday</v>
      </c>
      <c r="M7906" s="20">
        <f t="shared" si="1235"/>
        <v>11</v>
      </c>
      <c r="N7906" s="19">
        <v>3631.5</v>
      </c>
      <c r="O7906" s="4">
        <f>MATCH(N7906-1,'Supply Data'!$K$12:$K$17)+1</f>
        <v>4</v>
      </c>
      <c r="P7906">
        <f>INDEX('Supply Data'!$L$12:$L$17,'Demand Data'!O7906)</f>
        <v>50</v>
      </c>
      <c r="R7906" t="str">
        <f t="shared" si="1236"/>
        <v>25-Nov-08 Tuesday 5</v>
      </c>
    </row>
    <row r="7907" spans="4:18" x14ac:dyDescent="0.35">
      <c r="D7907" s="21">
        <f t="shared" si="1237"/>
        <v>39777.208333314171</v>
      </c>
      <c r="E7907" s="21" t="b">
        <f t="shared" si="1230"/>
        <v>0</v>
      </c>
      <c r="F7907" s="21" t="b">
        <f t="shared" si="1231"/>
        <v>0</v>
      </c>
      <c r="G7907" s="20">
        <f t="shared" si="1232"/>
        <v>1</v>
      </c>
      <c r="H7907" s="20">
        <f t="shared" si="1233"/>
        <v>24</v>
      </c>
      <c r="I7907" s="20">
        <f t="shared" si="1238"/>
        <v>6</v>
      </c>
      <c r="J7907" s="21">
        <f t="shared" si="1239"/>
        <v>39777</v>
      </c>
      <c r="K7907" s="21"/>
      <c r="L7907" s="21" t="str">
        <f t="shared" si="1234"/>
        <v>Tuesday</v>
      </c>
      <c r="M7907" s="20">
        <f t="shared" si="1235"/>
        <v>11</v>
      </c>
      <c r="N7907" s="19">
        <v>3832.5</v>
      </c>
      <c r="O7907" s="4">
        <f>MATCH(N7907-1,'Supply Data'!$K$12:$K$17)+1</f>
        <v>4</v>
      </c>
      <c r="P7907">
        <f>INDEX('Supply Data'!$L$12:$L$17,'Demand Data'!O7907)</f>
        <v>50</v>
      </c>
      <c r="R7907" t="str">
        <f t="shared" si="1236"/>
        <v>25-Nov-08 Tuesday 6</v>
      </c>
    </row>
    <row r="7908" spans="4:18" x14ac:dyDescent="0.35">
      <c r="D7908" s="21">
        <f t="shared" si="1237"/>
        <v>39777.249999980835</v>
      </c>
      <c r="E7908" s="21" t="b">
        <f t="shared" si="1230"/>
        <v>0</v>
      </c>
      <c r="F7908" s="21" t="b">
        <f t="shared" si="1231"/>
        <v>0</v>
      </c>
      <c r="G7908" s="20">
        <f t="shared" si="1232"/>
        <v>1</v>
      </c>
      <c r="H7908" s="20">
        <f t="shared" si="1233"/>
        <v>24</v>
      </c>
      <c r="I7908" s="20">
        <f t="shared" si="1238"/>
        <v>7</v>
      </c>
      <c r="J7908" s="21">
        <f t="shared" si="1239"/>
        <v>39777</v>
      </c>
      <c r="K7908" s="21"/>
      <c r="L7908" s="21" t="str">
        <f t="shared" si="1234"/>
        <v>Tuesday</v>
      </c>
      <c r="M7908" s="20">
        <f t="shared" si="1235"/>
        <v>11</v>
      </c>
      <c r="N7908" s="19">
        <v>3933</v>
      </c>
      <c r="O7908" s="4">
        <f>MATCH(N7908-1,'Supply Data'!$K$12:$K$17)+1</f>
        <v>4</v>
      </c>
      <c r="P7908">
        <f>INDEX('Supply Data'!$L$12:$L$17,'Demand Data'!O7908)</f>
        <v>50</v>
      </c>
      <c r="R7908" t="str">
        <f t="shared" si="1236"/>
        <v>25-Nov-08 Tuesday 7</v>
      </c>
    </row>
    <row r="7909" spans="4:18" x14ac:dyDescent="0.35">
      <c r="D7909" s="21">
        <f t="shared" si="1237"/>
        <v>39777.291666647499</v>
      </c>
      <c r="E7909" s="21" t="b">
        <f t="shared" si="1230"/>
        <v>0</v>
      </c>
      <c r="F7909" s="21" t="b">
        <f t="shared" si="1231"/>
        <v>0</v>
      </c>
      <c r="G7909" s="20">
        <f t="shared" si="1232"/>
        <v>1</v>
      </c>
      <c r="H7909" s="20">
        <f t="shared" si="1233"/>
        <v>24</v>
      </c>
      <c r="I7909" s="20">
        <f t="shared" si="1238"/>
        <v>8</v>
      </c>
      <c r="J7909" s="21">
        <f t="shared" si="1239"/>
        <v>39777</v>
      </c>
      <c r="K7909" s="21"/>
      <c r="L7909" s="21" t="str">
        <f t="shared" si="1234"/>
        <v>Tuesday</v>
      </c>
      <c r="M7909" s="20">
        <f t="shared" si="1235"/>
        <v>11</v>
      </c>
      <c r="N7909" s="19">
        <v>4455</v>
      </c>
      <c r="O7909" s="4">
        <f>MATCH(N7909-1,'Supply Data'!$K$12:$K$17)+1</f>
        <v>4</v>
      </c>
      <c r="P7909">
        <f>INDEX('Supply Data'!$L$12:$L$17,'Demand Data'!O7909)</f>
        <v>50</v>
      </c>
      <c r="R7909" t="str">
        <f t="shared" si="1236"/>
        <v>25-Nov-08 Tuesday 8</v>
      </c>
    </row>
    <row r="7910" spans="4:18" x14ac:dyDescent="0.35">
      <c r="D7910" s="21">
        <f t="shared" si="1237"/>
        <v>39777.333333314164</v>
      </c>
      <c r="E7910" s="21" t="b">
        <f t="shared" si="1230"/>
        <v>0</v>
      </c>
      <c r="F7910" s="21" t="b">
        <f t="shared" si="1231"/>
        <v>0</v>
      </c>
      <c r="G7910" s="20">
        <f t="shared" si="1232"/>
        <v>1</v>
      </c>
      <c r="H7910" s="20">
        <f t="shared" si="1233"/>
        <v>24</v>
      </c>
      <c r="I7910" s="20">
        <f t="shared" si="1238"/>
        <v>9</v>
      </c>
      <c r="J7910" s="21">
        <f t="shared" si="1239"/>
        <v>39777</v>
      </c>
      <c r="K7910" s="21"/>
      <c r="L7910" s="21" t="str">
        <f t="shared" si="1234"/>
        <v>Tuesday</v>
      </c>
      <c r="M7910" s="20">
        <f t="shared" si="1235"/>
        <v>11</v>
      </c>
      <c r="N7910" s="19">
        <v>5059.5</v>
      </c>
      <c r="O7910" s="4">
        <f>MATCH(N7910-1,'Supply Data'!$K$12:$K$17)+1</f>
        <v>5</v>
      </c>
      <c r="P7910">
        <f>INDEX('Supply Data'!$L$12:$L$17,'Demand Data'!O7910)</f>
        <v>75</v>
      </c>
      <c r="R7910" t="str">
        <f t="shared" si="1236"/>
        <v>25-Nov-08 Tuesday 9</v>
      </c>
    </row>
    <row r="7911" spans="4:18" x14ac:dyDescent="0.35">
      <c r="D7911" s="21">
        <f t="shared" si="1237"/>
        <v>39777.374999980828</v>
      </c>
      <c r="E7911" s="21" t="b">
        <f t="shared" si="1230"/>
        <v>0</v>
      </c>
      <c r="F7911" s="21" t="b">
        <f t="shared" si="1231"/>
        <v>0</v>
      </c>
      <c r="G7911" s="20">
        <f t="shared" si="1232"/>
        <v>1</v>
      </c>
      <c r="H7911" s="20">
        <f t="shared" si="1233"/>
        <v>24</v>
      </c>
      <c r="I7911" s="20">
        <f t="shared" si="1238"/>
        <v>10</v>
      </c>
      <c r="J7911" s="21">
        <f t="shared" si="1239"/>
        <v>39777</v>
      </c>
      <c r="K7911" s="21"/>
      <c r="L7911" s="21" t="str">
        <f t="shared" si="1234"/>
        <v>Tuesday</v>
      </c>
      <c r="M7911" s="20">
        <f t="shared" si="1235"/>
        <v>11</v>
      </c>
      <c r="N7911" s="19">
        <v>5358</v>
      </c>
      <c r="O7911" s="4">
        <f>MATCH(N7911-1,'Supply Data'!$K$12:$K$17)+1</f>
        <v>5</v>
      </c>
      <c r="P7911">
        <f>INDEX('Supply Data'!$L$12:$L$17,'Demand Data'!O7911)</f>
        <v>75</v>
      </c>
      <c r="R7911" t="str">
        <f t="shared" si="1236"/>
        <v>25-Nov-08 Tuesday 10</v>
      </c>
    </row>
    <row r="7912" spans="4:18" x14ac:dyDescent="0.35">
      <c r="D7912" s="21">
        <f t="shared" si="1237"/>
        <v>39777.416666647492</v>
      </c>
      <c r="E7912" s="21" t="b">
        <f t="shared" si="1230"/>
        <v>0</v>
      </c>
      <c r="F7912" s="21" t="b">
        <f t="shared" si="1231"/>
        <v>0</v>
      </c>
      <c r="G7912" s="20">
        <f t="shared" si="1232"/>
        <v>1</v>
      </c>
      <c r="H7912" s="20">
        <f t="shared" si="1233"/>
        <v>24</v>
      </c>
      <c r="I7912" s="20">
        <f t="shared" si="1238"/>
        <v>11</v>
      </c>
      <c r="J7912" s="21">
        <f t="shared" si="1239"/>
        <v>39777</v>
      </c>
      <c r="K7912" s="21"/>
      <c r="L7912" s="21" t="str">
        <f t="shared" si="1234"/>
        <v>Tuesday</v>
      </c>
      <c r="M7912" s="20">
        <f t="shared" si="1235"/>
        <v>11</v>
      </c>
      <c r="N7912" s="19">
        <v>5659.5</v>
      </c>
      <c r="O7912" s="4">
        <f>MATCH(N7912-1,'Supply Data'!$K$12:$K$17)+1</f>
        <v>5</v>
      </c>
      <c r="P7912">
        <f>INDEX('Supply Data'!$L$12:$L$17,'Demand Data'!O7912)</f>
        <v>75</v>
      </c>
      <c r="R7912" t="str">
        <f t="shared" si="1236"/>
        <v>25-Nov-08 Tuesday 11</v>
      </c>
    </row>
    <row r="7913" spans="4:18" x14ac:dyDescent="0.35">
      <c r="D7913" s="21">
        <f t="shared" si="1237"/>
        <v>39777.458333314156</v>
      </c>
      <c r="E7913" s="21" t="b">
        <f t="shared" si="1230"/>
        <v>0</v>
      </c>
      <c r="F7913" s="21" t="b">
        <f t="shared" si="1231"/>
        <v>0</v>
      </c>
      <c r="G7913" s="20">
        <f t="shared" si="1232"/>
        <v>1</v>
      </c>
      <c r="H7913" s="20">
        <f t="shared" si="1233"/>
        <v>24</v>
      </c>
      <c r="I7913" s="20">
        <f t="shared" si="1238"/>
        <v>12</v>
      </c>
      <c r="J7913" s="21">
        <f t="shared" si="1239"/>
        <v>39777</v>
      </c>
      <c r="K7913" s="21"/>
      <c r="L7913" s="21" t="str">
        <f t="shared" si="1234"/>
        <v>Tuesday</v>
      </c>
      <c r="M7913" s="20">
        <f t="shared" si="1235"/>
        <v>11</v>
      </c>
      <c r="N7913" s="19">
        <v>5458.5</v>
      </c>
      <c r="O7913" s="4">
        <f>MATCH(N7913-1,'Supply Data'!$K$12:$K$17)+1</f>
        <v>5</v>
      </c>
      <c r="P7913">
        <f>INDEX('Supply Data'!$L$12:$L$17,'Demand Data'!O7913)</f>
        <v>75</v>
      </c>
      <c r="R7913" t="str">
        <f t="shared" si="1236"/>
        <v>25-Nov-08 Tuesday 12</v>
      </c>
    </row>
    <row r="7914" spans="4:18" x14ac:dyDescent="0.35">
      <c r="D7914" s="21">
        <f t="shared" si="1237"/>
        <v>39777.499999980821</v>
      </c>
      <c r="E7914" s="21" t="b">
        <f t="shared" si="1230"/>
        <v>0</v>
      </c>
      <c r="F7914" s="21" t="b">
        <f t="shared" si="1231"/>
        <v>0</v>
      </c>
      <c r="G7914" s="20">
        <f t="shared" si="1232"/>
        <v>1</v>
      </c>
      <c r="H7914" s="20">
        <f t="shared" si="1233"/>
        <v>24</v>
      </c>
      <c r="I7914" s="20">
        <f t="shared" si="1238"/>
        <v>13</v>
      </c>
      <c r="J7914" s="21">
        <f t="shared" si="1239"/>
        <v>39777</v>
      </c>
      <c r="K7914" s="21"/>
      <c r="L7914" s="21" t="str">
        <f t="shared" si="1234"/>
        <v>Tuesday</v>
      </c>
      <c r="M7914" s="20">
        <f t="shared" si="1235"/>
        <v>11</v>
      </c>
      <c r="N7914" s="19">
        <v>5524.5</v>
      </c>
      <c r="O7914" s="4">
        <f>MATCH(N7914-1,'Supply Data'!$K$12:$K$17)+1</f>
        <v>5</v>
      </c>
      <c r="P7914">
        <f>INDEX('Supply Data'!$L$12:$L$17,'Demand Data'!O7914)</f>
        <v>75</v>
      </c>
      <c r="R7914" t="str">
        <f t="shared" si="1236"/>
        <v>25-Nov-08 Tuesday 13</v>
      </c>
    </row>
    <row r="7915" spans="4:18" x14ac:dyDescent="0.35">
      <c r="D7915" s="21">
        <f t="shared" si="1237"/>
        <v>39777.541666647485</v>
      </c>
      <c r="E7915" s="21" t="b">
        <f t="shared" si="1230"/>
        <v>0</v>
      </c>
      <c r="F7915" s="21" t="b">
        <f t="shared" si="1231"/>
        <v>0</v>
      </c>
      <c r="G7915" s="20">
        <f t="shared" si="1232"/>
        <v>1</v>
      </c>
      <c r="H7915" s="20">
        <f t="shared" si="1233"/>
        <v>24</v>
      </c>
      <c r="I7915" s="20">
        <f t="shared" si="1238"/>
        <v>14</v>
      </c>
      <c r="J7915" s="21">
        <f t="shared" si="1239"/>
        <v>39777</v>
      </c>
      <c r="K7915" s="21"/>
      <c r="L7915" s="21" t="str">
        <f t="shared" si="1234"/>
        <v>Tuesday</v>
      </c>
      <c r="M7915" s="20">
        <f t="shared" si="1235"/>
        <v>11</v>
      </c>
      <c r="N7915" s="19">
        <v>5583</v>
      </c>
      <c r="O7915" s="4">
        <f>MATCH(N7915-1,'Supply Data'!$K$12:$K$17)+1</f>
        <v>5</v>
      </c>
      <c r="P7915">
        <f>INDEX('Supply Data'!$L$12:$L$17,'Demand Data'!O7915)</f>
        <v>75</v>
      </c>
      <c r="R7915" t="str">
        <f t="shared" si="1236"/>
        <v>25-Nov-08 Tuesday 14</v>
      </c>
    </row>
    <row r="7916" spans="4:18" x14ac:dyDescent="0.35">
      <c r="D7916" s="21">
        <f t="shared" si="1237"/>
        <v>39777.583333314149</v>
      </c>
      <c r="E7916" s="21" t="b">
        <f t="shared" si="1230"/>
        <v>0</v>
      </c>
      <c r="F7916" s="21" t="b">
        <f t="shared" si="1231"/>
        <v>0</v>
      </c>
      <c r="G7916" s="20">
        <f t="shared" si="1232"/>
        <v>1</v>
      </c>
      <c r="H7916" s="20">
        <f t="shared" si="1233"/>
        <v>24</v>
      </c>
      <c r="I7916" s="20">
        <f t="shared" si="1238"/>
        <v>15</v>
      </c>
      <c r="J7916" s="21">
        <f t="shared" si="1239"/>
        <v>39777</v>
      </c>
      <c r="K7916" s="21"/>
      <c r="L7916" s="21" t="str">
        <f t="shared" si="1234"/>
        <v>Tuesday</v>
      </c>
      <c r="M7916" s="20">
        <f t="shared" si="1235"/>
        <v>11</v>
      </c>
      <c r="N7916" s="19">
        <v>5388</v>
      </c>
      <c r="O7916" s="4">
        <f>MATCH(N7916-1,'Supply Data'!$K$12:$K$17)+1</f>
        <v>5</v>
      </c>
      <c r="P7916">
        <f>INDEX('Supply Data'!$L$12:$L$17,'Demand Data'!O7916)</f>
        <v>75</v>
      </c>
      <c r="R7916" t="str">
        <f t="shared" si="1236"/>
        <v>25-Nov-08 Tuesday 15</v>
      </c>
    </row>
    <row r="7917" spans="4:18" x14ac:dyDescent="0.35">
      <c r="D7917" s="21">
        <f t="shared" si="1237"/>
        <v>39777.624999980813</v>
      </c>
      <c r="E7917" s="21" t="b">
        <f t="shared" si="1230"/>
        <v>0</v>
      </c>
      <c r="F7917" s="21" t="b">
        <f t="shared" si="1231"/>
        <v>0</v>
      </c>
      <c r="G7917" s="20">
        <f t="shared" si="1232"/>
        <v>1</v>
      </c>
      <c r="H7917" s="20">
        <f t="shared" si="1233"/>
        <v>24</v>
      </c>
      <c r="I7917" s="20">
        <f t="shared" si="1238"/>
        <v>16</v>
      </c>
      <c r="J7917" s="21">
        <f t="shared" si="1239"/>
        <v>39777</v>
      </c>
      <c r="K7917" s="21"/>
      <c r="L7917" s="21" t="str">
        <f t="shared" si="1234"/>
        <v>Tuesday</v>
      </c>
      <c r="M7917" s="20">
        <f t="shared" si="1235"/>
        <v>11</v>
      </c>
      <c r="N7917" s="19">
        <v>5415</v>
      </c>
      <c r="O7917" s="4">
        <f>MATCH(N7917-1,'Supply Data'!$K$12:$K$17)+1</f>
        <v>5</v>
      </c>
      <c r="P7917">
        <f>INDEX('Supply Data'!$L$12:$L$17,'Demand Data'!O7917)</f>
        <v>75</v>
      </c>
      <c r="R7917" t="str">
        <f t="shared" si="1236"/>
        <v>25-Nov-08 Tuesday 16</v>
      </c>
    </row>
    <row r="7918" spans="4:18" x14ac:dyDescent="0.35">
      <c r="D7918" s="21">
        <f t="shared" si="1237"/>
        <v>39777.666666647478</v>
      </c>
      <c r="E7918" s="21" t="b">
        <f t="shared" si="1230"/>
        <v>0</v>
      </c>
      <c r="F7918" s="21" t="b">
        <f t="shared" si="1231"/>
        <v>0</v>
      </c>
      <c r="G7918" s="20">
        <f t="shared" si="1232"/>
        <v>1</v>
      </c>
      <c r="H7918" s="20">
        <f t="shared" si="1233"/>
        <v>24</v>
      </c>
      <c r="I7918" s="20">
        <f t="shared" si="1238"/>
        <v>17</v>
      </c>
      <c r="J7918" s="21">
        <f t="shared" si="1239"/>
        <v>39777</v>
      </c>
      <c r="K7918" s="21"/>
      <c r="L7918" s="21" t="str">
        <f t="shared" si="1234"/>
        <v>Tuesday</v>
      </c>
      <c r="M7918" s="20">
        <f t="shared" si="1235"/>
        <v>11</v>
      </c>
      <c r="N7918" s="19">
        <v>5431.5</v>
      </c>
      <c r="O7918" s="4">
        <f>MATCH(N7918-1,'Supply Data'!$K$12:$K$17)+1</f>
        <v>5</v>
      </c>
      <c r="P7918">
        <f>INDEX('Supply Data'!$L$12:$L$17,'Demand Data'!O7918)</f>
        <v>75</v>
      </c>
      <c r="R7918" t="str">
        <f t="shared" si="1236"/>
        <v>25-Nov-08 Tuesday 17</v>
      </c>
    </row>
    <row r="7919" spans="4:18" x14ac:dyDescent="0.35">
      <c r="D7919" s="21">
        <f t="shared" si="1237"/>
        <v>39777.708333314142</v>
      </c>
      <c r="E7919" s="21" t="b">
        <f t="shared" si="1230"/>
        <v>0</v>
      </c>
      <c r="F7919" s="21" t="b">
        <f t="shared" si="1231"/>
        <v>0</v>
      </c>
      <c r="G7919" s="20">
        <f t="shared" si="1232"/>
        <v>1</v>
      </c>
      <c r="H7919" s="20">
        <f t="shared" si="1233"/>
        <v>24</v>
      </c>
      <c r="I7919" s="20">
        <f t="shared" si="1238"/>
        <v>18</v>
      </c>
      <c r="J7919" s="21">
        <f t="shared" si="1239"/>
        <v>39777</v>
      </c>
      <c r="K7919" s="21"/>
      <c r="L7919" s="21" t="str">
        <f t="shared" si="1234"/>
        <v>Tuesday</v>
      </c>
      <c r="M7919" s="20">
        <f t="shared" si="1235"/>
        <v>11</v>
      </c>
      <c r="N7919" s="19">
        <v>6150</v>
      </c>
      <c r="O7919" s="4">
        <f>MATCH(N7919-1,'Supply Data'!$K$12:$K$17)+1</f>
        <v>5</v>
      </c>
      <c r="P7919">
        <f>INDEX('Supply Data'!$L$12:$L$17,'Demand Data'!O7919)</f>
        <v>75</v>
      </c>
      <c r="R7919" t="str">
        <f t="shared" si="1236"/>
        <v>25-Nov-08 Tuesday 18</v>
      </c>
    </row>
    <row r="7920" spans="4:18" x14ac:dyDescent="0.35">
      <c r="D7920" s="21">
        <f t="shared" si="1237"/>
        <v>39777.749999980806</v>
      </c>
      <c r="E7920" s="21" t="b">
        <f t="shared" si="1230"/>
        <v>0</v>
      </c>
      <c r="F7920" s="21" t="b">
        <f t="shared" si="1231"/>
        <v>0</v>
      </c>
      <c r="G7920" s="20">
        <f t="shared" si="1232"/>
        <v>1</v>
      </c>
      <c r="H7920" s="20">
        <f t="shared" si="1233"/>
        <v>24</v>
      </c>
      <c r="I7920" s="20">
        <f t="shared" si="1238"/>
        <v>19</v>
      </c>
      <c r="J7920" s="21">
        <f t="shared" si="1239"/>
        <v>39777</v>
      </c>
      <c r="K7920" s="21"/>
      <c r="L7920" s="21" t="str">
        <f t="shared" si="1234"/>
        <v>Tuesday</v>
      </c>
      <c r="M7920" s="20">
        <f t="shared" si="1235"/>
        <v>11</v>
      </c>
      <c r="N7920" s="19">
        <v>6015</v>
      </c>
      <c r="O7920" s="4">
        <f>MATCH(N7920-1,'Supply Data'!$K$12:$K$17)+1</f>
        <v>5</v>
      </c>
      <c r="P7920">
        <f>INDEX('Supply Data'!$L$12:$L$17,'Demand Data'!O7920)</f>
        <v>75</v>
      </c>
      <c r="R7920" t="str">
        <f t="shared" si="1236"/>
        <v>25-Nov-08 Tuesday 19</v>
      </c>
    </row>
    <row r="7921" spans="4:18" x14ac:dyDescent="0.35">
      <c r="D7921" s="21">
        <f t="shared" si="1237"/>
        <v>39777.79166664747</v>
      </c>
      <c r="E7921" s="21" t="b">
        <f t="shared" si="1230"/>
        <v>0</v>
      </c>
      <c r="F7921" s="21" t="b">
        <f t="shared" si="1231"/>
        <v>0</v>
      </c>
      <c r="G7921" s="20">
        <f t="shared" si="1232"/>
        <v>1</v>
      </c>
      <c r="H7921" s="20">
        <f t="shared" si="1233"/>
        <v>24</v>
      </c>
      <c r="I7921" s="20">
        <f t="shared" si="1238"/>
        <v>20</v>
      </c>
      <c r="J7921" s="21">
        <f t="shared" si="1239"/>
        <v>39777</v>
      </c>
      <c r="K7921" s="21"/>
      <c r="L7921" s="21" t="str">
        <f t="shared" si="1234"/>
        <v>Tuesday</v>
      </c>
      <c r="M7921" s="20">
        <f t="shared" si="1235"/>
        <v>11</v>
      </c>
      <c r="N7921" s="19">
        <v>5823</v>
      </c>
      <c r="O7921" s="4">
        <f>MATCH(N7921-1,'Supply Data'!$K$12:$K$17)+1</f>
        <v>5</v>
      </c>
      <c r="P7921">
        <f>INDEX('Supply Data'!$L$12:$L$17,'Demand Data'!O7921)</f>
        <v>75</v>
      </c>
      <c r="R7921" t="str">
        <f t="shared" si="1236"/>
        <v>25-Nov-08 Tuesday 20</v>
      </c>
    </row>
    <row r="7922" spans="4:18" x14ac:dyDescent="0.35">
      <c r="D7922" s="21">
        <f t="shared" si="1237"/>
        <v>39777.833333314135</v>
      </c>
      <c r="E7922" s="21" t="b">
        <f t="shared" si="1230"/>
        <v>0</v>
      </c>
      <c r="F7922" s="21" t="b">
        <f t="shared" si="1231"/>
        <v>0</v>
      </c>
      <c r="G7922" s="20">
        <f t="shared" si="1232"/>
        <v>1</v>
      </c>
      <c r="H7922" s="20">
        <f t="shared" si="1233"/>
        <v>24</v>
      </c>
      <c r="I7922" s="20">
        <f t="shared" si="1238"/>
        <v>21</v>
      </c>
      <c r="J7922" s="21">
        <f t="shared" si="1239"/>
        <v>39777</v>
      </c>
      <c r="K7922" s="21"/>
      <c r="L7922" s="21" t="str">
        <f t="shared" si="1234"/>
        <v>Tuesday</v>
      </c>
      <c r="M7922" s="20">
        <f t="shared" si="1235"/>
        <v>11</v>
      </c>
      <c r="N7922" s="19">
        <v>5625</v>
      </c>
      <c r="O7922" s="4">
        <f>MATCH(N7922-1,'Supply Data'!$K$12:$K$17)+1</f>
        <v>5</v>
      </c>
      <c r="P7922">
        <f>INDEX('Supply Data'!$L$12:$L$17,'Demand Data'!O7922)</f>
        <v>75</v>
      </c>
      <c r="R7922" t="str">
        <f t="shared" si="1236"/>
        <v>25-Nov-08 Tuesday 21</v>
      </c>
    </row>
    <row r="7923" spans="4:18" x14ac:dyDescent="0.35">
      <c r="D7923" s="21">
        <f t="shared" si="1237"/>
        <v>39777.874999980799</v>
      </c>
      <c r="E7923" s="21" t="b">
        <f t="shared" si="1230"/>
        <v>0</v>
      </c>
      <c r="F7923" s="21" t="b">
        <f t="shared" si="1231"/>
        <v>0</v>
      </c>
      <c r="G7923" s="20">
        <f t="shared" si="1232"/>
        <v>1</v>
      </c>
      <c r="H7923" s="20">
        <f t="shared" si="1233"/>
        <v>24</v>
      </c>
      <c r="I7923" s="20">
        <f t="shared" si="1238"/>
        <v>22</v>
      </c>
      <c r="J7923" s="21">
        <f t="shared" si="1239"/>
        <v>39777</v>
      </c>
      <c r="K7923" s="21"/>
      <c r="L7923" s="21" t="str">
        <f t="shared" si="1234"/>
        <v>Tuesday</v>
      </c>
      <c r="M7923" s="20">
        <f t="shared" si="1235"/>
        <v>11</v>
      </c>
      <c r="N7923" s="19">
        <v>5089.5</v>
      </c>
      <c r="O7923" s="4">
        <f>MATCH(N7923-1,'Supply Data'!$K$12:$K$17)+1</f>
        <v>5</v>
      </c>
      <c r="P7923">
        <f>INDEX('Supply Data'!$L$12:$L$17,'Demand Data'!O7923)</f>
        <v>75</v>
      </c>
      <c r="R7923" t="str">
        <f t="shared" si="1236"/>
        <v>25-Nov-08 Tuesday 22</v>
      </c>
    </row>
    <row r="7924" spans="4:18" x14ac:dyDescent="0.35">
      <c r="D7924" s="21">
        <f t="shared" si="1237"/>
        <v>39777.916666647463</v>
      </c>
      <c r="E7924" s="21" t="b">
        <f t="shared" si="1230"/>
        <v>0</v>
      </c>
      <c r="F7924" s="21" t="b">
        <f t="shared" si="1231"/>
        <v>0</v>
      </c>
      <c r="G7924" s="20">
        <f t="shared" si="1232"/>
        <v>1</v>
      </c>
      <c r="H7924" s="20">
        <f t="shared" si="1233"/>
        <v>24</v>
      </c>
      <c r="I7924" s="20">
        <f t="shared" si="1238"/>
        <v>23</v>
      </c>
      <c r="J7924" s="21">
        <f t="shared" si="1239"/>
        <v>39777</v>
      </c>
      <c r="K7924" s="21"/>
      <c r="L7924" s="21" t="str">
        <f t="shared" si="1234"/>
        <v>Tuesday</v>
      </c>
      <c r="M7924" s="20">
        <f t="shared" si="1235"/>
        <v>11</v>
      </c>
      <c r="N7924" s="19">
        <v>4591.5</v>
      </c>
      <c r="O7924" s="4">
        <f>MATCH(N7924-1,'Supply Data'!$K$12:$K$17)+1</f>
        <v>4</v>
      </c>
      <c r="P7924">
        <f>INDEX('Supply Data'!$L$12:$L$17,'Demand Data'!O7924)</f>
        <v>50</v>
      </c>
      <c r="R7924" t="str">
        <f t="shared" si="1236"/>
        <v>25-Nov-08 Tuesday 23</v>
      </c>
    </row>
    <row r="7925" spans="4:18" x14ac:dyDescent="0.35">
      <c r="D7925" s="21">
        <f t="shared" si="1237"/>
        <v>39777.958333314127</v>
      </c>
      <c r="E7925" s="21" t="b">
        <f t="shared" si="1230"/>
        <v>0</v>
      </c>
      <c r="F7925" s="21" t="b">
        <f t="shared" si="1231"/>
        <v>0</v>
      </c>
      <c r="G7925" s="20">
        <f t="shared" si="1232"/>
        <v>1</v>
      </c>
      <c r="H7925" s="20">
        <f t="shared" si="1233"/>
        <v>24</v>
      </c>
      <c r="I7925" s="20">
        <f t="shared" si="1238"/>
        <v>24</v>
      </c>
      <c r="J7925" s="21">
        <f t="shared" si="1239"/>
        <v>39777</v>
      </c>
      <c r="K7925" s="21"/>
      <c r="L7925" s="21" t="str">
        <f t="shared" si="1234"/>
        <v>Tuesday</v>
      </c>
      <c r="M7925" s="20">
        <f t="shared" si="1235"/>
        <v>11</v>
      </c>
      <c r="N7925" s="19">
        <v>4326</v>
      </c>
      <c r="O7925" s="4">
        <f>MATCH(N7925-1,'Supply Data'!$K$12:$K$17)+1</f>
        <v>4</v>
      </c>
      <c r="P7925">
        <f>INDEX('Supply Data'!$L$12:$L$17,'Demand Data'!O7925)</f>
        <v>50</v>
      </c>
      <c r="R7925" t="str">
        <f t="shared" si="1236"/>
        <v>25-Nov-08 Tuesday 24</v>
      </c>
    </row>
    <row r="7926" spans="4:18" x14ac:dyDescent="0.35">
      <c r="D7926" s="21">
        <f t="shared" si="1237"/>
        <v>39777.999999980791</v>
      </c>
      <c r="E7926" s="21" t="b">
        <f t="shared" si="1230"/>
        <v>0</v>
      </c>
      <c r="F7926" s="21" t="b">
        <f t="shared" si="1231"/>
        <v>0</v>
      </c>
      <c r="G7926" s="20">
        <f t="shared" si="1232"/>
        <v>1</v>
      </c>
      <c r="H7926" s="20">
        <f t="shared" si="1233"/>
        <v>24</v>
      </c>
      <c r="I7926" s="20">
        <f t="shared" si="1238"/>
        <v>1</v>
      </c>
      <c r="J7926" s="21">
        <f t="shared" si="1239"/>
        <v>39778</v>
      </c>
      <c r="K7926" s="21"/>
      <c r="L7926" s="21" t="str">
        <f t="shared" si="1234"/>
        <v>Wednesday</v>
      </c>
      <c r="M7926" s="20">
        <f t="shared" si="1235"/>
        <v>11</v>
      </c>
      <c r="N7926" s="19">
        <v>4140</v>
      </c>
      <c r="O7926" s="4">
        <f>MATCH(N7926-1,'Supply Data'!$K$12:$K$17)+1</f>
        <v>4</v>
      </c>
      <c r="P7926">
        <f>INDEX('Supply Data'!$L$12:$L$17,'Demand Data'!O7926)</f>
        <v>50</v>
      </c>
      <c r="R7926" t="str">
        <f t="shared" si="1236"/>
        <v>26-Nov-08 Wednesday 1</v>
      </c>
    </row>
    <row r="7927" spans="4:18" x14ac:dyDescent="0.35">
      <c r="D7927" s="21">
        <f t="shared" si="1237"/>
        <v>39778.041666647456</v>
      </c>
      <c r="E7927" s="21" t="b">
        <f t="shared" si="1230"/>
        <v>0</v>
      </c>
      <c r="F7927" s="21" t="b">
        <f t="shared" si="1231"/>
        <v>0</v>
      </c>
      <c r="G7927" s="20">
        <f t="shared" si="1232"/>
        <v>1</v>
      </c>
      <c r="H7927" s="20">
        <f t="shared" si="1233"/>
        <v>24</v>
      </c>
      <c r="I7927" s="20">
        <f t="shared" si="1238"/>
        <v>2</v>
      </c>
      <c r="J7927" s="21">
        <f t="shared" si="1239"/>
        <v>39778</v>
      </c>
      <c r="K7927" s="21"/>
      <c r="L7927" s="21" t="str">
        <f t="shared" si="1234"/>
        <v>Wednesday</v>
      </c>
      <c r="M7927" s="20">
        <f t="shared" si="1235"/>
        <v>11</v>
      </c>
      <c r="N7927" s="19">
        <v>4030.5</v>
      </c>
      <c r="O7927" s="4">
        <f>MATCH(N7927-1,'Supply Data'!$K$12:$K$17)+1</f>
        <v>4</v>
      </c>
      <c r="P7927">
        <f>INDEX('Supply Data'!$L$12:$L$17,'Demand Data'!O7927)</f>
        <v>50</v>
      </c>
      <c r="R7927" t="str">
        <f t="shared" si="1236"/>
        <v>26-Nov-08 Wednesday 2</v>
      </c>
    </row>
    <row r="7928" spans="4:18" x14ac:dyDescent="0.35">
      <c r="D7928" s="21">
        <f t="shared" si="1237"/>
        <v>39778.08333331412</v>
      </c>
      <c r="E7928" s="21" t="b">
        <f t="shared" si="1230"/>
        <v>0</v>
      </c>
      <c r="F7928" s="21" t="b">
        <f t="shared" si="1231"/>
        <v>0</v>
      </c>
      <c r="G7928" s="20">
        <f t="shared" si="1232"/>
        <v>1</v>
      </c>
      <c r="H7928" s="20">
        <f t="shared" si="1233"/>
        <v>24</v>
      </c>
      <c r="I7928" s="20">
        <f t="shared" si="1238"/>
        <v>3</v>
      </c>
      <c r="J7928" s="21">
        <f t="shared" si="1239"/>
        <v>39778</v>
      </c>
      <c r="K7928" s="21"/>
      <c r="L7928" s="21" t="str">
        <f t="shared" si="1234"/>
        <v>Wednesday</v>
      </c>
      <c r="M7928" s="20">
        <f t="shared" si="1235"/>
        <v>11</v>
      </c>
      <c r="N7928" s="19">
        <v>3978</v>
      </c>
      <c r="O7928" s="4">
        <f>MATCH(N7928-1,'Supply Data'!$K$12:$K$17)+1</f>
        <v>4</v>
      </c>
      <c r="P7928">
        <f>INDEX('Supply Data'!$L$12:$L$17,'Demand Data'!O7928)</f>
        <v>50</v>
      </c>
      <c r="R7928" t="str">
        <f t="shared" si="1236"/>
        <v>26-Nov-08 Wednesday 3</v>
      </c>
    </row>
    <row r="7929" spans="4:18" x14ac:dyDescent="0.35">
      <c r="D7929" s="21">
        <f t="shared" si="1237"/>
        <v>39778.124999980784</v>
      </c>
      <c r="E7929" s="21" t="b">
        <f t="shared" si="1230"/>
        <v>0</v>
      </c>
      <c r="F7929" s="21" t="b">
        <f t="shared" si="1231"/>
        <v>0</v>
      </c>
      <c r="G7929" s="20">
        <f t="shared" si="1232"/>
        <v>1</v>
      </c>
      <c r="H7929" s="20">
        <f t="shared" si="1233"/>
        <v>24</v>
      </c>
      <c r="I7929" s="20">
        <f t="shared" si="1238"/>
        <v>4</v>
      </c>
      <c r="J7929" s="21">
        <f t="shared" si="1239"/>
        <v>39778</v>
      </c>
      <c r="K7929" s="21"/>
      <c r="L7929" s="21" t="str">
        <f t="shared" si="1234"/>
        <v>Wednesday</v>
      </c>
      <c r="M7929" s="20">
        <f t="shared" si="1235"/>
        <v>11</v>
      </c>
      <c r="N7929" s="19">
        <v>3889.5</v>
      </c>
      <c r="O7929" s="4">
        <f>MATCH(N7929-1,'Supply Data'!$K$12:$K$17)+1</f>
        <v>4</v>
      </c>
      <c r="P7929">
        <f>INDEX('Supply Data'!$L$12:$L$17,'Demand Data'!O7929)</f>
        <v>50</v>
      </c>
      <c r="R7929" t="str">
        <f t="shared" si="1236"/>
        <v>26-Nov-08 Wednesday 4</v>
      </c>
    </row>
    <row r="7930" spans="4:18" x14ac:dyDescent="0.35">
      <c r="D7930" s="21">
        <f t="shared" si="1237"/>
        <v>39778.166666647448</v>
      </c>
      <c r="E7930" s="21" t="b">
        <f t="shared" si="1230"/>
        <v>0</v>
      </c>
      <c r="F7930" s="21" t="b">
        <f t="shared" si="1231"/>
        <v>0</v>
      </c>
      <c r="G7930" s="20">
        <f t="shared" si="1232"/>
        <v>1</v>
      </c>
      <c r="H7930" s="20">
        <f t="shared" si="1233"/>
        <v>24</v>
      </c>
      <c r="I7930" s="20">
        <f t="shared" si="1238"/>
        <v>5</v>
      </c>
      <c r="J7930" s="21">
        <f t="shared" si="1239"/>
        <v>39778</v>
      </c>
      <c r="K7930" s="21"/>
      <c r="L7930" s="21" t="str">
        <f t="shared" si="1234"/>
        <v>Wednesday</v>
      </c>
      <c r="M7930" s="20">
        <f t="shared" si="1235"/>
        <v>11</v>
      </c>
      <c r="N7930" s="19">
        <v>4024.5</v>
      </c>
      <c r="O7930" s="4">
        <f>MATCH(N7930-1,'Supply Data'!$K$12:$K$17)+1</f>
        <v>4</v>
      </c>
      <c r="P7930">
        <f>INDEX('Supply Data'!$L$12:$L$17,'Demand Data'!O7930)</f>
        <v>50</v>
      </c>
      <c r="R7930" t="str">
        <f t="shared" si="1236"/>
        <v>26-Nov-08 Wednesday 5</v>
      </c>
    </row>
    <row r="7931" spans="4:18" x14ac:dyDescent="0.35">
      <c r="D7931" s="21">
        <f t="shared" si="1237"/>
        <v>39778.208333314113</v>
      </c>
      <c r="E7931" s="21" t="b">
        <f t="shared" si="1230"/>
        <v>0</v>
      </c>
      <c r="F7931" s="21" t="b">
        <f t="shared" si="1231"/>
        <v>0</v>
      </c>
      <c r="G7931" s="20">
        <f t="shared" si="1232"/>
        <v>1</v>
      </c>
      <c r="H7931" s="20">
        <f t="shared" si="1233"/>
        <v>24</v>
      </c>
      <c r="I7931" s="20">
        <f t="shared" si="1238"/>
        <v>6</v>
      </c>
      <c r="J7931" s="21">
        <f t="shared" si="1239"/>
        <v>39778</v>
      </c>
      <c r="K7931" s="21"/>
      <c r="L7931" s="21" t="str">
        <f t="shared" si="1234"/>
        <v>Wednesday</v>
      </c>
      <c r="M7931" s="20">
        <f t="shared" si="1235"/>
        <v>11</v>
      </c>
      <c r="N7931" s="19">
        <v>4215</v>
      </c>
      <c r="O7931" s="4">
        <f>MATCH(N7931-1,'Supply Data'!$K$12:$K$17)+1</f>
        <v>4</v>
      </c>
      <c r="P7931">
        <f>INDEX('Supply Data'!$L$12:$L$17,'Demand Data'!O7931)</f>
        <v>50</v>
      </c>
      <c r="R7931" t="str">
        <f t="shared" si="1236"/>
        <v>26-Nov-08 Wednesday 6</v>
      </c>
    </row>
    <row r="7932" spans="4:18" x14ac:dyDescent="0.35">
      <c r="D7932" s="21">
        <f t="shared" si="1237"/>
        <v>39778.249999980777</v>
      </c>
      <c r="E7932" s="21" t="b">
        <f t="shared" si="1230"/>
        <v>0</v>
      </c>
      <c r="F7932" s="21" t="b">
        <f t="shared" si="1231"/>
        <v>0</v>
      </c>
      <c r="G7932" s="20">
        <f t="shared" si="1232"/>
        <v>1</v>
      </c>
      <c r="H7932" s="20">
        <f t="shared" si="1233"/>
        <v>24</v>
      </c>
      <c r="I7932" s="20">
        <f t="shared" si="1238"/>
        <v>7</v>
      </c>
      <c r="J7932" s="21">
        <f t="shared" si="1239"/>
        <v>39778</v>
      </c>
      <c r="K7932" s="21"/>
      <c r="L7932" s="21" t="str">
        <f t="shared" si="1234"/>
        <v>Wednesday</v>
      </c>
      <c r="M7932" s="20">
        <f t="shared" si="1235"/>
        <v>11</v>
      </c>
      <c r="N7932" s="19">
        <v>4176</v>
      </c>
      <c r="O7932" s="4">
        <f>MATCH(N7932-1,'Supply Data'!$K$12:$K$17)+1</f>
        <v>4</v>
      </c>
      <c r="P7932">
        <f>INDEX('Supply Data'!$L$12:$L$17,'Demand Data'!O7932)</f>
        <v>50</v>
      </c>
      <c r="R7932" t="str">
        <f t="shared" si="1236"/>
        <v>26-Nov-08 Wednesday 7</v>
      </c>
    </row>
    <row r="7933" spans="4:18" x14ac:dyDescent="0.35">
      <c r="D7933" s="21">
        <f t="shared" si="1237"/>
        <v>39778.291666647441</v>
      </c>
      <c r="E7933" s="21" t="b">
        <f t="shared" si="1230"/>
        <v>0</v>
      </c>
      <c r="F7933" s="21" t="b">
        <f t="shared" si="1231"/>
        <v>0</v>
      </c>
      <c r="G7933" s="20">
        <f t="shared" si="1232"/>
        <v>1</v>
      </c>
      <c r="H7933" s="20">
        <f t="shared" si="1233"/>
        <v>24</v>
      </c>
      <c r="I7933" s="20">
        <f t="shared" si="1238"/>
        <v>8</v>
      </c>
      <c r="J7933" s="21">
        <f t="shared" si="1239"/>
        <v>39778</v>
      </c>
      <c r="K7933" s="21"/>
      <c r="L7933" s="21" t="str">
        <f t="shared" si="1234"/>
        <v>Wednesday</v>
      </c>
      <c r="M7933" s="20">
        <f t="shared" si="1235"/>
        <v>11</v>
      </c>
      <c r="N7933" s="19">
        <v>4681.5</v>
      </c>
      <c r="O7933" s="4">
        <f>MATCH(N7933-1,'Supply Data'!$K$12:$K$17)+1</f>
        <v>4</v>
      </c>
      <c r="P7933">
        <f>INDEX('Supply Data'!$L$12:$L$17,'Demand Data'!O7933)</f>
        <v>50</v>
      </c>
      <c r="R7933" t="str">
        <f t="shared" si="1236"/>
        <v>26-Nov-08 Wednesday 8</v>
      </c>
    </row>
    <row r="7934" spans="4:18" x14ac:dyDescent="0.35">
      <c r="D7934" s="21">
        <f t="shared" si="1237"/>
        <v>39778.333333314105</v>
      </c>
      <c r="E7934" s="21" t="b">
        <f t="shared" si="1230"/>
        <v>0</v>
      </c>
      <c r="F7934" s="21" t="b">
        <f t="shared" si="1231"/>
        <v>0</v>
      </c>
      <c r="G7934" s="20">
        <f t="shared" si="1232"/>
        <v>1</v>
      </c>
      <c r="H7934" s="20">
        <f t="shared" si="1233"/>
        <v>24</v>
      </c>
      <c r="I7934" s="20">
        <f t="shared" si="1238"/>
        <v>9</v>
      </c>
      <c r="J7934" s="21">
        <f t="shared" si="1239"/>
        <v>39778</v>
      </c>
      <c r="K7934" s="21"/>
      <c r="L7934" s="21" t="str">
        <f t="shared" si="1234"/>
        <v>Wednesday</v>
      </c>
      <c r="M7934" s="20">
        <f t="shared" si="1235"/>
        <v>11</v>
      </c>
      <c r="N7934" s="19">
        <v>4966.5</v>
      </c>
      <c r="O7934" s="4">
        <f>MATCH(N7934-1,'Supply Data'!$K$12:$K$17)+1</f>
        <v>5</v>
      </c>
      <c r="P7934">
        <f>INDEX('Supply Data'!$L$12:$L$17,'Demand Data'!O7934)</f>
        <v>75</v>
      </c>
      <c r="R7934" t="str">
        <f t="shared" si="1236"/>
        <v>26-Nov-08 Wednesday 9</v>
      </c>
    </row>
    <row r="7935" spans="4:18" x14ac:dyDescent="0.35">
      <c r="D7935" s="21">
        <f t="shared" si="1237"/>
        <v>39778.37499998077</v>
      </c>
      <c r="E7935" s="21" t="b">
        <f t="shared" si="1230"/>
        <v>0</v>
      </c>
      <c r="F7935" s="21" t="b">
        <f t="shared" si="1231"/>
        <v>0</v>
      </c>
      <c r="G7935" s="20">
        <f t="shared" si="1232"/>
        <v>1</v>
      </c>
      <c r="H7935" s="20">
        <f t="shared" si="1233"/>
        <v>24</v>
      </c>
      <c r="I7935" s="20">
        <f t="shared" si="1238"/>
        <v>10</v>
      </c>
      <c r="J7935" s="21">
        <f t="shared" si="1239"/>
        <v>39778</v>
      </c>
      <c r="K7935" s="21"/>
      <c r="L7935" s="21" t="str">
        <f t="shared" si="1234"/>
        <v>Wednesday</v>
      </c>
      <c r="M7935" s="20">
        <f t="shared" si="1235"/>
        <v>11</v>
      </c>
      <c r="N7935" s="19">
        <v>5445</v>
      </c>
      <c r="O7935" s="4">
        <f>MATCH(N7935-1,'Supply Data'!$K$12:$K$17)+1</f>
        <v>5</v>
      </c>
      <c r="P7935">
        <f>INDEX('Supply Data'!$L$12:$L$17,'Demand Data'!O7935)</f>
        <v>75</v>
      </c>
      <c r="R7935" t="str">
        <f t="shared" si="1236"/>
        <v>26-Nov-08 Wednesday 10</v>
      </c>
    </row>
    <row r="7936" spans="4:18" x14ac:dyDescent="0.35">
      <c r="D7936" s="21">
        <f t="shared" si="1237"/>
        <v>39778.416666647434</v>
      </c>
      <c r="E7936" s="21" t="b">
        <f t="shared" si="1230"/>
        <v>0</v>
      </c>
      <c r="F7936" s="21" t="b">
        <f t="shared" si="1231"/>
        <v>0</v>
      </c>
      <c r="G7936" s="20">
        <f t="shared" si="1232"/>
        <v>1</v>
      </c>
      <c r="H7936" s="20">
        <f t="shared" si="1233"/>
        <v>24</v>
      </c>
      <c r="I7936" s="20">
        <f t="shared" si="1238"/>
        <v>11</v>
      </c>
      <c r="J7936" s="21">
        <f t="shared" si="1239"/>
        <v>39778</v>
      </c>
      <c r="K7936" s="21"/>
      <c r="L7936" s="21" t="str">
        <f t="shared" si="1234"/>
        <v>Wednesday</v>
      </c>
      <c r="M7936" s="20">
        <f t="shared" si="1235"/>
        <v>11</v>
      </c>
      <c r="N7936" s="19">
        <v>5641.5</v>
      </c>
      <c r="O7936" s="4">
        <f>MATCH(N7936-1,'Supply Data'!$K$12:$K$17)+1</f>
        <v>5</v>
      </c>
      <c r="P7936">
        <f>INDEX('Supply Data'!$L$12:$L$17,'Demand Data'!O7936)</f>
        <v>75</v>
      </c>
      <c r="R7936" t="str">
        <f t="shared" si="1236"/>
        <v>26-Nov-08 Wednesday 11</v>
      </c>
    </row>
    <row r="7937" spans="4:18" x14ac:dyDescent="0.35">
      <c r="D7937" s="21">
        <f t="shared" si="1237"/>
        <v>39778.458333314098</v>
      </c>
      <c r="E7937" s="21" t="b">
        <f t="shared" si="1230"/>
        <v>0</v>
      </c>
      <c r="F7937" s="21" t="b">
        <f t="shared" si="1231"/>
        <v>0</v>
      </c>
      <c r="G7937" s="20">
        <f t="shared" si="1232"/>
        <v>1</v>
      </c>
      <c r="H7937" s="20">
        <f t="shared" si="1233"/>
        <v>24</v>
      </c>
      <c r="I7937" s="20">
        <f t="shared" si="1238"/>
        <v>12</v>
      </c>
      <c r="J7937" s="21">
        <f t="shared" si="1239"/>
        <v>39778</v>
      </c>
      <c r="K7937" s="21"/>
      <c r="L7937" s="21" t="str">
        <f t="shared" si="1234"/>
        <v>Wednesday</v>
      </c>
      <c r="M7937" s="20">
        <f t="shared" si="1235"/>
        <v>11</v>
      </c>
      <c r="N7937" s="19">
        <v>5526</v>
      </c>
      <c r="O7937" s="4">
        <f>MATCH(N7937-1,'Supply Data'!$K$12:$K$17)+1</f>
        <v>5</v>
      </c>
      <c r="P7937">
        <f>INDEX('Supply Data'!$L$12:$L$17,'Demand Data'!O7937)</f>
        <v>75</v>
      </c>
      <c r="R7937" t="str">
        <f t="shared" si="1236"/>
        <v>26-Nov-08 Wednesday 12</v>
      </c>
    </row>
    <row r="7938" spans="4:18" x14ac:dyDescent="0.35">
      <c r="D7938" s="21">
        <f t="shared" si="1237"/>
        <v>39778.499999980762</v>
      </c>
      <c r="E7938" s="21" t="b">
        <f t="shared" si="1230"/>
        <v>0</v>
      </c>
      <c r="F7938" s="21" t="b">
        <f t="shared" si="1231"/>
        <v>0</v>
      </c>
      <c r="G7938" s="20">
        <f t="shared" si="1232"/>
        <v>1</v>
      </c>
      <c r="H7938" s="20">
        <f t="shared" si="1233"/>
        <v>24</v>
      </c>
      <c r="I7938" s="20">
        <f t="shared" si="1238"/>
        <v>13</v>
      </c>
      <c r="J7938" s="21">
        <f t="shared" si="1239"/>
        <v>39778</v>
      </c>
      <c r="K7938" s="21"/>
      <c r="L7938" s="21" t="str">
        <f t="shared" si="1234"/>
        <v>Wednesday</v>
      </c>
      <c r="M7938" s="20">
        <f t="shared" si="1235"/>
        <v>11</v>
      </c>
      <c r="N7938" s="19">
        <v>5505</v>
      </c>
      <c r="O7938" s="4">
        <f>MATCH(N7938-1,'Supply Data'!$K$12:$K$17)+1</f>
        <v>5</v>
      </c>
      <c r="P7938">
        <f>INDEX('Supply Data'!$L$12:$L$17,'Demand Data'!O7938)</f>
        <v>75</v>
      </c>
      <c r="R7938" t="str">
        <f t="shared" si="1236"/>
        <v>26-Nov-08 Wednesday 13</v>
      </c>
    </row>
    <row r="7939" spans="4:18" x14ac:dyDescent="0.35">
      <c r="D7939" s="21">
        <f t="shared" si="1237"/>
        <v>39778.541666647427</v>
      </c>
      <c r="E7939" s="21" t="b">
        <f t="shared" si="1230"/>
        <v>0</v>
      </c>
      <c r="F7939" s="21" t="b">
        <f t="shared" si="1231"/>
        <v>0</v>
      </c>
      <c r="G7939" s="20">
        <f t="shared" si="1232"/>
        <v>1</v>
      </c>
      <c r="H7939" s="20">
        <f t="shared" si="1233"/>
        <v>24</v>
      </c>
      <c r="I7939" s="20">
        <f t="shared" si="1238"/>
        <v>14</v>
      </c>
      <c r="J7939" s="21">
        <f t="shared" si="1239"/>
        <v>39778</v>
      </c>
      <c r="K7939" s="21"/>
      <c r="L7939" s="21" t="str">
        <f t="shared" si="1234"/>
        <v>Wednesday</v>
      </c>
      <c r="M7939" s="20">
        <f t="shared" si="1235"/>
        <v>11</v>
      </c>
      <c r="N7939" s="19">
        <v>5587.5</v>
      </c>
      <c r="O7939" s="4">
        <f>MATCH(N7939-1,'Supply Data'!$K$12:$K$17)+1</f>
        <v>5</v>
      </c>
      <c r="P7939">
        <f>INDEX('Supply Data'!$L$12:$L$17,'Demand Data'!O7939)</f>
        <v>75</v>
      </c>
      <c r="R7939" t="str">
        <f t="shared" si="1236"/>
        <v>26-Nov-08 Wednesday 14</v>
      </c>
    </row>
    <row r="7940" spans="4:18" x14ac:dyDescent="0.35">
      <c r="D7940" s="21">
        <f t="shared" si="1237"/>
        <v>39778.583333314091</v>
      </c>
      <c r="E7940" s="21" t="b">
        <f t="shared" si="1230"/>
        <v>0</v>
      </c>
      <c r="F7940" s="21" t="b">
        <f t="shared" si="1231"/>
        <v>0</v>
      </c>
      <c r="G7940" s="20">
        <f t="shared" si="1232"/>
        <v>1</v>
      </c>
      <c r="H7940" s="20">
        <f t="shared" si="1233"/>
        <v>24</v>
      </c>
      <c r="I7940" s="20">
        <f t="shared" si="1238"/>
        <v>15</v>
      </c>
      <c r="J7940" s="21">
        <f t="shared" si="1239"/>
        <v>39778</v>
      </c>
      <c r="K7940" s="21"/>
      <c r="L7940" s="21" t="str">
        <f t="shared" si="1234"/>
        <v>Wednesday</v>
      </c>
      <c r="M7940" s="20">
        <f t="shared" si="1235"/>
        <v>11</v>
      </c>
      <c r="N7940" s="19">
        <v>5482.5</v>
      </c>
      <c r="O7940" s="4">
        <f>MATCH(N7940-1,'Supply Data'!$K$12:$K$17)+1</f>
        <v>5</v>
      </c>
      <c r="P7940">
        <f>INDEX('Supply Data'!$L$12:$L$17,'Demand Data'!O7940)</f>
        <v>75</v>
      </c>
      <c r="R7940" t="str">
        <f t="shared" si="1236"/>
        <v>26-Nov-08 Wednesday 15</v>
      </c>
    </row>
    <row r="7941" spans="4:18" x14ac:dyDescent="0.35">
      <c r="D7941" s="21">
        <f t="shared" si="1237"/>
        <v>39778.624999980755</v>
      </c>
      <c r="E7941" s="21" t="b">
        <f t="shared" si="1230"/>
        <v>0</v>
      </c>
      <c r="F7941" s="21" t="b">
        <f t="shared" si="1231"/>
        <v>0</v>
      </c>
      <c r="G7941" s="20">
        <f t="shared" si="1232"/>
        <v>1</v>
      </c>
      <c r="H7941" s="20">
        <f t="shared" si="1233"/>
        <v>24</v>
      </c>
      <c r="I7941" s="20">
        <f t="shared" si="1238"/>
        <v>16</v>
      </c>
      <c r="J7941" s="21">
        <f t="shared" si="1239"/>
        <v>39778</v>
      </c>
      <c r="K7941" s="21"/>
      <c r="L7941" s="21" t="str">
        <f t="shared" si="1234"/>
        <v>Wednesday</v>
      </c>
      <c r="M7941" s="20">
        <f t="shared" si="1235"/>
        <v>11</v>
      </c>
      <c r="N7941" s="19">
        <v>5467.5</v>
      </c>
      <c r="O7941" s="4">
        <f>MATCH(N7941-1,'Supply Data'!$K$12:$K$17)+1</f>
        <v>5</v>
      </c>
      <c r="P7941">
        <f>INDEX('Supply Data'!$L$12:$L$17,'Demand Data'!O7941)</f>
        <v>75</v>
      </c>
      <c r="R7941" t="str">
        <f t="shared" si="1236"/>
        <v>26-Nov-08 Wednesday 16</v>
      </c>
    </row>
    <row r="7942" spans="4:18" x14ac:dyDescent="0.35">
      <c r="D7942" s="21">
        <f t="shared" si="1237"/>
        <v>39778.666666647419</v>
      </c>
      <c r="E7942" s="21" t="b">
        <f t="shared" ref="E7942:E8005" si="1240">D7942=$D$2</f>
        <v>0</v>
      </c>
      <c r="F7942" s="21" t="b">
        <f t="shared" ref="F7942:F8005" si="1241">D7942=$E$2</f>
        <v>0</v>
      </c>
      <c r="G7942" s="20">
        <f t="shared" si="1232"/>
        <v>1</v>
      </c>
      <c r="H7942" s="20">
        <f t="shared" si="1233"/>
        <v>24</v>
      </c>
      <c r="I7942" s="20">
        <f t="shared" si="1238"/>
        <v>17</v>
      </c>
      <c r="J7942" s="21">
        <f t="shared" si="1239"/>
        <v>39778</v>
      </c>
      <c r="K7942" s="21"/>
      <c r="L7942" s="21" t="str">
        <f t="shared" si="1234"/>
        <v>Wednesday</v>
      </c>
      <c r="M7942" s="20">
        <f t="shared" si="1235"/>
        <v>11</v>
      </c>
      <c r="N7942" s="19">
        <v>5476.5</v>
      </c>
      <c r="O7942" s="4">
        <f>MATCH(N7942-1,'Supply Data'!$K$12:$K$17)+1</f>
        <v>5</v>
      </c>
      <c r="P7942">
        <f>INDEX('Supply Data'!$L$12:$L$17,'Demand Data'!O7942)</f>
        <v>75</v>
      </c>
      <c r="R7942" t="str">
        <f t="shared" si="1236"/>
        <v>26-Nov-08 Wednesday 17</v>
      </c>
    </row>
    <row r="7943" spans="4:18" x14ac:dyDescent="0.35">
      <c r="D7943" s="21">
        <f t="shared" si="1237"/>
        <v>39778.708333314084</v>
      </c>
      <c r="E7943" s="21" t="b">
        <f t="shared" si="1240"/>
        <v>0</v>
      </c>
      <c r="F7943" s="21" t="b">
        <f t="shared" si="1241"/>
        <v>0</v>
      </c>
      <c r="G7943" s="20">
        <f t="shared" ref="G7943:G8006" si="1242">IF(E7943,2,IF(F7943,3,1))</f>
        <v>1</v>
      </c>
      <c r="H7943" s="20">
        <f t="shared" ref="H7943:H8006" si="1243">CHOOSE(G7943,24,23,25)</f>
        <v>24</v>
      </c>
      <c r="I7943" s="20">
        <f t="shared" si="1238"/>
        <v>18</v>
      </c>
      <c r="J7943" s="21">
        <f t="shared" si="1239"/>
        <v>39778</v>
      </c>
      <c r="K7943" s="21"/>
      <c r="L7943" s="21" t="str">
        <f t="shared" ref="L7943:L8006" si="1244">TEXT(J7943,"ddddd")</f>
        <v>Wednesday</v>
      </c>
      <c r="M7943" s="20">
        <f t="shared" ref="M7943:M8006" si="1245">MONTH(D7943)</f>
        <v>11</v>
      </c>
      <c r="N7943" s="19">
        <v>6121.5</v>
      </c>
      <c r="O7943" s="4">
        <f>MATCH(N7943-1,'Supply Data'!$K$12:$K$17)+1</f>
        <v>5</v>
      </c>
      <c r="P7943">
        <f>INDEX('Supply Data'!$L$12:$L$17,'Demand Data'!O7943)</f>
        <v>75</v>
      </c>
      <c r="R7943" t="str">
        <f t="shared" ref="R7943:R8006" si="1246">TEXT(D7943,"dd-mmm-yy ddddd")&amp;" "&amp;I7943</f>
        <v>26-Nov-08 Wednesday 18</v>
      </c>
    </row>
    <row r="7944" spans="4:18" x14ac:dyDescent="0.35">
      <c r="D7944" s="21">
        <f t="shared" ref="D7944:D8007" si="1247">D7943+1/24</f>
        <v>39778.749999980748</v>
      </c>
      <c r="E7944" s="21" t="b">
        <f t="shared" si="1240"/>
        <v>0</v>
      </c>
      <c r="F7944" s="21" t="b">
        <f t="shared" si="1241"/>
        <v>0</v>
      </c>
      <c r="G7944" s="20">
        <f t="shared" si="1242"/>
        <v>1</v>
      </c>
      <c r="H7944" s="20">
        <f t="shared" si="1243"/>
        <v>24</v>
      </c>
      <c r="I7944" s="20">
        <f t="shared" ref="I7944:I8007" si="1248">IF(I7943&gt;=H7944,1,I7943+1)</f>
        <v>19</v>
      </c>
      <c r="J7944" s="21">
        <f t="shared" ref="J7944:J8007" si="1249">IF(I7944=1,J7943+1,J7943)</f>
        <v>39778</v>
      </c>
      <c r="K7944" s="21"/>
      <c r="L7944" s="21" t="str">
        <f t="shared" si="1244"/>
        <v>Wednesday</v>
      </c>
      <c r="M7944" s="20">
        <f t="shared" si="1245"/>
        <v>11</v>
      </c>
      <c r="N7944" s="19">
        <v>5988</v>
      </c>
      <c r="O7944" s="4">
        <f>MATCH(N7944-1,'Supply Data'!$K$12:$K$17)+1</f>
        <v>5</v>
      </c>
      <c r="P7944">
        <f>INDEX('Supply Data'!$L$12:$L$17,'Demand Data'!O7944)</f>
        <v>75</v>
      </c>
      <c r="R7944" t="str">
        <f t="shared" si="1246"/>
        <v>26-Nov-08 Wednesday 19</v>
      </c>
    </row>
    <row r="7945" spans="4:18" x14ac:dyDescent="0.35">
      <c r="D7945" s="21">
        <f t="shared" si="1247"/>
        <v>39778.791666647412</v>
      </c>
      <c r="E7945" s="21" t="b">
        <f t="shared" si="1240"/>
        <v>0</v>
      </c>
      <c r="F7945" s="21" t="b">
        <f t="shared" si="1241"/>
        <v>0</v>
      </c>
      <c r="G7945" s="20">
        <f t="shared" si="1242"/>
        <v>1</v>
      </c>
      <c r="H7945" s="20">
        <f t="shared" si="1243"/>
        <v>24</v>
      </c>
      <c r="I7945" s="20">
        <f t="shared" si="1248"/>
        <v>20</v>
      </c>
      <c r="J7945" s="21">
        <f t="shared" si="1249"/>
        <v>39778</v>
      </c>
      <c r="K7945" s="21"/>
      <c r="L7945" s="21" t="str">
        <f t="shared" si="1244"/>
        <v>Wednesday</v>
      </c>
      <c r="M7945" s="20">
        <f t="shared" si="1245"/>
        <v>11</v>
      </c>
      <c r="N7945" s="19">
        <v>5824.5</v>
      </c>
      <c r="O7945" s="4">
        <f>MATCH(N7945-1,'Supply Data'!$K$12:$K$17)+1</f>
        <v>5</v>
      </c>
      <c r="P7945">
        <f>INDEX('Supply Data'!$L$12:$L$17,'Demand Data'!O7945)</f>
        <v>75</v>
      </c>
      <c r="R7945" t="str">
        <f t="shared" si="1246"/>
        <v>26-Nov-08 Wednesday 20</v>
      </c>
    </row>
    <row r="7946" spans="4:18" x14ac:dyDescent="0.35">
      <c r="D7946" s="21">
        <f t="shared" si="1247"/>
        <v>39778.833333314076</v>
      </c>
      <c r="E7946" s="21" t="b">
        <f t="shared" si="1240"/>
        <v>0</v>
      </c>
      <c r="F7946" s="21" t="b">
        <f t="shared" si="1241"/>
        <v>0</v>
      </c>
      <c r="G7946" s="20">
        <f t="shared" si="1242"/>
        <v>1</v>
      </c>
      <c r="H7946" s="20">
        <f t="shared" si="1243"/>
        <v>24</v>
      </c>
      <c r="I7946" s="20">
        <f t="shared" si="1248"/>
        <v>21</v>
      </c>
      <c r="J7946" s="21">
        <f t="shared" si="1249"/>
        <v>39778</v>
      </c>
      <c r="K7946" s="21"/>
      <c r="L7946" s="21" t="str">
        <f t="shared" si="1244"/>
        <v>Wednesday</v>
      </c>
      <c r="M7946" s="20">
        <f t="shared" si="1245"/>
        <v>11</v>
      </c>
      <c r="N7946" s="19">
        <v>5614.5</v>
      </c>
      <c r="O7946" s="4">
        <f>MATCH(N7946-1,'Supply Data'!$K$12:$K$17)+1</f>
        <v>5</v>
      </c>
      <c r="P7946">
        <f>INDEX('Supply Data'!$L$12:$L$17,'Demand Data'!O7946)</f>
        <v>75</v>
      </c>
      <c r="R7946" t="str">
        <f t="shared" si="1246"/>
        <v>26-Nov-08 Wednesday 21</v>
      </c>
    </row>
    <row r="7947" spans="4:18" x14ac:dyDescent="0.35">
      <c r="D7947" s="21">
        <f t="shared" si="1247"/>
        <v>39778.874999980741</v>
      </c>
      <c r="E7947" s="21" t="b">
        <f t="shared" si="1240"/>
        <v>0</v>
      </c>
      <c r="F7947" s="21" t="b">
        <f t="shared" si="1241"/>
        <v>0</v>
      </c>
      <c r="G7947" s="20">
        <f t="shared" si="1242"/>
        <v>1</v>
      </c>
      <c r="H7947" s="20">
        <f t="shared" si="1243"/>
        <v>24</v>
      </c>
      <c r="I7947" s="20">
        <f t="shared" si="1248"/>
        <v>22</v>
      </c>
      <c r="J7947" s="21">
        <f t="shared" si="1249"/>
        <v>39778</v>
      </c>
      <c r="K7947" s="21"/>
      <c r="L7947" s="21" t="str">
        <f t="shared" si="1244"/>
        <v>Wednesday</v>
      </c>
      <c r="M7947" s="20">
        <f t="shared" si="1245"/>
        <v>11</v>
      </c>
      <c r="N7947" s="19">
        <v>5173.5</v>
      </c>
      <c r="O7947" s="4">
        <f>MATCH(N7947-1,'Supply Data'!$K$12:$K$17)+1</f>
        <v>5</v>
      </c>
      <c r="P7947">
        <f>INDEX('Supply Data'!$L$12:$L$17,'Demand Data'!O7947)</f>
        <v>75</v>
      </c>
      <c r="R7947" t="str">
        <f t="shared" si="1246"/>
        <v>26-Nov-08 Wednesday 22</v>
      </c>
    </row>
    <row r="7948" spans="4:18" x14ac:dyDescent="0.35">
      <c r="D7948" s="21">
        <f t="shared" si="1247"/>
        <v>39778.916666647405</v>
      </c>
      <c r="E7948" s="21" t="b">
        <f t="shared" si="1240"/>
        <v>0</v>
      </c>
      <c r="F7948" s="21" t="b">
        <f t="shared" si="1241"/>
        <v>0</v>
      </c>
      <c r="G7948" s="20">
        <f t="shared" si="1242"/>
        <v>1</v>
      </c>
      <c r="H7948" s="20">
        <f t="shared" si="1243"/>
        <v>24</v>
      </c>
      <c r="I7948" s="20">
        <f t="shared" si="1248"/>
        <v>23</v>
      </c>
      <c r="J7948" s="21">
        <f t="shared" si="1249"/>
        <v>39778</v>
      </c>
      <c r="K7948" s="21"/>
      <c r="L7948" s="21" t="str">
        <f t="shared" si="1244"/>
        <v>Wednesday</v>
      </c>
      <c r="M7948" s="20">
        <f t="shared" si="1245"/>
        <v>11</v>
      </c>
      <c r="N7948" s="19">
        <v>4645.5</v>
      </c>
      <c r="O7948" s="4">
        <f>MATCH(N7948-1,'Supply Data'!$K$12:$K$17)+1</f>
        <v>4</v>
      </c>
      <c r="P7948">
        <f>INDEX('Supply Data'!$L$12:$L$17,'Demand Data'!O7948)</f>
        <v>50</v>
      </c>
      <c r="R7948" t="str">
        <f t="shared" si="1246"/>
        <v>26-Nov-08 Wednesday 23</v>
      </c>
    </row>
    <row r="7949" spans="4:18" x14ac:dyDescent="0.35">
      <c r="D7949" s="21">
        <f t="shared" si="1247"/>
        <v>39778.958333314069</v>
      </c>
      <c r="E7949" s="21" t="b">
        <f t="shared" si="1240"/>
        <v>0</v>
      </c>
      <c r="F7949" s="21" t="b">
        <f t="shared" si="1241"/>
        <v>0</v>
      </c>
      <c r="G7949" s="20">
        <f t="shared" si="1242"/>
        <v>1</v>
      </c>
      <c r="H7949" s="20">
        <f t="shared" si="1243"/>
        <v>24</v>
      </c>
      <c r="I7949" s="20">
        <f t="shared" si="1248"/>
        <v>24</v>
      </c>
      <c r="J7949" s="21">
        <f t="shared" si="1249"/>
        <v>39778</v>
      </c>
      <c r="K7949" s="21"/>
      <c r="L7949" s="21" t="str">
        <f t="shared" si="1244"/>
        <v>Wednesday</v>
      </c>
      <c r="M7949" s="20">
        <f t="shared" si="1245"/>
        <v>11</v>
      </c>
      <c r="N7949" s="19">
        <v>4399.5</v>
      </c>
      <c r="O7949" s="4">
        <f>MATCH(N7949-1,'Supply Data'!$K$12:$K$17)+1</f>
        <v>4</v>
      </c>
      <c r="P7949">
        <f>INDEX('Supply Data'!$L$12:$L$17,'Demand Data'!O7949)</f>
        <v>50</v>
      </c>
      <c r="R7949" t="str">
        <f t="shared" si="1246"/>
        <v>26-Nov-08 Wednesday 24</v>
      </c>
    </row>
    <row r="7950" spans="4:18" x14ac:dyDescent="0.35">
      <c r="D7950" s="21">
        <f t="shared" si="1247"/>
        <v>39778.999999980733</v>
      </c>
      <c r="E7950" s="21" t="b">
        <f t="shared" si="1240"/>
        <v>0</v>
      </c>
      <c r="F7950" s="21" t="b">
        <f t="shared" si="1241"/>
        <v>0</v>
      </c>
      <c r="G7950" s="20">
        <f t="shared" si="1242"/>
        <v>1</v>
      </c>
      <c r="H7950" s="20">
        <f t="shared" si="1243"/>
        <v>24</v>
      </c>
      <c r="I7950" s="20">
        <f t="shared" si="1248"/>
        <v>1</v>
      </c>
      <c r="J7950" s="21">
        <f t="shared" si="1249"/>
        <v>39779</v>
      </c>
      <c r="K7950" s="21"/>
      <c r="L7950" s="21" t="str">
        <f t="shared" si="1244"/>
        <v>Thursday</v>
      </c>
      <c r="M7950" s="20">
        <f t="shared" si="1245"/>
        <v>11</v>
      </c>
      <c r="N7950" s="19">
        <v>4188</v>
      </c>
      <c r="O7950" s="4">
        <f>MATCH(N7950-1,'Supply Data'!$K$12:$K$17)+1</f>
        <v>4</v>
      </c>
      <c r="P7950">
        <f>INDEX('Supply Data'!$L$12:$L$17,'Demand Data'!O7950)</f>
        <v>50</v>
      </c>
      <c r="R7950" t="str">
        <f t="shared" si="1246"/>
        <v>27-Nov-08 Thursday 1</v>
      </c>
    </row>
    <row r="7951" spans="4:18" x14ac:dyDescent="0.35">
      <c r="D7951" s="21">
        <f t="shared" si="1247"/>
        <v>39779.041666647398</v>
      </c>
      <c r="E7951" s="21" t="b">
        <f t="shared" si="1240"/>
        <v>0</v>
      </c>
      <c r="F7951" s="21" t="b">
        <f t="shared" si="1241"/>
        <v>0</v>
      </c>
      <c r="G7951" s="20">
        <f t="shared" si="1242"/>
        <v>1</v>
      </c>
      <c r="H7951" s="20">
        <f t="shared" si="1243"/>
        <v>24</v>
      </c>
      <c r="I7951" s="20">
        <f t="shared" si="1248"/>
        <v>2</v>
      </c>
      <c r="J7951" s="21">
        <f t="shared" si="1249"/>
        <v>39779</v>
      </c>
      <c r="K7951" s="21"/>
      <c r="L7951" s="21" t="str">
        <f t="shared" si="1244"/>
        <v>Thursday</v>
      </c>
      <c r="M7951" s="20">
        <f t="shared" si="1245"/>
        <v>11</v>
      </c>
      <c r="N7951" s="19">
        <v>4068</v>
      </c>
      <c r="O7951" s="4">
        <f>MATCH(N7951-1,'Supply Data'!$K$12:$K$17)+1</f>
        <v>4</v>
      </c>
      <c r="P7951">
        <f>INDEX('Supply Data'!$L$12:$L$17,'Demand Data'!O7951)</f>
        <v>50</v>
      </c>
      <c r="R7951" t="str">
        <f t="shared" si="1246"/>
        <v>27-Nov-08 Thursday 2</v>
      </c>
    </row>
    <row r="7952" spans="4:18" x14ac:dyDescent="0.35">
      <c r="D7952" s="21">
        <f t="shared" si="1247"/>
        <v>39779.083333314062</v>
      </c>
      <c r="E7952" s="21" t="b">
        <f t="shared" si="1240"/>
        <v>0</v>
      </c>
      <c r="F7952" s="21" t="b">
        <f t="shared" si="1241"/>
        <v>0</v>
      </c>
      <c r="G7952" s="20">
        <f t="shared" si="1242"/>
        <v>1</v>
      </c>
      <c r="H7952" s="20">
        <f t="shared" si="1243"/>
        <v>24</v>
      </c>
      <c r="I7952" s="20">
        <f t="shared" si="1248"/>
        <v>3</v>
      </c>
      <c r="J7952" s="21">
        <f t="shared" si="1249"/>
        <v>39779</v>
      </c>
      <c r="K7952" s="21"/>
      <c r="L7952" s="21" t="str">
        <f t="shared" si="1244"/>
        <v>Thursday</v>
      </c>
      <c r="M7952" s="20">
        <f t="shared" si="1245"/>
        <v>11</v>
      </c>
      <c r="N7952" s="19">
        <v>3966</v>
      </c>
      <c r="O7952" s="4">
        <f>MATCH(N7952-1,'Supply Data'!$K$12:$K$17)+1</f>
        <v>4</v>
      </c>
      <c r="P7952">
        <f>INDEX('Supply Data'!$L$12:$L$17,'Demand Data'!O7952)</f>
        <v>50</v>
      </c>
      <c r="R7952" t="str">
        <f t="shared" si="1246"/>
        <v>27-Nov-08 Thursday 3</v>
      </c>
    </row>
    <row r="7953" spans="4:18" x14ac:dyDescent="0.35">
      <c r="D7953" s="21">
        <f t="shared" si="1247"/>
        <v>39779.124999980726</v>
      </c>
      <c r="E7953" s="21" t="b">
        <f t="shared" si="1240"/>
        <v>0</v>
      </c>
      <c r="F7953" s="21" t="b">
        <f t="shared" si="1241"/>
        <v>0</v>
      </c>
      <c r="G7953" s="20">
        <f t="shared" si="1242"/>
        <v>1</v>
      </c>
      <c r="H7953" s="20">
        <f t="shared" si="1243"/>
        <v>24</v>
      </c>
      <c r="I7953" s="20">
        <f t="shared" si="1248"/>
        <v>4</v>
      </c>
      <c r="J7953" s="21">
        <f t="shared" si="1249"/>
        <v>39779</v>
      </c>
      <c r="K7953" s="21"/>
      <c r="L7953" s="21" t="str">
        <f t="shared" si="1244"/>
        <v>Thursday</v>
      </c>
      <c r="M7953" s="20">
        <f t="shared" si="1245"/>
        <v>11</v>
      </c>
      <c r="N7953" s="19">
        <v>3940.5</v>
      </c>
      <c r="O7953" s="4">
        <f>MATCH(N7953-1,'Supply Data'!$K$12:$K$17)+1</f>
        <v>4</v>
      </c>
      <c r="P7953">
        <f>INDEX('Supply Data'!$L$12:$L$17,'Demand Data'!O7953)</f>
        <v>50</v>
      </c>
      <c r="R7953" t="str">
        <f t="shared" si="1246"/>
        <v>27-Nov-08 Thursday 4</v>
      </c>
    </row>
    <row r="7954" spans="4:18" x14ac:dyDescent="0.35">
      <c r="D7954" s="21">
        <f t="shared" si="1247"/>
        <v>39779.16666664739</v>
      </c>
      <c r="E7954" s="21" t="b">
        <f t="shared" si="1240"/>
        <v>0</v>
      </c>
      <c r="F7954" s="21" t="b">
        <f t="shared" si="1241"/>
        <v>0</v>
      </c>
      <c r="G7954" s="20">
        <f t="shared" si="1242"/>
        <v>1</v>
      </c>
      <c r="H7954" s="20">
        <f t="shared" si="1243"/>
        <v>24</v>
      </c>
      <c r="I7954" s="20">
        <f t="shared" si="1248"/>
        <v>5</v>
      </c>
      <c r="J7954" s="21">
        <f t="shared" si="1249"/>
        <v>39779</v>
      </c>
      <c r="K7954" s="21"/>
      <c r="L7954" s="21" t="str">
        <f t="shared" si="1244"/>
        <v>Thursday</v>
      </c>
      <c r="M7954" s="20">
        <f t="shared" si="1245"/>
        <v>11</v>
      </c>
      <c r="N7954" s="19">
        <v>4096.5</v>
      </c>
      <c r="O7954" s="4">
        <f>MATCH(N7954-1,'Supply Data'!$K$12:$K$17)+1</f>
        <v>4</v>
      </c>
      <c r="P7954">
        <f>INDEX('Supply Data'!$L$12:$L$17,'Demand Data'!O7954)</f>
        <v>50</v>
      </c>
      <c r="R7954" t="str">
        <f t="shared" si="1246"/>
        <v>27-Nov-08 Thursday 5</v>
      </c>
    </row>
    <row r="7955" spans="4:18" x14ac:dyDescent="0.35">
      <c r="D7955" s="21">
        <f t="shared" si="1247"/>
        <v>39779.208333314054</v>
      </c>
      <c r="E7955" s="21" t="b">
        <f t="shared" si="1240"/>
        <v>0</v>
      </c>
      <c r="F7955" s="21" t="b">
        <f t="shared" si="1241"/>
        <v>0</v>
      </c>
      <c r="G7955" s="20">
        <f t="shared" si="1242"/>
        <v>1</v>
      </c>
      <c r="H7955" s="20">
        <f t="shared" si="1243"/>
        <v>24</v>
      </c>
      <c r="I7955" s="20">
        <f t="shared" si="1248"/>
        <v>6</v>
      </c>
      <c r="J7955" s="21">
        <f t="shared" si="1249"/>
        <v>39779</v>
      </c>
      <c r="K7955" s="21"/>
      <c r="L7955" s="21" t="str">
        <f t="shared" si="1244"/>
        <v>Thursday</v>
      </c>
      <c r="M7955" s="20">
        <f t="shared" si="1245"/>
        <v>11</v>
      </c>
      <c r="N7955" s="19">
        <v>4318.5</v>
      </c>
      <c r="O7955" s="4">
        <f>MATCH(N7955-1,'Supply Data'!$K$12:$K$17)+1</f>
        <v>4</v>
      </c>
      <c r="P7955">
        <f>INDEX('Supply Data'!$L$12:$L$17,'Demand Data'!O7955)</f>
        <v>50</v>
      </c>
      <c r="R7955" t="str">
        <f t="shared" si="1246"/>
        <v>27-Nov-08 Thursday 6</v>
      </c>
    </row>
    <row r="7956" spans="4:18" x14ac:dyDescent="0.35">
      <c r="D7956" s="21">
        <f t="shared" si="1247"/>
        <v>39779.249999980719</v>
      </c>
      <c r="E7956" s="21" t="b">
        <f t="shared" si="1240"/>
        <v>0</v>
      </c>
      <c r="F7956" s="21" t="b">
        <f t="shared" si="1241"/>
        <v>0</v>
      </c>
      <c r="G7956" s="20">
        <f t="shared" si="1242"/>
        <v>1</v>
      </c>
      <c r="H7956" s="20">
        <f t="shared" si="1243"/>
        <v>24</v>
      </c>
      <c r="I7956" s="20">
        <f t="shared" si="1248"/>
        <v>7</v>
      </c>
      <c r="J7956" s="21">
        <f t="shared" si="1249"/>
        <v>39779</v>
      </c>
      <c r="K7956" s="21"/>
      <c r="L7956" s="21" t="str">
        <f t="shared" si="1244"/>
        <v>Thursday</v>
      </c>
      <c r="M7956" s="20">
        <f t="shared" si="1245"/>
        <v>11</v>
      </c>
      <c r="N7956" s="19">
        <v>4356</v>
      </c>
      <c r="O7956" s="4">
        <f>MATCH(N7956-1,'Supply Data'!$K$12:$K$17)+1</f>
        <v>4</v>
      </c>
      <c r="P7956">
        <f>INDEX('Supply Data'!$L$12:$L$17,'Demand Data'!O7956)</f>
        <v>50</v>
      </c>
      <c r="R7956" t="str">
        <f t="shared" si="1246"/>
        <v>27-Nov-08 Thursday 7</v>
      </c>
    </row>
    <row r="7957" spans="4:18" x14ac:dyDescent="0.35">
      <c r="D7957" s="21">
        <f t="shared" si="1247"/>
        <v>39779.291666647383</v>
      </c>
      <c r="E7957" s="21" t="b">
        <f t="shared" si="1240"/>
        <v>0</v>
      </c>
      <c r="F7957" s="21" t="b">
        <f t="shared" si="1241"/>
        <v>0</v>
      </c>
      <c r="G7957" s="20">
        <f t="shared" si="1242"/>
        <v>1</v>
      </c>
      <c r="H7957" s="20">
        <f t="shared" si="1243"/>
        <v>24</v>
      </c>
      <c r="I7957" s="20">
        <f t="shared" si="1248"/>
        <v>8</v>
      </c>
      <c r="J7957" s="21">
        <f t="shared" si="1249"/>
        <v>39779</v>
      </c>
      <c r="K7957" s="21"/>
      <c r="L7957" s="21" t="str">
        <f t="shared" si="1244"/>
        <v>Thursday</v>
      </c>
      <c r="M7957" s="20">
        <f t="shared" si="1245"/>
        <v>11</v>
      </c>
      <c r="N7957" s="19">
        <v>4893</v>
      </c>
      <c r="O7957" s="4">
        <f>MATCH(N7957-1,'Supply Data'!$K$12:$K$17)+1</f>
        <v>5</v>
      </c>
      <c r="P7957">
        <f>INDEX('Supply Data'!$L$12:$L$17,'Demand Data'!O7957)</f>
        <v>75</v>
      </c>
      <c r="R7957" t="str">
        <f t="shared" si="1246"/>
        <v>27-Nov-08 Thursday 8</v>
      </c>
    </row>
    <row r="7958" spans="4:18" x14ac:dyDescent="0.35">
      <c r="D7958" s="21">
        <f t="shared" si="1247"/>
        <v>39779.333333314047</v>
      </c>
      <c r="E7958" s="21" t="b">
        <f t="shared" si="1240"/>
        <v>0</v>
      </c>
      <c r="F7958" s="21" t="b">
        <f t="shared" si="1241"/>
        <v>0</v>
      </c>
      <c r="G7958" s="20">
        <f t="shared" si="1242"/>
        <v>1</v>
      </c>
      <c r="H7958" s="20">
        <f t="shared" si="1243"/>
        <v>24</v>
      </c>
      <c r="I7958" s="20">
        <f t="shared" si="1248"/>
        <v>9</v>
      </c>
      <c r="J7958" s="21">
        <f t="shared" si="1249"/>
        <v>39779</v>
      </c>
      <c r="K7958" s="21"/>
      <c r="L7958" s="21" t="str">
        <f t="shared" si="1244"/>
        <v>Thursday</v>
      </c>
      <c r="M7958" s="20">
        <f t="shared" si="1245"/>
        <v>11</v>
      </c>
      <c r="N7958" s="19">
        <v>5274</v>
      </c>
      <c r="O7958" s="4">
        <f>MATCH(N7958-1,'Supply Data'!$K$12:$K$17)+1</f>
        <v>5</v>
      </c>
      <c r="P7958">
        <f>INDEX('Supply Data'!$L$12:$L$17,'Demand Data'!O7958)</f>
        <v>75</v>
      </c>
      <c r="R7958" t="str">
        <f t="shared" si="1246"/>
        <v>27-Nov-08 Thursday 9</v>
      </c>
    </row>
    <row r="7959" spans="4:18" x14ac:dyDescent="0.35">
      <c r="D7959" s="21">
        <f t="shared" si="1247"/>
        <v>39779.374999980711</v>
      </c>
      <c r="E7959" s="21" t="b">
        <f t="shared" si="1240"/>
        <v>0</v>
      </c>
      <c r="F7959" s="21" t="b">
        <f t="shared" si="1241"/>
        <v>0</v>
      </c>
      <c r="G7959" s="20">
        <f t="shared" si="1242"/>
        <v>1</v>
      </c>
      <c r="H7959" s="20">
        <f t="shared" si="1243"/>
        <v>24</v>
      </c>
      <c r="I7959" s="20">
        <f t="shared" si="1248"/>
        <v>10</v>
      </c>
      <c r="J7959" s="21">
        <f t="shared" si="1249"/>
        <v>39779</v>
      </c>
      <c r="K7959" s="21"/>
      <c r="L7959" s="21" t="str">
        <f t="shared" si="1244"/>
        <v>Thursday</v>
      </c>
      <c r="M7959" s="20">
        <f t="shared" si="1245"/>
        <v>11</v>
      </c>
      <c r="N7959" s="19">
        <v>5517</v>
      </c>
      <c r="O7959" s="4">
        <f>MATCH(N7959-1,'Supply Data'!$K$12:$K$17)+1</f>
        <v>5</v>
      </c>
      <c r="P7959">
        <f>INDEX('Supply Data'!$L$12:$L$17,'Demand Data'!O7959)</f>
        <v>75</v>
      </c>
      <c r="R7959" t="str">
        <f t="shared" si="1246"/>
        <v>27-Nov-08 Thursday 10</v>
      </c>
    </row>
    <row r="7960" spans="4:18" x14ac:dyDescent="0.35">
      <c r="D7960" s="21">
        <f t="shared" si="1247"/>
        <v>39779.416666647376</v>
      </c>
      <c r="E7960" s="21" t="b">
        <f t="shared" si="1240"/>
        <v>0</v>
      </c>
      <c r="F7960" s="21" t="b">
        <f t="shared" si="1241"/>
        <v>0</v>
      </c>
      <c r="G7960" s="20">
        <f t="shared" si="1242"/>
        <v>1</v>
      </c>
      <c r="H7960" s="20">
        <f t="shared" si="1243"/>
        <v>24</v>
      </c>
      <c r="I7960" s="20">
        <f t="shared" si="1248"/>
        <v>11</v>
      </c>
      <c r="J7960" s="21">
        <f t="shared" si="1249"/>
        <v>39779</v>
      </c>
      <c r="K7960" s="21"/>
      <c r="L7960" s="21" t="str">
        <f t="shared" si="1244"/>
        <v>Thursday</v>
      </c>
      <c r="M7960" s="20">
        <f t="shared" si="1245"/>
        <v>11</v>
      </c>
      <c r="N7960" s="19">
        <v>5685</v>
      </c>
      <c r="O7960" s="4">
        <f>MATCH(N7960-1,'Supply Data'!$K$12:$K$17)+1</f>
        <v>5</v>
      </c>
      <c r="P7960">
        <f>INDEX('Supply Data'!$L$12:$L$17,'Demand Data'!O7960)</f>
        <v>75</v>
      </c>
      <c r="R7960" t="str">
        <f t="shared" si="1246"/>
        <v>27-Nov-08 Thursday 11</v>
      </c>
    </row>
    <row r="7961" spans="4:18" x14ac:dyDescent="0.35">
      <c r="D7961" s="21">
        <f t="shared" si="1247"/>
        <v>39779.45833331404</v>
      </c>
      <c r="E7961" s="21" t="b">
        <f t="shared" si="1240"/>
        <v>0</v>
      </c>
      <c r="F7961" s="21" t="b">
        <f t="shared" si="1241"/>
        <v>0</v>
      </c>
      <c r="G7961" s="20">
        <f t="shared" si="1242"/>
        <v>1</v>
      </c>
      <c r="H7961" s="20">
        <f t="shared" si="1243"/>
        <v>24</v>
      </c>
      <c r="I7961" s="20">
        <f t="shared" si="1248"/>
        <v>12</v>
      </c>
      <c r="J7961" s="21">
        <f t="shared" si="1249"/>
        <v>39779</v>
      </c>
      <c r="K7961" s="21"/>
      <c r="L7961" s="21" t="str">
        <f t="shared" si="1244"/>
        <v>Thursday</v>
      </c>
      <c r="M7961" s="20">
        <f t="shared" si="1245"/>
        <v>11</v>
      </c>
      <c r="N7961" s="19">
        <v>5481</v>
      </c>
      <c r="O7961" s="4">
        <f>MATCH(N7961-1,'Supply Data'!$K$12:$K$17)+1</f>
        <v>5</v>
      </c>
      <c r="P7961">
        <f>INDEX('Supply Data'!$L$12:$L$17,'Demand Data'!O7961)</f>
        <v>75</v>
      </c>
      <c r="R7961" t="str">
        <f t="shared" si="1246"/>
        <v>27-Nov-08 Thursday 12</v>
      </c>
    </row>
    <row r="7962" spans="4:18" x14ac:dyDescent="0.35">
      <c r="D7962" s="21">
        <f t="shared" si="1247"/>
        <v>39779.499999980704</v>
      </c>
      <c r="E7962" s="21" t="b">
        <f t="shared" si="1240"/>
        <v>0</v>
      </c>
      <c r="F7962" s="21" t="b">
        <f t="shared" si="1241"/>
        <v>0</v>
      </c>
      <c r="G7962" s="20">
        <f t="shared" si="1242"/>
        <v>1</v>
      </c>
      <c r="H7962" s="20">
        <f t="shared" si="1243"/>
        <v>24</v>
      </c>
      <c r="I7962" s="20">
        <f t="shared" si="1248"/>
        <v>13</v>
      </c>
      <c r="J7962" s="21">
        <f t="shared" si="1249"/>
        <v>39779</v>
      </c>
      <c r="K7962" s="21"/>
      <c r="L7962" s="21" t="str">
        <f t="shared" si="1244"/>
        <v>Thursday</v>
      </c>
      <c r="M7962" s="20">
        <f t="shared" si="1245"/>
        <v>11</v>
      </c>
      <c r="N7962" s="19">
        <v>5464.5</v>
      </c>
      <c r="O7962" s="4">
        <f>MATCH(N7962-1,'Supply Data'!$K$12:$K$17)+1</f>
        <v>5</v>
      </c>
      <c r="P7962">
        <f>INDEX('Supply Data'!$L$12:$L$17,'Demand Data'!O7962)</f>
        <v>75</v>
      </c>
      <c r="R7962" t="str">
        <f t="shared" si="1246"/>
        <v>27-Nov-08 Thursday 13</v>
      </c>
    </row>
    <row r="7963" spans="4:18" x14ac:dyDescent="0.35">
      <c r="D7963" s="21">
        <f t="shared" si="1247"/>
        <v>39779.541666647368</v>
      </c>
      <c r="E7963" s="21" t="b">
        <f t="shared" si="1240"/>
        <v>0</v>
      </c>
      <c r="F7963" s="21" t="b">
        <f t="shared" si="1241"/>
        <v>0</v>
      </c>
      <c r="G7963" s="20">
        <f t="shared" si="1242"/>
        <v>1</v>
      </c>
      <c r="H7963" s="20">
        <f t="shared" si="1243"/>
        <v>24</v>
      </c>
      <c r="I7963" s="20">
        <f t="shared" si="1248"/>
        <v>14</v>
      </c>
      <c r="J7963" s="21">
        <f t="shared" si="1249"/>
        <v>39779</v>
      </c>
      <c r="K7963" s="21"/>
      <c r="L7963" s="21" t="str">
        <f t="shared" si="1244"/>
        <v>Thursday</v>
      </c>
      <c r="M7963" s="20">
        <f t="shared" si="1245"/>
        <v>11</v>
      </c>
      <c r="N7963" s="19">
        <v>5584.5</v>
      </c>
      <c r="O7963" s="4">
        <f>MATCH(N7963-1,'Supply Data'!$K$12:$K$17)+1</f>
        <v>5</v>
      </c>
      <c r="P7963">
        <f>INDEX('Supply Data'!$L$12:$L$17,'Demand Data'!O7963)</f>
        <v>75</v>
      </c>
      <c r="R7963" t="str">
        <f t="shared" si="1246"/>
        <v>27-Nov-08 Thursday 14</v>
      </c>
    </row>
    <row r="7964" spans="4:18" x14ac:dyDescent="0.35">
      <c r="D7964" s="21">
        <f t="shared" si="1247"/>
        <v>39779.583333314033</v>
      </c>
      <c r="E7964" s="21" t="b">
        <f t="shared" si="1240"/>
        <v>0</v>
      </c>
      <c r="F7964" s="21" t="b">
        <f t="shared" si="1241"/>
        <v>0</v>
      </c>
      <c r="G7964" s="20">
        <f t="shared" si="1242"/>
        <v>1</v>
      </c>
      <c r="H7964" s="20">
        <f t="shared" si="1243"/>
        <v>24</v>
      </c>
      <c r="I7964" s="20">
        <f t="shared" si="1248"/>
        <v>15</v>
      </c>
      <c r="J7964" s="21">
        <f t="shared" si="1249"/>
        <v>39779</v>
      </c>
      <c r="K7964" s="21"/>
      <c r="L7964" s="21" t="str">
        <f t="shared" si="1244"/>
        <v>Thursday</v>
      </c>
      <c r="M7964" s="20">
        <f t="shared" si="1245"/>
        <v>11</v>
      </c>
      <c r="N7964" s="19">
        <v>5475</v>
      </c>
      <c r="O7964" s="4">
        <f>MATCH(N7964-1,'Supply Data'!$K$12:$K$17)+1</f>
        <v>5</v>
      </c>
      <c r="P7964">
        <f>INDEX('Supply Data'!$L$12:$L$17,'Demand Data'!O7964)</f>
        <v>75</v>
      </c>
      <c r="R7964" t="str">
        <f t="shared" si="1246"/>
        <v>27-Nov-08 Thursday 15</v>
      </c>
    </row>
    <row r="7965" spans="4:18" x14ac:dyDescent="0.35">
      <c r="D7965" s="21">
        <f t="shared" si="1247"/>
        <v>39779.624999980697</v>
      </c>
      <c r="E7965" s="21" t="b">
        <f t="shared" si="1240"/>
        <v>0</v>
      </c>
      <c r="F7965" s="21" t="b">
        <f t="shared" si="1241"/>
        <v>0</v>
      </c>
      <c r="G7965" s="20">
        <f t="shared" si="1242"/>
        <v>1</v>
      </c>
      <c r="H7965" s="20">
        <f t="shared" si="1243"/>
        <v>24</v>
      </c>
      <c r="I7965" s="20">
        <f t="shared" si="1248"/>
        <v>16</v>
      </c>
      <c r="J7965" s="21">
        <f t="shared" si="1249"/>
        <v>39779</v>
      </c>
      <c r="K7965" s="21"/>
      <c r="L7965" s="21" t="str">
        <f t="shared" si="1244"/>
        <v>Thursday</v>
      </c>
      <c r="M7965" s="20">
        <f t="shared" si="1245"/>
        <v>11</v>
      </c>
      <c r="N7965" s="19">
        <v>5434.5</v>
      </c>
      <c r="O7965" s="4">
        <f>MATCH(N7965-1,'Supply Data'!$K$12:$K$17)+1</f>
        <v>5</v>
      </c>
      <c r="P7965">
        <f>INDEX('Supply Data'!$L$12:$L$17,'Demand Data'!O7965)</f>
        <v>75</v>
      </c>
      <c r="R7965" t="str">
        <f t="shared" si="1246"/>
        <v>27-Nov-08 Thursday 16</v>
      </c>
    </row>
    <row r="7966" spans="4:18" x14ac:dyDescent="0.35">
      <c r="D7966" s="21">
        <f t="shared" si="1247"/>
        <v>39779.666666647361</v>
      </c>
      <c r="E7966" s="21" t="b">
        <f t="shared" si="1240"/>
        <v>0</v>
      </c>
      <c r="F7966" s="21" t="b">
        <f t="shared" si="1241"/>
        <v>0</v>
      </c>
      <c r="G7966" s="20">
        <f t="shared" si="1242"/>
        <v>1</v>
      </c>
      <c r="H7966" s="20">
        <f t="shared" si="1243"/>
        <v>24</v>
      </c>
      <c r="I7966" s="20">
        <f t="shared" si="1248"/>
        <v>17</v>
      </c>
      <c r="J7966" s="21">
        <f t="shared" si="1249"/>
        <v>39779</v>
      </c>
      <c r="K7966" s="21"/>
      <c r="L7966" s="21" t="str">
        <f t="shared" si="1244"/>
        <v>Thursday</v>
      </c>
      <c r="M7966" s="20">
        <f t="shared" si="1245"/>
        <v>11</v>
      </c>
      <c r="N7966" s="19">
        <v>5527.5</v>
      </c>
      <c r="O7966" s="4">
        <f>MATCH(N7966-1,'Supply Data'!$K$12:$K$17)+1</f>
        <v>5</v>
      </c>
      <c r="P7966">
        <f>INDEX('Supply Data'!$L$12:$L$17,'Demand Data'!O7966)</f>
        <v>75</v>
      </c>
      <c r="R7966" t="str">
        <f t="shared" si="1246"/>
        <v>27-Nov-08 Thursday 17</v>
      </c>
    </row>
    <row r="7967" spans="4:18" x14ac:dyDescent="0.35">
      <c r="D7967" s="21">
        <f t="shared" si="1247"/>
        <v>39779.708333314025</v>
      </c>
      <c r="E7967" s="21" t="b">
        <f t="shared" si="1240"/>
        <v>0</v>
      </c>
      <c r="F7967" s="21" t="b">
        <f t="shared" si="1241"/>
        <v>0</v>
      </c>
      <c r="G7967" s="20">
        <f t="shared" si="1242"/>
        <v>1</v>
      </c>
      <c r="H7967" s="20">
        <f t="shared" si="1243"/>
        <v>24</v>
      </c>
      <c r="I7967" s="20">
        <f t="shared" si="1248"/>
        <v>18</v>
      </c>
      <c r="J7967" s="21">
        <f t="shared" si="1249"/>
        <v>39779</v>
      </c>
      <c r="K7967" s="21"/>
      <c r="L7967" s="21" t="str">
        <f t="shared" si="1244"/>
        <v>Thursday</v>
      </c>
      <c r="M7967" s="20">
        <f t="shared" si="1245"/>
        <v>11</v>
      </c>
      <c r="N7967" s="19">
        <v>6088.5</v>
      </c>
      <c r="O7967" s="4">
        <f>MATCH(N7967-1,'Supply Data'!$K$12:$K$17)+1</f>
        <v>5</v>
      </c>
      <c r="P7967">
        <f>INDEX('Supply Data'!$L$12:$L$17,'Demand Data'!O7967)</f>
        <v>75</v>
      </c>
      <c r="R7967" t="str">
        <f t="shared" si="1246"/>
        <v>27-Nov-08 Thursday 18</v>
      </c>
    </row>
    <row r="7968" spans="4:18" x14ac:dyDescent="0.35">
      <c r="D7968" s="21">
        <f t="shared" si="1247"/>
        <v>39779.74999998069</v>
      </c>
      <c r="E7968" s="21" t="b">
        <f t="shared" si="1240"/>
        <v>0</v>
      </c>
      <c r="F7968" s="21" t="b">
        <f t="shared" si="1241"/>
        <v>0</v>
      </c>
      <c r="G7968" s="20">
        <f t="shared" si="1242"/>
        <v>1</v>
      </c>
      <c r="H7968" s="20">
        <f t="shared" si="1243"/>
        <v>24</v>
      </c>
      <c r="I7968" s="20">
        <f t="shared" si="1248"/>
        <v>19</v>
      </c>
      <c r="J7968" s="21">
        <f t="shared" si="1249"/>
        <v>39779</v>
      </c>
      <c r="K7968" s="21"/>
      <c r="L7968" s="21" t="str">
        <f t="shared" si="1244"/>
        <v>Thursday</v>
      </c>
      <c r="M7968" s="20">
        <f t="shared" si="1245"/>
        <v>11</v>
      </c>
      <c r="N7968" s="19">
        <v>5956.5</v>
      </c>
      <c r="O7968" s="4">
        <f>MATCH(N7968-1,'Supply Data'!$K$12:$K$17)+1</f>
        <v>5</v>
      </c>
      <c r="P7968">
        <f>INDEX('Supply Data'!$L$12:$L$17,'Demand Data'!O7968)</f>
        <v>75</v>
      </c>
      <c r="R7968" t="str">
        <f t="shared" si="1246"/>
        <v>27-Nov-08 Thursday 19</v>
      </c>
    </row>
    <row r="7969" spans="4:18" x14ac:dyDescent="0.35">
      <c r="D7969" s="21">
        <f t="shared" si="1247"/>
        <v>39779.791666647354</v>
      </c>
      <c r="E7969" s="21" t="b">
        <f t="shared" si="1240"/>
        <v>0</v>
      </c>
      <c r="F7969" s="21" t="b">
        <f t="shared" si="1241"/>
        <v>0</v>
      </c>
      <c r="G7969" s="20">
        <f t="shared" si="1242"/>
        <v>1</v>
      </c>
      <c r="H7969" s="20">
        <f t="shared" si="1243"/>
        <v>24</v>
      </c>
      <c r="I7969" s="20">
        <f t="shared" si="1248"/>
        <v>20</v>
      </c>
      <c r="J7969" s="21">
        <f t="shared" si="1249"/>
        <v>39779</v>
      </c>
      <c r="K7969" s="21"/>
      <c r="L7969" s="21" t="str">
        <f t="shared" si="1244"/>
        <v>Thursday</v>
      </c>
      <c r="M7969" s="20">
        <f t="shared" si="1245"/>
        <v>11</v>
      </c>
      <c r="N7969" s="19">
        <v>5724</v>
      </c>
      <c r="O7969" s="4">
        <f>MATCH(N7969-1,'Supply Data'!$K$12:$K$17)+1</f>
        <v>5</v>
      </c>
      <c r="P7969">
        <f>INDEX('Supply Data'!$L$12:$L$17,'Demand Data'!O7969)</f>
        <v>75</v>
      </c>
      <c r="R7969" t="str">
        <f t="shared" si="1246"/>
        <v>27-Nov-08 Thursday 20</v>
      </c>
    </row>
    <row r="7970" spans="4:18" x14ac:dyDescent="0.35">
      <c r="D7970" s="21">
        <f t="shared" si="1247"/>
        <v>39779.833333314018</v>
      </c>
      <c r="E7970" s="21" t="b">
        <f t="shared" si="1240"/>
        <v>0</v>
      </c>
      <c r="F7970" s="21" t="b">
        <f t="shared" si="1241"/>
        <v>0</v>
      </c>
      <c r="G7970" s="20">
        <f t="shared" si="1242"/>
        <v>1</v>
      </c>
      <c r="H7970" s="20">
        <f t="shared" si="1243"/>
        <v>24</v>
      </c>
      <c r="I7970" s="20">
        <f t="shared" si="1248"/>
        <v>21</v>
      </c>
      <c r="J7970" s="21">
        <f t="shared" si="1249"/>
        <v>39779</v>
      </c>
      <c r="K7970" s="21"/>
      <c r="L7970" s="21" t="str">
        <f t="shared" si="1244"/>
        <v>Thursday</v>
      </c>
      <c r="M7970" s="20">
        <f t="shared" si="1245"/>
        <v>11</v>
      </c>
      <c r="N7970" s="19">
        <v>5613</v>
      </c>
      <c r="O7970" s="4">
        <f>MATCH(N7970-1,'Supply Data'!$K$12:$K$17)+1</f>
        <v>5</v>
      </c>
      <c r="P7970">
        <f>INDEX('Supply Data'!$L$12:$L$17,'Demand Data'!O7970)</f>
        <v>75</v>
      </c>
      <c r="R7970" t="str">
        <f t="shared" si="1246"/>
        <v>27-Nov-08 Thursday 21</v>
      </c>
    </row>
    <row r="7971" spans="4:18" x14ac:dyDescent="0.35">
      <c r="D7971" s="21">
        <f t="shared" si="1247"/>
        <v>39779.874999980682</v>
      </c>
      <c r="E7971" s="21" t="b">
        <f t="shared" si="1240"/>
        <v>0</v>
      </c>
      <c r="F7971" s="21" t="b">
        <f t="shared" si="1241"/>
        <v>0</v>
      </c>
      <c r="G7971" s="20">
        <f t="shared" si="1242"/>
        <v>1</v>
      </c>
      <c r="H7971" s="20">
        <f t="shared" si="1243"/>
        <v>24</v>
      </c>
      <c r="I7971" s="20">
        <f t="shared" si="1248"/>
        <v>22</v>
      </c>
      <c r="J7971" s="21">
        <f t="shared" si="1249"/>
        <v>39779</v>
      </c>
      <c r="K7971" s="21"/>
      <c r="L7971" s="21" t="str">
        <f t="shared" si="1244"/>
        <v>Thursday</v>
      </c>
      <c r="M7971" s="20">
        <f t="shared" si="1245"/>
        <v>11</v>
      </c>
      <c r="N7971" s="19">
        <v>4857</v>
      </c>
      <c r="O7971" s="4">
        <f>MATCH(N7971-1,'Supply Data'!$K$12:$K$17)+1</f>
        <v>5</v>
      </c>
      <c r="P7971">
        <f>INDEX('Supply Data'!$L$12:$L$17,'Demand Data'!O7971)</f>
        <v>75</v>
      </c>
      <c r="R7971" t="str">
        <f t="shared" si="1246"/>
        <v>27-Nov-08 Thursday 22</v>
      </c>
    </row>
    <row r="7972" spans="4:18" x14ac:dyDescent="0.35">
      <c r="D7972" s="21">
        <f t="shared" si="1247"/>
        <v>39779.916666647347</v>
      </c>
      <c r="E7972" s="21" t="b">
        <f t="shared" si="1240"/>
        <v>0</v>
      </c>
      <c r="F7972" s="21" t="b">
        <f t="shared" si="1241"/>
        <v>0</v>
      </c>
      <c r="G7972" s="20">
        <f t="shared" si="1242"/>
        <v>1</v>
      </c>
      <c r="H7972" s="20">
        <f t="shared" si="1243"/>
        <v>24</v>
      </c>
      <c r="I7972" s="20">
        <f t="shared" si="1248"/>
        <v>23</v>
      </c>
      <c r="J7972" s="21">
        <f t="shared" si="1249"/>
        <v>39779</v>
      </c>
      <c r="K7972" s="21"/>
      <c r="L7972" s="21" t="str">
        <f t="shared" si="1244"/>
        <v>Thursday</v>
      </c>
      <c r="M7972" s="20">
        <f t="shared" si="1245"/>
        <v>11</v>
      </c>
      <c r="N7972" s="19">
        <v>4516.5</v>
      </c>
      <c r="O7972" s="4">
        <f>MATCH(N7972-1,'Supply Data'!$K$12:$K$17)+1</f>
        <v>4</v>
      </c>
      <c r="P7972">
        <f>INDEX('Supply Data'!$L$12:$L$17,'Demand Data'!O7972)</f>
        <v>50</v>
      </c>
      <c r="R7972" t="str">
        <f t="shared" si="1246"/>
        <v>27-Nov-08 Thursday 23</v>
      </c>
    </row>
    <row r="7973" spans="4:18" x14ac:dyDescent="0.35">
      <c r="D7973" s="21">
        <f t="shared" si="1247"/>
        <v>39779.958333314011</v>
      </c>
      <c r="E7973" s="21" t="b">
        <f t="shared" si="1240"/>
        <v>0</v>
      </c>
      <c r="F7973" s="21" t="b">
        <f t="shared" si="1241"/>
        <v>0</v>
      </c>
      <c r="G7973" s="20">
        <f t="shared" si="1242"/>
        <v>1</v>
      </c>
      <c r="H7973" s="20">
        <f t="shared" si="1243"/>
        <v>24</v>
      </c>
      <c r="I7973" s="20">
        <f t="shared" si="1248"/>
        <v>24</v>
      </c>
      <c r="J7973" s="21">
        <f t="shared" si="1249"/>
        <v>39779</v>
      </c>
      <c r="K7973" s="21"/>
      <c r="L7973" s="21" t="str">
        <f t="shared" si="1244"/>
        <v>Thursday</v>
      </c>
      <c r="M7973" s="20">
        <f t="shared" si="1245"/>
        <v>11</v>
      </c>
      <c r="N7973" s="19">
        <v>4237.5</v>
      </c>
      <c r="O7973" s="4">
        <f>MATCH(N7973-1,'Supply Data'!$K$12:$K$17)+1</f>
        <v>4</v>
      </c>
      <c r="P7973">
        <f>INDEX('Supply Data'!$L$12:$L$17,'Demand Data'!O7973)</f>
        <v>50</v>
      </c>
      <c r="R7973" t="str">
        <f t="shared" si="1246"/>
        <v>27-Nov-08 Thursday 24</v>
      </c>
    </row>
    <row r="7974" spans="4:18" x14ac:dyDescent="0.35">
      <c r="D7974" s="21">
        <f t="shared" si="1247"/>
        <v>39779.999999980675</v>
      </c>
      <c r="E7974" s="21" t="b">
        <f t="shared" si="1240"/>
        <v>0</v>
      </c>
      <c r="F7974" s="21" t="b">
        <f t="shared" si="1241"/>
        <v>0</v>
      </c>
      <c r="G7974" s="20">
        <f t="shared" si="1242"/>
        <v>1</v>
      </c>
      <c r="H7974" s="20">
        <f t="shared" si="1243"/>
        <v>24</v>
      </c>
      <c r="I7974" s="20">
        <f t="shared" si="1248"/>
        <v>1</v>
      </c>
      <c r="J7974" s="21">
        <f t="shared" si="1249"/>
        <v>39780</v>
      </c>
      <c r="K7974" s="21"/>
      <c r="L7974" s="21" t="str">
        <f t="shared" si="1244"/>
        <v>Friday</v>
      </c>
      <c r="M7974" s="20">
        <f t="shared" si="1245"/>
        <v>11</v>
      </c>
      <c r="N7974" s="19">
        <v>4051.5</v>
      </c>
      <c r="O7974" s="4">
        <f>MATCH(N7974-1,'Supply Data'!$K$12:$K$17)+1</f>
        <v>4</v>
      </c>
      <c r="P7974">
        <f>INDEX('Supply Data'!$L$12:$L$17,'Demand Data'!O7974)</f>
        <v>50</v>
      </c>
      <c r="R7974" t="str">
        <f t="shared" si="1246"/>
        <v>28-Nov-08 Friday 1</v>
      </c>
    </row>
    <row r="7975" spans="4:18" x14ac:dyDescent="0.35">
      <c r="D7975" s="21">
        <f t="shared" si="1247"/>
        <v>39780.041666647339</v>
      </c>
      <c r="E7975" s="21" t="b">
        <f t="shared" si="1240"/>
        <v>0</v>
      </c>
      <c r="F7975" s="21" t="b">
        <f t="shared" si="1241"/>
        <v>0</v>
      </c>
      <c r="G7975" s="20">
        <f t="shared" si="1242"/>
        <v>1</v>
      </c>
      <c r="H7975" s="20">
        <f t="shared" si="1243"/>
        <v>24</v>
      </c>
      <c r="I7975" s="20">
        <f t="shared" si="1248"/>
        <v>2</v>
      </c>
      <c r="J7975" s="21">
        <f t="shared" si="1249"/>
        <v>39780</v>
      </c>
      <c r="K7975" s="21"/>
      <c r="L7975" s="21" t="str">
        <f t="shared" si="1244"/>
        <v>Friday</v>
      </c>
      <c r="M7975" s="20">
        <f t="shared" si="1245"/>
        <v>11</v>
      </c>
      <c r="N7975" s="19">
        <v>3961.5</v>
      </c>
      <c r="O7975" s="4">
        <f>MATCH(N7975-1,'Supply Data'!$K$12:$K$17)+1</f>
        <v>4</v>
      </c>
      <c r="P7975">
        <f>INDEX('Supply Data'!$L$12:$L$17,'Demand Data'!O7975)</f>
        <v>50</v>
      </c>
      <c r="R7975" t="str">
        <f t="shared" si="1246"/>
        <v>28-Nov-08 Friday 2</v>
      </c>
    </row>
    <row r="7976" spans="4:18" x14ac:dyDescent="0.35">
      <c r="D7976" s="21">
        <f t="shared" si="1247"/>
        <v>39780.083333314004</v>
      </c>
      <c r="E7976" s="21" t="b">
        <f t="shared" si="1240"/>
        <v>0</v>
      </c>
      <c r="F7976" s="21" t="b">
        <f t="shared" si="1241"/>
        <v>0</v>
      </c>
      <c r="G7976" s="20">
        <f t="shared" si="1242"/>
        <v>1</v>
      </c>
      <c r="H7976" s="20">
        <f t="shared" si="1243"/>
        <v>24</v>
      </c>
      <c r="I7976" s="20">
        <f t="shared" si="1248"/>
        <v>3</v>
      </c>
      <c r="J7976" s="21">
        <f t="shared" si="1249"/>
        <v>39780</v>
      </c>
      <c r="K7976" s="21"/>
      <c r="L7976" s="21" t="str">
        <f t="shared" si="1244"/>
        <v>Friday</v>
      </c>
      <c r="M7976" s="20">
        <f t="shared" si="1245"/>
        <v>11</v>
      </c>
      <c r="N7976" s="19">
        <v>3853.5</v>
      </c>
      <c r="O7976" s="4">
        <f>MATCH(N7976-1,'Supply Data'!$K$12:$K$17)+1</f>
        <v>4</v>
      </c>
      <c r="P7976">
        <f>INDEX('Supply Data'!$L$12:$L$17,'Demand Data'!O7976)</f>
        <v>50</v>
      </c>
      <c r="R7976" t="str">
        <f t="shared" si="1246"/>
        <v>28-Nov-08 Friday 3</v>
      </c>
    </row>
    <row r="7977" spans="4:18" x14ac:dyDescent="0.35">
      <c r="D7977" s="21">
        <f t="shared" si="1247"/>
        <v>39780.124999980668</v>
      </c>
      <c r="E7977" s="21" t="b">
        <f t="shared" si="1240"/>
        <v>0</v>
      </c>
      <c r="F7977" s="21" t="b">
        <f t="shared" si="1241"/>
        <v>0</v>
      </c>
      <c r="G7977" s="20">
        <f t="shared" si="1242"/>
        <v>1</v>
      </c>
      <c r="H7977" s="20">
        <f t="shared" si="1243"/>
        <v>24</v>
      </c>
      <c r="I7977" s="20">
        <f t="shared" si="1248"/>
        <v>4</v>
      </c>
      <c r="J7977" s="21">
        <f t="shared" si="1249"/>
        <v>39780</v>
      </c>
      <c r="K7977" s="21"/>
      <c r="L7977" s="21" t="str">
        <f t="shared" si="1244"/>
        <v>Friday</v>
      </c>
      <c r="M7977" s="20">
        <f t="shared" si="1245"/>
        <v>11</v>
      </c>
      <c r="N7977" s="19">
        <v>3906</v>
      </c>
      <c r="O7977" s="4">
        <f>MATCH(N7977-1,'Supply Data'!$K$12:$K$17)+1</f>
        <v>4</v>
      </c>
      <c r="P7977">
        <f>INDEX('Supply Data'!$L$12:$L$17,'Demand Data'!O7977)</f>
        <v>50</v>
      </c>
      <c r="R7977" t="str">
        <f t="shared" si="1246"/>
        <v>28-Nov-08 Friday 4</v>
      </c>
    </row>
    <row r="7978" spans="4:18" x14ac:dyDescent="0.35">
      <c r="D7978" s="21">
        <f t="shared" si="1247"/>
        <v>39780.166666647332</v>
      </c>
      <c r="E7978" s="21" t="b">
        <f t="shared" si="1240"/>
        <v>0</v>
      </c>
      <c r="F7978" s="21" t="b">
        <f t="shared" si="1241"/>
        <v>0</v>
      </c>
      <c r="G7978" s="20">
        <f t="shared" si="1242"/>
        <v>1</v>
      </c>
      <c r="H7978" s="20">
        <f t="shared" si="1243"/>
        <v>24</v>
      </c>
      <c r="I7978" s="20">
        <f t="shared" si="1248"/>
        <v>5</v>
      </c>
      <c r="J7978" s="21">
        <f t="shared" si="1249"/>
        <v>39780</v>
      </c>
      <c r="K7978" s="21"/>
      <c r="L7978" s="21" t="str">
        <f t="shared" si="1244"/>
        <v>Friday</v>
      </c>
      <c r="M7978" s="20">
        <f t="shared" si="1245"/>
        <v>11</v>
      </c>
      <c r="N7978" s="19">
        <v>4050</v>
      </c>
      <c r="O7978" s="4">
        <f>MATCH(N7978-1,'Supply Data'!$K$12:$K$17)+1</f>
        <v>4</v>
      </c>
      <c r="P7978">
        <f>INDEX('Supply Data'!$L$12:$L$17,'Demand Data'!O7978)</f>
        <v>50</v>
      </c>
      <c r="R7978" t="str">
        <f t="shared" si="1246"/>
        <v>28-Nov-08 Friday 5</v>
      </c>
    </row>
    <row r="7979" spans="4:18" x14ac:dyDescent="0.35">
      <c r="D7979" s="21">
        <f t="shared" si="1247"/>
        <v>39780.208333313996</v>
      </c>
      <c r="E7979" s="21" t="b">
        <f t="shared" si="1240"/>
        <v>0</v>
      </c>
      <c r="F7979" s="21" t="b">
        <f t="shared" si="1241"/>
        <v>0</v>
      </c>
      <c r="G7979" s="20">
        <f t="shared" si="1242"/>
        <v>1</v>
      </c>
      <c r="H7979" s="20">
        <f t="shared" si="1243"/>
        <v>24</v>
      </c>
      <c r="I7979" s="20">
        <f t="shared" si="1248"/>
        <v>6</v>
      </c>
      <c r="J7979" s="21">
        <f t="shared" si="1249"/>
        <v>39780</v>
      </c>
      <c r="K7979" s="21"/>
      <c r="L7979" s="21" t="str">
        <f t="shared" si="1244"/>
        <v>Friday</v>
      </c>
      <c r="M7979" s="20">
        <f t="shared" si="1245"/>
        <v>11</v>
      </c>
      <c r="N7979" s="19">
        <v>4288.5</v>
      </c>
      <c r="O7979" s="4">
        <f>MATCH(N7979-1,'Supply Data'!$K$12:$K$17)+1</f>
        <v>4</v>
      </c>
      <c r="P7979">
        <f>INDEX('Supply Data'!$L$12:$L$17,'Demand Data'!O7979)</f>
        <v>50</v>
      </c>
      <c r="R7979" t="str">
        <f t="shared" si="1246"/>
        <v>28-Nov-08 Friday 6</v>
      </c>
    </row>
    <row r="7980" spans="4:18" x14ac:dyDescent="0.35">
      <c r="D7980" s="21">
        <f t="shared" si="1247"/>
        <v>39780.249999980661</v>
      </c>
      <c r="E7980" s="21" t="b">
        <f t="shared" si="1240"/>
        <v>0</v>
      </c>
      <c r="F7980" s="21" t="b">
        <f t="shared" si="1241"/>
        <v>0</v>
      </c>
      <c r="G7980" s="20">
        <f t="shared" si="1242"/>
        <v>1</v>
      </c>
      <c r="H7980" s="20">
        <f t="shared" si="1243"/>
        <v>24</v>
      </c>
      <c r="I7980" s="20">
        <f t="shared" si="1248"/>
        <v>7</v>
      </c>
      <c r="J7980" s="21">
        <f t="shared" si="1249"/>
        <v>39780</v>
      </c>
      <c r="K7980" s="21"/>
      <c r="L7980" s="21" t="str">
        <f t="shared" si="1244"/>
        <v>Friday</v>
      </c>
      <c r="M7980" s="20">
        <f t="shared" si="1245"/>
        <v>11</v>
      </c>
      <c r="N7980" s="19">
        <v>4279.5</v>
      </c>
      <c r="O7980" s="4">
        <f>MATCH(N7980-1,'Supply Data'!$K$12:$K$17)+1</f>
        <v>4</v>
      </c>
      <c r="P7980">
        <f>INDEX('Supply Data'!$L$12:$L$17,'Demand Data'!O7980)</f>
        <v>50</v>
      </c>
      <c r="R7980" t="str">
        <f t="shared" si="1246"/>
        <v>28-Nov-08 Friday 7</v>
      </c>
    </row>
    <row r="7981" spans="4:18" x14ac:dyDescent="0.35">
      <c r="D7981" s="21">
        <f t="shared" si="1247"/>
        <v>39780.291666647325</v>
      </c>
      <c r="E7981" s="21" t="b">
        <f t="shared" si="1240"/>
        <v>0</v>
      </c>
      <c r="F7981" s="21" t="b">
        <f t="shared" si="1241"/>
        <v>0</v>
      </c>
      <c r="G7981" s="20">
        <f t="shared" si="1242"/>
        <v>1</v>
      </c>
      <c r="H7981" s="20">
        <f t="shared" si="1243"/>
        <v>24</v>
      </c>
      <c r="I7981" s="20">
        <f t="shared" si="1248"/>
        <v>8</v>
      </c>
      <c r="J7981" s="21">
        <f t="shared" si="1249"/>
        <v>39780</v>
      </c>
      <c r="K7981" s="21"/>
      <c r="L7981" s="21" t="str">
        <f t="shared" si="1244"/>
        <v>Friday</v>
      </c>
      <c r="M7981" s="20">
        <f t="shared" si="1245"/>
        <v>11</v>
      </c>
      <c r="N7981" s="19">
        <v>4758</v>
      </c>
      <c r="O7981" s="4">
        <f>MATCH(N7981-1,'Supply Data'!$K$12:$K$17)+1</f>
        <v>4</v>
      </c>
      <c r="P7981">
        <f>INDEX('Supply Data'!$L$12:$L$17,'Demand Data'!O7981)</f>
        <v>50</v>
      </c>
      <c r="R7981" t="str">
        <f t="shared" si="1246"/>
        <v>28-Nov-08 Friday 8</v>
      </c>
    </row>
    <row r="7982" spans="4:18" x14ac:dyDescent="0.35">
      <c r="D7982" s="21">
        <f t="shared" si="1247"/>
        <v>39780.333333313989</v>
      </c>
      <c r="E7982" s="21" t="b">
        <f t="shared" si="1240"/>
        <v>0</v>
      </c>
      <c r="F7982" s="21" t="b">
        <f t="shared" si="1241"/>
        <v>0</v>
      </c>
      <c r="G7982" s="20">
        <f t="shared" si="1242"/>
        <v>1</v>
      </c>
      <c r="H7982" s="20">
        <f t="shared" si="1243"/>
        <v>24</v>
      </c>
      <c r="I7982" s="20">
        <f t="shared" si="1248"/>
        <v>9</v>
      </c>
      <c r="J7982" s="21">
        <f t="shared" si="1249"/>
        <v>39780</v>
      </c>
      <c r="K7982" s="21"/>
      <c r="L7982" s="21" t="str">
        <f t="shared" si="1244"/>
        <v>Friday</v>
      </c>
      <c r="M7982" s="20">
        <f t="shared" si="1245"/>
        <v>11</v>
      </c>
      <c r="N7982" s="19">
        <v>5407.5</v>
      </c>
      <c r="O7982" s="4">
        <f>MATCH(N7982-1,'Supply Data'!$K$12:$K$17)+1</f>
        <v>5</v>
      </c>
      <c r="P7982">
        <f>INDEX('Supply Data'!$L$12:$L$17,'Demand Data'!O7982)</f>
        <v>75</v>
      </c>
      <c r="R7982" t="str">
        <f t="shared" si="1246"/>
        <v>28-Nov-08 Friday 9</v>
      </c>
    </row>
    <row r="7983" spans="4:18" x14ac:dyDescent="0.35">
      <c r="D7983" s="21">
        <f t="shared" si="1247"/>
        <v>39780.374999980653</v>
      </c>
      <c r="E7983" s="21" t="b">
        <f t="shared" si="1240"/>
        <v>0</v>
      </c>
      <c r="F7983" s="21" t="b">
        <f t="shared" si="1241"/>
        <v>0</v>
      </c>
      <c r="G7983" s="20">
        <f t="shared" si="1242"/>
        <v>1</v>
      </c>
      <c r="H7983" s="20">
        <f t="shared" si="1243"/>
        <v>24</v>
      </c>
      <c r="I7983" s="20">
        <f t="shared" si="1248"/>
        <v>10</v>
      </c>
      <c r="J7983" s="21">
        <f t="shared" si="1249"/>
        <v>39780</v>
      </c>
      <c r="K7983" s="21"/>
      <c r="L7983" s="21" t="str">
        <f t="shared" si="1244"/>
        <v>Friday</v>
      </c>
      <c r="M7983" s="20">
        <f t="shared" si="1245"/>
        <v>11</v>
      </c>
      <c r="N7983" s="19">
        <v>5667</v>
      </c>
      <c r="O7983" s="4">
        <f>MATCH(N7983-1,'Supply Data'!$K$12:$K$17)+1</f>
        <v>5</v>
      </c>
      <c r="P7983">
        <f>INDEX('Supply Data'!$L$12:$L$17,'Demand Data'!O7983)</f>
        <v>75</v>
      </c>
      <c r="R7983" t="str">
        <f t="shared" si="1246"/>
        <v>28-Nov-08 Friday 10</v>
      </c>
    </row>
    <row r="7984" spans="4:18" x14ac:dyDescent="0.35">
      <c r="D7984" s="21">
        <f t="shared" si="1247"/>
        <v>39780.416666647317</v>
      </c>
      <c r="E7984" s="21" t="b">
        <f t="shared" si="1240"/>
        <v>0</v>
      </c>
      <c r="F7984" s="21" t="b">
        <f t="shared" si="1241"/>
        <v>0</v>
      </c>
      <c r="G7984" s="20">
        <f t="shared" si="1242"/>
        <v>1</v>
      </c>
      <c r="H7984" s="20">
        <f t="shared" si="1243"/>
        <v>24</v>
      </c>
      <c r="I7984" s="20">
        <f t="shared" si="1248"/>
        <v>11</v>
      </c>
      <c r="J7984" s="21">
        <f t="shared" si="1249"/>
        <v>39780</v>
      </c>
      <c r="K7984" s="21"/>
      <c r="L7984" s="21" t="str">
        <f t="shared" si="1244"/>
        <v>Friday</v>
      </c>
      <c r="M7984" s="20">
        <f t="shared" si="1245"/>
        <v>11</v>
      </c>
      <c r="N7984" s="19">
        <v>5787</v>
      </c>
      <c r="O7984" s="4">
        <f>MATCH(N7984-1,'Supply Data'!$K$12:$K$17)+1</f>
        <v>5</v>
      </c>
      <c r="P7984">
        <f>INDEX('Supply Data'!$L$12:$L$17,'Demand Data'!O7984)</f>
        <v>75</v>
      </c>
      <c r="R7984" t="str">
        <f t="shared" si="1246"/>
        <v>28-Nov-08 Friday 11</v>
      </c>
    </row>
    <row r="7985" spans="4:18" x14ac:dyDescent="0.35">
      <c r="D7985" s="21">
        <f t="shared" si="1247"/>
        <v>39780.458333313982</v>
      </c>
      <c r="E7985" s="21" t="b">
        <f t="shared" si="1240"/>
        <v>0</v>
      </c>
      <c r="F7985" s="21" t="b">
        <f t="shared" si="1241"/>
        <v>0</v>
      </c>
      <c r="G7985" s="20">
        <f t="shared" si="1242"/>
        <v>1</v>
      </c>
      <c r="H7985" s="20">
        <f t="shared" si="1243"/>
        <v>24</v>
      </c>
      <c r="I7985" s="20">
        <f t="shared" si="1248"/>
        <v>12</v>
      </c>
      <c r="J7985" s="21">
        <f t="shared" si="1249"/>
        <v>39780</v>
      </c>
      <c r="K7985" s="21"/>
      <c r="L7985" s="21" t="str">
        <f t="shared" si="1244"/>
        <v>Friday</v>
      </c>
      <c r="M7985" s="20">
        <f t="shared" si="1245"/>
        <v>11</v>
      </c>
      <c r="N7985" s="19">
        <v>5476.5</v>
      </c>
      <c r="O7985" s="4">
        <f>MATCH(N7985-1,'Supply Data'!$K$12:$K$17)+1</f>
        <v>5</v>
      </c>
      <c r="P7985">
        <f>INDEX('Supply Data'!$L$12:$L$17,'Demand Data'!O7985)</f>
        <v>75</v>
      </c>
      <c r="R7985" t="str">
        <f t="shared" si="1246"/>
        <v>28-Nov-08 Friday 12</v>
      </c>
    </row>
    <row r="7986" spans="4:18" x14ac:dyDescent="0.35">
      <c r="D7986" s="21">
        <f t="shared" si="1247"/>
        <v>39780.499999980646</v>
      </c>
      <c r="E7986" s="21" t="b">
        <f t="shared" si="1240"/>
        <v>0</v>
      </c>
      <c r="F7986" s="21" t="b">
        <f t="shared" si="1241"/>
        <v>0</v>
      </c>
      <c r="G7986" s="20">
        <f t="shared" si="1242"/>
        <v>1</v>
      </c>
      <c r="H7986" s="20">
        <f t="shared" si="1243"/>
        <v>24</v>
      </c>
      <c r="I7986" s="20">
        <f t="shared" si="1248"/>
        <v>13</v>
      </c>
      <c r="J7986" s="21">
        <f t="shared" si="1249"/>
        <v>39780</v>
      </c>
      <c r="K7986" s="21"/>
      <c r="L7986" s="21" t="str">
        <f t="shared" si="1244"/>
        <v>Friday</v>
      </c>
      <c r="M7986" s="20">
        <f t="shared" si="1245"/>
        <v>11</v>
      </c>
      <c r="N7986" s="19">
        <v>5478</v>
      </c>
      <c r="O7986" s="4">
        <f>MATCH(N7986-1,'Supply Data'!$K$12:$K$17)+1</f>
        <v>5</v>
      </c>
      <c r="P7986">
        <f>INDEX('Supply Data'!$L$12:$L$17,'Demand Data'!O7986)</f>
        <v>75</v>
      </c>
      <c r="R7986" t="str">
        <f t="shared" si="1246"/>
        <v>28-Nov-08 Friday 13</v>
      </c>
    </row>
    <row r="7987" spans="4:18" x14ac:dyDescent="0.35">
      <c r="D7987" s="21">
        <f t="shared" si="1247"/>
        <v>39780.54166664731</v>
      </c>
      <c r="E7987" s="21" t="b">
        <f t="shared" si="1240"/>
        <v>0</v>
      </c>
      <c r="F7987" s="21" t="b">
        <f t="shared" si="1241"/>
        <v>0</v>
      </c>
      <c r="G7987" s="20">
        <f t="shared" si="1242"/>
        <v>1</v>
      </c>
      <c r="H7987" s="20">
        <f t="shared" si="1243"/>
        <v>24</v>
      </c>
      <c r="I7987" s="20">
        <f t="shared" si="1248"/>
        <v>14</v>
      </c>
      <c r="J7987" s="21">
        <f t="shared" si="1249"/>
        <v>39780</v>
      </c>
      <c r="K7987" s="21"/>
      <c r="L7987" s="21" t="str">
        <f t="shared" si="1244"/>
        <v>Friday</v>
      </c>
      <c r="M7987" s="20">
        <f t="shared" si="1245"/>
        <v>11</v>
      </c>
      <c r="N7987" s="19">
        <v>5586</v>
      </c>
      <c r="O7987" s="4">
        <f>MATCH(N7987-1,'Supply Data'!$K$12:$K$17)+1</f>
        <v>5</v>
      </c>
      <c r="P7987">
        <f>INDEX('Supply Data'!$L$12:$L$17,'Demand Data'!O7987)</f>
        <v>75</v>
      </c>
      <c r="R7987" t="str">
        <f t="shared" si="1246"/>
        <v>28-Nov-08 Friday 14</v>
      </c>
    </row>
    <row r="7988" spans="4:18" x14ac:dyDescent="0.35">
      <c r="D7988" s="21">
        <f t="shared" si="1247"/>
        <v>39780.583333313974</v>
      </c>
      <c r="E7988" s="21" t="b">
        <f t="shared" si="1240"/>
        <v>0</v>
      </c>
      <c r="F7988" s="21" t="b">
        <f t="shared" si="1241"/>
        <v>0</v>
      </c>
      <c r="G7988" s="20">
        <f t="shared" si="1242"/>
        <v>1</v>
      </c>
      <c r="H7988" s="20">
        <f t="shared" si="1243"/>
        <v>24</v>
      </c>
      <c r="I7988" s="20">
        <f t="shared" si="1248"/>
        <v>15</v>
      </c>
      <c r="J7988" s="21">
        <f t="shared" si="1249"/>
        <v>39780</v>
      </c>
      <c r="K7988" s="21"/>
      <c r="L7988" s="21" t="str">
        <f t="shared" si="1244"/>
        <v>Friday</v>
      </c>
      <c r="M7988" s="20">
        <f t="shared" si="1245"/>
        <v>11</v>
      </c>
      <c r="N7988" s="19">
        <v>5401.5</v>
      </c>
      <c r="O7988" s="4">
        <f>MATCH(N7988-1,'Supply Data'!$K$12:$K$17)+1</f>
        <v>5</v>
      </c>
      <c r="P7988">
        <f>INDEX('Supply Data'!$L$12:$L$17,'Demand Data'!O7988)</f>
        <v>75</v>
      </c>
      <c r="R7988" t="str">
        <f t="shared" si="1246"/>
        <v>28-Nov-08 Friday 15</v>
      </c>
    </row>
    <row r="7989" spans="4:18" x14ac:dyDescent="0.35">
      <c r="D7989" s="21">
        <f t="shared" si="1247"/>
        <v>39780.624999980639</v>
      </c>
      <c r="E7989" s="21" t="b">
        <f t="shared" si="1240"/>
        <v>0</v>
      </c>
      <c r="F7989" s="21" t="b">
        <f t="shared" si="1241"/>
        <v>0</v>
      </c>
      <c r="G7989" s="20">
        <f t="shared" si="1242"/>
        <v>1</v>
      </c>
      <c r="H7989" s="20">
        <f t="shared" si="1243"/>
        <v>24</v>
      </c>
      <c r="I7989" s="20">
        <f t="shared" si="1248"/>
        <v>16</v>
      </c>
      <c r="J7989" s="21">
        <f t="shared" si="1249"/>
        <v>39780</v>
      </c>
      <c r="K7989" s="21"/>
      <c r="L7989" s="21" t="str">
        <f t="shared" si="1244"/>
        <v>Friday</v>
      </c>
      <c r="M7989" s="20">
        <f t="shared" si="1245"/>
        <v>11</v>
      </c>
      <c r="N7989" s="19">
        <v>5367</v>
      </c>
      <c r="O7989" s="4">
        <f>MATCH(N7989-1,'Supply Data'!$K$12:$K$17)+1</f>
        <v>5</v>
      </c>
      <c r="P7989">
        <f>INDEX('Supply Data'!$L$12:$L$17,'Demand Data'!O7989)</f>
        <v>75</v>
      </c>
      <c r="R7989" t="str">
        <f t="shared" si="1246"/>
        <v>28-Nov-08 Friday 16</v>
      </c>
    </row>
    <row r="7990" spans="4:18" x14ac:dyDescent="0.35">
      <c r="D7990" s="21">
        <f t="shared" si="1247"/>
        <v>39780.666666647303</v>
      </c>
      <c r="E7990" s="21" t="b">
        <f t="shared" si="1240"/>
        <v>0</v>
      </c>
      <c r="F7990" s="21" t="b">
        <f t="shared" si="1241"/>
        <v>0</v>
      </c>
      <c r="G7990" s="20">
        <f t="shared" si="1242"/>
        <v>1</v>
      </c>
      <c r="H7990" s="20">
        <f t="shared" si="1243"/>
        <v>24</v>
      </c>
      <c r="I7990" s="20">
        <f t="shared" si="1248"/>
        <v>17</v>
      </c>
      <c r="J7990" s="21">
        <f t="shared" si="1249"/>
        <v>39780</v>
      </c>
      <c r="K7990" s="21"/>
      <c r="L7990" s="21" t="str">
        <f t="shared" si="1244"/>
        <v>Friday</v>
      </c>
      <c r="M7990" s="20">
        <f t="shared" si="1245"/>
        <v>11</v>
      </c>
      <c r="N7990" s="19">
        <v>5479.5</v>
      </c>
      <c r="O7990" s="4">
        <f>MATCH(N7990-1,'Supply Data'!$K$12:$K$17)+1</f>
        <v>5</v>
      </c>
      <c r="P7990">
        <f>INDEX('Supply Data'!$L$12:$L$17,'Demand Data'!O7990)</f>
        <v>75</v>
      </c>
      <c r="R7990" t="str">
        <f t="shared" si="1246"/>
        <v>28-Nov-08 Friday 17</v>
      </c>
    </row>
    <row r="7991" spans="4:18" x14ac:dyDescent="0.35">
      <c r="D7991" s="21">
        <f t="shared" si="1247"/>
        <v>39780.708333313967</v>
      </c>
      <c r="E7991" s="21" t="b">
        <f t="shared" si="1240"/>
        <v>0</v>
      </c>
      <c r="F7991" s="21" t="b">
        <f t="shared" si="1241"/>
        <v>0</v>
      </c>
      <c r="G7991" s="20">
        <f t="shared" si="1242"/>
        <v>1</v>
      </c>
      <c r="H7991" s="20">
        <f t="shared" si="1243"/>
        <v>24</v>
      </c>
      <c r="I7991" s="20">
        <f t="shared" si="1248"/>
        <v>18</v>
      </c>
      <c r="J7991" s="21">
        <f t="shared" si="1249"/>
        <v>39780</v>
      </c>
      <c r="K7991" s="21"/>
      <c r="L7991" s="21" t="str">
        <f t="shared" si="1244"/>
        <v>Friday</v>
      </c>
      <c r="M7991" s="20">
        <f t="shared" si="1245"/>
        <v>11</v>
      </c>
      <c r="N7991" s="19">
        <v>6012</v>
      </c>
      <c r="O7991" s="4">
        <f>MATCH(N7991-1,'Supply Data'!$K$12:$K$17)+1</f>
        <v>5</v>
      </c>
      <c r="P7991">
        <f>INDEX('Supply Data'!$L$12:$L$17,'Demand Data'!O7991)</f>
        <v>75</v>
      </c>
      <c r="R7991" t="str">
        <f t="shared" si="1246"/>
        <v>28-Nov-08 Friday 18</v>
      </c>
    </row>
    <row r="7992" spans="4:18" x14ac:dyDescent="0.35">
      <c r="D7992" s="21">
        <f t="shared" si="1247"/>
        <v>39780.749999980631</v>
      </c>
      <c r="E7992" s="21" t="b">
        <f t="shared" si="1240"/>
        <v>0</v>
      </c>
      <c r="F7992" s="21" t="b">
        <f t="shared" si="1241"/>
        <v>0</v>
      </c>
      <c r="G7992" s="20">
        <f t="shared" si="1242"/>
        <v>1</v>
      </c>
      <c r="H7992" s="20">
        <f t="shared" si="1243"/>
        <v>24</v>
      </c>
      <c r="I7992" s="20">
        <f t="shared" si="1248"/>
        <v>19</v>
      </c>
      <c r="J7992" s="21">
        <f t="shared" si="1249"/>
        <v>39780</v>
      </c>
      <c r="K7992" s="21"/>
      <c r="L7992" s="21" t="str">
        <f t="shared" si="1244"/>
        <v>Friday</v>
      </c>
      <c r="M7992" s="20">
        <f t="shared" si="1245"/>
        <v>11</v>
      </c>
      <c r="N7992" s="19">
        <v>5869.5</v>
      </c>
      <c r="O7992" s="4">
        <f>MATCH(N7992-1,'Supply Data'!$K$12:$K$17)+1</f>
        <v>5</v>
      </c>
      <c r="P7992">
        <f>INDEX('Supply Data'!$L$12:$L$17,'Demand Data'!O7992)</f>
        <v>75</v>
      </c>
      <c r="R7992" t="str">
        <f t="shared" si="1246"/>
        <v>28-Nov-08 Friday 19</v>
      </c>
    </row>
    <row r="7993" spans="4:18" x14ac:dyDescent="0.35">
      <c r="D7993" s="21">
        <f t="shared" si="1247"/>
        <v>39780.791666647296</v>
      </c>
      <c r="E7993" s="21" t="b">
        <f t="shared" si="1240"/>
        <v>0</v>
      </c>
      <c r="F7993" s="21" t="b">
        <f t="shared" si="1241"/>
        <v>0</v>
      </c>
      <c r="G7993" s="20">
        <f t="shared" si="1242"/>
        <v>1</v>
      </c>
      <c r="H7993" s="20">
        <f t="shared" si="1243"/>
        <v>24</v>
      </c>
      <c r="I7993" s="20">
        <f t="shared" si="1248"/>
        <v>20</v>
      </c>
      <c r="J7993" s="21">
        <f t="shared" si="1249"/>
        <v>39780</v>
      </c>
      <c r="K7993" s="21"/>
      <c r="L7993" s="21" t="str">
        <f t="shared" si="1244"/>
        <v>Friday</v>
      </c>
      <c r="M7993" s="20">
        <f t="shared" si="1245"/>
        <v>11</v>
      </c>
      <c r="N7993" s="19">
        <v>5632.5</v>
      </c>
      <c r="O7993" s="4">
        <f>MATCH(N7993-1,'Supply Data'!$K$12:$K$17)+1</f>
        <v>5</v>
      </c>
      <c r="P7993">
        <f>INDEX('Supply Data'!$L$12:$L$17,'Demand Data'!O7993)</f>
        <v>75</v>
      </c>
      <c r="R7993" t="str">
        <f t="shared" si="1246"/>
        <v>28-Nov-08 Friday 20</v>
      </c>
    </row>
    <row r="7994" spans="4:18" x14ac:dyDescent="0.35">
      <c r="D7994" s="21">
        <f t="shared" si="1247"/>
        <v>39780.83333331396</v>
      </c>
      <c r="E7994" s="21" t="b">
        <f t="shared" si="1240"/>
        <v>0</v>
      </c>
      <c r="F7994" s="21" t="b">
        <f t="shared" si="1241"/>
        <v>0</v>
      </c>
      <c r="G7994" s="20">
        <f t="shared" si="1242"/>
        <v>1</v>
      </c>
      <c r="H7994" s="20">
        <f t="shared" si="1243"/>
        <v>24</v>
      </c>
      <c r="I7994" s="20">
        <f t="shared" si="1248"/>
        <v>21</v>
      </c>
      <c r="J7994" s="21">
        <f t="shared" si="1249"/>
        <v>39780</v>
      </c>
      <c r="K7994" s="21"/>
      <c r="L7994" s="21" t="str">
        <f t="shared" si="1244"/>
        <v>Friday</v>
      </c>
      <c r="M7994" s="20">
        <f t="shared" si="1245"/>
        <v>11</v>
      </c>
      <c r="N7994" s="19">
        <v>5398.5</v>
      </c>
      <c r="O7994" s="4">
        <f>MATCH(N7994-1,'Supply Data'!$K$12:$K$17)+1</f>
        <v>5</v>
      </c>
      <c r="P7994">
        <f>INDEX('Supply Data'!$L$12:$L$17,'Demand Data'!O7994)</f>
        <v>75</v>
      </c>
      <c r="R7994" t="str">
        <f t="shared" si="1246"/>
        <v>28-Nov-08 Friday 21</v>
      </c>
    </row>
    <row r="7995" spans="4:18" x14ac:dyDescent="0.35">
      <c r="D7995" s="21">
        <f t="shared" si="1247"/>
        <v>39780.874999980624</v>
      </c>
      <c r="E7995" s="21" t="b">
        <f t="shared" si="1240"/>
        <v>0</v>
      </c>
      <c r="F7995" s="21" t="b">
        <f t="shared" si="1241"/>
        <v>0</v>
      </c>
      <c r="G7995" s="20">
        <f t="shared" si="1242"/>
        <v>1</v>
      </c>
      <c r="H7995" s="20">
        <f t="shared" si="1243"/>
        <v>24</v>
      </c>
      <c r="I7995" s="20">
        <f t="shared" si="1248"/>
        <v>22</v>
      </c>
      <c r="J7995" s="21">
        <f t="shared" si="1249"/>
        <v>39780</v>
      </c>
      <c r="K7995" s="21"/>
      <c r="L7995" s="21" t="str">
        <f t="shared" si="1244"/>
        <v>Friday</v>
      </c>
      <c r="M7995" s="20">
        <f t="shared" si="1245"/>
        <v>11</v>
      </c>
      <c r="N7995" s="19">
        <v>4879.5</v>
      </c>
      <c r="O7995" s="4">
        <f>MATCH(N7995-1,'Supply Data'!$K$12:$K$17)+1</f>
        <v>5</v>
      </c>
      <c r="P7995">
        <f>INDEX('Supply Data'!$L$12:$L$17,'Demand Data'!O7995)</f>
        <v>75</v>
      </c>
      <c r="R7995" t="str">
        <f t="shared" si="1246"/>
        <v>28-Nov-08 Friday 22</v>
      </c>
    </row>
    <row r="7996" spans="4:18" x14ac:dyDescent="0.35">
      <c r="D7996" s="21">
        <f t="shared" si="1247"/>
        <v>39780.916666647288</v>
      </c>
      <c r="E7996" s="21" t="b">
        <f t="shared" si="1240"/>
        <v>0</v>
      </c>
      <c r="F7996" s="21" t="b">
        <f t="shared" si="1241"/>
        <v>0</v>
      </c>
      <c r="G7996" s="20">
        <f t="shared" si="1242"/>
        <v>1</v>
      </c>
      <c r="H7996" s="20">
        <f t="shared" si="1243"/>
        <v>24</v>
      </c>
      <c r="I7996" s="20">
        <f t="shared" si="1248"/>
        <v>23</v>
      </c>
      <c r="J7996" s="21">
        <f t="shared" si="1249"/>
        <v>39780</v>
      </c>
      <c r="K7996" s="21"/>
      <c r="L7996" s="21" t="str">
        <f t="shared" si="1244"/>
        <v>Friday</v>
      </c>
      <c r="M7996" s="20">
        <f t="shared" si="1245"/>
        <v>11</v>
      </c>
      <c r="N7996" s="19">
        <v>4435.5</v>
      </c>
      <c r="O7996" s="4">
        <f>MATCH(N7996-1,'Supply Data'!$K$12:$K$17)+1</f>
        <v>4</v>
      </c>
      <c r="P7996">
        <f>INDEX('Supply Data'!$L$12:$L$17,'Demand Data'!O7996)</f>
        <v>50</v>
      </c>
      <c r="R7996" t="str">
        <f t="shared" si="1246"/>
        <v>28-Nov-08 Friday 23</v>
      </c>
    </row>
    <row r="7997" spans="4:18" x14ac:dyDescent="0.35">
      <c r="D7997" s="21">
        <f t="shared" si="1247"/>
        <v>39780.958333313953</v>
      </c>
      <c r="E7997" s="21" t="b">
        <f t="shared" si="1240"/>
        <v>0</v>
      </c>
      <c r="F7997" s="21" t="b">
        <f t="shared" si="1241"/>
        <v>0</v>
      </c>
      <c r="G7997" s="20">
        <f t="shared" si="1242"/>
        <v>1</v>
      </c>
      <c r="H7997" s="20">
        <f t="shared" si="1243"/>
        <v>24</v>
      </c>
      <c r="I7997" s="20">
        <f t="shared" si="1248"/>
        <v>24</v>
      </c>
      <c r="J7997" s="21">
        <f t="shared" si="1249"/>
        <v>39780</v>
      </c>
      <c r="K7997" s="21"/>
      <c r="L7997" s="21" t="str">
        <f t="shared" si="1244"/>
        <v>Friday</v>
      </c>
      <c r="M7997" s="20">
        <f t="shared" si="1245"/>
        <v>11</v>
      </c>
      <c r="N7997" s="19">
        <v>4119</v>
      </c>
      <c r="O7997" s="4">
        <f>MATCH(N7997-1,'Supply Data'!$K$12:$K$17)+1</f>
        <v>4</v>
      </c>
      <c r="P7997">
        <f>INDEX('Supply Data'!$L$12:$L$17,'Demand Data'!O7997)</f>
        <v>50</v>
      </c>
      <c r="R7997" t="str">
        <f t="shared" si="1246"/>
        <v>28-Nov-08 Friday 24</v>
      </c>
    </row>
    <row r="7998" spans="4:18" x14ac:dyDescent="0.35">
      <c r="D7998" s="21">
        <f t="shared" si="1247"/>
        <v>39780.999999980617</v>
      </c>
      <c r="E7998" s="21" t="b">
        <f t="shared" si="1240"/>
        <v>0</v>
      </c>
      <c r="F7998" s="21" t="b">
        <f t="shared" si="1241"/>
        <v>0</v>
      </c>
      <c r="G7998" s="20">
        <f t="shared" si="1242"/>
        <v>1</v>
      </c>
      <c r="H7998" s="20">
        <f t="shared" si="1243"/>
        <v>24</v>
      </c>
      <c r="I7998" s="20">
        <f t="shared" si="1248"/>
        <v>1</v>
      </c>
      <c r="J7998" s="21">
        <f t="shared" si="1249"/>
        <v>39781</v>
      </c>
      <c r="K7998" s="21"/>
      <c r="L7998" s="21" t="str">
        <f t="shared" si="1244"/>
        <v>Saturday</v>
      </c>
      <c r="M7998" s="20">
        <f t="shared" si="1245"/>
        <v>11</v>
      </c>
      <c r="N7998" s="19">
        <v>4035</v>
      </c>
      <c r="O7998" s="4">
        <f>MATCH(N7998-1,'Supply Data'!$K$12:$K$17)+1</f>
        <v>4</v>
      </c>
      <c r="P7998">
        <f>INDEX('Supply Data'!$L$12:$L$17,'Demand Data'!O7998)</f>
        <v>50</v>
      </c>
      <c r="R7998" t="str">
        <f t="shared" si="1246"/>
        <v>29-Nov-08 Saturday 1</v>
      </c>
    </row>
    <row r="7999" spans="4:18" x14ac:dyDescent="0.35">
      <c r="D7999" s="21">
        <f t="shared" si="1247"/>
        <v>39781.041666647281</v>
      </c>
      <c r="E7999" s="21" t="b">
        <f t="shared" si="1240"/>
        <v>0</v>
      </c>
      <c r="F7999" s="21" t="b">
        <f t="shared" si="1241"/>
        <v>0</v>
      </c>
      <c r="G7999" s="20">
        <f t="shared" si="1242"/>
        <v>1</v>
      </c>
      <c r="H7999" s="20">
        <f t="shared" si="1243"/>
        <v>24</v>
      </c>
      <c r="I7999" s="20">
        <f t="shared" si="1248"/>
        <v>2</v>
      </c>
      <c r="J7999" s="21">
        <f t="shared" si="1249"/>
        <v>39781</v>
      </c>
      <c r="K7999" s="21"/>
      <c r="L7999" s="21" t="str">
        <f t="shared" si="1244"/>
        <v>Saturday</v>
      </c>
      <c r="M7999" s="20">
        <f t="shared" si="1245"/>
        <v>11</v>
      </c>
      <c r="N7999" s="19">
        <v>3894</v>
      </c>
      <c r="O7999" s="4">
        <f>MATCH(N7999-1,'Supply Data'!$K$12:$K$17)+1</f>
        <v>4</v>
      </c>
      <c r="P7999">
        <f>INDEX('Supply Data'!$L$12:$L$17,'Demand Data'!O7999)</f>
        <v>50</v>
      </c>
      <c r="R7999" t="str">
        <f t="shared" si="1246"/>
        <v>29-Nov-08 Saturday 2</v>
      </c>
    </row>
    <row r="8000" spans="4:18" x14ac:dyDescent="0.35">
      <c r="D8000" s="21">
        <f t="shared" si="1247"/>
        <v>39781.083333313945</v>
      </c>
      <c r="E8000" s="21" t="b">
        <f t="shared" si="1240"/>
        <v>0</v>
      </c>
      <c r="F8000" s="21" t="b">
        <f t="shared" si="1241"/>
        <v>0</v>
      </c>
      <c r="G8000" s="20">
        <f t="shared" si="1242"/>
        <v>1</v>
      </c>
      <c r="H8000" s="20">
        <f t="shared" si="1243"/>
        <v>24</v>
      </c>
      <c r="I8000" s="20">
        <f t="shared" si="1248"/>
        <v>3</v>
      </c>
      <c r="J8000" s="21">
        <f t="shared" si="1249"/>
        <v>39781</v>
      </c>
      <c r="K8000" s="21"/>
      <c r="L8000" s="21" t="str">
        <f t="shared" si="1244"/>
        <v>Saturday</v>
      </c>
      <c r="M8000" s="20">
        <f t="shared" si="1245"/>
        <v>11</v>
      </c>
      <c r="N8000" s="19">
        <v>3859.5</v>
      </c>
      <c r="O8000" s="4">
        <f>MATCH(N8000-1,'Supply Data'!$K$12:$K$17)+1</f>
        <v>4</v>
      </c>
      <c r="P8000">
        <f>INDEX('Supply Data'!$L$12:$L$17,'Demand Data'!O8000)</f>
        <v>50</v>
      </c>
      <c r="R8000" t="str">
        <f t="shared" si="1246"/>
        <v>29-Nov-08 Saturday 3</v>
      </c>
    </row>
    <row r="8001" spans="4:18" x14ac:dyDescent="0.35">
      <c r="D8001" s="21">
        <f t="shared" si="1247"/>
        <v>39781.12499998061</v>
      </c>
      <c r="E8001" s="21" t="b">
        <f t="shared" si="1240"/>
        <v>0</v>
      </c>
      <c r="F8001" s="21" t="b">
        <f t="shared" si="1241"/>
        <v>0</v>
      </c>
      <c r="G8001" s="20">
        <f t="shared" si="1242"/>
        <v>1</v>
      </c>
      <c r="H8001" s="20">
        <f t="shared" si="1243"/>
        <v>24</v>
      </c>
      <c r="I8001" s="20">
        <f t="shared" si="1248"/>
        <v>4</v>
      </c>
      <c r="J8001" s="21">
        <f t="shared" si="1249"/>
        <v>39781</v>
      </c>
      <c r="K8001" s="21"/>
      <c r="L8001" s="21" t="str">
        <f t="shared" si="1244"/>
        <v>Saturday</v>
      </c>
      <c r="M8001" s="20">
        <f t="shared" si="1245"/>
        <v>11</v>
      </c>
      <c r="N8001" s="19">
        <v>3799.5</v>
      </c>
      <c r="O8001" s="4">
        <f>MATCH(N8001-1,'Supply Data'!$K$12:$K$17)+1</f>
        <v>4</v>
      </c>
      <c r="P8001">
        <f>INDEX('Supply Data'!$L$12:$L$17,'Demand Data'!O8001)</f>
        <v>50</v>
      </c>
      <c r="R8001" t="str">
        <f t="shared" si="1246"/>
        <v>29-Nov-08 Saturday 4</v>
      </c>
    </row>
    <row r="8002" spans="4:18" x14ac:dyDescent="0.35">
      <c r="D8002" s="21">
        <f t="shared" si="1247"/>
        <v>39781.166666647274</v>
      </c>
      <c r="E8002" s="21" t="b">
        <f t="shared" si="1240"/>
        <v>0</v>
      </c>
      <c r="F8002" s="21" t="b">
        <f t="shared" si="1241"/>
        <v>0</v>
      </c>
      <c r="G8002" s="20">
        <f t="shared" si="1242"/>
        <v>1</v>
      </c>
      <c r="H8002" s="20">
        <f t="shared" si="1243"/>
        <v>24</v>
      </c>
      <c r="I8002" s="20">
        <f t="shared" si="1248"/>
        <v>5</v>
      </c>
      <c r="J8002" s="21">
        <f t="shared" si="1249"/>
        <v>39781</v>
      </c>
      <c r="K8002" s="21"/>
      <c r="L8002" s="21" t="str">
        <f t="shared" si="1244"/>
        <v>Saturday</v>
      </c>
      <c r="M8002" s="20">
        <f t="shared" si="1245"/>
        <v>11</v>
      </c>
      <c r="N8002" s="19">
        <v>4021.5</v>
      </c>
      <c r="O8002" s="4">
        <f>MATCH(N8002-1,'Supply Data'!$K$12:$K$17)+1</f>
        <v>4</v>
      </c>
      <c r="P8002">
        <f>INDEX('Supply Data'!$L$12:$L$17,'Demand Data'!O8002)</f>
        <v>50</v>
      </c>
      <c r="R8002" t="str">
        <f t="shared" si="1246"/>
        <v>29-Nov-08 Saturday 5</v>
      </c>
    </row>
    <row r="8003" spans="4:18" x14ac:dyDescent="0.35">
      <c r="D8003" s="21">
        <f t="shared" si="1247"/>
        <v>39781.208333313938</v>
      </c>
      <c r="E8003" s="21" t="b">
        <f t="shared" si="1240"/>
        <v>0</v>
      </c>
      <c r="F8003" s="21" t="b">
        <f t="shared" si="1241"/>
        <v>0</v>
      </c>
      <c r="G8003" s="20">
        <f t="shared" si="1242"/>
        <v>1</v>
      </c>
      <c r="H8003" s="20">
        <f t="shared" si="1243"/>
        <v>24</v>
      </c>
      <c r="I8003" s="20">
        <f t="shared" si="1248"/>
        <v>6</v>
      </c>
      <c r="J8003" s="21">
        <f t="shared" si="1249"/>
        <v>39781</v>
      </c>
      <c r="K8003" s="21"/>
      <c r="L8003" s="21" t="str">
        <f t="shared" si="1244"/>
        <v>Saturday</v>
      </c>
      <c r="M8003" s="20">
        <f t="shared" si="1245"/>
        <v>11</v>
      </c>
      <c r="N8003" s="19">
        <v>4204.5</v>
      </c>
      <c r="O8003" s="4">
        <f>MATCH(N8003-1,'Supply Data'!$K$12:$K$17)+1</f>
        <v>4</v>
      </c>
      <c r="P8003">
        <f>INDEX('Supply Data'!$L$12:$L$17,'Demand Data'!O8003)</f>
        <v>50</v>
      </c>
      <c r="R8003" t="str">
        <f t="shared" si="1246"/>
        <v>29-Nov-08 Saturday 6</v>
      </c>
    </row>
    <row r="8004" spans="4:18" x14ac:dyDescent="0.35">
      <c r="D8004" s="21">
        <f t="shared" si="1247"/>
        <v>39781.249999980602</v>
      </c>
      <c r="E8004" s="21" t="b">
        <f t="shared" si="1240"/>
        <v>0</v>
      </c>
      <c r="F8004" s="21" t="b">
        <f t="shared" si="1241"/>
        <v>0</v>
      </c>
      <c r="G8004" s="20">
        <f t="shared" si="1242"/>
        <v>1</v>
      </c>
      <c r="H8004" s="20">
        <f t="shared" si="1243"/>
        <v>24</v>
      </c>
      <c r="I8004" s="20">
        <f t="shared" si="1248"/>
        <v>7</v>
      </c>
      <c r="J8004" s="21">
        <f t="shared" si="1249"/>
        <v>39781</v>
      </c>
      <c r="K8004" s="21"/>
      <c r="L8004" s="21" t="str">
        <f t="shared" si="1244"/>
        <v>Saturday</v>
      </c>
      <c r="M8004" s="20">
        <f t="shared" si="1245"/>
        <v>11</v>
      </c>
      <c r="N8004" s="19">
        <v>4264.5</v>
      </c>
      <c r="O8004" s="4">
        <f>MATCH(N8004-1,'Supply Data'!$K$12:$K$17)+1</f>
        <v>4</v>
      </c>
      <c r="P8004">
        <f>INDEX('Supply Data'!$L$12:$L$17,'Demand Data'!O8004)</f>
        <v>50</v>
      </c>
      <c r="R8004" t="str">
        <f t="shared" si="1246"/>
        <v>29-Nov-08 Saturday 7</v>
      </c>
    </row>
    <row r="8005" spans="4:18" x14ac:dyDescent="0.35">
      <c r="D8005" s="21">
        <f t="shared" si="1247"/>
        <v>39781.291666647267</v>
      </c>
      <c r="E8005" s="21" t="b">
        <f t="shared" si="1240"/>
        <v>0</v>
      </c>
      <c r="F8005" s="21" t="b">
        <f t="shared" si="1241"/>
        <v>0</v>
      </c>
      <c r="G8005" s="20">
        <f t="shared" si="1242"/>
        <v>1</v>
      </c>
      <c r="H8005" s="20">
        <f t="shared" si="1243"/>
        <v>24</v>
      </c>
      <c r="I8005" s="20">
        <f t="shared" si="1248"/>
        <v>8</v>
      </c>
      <c r="J8005" s="21">
        <f t="shared" si="1249"/>
        <v>39781</v>
      </c>
      <c r="K8005" s="21"/>
      <c r="L8005" s="21" t="str">
        <f t="shared" si="1244"/>
        <v>Saturday</v>
      </c>
      <c r="M8005" s="20">
        <f t="shared" si="1245"/>
        <v>11</v>
      </c>
      <c r="N8005" s="19">
        <v>4777.5</v>
      </c>
      <c r="O8005" s="4">
        <f>MATCH(N8005-1,'Supply Data'!$K$12:$K$17)+1</f>
        <v>4</v>
      </c>
      <c r="P8005">
        <f>INDEX('Supply Data'!$L$12:$L$17,'Demand Data'!O8005)</f>
        <v>50</v>
      </c>
      <c r="R8005" t="str">
        <f t="shared" si="1246"/>
        <v>29-Nov-08 Saturday 8</v>
      </c>
    </row>
    <row r="8006" spans="4:18" x14ac:dyDescent="0.35">
      <c r="D8006" s="21">
        <f t="shared" si="1247"/>
        <v>39781.333333313931</v>
      </c>
      <c r="E8006" s="21" t="b">
        <f t="shared" ref="E8006:E8069" si="1250">D8006=$D$2</f>
        <v>0</v>
      </c>
      <c r="F8006" s="21" t="b">
        <f t="shared" ref="F8006:F8069" si="1251">D8006=$E$2</f>
        <v>0</v>
      </c>
      <c r="G8006" s="20">
        <f t="shared" si="1242"/>
        <v>1</v>
      </c>
      <c r="H8006" s="20">
        <f t="shared" si="1243"/>
        <v>24</v>
      </c>
      <c r="I8006" s="20">
        <f t="shared" si="1248"/>
        <v>9</v>
      </c>
      <c r="J8006" s="21">
        <f t="shared" si="1249"/>
        <v>39781</v>
      </c>
      <c r="K8006" s="21"/>
      <c r="L8006" s="21" t="str">
        <f t="shared" si="1244"/>
        <v>Saturday</v>
      </c>
      <c r="M8006" s="20">
        <f t="shared" si="1245"/>
        <v>11</v>
      </c>
      <c r="N8006" s="19">
        <v>5154</v>
      </c>
      <c r="O8006" s="4">
        <f>MATCH(N8006-1,'Supply Data'!$K$12:$K$17)+1</f>
        <v>5</v>
      </c>
      <c r="P8006">
        <f>INDEX('Supply Data'!$L$12:$L$17,'Demand Data'!O8006)</f>
        <v>75</v>
      </c>
      <c r="R8006" t="str">
        <f t="shared" si="1246"/>
        <v>29-Nov-08 Saturday 9</v>
      </c>
    </row>
    <row r="8007" spans="4:18" x14ac:dyDescent="0.35">
      <c r="D8007" s="21">
        <f t="shared" si="1247"/>
        <v>39781.374999980595</v>
      </c>
      <c r="E8007" s="21" t="b">
        <f t="shared" si="1250"/>
        <v>0</v>
      </c>
      <c r="F8007" s="21" t="b">
        <f t="shared" si="1251"/>
        <v>0</v>
      </c>
      <c r="G8007" s="20">
        <f t="shared" ref="G8007:G8070" si="1252">IF(E8007,2,IF(F8007,3,1))</f>
        <v>1</v>
      </c>
      <c r="H8007" s="20">
        <f t="shared" ref="H8007:H8070" si="1253">CHOOSE(G8007,24,23,25)</f>
        <v>24</v>
      </c>
      <c r="I8007" s="20">
        <f t="shared" si="1248"/>
        <v>10</v>
      </c>
      <c r="J8007" s="21">
        <f t="shared" si="1249"/>
        <v>39781</v>
      </c>
      <c r="K8007" s="21"/>
      <c r="L8007" s="21" t="str">
        <f t="shared" ref="L8007:L8070" si="1254">TEXT(J8007,"ddddd")</f>
        <v>Saturday</v>
      </c>
      <c r="M8007" s="20">
        <f t="shared" ref="M8007:M8070" si="1255">MONTH(D8007)</f>
        <v>11</v>
      </c>
      <c r="N8007" s="19">
        <v>5517</v>
      </c>
      <c r="O8007" s="4">
        <f>MATCH(N8007-1,'Supply Data'!$K$12:$K$17)+1</f>
        <v>5</v>
      </c>
      <c r="P8007">
        <f>INDEX('Supply Data'!$L$12:$L$17,'Demand Data'!O8007)</f>
        <v>75</v>
      </c>
      <c r="R8007" t="str">
        <f t="shared" ref="R8007:R8070" si="1256">TEXT(D8007,"dd-mmm-yy ddddd")&amp;" "&amp;I8007</f>
        <v>29-Nov-08 Saturday 10</v>
      </c>
    </row>
    <row r="8008" spans="4:18" x14ac:dyDescent="0.35">
      <c r="D8008" s="21">
        <f t="shared" ref="D8008:D8071" si="1257">D8007+1/24</f>
        <v>39781.416666647259</v>
      </c>
      <c r="E8008" s="21" t="b">
        <f t="shared" si="1250"/>
        <v>0</v>
      </c>
      <c r="F8008" s="21" t="b">
        <f t="shared" si="1251"/>
        <v>0</v>
      </c>
      <c r="G8008" s="20">
        <f t="shared" si="1252"/>
        <v>1</v>
      </c>
      <c r="H8008" s="20">
        <f t="shared" si="1253"/>
        <v>24</v>
      </c>
      <c r="I8008" s="20">
        <f t="shared" ref="I8008:I8071" si="1258">IF(I8007&gt;=H8008,1,I8007+1)</f>
        <v>11</v>
      </c>
      <c r="J8008" s="21">
        <f t="shared" ref="J8008:J8071" si="1259">IF(I8008=1,J8007+1,J8007)</f>
        <v>39781</v>
      </c>
      <c r="K8008" s="21"/>
      <c r="L8008" s="21" t="str">
        <f t="shared" si="1254"/>
        <v>Saturday</v>
      </c>
      <c r="M8008" s="20">
        <f t="shared" si="1255"/>
        <v>11</v>
      </c>
      <c r="N8008" s="19">
        <v>5694</v>
      </c>
      <c r="O8008" s="4">
        <f>MATCH(N8008-1,'Supply Data'!$K$12:$K$17)+1</f>
        <v>5</v>
      </c>
      <c r="P8008">
        <f>INDEX('Supply Data'!$L$12:$L$17,'Demand Data'!O8008)</f>
        <v>75</v>
      </c>
      <c r="R8008" t="str">
        <f t="shared" si="1256"/>
        <v>29-Nov-08 Saturday 11</v>
      </c>
    </row>
    <row r="8009" spans="4:18" x14ac:dyDescent="0.35">
      <c r="D8009" s="21">
        <f t="shared" si="1257"/>
        <v>39781.458333313924</v>
      </c>
      <c r="E8009" s="21" t="b">
        <f t="shared" si="1250"/>
        <v>0</v>
      </c>
      <c r="F8009" s="21" t="b">
        <f t="shared" si="1251"/>
        <v>0</v>
      </c>
      <c r="G8009" s="20">
        <f t="shared" si="1252"/>
        <v>1</v>
      </c>
      <c r="H8009" s="20">
        <f t="shared" si="1253"/>
        <v>24</v>
      </c>
      <c r="I8009" s="20">
        <f t="shared" si="1258"/>
        <v>12</v>
      </c>
      <c r="J8009" s="21">
        <f t="shared" si="1259"/>
        <v>39781</v>
      </c>
      <c r="K8009" s="21"/>
      <c r="L8009" s="21" t="str">
        <f t="shared" si="1254"/>
        <v>Saturday</v>
      </c>
      <c r="M8009" s="20">
        <f t="shared" si="1255"/>
        <v>11</v>
      </c>
      <c r="N8009" s="19">
        <v>5458.5</v>
      </c>
      <c r="O8009" s="4">
        <f>MATCH(N8009-1,'Supply Data'!$K$12:$K$17)+1</f>
        <v>5</v>
      </c>
      <c r="P8009">
        <f>INDEX('Supply Data'!$L$12:$L$17,'Demand Data'!O8009)</f>
        <v>75</v>
      </c>
      <c r="R8009" t="str">
        <f t="shared" si="1256"/>
        <v>29-Nov-08 Saturday 12</v>
      </c>
    </row>
    <row r="8010" spans="4:18" x14ac:dyDescent="0.35">
      <c r="D8010" s="21">
        <f t="shared" si="1257"/>
        <v>39781.499999980588</v>
      </c>
      <c r="E8010" s="21" t="b">
        <f t="shared" si="1250"/>
        <v>0</v>
      </c>
      <c r="F8010" s="21" t="b">
        <f t="shared" si="1251"/>
        <v>0</v>
      </c>
      <c r="G8010" s="20">
        <f t="shared" si="1252"/>
        <v>1</v>
      </c>
      <c r="H8010" s="20">
        <f t="shared" si="1253"/>
        <v>24</v>
      </c>
      <c r="I8010" s="20">
        <f t="shared" si="1258"/>
        <v>13</v>
      </c>
      <c r="J8010" s="21">
        <f t="shared" si="1259"/>
        <v>39781</v>
      </c>
      <c r="K8010" s="21"/>
      <c r="L8010" s="21" t="str">
        <f t="shared" si="1254"/>
        <v>Saturday</v>
      </c>
      <c r="M8010" s="20">
        <f t="shared" si="1255"/>
        <v>11</v>
      </c>
      <c r="N8010" s="19">
        <v>5436</v>
      </c>
      <c r="O8010" s="4">
        <f>MATCH(N8010-1,'Supply Data'!$K$12:$K$17)+1</f>
        <v>5</v>
      </c>
      <c r="P8010">
        <f>INDEX('Supply Data'!$L$12:$L$17,'Demand Data'!O8010)</f>
        <v>75</v>
      </c>
      <c r="R8010" t="str">
        <f t="shared" si="1256"/>
        <v>29-Nov-08 Saturday 13</v>
      </c>
    </row>
    <row r="8011" spans="4:18" x14ac:dyDescent="0.35">
      <c r="D8011" s="21">
        <f t="shared" si="1257"/>
        <v>39781.541666647252</v>
      </c>
      <c r="E8011" s="21" t="b">
        <f t="shared" si="1250"/>
        <v>0</v>
      </c>
      <c r="F8011" s="21" t="b">
        <f t="shared" si="1251"/>
        <v>0</v>
      </c>
      <c r="G8011" s="20">
        <f t="shared" si="1252"/>
        <v>1</v>
      </c>
      <c r="H8011" s="20">
        <f t="shared" si="1253"/>
        <v>24</v>
      </c>
      <c r="I8011" s="20">
        <f t="shared" si="1258"/>
        <v>14</v>
      </c>
      <c r="J8011" s="21">
        <f t="shared" si="1259"/>
        <v>39781</v>
      </c>
      <c r="K8011" s="21"/>
      <c r="L8011" s="21" t="str">
        <f t="shared" si="1254"/>
        <v>Saturday</v>
      </c>
      <c r="M8011" s="20">
        <f t="shared" si="1255"/>
        <v>11</v>
      </c>
      <c r="N8011" s="19">
        <v>5464.5</v>
      </c>
      <c r="O8011" s="4">
        <f>MATCH(N8011-1,'Supply Data'!$K$12:$K$17)+1</f>
        <v>5</v>
      </c>
      <c r="P8011">
        <f>INDEX('Supply Data'!$L$12:$L$17,'Demand Data'!O8011)</f>
        <v>75</v>
      </c>
      <c r="R8011" t="str">
        <f t="shared" si="1256"/>
        <v>29-Nov-08 Saturday 14</v>
      </c>
    </row>
    <row r="8012" spans="4:18" x14ac:dyDescent="0.35">
      <c r="D8012" s="21">
        <f t="shared" si="1257"/>
        <v>39781.583333313916</v>
      </c>
      <c r="E8012" s="21" t="b">
        <f t="shared" si="1250"/>
        <v>0</v>
      </c>
      <c r="F8012" s="21" t="b">
        <f t="shared" si="1251"/>
        <v>0</v>
      </c>
      <c r="G8012" s="20">
        <f t="shared" si="1252"/>
        <v>1</v>
      </c>
      <c r="H8012" s="20">
        <f t="shared" si="1253"/>
        <v>24</v>
      </c>
      <c r="I8012" s="20">
        <f t="shared" si="1258"/>
        <v>15</v>
      </c>
      <c r="J8012" s="21">
        <f t="shared" si="1259"/>
        <v>39781</v>
      </c>
      <c r="K8012" s="21"/>
      <c r="L8012" s="21" t="str">
        <f t="shared" si="1254"/>
        <v>Saturday</v>
      </c>
      <c r="M8012" s="20">
        <f t="shared" si="1255"/>
        <v>11</v>
      </c>
      <c r="N8012" s="19">
        <v>5332.5</v>
      </c>
      <c r="O8012" s="4">
        <f>MATCH(N8012-1,'Supply Data'!$K$12:$K$17)+1</f>
        <v>5</v>
      </c>
      <c r="P8012">
        <f>INDEX('Supply Data'!$L$12:$L$17,'Demand Data'!O8012)</f>
        <v>75</v>
      </c>
      <c r="R8012" t="str">
        <f t="shared" si="1256"/>
        <v>29-Nov-08 Saturday 15</v>
      </c>
    </row>
    <row r="8013" spans="4:18" x14ac:dyDescent="0.35">
      <c r="D8013" s="21">
        <f t="shared" si="1257"/>
        <v>39781.62499998058</v>
      </c>
      <c r="E8013" s="21" t="b">
        <f t="shared" si="1250"/>
        <v>0</v>
      </c>
      <c r="F8013" s="21" t="b">
        <f t="shared" si="1251"/>
        <v>0</v>
      </c>
      <c r="G8013" s="20">
        <f t="shared" si="1252"/>
        <v>1</v>
      </c>
      <c r="H8013" s="20">
        <f t="shared" si="1253"/>
        <v>24</v>
      </c>
      <c r="I8013" s="20">
        <f t="shared" si="1258"/>
        <v>16</v>
      </c>
      <c r="J8013" s="21">
        <f t="shared" si="1259"/>
        <v>39781</v>
      </c>
      <c r="K8013" s="21"/>
      <c r="L8013" s="21" t="str">
        <f t="shared" si="1254"/>
        <v>Saturday</v>
      </c>
      <c r="M8013" s="20">
        <f t="shared" si="1255"/>
        <v>11</v>
      </c>
      <c r="N8013" s="19">
        <v>5310</v>
      </c>
      <c r="O8013" s="4">
        <f>MATCH(N8013-1,'Supply Data'!$K$12:$K$17)+1</f>
        <v>5</v>
      </c>
      <c r="P8013">
        <f>INDEX('Supply Data'!$L$12:$L$17,'Demand Data'!O8013)</f>
        <v>75</v>
      </c>
      <c r="R8013" t="str">
        <f t="shared" si="1256"/>
        <v>29-Nov-08 Saturday 16</v>
      </c>
    </row>
    <row r="8014" spans="4:18" x14ac:dyDescent="0.35">
      <c r="D8014" s="21">
        <f t="shared" si="1257"/>
        <v>39781.666666647245</v>
      </c>
      <c r="E8014" s="21" t="b">
        <f t="shared" si="1250"/>
        <v>0</v>
      </c>
      <c r="F8014" s="21" t="b">
        <f t="shared" si="1251"/>
        <v>0</v>
      </c>
      <c r="G8014" s="20">
        <f t="shared" si="1252"/>
        <v>1</v>
      </c>
      <c r="H8014" s="20">
        <f t="shared" si="1253"/>
        <v>24</v>
      </c>
      <c r="I8014" s="20">
        <f t="shared" si="1258"/>
        <v>17</v>
      </c>
      <c r="J8014" s="21">
        <f t="shared" si="1259"/>
        <v>39781</v>
      </c>
      <c r="K8014" s="21"/>
      <c r="L8014" s="21" t="str">
        <f t="shared" si="1254"/>
        <v>Saturday</v>
      </c>
      <c r="M8014" s="20">
        <f t="shared" si="1255"/>
        <v>11</v>
      </c>
      <c r="N8014" s="19">
        <v>5331</v>
      </c>
      <c r="O8014" s="4">
        <f>MATCH(N8014-1,'Supply Data'!$K$12:$K$17)+1</f>
        <v>5</v>
      </c>
      <c r="P8014">
        <f>INDEX('Supply Data'!$L$12:$L$17,'Demand Data'!O8014)</f>
        <v>75</v>
      </c>
      <c r="R8014" t="str">
        <f t="shared" si="1256"/>
        <v>29-Nov-08 Saturday 17</v>
      </c>
    </row>
    <row r="8015" spans="4:18" x14ac:dyDescent="0.35">
      <c r="D8015" s="21">
        <f t="shared" si="1257"/>
        <v>39781.708333313909</v>
      </c>
      <c r="E8015" s="21" t="b">
        <f t="shared" si="1250"/>
        <v>0</v>
      </c>
      <c r="F8015" s="21" t="b">
        <f t="shared" si="1251"/>
        <v>0</v>
      </c>
      <c r="G8015" s="20">
        <f t="shared" si="1252"/>
        <v>1</v>
      </c>
      <c r="H8015" s="20">
        <f t="shared" si="1253"/>
        <v>24</v>
      </c>
      <c r="I8015" s="20">
        <f t="shared" si="1258"/>
        <v>18</v>
      </c>
      <c r="J8015" s="21">
        <f t="shared" si="1259"/>
        <v>39781</v>
      </c>
      <c r="K8015" s="21"/>
      <c r="L8015" s="21" t="str">
        <f t="shared" si="1254"/>
        <v>Saturday</v>
      </c>
      <c r="M8015" s="20">
        <f t="shared" si="1255"/>
        <v>11</v>
      </c>
      <c r="N8015" s="19">
        <v>5982</v>
      </c>
      <c r="O8015" s="4">
        <f>MATCH(N8015-1,'Supply Data'!$K$12:$K$17)+1</f>
        <v>5</v>
      </c>
      <c r="P8015">
        <f>INDEX('Supply Data'!$L$12:$L$17,'Demand Data'!O8015)</f>
        <v>75</v>
      </c>
      <c r="R8015" t="str">
        <f t="shared" si="1256"/>
        <v>29-Nov-08 Saturday 18</v>
      </c>
    </row>
    <row r="8016" spans="4:18" x14ac:dyDescent="0.35">
      <c r="D8016" s="21">
        <f t="shared" si="1257"/>
        <v>39781.749999980573</v>
      </c>
      <c r="E8016" s="21" t="b">
        <f t="shared" si="1250"/>
        <v>0</v>
      </c>
      <c r="F8016" s="21" t="b">
        <f t="shared" si="1251"/>
        <v>0</v>
      </c>
      <c r="G8016" s="20">
        <f t="shared" si="1252"/>
        <v>1</v>
      </c>
      <c r="H8016" s="20">
        <f t="shared" si="1253"/>
        <v>24</v>
      </c>
      <c r="I8016" s="20">
        <f t="shared" si="1258"/>
        <v>19</v>
      </c>
      <c r="J8016" s="21">
        <f t="shared" si="1259"/>
        <v>39781</v>
      </c>
      <c r="K8016" s="21"/>
      <c r="L8016" s="21" t="str">
        <f t="shared" si="1254"/>
        <v>Saturday</v>
      </c>
      <c r="M8016" s="20">
        <f t="shared" si="1255"/>
        <v>11</v>
      </c>
      <c r="N8016" s="19">
        <v>5809.5</v>
      </c>
      <c r="O8016" s="4">
        <f>MATCH(N8016-1,'Supply Data'!$K$12:$K$17)+1</f>
        <v>5</v>
      </c>
      <c r="P8016">
        <f>INDEX('Supply Data'!$L$12:$L$17,'Demand Data'!O8016)</f>
        <v>75</v>
      </c>
      <c r="R8016" t="str">
        <f t="shared" si="1256"/>
        <v>29-Nov-08 Saturday 19</v>
      </c>
    </row>
    <row r="8017" spans="4:18" x14ac:dyDescent="0.35">
      <c r="D8017" s="21">
        <f t="shared" si="1257"/>
        <v>39781.791666647237</v>
      </c>
      <c r="E8017" s="21" t="b">
        <f t="shared" si="1250"/>
        <v>0</v>
      </c>
      <c r="F8017" s="21" t="b">
        <f t="shared" si="1251"/>
        <v>0</v>
      </c>
      <c r="G8017" s="20">
        <f t="shared" si="1252"/>
        <v>1</v>
      </c>
      <c r="H8017" s="20">
        <f t="shared" si="1253"/>
        <v>24</v>
      </c>
      <c r="I8017" s="20">
        <f t="shared" si="1258"/>
        <v>20</v>
      </c>
      <c r="J8017" s="21">
        <f t="shared" si="1259"/>
        <v>39781</v>
      </c>
      <c r="K8017" s="21"/>
      <c r="L8017" s="21" t="str">
        <f t="shared" si="1254"/>
        <v>Saturday</v>
      </c>
      <c r="M8017" s="20">
        <f t="shared" si="1255"/>
        <v>11</v>
      </c>
      <c r="N8017" s="19">
        <v>5571</v>
      </c>
      <c r="O8017" s="4">
        <f>MATCH(N8017-1,'Supply Data'!$K$12:$K$17)+1</f>
        <v>5</v>
      </c>
      <c r="P8017">
        <f>INDEX('Supply Data'!$L$12:$L$17,'Demand Data'!O8017)</f>
        <v>75</v>
      </c>
      <c r="R8017" t="str">
        <f t="shared" si="1256"/>
        <v>29-Nov-08 Saturday 20</v>
      </c>
    </row>
    <row r="8018" spans="4:18" x14ac:dyDescent="0.35">
      <c r="D8018" s="21">
        <f t="shared" si="1257"/>
        <v>39781.833333313902</v>
      </c>
      <c r="E8018" s="21" t="b">
        <f t="shared" si="1250"/>
        <v>0</v>
      </c>
      <c r="F8018" s="21" t="b">
        <f t="shared" si="1251"/>
        <v>0</v>
      </c>
      <c r="G8018" s="20">
        <f t="shared" si="1252"/>
        <v>1</v>
      </c>
      <c r="H8018" s="20">
        <f t="shared" si="1253"/>
        <v>24</v>
      </c>
      <c r="I8018" s="20">
        <f t="shared" si="1258"/>
        <v>21</v>
      </c>
      <c r="J8018" s="21">
        <f t="shared" si="1259"/>
        <v>39781</v>
      </c>
      <c r="K8018" s="21"/>
      <c r="L8018" s="21" t="str">
        <f t="shared" si="1254"/>
        <v>Saturday</v>
      </c>
      <c r="M8018" s="20">
        <f t="shared" si="1255"/>
        <v>11</v>
      </c>
      <c r="N8018" s="19">
        <v>5301</v>
      </c>
      <c r="O8018" s="4">
        <f>MATCH(N8018-1,'Supply Data'!$K$12:$K$17)+1</f>
        <v>5</v>
      </c>
      <c r="P8018">
        <f>INDEX('Supply Data'!$L$12:$L$17,'Demand Data'!O8018)</f>
        <v>75</v>
      </c>
      <c r="R8018" t="str">
        <f t="shared" si="1256"/>
        <v>29-Nov-08 Saturday 21</v>
      </c>
    </row>
    <row r="8019" spans="4:18" x14ac:dyDescent="0.35">
      <c r="D8019" s="21">
        <f t="shared" si="1257"/>
        <v>39781.874999980566</v>
      </c>
      <c r="E8019" s="21" t="b">
        <f t="shared" si="1250"/>
        <v>0</v>
      </c>
      <c r="F8019" s="21" t="b">
        <f t="shared" si="1251"/>
        <v>0</v>
      </c>
      <c r="G8019" s="20">
        <f t="shared" si="1252"/>
        <v>1</v>
      </c>
      <c r="H8019" s="20">
        <f t="shared" si="1253"/>
        <v>24</v>
      </c>
      <c r="I8019" s="20">
        <f t="shared" si="1258"/>
        <v>22</v>
      </c>
      <c r="J8019" s="21">
        <f t="shared" si="1259"/>
        <v>39781</v>
      </c>
      <c r="K8019" s="21"/>
      <c r="L8019" s="21" t="str">
        <f t="shared" si="1254"/>
        <v>Saturday</v>
      </c>
      <c r="M8019" s="20">
        <f t="shared" si="1255"/>
        <v>11</v>
      </c>
      <c r="N8019" s="19">
        <v>4765.5</v>
      </c>
      <c r="O8019" s="4">
        <f>MATCH(N8019-1,'Supply Data'!$K$12:$K$17)+1</f>
        <v>4</v>
      </c>
      <c r="P8019">
        <f>INDEX('Supply Data'!$L$12:$L$17,'Demand Data'!O8019)</f>
        <v>50</v>
      </c>
      <c r="R8019" t="str">
        <f t="shared" si="1256"/>
        <v>29-Nov-08 Saturday 22</v>
      </c>
    </row>
    <row r="8020" spans="4:18" x14ac:dyDescent="0.35">
      <c r="D8020" s="21">
        <f t="shared" si="1257"/>
        <v>39781.91666664723</v>
      </c>
      <c r="E8020" s="21" t="b">
        <f t="shared" si="1250"/>
        <v>0</v>
      </c>
      <c r="F8020" s="21" t="b">
        <f t="shared" si="1251"/>
        <v>0</v>
      </c>
      <c r="G8020" s="20">
        <f t="shared" si="1252"/>
        <v>1</v>
      </c>
      <c r="H8020" s="20">
        <f t="shared" si="1253"/>
        <v>24</v>
      </c>
      <c r="I8020" s="20">
        <f t="shared" si="1258"/>
        <v>23</v>
      </c>
      <c r="J8020" s="21">
        <f t="shared" si="1259"/>
        <v>39781</v>
      </c>
      <c r="K8020" s="21"/>
      <c r="L8020" s="21" t="str">
        <f t="shared" si="1254"/>
        <v>Saturday</v>
      </c>
      <c r="M8020" s="20">
        <f t="shared" si="1255"/>
        <v>11</v>
      </c>
      <c r="N8020" s="19">
        <v>4323</v>
      </c>
      <c r="O8020" s="4">
        <f>MATCH(N8020-1,'Supply Data'!$K$12:$K$17)+1</f>
        <v>4</v>
      </c>
      <c r="P8020">
        <f>INDEX('Supply Data'!$L$12:$L$17,'Demand Data'!O8020)</f>
        <v>50</v>
      </c>
      <c r="R8020" t="str">
        <f t="shared" si="1256"/>
        <v>29-Nov-08 Saturday 23</v>
      </c>
    </row>
    <row r="8021" spans="4:18" x14ac:dyDescent="0.35">
      <c r="D8021" s="21">
        <f t="shared" si="1257"/>
        <v>39781.958333313894</v>
      </c>
      <c r="E8021" s="21" t="b">
        <f t="shared" si="1250"/>
        <v>0</v>
      </c>
      <c r="F8021" s="21" t="b">
        <f t="shared" si="1251"/>
        <v>0</v>
      </c>
      <c r="G8021" s="20">
        <f t="shared" si="1252"/>
        <v>1</v>
      </c>
      <c r="H8021" s="20">
        <f t="shared" si="1253"/>
        <v>24</v>
      </c>
      <c r="I8021" s="20">
        <f t="shared" si="1258"/>
        <v>24</v>
      </c>
      <c r="J8021" s="21">
        <f t="shared" si="1259"/>
        <v>39781</v>
      </c>
      <c r="K8021" s="21"/>
      <c r="L8021" s="21" t="str">
        <f t="shared" si="1254"/>
        <v>Saturday</v>
      </c>
      <c r="M8021" s="20">
        <f t="shared" si="1255"/>
        <v>11</v>
      </c>
      <c r="N8021" s="19">
        <v>4033.5</v>
      </c>
      <c r="O8021" s="4">
        <f>MATCH(N8021-1,'Supply Data'!$K$12:$K$17)+1</f>
        <v>4</v>
      </c>
      <c r="P8021">
        <f>INDEX('Supply Data'!$L$12:$L$17,'Demand Data'!O8021)</f>
        <v>50</v>
      </c>
      <c r="R8021" t="str">
        <f t="shared" si="1256"/>
        <v>29-Nov-08 Saturday 24</v>
      </c>
    </row>
    <row r="8022" spans="4:18" x14ac:dyDescent="0.35">
      <c r="D8022" s="21">
        <f t="shared" si="1257"/>
        <v>39781.999999980559</v>
      </c>
      <c r="E8022" s="21" t="b">
        <f t="shared" si="1250"/>
        <v>0</v>
      </c>
      <c r="F8022" s="21" t="b">
        <f t="shared" si="1251"/>
        <v>0</v>
      </c>
      <c r="G8022" s="20">
        <f t="shared" si="1252"/>
        <v>1</v>
      </c>
      <c r="H8022" s="20">
        <f t="shared" si="1253"/>
        <v>24</v>
      </c>
      <c r="I8022" s="20">
        <f t="shared" si="1258"/>
        <v>1</v>
      </c>
      <c r="J8022" s="21">
        <f t="shared" si="1259"/>
        <v>39782</v>
      </c>
      <c r="K8022" s="21"/>
      <c r="L8022" s="21" t="str">
        <f t="shared" si="1254"/>
        <v>Sunday</v>
      </c>
      <c r="M8022" s="20">
        <f t="shared" si="1255"/>
        <v>11</v>
      </c>
      <c r="N8022" s="19">
        <v>3856.5</v>
      </c>
      <c r="O8022" s="4">
        <f>MATCH(N8022-1,'Supply Data'!$K$12:$K$17)+1</f>
        <v>4</v>
      </c>
      <c r="P8022">
        <f>INDEX('Supply Data'!$L$12:$L$17,'Demand Data'!O8022)</f>
        <v>50</v>
      </c>
      <c r="R8022" t="str">
        <f t="shared" si="1256"/>
        <v>30-Nov-08 Sunday 1</v>
      </c>
    </row>
    <row r="8023" spans="4:18" x14ac:dyDescent="0.35">
      <c r="D8023" s="21">
        <f t="shared" si="1257"/>
        <v>39782.041666647223</v>
      </c>
      <c r="E8023" s="21" t="b">
        <f t="shared" si="1250"/>
        <v>0</v>
      </c>
      <c r="F8023" s="21" t="b">
        <f t="shared" si="1251"/>
        <v>0</v>
      </c>
      <c r="G8023" s="20">
        <f t="shared" si="1252"/>
        <v>1</v>
      </c>
      <c r="H8023" s="20">
        <f t="shared" si="1253"/>
        <v>24</v>
      </c>
      <c r="I8023" s="20">
        <f t="shared" si="1258"/>
        <v>2</v>
      </c>
      <c r="J8023" s="21">
        <f t="shared" si="1259"/>
        <v>39782</v>
      </c>
      <c r="K8023" s="21"/>
      <c r="L8023" s="21" t="str">
        <f t="shared" si="1254"/>
        <v>Sunday</v>
      </c>
      <c r="M8023" s="20">
        <f t="shared" si="1255"/>
        <v>11</v>
      </c>
      <c r="N8023" s="19">
        <v>3742.5</v>
      </c>
      <c r="O8023" s="4">
        <f>MATCH(N8023-1,'Supply Data'!$K$12:$K$17)+1</f>
        <v>4</v>
      </c>
      <c r="P8023">
        <f>INDEX('Supply Data'!$L$12:$L$17,'Demand Data'!O8023)</f>
        <v>50</v>
      </c>
      <c r="R8023" t="str">
        <f t="shared" si="1256"/>
        <v>30-Nov-08 Sunday 2</v>
      </c>
    </row>
    <row r="8024" spans="4:18" x14ac:dyDescent="0.35">
      <c r="D8024" s="21">
        <f t="shared" si="1257"/>
        <v>39782.083333313887</v>
      </c>
      <c r="E8024" s="21" t="b">
        <f t="shared" si="1250"/>
        <v>0</v>
      </c>
      <c r="F8024" s="21" t="b">
        <f t="shared" si="1251"/>
        <v>0</v>
      </c>
      <c r="G8024" s="20">
        <f t="shared" si="1252"/>
        <v>1</v>
      </c>
      <c r="H8024" s="20">
        <f t="shared" si="1253"/>
        <v>24</v>
      </c>
      <c r="I8024" s="20">
        <f t="shared" si="1258"/>
        <v>3</v>
      </c>
      <c r="J8024" s="21">
        <f t="shared" si="1259"/>
        <v>39782</v>
      </c>
      <c r="K8024" s="21"/>
      <c r="L8024" s="21" t="str">
        <f t="shared" si="1254"/>
        <v>Sunday</v>
      </c>
      <c r="M8024" s="20">
        <f t="shared" si="1255"/>
        <v>11</v>
      </c>
      <c r="N8024" s="19">
        <v>3649.5</v>
      </c>
      <c r="O8024" s="4">
        <f>MATCH(N8024-1,'Supply Data'!$K$12:$K$17)+1</f>
        <v>4</v>
      </c>
      <c r="P8024">
        <f>INDEX('Supply Data'!$L$12:$L$17,'Demand Data'!O8024)</f>
        <v>50</v>
      </c>
      <c r="R8024" t="str">
        <f t="shared" si="1256"/>
        <v>30-Nov-08 Sunday 3</v>
      </c>
    </row>
    <row r="8025" spans="4:18" x14ac:dyDescent="0.35">
      <c r="D8025" s="21">
        <f t="shared" si="1257"/>
        <v>39782.124999980551</v>
      </c>
      <c r="E8025" s="21" t="b">
        <f t="shared" si="1250"/>
        <v>0</v>
      </c>
      <c r="F8025" s="21" t="b">
        <f t="shared" si="1251"/>
        <v>0</v>
      </c>
      <c r="G8025" s="20">
        <f t="shared" si="1252"/>
        <v>1</v>
      </c>
      <c r="H8025" s="20">
        <f t="shared" si="1253"/>
        <v>24</v>
      </c>
      <c r="I8025" s="20">
        <f t="shared" si="1258"/>
        <v>4</v>
      </c>
      <c r="J8025" s="21">
        <f t="shared" si="1259"/>
        <v>39782</v>
      </c>
      <c r="K8025" s="21"/>
      <c r="L8025" s="21" t="str">
        <f t="shared" si="1254"/>
        <v>Sunday</v>
      </c>
      <c r="M8025" s="20">
        <f t="shared" si="1255"/>
        <v>11</v>
      </c>
      <c r="N8025" s="19">
        <v>3625.5</v>
      </c>
      <c r="O8025" s="4">
        <f>MATCH(N8025-1,'Supply Data'!$K$12:$K$17)+1</f>
        <v>4</v>
      </c>
      <c r="P8025">
        <f>INDEX('Supply Data'!$L$12:$L$17,'Demand Data'!O8025)</f>
        <v>50</v>
      </c>
      <c r="R8025" t="str">
        <f t="shared" si="1256"/>
        <v>30-Nov-08 Sunday 4</v>
      </c>
    </row>
    <row r="8026" spans="4:18" x14ac:dyDescent="0.35">
      <c r="D8026" s="21">
        <f t="shared" si="1257"/>
        <v>39782.166666647216</v>
      </c>
      <c r="E8026" s="21" t="b">
        <f t="shared" si="1250"/>
        <v>0</v>
      </c>
      <c r="F8026" s="21" t="b">
        <f t="shared" si="1251"/>
        <v>0</v>
      </c>
      <c r="G8026" s="20">
        <f t="shared" si="1252"/>
        <v>1</v>
      </c>
      <c r="H8026" s="20">
        <f t="shared" si="1253"/>
        <v>24</v>
      </c>
      <c r="I8026" s="20">
        <f t="shared" si="1258"/>
        <v>5</v>
      </c>
      <c r="J8026" s="21">
        <f t="shared" si="1259"/>
        <v>39782</v>
      </c>
      <c r="K8026" s="21"/>
      <c r="L8026" s="21" t="str">
        <f t="shared" si="1254"/>
        <v>Sunday</v>
      </c>
      <c r="M8026" s="20">
        <f t="shared" si="1255"/>
        <v>11</v>
      </c>
      <c r="N8026" s="19">
        <v>3684</v>
      </c>
      <c r="O8026" s="4">
        <f>MATCH(N8026-1,'Supply Data'!$K$12:$K$17)+1</f>
        <v>4</v>
      </c>
      <c r="P8026">
        <f>INDEX('Supply Data'!$L$12:$L$17,'Demand Data'!O8026)</f>
        <v>50</v>
      </c>
      <c r="R8026" t="str">
        <f t="shared" si="1256"/>
        <v>30-Nov-08 Sunday 5</v>
      </c>
    </row>
    <row r="8027" spans="4:18" x14ac:dyDescent="0.35">
      <c r="D8027" s="21">
        <f t="shared" si="1257"/>
        <v>39782.20833331388</v>
      </c>
      <c r="E8027" s="21" t="b">
        <f t="shared" si="1250"/>
        <v>0</v>
      </c>
      <c r="F8027" s="21" t="b">
        <f t="shared" si="1251"/>
        <v>0</v>
      </c>
      <c r="G8027" s="20">
        <f t="shared" si="1252"/>
        <v>1</v>
      </c>
      <c r="H8027" s="20">
        <f t="shared" si="1253"/>
        <v>24</v>
      </c>
      <c r="I8027" s="20">
        <f t="shared" si="1258"/>
        <v>6</v>
      </c>
      <c r="J8027" s="21">
        <f t="shared" si="1259"/>
        <v>39782</v>
      </c>
      <c r="K8027" s="21"/>
      <c r="L8027" s="21" t="str">
        <f t="shared" si="1254"/>
        <v>Sunday</v>
      </c>
      <c r="M8027" s="20">
        <f t="shared" si="1255"/>
        <v>11</v>
      </c>
      <c r="N8027" s="19">
        <v>3658.5</v>
      </c>
      <c r="O8027" s="4">
        <f>MATCH(N8027-1,'Supply Data'!$K$12:$K$17)+1</f>
        <v>4</v>
      </c>
      <c r="P8027">
        <f>INDEX('Supply Data'!$L$12:$L$17,'Demand Data'!O8027)</f>
        <v>50</v>
      </c>
      <c r="R8027" t="str">
        <f t="shared" si="1256"/>
        <v>30-Nov-08 Sunday 6</v>
      </c>
    </row>
    <row r="8028" spans="4:18" x14ac:dyDescent="0.35">
      <c r="D8028" s="21">
        <f t="shared" si="1257"/>
        <v>39782.249999980544</v>
      </c>
      <c r="E8028" s="21" t="b">
        <f t="shared" si="1250"/>
        <v>0</v>
      </c>
      <c r="F8028" s="21" t="b">
        <f t="shared" si="1251"/>
        <v>0</v>
      </c>
      <c r="G8028" s="20">
        <f t="shared" si="1252"/>
        <v>1</v>
      </c>
      <c r="H8028" s="20">
        <f t="shared" si="1253"/>
        <v>24</v>
      </c>
      <c r="I8028" s="20">
        <f t="shared" si="1258"/>
        <v>7</v>
      </c>
      <c r="J8028" s="21">
        <f t="shared" si="1259"/>
        <v>39782</v>
      </c>
      <c r="K8028" s="21"/>
      <c r="L8028" s="21" t="str">
        <f t="shared" si="1254"/>
        <v>Sunday</v>
      </c>
      <c r="M8028" s="20">
        <f t="shared" si="1255"/>
        <v>11</v>
      </c>
      <c r="N8028" s="19">
        <v>3510</v>
      </c>
      <c r="O8028" s="4">
        <f>MATCH(N8028-1,'Supply Data'!$K$12:$K$17)+1</f>
        <v>3</v>
      </c>
      <c r="P8028">
        <f>INDEX('Supply Data'!$L$12:$L$17,'Demand Data'!O8028)</f>
        <v>23</v>
      </c>
      <c r="R8028" t="str">
        <f t="shared" si="1256"/>
        <v>30-Nov-08 Sunday 7</v>
      </c>
    </row>
    <row r="8029" spans="4:18" x14ac:dyDescent="0.35">
      <c r="D8029" s="21">
        <f t="shared" si="1257"/>
        <v>39782.291666647208</v>
      </c>
      <c r="E8029" s="21" t="b">
        <f t="shared" si="1250"/>
        <v>0</v>
      </c>
      <c r="F8029" s="21" t="b">
        <f t="shared" si="1251"/>
        <v>0</v>
      </c>
      <c r="G8029" s="20">
        <f t="shared" si="1252"/>
        <v>1</v>
      </c>
      <c r="H8029" s="20">
        <f t="shared" si="1253"/>
        <v>24</v>
      </c>
      <c r="I8029" s="20">
        <f t="shared" si="1258"/>
        <v>8</v>
      </c>
      <c r="J8029" s="21">
        <f t="shared" si="1259"/>
        <v>39782</v>
      </c>
      <c r="K8029" s="21"/>
      <c r="L8029" s="21" t="str">
        <f t="shared" si="1254"/>
        <v>Sunday</v>
      </c>
      <c r="M8029" s="20">
        <f t="shared" si="1255"/>
        <v>11</v>
      </c>
      <c r="N8029" s="19">
        <v>3774</v>
      </c>
      <c r="O8029" s="4">
        <f>MATCH(N8029-1,'Supply Data'!$K$12:$K$17)+1</f>
        <v>4</v>
      </c>
      <c r="P8029">
        <f>INDEX('Supply Data'!$L$12:$L$17,'Demand Data'!O8029)</f>
        <v>50</v>
      </c>
      <c r="R8029" t="str">
        <f t="shared" si="1256"/>
        <v>30-Nov-08 Sunday 8</v>
      </c>
    </row>
    <row r="8030" spans="4:18" x14ac:dyDescent="0.35">
      <c r="D8030" s="21">
        <f t="shared" si="1257"/>
        <v>39782.333333313873</v>
      </c>
      <c r="E8030" s="21" t="b">
        <f t="shared" si="1250"/>
        <v>0</v>
      </c>
      <c r="F8030" s="21" t="b">
        <f t="shared" si="1251"/>
        <v>0</v>
      </c>
      <c r="G8030" s="20">
        <f t="shared" si="1252"/>
        <v>1</v>
      </c>
      <c r="H8030" s="20">
        <f t="shared" si="1253"/>
        <v>24</v>
      </c>
      <c r="I8030" s="20">
        <f t="shared" si="1258"/>
        <v>9</v>
      </c>
      <c r="J8030" s="21">
        <f t="shared" si="1259"/>
        <v>39782</v>
      </c>
      <c r="K8030" s="21"/>
      <c r="L8030" s="21" t="str">
        <f t="shared" si="1254"/>
        <v>Sunday</v>
      </c>
      <c r="M8030" s="20">
        <f t="shared" si="1255"/>
        <v>11</v>
      </c>
      <c r="N8030" s="19">
        <v>4051.5</v>
      </c>
      <c r="O8030" s="4">
        <f>MATCH(N8030-1,'Supply Data'!$K$12:$K$17)+1</f>
        <v>4</v>
      </c>
      <c r="P8030">
        <f>INDEX('Supply Data'!$L$12:$L$17,'Demand Data'!O8030)</f>
        <v>50</v>
      </c>
      <c r="R8030" t="str">
        <f t="shared" si="1256"/>
        <v>30-Nov-08 Sunday 9</v>
      </c>
    </row>
    <row r="8031" spans="4:18" x14ac:dyDescent="0.35">
      <c r="D8031" s="21">
        <f t="shared" si="1257"/>
        <v>39782.374999980537</v>
      </c>
      <c r="E8031" s="21" t="b">
        <f t="shared" si="1250"/>
        <v>0</v>
      </c>
      <c r="F8031" s="21" t="b">
        <f t="shared" si="1251"/>
        <v>0</v>
      </c>
      <c r="G8031" s="20">
        <f t="shared" si="1252"/>
        <v>1</v>
      </c>
      <c r="H8031" s="20">
        <f t="shared" si="1253"/>
        <v>24</v>
      </c>
      <c r="I8031" s="20">
        <f t="shared" si="1258"/>
        <v>10</v>
      </c>
      <c r="J8031" s="21">
        <f t="shared" si="1259"/>
        <v>39782</v>
      </c>
      <c r="K8031" s="21"/>
      <c r="L8031" s="21" t="str">
        <f t="shared" si="1254"/>
        <v>Sunday</v>
      </c>
      <c r="M8031" s="20">
        <f t="shared" si="1255"/>
        <v>11</v>
      </c>
      <c r="N8031" s="19">
        <v>4425</v>
      </c>
      <c r="O8031" s="4">
        <f>MATCH(N8031-1,'Supply Data'!$K$12:$K$17)+1</f>
        <v>4</v>
      </c>
      <c r="P8031">
        <f>INDEX('Supply Data'!$L$12:$L$17,'Demand Data'!O8031)</f>
        <v>50</v>
      </c>
      <c r="R8031" t="str">
        <f t="shared" si="1256"/>
        <v>30-Nov-08 Sunday 10</v>
      </c>
    </row>
    <row r="8032" spans="4:18" x14ac:dyDescent="0.35">
      <c r="D8032" s="21">
        <f t="shared" si="1257"/>
        <v>39782.416666647201</v>
      </c>
      <c r="E8032" s="21" t="b">
        <f t="shared" si="1250"/>
        <v>0</v>
      </c>
      <c r="F8032" s="21" t="b">
        <f t="shared" si="1251"/>
        <v>0</v>
      </c>
      <c r="G8032" s="20">
        <f t="shared" si="1252"/>
        <v>1</v>
      </c>
      <c r="H8032" s="20">
        <f t="shared" si="1253"/>
        <v>24</v>
      </c>
      <c r="I8032" s="20">
        <f t="shared" si="1258"/>
        <v>11</v>
      </c>
      <c r="J8032" s="21">
        <f t="shared" si="1259"/>
        <v>39782</v>
      </c>
      <c r="K8032" s="21"/>
      <c r="L8032" s="21" t="str">
        <f t="shared" si="1254"/>
        <v>Sunday</v>
      </c>
      <c r="M8032" s="20">
        <f t="shared" si="1255"/>
        <v>11</v>
      </c>
      <c r="N8032" s="19">
        <v>4683</v>
      </c>
      <c r="O8032" s="4">
        <f>MATCH(N8032-1,'Supply Data'!$K$12:$K$17)+1</f>
        <v>4</v>
      </c>
      <c r="P8032">
        <f>INDEX('Supply Data'!$L$12:$L$17,'Demand Data'!O8032)</f>
        <v>50</v>
      </c>
      <c r="R8032" t="str">
        <f t="shared" si="1256"/>
        <v>30-Nov-08 Sunday 11</v>
      </c>
    </row>
    <row r="8033" spans="4:18" x14ac:dyDescent="0.35">
      <c r="D8033" s="21">
        <f t="shared" si="1257"/>
        <v>39782.458333313865</v>
      </c>
      <c r="E8033" s="21" t="b">
        <f t="shared" si="1250"/>
        <v>0</v>
      </c>
      <c r="F8033" s="21" t="b">
        <f t="shared" si="1251"/>
        <v>0</v>
      </c>
      <c r="G8033" s="20">
        <f t="shared" si="1252"/>
        <v>1</v>
      </c>
      <c r="H8033" s="20">
        <f t="shared" si="1253"/>
        <v>24</v>
      </c>
      <c r="I8033" s="20">
        <f t="shared" si="1258"/>
        <v>12</v>
      </c>
      <c r="J8033" s="21">
        <f t="shared" si="1259"/>
        <v>39782</v>
      </c>
      <c r="K8033" s="21"/>
      <c r="L8033" s="21" t="str">
        <f t="shared" si="1254"/>
        <v>Sunday</v>
      </c>
      <c r="M8033" s="20">
        <f t="shared" si="1255"/>
        <v>11</v>
      </c>
      <c r="N8033" s="19">
        <v>4594.5</v>
      </c>
      <c r="O8033" s="4">
        <f>MATCH(N8033-1,'Supply Data'!$K$12:$K$17)+1</f>
        <v>4</v>
      </c>
      <c r="P8033">
        <f>INDEX('Supply Data'!$L$12:$L$17,'Demand Data'!O8033)</f>
        <v>50</v>
      </c>
      <c r="R8033" t="str">
        <f t="shared" si="1256"/>
        <v>30-Nov-08 Sunday 12</v>
      </c>
    </row>
    <row r="8034" spans="4:18" x14ac:dyDescent="0.35">
      <c r="D8034" s="21">
        <f t="shared" si="1257"/>
        <v>39782.49999998053</v>
      </c>
      <c r="E8034" s="21" t="b">
        <f t="shared" si="1250"/>
        <v>0</v>
      </c>
      <c r="F8034" s="21" t="b">
        <f t="shared" si="1251"/>
        <v>0</v>
      </c>
      <c r="G8034" s="20">
        <f t="shared" si="1252"/>
        <v>1</v>
      </c>
      <c r="H8034" s="20">
        <f t="shared" si="1253"/>
        <v>24</v>
      </c>
      <c r="I8034" s="20">
        <f t="shared" si="1258"/>
        <v>13</v>
      </c>
      <c r="J8034" s="21">
        <f t="shared" si="1259"/>
        <v>39782</v>
      </c>
      <c r="K8034" s="21"/>
      <c r="L8034" s="21" t="str">
        <f t="shared" si="1254"/>
        <v>Sunday</v>
      </c>
      <c r="M8034" s="20">
        <f t="shared" si="1255"/>
        <v>11</v>
      </c>
      <c r="N8034" s="19">
        <v>4372.5</v>
      </c>
      <c r="O8034" s="4">
        <f>MATCH(N8034-1,'Supply Data'!$K$12:$K$17)+1</f>
        <v>4</v>
      </c>
      <c r="P8034">
        <f>INDEX('Supply Data'!$L$12:$L$17,'Demand Data'!O8034)</f>
        <v>50</v>
      </c>
      <c r="R8034" t="str">
        <f t="shared" si="1256"/>
        <v>30-Nov-08 Sunday 13</v>
      </c>
    </row>
    <row r="8035" spans="4:18" x14ac:dyDescent="0.35">
      <c r="D8035" s="21">
        <f t="shared" si="1257"/>
        <v>39782.541666647194</v>
      </c>
      <c r="E8035" s="21" t="b">
        <f t="shared" si="1250"/>
        <v>0</v>
      </c>
      <c r="F8035" s="21" t="b">
        <f t="shared" si="1251"/>
        <v>0</v>
      </c>
      <c r="G8035" s="20">
        <f t="shared" si="1252"/>
        <v>1</v>
      </c>
      <c r="H8035" s="20">
        <f t="shared" si="1253"/>
        <v>24</v>
      </c>
      <c r="I8035" s="20">
        <f t="shared" si="1258"/>
        <v>14</v>
      </c>
      <c r="J8035" s="21">
        <f t="shared" si="1259"/>
        <v>39782</v>
      </c>
      <c r="K8035" s="21"/>
      <c r="L8035" s="21" t="str">
        <f t="shared" si="1254"/>
        <v>Sunday</v>
      </c>
      <c r="M8035" s="20">
        <f t="shared" si="1255"/>
        <v>11</v>
      </c>
      <c r="N8035" s="19">
        <v>4426.5</v>
      </c>
      <c r="O8035" s="4">
        <f>MATCH(N8035-1,'Supply Data'!$K$12:$K$17)+1</f>
        <v>4</v>
      </c>
      <c r="P8035">
        <f>INDEX('Supply Data'!$L$12:$L$17,'Demand Data'!O8035)</f>
        <v>50</v>
      </c>
      <c r="R8035" t="str">
        <f t="shared" si="1256"/>
        <v>30-Nov-08 Sunday 14</v>
      </c>
    </row>
    <row r="8036" spans="4:18" x14ac:dyDescent="0.35">
      <c r="D8036" s="21">
        <f t="shared" si="1257"/>
        <v>39782.583333313858</v>
      </c>
      <c r="E8036" s="21" t="b">
        <f t="shared" si="1250"/>
        <v>0</v>
      </c>
      <c r="F8036" s="21" t="b">
        <f t="shared" si="1251"/>
        <v>0</v>
      </c>
      <c r="G8036" s="20">
        <f t="shared" si="1252"/>
        <v>1</v>
      </c>
      <c r="H8036" s="20">
        <f t="shared" si="1253"/>
        <v>24</v>
      </c>
      <c r="I8036" s="20">
        <f t="shared" si="1258"/>
        <v>15</v>
      </c>
      <c r="J8036" s="21">
        <f t="shared" si="1259"/>
        <v>39782</v>
      </c>
      <c r="K8036" s="21"/>
      <c r="L8036" s="21" t="str">
        <f t="shared" si="1254"/>
        <v>Sunday</v>
      </c>
      <c r="M8036" s="20">
        <f t="shared" si="1255"/>
        <v>11</v>
      </c>
      <c r="N8036" s="19">
        <v>4339.5</v>
      </c>
      <c r="O8036" s="4">
        <f>MATCH(N8036-1,'Supply Data'!$K$12:$K$17)+1</f>
        <v>4</v>
      </c>
      <c r="P8036">
        <f>INDEX('Supply Data'!$L$12:$L$17,'Demand Data'!O8036)</f>
        <v>50</v>
      </c>
      <c r="R8036" t="str">
        <f t="shared" si="1256"/>
        <v>30-Nov-08 Sunday 15</v>
      </c>
    </row>
    <row r="8037" spans="4:18" x14ac:dyDescent="0.35">
      <c r="D8037" s="21">
        <f t="shared" si="1257"/>
        <v>39782.624999980522</v>
      </c>
      <c r="E8037" s="21" t="b">
        <f t="shared" si="1250"/>
        <v>0</v>
      </c>
      <c r="F8037" s="21" t="b">
        <f t="shared" si="1251"/>
        <v>0</v>
      </c>
      <c r="G8037" s="20">
        <f t="shared" si="1252"/>
        <v>1</v>
      </c>
      <c r="H8037" s="20">
        <f t="shared" si="1253"/>
        <v>24</v>
      </c>
      <c r="I8037" s="20">
        <f t="shared" si="1258"/>
        <v>16</v>
      </c>
      <c r="J8037" s="21">
        <f t="shared" si="1259"/>
        <v>39782</v>
      </c>
      <c r="K8037" s="21"/>
      <c r="L8037" s="21" t="str">
        <f t="shared" si="1254"/>
        <v>Sunday</v>
      </c>
      <c r="M8037" s="20">
        <f t="shared" si="1255"/>
        <v>11</v>
      </c>
      <c r="N8037" s="19">
        <v>4179</v>
      </c>
      <c r="O8037" s="4">
        <f>MATCH(N8037-1,'Supply Data'!$K$12:$K$17)+1</f>
        <v>4</v>
      </c>
      <c r="P8037">
        <f>INDEX('Supply Data'!$L$12:$L$17,'Demand Data'!O8037)</f>
        <v>50</v>
      </c>
      <c r="R8037" t="str">
        <f t="shared" si="1256"/>
        <v>30-Nov-08 Sunday 16</v>
      </c>
    </row>
    <row r="8038" spans="4:18" x14ac:dyDescent="0.35">
      <c r="D8038" s="21">
        <f t="shared" si="1257"/>
        <v>39782.666666647187</v>
      </c>
      <c r="E8038" s="21" t="b">
        <f t="shared" si="1250"/>
        <v>0</v>
      </c>
      <c r="F8038" s="21" t="b">
        <f t="shared" si="1251"/>
        <v>0</v>
      </c>
      <c r="G8038" s="20">
        <f t="shared" si="1252"/>
        <v>1</v>
      </c>
      <c r="H8038" s="20">
        <f t="shared" si="1253"/>
        <v>24</v>
      </c>
      <c r="I8038" s="20">
        <f t="shared" si="1258"/>
        <v>17</v>
      </c>
      <c r="J8038" s="21">
        <f t="shared" si="1259"/>
        <v>39782</v>
      </c>
      <c r="K8038" s="21"/>
      <c r="L8038" s="21" t="str">
        <f t="shared" si="1254"/>
        <v>Sunday</v>
      </c>
      <c r="M8038" s="20">
        <f t="shared" si="1255"/>
        <v>11</v>
      </c>
      <c r="N8038" s="19">
        <v>4188</v>
      </c>
      <c r="O8038" s="4">
        <f>MATCH(N8038-1,'Supply Data'!$K$12:$K$17)+1</f>
        <v>4</v>
      </c>
      <c r="P8038">
        <f>INDEX('Supply Data'!$L$12:$L$17,'Demand Data'!O8038)</f>
        <v>50</v>
      </c>
      <c r="R8038" t="str">
        <f t="shared" si="1256"/>
        <v>30-Nov-08 Sunday 17</v>
      </c>
    </row>
    <row r="8039" spans="4:18" x14ac:dyDescent="0.35">
      <c r="D8039" s="21">
        <f t="shared" si="1257"/>
        <v>39782.708333313851</v>
      </c>
      <c r="E8039" s="21" t="b">
        <f t="shared" si="1250"/>
        <v>0</v>
      </c>
      <c r="F8039" s="21" t="b">
        <f t="shared" si="1251"/>
        <v>0</v>
      </c>
      <c r="G8039" s="20">
        <f t="shared" si="1252"/>
        <v>1</v>
      </c>
      <c r="H8039" s="20">
        <f t="shared" si="1253"/>
        <v>24</v>
      </c>
      <c r="I8039" s="20">
        <f t="shared" si="1258"/>
        <v>18</v>
      </c>
      <c r="J8039" s="21">
        <f t="shared" si="1259"/>
        <v>39782</v>
      </c>
      <c r="K8039" s="21"/>
      <c r="L8039" s="21" t="str">
        <f t="shared" si="1254"/>
        <v>Sunday</v>
      </c>
      <c r="M8039" s="20">
        <f t="shared" si="1255"/>
        <v>11</v>
      </c>
      <c r="N8039" s="19">
        <v>5235</v>
      </c>
      <c r="O8039" s="4">
        <f>MATCH(N8039-1,'Supply Data'!$K$12:$K$17)+1</f>
        <v>5</v>
      </c>
      <c r="P8039">
        <f>INDEX('Supply Data'!$L$12:$L$17,'Demand Data'!O8039)</f>
        <v>75</v>
      </c>
      <c r="R8039" t="str">
        <f t="shared" si="1256"/>
        <v>30-Nov-08 Sunday 18</v>
      </c>
    </row>
    <row r="8040" spans="4:18" x14ac:dyDescent="0.35">
      <c r="D8040" s="21">
        <f t="shared" si="1257"/>
        <v>39782.749999980515</v>
      </c>
      <c r="E8040" s="21" t="b">
        <f t="shared" si="1250"/>
        <v>0</v>
      </c>
      <c r="F8040" s="21" t="b">
        <f t="shared" si="1251"/>
        <v>0</v>
      </c>
      <c r="G8040" s="20">
        <f t="shared" si="1252"/>
        <v>1</v>
      </c>
      <c r="H8040" s="20">
        <f t="shared" si="1253"/>
        <v>24</v>
      </c>
      <c r="I8040" s="20">
        <f t="shared" si="1258"/>
        <v>19</v>
      </c>
      <c r="J8040" s="21">
        <f t="shared" si="1259"/>
        <v>39782</v>
      </c>
      <c r="K8040" s="21"/>
      <c r="L8040" s="21" t="str">
        <f t="shared" si="1254"/>
        <v>Sunday</v>
      </c>
      <c r="M8040" s="20">
        <f t="shared" si="1255"/>
        <v>11</v>
      </c>
      <c r="N8040" s="19">
        <v>5284.5</v>
      </c>
      <c r="O8040" s="4">
        <f>MATCH(N8040-1,'Supply Data'!$K$12:$K$17)+1</f>
        <v>5</v>
      </c>
      <c r="P8040">
        <f>INDEX('Supply Data'!$L$12:$L$17,'Demand Data'!O8040)</f>
        <v>75</v>
      </c>
      <c r="R8040" t="str">
        <f t="shared" si="1256"/>
        <v>30-Nov-08 Sunday 19</v>
      </c>
    </row>
    <row r="8041" spans="4:18" x14ac:dyDescent="0.35">
      <c r="D8041" s="21">
        <f t="shared" si="1257"/>
        <v>39782.791666647179</v>
      </c>
      <c r="E8041" s="21" t="b">
        <f t="shared" si="1250"/>
        <v>0</v>
      </c>
      <c r="F8041" s="21" t="b">
        <f t="shared" si="1251"/>
        <v>0</v>
      </c>
      <c r="G8041" s="20">
        <f t="shared" si="1252"/>
        <v>1</v>
      </c>
      <c r="H8041" s="20">
        <f t="shared" si="1253"/>
        <v>24</v>
      </c>
      <c r="I8041" s="20">
        <f t="shared" si="1258"/>
        <v>20</v>
      </c>
      <c r="J8041" s="21">
        <f t="shared" si="1259"/>
        <v>39782</v>
      </c>
      <c r="K8041" s="21"/>
      <c r="L8041" s="21" t="str">
        <f t="shared" si="1254"/>
        <v>Sunday</v>
      </c>
      <c r="M8041" s="20">
        <f t="shared" si="1255"/>
        <v>11</v>
      </c>
      <c r="N8041" s="19">
        <v>5076</v>
      </c>
      <c r="O8041" s="4">
        <f>MATCH(N8041-1,'Supply Data'!$K$12:$K$17)+1</f>
        <v>5</v>
      </c>
      <c r="P8041">
        <f>INDEX('Supply Data'!$L$12:$L$17,'Demand Data'!O8041)</f>
        <v>75</v>
      </c>
      <c r="R8041" t="str">
        <f t="shared" si="1256"/>
        <v>30-Nov-08 Sunday 20</v>
      </c>
    </row>
    <row r="8042" spans="4:18" x14ac:dyDescent="0.35">
      <c r="D8042" s="21">
        <f t="shared" si="1257"/>
        <v>39782.833333313843</v>
      </c>
      <c r="E8042" s="21" t="b">
        <f t="shared" si="1250"/>
        <v>0</v>
      </c>
      <c r="F8042" s="21" t="b">
        <f t="shared" si="1251"/>
        <v>0</v>
      </c>
      <c r="G8042" s="20">
        <f t="shared" si="1252"/>
        <v>1</v>
      </c>
      <c r="H8042" s="20">
        <f t="shared" si="1253"/>
        <v>24</v>
      </c>
      <c r="I8042" s="20">
        <f t="shared" si="1258"/>
        <v>21</v>
      </c>
      <c r="J8042" s="21">
        <f t="shared" si="1259"/>
        <v>39782</v>
      </c>
      <c r="K8042" s="21"/>
      <c r="L8042" s="21" t="str">
        <f t="shared" si="1254"/>
        <v>Sunday</v>
      </c>
      <c r="M8042" s="20">
        <f t="shared" si="1255"/>
        <v>11</v>
      </c>
      <c r="N8042" s="19">
        <v>4978.5</v>
      </c>
      <c r="O8042" s="4">
        <f>MATCH(N8042-1,'Supply Data'!$K$12:$K$17)+1</f>
        <v>5</v>
      </c>
      <c r="P8042">
        <f>INDEX('Supply Data'!$L$12:$L$17,'Demand Data'!O8042)</f>
        <v>75</v>
      </c>
      <c r="R8042" t="str">
        <f t="shared" si="1256"/>
        <v>30-Nov-08 Sunday 21</v>
      </c>
    </row>
    <row r="8043" spans="4:18" x14ac:dyDescent="0.35">
      <c r="D8043" s="21">
        <f t="shared" si="1257"/>
        <v>39782.874999980508</v>
      </c>
      <c r="E8043" s="21" t="b">
        <f t="shared" si="1250"/>
        <v>0</v>
      </c>
      <c r="F8043" s="21" t="b">
        <f t="shared" si="1251"/>
        <v>0</v>
      </c>
      <c r="G8043" s="20">
        <f t="shared" si="1252"/>
        <v>1</v>
      </c>
      <c r="H8043" s="20">
        <f t="shared" si="1253"/>
        <v>24</v>
      </c>
      <c r="I8043" s="20">
        <f t="shared" si="1258"/>
        <v>22</v>
      </c>
      <c r="J8043" s="21">
        <f t="shared" si="1259"/>
        <v>39782</v>
      </c>
      <c r="K8043" s="21"/>
      <c r="L8043" s="21" t="str">
        <f t="shared" si="1254"/>
        <v>Sunday</v>
      </c>
      <c r="M8043" s="20">
        <f t="shared" si="1255"/>
        <v>11</v>
      </c>
      <c r="N8043" s="19">
        <v>4578</v>
      </c>
      <c r="O8043" s="4">
        <f>MATCH(N8043-1,'Supply Data'!$K$12:$K$17)+1</f>
        <v>4</v>
      </c>
      <c r="P8043">
        <f>INDEX('Supply Data'!$L$12:$L$17,'Demand Data'!O8043)</f>
        <v>50</v>
      </c>
      <c r="R8043" t="str">
        <f t="shared" si="1256"/>
        <v>30-Nov-08 Sunday 22</v>
      </c>
    </row>
    <row r="8044" spans="4:18" x14ac:dyDescent="0.35">
      <c r="D8044" s="21">
        <f t="shared" si="1257"/>
        <v>39782.916666647172</v>
      </c>
      <c r="E8044" s="21" t="b">
        <f t="shared" si="1250"/>
        <v>0</v>
      </c>
      <c r="F8044" s="21" t="b">
        <f t="shared" si="1251"/>
        <v>0</v>
      </c>
      <c r="G8044" s="20">
        <f t="shared" si="1252"/>
        <v>1</v>
      </c>
      <c r="H8044" s="20">
        <f t="shared" si="1253"/>
        <v>24</v>
      </c>
      <c r="I8044" s="20">
        <f t="shared" si="1258"/>
        <v>23</v>
      </c>
      <c r="J8044" s="21">
        <f t="shared" si="1259"/>
        <v>39782</v>
      </c>
      <c r="K8044" s="21"/>
      <c r="L8044" s="21" t="str">
        <f t="shared" si="1254"/>
        <v>Sunday</v>
      </c>
      <c r="M8044" s="20">
        <f t="shared" si="1255"/>
        <v>11</v>
      </c>
      <c r="N8044" s="19">
        <v>4189.5</v>
      </c>
      <c r="O8044" s="4">
        <f>MATCH(N8044-1,'Supply Data'!$K$12:$K$17)+1</f>
        <v>4</v>
      </c>
      <c r="P8044">
        <f>INDEX('Supply Data'!$L$12:$L$17,'Demand Data'!O8044)</f>
        <v>50</v>
      </c>
      <c r="R8044" t="str">
        <f t="shared" si="1256"/>
        <v>30-Nov-08 Sunday 23</v>
      </c>
    </row>
    <row r="8045" spans="4:18" x14ac:dyDescent="0.35">
      <c r="D8045" s="21">
        <f t="shared" si="1257"/>
        <v>39782.958333313836</v>
      </c>
      <c r="E8045" s="21" t="b">
        <f t="shared" si="1250"/>
        <v>0</v>
      </c>
      <c r="F8045" s="21" t="b">
        <f t="shared" si="1251"/>
        <v>0</v>
      </c>
      <c r="G8045" s="20">
        <f t="shared" si="1252"/>
        <v>1</v>
      </c>
      <c r="H8045" s="20">
        <f t="shared" si="1253"/>
        <v>24</v>
      </c>
      <c r="I8045" s="20">
        <f t="shared" si="1258"/>
        <v>24</v>
      </c>
      <c r="J8045" s="21">
        <f t="shared" si="1259"/>
        <v>39782</v>
      </c>
      <c r="K8045" s="21"/>
      <c r="L8045" s="21" t="str">
        <f t="shared" si="1254"/>
        <v>Sunday</v>
      </c>
      <c r="M8045" s="20">
        <f t="shared" si="1255"/>
        <v>11</v>
      </c>
      <c r="N8045" s="19">
        <v>3952.5</v>
      </c>
      <c r="O8045" s="4">
        <f>MATCH(N8045-1,'Supply Data'!$K$12:$K$17)+1</f>
        <v>4</v>
      </c>
      <c r="P8045">
        <f>INDEX('Supply Data'!$L$12:$L$17,'Demand Data'!O8045)</f>
        <v>50</v>
      </c>
      <c r="R8045" t="str">
        <f t="shared" si="1256"/>
        <v>30-Nov-08 Sunday 24</v>
      </c>
    </row>
    <row r="8046" spans="4:18" x14ac:dyDescent="0.35">
      <c r="D8046" s="21">
        <f t="shared" si="1257"/>
        <v>39782.9999999805</v>
      </c>
      <c r="E8046" s="21" t="b">
        <f t="shared" si="1250"/>
        <v>0</v>
      </c>
      <c r="F8046" s="21" t="b">
        <f t="shared" si="1251"/>
        <v>0</v>
      </c>
      <c r="G8046" s="20">
        <f t="shared" si="1252"/>
        <v>1</v>
      </c>
      <c r="H8046" s="20">
        <f t="shared" si="1253"/>
        <v>24</v>
      </c>
      <c r="I8046" s="20">
        <f t="shared" si="1258"/>
        <v>1</v>
      </c>
      <c r="J8046" s="21">
        <f t="shared" si="1259"/>
        <v>39783</v>
      </c>
      <c r="K8046" s="21"/>
      <c r="L8046" s="21" t="str">
        <f t="shared" si="1254"/>
        <v>Monday</v>
      </c>
      <c r="M8046" s="20">
        <f t="shared" si="1255"/>
        <v>12</v>
      </c>
      <c r="N8046" s="19">
        <v>3619.5</v>
      </c>
      <c r="O8046" s="4">
        <f>MATCH(N8046-1,'Supply Data'!$K$12:$K$17)+1</f>
        <v>4</v>
      </c>
      <c r="P8046">
        <f>INDEX('Supply Data'!$L$12:$L$17,'Demand Data'!O8046)</f>
        <v>50</v>
      </c>
      <c r="R8046" t="str">
        <f t="shared" si="1256"/>
        <v>01-Dec-08 Monday 1</v>
      </c>
    </row>
    <row r="8047" spans="4:18" x14ac:dyDescent="0.35">
      <c r="D8047" s="21">
        <f t="shared" si="1257"/>
        <v>39783.041666647165</v>
      </c>
      <c r="E8047" s="21" t="b">
        <f t="shared" si="1250"/>
        <v>0</v>
      </c>
      <c r="F8047" s="21" t="b">
        <f t="shared" si="1251"/>
        <v>0</v>
      </c>
      <c r="G8047" s="20">
        <f t="shared" si="1252"/>
        <v>1</v>
      </c>
      <c r="H8047" s="20">
        <f t="shared" si="1253"/>
        <v>24</v>
      </c>
      <c r="I8047" s="20">
        <f t="shared" si="1258"/>
        <v>2</v>
      </c>
      <c r="J8047" s="21">
        <f t="shared" si="1259"/>
        <v>39783</v>
      </c>
      <c r="K8047" s="21"/>
      <c r="L8047" s="21" t="str">
        <f t="shared" si="1254"/>
        <v>Monday</v>
      </c>
      <c r="M8047" s="20">
        <f t="shared" si="1255"/>
        <v>12</v>
      </c>
      <c r="N8047" s="19">
        <v>3568.5</v>
      </c>
      <c r="O8047" s="4">
        <f>MATCH(N8047-1,'Supply Data'!$K$12:$K$17)+1</f>
        <v>3</v>
      </c>
      <c r="P8047">
        <f>INDEX('Supply Data'!$L$12:$L$17,'Demand Data'!O8047)</f>
        <v>23</v>
      </c>
      <c r="R8047" t="str">
        <f t="shared" si="1256"/>
        <v>01-Dec-08 Monday 2</v>
      </c>
    </row>
    <row r="8048" spans="4:18" x14ac:dyDescent="0.35">
      <c r="D8048" s="21">
        <f t="shared" si="1257"/>
        <v>39783.083333313829</v>
      </c>
      <c r="E8048" s="21" t="b">
        <f t="shared" si="1250"/>
        <v>0</v>
      </c>
      <c r="F8048" s="21" t="b">
        <f t="shared" si="1251"/>
        <v>0</v>
      </c>
      <c r="G8048" s="20">
        <f t="shared" si="1252"/>
        <v>1</v>
      </c>
      <c r="H8048" s="20">
        <f t="shared" si="1253"/>
        <v>24</v>
      </c>
      <c r="I8048" s="20">
        <f t="shared" si="1258"/>
        <v>3</v>
      </c>
      <c r="J8048" s="21">
        <f t="shared" si="1259"/>
        <v>39783</v>
      </c>
      <c r="K8048" s="21"/>
      <c r="L8048" s="21" t="str">
        <f t="shared" si="1254"/>
        <v>Monday</v>
      </c>
      <c r="M8048" s="20">
        <f t="shared" si="1255"/>
        <v>12</v>
      </c>
      <c r="N8048" s="19">
        <v>3541.5</v>
      </c>
      <c r="O8048" s="4">
        <f>MATCH(N8048-1,'Supply Data'!$K$12:$K$17)+1</f>
        <v>3</v>
      </c>
      <c r="P8048">
        <f>INDEX('Supply Data'!$L$12:$L$17,'Demand Data'!O8048)</f>
        <v>23</v>
      </c>
      <c r="R8048" t="str">
        <f t="shared" si="1256"/>
        <v>01-Dec-08 Monday 3</v>
      </c>
    </row>
    <row r="8049" spans="4:18" x14ac:dyDescent="0.35">
      <c r="D8049" s="21">
        <f t="shared" si="1257"/>
        <v>39783.124999980493</v>
      </c>
      <c r="E8049" s="21" t="b">
        <f t="shared" si="1250"/>
        <v>0</v>
      </c>
      <c r="F8049" s="21" t="b">
        <f t="shared" si="1251"/>
        <v>0</v>
      </c>
      <c r="G8049" s="20">
        <f t="shared" si="1252"/>
        <v>1</v>
      </c>
      <c r="H8049" s="20">
        <f t="shared" si="1253"/>
        <v>24</v>
      </c>
      <c r="I8049" s="20">
        <f t="shared" si="1258"/>
        <v>4</v>
      </c>
      <c r="J8049" s="21">
        <f t="shared" si="1259"/>
        <v>39783</v>
      </c>
      <c r="K8049" s="21"/>
      <c r="L8049" s="21" t="str">
        <f t="shared" si="1254"/>
        <v>Monday</v>
      </c>
      <c r="M8049" s="20">
        <f t="shared" si="1255"/>
        <v>12</v>
      </c>
      <c r="N8049" s="19">
        <v>3463.5</v>
      </c>
      <c r="O8049" s="4">
        <f>MATCH(N8049-1,'Supply Data'!$K$12:$K$17)+1</f>
        <v>3</v>
      </c>
      <c r="P8049">
        <f>INDEX('Supply Data'!$L$12:$L$17,'Demand Data'!O8049)</f>
        <v>23</v>
      </c>
      <c r="R8049" t="str">
        <f t="shared" si="1256"/>
        <v>01-Dec-08 Monday 4</v>
      </c>
    </row>
    <row r="8050" spans="4:18" x14ac:dyDescent="0.35">
      <c r="D8050" s="21">
        <f t="shared" si="1257"/>
        <v>39783.166666647157</v>
      </c>
      <c r="E8050" s="21" t="b">
        <f t="shared" si="1250"/>
        <v>0</v>
      </c>
      <c r="F8050" s="21" t="b">
        <f t="shared" si="1251"/>
        <v>0</v>
      </c>
      <c r="G8050" s="20">
        <f t="shared" si="1252"/>
        <v>1</v>
      </c>
      <c r="H8050" s="20">
        <f t="shared" si="1253"/>
        <v>24</v>
      </c>
      <c r="I8050" s="20">
        <f t="shared" si="1258"/>
        <v>5</v>
      </c>
      <c r="J8050" s="21">
        <f t="shared" si="1259"/>
        <v>39783</v>
      </c>
      <c r="K8050" s="21"/>
      <c r="L8050" s="21" t="str">
        <f t="shared" si="1254"/>
        <v>Monday</v>
      </c>
      <c r="M8050" s="20">
        <f t="shared" si="1255"/>
        <v>12</v>
      </c>
      <c r="N8050" s="19">
        <v>3589.5</v>
      </c>
      <c r="O8050" s="4">
        <f>MATCH(N8050-1,'Supply Data'!$K$12:$K$17)+1</f>
        <v>3</v>
      </c>
      <c r="P8050">
        <f>INDEX('Supply Data'!$L$12:$L$17,'Demand Data'!O8050)</f>
        <v>23</v>
      </c>
      <c r="R8050" t="str">
        <f t="shared" si="1256"/>
        <v>01-Dec-08 Monday 5</v>
      </c>
    </row>
    <row r="8051" spans="4:18" x14ac:dyDescent="0.35">
      <c r="D8051" s="21">
        <f t="shared" si="1257"/>
        <v>39783.208333313822</v>
      </c>
      <c r="E8051" s="21" t="b">
        <f t="shared" si="1250"/>
        <v>0</v>
      </c>
      <c r="F8051" s="21" t="b">
        <f t="shared" si="1251"/>
        <v>0</v>
      </c>
      <c r="G8051" s="20">
        <f t="shared" si="1252"/>
        <v>1</v>
      </c>
      <c r="H8051" s="20">
        <f t="shared" si="1253"/>
        <v>24</v>
      </c>
      <c r="I8051" s="20">
        <f t="shared" si="1258"/>
        <v>6</v>
      </c>
      <c r="J8051" s="21">
        <f t="shared" si="1259"/>
        <v>39783</v>
      </c>
      <c r="K8051" s="21"/>
      <c r="L8051" s="21" t="str">
        <f t="shared" si="1254"/>
        <v>Monday</v>
      </c>
      <c r="M8051" s="20">
        <f t="shared" si="1255"/>
        <v>12</v>
      </c>
      <c r="N8051" s="19">
        <v>3601.5</v>
      </c>
      <c r="O8051" s="4">
        <f>MATCH(N8051-1,'Supply Data'!$K$12:$K$17)+1</f>
        <v>4</v>
      </c>
      <c r="P8051">
        <f>INDEX('Supply Data'!$L$12:$L$17,'Demand Data'!O8051)</f>
        <v>50</v>
      </c>
      <c r="R8051" t="str">
        <f t="shared" si="1256"/>
        <v>01-Dec-08 Monday 6</v>
      </c>
    </row>
    <row r="8052" spans="4:18" x14ac:dyDescent="0.35">
      <c r="D8052" s="21">
        <f t="shared" si="1257"/>
        <v>39783.249999980486</v>
      </c>
      <c r="E8052" s="21" t="b">
        <f t="shared" si="1250"/>
        <v>0</v>
      </c>
      <c r="F8052" s="21" t="b">
        <f t="shared" si="1251"/>
        <v>0</v>
      </c>
      <c r="G8052" s="20">
        <f t="shared" si="1252"/>
        <v>1</v>
      </c>
      <c r="H8052" s="20">
        <f t="shared" si="1253"/>
        <v>24</v>
      </c>
      <c r="I8052" s="20">
        <f t="shared" si="1258"/>
        <v>7</v>
      </c>
      <c r="J8052" s="21">
        <f t="shared" si="1259"/>
        <v>39783</v>
      </c>
      <c r="K8052" s="21"/>
      <c r="L8052" s="21" t="str">
        <f t="shared" si="1254"/>
        <v>Monday</v>
      </c>
      <c r="M8052" s="20">
        <f t="shared" si="1255"/>
        <v>12</v>
      </c>
      <c r="N8052" s="19">
        <v>3318</v>
      </c>
      <c r="O8052" s="4">
        <f>MATCH(N8052-1,'Supply Data'!$K$12:$K$17)+1</f>
        <v>3</v>
      </c>
      <c r="P8052">
        <f>INDEX('Supply Data'!$L$12:$L$17,'Demand Data'!O8052)</f>
        <v>23</v>
      </c>
      <c r="R8052" t="str">
        <f t="shared" si="1256"/>
        <v>01-Dec-08 Monday 7</v>
      </c>
    </row>
    <row r="8053" spans="4:18" x14ac:dyDescent="0.35">
      <c r="D8053" s="21">
        <f t="shared" si="1257"/>
        <v>39783.29166664715</v>
      </c>
      <c r="E8053" s="21" t="b">
        <f t="shared" si="1250"/>
        <v>0</v>
      </c>
      <c r="F8053" s="21" t="b">
        <f t="shared" si="1251"/>
        <v>0</v>
      </c>
      <c r="G8053" s="20">
        <f t="shared" si="1252"/>
        <v>1</v>
      </c>
      <c r="H8053" s="20">
        <f t="shared" si="1253"/>
        <v>24</v>
      </c>
      <c r="I8053" s="20">
        <f t="shared" si="1258"/>
        <v>8</v>
      </c>
      <c r="J8053" s="21">
        <f t="shared" si="1259"/>
        <v>39783</v>
      </c>
      <c r="K8053" s="21"/>
      <c r="L8053" s="21" t="str">
        <f t="shared" si="1254"/>
        <v>Monday</v>
      </c>
      <c r="M8053" s="20">
        <f t="shared" si="1255"/>
        <v>12</v>
      </c>
      <c r="N8053" s="19">
        <v>3399</v>
      </c>
      <c r="O8053" s="4">
        <f>MATCH(N8053-1,'Supply Data'!$K$12:$K$17)+1</f>
        <v>3</v>
      </c>
      <c r="P8053">
        <f>INDEX('Supply Data'!$L$12:$L$17,'Demand Data'!O8053)</f>
        <v>23</v>
      </c>
      <c r="R8053" t="str">
        <f t="shared" si="1256"/>
        <v>01-Dec-08 Monday 8</v>
      </c>
    </row>
    <row r="8054" spans="4:18" x14ac:dyDescent="0.35">
      <c r="D8054" s="21">
        <f t="shared" si="1257"/>
        <v>39783.333333313814</v>
      </c>
      <c r="E8054" s="21" t="b">
        <f t="shared" si="1250"/>
        <v>0</v>
      </c>
      <c r="F8054" s="21" t="b">
        <f t="shared" si="1251"/>
        <v>0</v>
      </c>
      <c r="G8054" s="20">
        <f t="shared" si="1252"/>
        <v>1</v>
      </c>
      <c r="H8054" s="20">
        <f t="shared" si="1253"/>
        <v>24</v>
      </c>
      <c r="I8054" s="20">
        <f t="shared" si="1258"/>
        <v>9</v>
      </c>
      <c r="J8054" s="21">
        <f t="shared" si="1259"/>
        <v>39783</v>
      </c>
      <c r="K8054" s="21"/>
      <c r="L8054" s="21" t="str">
        <f t="shared" si="1254"/>
        <v>Monday</v>
      </c>
      <c r="M8054" s="20">
        <f t="shared" si="1255"/>
        <v>12</v>
      </c>
      <c r="N8054" s="19">
        <v>3412.5</v>
      </c>
      <c r="O8054" s="4">
        <f>MATCH(N8054-1,'Supply Data'!$K$12:$K$17)+1</f>
        <v>3</v>
      </c>
      <c r="P8054">
        <f>INDEX('Supply Data'!$L$12:$L$17,'Demand Data'!O8054)</f>
        <v>23</v>
      </c>
      <c r="R8054" t="str">
        <f t="shared" si="1256"/>
        <v>01-Dec-08 Monday 9</v>
      </c>
    </row>
    <row r="8055" spans="4:18" x14ac:dyDescent="0.35">
      <c r="D8055" s="21">
        <f t="shared" si="1257"/>
        <v>39783.374999980479</v>
      </c>
      <c r="E8055" s="21" t="b">
        <f t="shared" si="1250"/>
        <v>0</v>
      </c>
      <c r="F8055" s="21" t="b">
        <f t="shared" si="1251"/>
        <v>0</v>
      </c>
      <c r="G8055" s="20">
        <f t="shared" si="1252"/>
        <v>1</v>
      </c>
      <c r="H8055" s="20">
        <f t="shared" si="1253"/>
        <v>24</v>
      </c>
      <c r="I8055" s="20">
        <f t="shared" si="1258"/>
        <v>10</v>
      </c>
      <c r="J8055" s="21">
        <f t="shared" si="1259"/>
        <v>39783</v>
      </c>
      <c r="K8055" s="21"/>
      <c r="L8055" s="21" t="str">
        <f t="shared" si="1254"/>
        <v>Monday</v>
      </c>
      <c r="M8055" s="20">
        <f t="shared" si="1255"/>
        <v>12</v>
      </c>
      <c r="N8055" s="19">
        <v>3607.5</v>
      </c>
      <c r="O8055" s="4">
        <f>MATCH(N8055-1,'Supply Data'!$K$12:$K$17)+1</f>
        <v>4</v>
      </c>
      <c r="P8055">
        <f>INDEX('Supply Data'!$L$12:$L$17,'Demand Data'!O8055)</f>
        <v>50</v>
      </c>
      <c r="R8055" t="str">
        <f t="shared" si="1256"/>
        <v>01-Dec-08 Monday 10</v>
      </c>
    </row>
    <row r="8056" spans="4:18" x14ac:dyDescent="0.35">
      <c r="D8056" s="21">
        <f t="shared" si="1257"/>
        <v>39783.416666647143</v>
      </c>
      <c r="E8056" s="21" t="b">
        <f t="shared" si="1250"/>
        <v>0</v>
      </c>
      <c r="F8056" s="21" t="b">
        <f t="shared" si="1251"/>
        <v>0</v>
      </c>
      <c r="G8056" s="20">
        <f t="shared" si="1252"/>
        <v>1</v>
      </c>
      <c r="H8056" s="20">
        <f t="shared" si="1253"/>
        <v>24</v>
      </c>
      <c r="I8056" s="20">
        <f t="shared" si="1258"/>
        <v>11</v>
      </c>
      <c r="J8056" s="21">
        <f t="shared" si="1259"/>
        <v>39783</v>
      </c>
      <c r="K8056" s="21"/>
      <c r="L8056" s="21" t="str">
        <f t="shared" si="1254"/>
        <v>Monday</v>
      </c>
      <c r="M8056" s="20">
        <f t="shared" si="1255"/>
        <v>12</v>
      </c>
      <c r="N8056" s="19">
        <v>3852</v>
      </c>
      <c r="O8056" s="4">
        <f>MATCH(N8056-1,'Supply Data'!$K$12:$K$17)+1</f>
        <v>4</v>
      </c>
      <c r="P8056">
        <f>INDEX('Supply Data'!$L$12:$L$17,'Demand Data'!O8056)</f>
        <v>50</v>
      </c>
      <c r="R8056" t="str">
        <f t="shared" si="1256"/>
        <v>01-Dec-08 Monday 11</v>
      </c>
    </row>
    <row r="8057" spans="4:18" x14ac:dyDescent="0.35">
      <c r="D8057" s="21">
        <f t="shared" si="1257"/>
        <v>39783.458333313807</v>
      </c>
      <c r="E8057" s="21" t="b">
        <f t="shared" si="1250"/>
        <v>0</v>
      </c>
      <c r="F8057" s="21" t="b">
        <f t="shared" si="1251"/>
        <v>0</v>
      </c>
      <c r="G8057" s="20">
        <f t="shared" si="1252"/>
        <v>1</v>
      </c>
      <c r="H8057" s="20">
        <f t="shared" si="1253"/>
        <v>24</v>
      </c>
      <c r="I8057" s="20">
        <f t="shared" si="1258"/>
        <v>12</v>
      </c>
      <c r="J8057" s="21">
        <f t="shared" si="1259"/>
        <v>39783</v>
      </c>
      <c r="K8057" s="21"/>
      <c r="L8057" s="21" t="str">
        <f t="shared" si="1254"/>
        <v>Monday</v>
      </c>
      <c r="M8057" s="20">
        <f t="shared" si="1255"/>
        <v>12</v>
      </c>
      <c r="N8057" s="19">
        <v>3751.5</v>
      </c>
      <c r="O8057" s="4">
        <f>MATCH(N8057-1,'Supply Data'!$K$12:$K$17)+1</f>
        <v>4</v>
      </c>
      <c r="P8057">
        <f>INDEX('Supply Data'!$L$12:$L$17,'Demand Data'!O8057)</f>
        <v>50</v>
      </c>
      <c r="R8057" t="str">
        <f t="shared" si="1256"/>
        <v>01-Dec-08 Monday 12</v>
      </c>
    </row>
    <row r="8058" spans="4:18" x14ac:dyDescent="0.35">
      <c r="D8058" s="21">
        <f t="shared" si="1257"/>
        <v>39783.499999980471</v>
      </c>
      <c r="E8058" s="21" t="b">
        <f t="shared" si="1250"/>
        <v>0</v>
      </c>
      <c r="F8058" s="21" t="b">
        <f t="shared" si="1251"/>
        <v>0</v>
      </c>
      <c r="G8058" s="20">
        <f t="shared" si="1252"/>
        <v>1</v>
      </c>
      <c r="H8058" s="20">
        <f t="shared" si="1253"/>
        <v>24</v>
      </c>
      <c r="I8058" s="20">
        <f t="shared" si="1258"/>
        <v>13</v>
      </c>
      <c r="J8058" s="21">
        <f t="shared" si="1259"/>
        <v>39783</v>
      </c>
      <c r="K8058" s="21"/>
      <c r="L8058" s="21" t="str">
        <f t="shared" si="1254"/>
        <v>Monday</v>
      </c>
      <c r="M8058" s="20">
        <f t="shared" si="1255"/>
        <v>12</v>
      </c>
      <c r="N8058" s="19">
        <v>3759</v>
      </c>
      <c r="O8058" s="4">
        <f>MATCH(N8058-1,'Supply Data'!$K$12:$K$17)+1</f>
        <v>4</v>
      </c>
      <c r="P8058">
        <f>INDEX('Supply Data'!$L$12:$L$17,'Demand Data'!O8058)</f>
        <v>50</v>
      </c>
      <c r="R8058" t="str">
        <f t="shared" si="1256"/>
        <v>01-Dec-08 Monday 13</v>
      </c>
    </row>
    <row r="8059" spans="4:18" x14ac:dyDescent="0.35">
      <c r="D8059" s="21">
        <f t="shared" si="1257"/>
        <v>39783.541666647136</v>
      </c>
      <c r="E8059" s="21" t="b">
        <f t="shared" si="1250"/>
        <v>0</v>
      </c>
      <c r="F8059" s="21" t="b">
        <f t="shared" si="1251"/>
        <v>0</v>
      </c>
      <c r="G8059" s="20">
        <f t="shared" si="1252"/>
        <v>1</v>
      </c>
      <c r="H8059" s="20">
        <f t="shared" si="1253"/>
        <v>24</v>
      </c>
      <c r="I8059" s="20">
        <f t="shared" si="1258"/>
        <v>14</v>
      </c>
      <c r="J8059" s="21">
        <f t="shared" si="1259"/>
        <v>39783</v>
      </c>
      <c r="K8059" s="21"/>
      <c r="L8059" s="21" t="str">
        <f t="shared" si="1254"/>
        <v>Monday</v>
      </c>
      <c r="M8059" s="20">
        <f t="shared" si="1255"/>
        <v>12</v>
      </c>
      <c r="N8059" s="19">
        <v>3772.5</v>
      </c>
      <c r="O8059" s="4">
        <f>MATCH(N8059-1,'Supply Data'!$K$12:$K$17)+1</f>
        <v>4</v>
      </c>
      <c r="P8059">
        <f>INDEX('Supply Data'!$L$12:$L$17,'Demand Data'!O8059)</f>
        <v>50</v>
      </c>
      <c r="R8059" t="str">
        <f t="shared" si="1256"/>
        <v>01-Dec-08 Monday 14</v>
      </c>
    </row>
    <row r="8060" spans="4:18" x14ac:dyDescent="0.35">
      <c r="D8060" s="21">
        <f t="shared" si="1257"/>
        <v>39783.5833333138</v>
      </c>
      <c r="E8060" s="21" t="b">
        <f t="shared" si="1250"/>
        <v>0</v>
      </c>
      <c r="F8060" s="21" t="b">
        <f t="shared" si="1251"/>
        <v>0</v>
      </c>
      <c r="G8060" s="20">
        <f t="shared" si="1252"/>
        <v>1</v>
      </c>
      <c r="H8060" s="20">
        <f t="shared" si="1253"/>
        <v>24</v>
      </c>
      <c r="I8060" s="20">
        <f t="shared" si="1258"/>
        <v>15</v>
      </c>
      <c r="J8060" s="21">
        <f t="shared" si="1259"/>
        <v>39783</v>
      </c>
      <c r="K8060" s="21"/>
      <c r="L8060" s="21" t="str">
        <f t="shared" si="1254"/>
        <v>Monday</v>
      </c>
      <c r="M8060" s="20">
        <f t="shared" si="1255"/>
        <v>12</v>
      </c>
      <c r="N8060" s="19">
        <v>3775.5</v>
      </c>
      <c r="O8060" s="4">
        <f>MATCH(N8060-1,'Supply Data'!$K$12:$K$17)+1</f>
        <v>4</v>
      </c>
      <c r="P8060">
        <f>INDEX('Supply Data'!$L$12:$L$17,'Demand Data'!O8060)</f>
        <v>50</v>
      </c>
      <c r="R8060" t="str">
        <f t="shared" si="1256"/>
        <v>01-Dec-08 Monday 15</v>
      </c>
    </row>
    <row r="8061" spans="4:18" x14ac:dyDescent="0.35">
      <c r="D8061" s="21">
        <f t="shared" si="1257"/>
        <v>39783.624999980464</v>
      </c>
      <c r="E8061" s="21" t="b">
        <f t="shared" si="1250"/>
        <v>0</v>
      </c>
      <c r="F8061" s="21" t="b">
        <f t="shared" si="1251"/>
        <v>0</v>
      </c>
      <c r="G8061" s="20">
        <f t="shared" si="1252"/>
        <v>1</v>
      </c>
      <c r="H8061" s="20">
        <f t="shared" si="1253"/>
        <v>24</v>
      </c>
      <c r="I8061" s="20">
        <f t="shared" si="1258"/>
        <v>16</v>
      </c>
      <c r="J8061" s="21">
        <f t="shared" si="1259"/>
        <v>39783</v>
      </c>
      <c r="K8061" s="21"/>
      <c r="L8061" s="21" t="str">
        <f t="shared" si="1254"/>
        <v>Monday</v>
      </c>
      <c r="M8061" s="20">
        <f t="shared" si="1255"/>
        <v>12</v>
      </c>
      <c r="N8061" s="19">
        <v>3646.5</v>
      </c>
      <c r="O8061" s="4">
        <f>MATCH(N8061-1,'Supply Data'!$K$12:$K$17)+1</f>
        <v>4</v>
      </c>
      <c r="P8061">
        <f>INDEX('Supply Data'!$L$12:$L$17,'Demand Data'!O8061)</f>
        <v>50</v>
      </c>
      <c r="R8061" t="str">
        <f t="shared" si="1256"/>
        <v>01-Dec-08 Monday 16</v>
      </c>
    </row>
    <row r="8062" spans="4:18" x14ac:dyDescent="0.35">
      <c r="D8062" s="21">
        <f t="shared" si="1257"/>
        <v>39783.666666647128</v>
      </c>
      <c r="E8062" s="21" t="b">
        <f t="shared" si="1250"/>
        <v>0</v>
      </c>
      <c r="F8062" s="21" t="b">
        <f t="shared" si="1251"/>
        <v>0</v>
      </c>
      <c r="G8062" s="20">
        <f t="shared" si="1252"/>
        <v>1</v>
      </c>
      <c r="H8062" s="20">
        <f t="shared" si="1253"/>
        <v>24</v>
      </c>
      <c r="I8062" s="20">
        <f t="shared" si="1258"/>
        <v>17</v>
      </c>
      <c r="J8062" s="21">
        <f t="shared" si="1259"/>
        <v>39783</v>
      </c>
      <c r="K8062" s="21"/>
      <c r="L8062" s="21" t="str">
        <f t="shared" si="1254"/>
        <v>Monday</v>
      </c>
      <c r="M8062" s="20">
        <f t="shared" si="1255"/>
        <v>12</v>
      </c>
      <c r="N8062" s="19">
        <v>3802.5</v>
      </c>
      <c r="O8062" s="4">
        <f>MATCH(N8062-1,'Supply Data'!$K$12:$K$17)+1</f>
        <v>4</v>
      </c>
      <c r="P8062">
        <f>INDEX('Supply Data'!$L$12:$L$17,'Demand Data'!O8062)</f>
        <v>50</v>
      </c>
      <c r="R8062" t="str">
        <f t="shared" si="1256"/>
        <v>01-Dec-08 Monday 17</v>
      </c>
    </row>
    <row r="8063" spans="4:18" x14ac:dyDescent="0.35">
      <c r="D8063" s="21">
        <f t="shared" si="1257"/>
        <v>39783.708333313793</v>
      </c>
      <c r="E8063" s="21" t="b">
        <f t="shared" si="1250"/>
        <v>0</v>
      </c>
      <c r="F8063" s="21" t="b">
        <f t="shared" si="1251"/>
        <v>0</v>
      </c>
      <c r="G8063" s="20">
        <f t="shared" si="1252"/>
        <v>1</v>
      </c>
      <c r="H8063" s="20">
        <f t="shared" si="1253"/>
        <v>24</v>
      </c>
      <c r="I8063" s="20">
        <f t="shared" si="1258"/>
        <v>18</v>
      </c>
      <c r="J8063" s="21">
        <f t="shared" si="1259"/>
        <v>39783</v>
      </c>
      <c r="K8063" s="21"/>
      <c r="L8063" s="21" t="str">
        <f t="shared" si="1254"/>
        <v>Monday</v>
      </c>
      <c r="M8063" s="20">
        <f t="shared" si="1255"/>
        <v>12</v>
      </c>
      <c r="N8063" s="19">
        <v>4801.5</v>
      </c>
      <c r="O8063" s="4">
        <f>MATCH(N8063-1,'Supply Data'!$K$12:$K$17)+1</f>
        <v>5</v>
      </c>
      <c r="P8063">
        <f>INDEX('Supply Data'!$L$12:$L$17,'Demand Data'!O8063)</f>
        <v>75</v>
      </c>
      <c r="R8063" t="str">
        <f t="shared" si="1256"/>
        <v>01-Dec-08 Monday 18</v>
      </c>
    </row>
    <row r="8064" spans="4:18" x14ac:dyDescent="0.35">
      <c r="D8064" s="21">
        <f t="shared" si="1257"/>
        <v>39783.749999980457</v>
      </c>
      <c r="E8064" s="21" t="b">
        <f t="shared" si="1250"/>
        <v>0</v>
      </c>
      <c r="F8064" s="21" t="b">
        <f t="shared" si="1251"/>
        <v>0</v>
      </c>
      <c r="G8064" s="20">
        <f t="shared" si="1252"/>
        <v>1</v>
      </c>
      <c r="H8064" s="20">
        <f t="shared" si="1253"/>
        <v>24</v>
      </c>
      <c r="I8064" s="20">
        <f t="shared" si="1258"/>
        <v>19</v>
      </c>
      <c r="J8064" s="21">
        <f t="shared" si="1259"/>
        <v>39783</v>
      </c>
      <c r="K8064" s="21"/>
      <c r="L8064" s="21" t="str">
        <f t="shared" si="1254"/>
        <v>Monday</v>
      </c>
      <c r="M8064" s="20">
        <f t="shared" si="1255"/>
        <v>12</v>
      </c>
      <c r="N8064" s="19">
        <v>4876.5</v>
      </c>
      <c r="O8064" s="4">
        <f>MATCH(N8064-1,'Supply Data'!$K$12:$K$17)+1</f>
        <v>5</v>
      </c>
      <c r="P8064">
        <f>INDEX('Supply Data'!$L$12:$L$17,'Demand Data'!O8064)</f>
        <v>75</v>
      </c>
      <c r="R8064" t="str">
        <f t="shared" si="1256"/>
        <v>01-Dec-08 Monday 19</v>
      </c>
    </row>
    <row r="8065" spans="4:18" x14ac:dyDescent="0.35">
      <c r="D8065" s="21">
        <f t="shared" si="1257"/>
        <v>39783.791666647121</v>
      </c>
      <c r="E8065" s="21" t="b">
        <f t="shared" si="1250"/>
        <v>0</v>
      </c>
      <c r="F8065" s="21" t="b">
        <f t="shared" si="1251"/>
        <v>0</v>
      </c>
      <c r="G8065" s="20">
        <f t="shared" si="1252"/>
        <v>1</v>
      </c>
      <c r="H8065" s="20">
        <f t="shared" si="1253"/>
        <v>24</v>
      </c>
      <c r="I8065" s="20">
        <f t="shared" si="1258"/>
        <v>20</v>
      </c>
      <c r="J8065" s="21">
        <f t="shared" si="1259"/>
        <v>39783</v>
      </c>
      <c r="K8065" s="21"/>
      <c r="L8065" s="21" t="str">
        <f t="shared" si="1254"/>
        <v>Monday</v>
      </c>
      <c r="M8065" s="20">
        <f t="shared" si="1255"/>
        <v>12</v>
      </c>
      <c r="N8065" s="19">
        <v>4851</v>
      </c>
      <c r="O8065" s="4">
        <f>MATCH(N8065-1,'Supply Data'!$K$12:$K$17)+1</f>
        <v>5</v>
      </c>
      <c r="P8065">
        <f>INDEX('Supply Data'!$L$12:$L$17,'Demand Data'!O8065)</f>
        <v>75</v>
      </c>
      <c r="R8065" t="str">
        <f t="shared" si="1256"/>
        <v>01-Dec-08 Monday 20</v>
      </c>
    </row>
    <row r="8066" spans="4:18" x14ac:dyDescent="0.35">
      <c r="D8066" s="21">
        <f t="shared" si="1257"/>
        <v>39783.833333313785</v>
      </c>
      <c r="E8066" s="21" t="b">
        <f t="shared" si="1250"/>
        <v>0</v>
      </c>
      <c r="F8066" s="21" t="b">
        <f t="shared" si="1251"/>
        <v>0</v>
      </c>
      <c r="G8066" s="20">
        <f t="shared" si="1252"/>
        <v>1</v>
      </c>
      <c r="H8066" s="20">
        <f t="shared" si="1253"/>
        <v>24</v>
      </c>
      <c r="I8066" s="20">
        <f t="shared" si="1258"/>
        <v>21</v>
      </c>
      <c r="J8066" s="21">
        <f t="shared" si="1259"/>
        <v>39783</v>
      </c>
      <c r="K8066" s="21"/>
      <c r="L8066" s="21" t="str">
        <f t="shared" si="1254"/>
        <v>Monday</v>
      </c>
      <c r="M8066" s="20">
        <f t="shared" si="1255"/>
        <v>12</v>
      </c>
      <c r="N8066" s="19">
        <v>4636.5</v>
      </c>
      <c r="O8066" s="4">
        <f>MATCH(N8066-1,'Supply Data'!$K$12:$K$17)+1</f>
        <v>4</v>
      </c>
      <c r="P8066">
        <f>INDEX('Supply Data'!$L$12:$L$17,'Demand Data'!O8066)</f>
        <v>50</v>
      </c>
      <c r="R8066" t="str">
        <f t="shared" si="1256"/>
        <v>01-Dec-08 Monday 21</v>
      </c>
    </row>
    <row r="8067" spans="4:18" x14ac:dyDescent="0.35">
      <c r="D8067" s="21">
        <f t="shared" si="1257"/>
        <v>39783.87499998045</v>
      </c>
      <c r="E8067" s="21" t="b">
        <f t="shared" si="1250"/>
        <v>0</v>
      </c>
      <c r="F8067" s="21" t="b">
        <f t="shared" si="1251"/>
        <v>0</v>
      </c>
      <c r="G8067" s="20">
        <f t="shared" si="1252"/>
        <v>1</v>
      </c>
      <c r="H8067" s="20">
        <f t="shared" si="1253"/>
        <v>24</v>
      </c>
      <c r="I8067" s="20">
        <f t="shared" si="1258"/>
        <v>22</v>
      </c>
      <c r="J8067" s="21">
        <f t="shared" si="1259"/>
        <v>39783</v>
      </c>
      <c r="K8067" s="21"/>
      <c r="L8067" s="21" t="str">
        <f t="shared" si="1254"/>
        <v>Monday</v>
      </c>
      <c r="M8067" s="20">
        <f t="shared" si="1255"/>
        <v>12</v>
      </c>
      <c r="N8067" s="19">
        <v>4299</v>
      </c>
      <c r="O8067" s="4">
        <f>MATCH(N8067-1,'Supply Data'!$K$12:$K$17)+1</f>
        <v>4</v>
      </c>
      <c r="P8067">
        <f>INDEX('Supply Data'!$L$12:$L$17,'Demand Data'!O8067)</f>
        <v>50</v>
      </c>
      <c r="R8067" t="str">
        <f t="shared" si="1256"/>
        <v>01-Dec-08 Monday 22</v>
      </c>
    </row>
    <row r="8068" spans="4:18" x14ac:dyDescent="0.35">
      <c r="D8068" s="21">
        <f t="shared" si="1257"/>
        <v>39783.916666647114</v>
      </c>
      <c r="E8068" s="21" t="b">
        <f t="shared" si="1250"/>
        <v>0</v>
      </c>
      <c r="F8068" s="21" t="b">
        <f t="shared" si="1251"/>
        <v>0</v>
      </c>
      <c r="G8068" s="20">
        <f t="shared" si="1252"/>
        <v>1</v>
      </c>
      <c r="H8068" s="20">
        <f t="shared" si="1253"/>
        <v>24</v>
      </c>
      <c r="I8068" s="20">
        <f t="shared" si="1258"/>
        <v>23</v>
      </c>
      <c r="J8068" s="21">
        <f t="shared" si="1259"/>
        <v>39783</v>
      </c>
      <c r="K8068" s="21"/>
      <c r="L8068" s="21" t="str">
        <f t="shared" si="1254"/>
        <v>Monday</v>
      </c>
      <c r="M8068" s="20">
        <f t="shared" si="1255"/>
        <v>12</v>
      </c>
      <c r="N8068" s="19">
        <v>4024.5</v>
      </c>
      <c r="O8068" s="4">
        <f>MATCH(N8068-1,'Supply Data'!$K$12:$K$17)+1</f>
        <v>4</v>
      </c>
      <c r="P8068">
        <f>INDEX('Supply Data'!$L$12:$L$17,'Demand Data'!O8068)</f>
        <v>50</v>
      </c>
      <c r="R8068" t="str">
        <f t="shared" si="1256"/>
        <v>01-Dec-08 Monday 23</v>
      </c>
    </row>
    <row r="8069" spans="4:18" x14ac:dyDescent="0.35">
      <c r="D8069" s="21">
        <f t="shared" si="1257"/>
        <v>39783.958333313778</v>
      </c>
      <c r="E8069" s="21" t="b">
        <f t="shared" si="1250"/>
        <v>0</v>
      </c>
      <c r="F8069" s="21" t="b">
        <f t="shared" si="1251"/>
        <v>0</v>
      </c>
      <c r="G8069" s="20">
        <f t="shared" si="1252"/>
        <v>1</v>
      </c>
      <c r="H8069" s="20">
        <f t="shared" si="1253"/>
        <v>24</v>
      </c>
      <c r="I8069" s="20">
        <f t="shared" si="1258"/>
        <v>24</v>
      </c>
      <c r="J8069" s="21">
        <f t="shared" si="1259"/>
        <v>39783</v>
      </c>
      <c r="K8069" s="21"/>
      <c r="L8069" s="21" t="str">
        <f t="shared" si="1254"/>
        <v>Monday</v>
      </c>
      <c r="M8069" s="20">
        <f t="shared" si="1255"/>
        <v>12</v>
      </c>
      <c r="N8069" s="19">
        <v>3807</v>
      </c>
      <c r="O8069" s="4">
        <f>MATCH(N8069-1,'Supply Data'!$K$12:$K$17)+1</f>
        <v>4</v>
      </c>
      <c r="P8069">
        <f>INDEX('Supply Data'!$L$12:$L$17,'Demand Data'!O8069)</f>
        <v>50</v>
      </c>
      <c r="R8069" t="str">
        <f t="shared" si="1256"/>
        <v>01-Dec-08 Monday 24</v>
      </c>
    </row>
    <row r="8070" spans="4:18" x14ac:dyDescent="0.35">
      <c r="D8070" s="21">
        <f t="shared" si="1257"/>
        <v>39783.999999980442</v>
      </c>
      <c r="E8070" s="21" t="b">
        <f t="shared" ref="E8070:E8133" si="1260">D8070=$D$2</f>
        <v>0</v>
      </c>
      <c r="F8070" s="21" t="b">
        <f t="shared" ref="F8070:F8133" si="1261">D8070=$E$2</f>
        <v>0</v>
      </c>
      <c r="G8070" s="20">
        <f t="shared" si="1252"/>
        <v>1</v>
      </c>
      <c r="H8070" s="20">
        <f t="shared" si="1253"/>
        <v>24</v>
      </c>
      <c r="I8070" s="20">
        <f t="shared" si="1258"/>
        <v>1</v>
      </c>
      <c r="J8070" s="21">
        <f t="shared" si="1259"/>
        <v>39784</v>
      </c>
      <c r="K8070" s="21"/>
      <c r="L8070" s="21" t="str">
        <f t="shared" si="1254"/>
        <v>Tuesday</v>
      </c>
      <c r="M8070" s="20">
        <f t="shared" si="1255"/>
        <v>12</v>
      </c>
      <c r="N8070" s="19">
        <v>3663</v>
      </c>
      <c r="O8070" s="4">
        <f>MATCH(N8070-1,'Supply Data'!$K$12:$K$17)+1</f>
        <v>4</v>
      </c>
      <c r="P8070">
        <f>INDEX('Supply Data'!$L$12:$L$17,'Demand Data'!O8070)</f>
        <v>50</v>
      </c>
      <c r="R8070" t="str">
        <f t="shared" si="1256"/>
        <v>02-Dec-08 Tuesday 1</v>
      </c>
    </row>
    <row r="8071" spans="4:18" x14ac:dyDescent="0.35">
      <c r="D8071" s="21">
        <f t="shared" si="1257"/>
        <v>39784.041666647106</v>
      </c>
      <c r="E8071" s="21" t="b">
        <f t="shared" si="1260"/>
        <v>0</v>
      </c>
      <c r="F8071" s="21" t="b">
        <f t="shared" si="1261"/>
        <v>0</v>
      </c>
      <c r="G8071" s="20">
        <f t="shared" ref="G8071:G8134" si="1262">IF(E8071,2,IF(F8071,3,1))</f>
        <v>1</v>
      </c>
      <c r="H8071" s="20">
        <f t="shared" ref="H8071:H8134" si="1263">CHOOSE(G8071,24,23,25)</f>
        <v>24</v>
      </c>
      <c r="I8071" s="20">
        <f t="shared" si="1258"/>
        <v>2</v>
      </c>
      <c r="J8071" s="21">
        <f t="shared" si="1259"/>
        <v>39784</v>
      </c>
      <c r="K8071" s="21"/>
      <c r="L8071" s="21" t="str">
        <f t="shared" ref="L8071:L8134" si="1264">TEXT(J8071,"ddddd")</f>
        <v>Tuesday</v>
      </c>
      <c r="M8071" s="20">
        <f t="shared" ref="M8071:M8134" si="1265">MONTH(D8071)</f>
        <v>12</v>
      </c>
      <c r="N8071" s="19">
        <v>3585</v>
      </c>
      <c r="O8071" s="4">
        <f>MATCH(N8071-1,'Supply Data'!$K$12:$K$17)+1</f>
        <v>3</v>
      </c>
      <c r="P8071">
        <f>INDEX('Supply Data'!$L$12:$L$17,'Demand Data'!O8071)</f>
        <v>23</v>
      </c>
      <c r="R8071" t="str">
        <f t="shared" ref="R8071:R8134" si="1266">TEXT(D8071,"dd-mmm-yy ddddd")&amp;" "&amp;I8071</f>
        <v>02-Dec-08 Tuesday 2</v>
      </c>
    </row>
    <row r="8072" spans="4:18" x14ac:dyDescent="0.35">
      <c r="D8072" s="21">
        <f t="shared" ref="D8072:D8135" si="1267">D8071+1/24</f>
        <v>39784.083333313771</v>
      </c>
      <c r="E8072" s="21" t="b">
        <f t="shared" si="1260"/>
        <v>0</v>
      </c>
      <c r="F8072" s="21" t="b">
        <f t="shared" si="1261"/>
        <v>0</v>
      </c>
      <c r="G8072" s="20">
        <f t="shared" si="1262"/>
        <v>1</v>
      </c>
      <c r="H8072" s="20">
        <f t="shared" si="1263"/>
        <v>24</v>
      </c>
      <c r="I8072" s="20">
        <f t="shared" ref="I8072:I8135" si="1268">IF(I8071&gt;=H8072,1,I8071+1)</f>
        <v>3</v>
      </c>
      <c r="J8072" s="21">
        <f t="shared" ref="J8072:J8135" si="1269">IF(I8072=1,J8071+1,J8071)</f>
        <v>39784</v>
      </c>
      <c r="K8072" s="21"/>
      <c r="L8072" s="21" t="str">
        <f t="shared" si="1264"/>
        <v>Tuesday</v>
      </c>
      <c r="M8072" s="20">
        <f t="shared" si="1265"/>
        <v>12</v>
      </c>
      <c r="N8072" s="19">
        <v>3484.5</v>
      </c>
      <c r="O8072" s="4">
        <f>MATCH(N8072-1,'Supply Data'!$K$12:$K$17)+1</f>
        <v>3</v>
      </c>
      <c r="P8072">
        <f>INDEX('Supply Data'!$L$12:$L$17,'Demand Data'!O8072)</f>
        <v>23</v>
      </c>
      <c r="R8072" t="str">
        <f t="shared" si="1266"/>
        <v>02-Dec-08 Tuesday 3</v>
      </c>
    </row>
    <row r="8073" spans="4:18" x14ac:dyDescent="0.35">
      <c r="D8073" s="21">
        <f t="shared" si="1267"/>
        <v>39784.124999980435</v>
      </c>
      <c r="E8073" s="21" t="b">
        <f t="shared" si="1260"/>
        <v>0</v>
      </c>
      <c r="F8073" s="21" t="b">
        <f t="shared" si="1261"/>
        <v>0</v>
      </c>
      <c r="G8073" s="20">
        <f t="shared" si="1262"/>
        <v>1</v>
      </c>
      <c r="H8073" s="20">
        <f t="shared" si="1263"/>
        <v>24</v>
      </c>
      <c r="I8073" s="20">
        <f t="shared" si="1268"/>
        <v>4</v>
      </c>
      <c r="J8073" s="21">
        <f t="shared" si="1269"/>
        <v>39784</v>
      </c>
      <c r="K8073" s="21"/>
      <c r="L8073" s="21" t="str">
        <f t="shared" si="1264"/>
        <v>Tuesday</v>
      </c>
      <c r="M8073" s="20">
        <f t="shared" si="1265"/>
        <v>12</v>
      </c>
      <c r="N8073" s="19">
        <v>3537</v>
      </c>
      <c r="O8073" s="4">
        <f>MATCH(N8073-1,'Supply Data'!$K$12:$K$17)+1</f>
        <v>3</v>
      </c>
      <c r="P8073">
        <f>INDEX('Supply Data'!$L$12:$L$17,'Demand Data'!O8073)</f>
        <v>23</v>
      </c>
      <c r="R8073" t="str">
        <f t="shared" si="1266"/>
        <v>02-Dec-08 Tuesday 4</v>
      </c>
    </row>
    <row r="8074" spans="4:18" x14ac:dyDescent="0.35">
      <c r="D8074" s="21">
        <f t="shared" si="1267"/>
        <v>39784.166666647099</v>
      </c>
      <c r="E8074" s="21" t="b">
        <f t="shared" si="1260"/>
        <v>0</v>
      </c>
      <c r="F8074" s="21" t="b">
        <f t="shared" si="1261"/>
        <v>0</v>
      </c>
      <c r="G8074" s="20">
        <f t="shared" si="1262"/>
        <v>1</v>
      </c>
      <c r="H8074" s="20">
        <f t="shared" si="1263"/>
        <v>24</v>
      </c>
      <c r="I8074" s="20">
        <f t="shared" si="1268"/>
        <v>5</v>
      </c>
      <c r="J8074" s="21">
        <f t="shared" si="1269"/>
        <v>39784</v>
      </c>
      <c r="K8074" s="21"/>
      <c r="L8074" s="21" t="str">
        <f t="shared" si="1264"/>
        <v>Tuesday</v>
      </c>
      <c r="M8074" s="20">
        <f t="shared" si="1265"/>
        <v>12</v>
      </c>
      <c r="N8074" s="19">
        <v>3735</v>
      </c>
      <c r="O8074" s="4">
        <f>MATCH(N8074-1,'Supply Data'!$K$12:$K$17)+1</f>
        <v>4</v>
      </c>
      <c r="P8074">
        <f>INDEX('Supply Data'!$L$12:$L$17,'Demand Data'!O8074)</f>
        <v>50</v>
      </c>
      <c r="R8074" t="str">
        <f t="shared" si="1266"/>
        <v>02-Dec-08 Tuesday 5</v>
      </c>
    </row>
    <row r="8075" spans="4:18" x14ac:dyDescent="0.35">
      <c r="D8075" s="21">
        <f t="shared" si="1267"/>
        <v>39784.208333313763</v>
      </c>
      <c r="E8075" s="21" t="b">
        <f t="shared" si="1260"/>
        <v>0</v>
      </c>
      <c r="F8075" s="21" t="b">
        <f t="shared" si="1261"/>
        <v>0</v>
      </c>
      <c r="G8075" s="20">
        <f t="shared" si="1262"/>
        <v>1</v>
      </c>
      <c r="H8075" s="20">
        <f t="shared" si="1263"/>
        <v>24</v>
      </c>
      <c r="I8075" s="20">
        <f t="shared" si="1268"/>
        <v>6</v>
      </c>
      <c r="J8075" s="21">
        <f t="shared" si="1269"/>
        <v>39784</v>
      </c>
      <c r="K8075" s="21"/>
      <c r="L8075" s="21" t="str">
        <f t="shared" si="1264"/>
        <v>Tuesday</v>
      </c>
      <c r="M8075" s="20">
        <f t="shared" si="1265"/>
        <v>12</v>
      </c>
      <c r="N8075" s="19">
        <v>3979.5</v>
      </c>
      <c r="O8075" s="4">
        <f>MATCH(N8075-1,'Supply Data'!$K$12:$K$17)+1</f>
        <v>4</v>
      </c>
      <c r="P8075">
        <f>INDEX('Supply Data'!$L$12:$L$17,'Demand Data'!O8075)</f>
        <v>50</v>
      </c>
      <c r="R8075" t="str">
        <f t="shared" si="1266"/>
        <v>02-Dec-08 Tuesday 6</v>
      </c>
    </row>
    <row r="8076" spans="4:18" x14ac:dyDescent="0.35">
      <c r="D8076" s="21">
        <f t="shared" si="1267"/>
        <v>39784.249999980428</v>
      </c>
      <c r="E8076" s="21" t="b">
        <f t="shared" si="1260"/>
        <v>0</v>
      </c>
      <c r="F8076" s="21" t="b">
        <f t="shared" si="1261"/>
        <v>0</v>
      </c>
      <c r="G8076" s="20">
        <f t="shared" si="1262"/>
        <v>1</v>
      </c>
      <c r="H8076" s="20">
        <f t="shared" si="1263"/>
        <v>24</v>
      </c>
      <c r="I8076" s="20">
        <f t="shared" si="1268"/>
        <v>7</v>
      </c>
      <c r="J8076" s="21">
        <f t="shared" si="1269"/>
        <v>39784</v>
      </c>
      <c r="K8076" s="21"/>
      <c r="L8076" s="21" t="str">
        <f t="shared" si="1264"/>
        <v>Tuesday</v>
      </c>
      <c r="M8076" s="20">
        <f t="shared" si="1265"/>
        <v>12</v>
      </c>
      <c r="N8076" s="19">
        <v>4131</v>
      </c>
      <c r="O8076" s="4">
        <f>MATCH(N8076-1,'Supply Data'!$K$12:$K$17)+1</f>
        <v>4</v>
      </c>
      <c r="P8076">
        <f>INDEX('Supply Data'!$L$12:$L$17,'Demand Data'!O8076)</f>
        <v>50</v>
      </c>
      <c r="R8076" t="str">
        <f t="shared" si="1266"/>
        <v>02-Dec-08 Tuesday 7</v>
      </c>
    </row>
    <row r="8077" spans="4:18" x14ac:dyDescent="0.35">
      <c r="D8077" s="21">
        <f t="shared" si="1267"/>
        <v>39784.291666647092</v>
      </c>
      <c r="E8077" s="21" t="b">
        <f t="shared" si="1260"/>
        <v>0</v>
      </c>
      <c r="F8077" s="21" t="b">
        <f t="shared" si="1261"/>
        <v>0</v>
      </c>
      <c r="G8077" s="20">
        <f t="shared" si="1262"/>
        <v>1</v>
      </c>
      <c r="H8077" s="20">
        <f t="shared" si="1263"/>
        <v>24</v>
      </c>
      <c r="I8077" s="20">
        <f t="shared" si="1268"/>
        <v>8</v>
      </c>
      <c r="J8077" s="21">
        <f t="shared" si="1269"/>
        <v>39784</v>
      </c>
      <c r="K8077" s="21"/>
      <c r="L8077" s="21" t="str">
        <f t="shared" si="1264"/>
        <v>Tuesday</v>
      </c>
      <c r="M8077" s="20">
        <f t="shared" si="1265"/>
        <v>12</v>
      </c>
      <c r="N8077" s="19">
        <v>4699.5</v>
      </c>
      <c r="O8077" s="4">
        <f>MATCH(N8077-1,'Supply Data'!$K$12:$K$17)+1</f>
        <v>4</v>
      </c>
      <c r="P8077">
        <f>INDEX('Supply Data'!$L$12:$L$17,'Demand Data'!O8077)</f>
        <v>50</v>
      </c>
      <c r="R8077" t="str">
        <f t="shared" si="1266"/>
        <v>02-Dec-08 Tuesday 8</v>
      </c>
    </row>
    <row r="8078" spans="4:18" x14ac:dyDescent="0.35">
      <c r="D8078" s="21">
        <f t="shared" si="1267"/>
        <v>39784.333333313756</v>
      </c>
      <c r="E8078" s="21" t="b">
        <f t="shared" si="1260"/>
        <v>0</v>
      </c>
      <c r="F8078" s="21" t="b">
        <f t="shared" si="1261"/>
        <v>0</v>
      </c>
      <c r="G8078" s="20">
        <f t="shared" si="1262"/>
        <v>1</v>
      </c>
      <c r="H8078" s="20">
        <f t="shared" si="1263"/>
        <v>24</v>
      </c>
      <c r="I8078" s="20">
        <f t="shared" si="1268"/>
        <v>9</v>
      </c>
      <c r="J8078" s="21">
        <f t="shared" si="1269"/>
        <v>39784</v>
      </c>
      <c r="K8078" s="21"/>
      <c r="L8078" s="21" t="str">
        <f t="shared" si="1264"/>
        <v>Tuesday</v>
      </c>
      <c r="M8078" s="20">
        <f t="shared" si="1265"/>
        <v>12</v>
      </c>
      <c r="N8078" s="19">
        <v>5199</v>
      </c>
      <c r="O8078" s="4">
        <f>MATCH(N8078-1,'Supply Data'!$K$12:$K$17)+1</f>
        <v>5</v>
      </c>
      <c r="P8078">
        <f>INDEX('Supply Data'!$L$12:$L$17,'Demand Data'!O8078)</f>
        <v>75</v>
      </c>
      <c r="R8078" t="str">
        <f t="shared" si="1266"/>
        <v>02-Dec-08 Tuesday 9</v>
      </c>
    </row>
    <row r="8079" spans="4:18" x14ac:dyDescent="0.35">
      <c r="D8079" s="21">
        <f t="shared" si="1267"/>
        <v>39784.37499998042</v>
      </c>
      <c r="E8079" s="21" t="b">
        <f t="shared" si="1260"/>
        <v>0</v>
      </c>
      <c r="F8079" s="21" t="b">
        <f t="shared" si="1261"/>
        <v>0</v>
      </c>
      <c r="G8079" s="20">
        <f t="shared" si="1262"/>
        <v>1</v>
      </c>
      <c r="H8079" s="20">
        <f t="shared" si="1263"/>
        <v>24</v>
      </c>
      <c r="I8079" s="20">
        <f t="shared" si="1268"/>
        <v>10</v>
      </c>
      <c r="J8079" s="21">
        <f t="shared" si="1269"/>
        <v>39784</v>
      </c>
      <c r="K8079" s="21"/>
      <c r="L8079" s="21" t="str">
        <f t="shared" si="1264"/>
        <v>Tuesday</v>
      </c>
      <c r="M8079" s="20">
        <f t="shared" si="1265"/>
        <v>12</v>
      </c>
      <c r="N8079" s="19">
        <v>5466</v>
      </c>
      <c r="O8079" s="4">
        <f>MATCH(N8079-1,'Supply Data'!$K$12:$K$17)+1</f>
        <v>5</v>
      </c>
      <c r="P8079">
        <f>INDEX('Supply Data'!$L$12:$L$17,'Demand Data'!O8079)</f>
        <v>75</v>
      </c>
      <c r="R8079" t="str">
        <f t="shared" si="1266"/>
        <v>02-Dec-08 Tuesday 10</v>
      </c>
    </row>
    <row r="8080" spans="4:18" x14ac:dyDescent="0.35">
      <c r="D8080" s="21">
        <f t="shared" si="1267"/>
        <v>39784.416666647085</v>
      </c>
      <c r="E8080" s="21" t="b">
        <f t="shared" si="1260"/>
        <v>0</v>
      </c>
      <c r="F8080" s="21" t="b">
        <f t="shared" si="1261"/>
        <v>0</v>
      </c>
      <c r="G8080" s="20">
        <f t="shared" si="1262"/>
        <v>1</v>
      </c>
      <c r="H8080" s="20">
        <f t="shared" si="1263"/>
        <v>24</v>
      </c>
      <c r="I8080" s="20">
        <f t="shared" si="1268"/>
        <v>11</v>
      </c>
      <c r="J8080" s="21">
        <f t="shared" si="1269"/>
        <v>39784</v>
      </c>
      <c r="K8080" s="21"/>
      <c r="L8080" s="21" t="str">
        <f t="shared" si="1264"/>
        <v>Tuesday</v>
      </c>
      <c r="M8080" s="20">
        <f t="shared" si="1265"/>
        <v>12</v>
      </c>
      <c r="N8080" s="19">
        <v>5722.5</v>
      </c>
      <c r="O8080" s="4">
        <f>MATCH(N8080-1,'Supply Data'!$K$12:$K$17)+1</f>
        <v>5</v>
      </c>
      <c r="P8080">
        <f>INDEX('Supply Data'!$L$12:$L$17,'Demand Data'!O8080)</f>
        <v>75</v>
      </c>
      <c r="R8080" t="str">
        <f t="shared" si="1266"/>
        <v>02-Dec-08 Tuesday 11</v>
      </c>
    </row>
    <row r="8081" spans="4:18" x14ac:dyDescent="0.35">
      <c r="D8081" s="21">
        <f t="shared" si="1267"/>
        <v>39784.458333313749</v>
      </c>
      <c r="E8081" s="21" t="b">
        <f t="shared" si="1260"/>
        <v>0</v>
      </c>
      <c r="F8081" s="21" t="b">
        <f t="shared" si="1261"/>
        <v>0</v>
      </c>
      <c r="G8081" s="20">
        <f t="shared" si="1262"/>
        <v>1</v>
      </c>
      <c r="H8081" s="20">
        <f t="shared" si="1263"/>
        <v>24</v>
      </c>
      <c r="I8081" s="20">
        <f t="shared" si="1268"/>
        <v>12</v>
      </c>
      <c r="J8081" s="21">
        <f t="shared" si="1269"/>
        <v>39784</v>
      </c>
      <c r="K8081" s="21"/>
      <c r="L8081" s="21" t="str">
        <f t="shared" si="1264"/>
        <v>Tuesday</v>
      </c>
      <c r="M8081" s="20">
        <f t="shared" si="1265"/>
        <v>12</v>
      </c>
      <c r="N8081" s="19">
        <v>5478</v>
      </c>
      <c r="O8081" s="4">
        <f>MATCH(N8081-1,'Supply Data'!$K$12:$K$17)+1</f>
        <v>5</v>
      </c>
      <c r="P8081">
        <f>INDEX('Supply Data'!$L$12:$L$17,'Demand Data'!O8081)</f>
        <v>75</v>
      </c>
      <c r="R8081" t="str">
        <f t="shared" si="1266"/>
        <v>02-Dec-08 Tuesday 12</v>
      </c>
    </row>
    <row r="8082" spans="4:18" x14ac:dyDescent="0.35">
      <c r="D8082" s="21">
        <f t="shared" si="1267"/>
        <v>39784.499999980413</v>
      </c>
      <c r="E8082" s="21" t="b">
        <f t="shared" si="1260"/>
        <v>0</v>
      </c>
      <c r="F8082" s="21" t="b">
        <f t="shared" si="1261"/>
        <v>0</v>
      </c>
      <c r="G8082" s="20">
        <f t="shared" si="1262"/>
        <v>1</v>
      </c>
      <c r="H8082" s="20">
        <f t="shared" si="1263"/>
        <v>24</v>
      </c>
      <c r="I8082" s="20">
        <f t="shared" si="1268"/>
        <v>13</v>
      </c>
      <c r="J8082" s="21">
        <f t="shared" si="1269"/>
        <v>39784</v>
      </c>
      <c r="K8082" s="21"/>
      <c r="L8082" s="21" t="str">
        <f t="shared" si="1264"/>
        <v>Tuesday</v>
      </c>
      <c r="M8082" s="20">
        <f t="shared" si="1265"/>
        <v>12</v>
      </c>
      <c r="N8082" s="19">
        <v>5502</v>
      </c>
      <c r="O8082" s="4">
        <f>MATCH(N8082-1,'Supply Data'!$K$12:$K$17)+1</f>
        <v>5</v>
      </c>
      <c r="P8082">
        <f>INDEX('Supply Data'!$L$12:$L$17,'Demand Data'!O8082)</f>
        <v>75</v>
      </c>
      <c r="R8082" t="str">
        <f t="shared" si="1266"/>
        <v>02-Dec-08 Tuesday 13</v>
      </c>
    </row>
    <row r="8083" spans="4:18" x14ac:dyDescent="0.35">
      <c r="D8083" s="21">
        <f t="shared" si="1267"/>
        <v>39784.541666647077</v>
      </c>
      <c r="E8083" s="21" t="b">
        <f t="shared" si="1260"/>
        <v>0</v>
      </c>
      <c r="F8083" s="21" t="b">
        <f t="shared" si="1261"/>
        <v>0</v>
      </c>
      <c r="G8083" s="20">
        <f t="shared" si="1262"/>
        <v>1</v>
      </c>
      <c r="H8083" s="20">
        <f t="shared" si="1263"/>
        <v>24</v>
      </c>
      <c r="I8083" s="20">
        <f t="shared" si="1268"/>
        <v>14</v>
      </c>
      <c r="J8083" s="21">
        <f t="shared" si="1269"/>
        <v>39784</v>
      </c>
      <c r="K8083" s="21"/>
      <c r="L8083" s="21" t="str">
        <f t="shared" si="1264"/>
        <v>Tuesday</v>
      </c>
      <c r="M8083" s="20">
        <f t="shared" si="1265"/>
        <v>12</v>
      </c>
      <c r="N8083" s="19">
        <v>5643</v>
      </c>
      <c r="O8083" s="4">
        <f>MATCH(N8083-1,'Supply Data'!$K$12:$K$17)+1</f>
        <v>5</v>
      </c>
      <c r="P8083">
        <f>INDEX('Supply Data'!$L$12:$L$17,'Demand Data'!O8083)</f>
        <v>75</v>
      </c>
      <c r="R8083" t="str">
        <f t="shared" si="1266"/>
        <v>02-Dec-08 Tuesday 14</v>
      </c>
    </row>
    <row r="8084" spans="4:18" x14ac:dyDescent="0.35">
      <c r="D8084" s="21">
        <f t="shared" si="1267"/>
        <v>39784.583333313742</v>
      </c>
      <c r="E8084" s="21" t="b">
        <f t="shared" si="1260"/>
        <v>0</v>
      </c>
      <c r="F8084" s="21" t="b">
        <f t="shared" si="1261"/>
        <v>0</v>
      </c>
      <c r="G8084" s="20">
        <f t="shared" si="1262"/>
        <v>1</v>
      </c>
      <c r="H8084" s="20">
        <f t="shared" si="1263"/>
        <v>24</v>
      </c>
      <c r="I8084" s="20">
        <f t="shared" si="1268"/>
        <v>15</v>
      </c>
      <c r="J8084" s="21">
        <f t="shared" si="1269"/>
        <v>39784</v>
      </c>
      <c r="K8084" s="21"/>
      <c r="L8084" s="21" t="str">
        <f t="shared" si="1264"/>
        <v>Tuesday</v>
      </c>
      <c r="M8084" s="20">
        <f t="shared" si="1265"/>
        <v>12</v>
      </c>
      <c r="N8084" s="19">
        <v>5572.5</v>
      </c>
      <c r="O8084" s="4">
        <f>MATCH(N8084-1,'Supply Data'!$K$12:$K$17)+1</f>
        <v>5</v>
      </c>
      <c r="P8084">
        <f>INDEX('Supply Data'!$L$12:$L$17,'Demand Data'!O8084)</f>
        <v>75</v>
      </c>
      <c r="R8084" t="str">
        <f t="shared" si="1266"/>
        <v>02-Dec-08 Tuesday 15</v>
      </c>
    </row>
    <row r="8085" spans="4:18" x14ac:dyDescent="0.35">
      <c r="D8085" s="21">
        <f t="shared" si="1267"/>
        <v>39784.624999980406</v>
      </c>
      <c r="E8085" s="21" t="b">
        <f t="shared" si="1260"/>
        <v>0</v>
      </c>
      <c r="F8085" s="21" t="b">
        <f t="shared" si="1261"/>
        <v>0</v>
      </c>
      <c r="G8085" s="20">
        <f t="shared" si="1262"/>
        <v>1</v>
      </c>
      <c r="H8085" s="20">
        <f t="shared" si="1263"/>
        <v>24</v>
      </c>
      <c r="I8085" s="20">
        <f t="shared" si="1268"/>
        <v>16</v>
      </c>
      <c r="J8085" s="21">
        <f t="shared" si="1269"/>
        <v>39784</v>
      </c>
      <c r="K8085" s="21"/>
      <c r="L8085" s="21" t="str">
        <f t="shared" si="1264"/>
        <v>Tuesday</v>
      </c>
      <c r="M8085" s="20">
        <f t="shared" si="1265"/>
        <v>12</v>
      </c>
      <c r="N8085" s="19">
        <v>5530.5</v>
      </c>
      <c r="O8085" s="4">
        <f>MATCH(N8085-1,'Supply Data'!$K$12:$K$17)+1</f>
        <v>5</v>
      </c>
      <c r="P8085">
        <f>INDEX('Supply Data'!$L$12:$L$17,'Demand Data'!O8085)</f>
        <v>75</v>
      </c>
      <c r="R8085" t="str">
        <f t="shared" si="1266"/>
        <v>02-Dec-08 Tuesday 16</v>
      </c>
    </row>
    <row r="8086" spans="4:18" x14ac:dyDescent="0.35">
      <c r="D8086" s="21">
        <f t="shared" si="1267"/>
        <v>39784.66666664707</v>
      </c>
      <c r="E8086" s="21" t="b">
        <f t="shared" si="1260"/>
        <v>0</v>
      </c>
      <c r="F8086" s="21" t="b">
        <f t="shared" si="1261"/>
        <v>0</v>
      </c>
      <c r="G8086" s="20">
        <f t="shared" si="1262"/>
        <v>1</v>
      </c>
      <c r="H8086" s="20">
        <f t="shared" si="1263"/>
        <v>24</v>
      </c>
      <c r="I8086" s="20">
        <f t="shared" si="1268"/>
        <v>17</v>
      </c>
      <c r="J8086" s="21">
        <f t="shared" si="1269"/>
        <v>39784</v>
      </c>
      <c r="K8086" s="21"/>
      <c r="L8086" s="21" t="str">
        <f t="shared" si="1264"/>
        <v>Tuesday</v>
      </c>
      <c r="M8086" s="20">
        <f t="shared" si="1265"/>
        <v>12</v>
      </c>
      <c r="N8086" s="19">
        <v>5508</v>
      </c>
      <c r="O8086" s="4">
        <f>MATCH(N8086-1,'Supply Data'!$K$12:$K$17)+1</f>
        <v>5</v>
      </c>
      <c r="P8086">
        <f>INDEX('Supply Data'!$L$12:$L$17,'Demand Data'!O8086)</f>
        <v>75</v>
      </c>
      <c r="R8086" t="str">
        <f t="shared" si="1266"/>
        <v>02-Dec-08 Tuesday 17</v>
      </c>
    </row>
    <row r="8087" spans="4:18" x14ac:dyDescent="0.35">
      <c r="D8087" s="21">
        <f t="shared" si="1267"/>
        <v>39784.708333313734</v>
      </c>
      <c r="E8087" s="21" t="b">
        <f t="shared" si="1260"/>
        <v>0</v>
      </c>
      <c r="F8087" s="21" t="b">
        <f t="shared" si="1261"/>
        <v>0</v>
      </c>
      <c r="G8087" s="20">
        <f t="shared" si="1262"/>
        <v>1</v>
      </c>
      <c r="H8087" s="20">
        <f t="shared" si="1263"/>
        <v>24</v>
      </c>
      <c r="I8087" s="20">
        <f t="shared" si="1268"/>
        <v>18</v>
      </c>
      <c r="J8087" s="21">
        <f t="shared" si="1269"/>
        <v>39784</v>
      </c>
      <c r="K8087" s="21"/>
      <c r="L8087" s="21" t="str">
        <f t="shared" si="1264"/>
        <v>Tuesday</v>
      </c>
      <c r="M8087" s="20">
        <f t="shared" si="1265"/>
        <v>12</v>
      </c>
      <c r="N8087" s="19">
        <v>6162</v>
      </c>
      <c r="O8087" s="4">
        <f>MATCH(N8087-1,'Supply Data'!$K$12:$K$17)+1</f>
        <v>5</v>
      </c>
      <c r="P8087">
        <f>INDEX('Supply Data'!$L$12:$L$17,'Demand Data'!O8087)</f>
        <v>75</v>
      </c>
      <c r="R8087" t="str">
        <f t="shared" si="1266"/>
        <v>02-Dec-08 Tuesday 18</v>
      </c>
    </row>
    <row r="8088" spans="4:18" x14ac:dyDescent="0.35">
      <c r="D8088" s="21">
        <f t="shared" si="1267"/>
        <v>39784.749999980399</v>
      </c>
      <c r="E8088" s="21" t="b">
        <f t="shared" si="1260"/>
        <v>0</v>
      </c>
      <c r="F8088" s="21" t="b">
        <f t="shared" si="1261"/>
        <v>0</v>
      </c>
      <c r="G8088" s="20">
        <f t="shared" si="1262"/>
        <v>1</v>
      </c>
      <c r="H8088" s="20">
        <f t="shared" si="1263"/>
        <v>24</v>
      </c>
      <c r="I8088" s="20">
        <f t="shared" si="1268"/>
        <v>19</v>
      </c>
      <c r="J8088" s="21">
        <f t="shared" si="1269"/>
        <v>39784</v>
      </c>
      <c r="K8088" s="21"/>
      <c r="L8088" s="21" t="str">
        <f t="shared" si="1264"/>
        <v>Tuesday</v>
      </c>
      <c r="M8088" s="20">
        <f t="shared" si="1265"/>
        <v>12</v>
      </c>
      <c r="N8088" s="19">
        <v>6012</v>
      </c>
      <c r="O8088" s="4">
        <f>MATCH(N8088-1,'Supply Data'!$K$12:$K$17)+1</f>
        <v>5</v>
      </c>
      <c r="P8088">
        <f>INDEX('Supply Data'!$L$12:$L$17,'Demand Data'!O8088)</f>
        <v>75</v>
      </c>
      <c r="R8088" t="str">
        <f t="shared" si="1266"/>
        <v>02-Dec-08 Tuesday 19</v>
      </c>
    </row>
    <row r="8089" spans="4:18" x14ac:dyDescent="0.35">
      <c r="D8089" s="21">
        <f t="shared" si="1267"/>
        <v>39784.791666647063</v>
      </c>
      <c r="E8089" s="21" t="b">
        <f t="shared" si="1260"/>
        <v>0</v>
      </c>
      <c r="F8089" s="21" t="b">
        <f t="shared" si="1261"/>
        <v>0</v>
      </c>
      <c r="G8089" s="20">
        <f t="shared" si="1262"/>
        <v>1</v>
      </c>
      <c r="H8089" s="20">
        <f t="shared" si="1263"/>
        <v>24</v>
      </c>
      <c r="I8089" s="20">
        <f t="shared" si="1268"/>
        <v>20</v>
      </c>
      <c r="J8089" s="21">
        <f t="shared" si="1269"/>
        <v>39784</v>
      </c>
      <c r="K8089" s="21"/>
      <c r="L8089" s="21" t="str">
        <f t="shared" si="1264"/>
        <v>Tuesday</v>
      </c>
      <c r="M8089" s="20">
        <f t="shared" si="1265"/>
        <v>12</v>
      </c>
      <c r="N8089" s="19">
        <v>5805</v>
      </c>
      <c r="O8089" s="4">
        <f>MATCH(N8089-1,'Supply Data'!$K$12:$K$17)+1</f>
        <v>5</v>
      </c>
      <c r="P8089">
        <f>INDEX('Supply Data'!$L$12:$L$17,'Demand Data'!O8089)</f>
        <v>75</v>
      </c>
      <c r="R8089" t="str">
        <f t="shared" si="1266"/>
        <v>02-Dec-08 Tuesday 20</v>
      </c>
    </row>
    <row r="8090" spans="4:18" x14ac:dyDescent="0.35">
      <c r="D8090" s="21">
        <f t="shared" si="1267"/>
        <v>39784.833333313727</v>
      </c>
      <c r="E8090" s="21" t="b">
        <f t="shared" si="1260"/>
        <v>0</v>
      </c>
      <c r="F8090" s="21" t="b">
        <f t="shared" si="1261"/>
        <v>0</v>
      </c>
      <c r="G8090" s="20">
        <f t="shared" si="1262"/>
        <v>1</v>
      </c>
      <c r="H8090" s="20">
        <f t="shared" si="1263"/>
        <v>24</v>
      </c>
      <c r="I8090" s="20">
        <f t="shared" si="1268"/>
        <v>21</v>
      </c>
      <c r="J8090" s="21">
        <f t="shared" si="1269"/>
        <v>39784</v>
      </c>
      <c r="K8090" s="21"/>
      <c r="L8090" s="21" t="str">
        <f t="shared" si="1264"/>
        <v>Tuesday</v>
      </c>
      <c r="M8090" s="20">
        <f t="shared" si="1265"/>
        <v>12</v>
      </c>
      <c r="N8090" s="19">
        <v>5764.5</v>
      </c>
      <c r="O8090" s="4">
        <f>MATCH(N8090-1,'Supply Data'!$K$12:$K$17)+1</f>
        <v>5</v>
      </c>
      <c r="P8090">
        <f>INDEX('Supply Data'!$L$12:$L$17,'Demand Data'!O8090)</f>
        <v>75</v>
      </c>
      <c r="R8090" t="str">
        <f t="shared" si="1266"/>
        <v>02-Dec-08 Tuesday 21</v>
      </c>
    </row>
    <row r="8091" spans="4:18" x14ac:dyDescent="0.35">
      <c r="D8091" s="21">
        <f t="shared" si="1267"/>
        <v>39784.874999980391</v>
      </c>
      <c r="E8091" s="21" t="b">
        <f t="shared" si="1260"/>
        <v>0</v>
      </c>
      <c r="F8091" s="21" t="b">
        <f t="shared" si="1261"/>
        <v>0</v>
      </c>
      <c r="G8091" s="20">
        <f t="shared" si="1262"/>
        <v>1</v>
      </c>
      <c r="H8091" s="20">
        <f t="shared" si="1263"/>
        <v>24</v>
      </c>
      <c r="I8091" s="20">
        <f t="shared" si="1268"/>
        <v>22</v>
      </c>
      <c r="J8091" s="21">
        <f t="shared" si="1269"/>
        <v>39784</v>
      </c>
      <c r="K8091" s="21"/>
      <c r="L8091" s="21" t="str">
        <f t="shared" si="1264"/>
        <v>Tuesday</v>
      </c>
      <c r="M8091" s="20">
        <f t="shared" si="1265"/>
        <v>12</v>
      </c>
      <c r="N8091" s="19">
        <v>4942.5</v>
      </c>
      <c r="O8091" s="4">
        <f>MATCH(N8091-1,'Supply Data'!$K$12:$K$17)+1</f>
        <v>5</v>
      </c>
      <c r="P8091">
        <f>INDEX('Supply Data'!$L$12:$L$17,'Demand Data'!O8091)</f>
        <v>75</v>
      </c>
      <c r="R8091" t="str">
        <f t="shared" si="1266"/>
        <v>02-Dec-08 Tuesday 22</v>
      </c>
    </row>
    <row r="8092" spans="4:18" x14ac:dyDescent="0.35">
      <c r="D8092" s="21">
        <f t="shared" si="1267"/>
        <v>39784.916666647056</v>
      </c>
      <c r="E8092" s="21" t="b">
        <f t="shared" si="1260"/>
        <v>0</v>
      </c>
      <c r="F8092" s="21" t="b">
        <f t="shared" si="1261"/>
        <v>0</v>
      </c>
      <c r="G8092" s="20">
        <f t="shared" si="1262"/>
        <v>1</v>
      </c>
      <c r="H8092" s="20">
        <f t="shared" si="1263"/>
        <v>24</v>
      </c>
      <c r="I8092" s="20">
        <f t="shared" si="1268"/>
        <v>23</v>
      </c>
      <c r="J8092" s="21">
        <f t="shared" si="1269"/>
        <v>39784</v>
      </c>
      <c r="K8092" s="21"/>
      <c r="L8092" s="21" t="str">
        <f t="shared" si="1264"/>
        <v>Tuesday</v>
      </c>
      <c r="M8092" s="20">
        <f t="shared" si="1265"/>
        <v>12</v>
      </c>
      <c r="N8092" s="19">
        <v>4488</v>
      </c>
      <c r="O8092" s="4">
        <f>MATCH(N8092-1,'Supply Data'!$K$12:$K$17)+1</f>
        <v>4</v>
      </c>
      <c r="P8092">
        <f>INDEX('Supply Data'!$L$12:$L$17,'Demand Data'!O8092)</f>
        <v>50</v>
      </c>
      <c r="R8092" t="str">
        <f t="shared" si="1266"/>
        <v>02-Dec-08 Tuesday 23</v>
      </c>
    </row>
    <row r="8093" spans="4:18" x14ac:dyDescent="0.35">
      <c r="D8093" s="21">
        <f t="shared" si="1267"/>
        <v>39784.95833331372</v>
      </c>
      <c r="E8093" s="21" t="b">
        <f t="shared" si="1260"/>
        <v>0</v>
      </c>
      <c r="F8093" s="21" t="b">
        <f t="shared" si="1261"/>
        <v>0</v>
      </c>
      <c r="G8093" s="20">
        <f t="shared" si="1262"/>
        <v>1</v>
      </c>
      <c r="H8093" s="20">
        <f t="shared" si="1263"/>
        <v>24</v>
      </c>
      <c r="I8093" s="20">
        <f t="shared" si="1268"/>
        <v>24</v>
      </c>
      <c r="J8093" s="21">
        <f t="shared" si="1269"/>
        <v>39784</v>
      </c>
      <c r="K8093" s="21"/>
      <c r="L8093" s="21" t="str">
        <f t="shared" si="1264"/>
        <v>Tuesday</v>
      </c>
      <c r="M8093" s="20">
        <f t="shared" si="1265"/>
        <v>12</v>
      </c>
      <c r="N8093" s="19">
        <v>4200</v>
      </c>
      <c r="O8093" s="4">
        <f>MATCH(N8093-1,'Supply Data'!$K$12:$K$17)+1</f>
        <v>4</v>
      </c>
      <c r="P8093">
        <f>INDEX('Supply Data'!$L$12:$L$17,'Demand Data'!O8093)</f>
        <v>50</v>
      </c>
      <c r="R8093" t="str">
        <f t="shared" si="1266"/>
        <v>02-Dec-08 Tuesday 24</v>
      </c>
    </row>
    <row r="8094" spans="4:18" x14ac:dyDescent="0.35">
      <c r="D8094" s="21">
        <f t="shared" si="1267"/>
        <v>39784.999999980384</v>
      </c>
      <c r="E8094" s="21" t="b">
        <f t="shared" si="1260"/>
        <v>0</v>
      </c>
      <c r="F8094" s="21" t="b">
        <f t="shared" si="1261"/>
        <v>0</v>
      </c>
      <c r="G8094" s="20">
        <f t="shared" si="1262"/>
        <v>1</v>
      </c>
      <c r="H8094" s="20">
        <f t="shared" si="1263"/>
        <v>24</v>
      </c>
      <c r="I8094" s="20">
        <f t="shared" si="1268"/>
        <v>1</v>
      </c>
      <c r="J8094" s="21">
        <f t="shared" si="1269"/>
        <v>39785</v>
      </c>
      <c r="K8094" s="21"/>
      <c r="L8094" s="21" t="str">
        <f t="shared" si="1264"/>
        <v>Wednesday</v>
      </c>
      <c r="M8094" s="20">
        <f t="shared" si="1265"/>
        <v>12</v>
      </c>
      <c r="N8094" s="19">
        <v>4026</v>
      </c>
      <c r="O8094" s="4">
        <f>MATCH(N8094-1,'Supply Data'!$K$12:$K$17)+1</f>
        <v>4</v>
      </c>
      <c r="P8094">
        <f>INDEX('Supply Data'!$L$12:$L$17,'Demand Data'!O8094)</f>
        <v>50</v>
      </c>
      <c r="R8094" t="str">
        <f t="shared" si="1266"/>
        <v>03-Dec-08 Wednesday 1</v>
      </c>
    </row>
    <row r="8095" spans="4:18" x14ac:dyDescent="0.35">
      <c r="D8095" s="21">
        <f t="shared" si="1267"/>
        <v>39785.041666647048</v>
      </c>
      <c r="E8095" s="21" t="b">
        <f t="shared" si="1260"/>
        <v>0</v>
      </c>
      <c r="F8095" s="21" t="b">
        <f t="shared" si="1261"/>
        <v>0</v>
      </c>
      <c r="G8095" s="20">
        <f t="shared" si="1262"/>
        <v>1</v>
      </c>
      <c r="H8095" s="20">
        <f t="shared" si="1263"/>
        <v>24</v>
      </c>
      <c r="I8095" s="20">
        <f t="shared" si="1268"/>
        <v>2</v>
      </c>
      <c r="J8095" s="21">
        <f t="shared" si="1269"/>
        <v>39785</v>
      </c>
      <c r="K8095" s="21"/>
      <c r="L8095" s="21" t="str">
        <f t="shared" si="1264"/>
        <v>Wednesday</v>
      </c>
      <c r="M8095" s="20">
        <f t="shared" si="1265"/>
        <v>12</v>
      </c>
      <c r="N8095" s="19">
        <v>3930</v>
      </c>
      <c r="O8095" s="4">
        <f>MATCH(N8095-1,'Supply Data'!$K$12:$K$17)+1</f>
        <v>4</v>
      </c>
      <c r="P8095">
        <f>INDEX('Supply Data'!$L$12:$L$17,'Demand Data'!O8095)</f>
        <v>50</v>
      </c>
      <c r="R8095" t="str">
        <f t="shared" si="1266"/>
        <v>03-Dec-08 Wednesday 2</v>
      </c>
    </row>
    <row r="8096" spans="4:18" x14ac:dyDescent="0.35">
      <c r="D8096" s="21">
        <f t="shared" si="1267"/>
        <v>39785.083333313713</v>
      </c>
      <c r="E8096" s="21" t="b">
        <f t="shared" si="1260"/>
        <v>0</v>
      </c>
      <c r="F8096" s="21" t="b">
        <f t="shared" si="1261"/>
        <v>0</v>
      </c>
      <c r="G8096" s="20">
        <f t="shared" si="1262"/>
        <v>1</v>
      </c>
      <c r="H8096" s="20">
        <f t="shared" si="1263"/>
        <v>24</v>
      </c>
      <c r="I8096" s="20">
        <f t="shared" si="1268"/>
        <v>3</v>
      </c>
      <c r="J8096" s="21">
        <f t="shared" si="1269"/>
        <v>39785</v>
      </c>
      <c r="K8096" s="21"/>
      <c r="L8096" s="21" t="str">
        <f t="shared" si="1264"/>
        <v>Wednesday</v>
      </c>
      <c r="M8096" s="20">
        <f t="shared" si="1265"/>
        <v>12</v>
      </c>
      <c r="N8096" s="19">
        <v>3846</v>
      </c>
      <c r="O8096" s="4">
        <f>MATCH(N8096-1,'Supply Data'!$K$12:$K$17)+1</f>
        <v>4</v>
      </c>
      <c r="P8096">
        <f>INDEX('Supply Data'!$L$12:$L$17,'Demand Data'!O8096)</f>
        <v>50</v>
      </c>
      <c r="R8096" t="str">
        <f t="shared" si="1266"/>
        <v>03-Dec-08 Wednesday 3</v>
      </c>
    </row>
    <row r="8097" spans="4:18" x14ac:dyDescent="0.35">
      <c r="D8097" s="21">
        <f t="shared" si="1267"/>
        <v>39785.124999980377</v>
      </c>
      <c r="E8097" s="21" t="b">
        <f t="shared" si="1260"/>
        <v>0</v>
      </c>
      <c r="F8097" s="21" t="b">
        <f t="shared" si="1261"/>
        <v>0</v>
      </c>
      <c r="G8097" s="20">
        <f t="shared" si="1262"/>
        <v>1</v>
      </c>
      <c r="H8097" s="20">
        <f t="shared" si="1263"/>
        <v>24</v>
      </c>
      <c r="I8097" s="20">
        <f t="shared" si="1268"/>
        <v>4</v>
      </c>
      <c r="J8097" s="21">
        <f t="shared" si="1269"/>
        <v>39785</v>
      </c>
      <c r="K8097" s="21"/>
      <c r="L8097" s="21" t="str">
        <f t="shared" si="1264"/>
        <v>Wednesday</v>
      </c>
      <c r="M8097" s="20">
        <f t="shared" si="1265"/>
        <v>12</v>
      </c>
      <c r="N8097" s="19">
        <v>3882</v>
      </c>
      <c r="O8097" s="4">
        <f>MATCH(N8097-1,'Supply Data'!$K$12:$K$17)+1</f>
        <v>4</v>
      </c>
      <c r="P8097">
        <f>INDEX('Supply Data'!$L$12:$L$17,'Demand Data'!O8097)</f>
        <v>50</v>
      </c>
      <c r="R8097" t="str">
        <f t="shared" si="1266"/>
        <v>03-Dec-08 Wednesday 4</v>
      </c>
    </row>
    <row r="8098" spans="4:18" x14ac:dyDescent="0.35">
      <c r="D8098" s="21">
        <f t="shared" si="1267"/>
        <v>39785.166666647041</v>
      </c>
      <c r="E8098" s="21" t="b">
        <f t="shared" si="1260"/>
        <v>0</v>
      </c>
      <c r="F8098" s="21" t="b">
        <f t="shared" si="1261"/>
        <v>0</v>
      </c>
      <c r="G8098" s="20">
        <f t="shared" si="1262"/>
        <v>1</v>
      </c>
      <c r="H8098" s="20">
        <f t="shared" si="1263"/>
        <v>24</v>
      </c>
      <c r="I8098" s="20">
        <f t="shared" si="1268"/>
        <v>5</v>
      </c>
      <c r="J8098" s="21">
        <f t="shared" si="1269"/>
        <v>39785</v>
      </c>
      <c r="K8098" s="21"/>
      <c r="L8098" s="21" t="str">
        <f t="shared" si="1264"/>
        <v>Wednesday</v>
      </c>
      <c r="M8098" s="20">
        <f t="shared" si="1265"/>
        <v>12</v>
      </c>
      <c r="N8098" s="19">
        <v>4069.5</v>
      </c>
      <c r="O8098" s="4">
        <f>MATCH(N8098-1,'Supply Data'!$K$12:$K$17)+1</f>
        <v>4</v>
      </c>
      <c r="P8098">
        <f>INDEX('Supply Data'!$L$12:$L$17,'Demand Data'!O8098)</f>
        <v>50</v>
      </c>
      <c r="R8098" t="str">
        <f t="shared" si="1266"/>
        <v>03-Dec-08 Wednesday 5</v>
      </c>
    </row>
    <row r="8099" spans="4:18" x14ac:dyDescent="0.35">
      <c r="D8099" s="21">
        <f t="shared" si="1267"/>
        <v>39785.208333313705</v>
      </c>
      <c r="E8099" s="21" t="b">
        <f t="shared" si="1260"/>
        <v>0</v>
      </c>
      <c r="F8099" s="21" t="b">
        <f t="shared" si="1261"/>
        <v>0</v>
      </c>
      <c r="G8099" s="20">
        <f t="shared" si="1262"/>
        <v>1</v>
      </c>
      <c r="H8099" s="20">
        <f t="shared" si="1263"/>
        <v>24</v>
      </c>
      <c r="I8099" s="20">
        <f t="shared" si="1268"/>
        <v>6</v>
      </c>
      <c r="J8099" s="21">
        <f t="shared" si="1269"/>
        <v>39785</v>
      </c>
      <c r="K8099" s="21"/>
      <c r="L8099" s="21" t="str">
        <f t="shared" si="1264"/>
        <v>Wednesday</v>
      </c>
      <c r="M8099" s="20">
        <f t="shared" si="1265"/>
        <v>12</v>
      </c>
      <c r="N8099" s="19">
        <v>4207.5</v>
      </c>
      <c r="O8099" s="4">
        <f>MATCH(N8099-1,'Supply Data'!$K$12:$K$17)+1</f>
        <v>4</v>
      </c>
      <c r="P8099">
        <f>INDEX('Supply Data'!$L$12:$L$17,'Demand Data'!O8099)</f>
        <v>50</v>
      </c>
      <c r="R8099" t="str">
        <f t="shared" si="1266"/>
        <v>03-Dec-08 Wednesday 6</v>
      </c>
    </row>
    <row r="8100" spans="4:18" x14ac:dyDescent="0.35">
      <c r="D8100" s="21">
        <f t="shared" si="1267"/>
        <v>39785.249999980369</v>
      </c>
      <c r="E8100" s="21" t="b">
        <f t="shared" si="1260"/>
        <v>0</v>
      </c>
      <c r="F8100" s="21" t="b">
        <f t="shared" si="1261"/>
        <v>0</v>
      </c>
      <c r="G8100" s="20">
        <f t="shared" si="1262"/>
        <v>1</v>
      </c>
      <c r="H8100" s="20">
        <f t="shared" si="1263"/>
        <v>24</v>
      </c>
      <c r="I8100" s="20">
        <f t="shared" si="1268"/>
        <v>7</v>
      </c>
      <c r="J8100" s="21">
        <f t="shared" si="1269"/>
        <v>39785</v>
      </c>
      <c r="K8100" s="21"/>
      <c r="L8100" s="21" t="str">
        <f t="shared" si="1264"/>
        <v>Wednesday</v>
      </c>
      <c r="M8100" s="20">
        <f t="shared" si="1265"/>
        <v>12</v>
      </c>
      <c r="N8100" s="19">
        <v>4252.5</v>
      </c>
      <c r="O8100" s="4">
        <f>MATCH(N8100-1,'Supply Data'!$K$12:$K$17)+1</f>
        <v>4</v>
      </c>
      <c r="P8100">
        <f>INDEX('Supply Data'!$L$12:$L$17,'Demand Data'!O8100)</f>
        <v>50</v>
      </c>
      <c r="R8100" t="str">
        <f t="shared" si="1266"/>
        <v>03-Dec-08 Wednesday 7</v>
      </c>
    </row>
    <row r="8101" spans="4:18" x14ac:dyDescent="0.35">
      <c r="D8101" s="21">
        <f t="shared" si="1267"/>
        <v>39785.291666647034</v>
      </c>
      <c r="E8101" s="21" t="b">
        <f t="shared" si="1260"/>
        <v>0</v>
      </c>
      <c r="F8101" s="21" t="b">
        <f t="shared" si="1261"/>
        <v>0</v>
      </c>
      <c r="G8101" s="20">
        <f t="shared" si="1262"/>
        <v>1</v>
      </c>
      <c r="H8101" s="20">
        <f t="shared" si="1263"/>
        <v>24</v>
      </c>
      <c r="I8101" s="20">
        <f t="shared" si="1268"/>
        <v>8</v>
      </c>
      <c r="J8101" s="21">
        <f t="shared" si="1269"/>
        <v>39785</v>
      </c>
      <c r="K8101" s="21"/>
      <c r="L8101" s="21" t="str">
        <f t="shared" si="1264"/>
        <v>Wednesday</v>
      </c>
      <c r="M8101" s="20">
        <f t="shared" si="1265"/>
        <v>12</v>
      </c>
      <c r="N8101" s="19">
        <v>4843.5</v>
      </c>
      <c r="O8101" s="4">
        <f>MATCH(N8101-1,'Supply Data'!$K$12:$K$17)+1</f>
        <v>5</v>
      </c>
      <c r="P8101">
        <f>INDEX('Supply Data'!$L$12:$L$17,'Demand Data'!O8101)</f>
        <v>75</v>
      </c>
      <c r="R8101" t="str">
        <f t="shared" si="1266"/>
        <v>03-Dec-08 Wednesday 8</v>
      </c>
    </row>
    <row r="8102" spans="4:18" x14ac:dyDescent="0.35">
      <c r="D8102" s="21">
        <f t="shared" si="1267"/>
        <v>39785.333333313698</v>
      </c>
      <c r="E8102" s="21" t="b">
        <f t="shared" si="1260"/>
        <v>0</v>
      </c>
      <c r="F8102" s="21" t="b">
        <f t="shared" si="1261"/>
        <v>0</v>
      </c>
      <c r="G8102" s="20">
        <f t="shared" si="1262"/>
        <v>1</v>
      </c>
      <c r="H8102" s="20">
        <f t="shared" si="1263"/>
        <v>24</v>
      </c>
      <c r="I8102" s="20">
        <f t="shared" si="1268"/>
        <v>9</v>
      </c>
      <c r="J8102" s="21">
        <f t="shared" si="1269"/>
        <v>39785</v>
      </c>
      <c r="K8102" s="21"/>
      <c r="L8102" s="21" t="str">
        <f t="shared" si="1264"/>
        <v>Wednesday</v>
      </c>
      <c r="M8102" s="20">
        <f t="shared" si="1265"/>
        <v>12</v>
      </c>
      <c r="N8102" s="19">
        <v>5356.5</v>
      </c>
      <c r="O8102" s="4">
        <f>MATCH(N8102-1,'Supply Data'!$K$12:$K$17)+1</f>
        <v>5</v>
      </c>
      <c r="P8102">
        <f>INDEX('Supply Data'!$L$12:$L$17,'Demand Data'!O8102)</f>
        <v>75</v>
      </c>
      <c r="R8102" t="str">
        <f t="shared" si="1266"/>
        <v>03-Dec-08 Wednesday 9</v>
      </c>
    </row>
    <row r="8103" spans="4:18" x14ac:dyDescent="0.35">
      <c r="D8103" s="21">
        <f t="shared" si="1267"/>
        <v>39785.374999980362</v>
      </c>
      <c r="E8103" s="21" t="b">
        <f t="shared" si="1260"/>
        <v>0</v>
      </c>
      <c r="F8103" s="21" t="b">
        <f t="shared" si="1261"/>
        <v>0</v>
      </c>
      <c r="G8103" s="20">
        <f t="shared" si="1262"/>
        <v>1</v>
      </c>
      <c r="H8103" s="20">
        <f t="shared" si="1263"/>
        <v>24</v>
      </c>
      <c r="I8103" s="20">
        <f t="shared" si="1268"/>
        <v>10</v>
      </c>
      <c r="J8103" s="21">
        <f t="shared" si="1269"/>
        <v>39785</v>
      </c>
      <c r="K8103" s="21"/>
      <c r="L8103" s="21" t="str">
        <f t="shared" si="1264"/>
        <v>Wednesday</v>
      </c>
      <c r="M8103" s="20">
        <f t="shared" si="1265"/>
        <v>12</v>
      </c>
      <c r="N8103" s="19">
        <v>5616</v>
      </c>
      <c r="O8103" s="4">
        <f>MATCH(N8103-1,'Supply Data'!$K$12:$K$17)+1</f>
        <v>5</v>
      </c>
      <c r="P8103">
        <f>INDEX('Supply Data'!$L$12:$L$17,'Demand Data'!O8103)</f>
        <v>75</v>
      </c>
      <c r="R8103" t="str">
        <f t="shared" si="1266"/>
        <v>03-Dec-08 Wednesday 10</v>
      </c>
    </row>
    <row r="8104" spans="4:18" x14ac:dyDescent="0.35">
      <c r="D8104" s="21">
        <f t="shared" si="1267"/>
        <v>39785.416666647026</v>
      </c>
      <c r="E8104" s="21" t="b">
        <f t="shared" si="1260"/>
        <v>0</v>
      </c>
      <c r="F8104" s="21" t="b">
        <f t="shared" si="1261"/>
        <v>0</v>
      </c>
      <c r="G8104" s="20">
        <f t="shared" si="1262"/>
        <v>1</v>
      </c>
      <c r="H8104" s="20">
        <f t="shared" si="1263"/>
        <v>24</v>
      </c>
      <c r="I8104" s="20">
        <f t="shared" si="1268"/>
        <v>11</v>
      </c>
      <c r="J8104" s="21">
        <f t="shared" si="1269"/>
        <v>39785</v>
      </c>
      <c r="K8104" s="21"/>
      <c r="L8104" s="21" t="str">
        <f t="shared" si="1264"/>
        <v>Wednesday</v>
      </c>
      <c r="M8104" s="20">
        <f t="shared" si="1265"/>
        <v>12</v>
      </c>
      <c r="N8104" s="19">
        <v>5781</v>
      </c>
      <c r="O8104" s="4">
        <f>MATCH(N8104-1,'Supply Data'!$K$12:$K$17)+1</f>
        <v>5</v>
      </c>
      <c r="P8104">
        <f>INDEX('Supply Data'!$L$12:$L$17,'Demand Data'!O8104)</f>
        <v>75</v>
      </c>
      <c r="R8104" t="str">
        <f t="shared" si="1266"/>
        <v>03-Dec-08 Wednesday 11</v>
      </c>
    </row>
    <row r="8105" spans="4:18" x14ac:dyDescent="0.35">
      <c r="D8105" s="21">
        <f t="shared" si="1267"/>
        <v>39785.458333313691</v>
      </c>
      <c r="E8105" s="21" t="b">
        <f t="shared" si="1260"/>
        <v>0</v>
      </c>
      <c r="F8105" s="21" t="b">
        <f t="shared" si="1261"/>
        <v>0</v>
      </c>
      <c r="G8105" s="20">
        <f t="shared" si="1262"/>
        <v>1</v>
      </c>
      <c r="H8105" s="20">
        <f t="shared" si="1263"/>
        <v>24</v>
      </c>
      <c r="I8105" s="20">
        <f t="shared" si="1268"/>
        <v>12</v>
      </c>
      <c r="J8105" s="21">
        <f t="shared" si="1269"/>
        <v>39785</v>
      </c>
      <c r="K8105" s="21"/>
      <c r="L8105" s="21" t="str">
        <f t="shared" si="1264"/>
        <v>Wednesday</v>
      </c>
      <c r="M8105" s="20">
        <f t="shared" si="1265"/>
        <v>12</v>
      </c>
      <c r="N8105" s="19">
        <v>5503.5</v>
      </c>
      <c r="O8105" s="4">
        <f>MATCH(N8105-1,'Supply Data'!$K$12:$K$17)+1</f>
        <v>5</v>
      </c>
      <c r="P8105">
        <f>INDEX('Supply Data'!$L$12:$L$17,'Demand Data'!O8105)</f>
        <v>75</v>
      </c>
      <c r="R8105" t="str">
        <f t="shared" si="1266"/>
        <v>03-Dec-08 Wednesday 12</v>
      </c>
    </row>
    <row r="8106" spans="4:18" x14ac:dyDescent="0.35">
      <c r="D8106" s="21">
        <f t="shared" si="1267"/>
        <v>39785.499999980355</v>
      </c>
      <c r="E8106" s="21" t="b">
        <f t="shared" si="1260"/>
        <v>0</v>
      </c>
      <c r="F8106" s="21" t="b">
        <f t="shared" si="1261"/>
        <v>0</v>
      </c>
      <c r="G8106" s="20">
        <f t="shared" si="1262"/>
        <v>1</v>
      </c>
      <c r="H8106" s="20">
        <f t="shared" si="1263"/>
        <v>24</v>
      </c>
      <c r="I8106" s="20">
        <f t="shared" si="1268"/>
        <v>13</v>
      </c>
      <c r="J8106" s="21">
        <f t="shared" si="1269"/>
        <v>39785</v>
      </c>
      <c r="K8106" s="21"/>
      <c r="L8106" s="21" t="str">
        <f t="shared" si="1264"/>
        <v>Wednesday</v>
      </c>
      <c r="M8106" s="20">
        <f t="shared" si="1265"/>
        <v>12</v>
      </c>
      <c r="N8106" s="19">
        <v>5548.5</v>
      </c>
      <c r="O8106" s="4">
        <f>MATCH(N8106-1,'Supply Data'!$K$12:$K$17)+1</f>
        <v>5</v>
      </c>
      <c r="P8106">
        <f>INDEX('Supply Data'!$L$12:$L$17,'Demand Data'!O8106)</f>
        <v>75</v>
      </c>
      <c r="R8106" t="str">
        <f t="shared" si="1266"/>
        <v>03-Dec-08 Wednesday 13</v>
      </c>
    </row>
    <row r="8107" spans="4:18" x14ac:dyDescent="0.35">
      <c r="D8107" s="21">
        <f t="shared" si="1267"/>
        <v>39785.541666647019</v>
      </c>
      <c r="E8107" s="21" t="b">
        <f t="shared" si="1260"/>
        <v>0</v>
      </c>
      <c r="F8107" s="21" t="b">
        <f t="shared" si="1261"/>
        <v>0</v>
      </c>
      <c r="G8107" s="20">
        <f t="shared" si="1262"/>
        <v>1</v>
      </c>
      <c r="H8107" s="20">
        <f t="shared" si="1263"/>
        <v>24</v>
      </c>
      <c r="I8107" s="20">
        <f t="shared" si="1268"/>
        <v>14</v>
      </c>
      <c r="J8107" s="21">
        <f t="shared" si="1269"/>
        <v>39785</v>
      </c>
      <c r="K8107" s="21"/>
      <c r="L8107" s="21" t="str">
        <f t="shared" si="1264"/>
        <v>Wednesday</v>
      </c>
      <c r="M8107" s="20">
        <f t="shared" si="1265"/>
        <v>12</v>
      </c>
      <c r="N8107" s="19">
        <v>5728.5</v>
      </c>
      <c r="O8107" s="4">
        <f>MATCH(N8107-1,'Supply Data'!$K$12:$K$17)+1</f>
        <v>5</v>
      </c>
      <c r="P8107">
        <f>INDEX('Supply Data'!$L$12:$L$17,'Demand Data'!O8107)</f>
        <v>75</v>
      </c>
      <c r="R8107" t="str">
        <f t="shared" si="1266"/>
        <v>03-Dec-08 Wednesday 14</v>
      </c>
    </row>
    <row r="8108" spans="4:18" x14ac:dyDescent="0.35">
      <c r="D8108" s="21">
        <f t="shared" si="1267"/>
        <v>39785.583333313683</v>
      </c>
      <c r="E8108" s="21" t="b">
        <f t="shared" si="1260"/>
        <v>0</v>
      </c>
      <c r="F8108" s="21" t="b">
        <f t="shared" si="1261"/>
        <v>0</v>
      </c>
      <c r="G8108" s="20">
        <f t="shared" si="1262"/>
        <v>1</v>
      </c>
      <c r="H8108" s="20">
        <f t="shared" si="1263"/>
        <v>24</v>
      </c>
      <c r="I8108" s="20">
        <f t="shared" si="1268"/>
        <v>15</v>
      </c>
      <c r="J8108" s="21">
        <f t="shared" si="1269"/>
        <v>39785</v>
      </c>
      <c r="K8108" s="21"/>
      <c r="L8108" s="21" t="str">
        <f t="shared" si="1264"/>
        <v>Wednesday</v>
      </c>
      <c r="M8108" s="20">
        <f t="shared" si="1265"/>
        <v>12</v>
      </c>
      <c r="N8108" s="19">
        <v>5610</v>
      </c>
      <c r="O8108" s="4">
        <f>MATCH(N8108-1,'Supply Data'!$K$12:$K$17)+1</f>
        <v>5</v>
      </c>
      <c r="P8108">
        <f>INDEX('Supply Data'!$L$12:$L$17,'Demand Data'!O8108)</f>
        <v>75</v>
      </c>
      <c r="R8108" t="str">
        <f t="shared" si="1266"/>
        <v>03-Dec-08 Wednesday 15</v>
      </c>
    </row>
    <row r="8109" spans="4:18" x14ac:dyDescent="0.35">
      <c r="D8109" s="21">
        <f t="shared" si="1267"/>
        <v>39785.624999980348</v>
      </c>
      <c r="E8109" s="21" t="b">
        <f t="shared" si="1260"/>
        <v>0</v>
      </c>
      <c r="F8109" s="21" t="b">
        <f t="shared" si="1261"/>
        <v>0</v>
      </c>
      <c r="G8109" s="20">
        <f t="shared" si="1262"/>
        <v>1</v>
      </c>
      <c r="H8109" s="20">
        <f t="shared" si="1263"/>
        <v>24</v>
      </c>
      <c r="I8109" s="20">
        <f t="shared" si="1268"/>
        <v>16</v>
      </c>
      <c r="J8109" s="21">
        <f t="shared" si="1269"/>
        <v>39785</v>
      </c>
      <c r="K8109" s="21"/>
      <c r="L8109" s="21" t="str">
        <f t="shared" si="1264"/>
        <v>Wednesday</v>
      </c>
      <c r="M8109" s="20">
        <f t="shared" si="1265"/>
        <v>12</v>
      </c>
      <c r="N8109" s="19">
        <v>5503.5</v>
      </c>
      <c r="O8109" s="4">
        <f>MATCH(N8109-1,'Supply Data'!$K$12:$K$17)+1</f>
        <v>5</v>
      </c>
      <c r="P8109">
        <f>INDEX('Supply Data'!$L$12:$L$17,'Demand Data'!O8109)</f>
        <v>75</v>
      </c>
      <c r="R8109" t="str">
        <f t="shared" si="1266"/>
        <v>03-Dec-08 Wednesday 16</v>
      </c>
    </row>
    <row r="8110" spans="4:18" x14ac:dyDescent="0.35">
      <c r="D8110" s="21">
        <f t="shared" si="1267"/>
        <v>39785.666666647012</v>
      </c>
      <c r="E8110" s="21" t="b">
        <f t="shared" si="1260"/>
        <v>0</v>
      </c>
      <c r="F8110" s="21" t="b">
        <f t="shared" si="1261"/>
        <v>0</v>
      </c>
      <c r="G8110" s="20">
        <f t="shared" si="1262"/>
        <v>1</v>
      </c>
      <c r="H8110" s="20">
        <f t="shared" si="1263"/>
        <v>24</v>
      </c>
      <c r="I8110" s="20">
        <f t="shared" si="1268"/>
        <v>17</v>
      </c>
      <c r="J8110" s="21">
        <f t="shared" si="1269"/>
        <v>39785</v>
      </c>
      <c r="K8110" s="21"/>
      <c r="L8110" s="21" t="str">
        <f t="shared" si="1264"/>
        <v>Wednesday</v>
      </c>
      <c r="M8110" s="20">
        <f t="shared" si="1265"/>
        <v>12</v>
      </c>
      <c r="N8110" s="19">
        <v>5476.5</v>
      </c>
      <c r="O8110" s="4">
        <f>MATCH(N8110-1,'Supply Data'!$K$12:$K$17)+1</f>
        <v>5</v>
      </c>
      <c r="P8110">
        <f>INDEX('Supply Data'!$L$12:$L$17,'Demand Data'!O8110)</f>
        <v>75</v>
      </c>
      <c r="R8110" t="str">
        <f t="shared" si="1266"/>
        <v>03-Dec-08 Wednesday 17</v>
      </c>
    </row>
    <row r="8111" spans="4:18" x14ac:dyDescent="0.35">
      <c r="D8111" s="21">
        <f t="shared" si="1267"/>
        <v>39785.708333313676</v>
      </c>
      <c r="E8111" s="21" t="b">
        <f t="shared" si="1260"/>
        <v>0</v>
      </c>
      <c r="F8111" s="21" t="b">
        <f t="shared" si="1261"/>
        <v>0</v>
      </c>
      <c r="G8111" s="20">
        <f t="shared" si="1262"/>
        <v>1</v>
      </c>
      <c r="H8111" s="20">
        <f t="shared" si="1263"/>
        <v>24</v>
      </c>
      <c r="I8111" s="20">
        <f t="shared" si="1268"/>
        <v>18</v>
      </c>
      <c r="J8111" s="21">
        <f t="shared" si="1269"/>
        <v>39785</v>
      </c>
      <c r="K8111" s="21"/>
      <c r="L8111" s="21" t="str">
        <f t="shared" si="1264"/>
        <v>Wednesday</v>
      </c>
      <c r="M8111" s="20">
        <f t="shared" si="1265"/>
        <v>12</v>
      </c>
      <c r="N8111" s="19">
        <v>6229.5</v>
      </c>
      <c r="O8111" s="4">
        <f>MATCH(N8111-1,'Supply Data'!$K$12:$K$17)+1</f>
        <v>5</v>
      </c>
      <c r="P8111">
        <f>INDEX('Supply Data'!$L$12:$L$17,'Demand Data'!O8111)</f>
        <v>75</v>
      </c>
      <c r="R8111" t="str">
        <f t="shared" si="1266"/>
        <v>03-Dec-08 Wednesday 18</v>
      </c>
    </row>
    <row r="8112" spans="4:18" x14ac:dyDescent="0.35">
      <c r="D8112" s="21">
        <f t="shared" si="1267"/>
        <v>39785.74999998034</v>
      </c>
      <c r="E8112" s="21" t="b">
        <f t="shared" si="1260"/>
        <v>0</v>
      </c>
      <c r="F8112" s="21" t="b">
        <f t="shared" si="1261"/>
        <v>0</v>
      </c>
      <c r="G8112" s="20">
        <f t="shared" si="1262"/>
        <v>1</v>
      </c>
      <c r="H8112" s="20">
        <f t="shared" si="1263"/>
        <v>24</v>
      </c>
      <c r="I8112" s="20">
        <f t="shared" si="1268"/>
        <v>19</v>
      </c>
      <c r="J8112" s="21">
        <f t="shared" si="1269"/>
        <v>39785</v>
      </c>
      <c r="K8112" s="21"/>
      <c r="L8112" s="21" t="str">
        <f t="shared" si="1264"/>
        <v>Wednesday</v>
      </c>
      <c r="M8112" s="20">
        <f t="shared" si="1265"/>
        <v>12</v>
      </c>
      <c r="N8112" s="19">
        <v>6091.5</v>
      </c>
      <c r="O8112" s="4">
        <f>MATCH(N8112-1,'Supply Data'!$K$12:$K$17)+1</f>
        <v>5</v>
      </c>
      <c r="P8112">
        <f>INDEX('Supply Data'!$L$12:$L$17,'Demand Data'!O8112)</f>
        <v>75</v>
      </c>
      <c r="R8112" t="str">
        <f t="shared" si="1266"/>
        <v>03-Dec-08 Wednesday 19</v>
      </c>
    </row>
    <row r="8113" spans="4:18" x14ac:dyDescent="0.35">
      <c r="D8113" s="21">
        <f t="shared" si="1267"/>
        <v>39785.791666647005</v>
      </c>
      <c r="E8113" s="21" t="b">
        <f t="shared" si="1260"/>
        <v>0</v>
      </c>
      <c r="F8113" s="21" t="b">
        <f t="shared" si="1261"/>
        <v>0</v>
      </c>
      <c r="G8113" s="20">
        <f t="shared" si="1262"/>
        <v>1</v>
      </c>
      <c r="H8113" s="20">
        <f t="shared" si="1263"/>
        <v>24</v>
      </c>
      <c r="I8113" s="20">
        <f t="shared" si="1268"/>
        <v>20</v>
      </c>
      <c r="J8113" s="21">
        <f t="shared" si="1269"/>
        <v>39785</v>
      </c>
      <c r="K8113" s="21"/>
      <c r="L8113" s="21" t="str">
        <f t="shared" si="1264"/>
        <v>Wednesday</v>
      </c>
      <c r="M8113" s="20">
        <f t="shared" si="1265"/>
        <v>12</v>
      </c>
      <c r="N8113" s="19">
        <v>5844</v>
      </c>
      <c r="O8113" s="4">
        <f>MATCH(N8113-1,'Supply Data'!$K$12:$K$17)+1</f>
        <v>5</v>
      </c>
      <c r="P8113">
        <f>INDEX('Supply Data'!$L$12:$L$17,'Demand Data'!O8113)</f>
        <v>75</v>
      </c>
      <c r="R8113" t="str">
        <f t="shared" si="1266"/>
        <v>03-Dec-08 Wednesday 20</v>
      </c>
    </row>
    <row r="8114" spans="4:18" x14ac:dyDescent="0.35">
      <c r="D8114" s="21">
        <f t="shared" si="1267"/>
        <v>39785.833333313669</v>
      </c>
      <c r="E8114" s="21" t="b">
        <f t="shared" si="1260"/>
        <v>0</v>
      </c>
      <c r="F8114" s="21" t="b">
        <f t="shared" si="1261"/>
        <v>0</v>
      </c>
      <c r="G8114" s="20">
        <f t="shared" si="1262"/>
        <v>1</v>
      </c>
      <c r="H8114" s="20">
        <f t="shared" si="1263"/>
        <v>24</v>
      </c>
      <c r="I8114" s="20">
        <f t="shared" si="1268"/>
        <v>21</v>
      </c>
      <c r="J8114" s="21">
        <f t="shared" si="1269"/>
        <v>39785</v>
      </c>
      <c r="K8114" s="21"/>
      <c r="L8114" s="21" t="str">
        <f t="shared" si="1264"/>
        <v>Wednesday</v>
      </c>
      <c r="M8114" s="20">
        <f t="shared" si="1265"/>
        <v>12</v>
      </c>
      <c r="N8114" s="19">
        <v>5631</v>
      </c>
      <c r="O8114" s="4">
        <f>MATCH(N8114-1,'Supply Data'!$K$12:$K$17)+1</f>
        <v>5</v>
      </c>
      <c r="P8114">
        <f>INDEX('Supply Data'!$L$12:$L$17,'Demand Data'!O8114)</f>
        <v>75</v>
      </c>
      <c r="R8114" t="str">
        <f t="shared" si="1266"/>
        <v>03-Dec-08 Wednesday 21</v>
      </c>
    </row>
    <row r="8115" spans="4:18" x14ac:dyDescent="0.35">
      <c r="D8115" s="21">
        <f t="shared" si="1267"/>
        <v>39785.874999980333</v>
      </c>
      <c r="E8115" s="21" t="b">
        <f t="shared" si="1260"/>
        <v>0</v>
      </c>
      <c r="F8115" s="21" t="b">
        <f t="shared" si="1261"/>
        <v>0</v>
      </c>
      <c r="G8115" s="20">
        <f t="shared" si="1262"/>
        <v>1</v>
      </c>
      <c r="H8115" s="20">
        <f t="shared" si="1263"/>
        <v>24</v>
      </c>
      <c r="I8115" s="20">
        <f t="shared" si="1268"/>
        <v>22</v>
      </c>
      <c r="J8115" s="21">
        <f t="shared" si="1269"/>
        <v>39785</v>
      </c>
      <c r="K8115" s="21"/>
      <c r="L8115" s="21" t="str">
        <f t="shared" si="1264"/>
        <v>Wednesday</v>
      </c>
      <c r="M8115" s="20">
        <f t="shared" si="1265"/>
        <v>12</v>
      </c>
      <c r="N8115" s="19">
        <v>5106</v>
      </c>
      <c r="O8115" s="4">
        <f>MATCH(N8115-1,'Supply Data'!$K$12:$K$17)+1</f>
        <v>5</v>
      </c>
      <c r="P8115">
        <f>INDEX('Supply Data'!$L$12:$L$17,'Demand Data'!O8115)</f>
        <v>75</v>
      </c>
      <c r="R8115" t="str">
        <f t="shared" si="1266"/>
        <v>03-Dec-08 Wednesday 22</v>
      </c>
    </row>
    <row r="8116" spans="4:18" x14ac:dyDescent="0.35">
      <c r="D8116" s="21">
        <f t="shared" si="1267"/>
        <v>39785.916666646997</v>
      </c>
      <c r="E8116" s="21" t="b">
        <f t="shared" si="1260"/>
        <v>0</v>
      </c>
      <c r="F8116" s="21" t="b">
        <f t="shared" si="1261"/>
        <v>0</v>
      </c>
      <c r="G8116" s="20">
        <f t="shared" si="1262"/>
        <v>1</v>
      </c>
      <c r="H8116" s="20">
        <f t="shared" si="1263"/>
        <v>24</v>
      </c>
      <c r="I8116" s="20">
        <f t="shared" si="1268"/>
        <v>23</v>
      </c>
      <c r="J8116" s="21">
        <f t="shared" si="1269"/>
        <v>39785</v>
      </c>
      <c r="K8116" s="21"/>
      <c r="L8116" s="21" t="str">
        <f t="shared" si="1264"/>
        <v>Wednesday</v>
      </c>
      <c r="M8116" s="20">
        <f t="shared" si="1265"/>
        <v>12</v>
      </c>
      <c r="N8116" s="19">
        <v>4651.5</v>
      </c>
      <c r="O8116" s="4">
        <f>MATCH(N8116-1,'Supply Data'!$K$12:$K$17)+1</f>
        <v>4</v>
      </c>
      <c r="P8116">
        <f>INDEX('Supply Data'!$L$12:$L$17,'Demand Data'!O8116)</f>
        <v>50</v>
      </c>
      <c r="R8116" t="str">
        <f t="shared" si="1266"/>
        <v>03-Dec-08 Wednesday 23</v>
      </c>
    </row>
    <row r="8117" spans="4:18" x14ac:dyDescent="0.35">
      <c r="D8117" s="21">
        <f t="shared" si="1267"/>
        <v>39785.958333313662</v>
      </c>
      <c r="E8117" s="21" t="b">
        <f t="shared" si="1260"/>
        <v>0</v>
      </c>
      <c r="F8117" s="21" t="b">
        <f t="shared" si="1261"/>
        <v>0</v>
      </c>
      <c r="G8117" s="20">
        <f t="shared" si="1262"/>
        <v>1</v>
      </c>
      <c r="H8117" s="20">
        <f t="shared" si="1263"/>
        <v>24</v>
      </c>
      <c r="I8117" s="20">
        <f t="shared" si="1268"/>
        <v>24</v>
      </c>
      <c r="J8117" s="21">
        <f t="shared" si="1269"/>
        <v>39785</v>
      </c>
      <c r="K8117" s="21"/>
      <c r="L8117" s="21" t="str">
        <f t="shared" si="1264"/>
        <v>Wednesday</v>
      </c>
      <c r="M8117" s="20">
        <f t="shared" si="1265"/>
        <v>12</v>
      </c>
      <c r="N8117" s="19">
        <v>4315.5</v>
      </c>
      <c r="O8117" s="4">
        <f>MATCH(N8117-1,'Supply Data'!$K$12:$K$17)+1</f>
        <v>4</v>
      </c>
      <c r="P8117">
        <f>INDEX('Supply Data'!$L$12:$L$17,'Demand Data'!O8117)</f>
        <v>50</v>
      </c>
      <c r="R8117" t="str">
        <f t="shared" si="1266"/>
        <v>03-Dec-08 Wednesday 24</v>
      </c>
    </row>
    <row r="8118" spans="4:18" x14ac:dyDescent="0.35">
      <c r="D8118" s="21">
        <f t="shared" si="1267"/>
        <v>39785.999999980326</v>
      </c>
      <c r="E8118" s="21" t="b">
        <f t="shared" si="1260"/>
        <v>0</v>
      </c>
      <c r="F8118" s="21" t="b">
        <f t="shared" si="1261"/>
        <v>0</v>
      </c>
      <c r="G8118" s="20">
        <f t="shared" si="1262"/>
        <v>1</v>
      </c>
      <c r="H8118" s="20">
        <f t="shared" si="1263"/>
        <v>24</v>
      </c>
      <c r="I8118" s="20">
        <f t="shared" si="1268"/>
        <v>1</v>
      </c>
      <c r="J8118" s="21">
        <f t="shared" si="1269"/>
        <v>39786</v>
      </c>
      <c r="K8118" s="21"/>
      <c r="L8118" s="21" t="str">
        <f t="shared" si="1264"/>
        <v>Thursday</v>
      </c>
      <c r="M8118" s="20">
        <f t="shared" si="1265"/>
        <v>12</v>
      </c>
      <c r="N8118" s="19">
        <v>4152</v>
      </c>
      <c r="O8118" s="4">
        <f>MATCH(N8118-1,'Supply Data'!$K$12:$K$17)+1</f>
        <v>4</v>
      </c>
      <c r="P8118">
        <f>INDEX('Supply Data'!$L$12:$L$17,'Demand Data'!O8118)</f>
        <v>50</v>
      </c>
      <c r="R8118" t="str">
        <f t="shared" si="1266"/>
        <v>04-Dec-08 Thursday 1</v>
      </c>
    </row>
    <row r="8119" spans="4:18" x14ac:dyDescent="0.35">
      <c r="D8119" s="21">
        <f t="shared" si="1267"/>
        <v>39786.04166664699</v>
      </c>
      <c r="E8119" s="21" t="b">
        <f t="shared" si="1260"/>
        <v>0</v>
      </c>
      <c r="F8119" s="21" t="b">
        <f t="shared" si="1261"/>
        <v>0</v>
      </c>
      <c r="G8119" s="20">
        <f t="shared" si="1262"/>
        <v>1</v>
      </c>
      <c r="H8119" s="20">
        <f t="shared" si="1263"/>
        <v>24</v>
      </c>
      <c r="I8119" s="20">
        <f t="shared" si="1268"/>
        <v>2</v>
      </c>
      <c r="J8119" s="21">
        <f t="shared" si="1269"/>
        <v>39786</v>
      </c>
      <c r="K8119" s="21"/>
      <c r="L8119" s="21" t="str">
        <f t="shared" si="1264"/>
        <v>Thursday</v>
      </c>
      <c r="M8119" s="20">
        <f t="shared" si="1265"/>
        <v>12</v>
      </c>
      <c r="N8119" s="19">
        <v>4002</v>
      </c>
      <c r="O8119" s="4">
        <f>MATCH(N8119-1,'Supply Data'!$K$12:$K$17)+1</f>
        <v>4</v>
      </c>
      <c r="P8119">
        <f>INDEX('Supply Data'!$L$12:$L$17,'Demand Data'!O8119)</f>
        <v>50</v>
      </c>
      <c r="R8119" t="str">
        <f t="shared" si="1266"/>
        <v>04-Dec-08 Thursday 2</v>
      </c>
    </row>
    <row r="8120" spans="4:18" x14ac:dyDescent="0.35">
      <c r="D8120" s="21">
        <f t="shared" si="1267"/>
        <v>39786.083333313654</v>
      </c>
      <c r="E8120" s="21" t="b">
        <f t="shared" si="1260"/>
        <v>0</v>
      </c>
      <c r="F8120" s="21" t="b">
        <f t="shared" si="1261"/>
        <v>0</v>
      </c>
      <c r="G8120" s="20">
        <f t="shared" si="1262"/>
        <v>1</v>
      </c>
      <c r="H8120" s="20">
        <f t="shared" si="1263"/>
        <v>24</v>
      </c>
      <c r="I8120" s="20">
        <f t="shared" si="1268"/>
        <v>3</v>
      </c>
      <c r="J8120" s="21">
        <f t="shared" si="1269"/>
        <v>39786</v>
      </c>
      <c r="K8120" s="21"/>
      <c r="L8120" s="21" t="str">
        <f t="shared" si="1264"/>
        <v>Thursday</v>
      </c>
      <c r="M8120" s="20">
        <f t="shared" si="1265"/>
        <v>12</v>
      </c>
      <c r="N8120" s="19">
        <v>3952.5</v>
      </c>
      <c r="O8120" s="4">
        <f>MATCH(N8120-1,'Supply Data'!$K$12:$K$17)+1</f>
        <v>4</v>
      </c>
      <c r="P8120">
        <f>INDEX('Supply Data'!$L$12:$L$17,'Demand Data'!O8120)</f>
        <v>50</v>
      </c>
      <c r="R8120" t="str">
        <f t="shared" si="1266"/>
        <v>04-Dec-08 Thursday 3</v>
      </c>
    </row>
    <row r="8121" spans="4:18" x14ac:dyDescent="0.35">
      <c r="D8121" s="21">
        <f t="shared" si="1267"/>
        <v>39786.124999980319</v>
      </c>
      <c r="E8121" s="21" t="b">
        <f t="shared" si="1260"/>
        <v>0</v>
      </c>
      <c r="F8121" s="21" t="b">
        <f t="shared" si="1261"/>
        <v>0</v>
      </c>
      <c r="G8121" s="20">
        <f t="shared" si="1262"/>
        <v>1</v>
      </c>
      <c r="H8121" s="20">
        <f t="shared" si="1263"/>
        <v>24</v>
      </c>
      <c r="I8121" s="20">
        <f t="shared" si="1268"/>
        <v>4</v>
      </c>
      <c r="J8121" s="21">
        <f t="shared" si="1269"/>
        <v>39786</v>
      </c>
      <c r="K8121" s="21"/>
      <c r="L8121" s="21" t="str">
        <f t="shared" si="1264"/>
        <v>Thursday</v>
      </c>
      <c r="M8121" s="20">
        <f t="shared" si="1265"/>
        <v>12</v>
      </c>
      <c r="N8121" s="19">
        <v>3978</v>
      </c>
      <c r="O8121" s="4">
        <f>MATCH(N8121-1,'Supply Data'!$K$12:$K$17)+1</f>
        <v>4</v>
      </c>
      <c r="P8121">
        <f>INDEX('Supply Data'!$L$12:$L$17,'Demand Data'!O8121)</f>
        <v>50</v>
      </c>
      <c r="R8121" t="str">
        <f t="shared" si="1266"/>
        <v>04-Dec-08 Thursday 4</v>
      </c>
    </row>
    <row r="8122" spans="4:18" x14ac:dyDescent="0.35">
      <c r="D8122" s="21">
        <f t="shared" si="1267"/>
        <v>39786.166666646983</v>
      </c>
      <c r="E8122" s="21" t="b">
        <f t="shared" si="1260"/>
        <v>0</v>
      </c>
      <c r="F8122" s="21" t="b">
        <f t="shared" si="1261"/>
        <v>0</v>
      </c>
      <c r="G8122" s="20">
        <f t="shared" si="1262"/>
        <v>1</v>
      </c>
      <c r="H8122" s="20">
        <f t="shared" si="1263"/>
        <v>24</v>
      </c>
      <c r="I8122" s="20">
        <f t="shared" si="1268"/>
        <v>5</v>
      </c>
      <c r="J8122" s="21">
        <f t="shared" si="1269"/>
        <v>39786</v>
      </c>
      <c r="K8122" s="21"/>
      <c r="L8122" s="21" t="str">
        <f t="shared" si="1264"/>
        <v>Thursday</v>
      </c>
      <c r="M8122" s="20">
        <f t="shared" si="1265"/>
        <v>12</v>
      </c>
      <c r="N8122" s="19">
        <v>4167</v>
      </c>
      <c r="O8122" s="4">
        <f>MATCH(N8122-1,'Supply Data'!$K$12:$K$17)+1</f>
        <v>4</v>
      </c>
      <c r="P8122">
        <f>INDEX('Supply Data'!$L$12:$L$17,'Demand Data'!O8122)</f>
        <v>50</v>
      </c>
      <c r="R8122" t="str">
        <f t="shared" si="1266"/>
        <v>04-Dec-08 Thursday 5</v>
      </c>
    </row>
    <row r="8123" spans="4:18" x14ac:dyDescent="0.35">
      <c r="D8123" s="21">
        <f t="shared" si="1267"/>
        <v>39786.208333313647</v>
      </c>
      <c r="E8123" s="21" t="b">
        <f t="shared" si="1260"/>
        <v>0</v>
      </c>
      <c r="F8123" s="21" t="b">
        <f t="shared" si="1261"/>
        <v>0</v>
      </c>
      <c r="G8123" s="20">
        <f t="shared" si="1262"/>
        <v>1</v>
      </c>
      <c r="H8123" s="20">
        <f t="shared" si="1263"/>
        <v>24</v>
      </c>
      <c r="I8123" s="20">
        <f t="shared" si="1268"/>
        <v>6</v>
      </c>
      <c r="J8123" s="21">
        <f t="shared" si="1269"/>
        <v>39786</v>
      </c>
      <c r="K8123" s="21"/>
      <c r="L8123" s="21" t="str">
        <f t="shared" si="1264"/>
        <v>Thursday</v>
      </c>
      <c r="M8123" s="20">
        <f t="shared" si="1265"/>
        <v>12</v>
      </c>
      <c r="N8123" s="19">
        <v>4368</v>
      </c>
      <c r="O8123" s="4">
        <f>MATCH(N8123-1,'Supply Data'!$K$12:$K$17)+1</f>
        <v>4</v>
      </c>
      <c r="P8123">
        <f>INDEX('Supply Data'!$L$12:$L$17,'Demand Data'!O8123)</f>
        <v>50</v>
      </c>
      <c r="R8123" t="str">
        <f t="shared" si="1266"/>
        <v>04-Dec-08 Thursday 6</v>
      </c>
    </row>
    <row r="8124" spans="4:18" x14ac:dyDescent="0.35">
      <c r="D8124" s="21">
        <f t="shared" si="1267"/>
        <v>39786.249999980311</v>
      </c>
      <c r="E8124" s="21" t="b">
        <f t="shared" si="1260"/>
        <v>0</v>
      </c>
      <c r="F8124" s="21" t="b">
        <f t="shared" si="1261"/>
        <v>0</v>
      </c>
      <c r="G8124" s="20">
        <f t="shared" si="1262"/>
        <v>1</v>
      </c>
      <c r="H8124" s="20">
        <f t="shared" si="1263"/>
        <v>24</v>
      </c>
      <c r="I8124" s="20">
        <f t="shared" si="1268"/>
        <v>7</v>
      </c>
      <c r="J8124" s="21">
        <f t="shared" si="1269"/>
        <v>39786</v>
      </c>
      <c r="K8124" s="21"/>
      <c r="L8124" s="21" t="str">
        <f t="shared" si="1264"/>
        <v>Thursday</v>
      </c>
      <c r="M8124" s="20">
        <f t="shared" si="1265"/>
        <v>12</v>
      </c>
      <c r="N8124" s="19">
        <v>4365</v>
      </c>
      <c r="O8124" s="4">
        <f>MATCH(N8124-1,'Supply Data'!$K$12:$K$17)+1</f>
        <v>4</v>
      </c>
      <c r="P8124">
        <f>INDEX('Supply Data'!$L$12:$L$17,'Demand Data'!O8124)</f>
        <v>50</v>
      </c>
      <c r="R8124" t="str">
        <f t="shared" si="1266"/>
        <v>04-Dec-08 Thursday 7</v>
      </c>
    </row>
    <row r="8125" spans="4:18" x14ac:dyDescent="0.35">
      <c r="D8125" s="21">
        <f t="shared" si="1267"/>
        <v>39786.291666646976</v>
      </c>
      <c r="E8125" s="21" t="b">
        <f t="shared" si="1260"/>
        <v>0</v>
      </c>
      <c r="F8125" s="21" t="b">
        <f t="shared" si="1261"/>
        <v>0</v>
      </c>
      <c r="G8125" s="20">
        <f t="shared" si="1262"/>
        <v>1</v>
      </c>
      <c r="H8125" s="20">
        <f t="shared" si="1263"/>
        <v>24</v>
      </c>
      <c r="I8125" s="20">
        <f t="shared" si="1268"/>
        <v>8</v>
      </c>
      <c r="J8125" s="21">
        <f t="shared" si="1269"/>
        <v>39786</v>
      </c>
      <c r="K8125" s="21"/>
      <c r="L8125" s="21" t="str">
        <f t="shared" si="1264"/>
        <v>Thursday</v>
      </c>
      <c r="M8125" s="20">
        <f t="shared" si="1265"/>
        <v>12</v>
      </c>
      <c r="N8125" s="19">
        <v>5037</v>
      </c>
      <c r="O8125" s="4">
        <f>MATCH(N8125-1,'Supply Data'!$K$12:$K$17)+1</f>
        <v>5</v>
      </c>
      <c r="P8125">
        <f>INDEX('Supply Data'!$L$12:$L$17,'Demand Data'!O8125)</f>
        <v>75</v>
      </c>
      <c r="R8125" t="str">
        <f t="shared" si="1266"/>
        <v>04-Dec-08 Thursday 8</v>
      </c>
    </row>
    <row r="8126" spans="4:18" x14ac:dyDescent="0.35">
      <c r="D8126" s="21">
        <f t="shared" si="1267"/>
        <v>39786.33333331364</v>
      </c>
      <c r="E8126" s="21" t="b">
        <f t="shared" si="1260"/>
        <v>0</v>
      </c>
      <c r="F8126" s="21" t="b">
        <f t="shared" si="1261"/>
        <v>0</v>
      </c>
      <c r="G8126" s="20">
        <f t="shared" si="1262"/>
        <v>1</v>
      </c>
      <c r="H8126" s="20">
        <f t="shared" si="1263"/>
        <v>24</v>
      </c>
      <c r="I8126" s="20">
        <f t="shared" si="1268"/>
        <v>9</v>
      </c>
      <c r="J8126" s="21">
        <f t="shared" si="1269"/>
        <v>39786</v>
      </c>
      <c r="K8126" s="21"/>
      <c r="L8126" s="21" t="str">
        <f t="shared" si="1264"/>
        <v>Thursday</v>
      </c>
      <c r="M8126" s="20">
        <f t="shared" si="1265"/>
        <v>12</v>
      </c>
      <c r="N8126" s="19">
        <v>5278.5</v>
      </c>
      <c r="O8126" s="4">
        <f>MATCH(N8126-1,'Supply Data'!$K$12:$K$17)+1</f>
        <v>5</v>
      </c>
      <c r="P8126">
        <f>INDEX('Supply Data'!$L$12:$L$17,'Demand Data'!O8126)</f>
        <v>75</v>
      </c>
      <c r="R8126" t="str">
        <f t="shared" si="1266"/>
        <v>04-Dec-08 Thursday 9</v>
      </c>
    </row>
    <row r="8127" spans="4:18" x14ac:dyDescent="0.35">
      <c r="D8127" s="21">
        <f t="shared" si="1267"/>
        <v>39786.374999980304</v>
      </c>
      <c r="E8127" s="21" t="b">
        <f t="shared" si="1260"/>
        <v>0</v>
      </c>
      <c r="F8127" s="21" t="b">
        <f t="shared" si="1261"/>
        <v>0</v>
      </c>
      <c r="G8127" s="20">
        <f t="shared" si="1262"/>
        <v>1</v>
      </c>
      <c r="H8127" s="20">
        <f t="shared" si="1263"/>
        <v>24</v>
      </c>
      <c r="I8127" s="20">
        <f t="shared" si="1268"/>
        <v>10</v>
      </c>
      <c r="J8127" s="21">
        <f t="shared" si="1269"/>
        <v>39786</v>
      </c>
      <c r="K8127" s="21"/>
      <c r="L8127" s="21" t="str">
        <f t="shared" si="1264"/>
        <v>Thursday</v>
      </c>
      <c r="M8127" s="20">
        <f t="shared" si="1265"/>
        <v>12</v>
      </c>
      <c r="N8127" s="19">
        <v>5569.5</v>
      </c>
      <c r="O8127" s="4">
        <f>MATCH(N8127-1,'Supply Data'!$K$12:$K$17)+1</f>
        <v>5</v>
      </c>
      <c r="P8127">
        <f>INDEX('Supply Data'!$L$12:$L$17,'Demand Data'!O8127)</f>
        <v>75</v>
      </c>
      <c r="R8127" t="str">
        <f t="shared" si="1266"/>
        <v>04-Dec-08 Thursday 10</v>
      </c>
    </row>
    <row r="8128" spans="4:18" x14ac:dyDescent="0.35">
      <c r="D8128" s="21">
        <f t="shared" si="1267"/>
        <v>39786.416666646968</v>
      </c>
      <c r="E8128" s="21" t="b">
        <f t="shared" si="1260"/>
        <v>0</v>
      </c>
      <c r="F8128" s="21" t="b">
        <f t="shared" si="1261"/>
        <v>0</v>
      </c>
      <c r="G8128" s="20">
        <f t="shared" si="1262"/>
        <v>1</v>
      </c>
      <c r="H8128" s="20">
        <f t="shared" si="1263"/>
        <v>24</v>
      </c>
      <c r="I8128" s="20">
        <f t="shared" si="1268"/>
        <v>11</v>
      </c>
      <c r="J8128" s="21">
        <f t="shared" si="1269"/>
        <v>39786</v>
      </c>
      <c r="K8128" s="21"/>
      <c r="L8128" s="21" t="str">
        <f t="shared" si="1264"/>
        <v>Thursday</v>
      </c>
      <c r="M8128" s="20">
        <f t="shared" si="1265"/>
        <v>12</v>
      </c>
      <c r="N8128" s="19">
        <v>5743.5</v>
      </c>
      <c r="O8128" s="4">
        <f>MATCH(N8128-1,'Supply Data'!$K$12:$K$17)+1</f>
        <v>5</v>
      </c>
      <c r="P8128">
        <f>INDEX('Supply Data'!$L$12:$L$17,'Demand Data'!O8128)</f>
        <v>75</v>
      </c>
      <c r="R8128" t="str">
        <f t="shared" si="1266"/>
        <v>04-Dec-08 Thursday 11</v>
      </c>
    </row>
    <row r="8129" spans="4:18" x14ac:dyDescent="0.35">
      <c r="D8129" s="21">
        <f t="shared" si="1267"/>
        <v>39786.458333313632</v>
      </c>
      <c r="E8129" s="21" t="b">
        <f t="shared" si="1260"/>
        <v>0</v>
      </c>
      <c r="F8129" s="21" t="b">
        <f t="shared" si="1261"/>
        <v>0</v>
      </c>
      <c r="G8129" s="20">
        <f t="shared" si="1262"/>
        <v>1</v>
      </c>
      <c r="H8129" s="20">
        <f t="shared" si="1263"/>
        <v>24</v>
      </c>
      <c r="I8129" s="20">
        <f t="shared" si="1268"/>
        <v>12</v>
      </c>
      <c r="J8129" s="21">
        <f t="shared" si="1269"/>
        <v>39786</v>
      </c>
      <c r="K8129" s="21"/>
      <c r="L8129" s="21" t="str">
        <f t="shared" si="1264"/>
        <v>Thursday</v>
      </c>
      <c r="M8129" s="20">
        <f t="shared" si="1265"/>
        <v>12</v>
      </c>
      <c r="N8129" s="19">
        <v>5439</v>
      </c>
      <c r="O8129" s="4">
        <f>MATCH(N8129-1,'Supply Data'!$K$12:$K$17)+1</f>
        <v>5</v>
      </c>
      <c r="P8129">
        <f>INDEX('Supply Data'!$L$12:$L$17,'Demand Data'!O8129)</f>
        <v>75</v>
      </c>
      <c r="R8129" t="str">
        <f t="shared" si="1266"/>
        <v>04-Dec-08 Thursday 12</v>
      </c>
    </row>
    <row r="8130" spans="4:18" x14ac:dyDescent="0.35">
      <c r="D8130" s="21">
        <f t="shared" si="1267"/>
        <v>39786.499999980297</v>
      </c>
      <c r="E8130" s="21" t="b">
        <f t="shared" si="1260"/>
        <v>0</v>
      </c>
      <c r="F8130" s="21" t="b">
        <f t="shared" si="1261"/>
        <v>0</v>
      </c>
      <c r="G8130" s="20">
        <f t="shared" si="1262"/>
        <v>1</v>
      </c>
      <c r="H8130" s="20">
        <f t="shared" si="1263"/>
        <v>24</v>
      </c>
      <c r="I8130" s="20">
        <f t="shared" si="1268"/>
        <v>13</v>
      </c>
      <c r="J8130" s="21">
        <f t="shared" si="1269"/>
        <v>39786</v>
      </c>
      <c r="K8130" s="21"/>
      <c r="L8130" s="21" t="str">
        <f t="shared" si="1264"/>
        <v>Thursday</v>
      </c>
      <c r="M8130" s="20">
        <f t="shared" si="1265"/>
        <v>12</v>
      </c>
      <c r="N8130" s="19">
        <v>5442</v>
      </c>
      <c r="O8130" s="4">
        <f>MATCH(N8130-1,'Supply Data'!$K$12:$K$17)+1</f>
        <v>5</v>
      </c>
      <c r="P8130">
        <f>INDEX('Supply Data'!$L$12:$L$17,'Demand Data'!O8130)</f>
        <v>75</v>
      </c>
      <c r="R8130" t="str">
        <f t="shared" si="1266"/>
        <v>04-Dec-08 Thursday 13</v>
      </c>
    </row>
    <row r="8131" spans="4:18" x14ac:dyDescent="0.35">
      <c r="D8131" s="21">
        <f t="shared" si="1267"/>
        <v>39786.541666646961</v>
      </c>
      <c r="E8131" s="21" t="b">
        <f t="shared" si="1260"/>
        <v>0</v>
      </c>
      <c r="F8131" s="21" t="b">
        <f t="shared" si="1261"/>
        <v>0</v>
      </c>
      <c r="G8131" s="20">
        <f t="shared" si="1262"/>
        <v>1</v>
      </c>
      <c r="H8131" s="20">
        <f t="shared" si="1263"/>
        <v>24</v>
      </c>
      <c r="I8131" s="20">
        <f t="shared" si="1268"/>
        <v>14</v>
      </c>
      <c r="J8131" s="21">
        <f t="shared" si="1269"/>
        <v>39786</v>
      </c>
      <c r="K8131" s="21"/>
      <c r="L8131" s="21" t="str">
        <f t="shared" si="1264"/>
        <v>Thursday</v>
      </c>
      <c r="M8131" s="20">
        <f t="shared" si="1265"/>
        <v>12</v>
      </c>
      <c r="N8131" s="19">
        <v>5598</v>
      </c>
      <c r="O8131" s="4">
        <f>MATCH(N8131-1,'Supply Data'!$K$12:$K$17)+1</f>
        <v>5</v>
      </c>
      <c r="P8131">
        <f>INDEX('Supply Data'!$L$12:$L$17,'Demand Data'!O8131)</f>
        <v>75</v>
      </c>
      <c r="R8131" t="str">
        <f t="shared" si="1266"/>
        <v>04-Dec-08 Thursday 14</v>
      </c>
    </row>
    <row r="8132" spans="4:18" x14ac:dyDescent="0.35">
      <c r="D8132" s="21">
        <f t="shared" si="1267"/>
        <v>39786.583333313625</v>
      </c>
      <c r="E8132" s="21" t="b">
        <f t="shared" si="1260"/>
        <v>0</v>
      </c>
      <c r="F8132" s="21" t="b">
        <f t="shared" si="1261"/>
        <v>0</v>
      </c>
      <c r="G8132" s="20">
        <f t="shared" si="1262"/>
        <v>1</v>
      </c>
      <c r="H8132" s="20">
        <f t="shared" si="1263"/>
        <v>24</v>
      </c>
      <c r="I8132" s="20">
        <f t="shared" si="1268"/>
        <v>15</v>
      </c>
      <c r="J8132" s="21">
        <f t="shared" si="1269"/>
        <v>39786</v>
      </c>
      <c r="K8132" s="21"/>
      <c r="L8132" s="21" t="str">
        <f t="shared" si="1264"/>
        <v>Thursday</v>
      </c>
      <c r="M8132" s="20">
        <f t="shared" si="1265"/>
        <v>12</v>
      </c>
      <c r="N8132" s="19">
        <v>5608.5</v>
      </c>
      <c r="O8132" s="4">
        <f>MATCH(N8132-1,'Supply Data'!$K$12:$K$17)+1</f>
        <v>5</v>
      </c>
      <c r="P8132">
        <f>INDEX('Supply Data'!$L$12:$L$17,'Demand Data'!O8132)</f>
        <v>75</v>
      </c>
      <c r="R8132" t="str">
        <f t="shared" si="1266"/>
        <v>04-Dec-08 Thursday 15</v>
      </c>
    </row>
    <row r="8133" spans="4:18" x14ac:dyDescent="0.35">
      <c r="D8133" s="21">
        <f t="shared" si="1267"/>
        <v>39786.624999980289</v>
      </c>
      <c r="E8133" s="21" t="b">
        <f t="shared" si="1260"/>
        <v>0</v>
      </c>
      <c r="F8133" s="21" t="b">
        <f t="shared" si="1261"/>
        <v>0</v>
      </c>
      <c r="G8133" s="20">
        <f t="shared" si="1262"/>
        <v>1</v>
      </c>
      <c r="H8133" s="20">
        <f t="shared" si="1263"/>
        <v>24</v>
      </c>
      <c r="I8133" s="20">
        <f t="shared" si="1268"/>
        <v>16</v>
      </c>
      <c r="J8133" s="21">
        <f t="shared" si="1269"/>
        <v>39786</v>
      </c>
      <c r="K8133" s="21"/>
      <c r="L8133" s="21" t="str">
        <f t="shared" si="1264"/>
        <v>Thursday</v>
      </c>
      <c r="M8133" s="20">
        <f t="shared" si="1265"/>
        <v>12</v>
      </c>
      <c r="N8133" s="19">
        <v>5533.5</v>
      </c>
      <c r="O8133" s="4">
        <f>MATCH(N8133-1,'Supply Data'!$K$12:$K$17)+1</f>
        <v>5</v>
      </c>
      <c r="P8133">
        <f>INDEX('Supply Data'!$L$12:$L$17,'Demand Data'!O8133)</f>
        <v>75</v>
      </c>
      <c r="R8133" t="str">
        <f t="shared" si="1266"/>
        <v>04-Dec-08 Thursday 16</v>
      </c>
    </row>
    <row r="8134" spans="4:18" x14ac:dyDescent="0.35">
      <c r="D8134" s="21">
        <f t="shared" si="1267"/>
        <v>39786.666666646954</v>
      </c>
      <c r="E8134" s="21" t="b">
        <f t="shared" ref="E8134:E8197" si="1270">D8134=$D$2</f>
        <v>0</v>
      </c>
      <c r="F8134" s="21" t="b">
        <f t="shared" ref="F8134:F8197" si="1271">D8134=$E$2</f>
        <v>0</v>
      </c>
      <c r="G8134" s="20">
        <f t="shared" si="1262"/>
        <v>1</v>
      </c>
      <c r="H8134" s="20">
        <f t="shared" si="1263"/>
        <v>24</v>
      </c>
      <c r="I8134" s="20">
        <f t="shared" si="1268"/>
        <v>17</v>
      </c>
      <c r="J8134" s="21">
        <f t="shared" si="1269"/>
        <v>39786</v>
      </c>
      <c r="K8134" s="21"/>
      <c r="L8134" s="21" t="str">
        <f t="shared" si="1264"/>
        <v>Thursday</v>
      </c>
      <c r="M8134" s="20">
        <f t="shared" si="1265"/>
        <v>12</v>
      </c>
      <c r="N8134" s="19">
        <v>5574</v>
      </c>
      <c r="O8134" s="4">
        <f>MATCH(N8134-1,'Supply Data'!$K$12:$K$17)+1</f>
        <v>5</v>
      </c>
      <c r="P8134">
        <f>INDEX('Supply Data'!$L$12:$L$17,'Demand Data'!O8134)</f>
        <v>75</v>
      </c>
      <c r="R8134" t="str">
        <f t="shared" si="1266"/>
        <v>04-Dec-08 Thursday 17</v>
      </c>
    </row>
    <row r="8135" spans="4:18" x14ac:dyDescent="0.35">
      <c r="D8135" s="21">
        <f t="shared" si="1267"/>
        <v>39786.708333313618</v>
      </c>
      <c r="E8135" s="21" t="b">
        <f t="shared" si="1270"/>
        <v>0</v>
      </c>
      <c r="F8135" s="21" t="b">
        <f t="shared" si="1271"/>
        <v>0</v>
      </c>
      <c r="G8135" s="20">
        <f t="shared" ref="G8135:G8198" si="1272">IF(E8135,2,IF(F8135,3,1))</f>
        <v>1</v>
      </c>
      <c r="H8135" s="20">
        <f t="shared" ref="H8135:H8198" si="1273">CHOOSE(G8135,24,23,25)</f>
        <v>24</v>
      </c>
      <c r="I8135" s="20">
        <f t="shared" si="1268"/>
        <v>18</v>
      </c>
      <c r="J8135" s="21">
        <f t="shared" si="1269"/>
        <v>39786</v>
      </c>
      <c r="K8135" s="21"/>
      <c r="L8135" s="21" t="str">
        <f t="shared" ref="L8135:L8198" si="1274">TEXT(J8135,"ddddd")</f>
        <v>Thursday</v>
      </c>
      <c r="M8135" s="20">
        <f t="shared" ref="M8135:M8198" si="1275">MONTH(D8135)</f>
        <v>12</v>
      </c>
      <c r="N8135" s="19">
        <v>6175.5</v>
      </c>
      <c r="O8135" s="4">
        <f>MATCH(N8135-1,'Supply Data'!$K$12:$K$17)+1</f>
        <v>5</v>
      </c>
      <c r="P8135">
        <f>INDEX('Supply Data'!$L$12:$L$17,'Demand Data'!O8135)</f>
        <v>75</v>
      </c>
      <c r="R8135" t="str">
        <f t="shared" ref="R8135:R8198" si="1276">TEXT(D8135,"dd-mmm-yy ddddd")&amp;" "&amp;I8135</f>
        <v>04-Dec-08 Thursday 18</v>
      </c>
    </row>
    <row r="8136" spans="4:18" x14ac:dyDescent="0.35">
      <c r="D8136" s="21">
        <f t="shared" ref="D8136:D8199" si="1277">D8135+1/24</f>
        <v>39786.749999980282</v>
      </c>
      <c r="E8136" s="21" t="b">
        <f t="shared" si="1270"/>
        <v>0</v>
      </c>
      <c r="F8136" s="21" t="b">
        <f t="shared" si="1271"/>
        <v>0</v>
      </c>
      <c r="G8136" s="20">
        <f t="shared" si="1272"/>
        <v>1</v>
      </c>
      <c r="H8136" s="20">
        <f t="shared" si="1273"/>
        <v>24</v>
      </c>
      <c r="I8136" s="20">
        <f t="shared" ref="I8136:I8199" si="1278">IF(I8135&gt;=H8136,1,I8135+1)</f>
        <v>19</v>
      </c>
      <c r="J8136" s="21">
        <f t="shared" ref="J8136:J8199" si="1279">IF(I8136=1,J8135+1,J8135)</f>
        <v>39786</v>
      </c>
      <c r="K8136" s="21"/>
      <c r="L8136" s="21" t="str">
        <f t="shared" si="1274"/>
        <v>Thursday</v>
      </c>
      <c r="M8136" s="20">
        <f t="shared" si="1275"/>
        <v>12</v>
      </c>
      <c r="N8136" s="19">
        <v>6124.5</v>
      </c>
      <c r="O8136" s="4">
        <f>MATCH(N8136-1,'Supply Data'!$K$12:$K$17)+1</f>
        <v>5</v>
      </c>
      <c r="P8136">
        <f>INDEX('Supply Data'!$L$12:$L$17,'Demand Data'!O8136)</f>
        <v>75</v>
      </c>
      <c r="R8136" t="str">
        <f t="shared" si="1276"/>
        <v>04-Dec-08 Thursday 19</v>
      </c>
    </row>
    <row r="8137" spans="4:18" x14ac:dyDescent="0.35">
      <c r="D8137" s="21">
        <f t="shared" si="1277"/>
        <v>39786.791666646946</v>
      </c>
      <c r="E8137" s="21" t="b">
        <f t="shared" si="1270"/>
        <v>0</v>
      </c>
      <c r="F8137" s="21" t="b">
        <f t="shared" si="1271"/>
        <v>0</v>
      </c>
      <c r="G8137" s="20">
        <f t="shared" si="1272"/>
        <v>1</v>
      </c>
      <c r="H8137" s="20">
        <f t="shared" si="1273"/>
        <v>24</v>
      </c>
      <c r="I8137" s="20">
        <f t="shared" si="1278"/>
        <v>20</v>
      </c>
      <c r="J8137" s="21">
        <f t="shared" si="1279"/>
        <v>39786</v>
      </c>
      <c r="K8137" s="21"/>
      <c r="L8137" s="21" t="str">
        <f t="shared" si="1274"/>
        <v>Thursday</v>
      </c>
      <c r="M8137" s="20">
        <f t="shared" si="1275"/>
        <v>12</v>
      </c>
      <c r="N8137" s="19">
        <v>5949</v>
      </c>
      <c r="O8137" s="4">
        <f>MATCH(N8137-1,'Supply Data'!$K$12:$K$17)+1</f>
        <v>5</v>
      </c>
      <c r="P8137">
        <f>INDEX('Supply Data'!$L$12:$L$17,'Demand Data'!O8137)</f>
        <v>75</v>
      </c>
      <c r="R8137" t="str">
        <f t="shared" si="1276"/>
        <v>04-Dec-08 Thursday 20</v>
      </c>
    </row>
    <row r="8138" spans="4:18" x14ac:dyDescent="0.35">
      <c r="D8138" s="21">
        <f t="shared" si="1277"/>
        <v>39786.833333313611</v>
      </c>
      <c r="E8138" s="21" t="b">
        <f t="shared" si="1270"/>
        <v>0</v>
      </c>
      <c r="F8138" s="21" t="b">
        <f t="shared" si="1271"/>
        <v>0</v>
      </c>
      <c r="G8138" s="20">
        <f t="shared" si="1272"/>
        <v>1</v>
      </c>
      <c r="H8138" s="20">
        <f t="shared" si="1273"/>
        <v>24</v>
      </c>
      <c r="I8138" s="20">
        <f t="shared" si="1278"/>
        <v>21</v>
      </c>
      <c r="J8138" s="21">
        <f t="shared" si="1279"/>
        <v>39786</v>
      </c>
      <c r="K8138" s="21"/>
      <c r="L8138" s="21" t="str">
        <f t="shared" si="1274"/>
        <v>Thursday</v>
      </c>
      <c r="M8138" s="20">
        <f t="shared" si="1275"/>
        <v>12</v>
      </c>
      <c r="N8138" s="19">
        <v>5605.5</v>
      </c>
      <c r="O8138" s="4">
        <f>MATCH(N8138-1,'Supply Data'!$K$12:$K$17)+1</f>
        <v>5</v>
      </c>
      <c r="P8138">
        <f>INDEX('Supply Data'!$L$12:$L$17,'Demand Data'!O8138)</f>
        <v>75</v>
      </c>
      <c r="R8138" t="str">
        <f t="shared" si="1276"/>
        <v>04-Dec-08 Thursday 21</v>
      </c>
    </row>
    <row r="8139" spans="4:18" x14ac:dyDescent="0.35">
      <c r="D8139" s="21">
        <f t="shared" si="1277"/>
        <v>39786.874999980275</v>
      </c>
      <c r="E8139" s="21" t="b">
        <f t="shared" si="1270"/>
        <v>0</v>
      </c>
      <c r="F8139" s="21" t="b">
        <f t="shared" si="1271"/>
        <v>0</v>
      </c>
      <c r="G8139" s="20">
        <f t="shared" si="1272"/>
        <v>1</v>
      </c>
      <c r="H8139" s="20">
        <f t="shared" si="1273"/>
        <v>24</v>
      </c>
      <c r="I8139" s="20">
        <f t="shared" si="1278"/>
        <v>22</v>
      </c>
      <c r="J8139" s="21">
        <f t="shared" si="1279"/>
        <v>39786</v>
      </c>
      <c r="K8139" s="21"/>
      <c r="L8139" s="21" t="str">
        <f t="shared" si="1274"/>
        <v>Thursday</v>
      </c>
      <c r="M8139" s="20">
        <f t="shared" si="1275"/>
        <v>12</v>
      </c>
      <c r="N8139" s="19">
        <v>5149.5</v>
      </c>
      <c r="O8139" s="4">
        <f>MATCH(N8139-1,'Supply Data'!$K$12:$K$17)+1</f>
        <v>5</v>
      </c>
      <c r="P8139">
        <f>INDEX('Supply Data'!$L$12:$L$17,'Demand Data'!O8139)</f>
        <v>75</v>
      </c>
      <c r="R8139" t="str">
        <f t="shared" si="1276"/>
        <v>04-Dec-08 Thursday 22</v>
      </c>
    </row>
    <row r="8140" spans="4:18" x14ac:dyDescent="0.35">
      <c r="D8140" s="21">
        <f t="shared" si="1277"/>
        <v>39786.916666646939</v>
      </c>
      <c r="E8140" s="21" t="b">
        <f t="shared" si="1270"/>
        <v>0</v>
      </c>
      <c r="F8140" s="21" t="b">
        <f t="shared" si="1271"/>
        <v>0</v>
      </c>
      <c r="G8140" s="20">
        <f t="shared" si="1272"/>
        <v>1</v>
      </c>
      <c r="H8140" s="20">
        <f t="shared" si="1273"/>
        <v>24</v>
      </c>
      <c r="I8140" s="20">
        <f t="shared" si="1278"/>
        <v>23</v>
      </c>
      <c r="J8140" s="21">
        <f t="shared" si="1279"/>
        <v>39786</v>
      </c>
      <c r="K8140" s="21"/>
      <c r="L8140" s="21" t="str">
        <f t="shared" si="1274"/>
        <v>Thursday</v>
      </c>
      <c r="M8140" s="20">
        <f t="shared" si="1275"/>
        <v>12</v>
      </c>
      <c r="N8140" s="19">
        <v>4642.5</v>
      </c>
      <c r="O8140" s="4">
        <f>MATCH(N8140-1,'Supply Data'!$K$12:$K$17)+1</f>
        <v>4</v>
      </c>
      <c r="P8140">
        <f>INDEX('Supply Data'!$L$12:$L$17,'Demand Data'!O8140)</f>
        <v>50</v>
      </c>
      <c r="R8140" t="str">
        <f t="shared" si="1276"/>
        <v>04-Dec-08 Thursday 23</v>
      </c>
    </row>
    <row r="8141" spans="4:18" x14ac:dyDescent="0.35">
      <c r="D8141" s="21">
        <f t="shared" si="1277"/>
        <v>39786.958333313603</v>
      </c>
      <c r="E8141" s="21" t="b">
        <f t="shared" si="1270"/>
        <v>0</v>
      </c>
      <c r="F8141" s="21" t="b">
        <f t="shared" si="1271"/>
        <v>0</v>
      </c>
      <c r="G8141" s="20">
        <f t="shared" si="1272"/>
        <v>1</v>
      </c>
      <c r="H8141" s="20">
        <f t="shared" si="1273"/>
        <v>24</v>
      </c>
      <c r="I8141" s="20">
        <f t="shared" si="1278"/>
        <v>24</v>
      </c>
      <c r="J8141" s="21">
        <f t="shared" si="1279"/>
        <v>39786</v>
      </c>
      <c r="K8141" s="21"/>
      <c r="L8141" s="21" t="str">
        <f t="shared" si="1274"/>
        <v>Thursday</v>
      </c>
      <c r="M8141" s="20">
        <f t="shared" si="1275"/>
        <v>12</v>
      </c>
      <c r="N8141" s="19">
        <v>4296</v>
      </c>
      <c r="O8141" s="4">
        <f>MATCH(N8141-1,'Supply Data'!$K$12:$K$17)+1</f>
        <v>4</v>
      </c>
      <c r="P8141">
        <f>INDEX('Supply Data'!$L$12:$L$17,'Demand Data'!O8141)</f>
        <v>50</v>
      </c>
      <c r="R8141" t="str">
        <f t="shared" si="1276"/>
        <v>04-Dec-08 Thursday 24</v>
      </c>
    </row>
    <row r="8142" spans="4:18" x14ac:dyDescent="0.35">
      <c r="D8142" s="21">
        <f t="shared" si="1277"/>
        <v>39786.999999980268</v>
      </c>
      <c r="E8142" s="21" t="b">
        <f t="shared" si="1270"/>
        <v>0</v>
      </c>
      <c r="F8142" s="21" t="b">
        <f t="shared" si="1271"/>
        <v>0</v>
      </c>
      <c r="G8142" s="20">
        <f t="shared" si="1272"/>
        <v>1</v>
      </c>
      <c r="H8142" s="20">
        <f t="shared" si="1273"/>
        <v>24</v>
      </c>
      <c r="I8142" s="20">
        <f t="shared" si="1278"/>
        <v>1</v>
      </c>
      <c r="J8142" s="21">
        <f t="shared" si="1279"/>
        <v>39787</v>
      </c>
      <c r="K8142" s="21"/>
      <c r="L8142" s="21" t="str">
        <f t="shared" si="1274"/>
        <v>Friday</v>
      </c>
      <c r="M8142" s="20">
        <f t="shared" si="1275"/>
        <v>12</v>
      </c>
      <c r="N8142" s="19">
        <v>4168.5</v>
      </c>
      <c r="O8142" s="4">
        <f>MATCH(N8142-1,'Supply Data'!$K$12:$K$17)+1</f>
        <v>4</v>
      </c>
      <c r="P8142">
        <f>INDEX('Supply Data'!$L$12:$L$17,'Demand Data'!O8142)</f>
        <v>50</v>
      </c>
      <c r="R8142" t="str">
        <f t="shared" si="1276"/>
        <v>05-Dec-08 Friday 1</v>
      </c>
    </row>
    <row r="8143" spans="4:18" x14ac:dyDescent="0.35">
      <c r="D8143" s="21">
        <f t="shared" si="1277"/>
        <v>39787.041666646932</v>
      </c>
      <c r="E8143" s="21" t="b">
        <f t="shared" si="1270"/>
        <v>0</v>
      </c>
      <c r="F8143" s="21" t="b">
        <f t="shared" si="1271"/>
        <v>0</v>
      </c>
      <c r="G8143" s="20">
        <f t="shared" si="1272"/>
        <v>1</v>
      </c>
      <c r="H8143" s="20">
        <f t="shared" si="1273"/>
        <v>24</v>
      </c>
      <c r="I8143" s="20">
        <f t="shared" si="1278"/>
        <v>2</v>
      </c>
      <c r="J8143" s="21">
        <f t="shared" si="1279"/>
        <v>39787</v>
      </c>
      <c r="K8143" s="21"/>
      <c r="L8143" s="21" t="str">
        <f t="shared" si="1274"/>
        <v>Friday</v>
      </c>
      <c r="M8143" s="20">
        <f t="shared" si="1275"/>
        <v>12</v>
      </c>
      <c r="N8143" s="19">
        <v>4035</v>
      </c>
      <c r="O8143" s="4">
        <f>MATCH(N8143-1,'Supply Data'!$K$12:$K$17)+1</f>
        <v>4</v>
      </c>
      <c r="P8143">
        <f>INDEX('Supply Data'!$L$12:$L$17,'Demand Data'!O8143)</f>
        <v>50</v>
      </c>
      <c r="R8143" t="str">
        <f t="shared" si="1276"/>
        <v>05-Dec-08 Friday 2</v>
      </c>
    </row>
    <row r="8144" spans="4:18" x14ac:dyDescent="0.35">
      <c r="D8144" s="21">
        <f t="shared" si="1277"/>
        <v>39787.083333313596</v>
      </c>
      <c r="E8144" s="21" t="b">
        <f t="shared" si="1270"/>
        <v>0</v>
      </c>
      <c r="F8144" s="21" t="b">
        <f t="shared" si="1271"/>
        <v>0</v>
      </c>
      <c r="G8144" s="20">
        <f t="shared" si="1272"/>
        <v>1</v>
      </c>
      <c r="H8144" s="20">
        <f t="shared" si="1273"/>
        <v>24</v>
      </c>
      <c r="I8144" s="20">
        <f t="shared" si="1278"/>
        <v>3</v>
      </c>
      <c r="J8144" s="21">
        <f t="shared" si="1279"/>
        <v>39787</v>
      </c>
      <c r="K8144" s="21"/>
      <c r="L8144" s="21" t="str">
        <f t="shared" si="1274"/>
        <v>Friday</v>
      </c>
      <c r="M8144" s="20">
        <f t="shared" si="1275"/>
        <v>12</v>
      </c>
      <c r="N8144" s="19">
        <v>3952.5</v>
      </c>
      <c r="O8144" s="4">
        <f>MATCH(N8144-1,'Supply Data'!$K$12:$K$17)+1</f>
        <v>4</v>
      </c>
      <c r="P8144">
        <f>INDEX('Supply Data'!$L$12:$L$17,'Demand Data'!O8144)</f>
        <v>50</v>
      </c>
      <c r="R8144" t="str">
        <f t="shared" si="1276"/>
        <v>05-Dec-08 Friday 3</v>
      </c>
    </row>
    <row r="8145" spans="4:18" x14ac:dyDescent="0.35">
      <c r="D8145" s="21">
        <f t="shared" si="1277"/>
        <v>39787.12499998026</v>
      </c>
      <c r="E8145" s="21" t="b">
        <f t="shared" si="1270"/>
        <v>0</v>
      </c>
      <c r="F8145" s="21" t="b">
        <f t="shared" si="1271"/>
        <v>0</v>
      </c>
      <c r="G8145" s="20">
        <f t="shared" si="1272"/>
        <v>1</v>
      </c>
      <c r="H8145" s="20">
        <f t="shared" si="1273"/>
        <v>24</v>
      </c>
      <c r="I8145" s="20">
        <f t="shared" si="1278"/>
        <v>4</v>
      </c>
      <c r="J8145" s="21">
        <f t="shared" si="1279"/>
        <v>39787</v>
      </c>
      <c r="K8145" s="21"/>
      <c r="L8145" s="21" t="str">
        <f t="shared" si="1274"/>
        <v>Friday</v>
      </c>
      <c r="M8145" s="20">
        <f t="shared" si="1275"/>
        <v>12</v>
      </c>
      <c r="N8145" s="19">
        <v>3930</v>
      </c>
      <c r="O8145" s="4">
        <f>MATCH(N8145-1,'Supply Data'!$K$12:$K$17)+1</f>
        <v>4</v>
      </c>
      <c r="P8145">
        <f>INDEX('Supply Data'!$L$12:$L$17,'Demand Data'!O8145)</f>
        <v>50</v>
      </c>
      <c r="R8145" t="str">
        <f t="shared" si="1276"/>
        <v>05-Dec-08 Friday 4</v>
      </c>
    </row>
    <row r="8146" spans="4:18" x14ac:dyDescent="0.35">
      <c r="D8146" s="21">
        <f t="shared" si="1277"/>
        <v>39787.166666646925</v>
      </c>
      <c r="E8146" s="21" t="b">
        <f t="shared" si="1270"/>
        <v>0</v>
      </c>
      <c r="F8146" s="21" t="b">
        <f t="shared" si="1271"/>
        <v>0</v>
      </c>
      <c r="G8146" s="20">
        <f t="shared" si="1272"/>
        <v>1</v>
      </c>
      <c r="H8146" s="20">
        <f t="shared" si="1273"/>
        <v>24</v>
      </c>
      <c r="I8146" s="20">
        <f t="shared" si="1278"/>
        <v>5</v>
      </c>
      <c r="J8146" s="21">
        <f t="shared" si="1279"/>
        <v>39787</v>
      </c>
      <c r="K8146" s="21"/>
      <c r="L8146" s="21" t="str">
        <f t="shared" si="1274"/>
        <v>Friday</v>
      </c>
      <c r="M8146" s="20">
        <f t="shared" si="1275"/>
        <v>12</v>
      </c>
      <c r="N8146" s="19">
        <v>4141.5</v>
      </c>
      <c r="O8146" s="4">
        <f>MATCH(N8146-1,'Supply Data'!$K$12:$K$17)+1</f>
        <v>4</v>
      </c>
      <c r="P8146">
        <f>INDEX('Supply Data'!$L$12:$L$17,'Demand Data'!O8146)</f>
        <v>50</v>
      </c>
      <c r="R8146" t="str">
        <f t="shared" si="1276"/>
        <v>05-Dec-08 Friday 5</v>
      </c>
    </row>
    <row r="8147" spans="4:18" x14ac:dyDescent="0.35">
      <c r="D8147" s="21">
        <f t="shared" si="1277"/>
        <v>39787.208333313589</v>
      </c>
      <c r="E8147" s="21" t="b">
        <f t="shared" si="1270"/>
        <v>0</v>
      </c>
      <c r="F8147" s="21" t="b">
        <f t="shared" si="1271"/>
        <v>0</v>
      </c>
      <c r="G8147" s="20">
        <f t="shared" si="1272"/>
        <v>1</v>
      </c>
      <c r="H8147" s="20">
        <f t="shared" si="1273"/>
        <v>24</v>
      </c>
      <c r="I8147" s="20">
        <f t="shared" si="1278"/>
        <v>6</v>
      </c>
      <c r="J8147" s="21">
        <f t="shared" si="1279"/>
        <v>39787</v>
      </c>
      <c r="K8147" s="21"/>
      <c r="L8147" s="21" t="str">
        <f t="shared" si="1274"/>
        <v>Friday</v>
      </c>
      <c r="M8147" s="20">
        <f t="shared" si="1275"/>
        <v>12</v>
      </c>
      <c r="N8147" s="19">
        <v>4333.5</v>
      </c>
      <c r="O8147" s="4">
        <f>MATCH(N8147-1,'Supply Data'!$K$12:$K$17)+1</f>
        <v>4</v>
      </c>
      <c r="P8147">
        <f>INDEX('Supply Data'!$L$12:$L$17,'Demand Data'!O8147)</f>
        <v>50</v>
      </c>
      <c r="R8147" t="str">
        <f t="shared" si="1276"/>
        <v>05-Dec-08 Friday 6</v>
      </c>
    </row>
    <row r="8148" spans="4:18" x14ac:dyDescent="0.35">
      <c r="D8148" s="21">
        <f t="shared" si="1277"/>
        <v>39787.249999980253</v>
      </c>
      <c r="E8148" s="21" t="b">
        <f t="shared" si="1270"/>
        <v>0</v>
      </c>
      <c r="F8148" s="21" t="b">
        <f t="shared" si="1271"/>
        <v>0</v>
      </c>
      <c r="G8148" s="20">
        <f t="shared" si="1272"/>
        <v>1</v>
      </c>
      <c r="H8148" s="20">
        <f t="shared" si="1273"/>
        <v>24</v>
      </c>
      <c r="I8148" s="20">
        <f t="shared" si="1278"/>
        <v>7</v>
      </c>
      <c r="J8148" s="21">
        <f t="shared" si="1279"/>
        <v>39787</v>
      </c>
      <c r="K8148" s="21"/>
      <c r="L8148" s="21" t="str">
        <f t="shared" si="1274"/>
        <v>Friday</v>
      </c>
      <c r="M8148" s="20">
        <f t="shared" si="1275"/>
        <v>12</v>
      </c>
      <c r="N8148" s="19">
        <v>4258.5</v>
      </c>
      <c r="O8148" s="4">
        <f>MATCH(N8148-1,'Supply Data'!$K$12:$K$17)+1</f>
        <v>4</v>
      </c>
      <c r="P8148">
        <f>INDEX('Supply Data'!$L$12:$L$17,'Demand Data'!O8148)</f>
        <v>50</v>
      </c>
      <c r="R8148" t="str">
        <f t="shared" si="1276"/>
        <v>05-Dec-08 Friday 7</v>
      </c>
    </row>
    <row r="8149" spans="4:18" x14ac:dyDescent="0.35">
      <c r="D8149" s="21">
        <f t="shared" si="1277"/>
        <v>39787.291666646917</v>
      </c>
      <c r="E8149" s="21" t="b">
        <f t="shared" si="1270"/>
        <v>0</v>
      </c>
      <c r="F8149" s="21" t="b">
        <f t="shared" si="1271"/>
        <v>0</v>
      </c>
      <c r="G8149" s="20">
        <f t="shared" si="1272"/>
        <v>1</v>
      </c>
      <c r="H8149" s="20">
        <f t="shared" si="1273"/>
        <v>24</v>
      </c>
      <c r="I8149" s="20">
        <f t="shared" si="1278"/>
        <v>8</v>
      </c>
      <c r="J8149" s="21">
        <f t="shared" si="1279"/>
        <v>39787</v>
      </c>
      <c r="K8149" s="21"/>
      <c r="L8149" s="21" t="str">
        <f t="shared" si="1274"/>
        <v>Friday</v>
      </c>
      <c r="M8149" s="20">
        <f t="shared" si="1275"/>
        <v>12</v>
      </c>
      <c r="N8149" s="19">
        <v>4849.5</v>
      </c>
      <c r="O8149" s="4">
        <f>MATCH(N8149-1,'Supply Data'!$K$12:$K$17)+1</f>
        <v>5</v>
      </c>
      <c r="P8149">
        <f>INDEX('Supply Data'!$L$12:$L$17,'Demand Data'!O8149)</f>
        <v>75</v>
      </c>
      <c r="R8149" t="str">
        <f t="shared" si="1276"/>
        <v>05-Dec-08 Friday 8</v>
      </c>
    </row>
    <row r="8150" spans="4:18" x14ac:dyDescent="0.35">
      <c r="D8150" s="21">
        <f t="shared" si="1277"/>
        <v>39787.333333313582</v>
      </c>
      <c r="E8150" s="21" t="b">
        <f t="shared" si="1270"/>
        <v>0</v>
      </c>
      <c r="F8150" s="21" t="b">
        <f t="shared" si="1271"/>
        <v>0</v>
      </c>
      <c r="G8150" s="20">
        <f t="shared" si="1272"/>
        <v>1</v>
      </c>
      <c r="H8150" s="20">
        <f t="shared" si="1273"/>
        <v>24</v>
      </c>
      <c r="I8150" s="20">
        <f t="shared" si="1278"/>
        <v>9</v>
      </c>
      <c r="J8150" s="21">
        <f t="shared" si="1279"/>
        <v>39787</v>
      </c>
      <c r="K8150" s="21"/>
      <c r="L8150" s="21" t="str">
        <f t="shared" si="1274"/>
        <v>Friday</v>
      </c>
      <c r="M8150" s="20">
        <f t="shared" si="1275"/>
        <v>12</v>
      </c>
      <c r="N8150" s="19">
        <v>5356.5</v>
      </c>
      <c r="O8150" s="4">
        <f>MATCH(N8150-1,'Supply Data'!$K$12:$K$17)+1</f>
        <v>5</v>
      </c>
      <c r="P8150">
        <f>INDEX('Supply Data'!$L$12:$L$17,'Demand Data'!O8150)</f>
        <v>75</v>
      </c>
      <c r="R8150" t="str">
        <f t="shared" si="1276"/>
        <v>05-Dec-08 Friday 9</v>
      </c>
    </row>
    <row r="8151" spans="4:18" x14ac:dyDescent="0.35">
      <c r="D8151" s="21">
        <f t="shared" si="1277"/>
        <v>39787.374999980246</v>
      </c>
      <c r="E8151" s="21" t="b">
        <f t="shared" si="1270"/>
        <v>0</v>
      </c>
      <c r="F8151" s="21" t="b">
        <f t="shared" si="1271"/>
        <v>0</v>
      </c>
      <c r="G8151" s="20">
        <f t="shared" si="1272"/>
        <v>1</v>
      </c>
      <c r="H8151" s="20">
        <f t="shared" si="1273"/>
        <v>24</v>
      </c>
      <c r="I8151" s="20">
        <f t="shared" si="1278"/>
        <v>10</v>
      </c>
      <c r="J8151" s="21">
        <f t="shared" si="1279"/>
        <v>39787</v>
      </c>
      <c r="K8151" s="21"/>
      <c r="L8151" s="21" t="str">
        <f t="shared" si="1274"/>
        <v>Friday</v>
      </c>
      <c r="M8151" s="20">
        <f t="shared" si="1275"/>
        <v>12</v>
      </c>
      <c r="N8151" s="19">
        <v>5731.5</v>
      </c>
      <c r="O8151" s="4">
        <f>MATCH(N8151-1,'Supply Data'!$K$12:$K$17)+1</f>
        <v>5</v>
      </c>
      <c r="P8151">
        <f>INDEX('Supply Data'!$L$12:$L$17,'Demand Data'!O8151)</f>
        <v>75</v>
      </c>
      <c r="R8151" t="str">
        <f t="shared" si="1276"/>
        <v>05-Dec-08 Friday 10</v>
      </c>
    </row>
    <row r="8152" spans="4:18" x14ac:dyDescent="0.35">
      <c r="D8152" s="21">
        <f t="shared" si="1277"/>
        <v>39787.41666664691</v>
      </c>
      <c r="E8152" s="21" t="b">
        <f t="shared" si="1270"/>
        <v>0</v>
      </c>
      <c r="F8152" s="21" t="b">
        <f t="shared" si="1271"/>
        <v>0</v>
      </c>
      <c r="G8152" s="20">
        <f t="shared" si="1272"/>
        <v>1</v>
      </c>
      <c r="H8152" s="20">
        <f t="shared" si="1273"/>
        <v>24</v>
      </c>
      <c r="I8152" s="20">
        <f t="shared" si="1278"/>
        <v>11</v>
      </c>
      <c r="J8152" s="21">
        <f t="shared" si="1279"/>
        <v>39787</v>
      </c>
      <c r="K8152" s="21"/>
      <c r="L8152" s="21" t="str">
        <f t="shared" si="1274"/>
        <v>Friday</v>
      </c>
      <c r="M8152" s="20">
        <f t="shared" si="1275"/>
        <v>12</v>
      </c>
      <c r="N8152" s="19">
        <v>5907</v>
      </c>
      <c r="O8152" s="4">
        <f>MATCH(N8152-1,'Supply Data'!$K$12:$K$17)+1</f>
        <v>5</v>
      </c>
      <c r="P8152">
        <f>INDEX('Supply Data'!$L$12:$L$17,'Demand Data'!O8152)</f>
        <v>75</v>
      </c>
      <c r="R8152" t="str">
        <f t="shared" si="1276"/>
        <v>05-Dec-08 Friday 11</v>
      </c>
    </row>
    <row r="8153" spans="4:18" x14ac:dyDescent="0.35">
      <c r="D8153" s="21">
        <f t="shared" si="1277"/>
        <v>39787.458333313574</v>
      </c>
      <c r="E8153" s="21" t="b">
        <f t="shared" si="1270"/>
        <v>0</v>
      </c>
      <c r="F8153" s="21" t="b">
        <f t="shared" si="1271"/>
        <v>0</v>
      </c>
      <c r="G8153" s="20">
        <f t="shared" si="1272"/>
        <v>1</v>
      </c>
      <c r="H8153" s="20">
        <f t="shared" si="1273"/>
        <v>24</v>
      </c>
      <c r="I8153" s="20">
        <f t="shared" si="1278"/>
        <v>12</v>
      </c>
      <c r="J8153" s="21">
        <f t="shared" si="1279"/>
        <v>39787</v>
      </c>
      <c r="K8153" s="21"/>
      <c r="L8153" s="21" t="str">
        <f t="shared" si="1274"/>
        <v>Friday</v>
      </c>
      <c r="M8153" s="20">
        <f t="shared" si="1275"/>
        <v>12</v>
      </c>
      <c r="N8153" s="19">
        <v>5691</v>
      </c>
      <c r="O8153" s="4">
        <f>MATCH(N8153-1,'Supply Data'!$K$12:$K$17)+1</f>
        <v>5</v>
      </c>
      <c r="P8153">
        <f>INDEX('Supply Data'!$L$12:$L$17,'Demand Data'!O8153)</f>
        <v>75</v>
      </c>
      <c r="R8153" t="str">
        <f t="shared" si="1276"/>
        <v>05-Dec-08 Friday 12</v>
      </c>
    </row>
    <row r="8154" spans="4:18" x14ac:dyDescent="0.35">
      <c r="D8154" s="21">
        <f t="shared" si="1277"/>
        <v>39787.499999980238</v>
      </c>
      <c r="E8154" s="21" t="b">
        <f t="shared" si="1270"/>
        <v>0</v>
      </c>
      <c r="F8154" s="21" t="b">
        <f t="shared" si="1271"/>
        <v>0</v>
      </c>
      <c r="G8154" s="20">
        <f t="shared" si="1272"/>
        <v>1</v>
      </c>
      <c r="H8154" s="20">
        <f t="shared" si="1273"/>
        <v>24</v>
      </c>
      <c r="I8154" s="20">
        <f t="shared" si="1278"/>
        <v>13</v>
      </c>
      <c r="J8154" s="21">
        <f t="shared" si="1279"/>
        <v>39787</v>
      </c>
      <c r="K8154" s="21"/>
      <c r="L8154" s="21" t="str">
        <f t="shared" si="1274"/>
        <v>Friday</v>
      </c>
      <c r="M8154" s="20">
        <f t="shared" si="1275"/>
        <v>12</v>
      </c>
      <c r="N8154" s="19">
        <v>5764.5</v>
      </c>
      <c r="O8154" s="4">
        <f>MATCH(N8154-1,'Supply Data'!$K$12:$K$17)+1</f>
        <v>5</v>
      </c>
      <c r="P8154">
        <f>INDEX('Supply Data'!$L$12:$L$17,'Demand Data'!O8154)</f>
        <v>75</v>
      </c>
      <c r="R8154" t="str">
        <f t="shared" si="1276"/>
        <v>05-Dec-08 Friday 13</v>
      </c>
    </row>
    <row r="8155" spans="4:18" x14ac:dyDescent="0.35">
      <c r="D8155" s="21">
        <f t="shared" si="1277"/>
        <v>39787.541666646903</v>
      </c>
      <c r="E8155" s="21" t="b">
        <f t="shared" si="1270"/>
        <v>0</v>
      </c>
      <c r="F8155" s="21" t="b">
        <f t="shared" si="1271"/>
        <v>0</v>
      </c>
      <c r="G8155" s="20">
        <f t="shared" si="1272"/>
        <v>1</v>
      </c>
      <c r="H8155" s="20">
        <f t="shared" si="1273"/>
        <v>24</v>
      </c>
      <c r="I8155" s="20">
        <f t="shared" si="1278"/>
        <v>14</v>
      </c>
      <c r="J8155" s="21">
        <f t="shared" si="1279"/>
        <v>39787</v>
      </c>
      <c r="K8155" s="21"/>
      <c r="L8155" s="21" t="str">
        <f t="shared" si="1274"/>
        <v>Friday</v>
      </c>
      <c r="M8155" s="20">
        <f t="shared" si="1275"/>
        <v>12</v>
      </c>
      <c r="N8155" s="19">
        <v>5898</v>
      </c>
      <c r="O8155" s="4">
        <f>MATCH(N8155-1,'Supply Data'!$K$12:$K$17)+1</f>
        <v>5</v>
      </c>
      <c r="P8155">
        <f>INDEX('Supply Data'!$L$12:$L$17,'Demand Data'!O8155)</f>
        <v>75</v>
      </c>
      <c r="R8155" t="str">
        <f t="shared" si="1276"/>
        <v>05-Dec-08 Friday 14</v>
      </c>
    </row>
    <row r="8156" spans="4:18" x14ac:dyDescent="0.35">
      <c r="D8156" s="21">
        <f t="shared" si="1277"/>
        <v>39787.583333313567</v>
      </c>
      <c r="E8156" s="21" t="b">
        <f t="shared" si="1270"/>
        <v>0</v>
      </c>
      <c r="F8156" s="21" t="b">
        <f t="shared" si="1271"/>
        <v>0</v>
      </c>
      <c r="G8156" s="20">
        <f t="shared" si="1272"/>
        <v>1</v>
      </c>
      <c r="H8156" s="20">
        <f t="shared" si="1273"/>
        <v>24</v>
      </c>
      <c r="I8156" s="20">
        <f t="shared" si="1278"/>
        <v>15</v>
      </c>
      <c r="J8156" s="21">
        <f t="shared" si="1279"/>
        <v>39787</v>
      </c>
      <c r="K8156" s="21"/>
      <c r="L8156" s="21" t="str">
        <f t="shared" si="1274"/>
        <v>Friday</v>
      </c>
      <c r="M8156" s="20">
        <f t="shared" si="1275"/>
        <v>12</v>
      </c>
      <c r="N8156" s="19">
        <v>5776.5</v>
      </c>
      <c r="O8156" s="4">
        <f>MATCH(N8156-1,'Supply Data'!$K$12:$K$17)+1</f>
        <v>5</v>
      </c>
      <c r="P8156">
        <f>INDEX('Supply Data'!$L$12:$L$17,'Demand Data'!O8156)</f>
        <v>75</v>
      </c>
      <c r="R8156" t="str">
        <f t="shared" si="1276"/>
        <v>05-Dec-08 Friday 15</v>
      </c>
    </row>
    <row r="8157" spans="4:18" x14ac:dyDescent="0.35">
      <c r="D8157" s="21">
        <f t="shared" si="1277"/>
        <v>39787.624999980231</v>
      </c>
      <c r="E8157" s="21" t="b">
        <f t="shared" si="1270"/>
        <v>0</v>
      </c>
      <c r="F8157" s="21" t="b">
        <f t="shared" si="1271"/>
        <v>0</v>
      </c>
      <c r="G8157" s="20">
        <f t="shared" si="1272"/>
        <v>1</v>
      </c>
      <c r="H8157" s="20">
        <f t="shared" si="1273"/>
        <v>24</v>
      </c>
      <c r="I8157" s="20">
        <f t="shared" si="1278"/>
        <v>16</v>
      </c>
      <c r="J8157" s="21">
        <f t="shared" si="1279"/>
        <v>39787</v>
      </c>
      <c r="K8157" s="21"/>
      <c r="L8157" s="21" t="str">
        <f t="shared" si="1274"/>
        <v>Friday</v>
      </c>
      <c r="M8157" s="20">
        <f t="shared" si="1275"/>
        <v>12</v>
      </c>
      <c r="N8157" s="19">
        <v>5679</v>
      </c>
      <c r="O8157" s="4">
        <f>MATCH(N8157-1,'Supply Data'!$K$12:$K$17)+1</f>
        <v>5</v>
      </c>
      <c r="P8157">
        <f>INDEX('Supply Data'!$L$12:$L$17,'Demand Data'!O8157)</f>
        <v>75</v>
      </c>
      <c r="R8157" t="str">
        <f t="shared" si="1276"/>
        <v>05-Dec-08 Friday 16</v>
      </c>
    </row>
    <row r="8158" spans="4:18" x14ac:dyDescent="0.35">
      <c r="D8158" s="21">
        <f t="shared" si="1277"/>
        <v>39787.666666646895</v>
      </c>
      <c r="E8158" s="21" t="b">
        <f t="shared" si="1270"/>
        <v>0</v>
      </c>
      <c r="F8158" s="21" t="b">
        <f t="shared" si="1271"/>
        <v>0</v>
      </c>
      <c r="G8158" s="20">
        <f t="shared" si="1272"/>
        <v>1</v>
      </c>
      <c r="H8158" s="20">
        <f t="shared" si="1273"/>
        <v>24</v>
      </c>
      <c r="I8158" s="20">
        <f t="shared" si="1278"/>
        <v>17</v>
      </c>
      <c r="J8158" s="21">
        <f t="shared" si="1279"/>
        <v>39787</v>
      </c>
      <c r="K8158" s="21"/>
      <c r="L8158" s="21" t="str">
        <f t="shared" si="1274"/>
        <v>Friday</v>
      </c>
      <c r="M8158" s="20">
        <f t="shared" si="1275"/>
        <v>12</v>
      </c>
      <c r="N8158" s="19">
        <v>5673</v>
      </c>
      <c r="O8158" s="4">
        <f>MATCH(N8158-1,'Supply Data'!$K$12:$K$17)+1</f>
        <v>5</v>
      </c>
      <c r="P8158">
        <f>INDEX('Supply Data'!$L$12:$L$17,'Demand Data'!O8158)</f>
        <v>75</v>
      </c>
      <c r="R8158" t="str">
        <f t="shared" si="1276"/>
        <v>05-Dec-08 Friday 17</v>
      </c>
    </row>
    <row r="8159" spans="4:18" x14ac:dyDescent="0.35">
      <c r="D8159" s="21">
        <f t="shared" si="1277"/>
        <v>39787.70833331356</v>
      </c>
      <c r="E8159" s="21" t="b">
        <f t="shared" si="1270"/>
        <v>0</v>
      </c>
      <c r="F8159" s="21" t="b">
        <f t="shared" si="1271"/>
        <v>0</v>
      </c>
      <c r="G8159" s="20">
        <f t="shared" si="1272"/>
        <v>1</v>
      </c>
      <c r="H8159" s="20">
        <f t="shared" si="1273"/>
        <v>24</v>
      </c>
      <c r="I8159" s="20">
        <f t="shared" si="1278"/>
        <v>18</v>
      </c>
      <c r="J8159" s="21">
        <f t="shared" si="1279"/>
        <v>39787</v>
      </c>
      <c r="K8159" s="21"/>
      <c r="L8159" s="21" t="str">
        <f t="shared" si="1274"/>
        <v>Friday</v>
      </c>
      <c r="M8159" s="20">
        <f t="shared" si="1275"/>
        <v>12</v>
      </c>
      <c r="N8159" s="19">
        <v>6387</v>
      </c>
      <c r="O8159" s="4">
        <f>MATCH(N8159-1,'Supply Data'!$K$12:$K$17)+1</f>
        <v>6</v>
      </c>
      <c r="P8159">
        <f>INDEX('Supply Data'!$L$12:$L$17,'Demand Data'!O8159)</f>
        <v>90</v>
      </c>
      <c r="R8159" t="str">
        <f t="shared" si="1276"/>
        <v>05-Dec-08 Friday 18</v>
      </c>
    </row>
    <row r="8160" spans="4:18" x14ac:dyDescent="0.35">
      <c r="D8160" s="21">
        <f t="shared" si="1277"/>
        <v>39787.749999980224</v>
      </c>
      <c r="E8160" s="21" t="b">
        <f t="shared" si="1270"/>
        <v>0</v>
      </c>
      <c r="F8160" s="21" t="b">
        <f t="shared" si="1271"/>
        <v>0</v>
      </c>
      <c r="G8160" s="20">
        <f t="shared" si="1272"/>
        <v>1</v>
      </c>
      <c r="H8160" s="20">
        <f t="shared" si="1273"/>
        <v>24</v>
      </c>
      <c r="I8160" s="20">
        <f t="shared" si="1278"/>
        <v>19</v>
      </c>
      <c r="J8160" s="21">
        <f t="shared" si="1279"/>
        <v>39787</v>
      </c>
      <c r="K8160" s="21"/>
      <c r="L8160" s="21" t="str">
        <f t="shared" si="1274"/>
        <v>Friday</v>
      </c>
      <c r="M8160" s="20">
        <f t="shared" si="1275"/>
        <v>12</v>
      </c>
      <c r="N8160" s="19">
        <v>6319.5</v>
      </c>
      <c r="O8160" s="4">
        <f>MATCH(N8160-1,'Supply Data'!$K$12:$K$17)+1</f>
        <v>6</v>
      </c>
      <c r="P8160">
        <f>INDEX('Supply Data'!$L$12:$L$17,'Demand Data'!O8160)</f>
        <v>90</v>
      </c>
      <c r="R8160" t="str">
        <f t="shared" si="1276"/>
        <v>05-Dec-08 Friday 19</v>
      </c>
    </row>
    <row r="8161" spans="4:18" x14ac:dyDescent="0.35">
      <c r="D8161" s="21">
        <f t="shared" si="1277"/>
        <v>39787.791666646888</v>
      </c>
      <c r="E8161" s="21" t="b">
        <f t="shared" si="1270"/>
        <v>0</v>
      </c>
      <c r="F8161" s="21" t="b">
        <f t="shared" si="1271"/>
        <v>0</v>
      </c>
      <c r="G8161" s="20">
        <f t="shared" si="1272"/>
        <v>1</v>
      </c>
      <c r="H8161" s="20">
        <f t="shared" si="1273"/>
        <v>24</v>
      </c>
      <c r="I8161" s="20">
        <f t="shared" si="1278"/>
        <v>20</v>
      </c>
      <c r="J8161" s="21">
        <f t="shared" si="1279"/>
        <v>39787</v>
      </c>
      <c r="K8161" s="21"/>
      <c r="L8161" s="21" t="str">
        <f t="shared" si="1274"/>
        <v>Friday</v>
      </c>
      <c r="M8161" s="20">
        <f t="shared" si="1275"/>
        <v>12</v>
      </c>
      <c r="N8161" s="19">
        <v>6144</v>
      </c>
      <c r="O8161" s="4">
        <f>MATCH(N8161-1,'Supply Data'!$K$12:$K$17)+1</f>
        <v>5</v>
      </c>
      <c r="P8161">
        <f>INDEX('Supply Data'!$L$12:$L$17,'Demand Data'!O8161)</f>
        <v>75</v>
      </c>
      <c r="R8161" t="str">
        <f t="shared" si="1276"/>
        <v>05-Dec-08 Friday 20</v>
      </c>
    </row>
    <row r="8162" spans="4:18" x14ac:dyDescent="0.35">
      <c r="D8162" s="21">
        <f t="shared" si="1277"/>
        <v>39787.833333313552</v>
      </c>
      <c r="E8162" s="21" t="b">
        <f t="shared" si="1270"/>
        <v>0</v>
      </c>
      <c r="F8162" s="21" t="b">
        <f t="shared" si="1271"/>
        <v>0</v>
      </c>
      <c r="G8162" s="20">
        <f t="shared" si="1272"/>
        <v>1</v>
      </c>
      <c r="H8162" s="20">
        <f t="shared" si="1273"/>
        <v>24</v>
      </c>
      <c r="I8162" s="20">
        <f t="shared" si="1278"/>
        <v>21</v>
      </c>
      <c r="J8162" s="21">
        <f t="shared" si="1279"/>
        <v>39787</v>
      </c>
      <c r="K8162" s="21"/>
      <c r="L8162" s="21" t="str">
        <f t="shared" si="1274"/>
        <v>Friday</v>
      </c>
      <c r="M8162" s="20">
        <f t="shared" si="1275"/>
        <v>12</v>
      </c>
      <c r="N8162" s="19">
        <v>5835</v>
      </c>
      <c r="O8162" s="4">
        <f>MATCH(N8162-1,'Supply Data'!$K$12:$K$17)+1</f>
        <v>5</v>
      </c>
      <c r="P8162">
        <f>INDEX('Supply Data'!$L$12:$L$17,'Demand Data'!O8162)</f>
        <v>75</v>
      </c>
      <c r="R8162" t="str">
        <f t="shared" si="1276"/>
        <v>05-Dec-08 Friday 21</v>
      </c>
    </row>
    <row r="8163" spans="4:18" x14ac:dyDescent="0.35">
      <c r="D8163" s="21">
        <f t="shared" si="1277"/>
        <v>39787.874999980217</v>
      </c>
      <c r="E8163" s="21" t="b">
        <f t="shared" si="1270"/>
        <v>0</v>
      </c>
      <c r="F8163" s="21" t="b">
        <f t="shared" si="1271"/>
        <v>0</v>
      </c>
      <c r="G8163" s="20">
        <f t="shared" si="1272"/>
        <v>1</v>
      </c>
      <c r="H8163" s="20">
        <f t="shared" si="1273"/>
        <v>24</v>
      </c>
      <c r="I8163" s="20">
        <f t="shared" si="1278"/>
        <v>22</v>
      </c>
      <c r="J8163" s="21">
        <f t="shared" si="1279"/>
        <v>39787</v>
      </c>
      <c r="K8163" s="21"/>
      <c r="L8163" s="21" t="str">
        <f t="shared" si="1274"/>
        <v>Friday</v>
      </c>
      <c r="M8163" s="20">
        <f t="shared" si="1275"/>
        <v>12</v>
      </c>
      <c r="N8163" s="19">
        <v>5328</v>
      </c>
      <c r="O8163" s="4">
        <f>MATCH(N8163-1,'Supply Data'!$K$12:$K$17)+1</f>
        <v>5</v>
      </c>
      <c r="P8163">
        <f>INDEX('Supply Data'!$L$12:$L$17,'Demand Data'!O8163)</f>
        <v>75</v>
      </c>
      <c r="R8163" t="str">
        <f t="shared" si="1276"/>
        <v>05-Dec-08 Friday 22</v>
      </c>
    </row>
    <row r="8164" spans="4:18" x14ac:dyDescent="0.35">
      <c r="D8164" s="21">
        <f t="shared" si="1277"/>
        <v>39787.916666646881</v>
      </c>
      <c r="E8164" s="21" t="b">
        <f t="shared" si="1270"/>
        <v>0</v>
      </c>
      <c r="F8164" s="21" t="b">
        <f t="shared" si="1271"/>
        <v>0</v>
      </c>
      <c r="G8164" s="20">
        <f t="shared" si="1272"/>
        <v>1</v>
      </c>
      <c r="H8164" s="20">
        <f t="shared" si="1273"/>
        <v>24</v>
      </c>
      <c r="I8164" s="20">
        <f t="shared" si="1278"/>
        <v>23</v>
      </c>
      <c r="J8164" s="21">
        <f t="shared" si="1279"/>
        <v>39787</v>
      </c>
      <c r="K8164" s="21"/>
      <c r="L8164" s="21" t="str">
        <f t="shared" si="1274"/>
        <v>Friday</v>
      </c>
      <c r="M8164" s="20">
        <f t="shared" si="1275"/>
        <v>12</v>
      </c>
      <c r="N8164" s="19">
        <v>4881</v>
      </c>
      <c r="O8164" s="4">
        <f>MATCH(N8164-1,'Supply Data'!$K$12:$K$17)+1</f>
        <v>5</v>
      </c>
      <c r="P8164">
        <f>INDEX('Supply Data'!$L$12:$L$17,'Demand Data'!O8164)</f>
        <v>75</v>
      </c>
      <c r="R8164" t="str">
        <f t="shared" si="1276"/>
        <v>05-Dec-08 Friday 23</v>
      </c>
    </row>
    <row r="8165" spans="4:18" x14ac:dyDescent="0.35">
      <c r="D8165" s="21">
        <f t="shared" si="1277"/>
        <v>39787.958333313545</v>
      </c>
      <c r="E8165" s="21" t="b">
        <f t="shared" si="1270"/>
        <v>0</v>
      </c>
      <c r="F8165" s="21" t="b">
        <f t="shared" si="1271"/>
        <v>0</v>
      </c>
      <c r="G8165" s="20">
        <f t="shared" si="1272"/>
        <v>1</v>
      </c>
      <c r="H8165" s="20">
        <f t="shared" si="1273"/>
        <v>24</v>
      </c>
      <c r="I8165" s="20">
        <f t="shared" si="1278"/>
        <v>24</v>
      </c>
      <c r="J8165" s="21">
        <f t="shared" si="1279"/>
        <v>39787</v>
      </c>
      <c r="K8165" s="21"/>
      <c r="L8165" s="21" t="str">
        <f t="shared" si="1274"/>
        <v>Friday</v>
      </c>
      <c r="M8165" s="20">
        <f t="shared" si="1275"/>
        <v>12</v>
      </c>
      <c r="N8165" s="19">
        <v>4467</v>
      </c>
      <c r="O8165" s="4">
        <f>MATCH(N8165-1,'Supply Data'!$K$12:$K$17)+1</f>
        <v>4</v>
      </c>
      <c r="P8165">
        <f>INDEX('Supply Data'!$L$12:$L$17,'Demand Data'!O8165)</f>
        <v>50</v>
      </c>
      <c r="R8165" t="str">
        <f t="shared" si="1276"/>
        <v>05-Dec-08 Friday 24</v>
      </c>
    </row>
    <row r="8166" spans="4:18" x14ac:dyDescent="0.35">
      <c r="D8166" s="21">
        <f t="shared" si="1277"/>
        <v>39787.999999980209</v>
      </c>
      <c r="E8166" s="21" t="b">
        <f t="shared" si="1270"/>
        <v>0</v>
      </c>
      <c r="F8166" s="21" t="b">
        <f t="shared" si="1271"/>
        <v>0</v>
      </c>
      <c r="G8166" s="20">
        <f t="shared" si="1272"/>
        <v>1</v>
      </c>
      <c r="H8166" s="20">
        <f t="shared" si="1273"/>
        <v>24</v>
      </c>
      <c r="I8166" s="20">
        <f t="shared" si="1278"/>
        <v>1</v>
      </c>
      <c r="J8166" s="21">
        <f t="shared" si="1279"/>
        <v>39788</v>
      </c>
      <c r="K8166" s="21"/>
      <c r="L8166" s="21" t="str">
        <f t="shared" si="1274"/>
        <v>Saturday</v>
      </c>
      <c r="M8166" s="20">
        <f t="shared" si="1275"/>
        <v>12</v>
      </c>
      <c r="N8166" s="19">
        <v>4287</v>
      </c>
      <c r="O8166" s="4">
        <f>MATCH(N8166-1,'Supply Data'!$K$12:$K$17)+1</f>
        <v>4</v>
      </c>
      <c r="P8166">
        <f>INDEX('Supply Data'!$L$12:$L$17,'Demand Data'!O8166)</f>
        <v>50</v>
      </c>
      <c r="R8166" t="str">
        <f t="shared" si="1276"/>
        <v>06-Dec-08 Saturday 1</v>
      </c>
    </row>
    <row r="8167" spans="4:18" x14ac:dyDescent="0.35">
      <c r="D8167" s="21">
        <f t="shared" si="1277"/>
        <v>39788.041666646874</v>
      </c>
      <c r="E8167" s="21" t="b">
        <f t="shared" si="1270"/>
        <v>0</v>
      </c>
      <c r="F8167" s="21" t="b">
        <f t="shared" si="1271"/>
        <v>0</v>
      </c>
      <c r="G8167" s="20">
        <f t="shared" si="1272"/>
        <v>1</v>
      </c>
      <c r="H8167" s="20">
        <f t="shared" si="1273"/>
        <v>24</v>
      </c>
      <c r="I8167" s="20">
        <f t="shared" si="1278"/>
        <v>2</v>
      </c>
      <c r="J8167" s="21">
        <f t="shared" si="1279"/>
        <v>39788</v>
      </c>
      <c r="K8167" s="21"/>
      <c r="L8167" s="21" t="str">
        <f t="shared" si="1274"/>
        <v>Saturday</v>
      </c>
      <c r="M8167" s="20">
        <f t="shared" si="1275"/>
        <v>12</v>
      </c>
      <c r="N8167" s="19">
        <v>4183.5</v>
      </c>
      <c r="O8167" s="4">
        <f>MATCH(N8167-1,'Supply Data'!$K$12:$K$17)+1</f>
        <v>4</v>
      </c>
      <c r="P8167">
        <f>INDEX('Supply Data'!$L$12:$L$17,'Demand Data'!O8167)</f>
        <v>50</v>
      </c>
      <c r="R8167" t="str">
        <f t="shared" si="1276"/>
        <v>06-Dec-08 Saturday 2</v>
      </c>
    </row>
    <row r="8168" spans="4:18" x14ac:dyDescent="0.35">
      <c r="D8168" s="21">
        <f t="shared" si="1277"/>
        <v>39788.083333313538</v>
      </c>
      <c r="E8168" s="21" t="b">
        <f t="shared" si="1270"/>
        <v>0</v>
      </c>
      <c r="F8168" s="21" t="b">
        <f t="shared" si="1271"/>
        <v>0</v>
      </c>
      <c r="G8168" s="20">
        <f t="shared" si="1272"/>
        <v>1</v>
      </c>
      <c r="H8168" s="20">
        <f t="shared" si="1273"/>
        <v>24</v>
      </c>
      <c r="I8168" s="20">
        <f t="shared" si="1278"/>
        <v>3</v>
      </c>
      <c r="J8168" s="21">
        <f t="shared" si="1279"/>
        <v>39788</v>
      </c>
      <c r="K8168" s="21"/>
      <c r="L8168" s="21" t="str">
        <f t="shared" si="1274"/>
        <v>Saturday</v>
      </c>
      <c r="M8168" s="20">
        <f t="shared" si="1275"/>
        <v>12</v>
      </c>
      <c r="N8168" s="19">
        <v>4098</v>
      </c>
      <c r="O8168" s="4">
        <f>MATCH(N8168-1,'Supply Data'!$K$12:$K$17)+1</f>
        <v>4</v>
      </c>
      <c r="P8168">
        <f>INDEX('Supply Data'!$L$12:$L$17,'Demand Data'!O8168)</f>
        <v>50</v>
      </c>
      <c r="R8168" t="str">
        <f t="shared" si="1276"/>
        <v>06-Dec-08 Saturday 3</v>
      </c>
    </row>
    <row r="8169" spans="4:18" x14ac:dyDescent="0.35">
      <c r="D8169" s="21">
        <f t="shared" si="1277"/>
        <v>39788.124999980202</v>
      </c>
      <c r="E8169" s="21" t="b">
        <f t="shared" si="1270"/>
        <v>0</v>
      </c>
      <c r="F8169" s="21" t="b">
        <f t="shared" si="1271"/>
        <v>0</v>
      </c>
      <c r="G8169" s="20">
        <f t="shared" si="1272"/>
        <v>1</v>
      </c>
      <c r="H8169" s="20">
        <f t="shared" si="1273"/>
        <v>24</v>
      </c>
      <c r="I8169" s="20">
        <f t="shared" si="1278"/>
        <v>4</v>
      </c>
      <c r="J8169" s="21">
        <f t="shared" si="1279"/>
        <v>39788</v>
      </c>
      <c r="K8169" s="21"/>
      <c r="L8169" s="21" t="str">
        <f t="shared" si="1274"/>
        <v>Saturday</v>
      </c>
      <c r="M8169" s="20">
        <f t="shared" si="1275"/>
        <v>12</v>
      </c>
      <c r="N8169" s="19">
        <v>4084.5</v>
      </c>
      <c r="O8169" s="4">
        <f>MATCH(N8169-1,'Supply Data'!$K$12:$K$17)+1</f>
        <v>4</v>
      </c>
      <c r="P8169">
        <f>INDEX('Supply Data'!$L$12:$L$17,'Demand Data'!O8169)</f>
        <v>50</v>
      </c>
      <c r="R8169" t="str">
        <f t="shared" si="1276"/>
        <v>06-Dec-08 Saturday 4</v>
      </c>
    </row>
    <row r="8170" spans="4:18" x14ac:dyDescent="0.35">
      <c r="D8170" s="21">
        <f t="shared" si="1277"/>
        <v>39788.166666646866</v>
      </c>
      <c r="E8170" s="21" t="b">
        <f t="shared" si="1270"/>
        <v>0</v>
      </c>
      <c r="F8170" s="21" t="b">
        <f t="shared" si="1271"/>
        <v>0</v>
      </c>
      <c r="G8170" s="20">
        <f t="shared" si="1272"/>
        <v>1</v>
      </c>
      <c r="H8170" s="20">
        <f t="shared" si="1273"/>
        <v>24</v>
      </c>
      <c r="I8170" s="20">
        <f t="shared" si="1278"/>
        <v>5</v>
      </c>
      <c r="J8170" s="21">
        <f t="shared" si="1279"/>
        <v>39788</v>
      </c>
      <c r="K8170" s="21"/>
      <c r="L8170" s="21" t="str">
        <f t="shared" si="1274"/>
        <v>Saturday</v>
      </c>
      <c r="M8170" s="20">
        <f t="shared" si="1275"/>
        <v>12</v>
      </c>
      <c r="N8170" s="19">
        <v>4194</v>
      </c>
      <c r="O8170" s="4">
        <f>MATCH(N8170-1,'Supply Data'!$K$12:$K$17)+1</f>
        <v>4</v>
      </c>
      <c r="P8170">
        <f>INDEX('Supply Data'!$L$12:$L$17,'Demand Data'!O8170)</f>
        <v>50</v>
      </c>
      <c r="R8170" t="str">
        <f t="shared" si="1276"/>
        <v>06-Dec-08 Saturday 5</v>
      </c>
    </row>
    <row r="8171" spans="4:18" x14ac:dyDescent="0.35">
      <c r="D8171" s="21">
        <f t="shared" si="1277"/>
        <v>39788.208333313531</v>
      </c>
      <c r="E8171" s="21" t="b">
        <f t="shared" si="1270"/>
        <v>0</v>
      </c>
      <c r="F8171" s="21" t="b">
        <f t="shared" si="1271"/>
        <v>0</v>
      </c>
      <c r="G8171" s="20">
        <f t="shared" si="1272"/>
        <v>1</v>
      </c>
      <c r="H8171" s="20">
        <f t="shared" si="1273"/>
        <v>24</v>
      </c>
      <c r="I8171" s="20">
        <f t="shared" si="1278"/>
        <v>6</v>
      </c>
      <c r="J8171" s="21">
        <f t="shared" si="1279"/>
        <v>39788</v>
      </c>
      <c r="K8171" s="21"/>
      <c r="L8171" s="21" t="str">
        <f t="shared" si="1274"/>
        <v>Saturday</v>
      </c>
      <c r="M8171" s="20">
        <f t="shared" si="1275"/>
        <v>12</v>
      </c>
      <c r="N8171" s="19">
        <v>4344</v>
      </c>
      <c r="O8171" s="4">
        <f>MATCH(N8171-1,'Supply Data'!$K$12:$K$17)+1</f>
        <v>4</v>
      </c>
      <c r="P8171">
        <f>INDEX('Supply Data'!$L$12:$L$17,'Demand Data'!O8171)</f>
        <v>50</v>
      </c>
      <c r="R8171" t="str">
        <f t="shared" si="1276"/>
        <v>06-Dec-08 Saturday 6</v>
      </c>
    </row>
    <row r="8172" spans="4:18" x14ac:dyDescent="0.35">
      <c r="D8172" s="21">
        <f t="shared" si="1277"/>
        <v>39788.249999980195</v>
      </c>
      <c r="E8172" s="21" t="b">
        <f t="shared" si="1270"/>
        <v>0</v>
      </c>
      <c r="F8172" s="21" t="b">
        <f t="shared" si="1271"/>
        <v>0</v>
      </c>
      <c r="G8172" s="20">
        <f t="shared" si="1272"/>
        <v>1</v>
      </c>
      <c r="H8172" s="20">
        <f t="shared" si="1273"/>
        <v>24</v>
      </c>
      <c r="I8172" s="20">
        <f t="shared" si="1278"/>
        <v>7</v>
      </c>
      <c r="J8172" s="21">
        <f t="shared" si="1279"/>
        <v>39788</v>
      </c>
      <c r="K8172" s="21"/>
      <c r="L8172" s="21" t="str">
        <f t="shared" si="1274"/>
        <v>Saturday</v>
      </c>
      <c r="M8172" s="20">
        <f t="shared" si="1275"/>
        <v>12</v>
      </c>
      <c r="N8172" s="19">
        <v>4342.5</v>
      </c>
      <c r="O8172" s="4">
        <f>MATCH(N8172-1,'Supply Data'!$K$12:$K$17)+1</f>
        <v>4</v>
      </c>
      <c r="P8172">
        <f>INDEX('Supply Data'!$L$12:$L$17,'Demand Data'!O8172)</f>
        <v>50</v>
      </c>
      <c r="R8172" t="str">
        <f t="shared" si="1276"/>
        <v>06-Dec-08 Saturday 7</v>
      </c>
    </row>
    <row r="8173" spans="4:18" x14ac:dyDescent="0.35">
      <c r="D8173" s="21">
        <f t="shared" si="1277"/>
        <v>39788.291666646859</v>
      </c>
      <c r="E8173" s="21" t="b">
        <f t="shared" si="1270"/>
        <v>0</v>
      </c>
      <c r="F8173" s="21" t="b">
        <f t="shared" si="1271"/>
        <v>0</v>
      </c>
      <c r="G8173" s="20">
        <f t="shared" si="1272"/>
        <v>1</v>
      </c>
      <c r="H8173" s="20">
        <f t="shared" si="1273"/>
        <v>24</v>
      </c>
      <c r="I8173" s="20">
        <f t="shared" si="1278"/>
        <v>8</v>
      </c>
      <c r="J8173" s="21">
        <f t="shared" si="1279"/>
        <v>39788</v>
      </c>
      <c r="K8173" s="21"/>
      <c r="L8173" s="21" t="str">
        <f t="shared" si="1274"/>
        <v>Saturday</v>
      </c>
      <c r="M8173" s="20">
        <f t="shared" si="1275"/>
        <v>12</v>
      </c>
      <c r="N8173" s="19">
        <v>4935</v>
      </c>
      <c r="O8173" s="4">
        <f>MATCH(N8173-1,'Supply Data'!$K$12:$K$17)+1</f>
        <v>5</v>
      </c>
      <c r="P8173">
        <f>INDEX('Supply Data'!$L$12:$L$17,'Demand Data'!O8173)</f>
        <v>75</v>
      </c>
      <c r="R8173" t="str">
        <f t="shared" si="1276"/>
        <v>06-Dec-08 Saturday 8</v>
      </c>
    </row>
    <row r="8174" spans="4:18" x14ac:dyDescent="0.35">
      <c r="D8174" s="21">
        <f t="shared" si="1277"/>
        <v>39788.333333313523</v>
      </c>
      <c r="E8174" s="21" t="b">
        <f t="shared" si="1270"/>
        <v>0</v>
      </c>
      <c r="F8174" s="21" t="b">
        <f t="shared" si="1271"/>
        <v>0</v>
      </c>
      <c r="G8174" s="20">
        <f t="shared" si="1272"/>
        <v>1</v>
      </c>
      <c r="H8174" s="20">
        <f t="shared" si="1273"/>
        <v>24</v>
      </c>
      <c r="I8174" s="20">
        <f t="shared" si="1278"/>
        <v>9</v>
      </c>
      <c r="J8174" s="21">
        <f t="shared" si="1279"/>
        <v>39788</v>
      </c>
      <c r="K8174" s="21"/>
      <c r="L8174" s="21" t="str">
        <f t="shared" si="1274"/>
        <v>Saturday</v>
      </c>
      <c r="M8174" s="20">
        <f t="shared" si="1275"/>
        <v>12</v>
      </c>
      <c r="N8174" s="19">
        <v>5436</v>
      </c>
      <c r="O8174" s="4">
        <f>MATCH(N8174-1,'Supply Data'!$K$12:$K$17)+1</f>
        <v>5</v>
      </c>
      <c r="P8174">
        <f>INDEX('Supply Data'!$L$12:$L$17,'Demand Data'!O8174)</f>
        <v>75</v>
      </c>
      <c r="R8174" t="str">
        <f t="shared" si="1276"/>
        <v>06-Dec-08 Saturday 9</v>
      </c>
    </row>
    <row r="8175" spans="4:18" x14ac:dyDescent="0.35">
      <c r="D8175" s="21">
        <f t="shared" si="1277"/>
        <v>39788.374999980188</v>
      </c>
      <c r="E8175" s="21" t="b">
        <f t="shared" si="1270"/>
        <v>0</v>
      </c>
      <c r="F8175" s="21" t="b">
        <f t="shared" si="1271"/>
        <v>0</v>
      </c>
      <c r="G8175" s="20">
        <f t="shared" si="1272"/>
        <v>1</v>
      </c>
      <c r="H8175" s="20">
        <f t="shared" si="1273"/>
        <v>24</v>
      </c>
      <c r="I8175" s="20">
        <f t="shared" si="1278"/>
        <v>10</v>
      </c>
      <c r="J8175" s="21">
        <f t="shared" si="1279"/>
        <v>39788</v>
      </c>
      <c r="K8175" s="21"/>
      <c r="L8175" s="21" t="str">
        <f t="shared" si="1274"/>
        <v>Saturday</v>
      </c>
      <c r="M8175" s="20">
        <f t="shared" si="1275"/>
        <v>12</v>
      </c>
      <c r="N8175" s="19">
        <v>5808</v>
      </c>
      <c r="O8175" s="4">
        <f>MATCH(N8175-1,'Supply Data'!$K$12:$K$17)+1</f>
        <v>5</v>
      </c>
      <c r="P8175">
        <f>INDEX('Supply Data'!$L$12:$L$17,'Demand Data'!O8175)</f>
        <v>75</v>
      </c>
      <c r="R8175" t="str">
        <f t="shared" si="1276"/>
        <v>06-Dec-08 Saturday 10</v>
      </c>
    </row>
    <row r="8176" spans="4:18" x14ac:dyDescent="0.35">
      <c r="D8176" s="21">
        <f t="shared" si="1277"/>
        <v>39788.416666646852</v>
      </c>
      <c r="E8176" s="21" t="b">
        <f t="shared" si="1270"/>
        <v>0</v>
      </c>
      <c r="F8176" s="21" t="b">
        <f t="shared" si="1271"/>
        <v>0</v>
      </c>
      <c r="G8176" s="20">
        <f t="shared" si="1272"/>
        <v>1</v>
      </c>
      <c r="H8176" s="20">
        <f t="shared" si="1273"/>
        <v>24</v>
      </c>
      <c r="I8176" s="20">
        <f t="shared" si="1278"/>
        <v>11</v>
      </c>
      <c r="J8176" s="21">
        <f t="shared" si="1279"/>
        <v>39788</v>
      </c>
      <c r="K8176" s="21"/>
      <c r="L8176" s="21" t="str">
        <f t="shared" si="1274"/>
        <v>Saturday</v>
      </c>
      <c r="M8176" s="20">
        <f t="shared" si="1275"/>
        <v>12</v>
      </c>
      <c r="N8176" s="19">
        <v>5937</v>
      </c>
      <c r="O8176" s="4">
        <f>MATCH(N8176-1,'Supply Data'!$K$12:$K$17)+1</f>
        <v>5</v>
      </c>
      <c r="P8176">
        <f>INDEX('Supply Data'!$L$12:$L$17,'Demand Data'!O8176)</f>
        <v>75</v>
      </c>
      <c r="R8176" t="str">
        <f t="shared" si="1276"/>
        <v>06-Dec-08 Saturday 11</v>
      </c>
    </row>
    <row r="8177" spans="4:18" x14ac:dyDescent="0.35">
      <c r="D8177" s="21">
        <f t="shared" si="1277"/>
        <v>39788.458333313516</v>
      </c>
      <c r="E8177" s="21" t="b">
        <f t="shared" si="1270"/>
        <v>0</v>
      </c>
      <c r="F8177" s="21" t="b">
        <f t="shared" si="1271"/>
        <v>0</v>
      </c>
      <c r="G8177" s="20">
        <f t="shared" si="1272"/>
        <v>1</v>
      </c>
      <c r="H8177" s="20">
        <f t="shared" si="1273"/>
        <v>24</v>
      </c>
      <c r="I8177" s="20">
        <f t="shared" si="1278"/>
        <v>12</v>
      </c>
      <c r="J8177" s="21">
        <f t="shared" si="1279"/>
        <v>39788</v>
      </c>
      <c r="K8177" s="21"/>
      <c r="L8177" s="21" t="str">
        <f t="shared" si="1274"/>
        <v>Saturday</v>
      </c>
      <c r="M8177" s="20">
        <f t="shared" si="1275"/>
        <v>12</v>
      </c>
      <c r="N8177" s="19">
        <v>5739</v>
      </c>
      <c r="O8177" s="4">
        <f>MATCH(N8177-1,'Supply Data'!$K$12:$K$17)+1</f>
        <v>5</v>
      </c>
      <c r="P8177">
        <f>INDEX('Supply Data'!$L$12:$L$17,'Demand Data'!O8177)</f>
        <v>75</v>
      </c>
      <c r="R8177" t="str">
        <f t="shared" si="1276"/>
        <v>06-Dec-08 Saturday 12</v>
      </c>
    </row>
    <row r="8178" spans="4:18" x14ac:dyDescent="0.35">
      <c r="D8178" s="21">
        <f t="shared" si="1277"/>
        <v>39788.49999998018</v>
      </c>
      <c r="E8178" s="21" t="b">
        <f t="shared" si="1270"/>
        <v>0</v>
      </c>
      <c r="F8178" s="21" t="b">
        <f t="shared" si="1271"/>
        <v>0</v>
      </c>
      <c r="G8178" s="20">
        <f t="shared" si="1272"/>
        <v>1</v>
      </c>
      <c r="H8178" s="20">
        <f t="shared" si="1273"/>
        <v>24</v>
      </c>
      <c r="I8178" s="20">
        <f t="shared" si="1278"/>
        <v>13</v>
      </c>
      <c r="J8178" s="21">
        <f t="shared" si="1279"/>
        <v>39788</v>
      </c>
      <c r="K8178" s="21"/>
      <c r="L8178" s="21" t="str">
        <f t="shared" si="1274"/>
        <v>Saturday</v>
      </c>
      <c r="M8178" s="20">
        <f t="shared" si="1275"/>
        <v>12</v>
      </c>
      <c r="N8178" s="19">
        <v>5796</v>
      </c>
      <c r="O8178" s="4">
        <f>MATCH(N8178-1,'Supply Data'!$K$12:$K$17)+1</f>
        <v>5</v>
      </c>
      <c r="P8178">
        <f>INDEX('Supply Data'!$L$12:$L$17,'Demand Data'!O8178)</f>
        <v>75</v>
      </c>
      <c r="R8178" t="str">
        <f t="shared" si="1276"/>
        <v>06-Dec-08 Saturday 13</v>
      </c>
    </row>
    <row r="8179" spans="4:18" x14ac:dyDescent="0.35">
      <c r="D8179" s="21">
        <f t="shared" si="1277"/>
        <v>39788.541666646845</v>
      </c>
      <c r="E8179" s="21" t="b">
        <f t="shared" si="1270"/>
        <v>0</v>
      </c>
      <c r="F8179" s="21" t="b">
        <f t="shared" si="1271"/>
        <v>0</v>
      </c>
      <c r="G8179" s="20">
        <f t="shared" si="1272"/>
        <v>1</v>
      </c>
      <c r="H8179" s="20">
        <f t="shared" si="1273"/>
        <v>24</v>
      </c>
      <c r="I8179" s="20">
        <f t="shared" si="1278"/>
        <v>14</v>
      </c>
      <c r="J8179" s="21">
        <f t="shared" si="1279"/>
        <v>39788</v>
      </c>
      <c r="K8179" s="21"/>
      <c r="L8179" s="21" t="str">
        <f t="shared" si="1274"/>
        <v>Saturday</v>
      </c>
      <c r="M8179" s="20">
        <f t="shared" si="1275"/>
        <v>12</v>
      </c>
      <c r="N8179" s="19">
        <v>5913</v>
      </c>
      <c r="O8179" s="4">
        <f>MATCH(N8179-1,'Supply Data'!$K$12:$K$17)+1</f>
        <v>5</v>
      </c>
      <c r="P8179">
        <f>INDEX('Supply Data'!$L$12:$L$17,'Demand Data'!O8179)</f>
        <v>75</v>
      </c>
      <c r="R8179" t="str">
        <f t="shared" si="1276"/>
        <v>06-Dec-08 Saturday 14</v>
      </c>
    </row>
    <row r="8180" spans="4:18" x14ac:dyDescent="0.35">
      <c r="D8180" s="21">
        <f t="shared" si="1277"/>
        <v>39788.583333313509</v>
      </c>
      <c r="E8180" s="21" t="b">
        <f t="shared" si="1270"/>
        <v>0</v>
      </c>
      <c r="F8180" s="21" t="b">
        <f t="shared" si="1271"/>
        <v>0</v>
      </c>
      <c r="G8180" s="20">
        <f t="shared" si="1272"/>
        <v>1</v>
      </c>
      <c r="H8180" s="20">
        <f t="shared" si="1273"/>
        <v>24</v>
      </c>
      <c r="I8180" s="20">
        <f t="shared" si="1278"/>
        <v>15</v>
      </c>
      <c r="J8180" s="21">
        <f t="shared" si="1279"/>
        <v>39788</v>
      </c>
      <c r="K8180" s="21"/>
      <c r="L8180" s="21" t="str">
        <f t="shared" si="1274"/>
        <v>Saturday</v>
      </c>
      <c r="M8180" s="20">
        <f t="shared" si="1275"/>
        <v>12</v>
      </c>
      <c r="N8180" s="19">
        <v>5812.5</v>
      </c>
      <c r="O8180" s="4">
        <f>MATCH(N8180-1,'Supply Data'!$K$12:$K$17)+1</f>
        <v>5</v>
      </c>
      <c r="P8180">
        <f>INDEX('Supply Data'!$L$12:$L$17,'Demand Data'!O8180)</f>
        <v>75</v>
      </c>
      <c r="R8180" t="str">
        <f t="shared" si="1276"/>
        <v>06-Dec-08 Saturday 15</v>
      </c>
    </row>
    <row r="8181" spans="4:18" x14ac:dyDescent="0.35">
      <c r="D8181" s="21">
        <f t="shared" si="1277"/>
        <v>39788.624999980173</v>
      </c>
      <c r="E8181" s="21" t="b">
        <f t="shared" si="1270"/>
        <v>0</v>
      </c>
      <c r="F8181" s="21" t="b">
        <f t="shared" si="1271"/>
        <v>0</v>
      </c>
      <c r="G8181" s="20">
        <f t="shared" si="1272"/>
        <v>1</v>
      </c>
      <c r="H8181" s="20">
        <f t="shared" si="1273"/>
        <v>24</v>
      </c>
      <c r="I8181" s="20">
        <f t="shared" si="1278"/>
        <v>16</v>
      </c>
      <c r="J8181" s="21">
        <f t="shared" si="1279"/>
        <v>39788</v>
      </c>
      <c r="K8181" s="21"/>
      <c r="L8181" s="21" t="str">
        <f t="shared" si="1274"/>
        <v>Saturday</v>
      </c>
      <c r="M8181" s="20">
        <f t="shared" si="1275"/>
        <v>12</v>
      </c>
      <c r="N8181" s="19">
        <v>5728.5</v>
      </c>
      <c r="O8181" s="4">
        <f>MATCH(N8181-1,'Supply Data'!$K$12:$K$17)+1</f>
        <v>5</v>
      </c>
      <c r="P8181">
        <f>INDEX('Supply Data'!$L$12:$L$17,'Demand Data'!O8181)</f>
        <v>75</v>
      </c>
      <c r="R8181" t="str">
        <f t="shared" si="1276"/>
        <v>06-Dec-08 Saturday 16</v>
      </c>
    </row>
    <row r="8182" spans="4:18" x14ac:dyDescent="0.35">
      <c r="D8182" s="21">
        <f t="shared" si="1277"/>
        <v>39788.666666646837</v>
      </c>
      <c r="E8182" s="21" t="b">
        <f t="shared" si="1270"/>
        <v>0</v>
      </c>
      <c r="F8182" s="21" t="b">
        <f t="shared" si="1271"/>
        <v>0</v>
      </c>
      <c r="G8182" s="20">
        <f t="shared" si="1272"/>
        <v>1</v>
      </c>
      <c r="H8182" s="20">
        <f t="shared" si="1273"/>
        <v>24</v>
      </c>
      <c r="I8182" s="20">
        <f t="shared" si="1278"/>
        <v>17</v>
      </c>
      <c r="J8182" s="21">
        <f t="shared" si="1279"/>
        <v>39788</v>
      </c>
      <c r="K8182" s="21"/>
      <c r="L8182" s="21" t="str">
        <f t="shared" si="1274"/>
        <v>Saturday</v>
      </c>
      <c r="M8182" s="20">
        <f t="shared" si="1275"/>
        <v>12</v>
      </c>
      <c r="N8182" s="19">
        <v>5605.5</v>
      </c>
      <c r="O8182" s="4">
        <f>MATCH(N8182-1,'Supply Data'!$K$12:$K$17)+1</f>
        <v>5</v>
      </c>
      <c r="P8182">
        <f>INDEX('Supply Data'!$L$12:$L$17,'Demand Data'!O8182)</f>
        <v>75</v>
      </c>
      <c r="R8182" t="str">
        <f t="shared" si="1276"/>
        <v>06-Dec-08 Saturday 17</v>
      </c>
    </row>
    <row r="8183" spans="4:18" x14ac:dyDescent="0.35">
      <c r="D8183" s="21">
        <f t="shared" si="1277"/>
        <v>39788.708333313501</v>
      </c>
      <c r="E8183" s="21" t="b">
        <f t="shared" si="1270"/>
        <v>0</v>
      </c>
      <c r="F8183" s="21" t="b">
        <f t="shared" si="1271"/>
        <v>0</v>
      </c>
      <c r="G8183" s="20">
        <f t="shared" si="1272"/>
        <v>1</v>
      </c>
      <c r="H8183" s="20">
        <f t="shared" si="1273"/>
        <v>24</v>
      </c>
      <c r="I8183" s="20">
        <f t="shared" si="1278"/>
        <v>18</v>
      </c>
      <c r="J8183" s="21">
        <f t="shared" si="1279"/>
        <v>39788</v>
      </c>
      <c r="K8183" s="21"/>
      <c r="L8183" s="21" t="str">
        <f t="shared" si="1274"/>
        <v>Saturday</v>
      </c>
      <c r="M8183" s="20">
        <f t="shared" si="1275"/>
        <v>12</v>
      </c>
      <c r="N8183" s="19">
        <v>6327</v>
      </c>
      <c r="O8183" s="4">
        <f>MATCH(N8183-1,'Supply Data'!$K$12:$K$17)+1</f>
        <v>6</v>
      </c>
      <c r="P8183">
        <f>INDEX('Supply Data'!$L$12:$L$17,'Demand Data'!O8183)</f>
        <v>90</v>
      </c>
      <c r="R8183" t="str">
        <f t="shared" si="1276"/>
        <v>06-Dec-08 Saturday 18</v>
      </c>
    </row>
    <row r="8184" spans="4:18" x14ac:dyDescent="0.35">
      <c r="D8184" s="21">
        <f t="shared" si="1277"/>
        <v>39788.749999980166</v>
      </c>
      <c r="E8184" s="21" t="b">
        <f t="shared" si="1270"/>
        <v>0</v>
      </c>
      <c r="F8184" s="21" t="b">
        <f t="shared" si="1271"/>
        <v>0</v>
      </c>
      <c r="G8184" s="20">
        <f t="shared" si="1272"/>
        <v>1</v>
      </c>
      <c r="H8184" s="20">
        <f t="shared" si="1273"/>
        <v>24</v>
      </c>
      <c r="I8184" s="20">
        <f t="shared" si="1278"/>
        <v>19</v>
      </c>
      <c r="J8184" s="21">
        <f t="shared" si="1279"/>
        <v>39788</v>
      </c>
      <c r="K8184" s="21"/>
      <c r="L8184" s="21" t="str">
        <f t="shared" si="1274"/>
        <v>Saturday</v>
      </c>
      <c r="M8184" s="20">
        <f t="shared" si="1275"/>
        <v>12</v>
      </c>
      <c r="N8184" s="19">
        <v>6244.5</v>
      </c>
      <c r="O8184" s="4">
        <f>MATCH(N8184-1,'Supply Data'!$K$12:$K$17)+1</f>
        <v>5</v>
      </c>
      <c r="P8184">
        <f>INDEX('Supply Data'!$L$12:$L$17,'Demand Data'!O8184)</f>
        <v>75</v>
      </c>
      <c r="R8184" t="str">
        <f t="shared" si="1276"/>
        <v>06-Dec-08 Saturday 19</v>
      </c>
    </row>
    <row r="8185" spans="4:18" x14ac:dyDescent="0.35">
      <c r="D8185" s="21">
        <f t="shared" si="1277"/>
        <v>39788.79166664683</v>
      </c>
      <c r="E8185" s="21" t="b">
        <f t="shared" si="1270"/>
        <v>0</v>
      </c>
      <c r="F8185" s="21" t="b">
        <f t="shared" si="1271"/>
        <v>0</v>
      </c>
      <c r="G8185" s="20">
        <f t="shared" si="1272"/>
        <v>1</v>
      </c>
      <c r="H8185" s="20">
        <f t="shared" si="1273"/>
        <v>24</v>
      </c>
      <c r="I8185" s="20">
        <f t="shared" si="1278"/>
        <v>20</v>
      </c>
      <c r="J8185" s="21">
        <f t="shared" si="1279"/>
        <v>39788</v>
      </c>
      <c r="K8185" s="21"/>
      <c r="L8185" s="21" t="str">
        <f t="shared" si="1274"/>
        <v>Saturday</v>
      </c>
      <c r="M8185" s="20">
        <f t="shared" si="1275"/>
        <v>12</v>
      </c>
      <c r="N8185" s="19">
        <v>6033</v>
      </c>
      <c r="O8185" s="4">
        <f>MATCH(N8185-1,'Supply Data'!$K$12:$K$17)+1</f>
        <v>5</v>
      </c>
      <c r="P8185">
        <f>INDEX('Supply Data'!$L$12:$L$17,'Demand Data'!O8185)</f>
        <v>75</v>
      </c>
      <c r="R8185" t="str">
        <f t="shared" si="1276"/>
        <v>06-Dec-08 Saturday 20</v>
      </c>
    </row>
    <row r="8186" spans="4:18" x14ac:dyDescent="0.35">
      <c r="D8186" s="21">
        <f t="shared" si="1277"/>
        <v>39788.833333313494</v>
      </c>
      <c r="E8186" s="21" t="b">
        <f t="shared" si="1270"/>
        <v>0</v>
      </c>
      <c r="F8186" s="21" t="b">
        <f t="shared" si="1271"/>
        <v>0</v>
      </c>
      <c r="G8186" s="20">
        <f t="shared" si="1272"/>
        <v>1</v>
      </c>
      <c r="H8186" s="20">
        <f t="shared" si="1273"/>
        <v>24</v>
      </c>
      <c r="I8186" s="20">
        <f t="shared" si="1278"/>
        <v>21</v>
      </c>
      <c r="J8186" s="21">
        <f t="shared" si="1279"/>
        <v>39788</v>
      </c>
      <c r="K8186" s="21"/>
      <c r="L8186" s="21" t="str">
        <f t="shared" si="1274"/>
        <v>Saturday</v>
      </c>
      <c r="M8186" s="20">
        <f t="shared" si="1275"/>
        <v>12</v>
      </c>
      <c r="N8186" s="19">
        <v>5706</v>
      </c>
      <c r="O8186" s="4">
        <f>MATCH(N8186-1,'Supply Data'!$K$12:$K$17)+1</f>
        <v>5</v>
      </c>
      <c r="P8186">
        <f>INDEX('Supply Data'!$L$12:$L$17,'Demand Data'!O8186)</f>
        <v>75</v>
      </c>
      <c r="R8186" t="str">
        <f t="shared" si="1276"/>
        <v>06-Dec-08 Saturday 21</v>
      </c>
    </row>
    <row r="8187" spans="4:18" x14ac:dyDescent="0.35">
      <c r="D8187" s="21">
        <f t="shared" si="1277"/>
        <v>39788.874999980158</v>
      </c>
      <c r="E8187" s="21" t="b">
        <f t="shared" si="1270"/>
        <v>0</v>
      </c>
      <c r="F8187" s="21" t="b">
        <f t="shared" si="1271"/>
        <v>0</v>
      </c>
      <c r="G8187" s="20">
        <f t="shared" si="1272"/>
        <v>1</v>
      </c>
      <c r="H8187" s="20">
        <f t="shared" si="1273"/>
        <v>24</v>
      </c>
      <c r="I8187" s="20">
        <f t="shared" si="1278"/>
        <v>22</v>
      </c>
      <c r="J8187" s="21">
        <f t="shared" si="1279"/>
        <v>39788</v>
      </c>
      <c r="K8187" s="21"/>
      <c r="L8187" s="21" t="str">
        <f t="shared" si="1274"/>
        <v>Saturday</v>
      </c>
      <c r="M8187" s="20">
        <f t="shared" si="1275"/>
        <v>12</v>
      </c>
      <c r="N8187" s="19">
        <v>5221.5</v>
      </c>
      <c r="O8187" s="4">
        <f>MATCH(N8187-1,'Supply Data'!$K$12:$K$17)+1</f>
        <v>5</v>
      </c>
      <c r="P8187">
        <f>INDEX('Supply Data'!$L$12:$L$17,'Demand Data'!O8187)</f>
        <v>75</v>
      </c>
      <c r="R8187" t="str">
        <f t="shared" si="1276"/>
        <v>06-Dec-08 Saturday 22</v>
      </c>
    </row>
    <row r="8188" spans="4:18" x14ac:dyDescent="0.35">
      <c r="D8188" s="21">
        <f t="shared" si="1277"/>
        <v>39788.916666646823</v>
      </c>
      <c r="E8188" s="21" t="b">
        <f t="shared" si="1270"/>
        <v>0</v>
      </c>
      <c r="F8188" s="21" t="b">
        <f t="shared" si="1271"/>
        <v>0</v>
      </c>
      <c r="G8188" s="20">
        <f t="shared" si="1272"/>
        <v>1</v>
      </c>
      <c r="H8188" s="20">
        <f t="shared" si="1273"/>
        <v>24</v>
      </c>
      <c r="I8188" s="20">
        <f t="shared" si="1278"/>
        <v>23</v>
      </c>
      <c r="J8188" s="21">
        <f t="shared" si="1279"/>
        <v>39788</v>
      </c>
      <c r="K8188" s="21"/>
      <c r="L8188" s="21" t="str">
        <f t="shared" si="1274"/>
        <v>Saturday</v>
      </c>
      <c r="M8188" s="20">
        <f t="shared" si="1275"/>
        <v>12</v>
      </c>
      <c r="N8188" s="19">
        <v>4824</v>
      </c>
      <c r="O8188" s="4">
        <f>MATCH(N8188-1,'Supply Data'!$K$12:$K$17)+1</f>
        <v>5</v>
      </c>
      <c r="P8188">
        <f>INDEX('Supply Data'!$L$12:$L$17,'Demand Data'!O8188)</f>
        <v>75</v>
      </c>
      <c r="R8188" t="str">
        <f t="shared" si="1276"/>
        <v>06-Dec-08 Saturday 23</v>
      </c>
    </row>
    <row r="8189" spans="4:18" x14ac:dyDescent="0.35">
      <c r="D8189" s="21">
        <f t="shared" si="1277"/>
        <v>39788.958333313487</v>
      </c>
      <c r="E8189" s="21" t="b">
        <f t="shared" si="1270"/>
        <v>0</v>
      </c>
      <c r="F8189" s="21" t="b">
        <f t="shared" si="1271"/>
        <v>0</v>
      </c>
      <c r="G8189" s="20">
        <f t="shared" si="1272"/>
        <v>1</v>
      </c>
      <c r="H8189" s="20">
        <f t="shared" si="1273"/>
        <v>24</v>
      </c>
      <c r="I8189" s="20">
        <f t="shared" si="1278"/>
        <v>24</v>
      </c>
      <c r="J8189" s="21">
        <f t="shared" si="1279"/>
        <v>39788</v>
      </c>
      <c r="K8189" s="21"/>
      <c r="L8189" s="21" t="str">
        <f t="shared" si="1274"/>
        <v>Saturday</v>
      </c>
      <c r="M8189" s="20">
        <f t="shared" si="1275"/>
        <v>12</v>
      </c>
      <c r="N8189" s="19">
        <v>4480.5</v>
      </c>
      <c r="O8189" s="4">
        <f>MATCH(N8189-1,'Supply Data'!$K$12:$K$17)+1</f>
        <v>4</v>
      </c>
      <c r="P8189">
        <f>INDEX('Supply Data'!$L$12:$L$17,'Demand Data'!O8189)</f>
        <v>50</v>
      </c>
      <c r="R8189" t="str">
        <f t="shared" si="1276"/>
        <v>06-Dec-08 Saturday 24</v>
      </c>
    </row>
    <row r="8190" spans="4:18" x14ac:dyDescent="0.35">
      <c r="D8190" s="21">
        <f t="shared" si="1277"/>
        <v>39788.999999980151</v>
      </c>
      <c r="E8190" s="21" t="b">
        <f t="shared" si="1270"/>
        <v>0</v>
      </c>
      <c r="F8190" s="21" t="b">
        <f t="shared" si="1271"/>
        <v>0</v>
      </c>
      <c r="G8190" s="20">
        <f t="shared" si="1272"/>
        <v>1</v>
      </c>
      <c r="H8190" s="20">
        <f t="shared" si="1273"/>
        <v>24</v>
      </c>
      <c r="I8190" s="20">
        <f t="shared" si="1278"/>
        <v>1</v>
      </c>
      <c r="J8190" s="21">
        <f t="shared" si="1279"/>
        <v>39789</v>
      </c>
      <c r="K8190" s="21"/>
      <c r="L8190" s="21" t="str">
        <f t="shared" si="1274"/>
        <v>Sunday</v>
      </c>
      <c r="M8190" s="20">
        <f t="shared" si="1275"/>
        <v>12</v>
      </c>
      <c r="N8190" s="19">
        <v>4276.5</v>
      </c>
      <c r="O8190" s="4">
        <f>MATCH(N8190-1,'Supply Data'!$K$12:$K$17)+1</f>
        <v>4</v>
      </c>
      <c r="P8190">
        <f>INDEX('Supply Data'!$L$12:$L$17,'Demand Data'!O8190)</f>
        <v>50</v>
      </c>
      <c r="R8190" t="str">
        <f t="shared" si="1276"/>
        <v>07-Dec-08 Sunday 1</v>
      </c>
    </row>
    <row r="8191" spans="4:18" x14ac:dyDescent="0.35">
      <c r="D8191" s="21">
        <f t="shared" si="1277"/>
        <v>39789.041666646815</v>
      </c>
      <c r="E8191" s="21" t="b">
        <f t="shared" si="1270"/>
        <v>0</v>
      </c>
      <c r="F8191" s="21" t="b">
        <f t="shared" si="1271"/>
        <v>0</v>
      </c>
      <c r="G8191" s="20">
        <f t="shared" si="1272"/>
        <v>1</v>
      </c>
      <c r="H8191" s="20">
        <f t="shared" si="1273"/>
        <v>24</v>
      </c>
      <c r="I8191" s="20">
        <f t="shared" si="1278"/>
        <v>2</v>
      </c>
      <c r="J8191" s="21">
        <f t="shared" si="1279"/>
        <v>39789</v>
      </c>
      <c r="K8191" s="21"/>
      <c r="L8191" s="21" t="str">
        <f t="shared" si="1274"/>
        <v>Sunday</v>
      </c>
      <c r="M8191" s="20">
        <f t="shared" si="1275"/>
        <v>12</v>
      </c>
      <c r="N8191" s="19">
        <v>4158</v>
      </c>
      <c r="O8191" s="4">
        <f>MATCH(N8191-1,'Supply Data'!$K$12:$K$17)+1</f>
        <v>4</v>
      </c>
      <c r="P8191">
        <f>INDEX('Supply Data'!$L$12:$L$17,'Demand Data'!O8191)</f>
        <v>50</v>
      </c>
      <c r="R8191" t="str">
        <f t="shared" si="1276"/>
        <v>07-Dec-08 Sunday 2</v>
      </c>
    </row>
    <row r="8192" spans="4:18" x14ac:dyDescent="0.35">
      <c r="D8192" s="21">
        <f t="shared" si="1277"/>
        <v>39789.08333331348</v>
      </c>
      <c r="E8192" s="21" t="b">
        <f t="shared" si="1270"/>
        <v>0</v>
      </c>
      <c r="F8192" s="21" t="b">
        <f t="shared" si="1271"/>
        <v>0</v>
      </c>
      <c r="G8192" s="20">
        <f t="shared" si="1272"/>
        <v>1</v>
      </c>
      <c r="H8192" s="20">
        <f t="shared" si="1273"/>
        <v>24</v>
      </c>
      <c r="I8192" s="20">
        <f t="shared" si="1278"/>
        <v>3</v>
      </c>
      <c r="J8192" s="21">
        <f t="shared" si="1279"/>
        <v>39789</v>
      </c>
      <c r="K8192" s="21"/>
      <c r="L8192" s="21" t="str">
        <f t="shared" si="1274"/>
        <v>Sunday</v>
      </c>
      <c r="M8192" s="20">
        <f t="shared" si="1275"/>
        <v>12</v>
      </c>
      <c r="N8192" s="19">
        <v>3957</v>
      </c>
      <c r="O8192" s="4">
        <f>MATCH(N8192-1,'Supply Data'!$K$12:$K$17)+1</f>
        <v>4</v>
      </c>
      <c r="P8192">
        <f>INDEX('Supply Data'!$L$12:$L$17,'Demand Data'!O8192)</f>
        <v>50</v>
      </c>
      <c r="R8192" t="str">
        <f t="shared" si="1276"/>
        <v>07-Dec-08 Sunday 3</v>
      </c>
    </row>
    <row r="8193" spans="4:18" x14ac:dyDescent="0.35">
      <c r="D8193" s="21">
        <f t="shared" si="1277"/>
        <v>39789.124999980144</v>
      </c>
      <c r="E8193" s="21" t="b">
        <f t="shared" si="1270"/>
        <v>0</v>
      </c>
      <c r="F8193" s="21" t="b">
        <f t="shared" si="1271"/>
        <v>0</v>
      </c>
      <c r="G8193" s="20">
        <f t="shared" si="1272"/>
        <v>1</v>
      </c>
      <c r="H8193" s="20">
        <f t="shared" si="1273"/>
        <v>24</v>
      </c>
      <c r="I8193" s="20">
        <f t="shared" si="1278"/>
        <v>4</v>
      </c>
      <c r="J8193" s="21">
        <f t="shared" si="1279"/>
        <v>39789</v>
      </c>
      <c r="K8193" s="21"/>
      <c r="L8193" s="21" t="str">
        <f t="shared" si="1274"/>
        <v>Sunday</v>
      </c>
      <c r="M8193" s="20">
        <f t="shared" si="1275"/>
        <v>12</v>
      </c>
      <c r="N8193" s="19">
        <v>3918</v>
      </c>
      <c r="O8193" s="4">
        <f>MATCH(N8193-1,'Supply Data'!$K$12:$K$17)+1</f>
        <v>4</v>
      </c>
      <c r="P8193">
        <f>INDEX('Supply Data'!$L$12:$L$17,'Demand Data'!O8193)</f>
        <v>50</v>
      </c>
      <c r="R8193" t="str">
        <f t="shared" si="1276"/>
        <v>07-Dec-08 Sunday 4</v>
      </c>
    </row>
    <row r="8194" spans="4:18" x14ac:dyDescent="0.35">
      <c r="D8194" s="21">
        <f t="shared" si="1277"/>
        <v>39789.166666646808</v>
      </c>
      <c r="E8194" s="21" t="b">
        <f t="shared" si="1270"/>
        <v>0</v>
      </c>
      <c r="F8194" s="21" t="b">
        <f t="shared" si="1271"/>
        <v>0</v>
      </c>
      <c r="G8194" s="20">
        <f t="shared" si="1272"/>
        <v>1</v>
      </c>
      <c r="H8194" s="20">
        <f t="shared" si="1273"/>
        <v>24</v>
      </c>
      <c r="I8194" s="20">
        <f t="shared" si="1278"/>
        <v>5</v>
      </c>
      <c r="J8194" s="21">
        <f t="shared" si="1279"/>
        <v>39789</v>
      </c>
      <c r="K8194" s="21"/>
      <c r="L8194" s="21" t="str">
        <f t="shared" si="1274"/>
        <v>Sunday</v>
      </c>
      <c r="M8194" s="20">
        <f t="shared" si="1275"/>
        <v>12</v>
      </c>
      <c r="N8194" s="19">
        <v>4035</v>
      </c>
      <c r="O8194" s="4">
        <f>MATCH(N8194-1,'Supply Data'!$K$12:$K$17)+1</f>
        <v>4</v>
      </c>
      <c r="P8194">
        <f>INDEX('Supply Data'!$L$12:$L$17,'Demand Data'!O8194)</f>
        <v>50</v>
      </c>
      <c r="R8194" t="str">
        <f t="shared" si="1276"/>
        <v>07-Dec-08 Sunday 5</v>
      </c>
    </row>
    <row r="8195" spans="4:18" x14ac:dyDescent="0.35">
      <c r="D8195" s="21">
        <f t="shared" si="1277"/>
        <v>39789.208333313472</v>
      </c>
      <c r="E8195" s="21" t="b">
        <f t="shared" si="1270"/>
        <v>0</v>
      </c>
      <c r="F8195" s="21" t="b">
        <f t="shared" si="1271"/>
        <v>0</v>
      </c>
      <c r="G8195" s="20">
        <f t="shared" si="1272"/>
        <v>1</v>
      </c>
      <c r="H8195" s="20">
        <f t="shared" si="1273"/>
        <v>24</v>
      </c>
      <c r="I8195" s="20">
        <f t="shared" si="1278"/>
        <v>6</v>
      </c>
      <c r="J8195" s="21">
        <f t="shared" si="1279"/>
        <v>39789</v>
      </c>
      <c r="K8195" s="21"/>
      <c r="L8195" s="21" t="str">
        <f t="shared" si="1274"/>
        <v>Sunday</v>
      </c>
      <c r="M8195" s="20">
        <f t="shared" si="1275"/>
        <v>12</v>
      </c>
      <c r="N8195" s="19">
        <v>4089</v>
      </c>
      <c r="O8195" s="4">
        <f>MATCH(N8195-1,'Supply Data'!$K$12:$K$17)+1</f>
        <v>4</v>
      </c>
      <c r="P8195">
        <f>INDEX('Supply Data'!$L$12:$L$17,'Demand Data'!O8195)</f>
        <v>50</v>
      </c>
      <c r="R8195" t="str">
        <f t="shared" si="1276"/>
        <v>07-Dec-08 Sunday 6</v>
      </c>
    </row>
    <row r="8196" spans="4:18" x14ac:dyDescent="0.35">
      <c r="D8196" s="21">
        <f t="shared" si="1277"/>
        <v>39789.249999980137</v>
      </c>
      <c r="E8196" s="21" t="b">
        <f t="shared" si="1270"/>
        <v>0</v>
      </c>
      <c r="F8196" s="21" t="b">
        <f t="shared" si="1271"/>
        <v>0</v>
      </c>
      <c r="G8196" s="20">
        <f t="shared" si="1272"/>
        <v>1</v>
      </c>
      <c r="H8196" s="20">
        <f t="shared" si="1273"/>
        <v>24</v>
      </c>
      <c r="I8196" s="20">
        <f t="shared" si="1278"/>
        <v>7</v>
      </c>
      <c r="J8196" s="21">
        <f t="shared" si="1279"/>
        <v>39789</v>
      </c>
      <c r="K8196" s="21"/>
      <c r="L8196" s="21" t="str">
        <f t="shared" si="1274"/>
        <v>Sunday</v>
      </c>
      <c r="M8196" s="20">
        <f t="shared" si="1275"/>
        <v>12</v>
      </c>
      <c r="N8196" s="19">
        <v>4186.5</v>
      </c>
      <c r="O8196" s="4">
        <f>MATCH(N8196-1,'Supply Data'!$K$12:$K$17)+1</f>
        <v>4</v>
      </c>
      <c r="P8196">
        <f>INDEX('Supply Data'!$L$12:$L$17,'Demand Data'!O8196)</f>
        <v>50</v>
      </c>
      <c r="R8196" t="str">
        <f t="shared" si="1276"/>
        <v>07-Dec-08 Sunday 7</v>
      </c>
    </row>
    <row r="8197" spans="4:18" x14ac:dyDescent="0.35">
      <c r="D8197" s="21">
        <f t="shared" si="1277"/>
        <v>39789.291666646801</v>
      </c>
      <c r="E8197" s="21" t="b">
        <f t="shared" si="1270"/>
        <v>0</v>
      </c>
      <c r="F8197" s="21" t="b">
        <f t="shared" si="1271"/>
        <v>0</v>
      </c>
      <c r="G8197" s="20">
        <f t="shared" si="1272"/>
        <v>1</v>
      </c>
      <c r="H8197" s="20">
        <f t="shared" si="1273"/>
        <v>24</v>
      </c>
      <c r="I8197" s="20">
        <f t="shared" si="1278"/>
        <v>8</v>
      </c>
      <c r="J8197" s="21">
        <f t="shared" si="1279"/>
        <v>39789</v>
      </c>
      <c r="K8197" s="21"/>
      <c r="L8197" s="21" t="str">
        <f t="shared" si="1274"/>
        <v>Sunday</v>
      </c>
      <c r="M8197" s="20">
        <f t="shared" si="1275"/>
        <v>12</v>
      </c>
      <c r="N8197" s="19">
        <v>4524</v>
      </c>
      <c r="O8197" s="4">
        <f>MATCH(N8197-1,'Supply Data'!$K$12:$K$17)+1</f>
        <v>4</v>
      </c>
      <c r="P8197">
        <f>INDEX('Supply Data'!$L$12:$L$17,'Demand Data'!O8197)</f>
        <v>50</v>
      </c>
      <c r="R8197" t="str">
        <f t="shared" si="1276"/>
        <v>07-Dec-08 Sunday 8</v>
      </c>
    </row>
    <row r="8198" spans="4:18" x14ac:dyDescent="0.35">
      <c r="D8198" s="21">
        <f t="shared" si="1277"/>
        <v>39789.333333313465</v>
      </c>
      <c r="E8198" s="21" t="b">
        <f t="shared" ref="E8198:E8261" si="1280">D8198=$D$2</f>
        <v>0</v>
      </c>
      <c r="F8198" s="21" t="b">
        <f t="shared" ref="F8198:F8261" si="1281">D8198=$E$2</f>
        <v>0</v>
      </c>
      <c r="G8198" s="20">
        <f t="shared" si="1272"/>
        <v>1</v>
      </c>
      <c r="H8198" s="20">
        <f t="shared" si="1273"/>
        <v>24</v>
      </c>
      <c r="I8198" s="20">
        <f t="shared" si="1278"/>
        <v>9</v>
      </c>
      <c r="J8198" s="21">
        <f t="shared" si="1279"/>
        <v>39789</v>
      </c>
      <c r="K8198" s="21"/>
      <c r="L8198" s="21" t="str">
        <f t="shared" si="1274"/>
        <v>Sunday</v>
      </c>
      <c r="M8198" s="20">
        <f t="shared" si="1275"/>
        <v>12</v>
      </c>
      <c r="N8198" s="19">
        <v>4836</v>
      </c>
      <c r="O8198" s="4">
        <f>MATCH(N8198-1,'Supply Data'!$K$12:$K$17)+1</f>
        <v>5</v>
      </c>
      <c r="P8198">
        <f>INDEX('Supply Data'!$L$12:$L$17,'Demand Data'!O8198)</f>
        <v>75</v>
      </c>
      <c r="R8198" t="str">
        <f t="shared" si="1276"/>
        <v>07-Dec-08 Sunday 9</v>
      </c>
    </row>
    <row r="8199" spans="4:18" x14ac:dyDescent="0.35">
      <c r="D8199" s="21">
        <f t="shared" si="1277"/>
        <v>39789.374999980129</v>
      </c>
      <c r="E8199" s="21" t="b">
        <f t="shared" si="1280"/>
        <v>0</v>
      </c>
      <c r="F8199" s="21" t="b">
        <f t="shared" si="1281"/>
        <v>0</v>
      </c>
      <c r="G8199" s="20">
        <f t="shared" ref="G8199:G8262" si="1282">IF(E8199,2,IF(F8199,3,1))</f>
        <v>1</v>
      </c>
      <c r="H8199" s="20">
        <f t="shared" ref="H8199:H8262" si="1283">CHOOSE(G8199,24,23,25)</f>
        <v>24</v>
      </c>
      <c r="I8199" s="20">
        <f t="shared" si="1278"/>
        <v>10</v>
      </c>
      <c r="J8199" s="21">
        <f t="shared" si="1279"/>
        <v>39789</v>
      </c>
      <c r="K8199" s="21"/>
      <c r="L8199" s="21" t="str">
        <f t="shared" ref="L8199:L8262" si="1284">TEXT(J8199,"ddddd")</f>
        <v>Sunday</v>
      </c>
      <c r="M8199" s="20">
        <f t="shared" ref="M8199:M8262" si="1285">MONTH(D8199)</f>
        <v>12</v>
      </c>
      <c r="N8199" s="19">
        <v>5170.5</v>
      </c>
      <c r="O8199" s="4">
        <f>MATCH(N8199-1,'Supply Data'!$K$12:$K$17)+1</f>
        <v>5</v>
      </c>
      <c r="P8199">
        <f>INDEX('Supply Data'!$L$12:$L$17,'Demand Data'!O8199)</f>
        <v>75</v>
      </c>
      <c r="R8199" t="str">
        <f t="shared" ref="R8199:R8262" si="1286">TEXT(D8199,"dd-mmm-yy ddddd")&amp;" "&amp;I8199</f>
        <v>07-Dec-08 Sunday 10</v>
      </c>
    </row>
    <row r="8200" spans="4:18" x14ac:dyDescent="0.35">
      <c r="D8200" s="21">
        <f t="shared" ref="D8200:D8263" si="1287">D8199+1/24</f>
        <v>39789.416666646794</v>
      </c>
      <c r="E8200" s="21" t="b">
        <f t="shared" si="1280"/>
        <v>0</v>
      </c>
      <c r="F8200" s="21" t="b">
        <f t="shared" si="1281"/>
        <v>0</v>
      </c>
      <c r="G8200" s="20">
        <f t="shared" si="1282"/>
        <v>1</v>
      </c>
      <c r="H8200" s="20">
        <f t="shared" si="1283"/>
        <v>24</v>
      </c>
      <c r="I8200" s="20">
        <f t="shared" ref="I8200:I8263" si="1288">IF(I8199&gt;=H8200,1,I8199+1)</f>
        <v>11</v>
      </c>
      <c r="J8200" s="21">
        <f t="shared" ref="J8200:J8263" si="1289">IF(I8200=1,J8199+1,J8199)</f>
        <v>39789</v>
      </c>
      <c r="K8200" s="21"/>
      <c r="L8200" s="21" t="str">
        <f t="shared" si="1284"/>
        <v>Sunday</v>
      </c>
      <c r="M8200" s="20">
        <f t="shared" si="1285"/>
        <v>12</v>
      </c>
      <c r="N8200" s="19">
        <v>5319</v>
      </c>
      <c r="O8200" s="4">
        <f>MATCH(N8200-1,'Supply Data'!$K$12:$K$17)+1</f>
        <v>5</v>
      </c>
      <c r="P8200">
        <f>INDEX('Supply Data'!$L$12:$L$17,'Demand Data'!O8200)</f>
        <v>75</v>
      </c>
      <c r="R8200" t="str">
        <f t="shared" si="1286"/>
        <v>07-Dec-08 Sunday 11</v>
      </c>
    </row>
    <row r="8201" spans="4:18" x14ac:dyDescent="0.35">
      <c r="D8201" s="21">
        <f t="shared" si="1287"/>
        <v>39789.458333313458</v>
      </c>
      <c r="E8201" s="21" t="b">
        <f t="shared" si="1280"/>
        <v>0</v>
      </c>
      <c r="F8201" s="21" t="b">
        <f t="shared" si="1281"/>
        <v>0</v>
      </c>
      <c r="G8201" s="20">
        <f t="shared" si="1282"/>
        <v>1</v>
      </c>
      <c r="H8201" s="20">
        <f t="shared" si="1283"/>
        <v>24</v>
      </c>
      <c r="I8201" s="20">
        <f t="shared" si="1288"/>
        <v>12</v>
      </c>
      <c r="J8201" s="21">
        <f t="shared" si="1289"/>
        <v>39789</v>
      </c>
      <c r="K8201" s="21"/>
      <c r="L8201" s="21" t="str">
        <f t="shared" si="1284"/>
        <v>Sunday</v>
      </c>
      <c r="M8201" s="20">
        <f t="shared" si="1285"/>
        <v>12</v>
      </c>
      <c r="N8201" s="19">
        <v>5113.5</v>
      </c>
      <c r="O8201" s="4">
        <f>MATCH(N8201-1,'Supply Data'!$K$12:$K$17)+1</f>
        <v>5</v>
      </c>
      <c r="P8201">
        <f>INDEX('Supply Data'!$L$12:$L$17,'Demand Data'!O8201)</f>
        <v>75</v>
      </c>
      <c r="R8201" t="str">
        <f t="shared" si="1286"/>
        <v>07-Dec-08 Sunday 12</v>
      </c>
    </row>
    <row r="8202" spans="4:18" x14ac:dyDescent="0.35">
      <c r="D8202" s="21">
        <f t="shared" si="1287"/>
        <v>39789.499999980122</v>
      </c>
      <c r="E8202" s="21" t="b">
        <f t="shared" si="1280"/>
        <v>0</v>
      </c>
      <c r="F8202" s="21" t="b">
        <f t="shared" si="1281"/>
        <v>0</v>
      </c>
      <c r="G8202" s="20">
        <f t="shared" si="1282"/>
        <v>1</v>
      </c>
      <c r="H8202" s="20">
        <f t="shared" si="1283"/>
        <v>24</v>
      </c>
      <c r="I8202" s="20">
        <f t="shared" si="1288"/>
        <v>13</v>
      </c>
      <c r="J8202" s="21">
        <f t="shared" si="1289"/>
        <v>39789</v>
      </c>
      <c r="K8202" s="21"/>
      <c r="L8202" s="21" t="str">
        <f t="shared" si="1284"/>
        <v>Sunday</v>
      </c>
      <c r="M8202" s="20">
        <f t="shared" si="1285"/>
        <v>12</v>
      </c>
      <c r="N8202" s="19">
        <v>5128.5</v>
      </c>
      <c r="O8202" s="4">
        <f>MATCH(N8202-1,'Supply Data'!$K$12:$K$17)+1</f>
        <v>5</v>
      </c>
      <c r="P8202">
        <f>INDEX('Supply Data'!$L$12:$L$17,'Demand Data'!O8202)</f>
        <v>75</v>
      </c>
      <c r="R8202" t="str">
        <f t="shared" si="1286"/>
        <v>07-Dec-08 Sunday 13</v>
      </c>
    </row>
    <row r="8203" spans="4:18" x14ac:dyDescent="0.35">
      <c r="D8203" s="21">
        <f t="shared" si="1287"/>
        <v>39789.541666646786</v>
      </c>
      <c r="E8203" s="21" t="b">
        <f t="shared" si="1280"/>
        <v>0</v>
      </c>
      <c r="F8203" s="21" t="b">
        <f t="shared" si="1281"/>
        <v>0</v>
      </c>
      <c r="G8203" s="20">
        <f t="shared" si="1282"/>
        <v>1</v>
      </c>
      <c r="H8203" s="20">
        <f t="shared" si="1283"/>
        <v>24</v>
      </c>
      <c r="I8203" s="20">
        <f t="shared" si="1288"/>
        <v>14</v>
      </c>
      <c r="J8203" s="21">
        <f t="shared" si="1289"/>
        <v>39789</v>
      </c>
      <c r="K8203" s="21"/>
      <c r="L8203" s="21" t="str">
        <f t="shared" si="1284"/>
        <v>Sunday</v>
      </c>
      <c r="M8203" s="20">
        <f t="shared" si="1285"/>
        <v>12</v>
      </c>
      <c r="N8203" s="19">
        <v>5079</v>
      </c>
      <c r="O8203" s="4">
        <f>MATCH(N8203-1,'Supply Data'!$K$12:$K$17)+1</f>
        <v>5</v>
      </c>
      <c r="P8203">
        <f>INDEX('Supply Data'!$L$12:$L$17,'Demand Data'!O8203)</f>
        <v>75</v>
      </c>
      <c r="R8203" t="str">
        <f t="shared" si="1286"/>
        <v>07-Dec-08 Sunday 14</v>
      </c>
    </row>
    <row r="8204" spans="4:18" x14ac:dyDescent="0.35">
      <c r="D8204" s="21">
        <f t="shared" si="1287"/>
        <v>39789.583333313451</v>
      </c>
      <c r="E8204" s="21" t="b">
        <f t="shared" si="1280"/>
        <v>0</v>
      </c>
      <c r="F8204" s="21" t="b">
        <f t="shared" si="1281"/>
        <v>0</v>
      </c>
      <c r="G8204" s="20">
        <f t="shared" si="1282"/>
        <v>1</v>
      </c>
      <c r="H8204" s="20">
        <f t="shared" si="1283"/>
        <v>24</v>
      </c>
      <c r="I8204" s="20">
        <f t="shared" si="1288"/>
        <v>15</v>
      </c>
      <c r="J8204" s="21">
        <f t="shared" si="1289"/>
        <v>39789</v>
      </c>
      <c r="K8204" s="21"/>
      <c r="L8204" s="21" t="str">
        <f t="shared" si="1284"/>
        <v>Sunday</v>
      </c>
      <c r="M8204" s="20">
        <f t="shared" si="1285"/>
        <v>12</v>
      </c>
      <c r="N8204" s="19">
        <v>4954.5</v>
      </c>
      <c r="O8204" s="4">
        <f>MATCH(N8204-1,'Supply Data'!$K$12:$K$17)+1</f>
        <v>5</v>
      </c>
      <c r="P8204">
        <f>INDEX('Supply Data'!$L$12:$L$17,'Demand Data'!O8204)</f>
        <v>75</v>
      </c>
      <c r="R8204" t="str">
        <f t="shared" si="1286"/>
        <v>07-Dec-08 Sunday 15</v>
      </c>
    </row>
    <row r="8205" spans="4:18" x14ac:dyDescent="0.35">
      <c r="D8205" s="21">
        <f t="shared" si="1287"/>
        <v>39789.624999980115</v>
      </c>
      <c r="E8205" s="21" t="b">
        <f t="shared" si="1280"/>
        <v>0</v>
      </c>
      <c r="F8205" s="21" t="b">
        <f t="shared" si="1281"/>
        <v>0</v>
      </c>
      <c r="G8205" s="20">
        <f t="shared" si="1282"/>
        <v>1</v>
      </c>
      <c r="H8205" s="20">
        <f t="shared" si="1283"/>
        <v>24</v>
      </c>
      <c r="I8205" s="20">
        <f t="shared" si="1288"/>
        <v>16</v>
      </c>
      <c r="J8205" s="21">
        <f t="shared" si="1289"/>
        <v>39789</v>
      </c>
      <c r="K8205" s="21"/>
      <c r="L8205" s="21" t="str">
        <f t="shared" si="1284"/>
        <v>Sunday</v>
      </c>
      <c r="M8205" s="20">
        <f t="shared" si="1285"/>
        <v>12</v>
      </c>
      <c r="N8205" s="19">
        <v>4779</v>
      </c>
      <c r="O8205" s="4">
        <f>MATCH(N8205-1,'Supply Data'!$K$12:$K$17)+1</f>
        <v>4</v>
      </c>
      <c r="P8205">
        <f>INDEX('Supply Data'!$L$12:$L$17,'Demand Data'!O8205)</f>
        <v>50</v>
      </c>
      <c r="R8205" t="str">
        <f t="shared" si="1286"/>
        <v>07-Dec-08 Sunday 16</v>
      </c>
    </row>
    <row r="8206" spans="4:18" x14ac:dyDescent="0.35">
      <c r="D8206" s="21">
        <f t="shared" si="1287"/>
        <v>39789.666666646779</v>
      </c>
      <c r="E8206" s="21" t="b">
        <f t="shared" si="1280"/>
        <v>0</v>
      </c>
      <c r="F8206" s="21" t="b">
        <f t="shared" si="1281"/>
        <v>0</v>
      </c>
      <c r="G8206" s="20">
        <f t="shared" si="1282"/>
        <v>1</v>
      </c>
      <c r="H8206" s="20">
        <f t="shared" si="1283"/>
        <v>24</v>
      </c>
      <c r="I8206" s="20">
        <f t="shared" si="1288"/>
        <v>17</v>
      </c>
      <c r="J8206" s="21">
        <f t="shared" si="1289"/>
        <v>39789</v>
      </c>
      <c r="K8206" s="21"/>
      <c r="L8206" s="21" t="str">
        <f t="shared" si="1284"/>
        <v>Sunday</v>
      </c>
      <c r="M8206" s="20">
        <f t="shared" si="1285"/>
        <v>12</v>
      </c>
      <c r="N8206" s="19">
        <v>4807.5</v>
      </c>
      <c r="O8206" s="4">
        <f>MATCH(N8206-1,'Supply Data'!$K$12:$K$17)+1</f>
        <v>5</v>
      </c>
      <c r="P8206">
        <f>INDEX('Supply Data'!$L$12:$L$17,'Demand Data'!O8206)</f>
        <v>75</v>
      </c>
      <c r="R8206" t="str">
        <f t="shared" si="1286"/>
        <v>07-Dec-08 Sunday 17</v>
      </c>
    </row>
    <row r="8207" spans="4:18" x14ac:dyDescent="0.35">
      <c r="D8207" s="21">
        <f t="shared" si="1287"/>
        <v>39789.708333313443</v>
      </c>
      <c r="E8207" s="21" t="b">
        <f t="shared" si="1280"/>
        <v>0</v>
      </c>
      <c r="F8207" s="21" t="b">
        <f t="shared" si="1281"/>
        <v>0</v>
      </c>
      <c r="G8207" s="20">
        <f t="shared" si="1282"/>
        <v>1</v>
      </c>
      <c r="H8207" s="20">
        <f t="shared" si="1283"/>
        <v>24</v>
      </c>
      <c r="I8207" s="20">
        <f t="shared" si="1288"/>
        <v>18</v>
      </c>
      <c r="J8207" s="21">
        <f t="shared" si="1289"/>
        <v>39789</v>
      </c>
      <c r="K8207" s="21"/>
      <c r="L8207" s="21" t="str">
        <f t="shared" si="1284"/>
        <v>Sunday</v>
      </c>
      <c r="M8207" s="20">
        <f t="shared" si="1285"/>
        <v>12</v>
      </c>
      <c r="N8207" s="19">
        <v>5641.5</v>
      </c>
      <c r="O8207" s="4">
        <f>MATCH(N8207-1,'Supply Data'!$K$12:$K$17)+1</f>
        <v>5</v>
      </c>
      <c r="P8207">
        <f>INDEX('Supply Data'!$L$12:$L$17,'Demand Data'!O8207)</f>
        <v>75</v>
      </c>
      <c r="R8207" t="str">
        <f t="shared" si="1286"/>
        <v>07-Dec-08 Sunday 18</v>
      </c>
    </row>
    <row r="8208" spans="4:18" x14ac:dyDescent="0.35">
      <c r="D8208" s="21">
        <f t="shared" si="1287"/>
        <v>39789.749999980108</v>
      </c>
      <c r="E8208" s="21" t="b">
        <f t="shared" si="1280"/>
        <v>0</v>
      </c>
      <c r="F8208" s="21" t="b">
        <f t="shared" si="1281"/>
        <v>0</v>
      </c>
      <c r="G8208" s="20">
        <f t="shared" si="1282"/>
        <v>1</v>
      </c>
      <c r="H8208" s="20">
        <f t="shared" si="1283"/>
        <v>24</v>
      </c>
      <c r="I8208" s="20">
        <f t="shared" si="1288"/>
        <v>19</v>
      </c>
      <c r="J8208" s="21">
        <f t="shared" si="1289"/>
        <v>39789</v>
      </c>
      <c r="K8208" s="21"/>
      <c r="L8208" s="21" t="str">
        <f t="shared" si="1284"/>
        <v>Sunday</v>
      </c>
      <c r="M8208" s="20">
        <f t="shared" si="1285"/>
        <v>12</v>
      </c>
      <c r="N8208" s="19">
        <v>5686.5</v>
      </c>
      <c r="O8208" s="4">
        <f>MATCH(N8208-1,'Supply Data'!$K$12:$K$17)+1</f>
        <v>5</v>
      </c>
      <c r="P8208">
        <f>INDEX('Supply Data'!$L$12:$L$17,'Demand Data'!O8208)</f>
        <v>75</v>
      </c>
      <c r="R8208" t="str">
        <f t="shared" si="1286"/>
        <v>07-Dec-08 Sunday 19</v>
      </c>
    </row>
    <row r="8209" spans="4:18" x14ac:dyDescent="0.35">
      <c r="D8209" s="21">
        <f t="shared" si="1287"/>
        <v>39789.791666646772</v>
      </c>
      <c r="E8209" s="21" t="b">
        <f t="shared" si="1280"/>
        <v>0</v>
      </c>
      <c r="F8209" s="21" t="b">
        <f t="shared" si="1281"/>
        <v>0</v>
      </c>
      <c r="G8209" s="20">
        <f t="shared" si="1282"/>
        <v>1</v>
      </c>
      <c r="H8209" s="20">
        <f t="shared" si="1283"/>
        <v>24</v>
      </c>
      <c r="I8209" s="20">
        <f t="shared" si="1288"/>
        <v>20</v>
      </c>
      <c r="J8209" s="21">
        <f t="shared" si="1289"/>
        <v>39789</v>
      </c>
      <c r="K8209" s="21"/>
      <c r="L8209" s="21" t="str">
        <f t="shared" si="1284"/>
        <v>Sunday</v>
      </c>
      <c r="M8209" s="20">
        <f t="shared" si="1285"/>
        <v>12</v>
      </c>
      <c r="N8209" s="19">
        <v>5535</v>
      </c>
      <c r="O8209" s="4">
        <f>MATCH(N8209-1,'Supply Data'!$K$12:$K$17)+1</f>
        <v>5</v>
      </c>
      <c r="P8209">
        <f>INDEX('Supply Data'!$L$12:$L$17,'Demand Data'!O8209)</f>
        <v>75</v>
      </c>
      <c r="R8209" t="str">
        <f t="shared" si="1286"/>
        <v>07-Dec-08 Sunday 20</v>
      </c>
    </row>
    <row r="8210" spans="4:18" x14ac:dyDescent="0.35">
      <c r="D8210" s="21">
        <f t="shared" si="1287"/>
        <v>39789.833333313436</v>
      </c>
      <c r="E8210" s="21" t="b">
        <f t="shared" si="1280"/>
        <v>0</v>
      </c>
      <c r="F8210" s="21" t="b">
        <f t="shared" si="1281"/>
        <v>0</v>
      </c>
      <c r="G8210" s="20">
        <f t="shared" si="1282"/>
        <v>1</v>
      </c>
      <c r="H8210" s="20">
        <f t="shared" si="1283"/>
        <v>24</v>
      </c>
      <c r="I8210" s="20">
        <f t="shared" si="1288"/>
        <v>21</v>
      </c>
      <c r="J8210" s="21">
        <f t="shared" si="1289"/>
        <v>39789</v>
      </c>
      <c r="K8210" s="21"/>
      <c r="L8210" s="21" t="str">
        <f t="shared" si="1284"/>
        <v>Sunday</v>
      </c>
      <c r="M8210" s="20">
        <f t="shared" si="1285"/>
        <v>12</v>
      </c>
      <c r="N8210" s="19">
        <v>5295</v>
      </c>
      <c r="O8210" s="4">
        <f>MATCH(N8210-1,'Supply Data'!$K$12:$K$17)+1</f>
        <v>5</v>
      </c>
      <c r="P8210">
        <f>INDEX('Supply Data'!$L$12:$L$17,'Demand Data'!O8210)</f>
        <v>75</v>
      </c>
      <c r="R8210" t="str">
        <f t="shared" si="1286"/>
        <v>07-Dec-08 Sunday 21</v>
      </c>
    </row>
    <row r="8211" spans="4:18" x14ac:dyDescent="0.35">
      <c r="D8211" s="21">
        <f t="shared" si="1287"/>
        <v>39789.8749999801</v>
      </c>
      <c r="E8211" s="21" t="b">
        <f t="shared" si="1280"/>
        <v>0</v>
      </c>
      <c r="F8211" s="21" t="b">
        <f t="shared" si="1281"/>
        <v>0</v>
      </c>
      <c r="G8211" s="20">
        <f t="shared" si="1282"/>
        <v>1</v>
      </c>
      <c r="H8211" s="20">
        <f t="shared" si="1283"/>
        <v>24</v>
      </c>
      <c r="I8211" s="20">
        <f t="shared" si="1288"/>
        <v>22</v>
      </c>
      <c r="J8211" s="21">
        <f t="shared" si="1289"/>
        <v>39789</v>
      </c>
      <c r="K8211" s="21"/>
      <c r="L8211" s="21" t="str">
        <f t="shared" si="1284"/>
        <v>Sunday</v>
      </c>
      <c r="M8211" s="20">
        <f t="shared" si="1285"/>
        <v>12</v>
      </c>
      <c r="N8211" s="19">
        <v>4828.5</v>
      </c>
      <c r="O8211" s="4">
        <f>MATCH(N8211-1,'Supply Data'!$K$12:$K$17)+1</f>
        <v>5</v>
      </c>
      <c r="P8211">
        <f>INDEX('Supply Data'!$L$12:$L$17,'Demand Data'!O8211)</f>
        <v>75</v>
      </c>
      <c r="R8211" t="str">
        <f t="shared" si="1286"/>
        <v>07-Dec-08 Sunday 22</v>
      </c>
    </row>
    <row r="8212" spans="4:18" x14ac:dyDescent="0.35">
      <c r="D8212" s="21">
        <f t="shared" si="1287"/>
        <v>39789.916666646764</v>
      </c>
      <c r="E8212" s="21" t="b">
        <f t="shared" si="1280"/>
        <v>0</v>
      </c>
      <c r="F8212" s="21" t="b">
        <f t="shared" si="1281"/>
        <v>0</v>
      </c>
      <c r="G8212" s="20">
        <f t="shared" si="1282"/>
        <v>1</v>
      </c>
      <c r="H8212" s="20">
        <f t="shared" si="1283"/>
        <v>24</v>
      </c>
      <c r="I8212" s="20">
        <f t="shared" si="1288"/>
        <v>23</v>
      </c>
      <c r="J8212" s="21">
        <f t="shared" si="1289"/>
        <v>39789</v>
      </c>
      <c r="K8212" s="21"/>
      <c r="L8212" s="21" t="str">
        <f t="shared" si="1284"/>
        <v>Sunday</v>
      </c>
      <c r="M8212" s="20">
        <f t="shared" si="1285"/>
        <v>12</v>
      </c>
      <c r="N8212" s="19">
        <v>4473</v>
      </c>
      <c r="O8212" s="4">
        <f>MATCH(N8212-1,'Supply Data'!$K$12:$K$17)+1</f>
        <v>4</v>
      </c>
      <c r="P8212">
        <f>INDEX('Supply Data'!$L$12:$L$17,'Demand Data'!O8212)</f>
        <v>50</v>
      </c>
      <c r="R8212" t="str">
        <f t="shared" si="1286"/>
        <v>07-Dec-08 Sunday 23</v>
      </c>
    </row>
    <row r="8213" spans="4:18" x14ac:dyDescent="0.35">
      <c r="D8213" s="21">
        <f t="shared" si="1287"/>
        <v>39789.958333313429</v>
      </c>
      <c r="E8213" s="21" t="b">
        <f t="shared" si="1280"/>
        <v>0</v>
      </c>
      <c r="F8213" s="21" t="b">
        <f t="shared" si="1281"/>
        <v>0</v>
      </c>
      <c r="G8213" s="20">
        <f t="shared" si="1282"/>
        <v>1</v>
      </c>
      <c r="H8213" s="20">
        <f t="shared" si="1283"/>
        <v>24</v>
      </c>
      <c r="I8213" s="20">
        <f t="shared" si="1288"/>
        <v>24</v>
      </c>
      <c r="J8213" s="21">
        <f t="shared" si="1289"/>
        <v>39789</v>
      </c>
      <c r="K8213" s="21"/>
      <c r="L8213" s="21" t="str">
        <f t="shared" si="1284"/>
        <v>Sunday</v>
      </c>
      <c r="M8213" s="20">
        <f t="shared" si="1285"/>
        <v>12</v>
      </c>
      <c r="N8213" s="19">
        <v>4095</v>
      </c>
      <c r="O8213" s="4">
        <f>MATCH(N8213-1,'Supply Data'!$K$12:$K$17)+1</f>
        <v>4</v>
      </c>
      <c r="P8213">
        <f>INDEX('Supply Data'!$L$12:$L$17,'Demand Data'!O8213)</f>
        <v>50</v>
      </c>
      <c r="R8213" t="str">
        <f t="shared" si="1286"/>
        <v>07-Dec-08 Sunday 24</v>
      </c>
    </row>
    <row r="8214" spans="4:18" x14ac:dyDescent="0.35">
      <c r="D8214" s="21">
        <f t="shared" si="1287"/>
        <v>39789.999999980093</v>
      </c>
      <c r="E8214" s="21" t="b">
        <f t="shared" si="1280"/>
        <v>0</v>
      </c>
      <c r="F8214" s="21" t="b">
        <f t="shared" si="1281"/>
        <v>0</v>
      </c>
      <c r="G8214" s="20">
        <f t="shared" si="1282"/>
        <v>1</v>
      </c>
      <c r="H8214" s="20">
        <f t="shared" si="1283"/>
        <v>24</v>
      </c>
      <c r="I8214" s="20">
        <f t="shared" si="1288"/>
        <v>1</v>
      </c>
      <c r="J8214" s="21">
        <f t="shared" si="1289"/>
        <v>39790</v>
      </c>
      <c r="K8214" s="21"/>
      <c r="L8214" s="21" t="str">
        <f t="shared" si="1284"/>
        <v>Monday</v>
      </c>
      <c r="M8214" s="20">
        <f t="shared" si="1285"/>
        <v>12</v>
      </c>
      <c r="N8214" s="19">
        <v>3900</v>
      </c>
      <c r="O8214" s="4">
        <f>MATCH(N8214-1,'Supply Data'!$K$12:$K$17)+1</f>
        <v>4</v>
      </c>
      <c r="P8214">
        <f>INDEX('Supply Data'!$L$12:$L$17,'Demand Data'!O8214)</f>
        <v>50</v>
      </c>
      <c r="R8214" t="str">
        <f t="shared" si="1286"/>
        <v>08-Dec-08 Monday 1</v>
      </c>
    </row>
    <row r="8215" spans="4:18" x14ac:dyDescent="0.35">
      <c r="D8215" s="21">
        <f t="shared" si="1287"/>
        <v>39790.041666646757</v>
      </c>
      <c r="E8215" s="21" t="b">
        <f t="shared" si="1280"/>
        <v>0</v>
      </c>
      <c r="F8215" s="21" t="b">
        <f t="shared" si="1281"/>
        <v>0</v>
      </c>
      <c r="G8215" s="20">
        <f t="shared" si="1282"/>
        <v>1</v>
      </c>
      <c r="H8215" s="20">
        <f t="shared" si="1283"/>
        <v>24</v>
      </c>
      <c r="I8215" s="20">
        <f t="shared" si="1288"/>
        <v>2</v>
      </c>
      <c r="J8215" s="21">
        <f t="shared" si="1289"/>
        <v>39790</v>
      </c>
      <c r="K8215" s="21"/>
      <c r="L8215" s="21" t="str">
        <f t="shared" si="1284"/>
        <v>Monday</v>
      </c>
      <c r="M8215" s="20">
        <f t="shared" si="1285"/>
        <v>12</v>
      </c>
      <c r="N8215" s="19">
        <v>3868.5</v>
      </c>
      <c r="O8215" s="4">
        <f>MATCH(N8215-1,'Supply Data'!$K$12:$K$17)+1</f>
        <v>4</v>
      </c>
      <c r="P8215">
        <f>INDEX('Supply Data'!$L$12:$L$17,'Demand Data'!O8215)</f>
        <v>50</v>
      </c>
      <c r="R8215" t="str">
        <f t="shared" si="1286"/>
        <v>08-Dec-08 Monday 2</v>
      </c>
    </row>
    <row r="8216" spans="4:18" x14ac:dyDescent="0.35">
      <c r="D8216" s="21">
        <f t="shared" si="1287"/>
        <v>39790.083333313421</v>
      </c>
      <c r="E8216" s="21" t="b">
        <f t="shared" si="1280"/>
        <v>0</v>
      </c>
      <c r="F8216" s="21" t="b">
        <f t="shared" si="1281"/>
        <v>0</v>
      </c>
      <c r="G8216" s="20">
        <f t="shared" si="1282"/>
        <v>1</v>
      </c>
      <c r="H8216" s="20">
        <f t="shared" si="1283"/>
        <v>24</v>
      </c>
      <c r="I8216" s="20">
        <f t="shared" si="1288"/>
        <v>3</v>
      </c>
      <c r="J8216" s="21">
        <f t="shared" si="1289"/>
        <v>39790</v>
      </c>
      <c r="K8216" s="21"/>
      <c r="L8216" s="21" t="str">
        <f t="shared" si="1284"/>
        <v>Monday</v>
      </c>
      <c r="M8216" s="20">
        <f t="shared" si="1285"/>
        <v>12</v>
      </c>
      <c r="N8216" s="19">
        <v>3769.5</v>
      </c>
      <c r="O8216" s="4">
        <f>MATCH(N8216-1,'Supply Data'!$K$12:$K$17)+1</f>
        <v>4</v>
      </c>
      <c r="P8216">
        <f>INDEX('Supply Data'!$L$12:$L$17,'Demand Data'!O8216)</f>
        <v>50</v>
      </c>
      <c r="R8216" t="str">
        <f t="shared" si="1286"/>
        <v>08-Dec-08 Monday 3</v>
      </c>
    </row>
    <row r="8217" spans="4:18" x14ac:dyDescent="0.35">
      <c r="D8217" s="21">
        <f t="shared" si="1287"/>
        <v>39790.124999980086</v>
      </c>
      <c r="E8217" s="21" t="b">
        <f t="shared" si="1280"/>
        <v>0</v>
      </c>
      <c r="F8217" s="21" t="b">
        <f t="shared" si="1281"/>
        <v>0</v>
      </c>
      <c r="G8217" s="20">
        <f t="shared" si="1282"/>
        <v>1</v>
      </c>
      <c r="H8217" s="20">
        <f t="shared" si="1283"/>
        <v>24</v>
      </c>
      <c r="I8217" s="20">
        <f t="shared" si="1288"/>
        <v>4</v>
      </c>
      <c r="J8217" s="21">
        <f t="shared" si="1289"/>
        <v>39790</v>
      </c>
      <c r="K8217" s="21"/>
      <c r="L8217" s="21" t="str">
        <f t="shared" si="1284"/>
        <v>Monday</v>
      </c>
      <c r="M8217" s="20">
        <f t="shared" si="1285"/>
        <v>12</v>
      </c>
      <c r="N8217" s="19">
        <v>3639</v>
      </c>
      <c r="O8217" s="4">
        <f>MATCH(N8217-1,'Supply Data'!$K$12:$K$17)+1</f>
        <v>4</v>
      </c>
      <c r="P8217">
        <f>INDEX('Supply Data'!$L$12:$L$17,'Demand Data'!O8217)</f>
        <v>50</v>
      </c>
      <c r="R8217" t="str">
        <f t="shared" si="1286"/>
        <v>08-Dec-08 Monday 4</v>
      </c>
    </row>
    <row r="8218" spans="4:18" x14ac:dyDescent="0.35">
      <c r="D8218" s="21">
        <f t="shared" si="1287"/>
        <v>39790.16666664675</v>
      </c>
      <c r="E8218" s="21" t="b">
        <f t="shared" si="1280"/>
        <v>0</v>
      </c>
      <c r="F8218" s="21" t="b">
        <f t="shared" si="1281"/>
        <v>0</v>
      </c>
      <c r="G8218" s="20">
        <f t="shared" si="1282"/>
        <v>1</v>
      </c>
      <c r="H8218" s="20">
        <f t="shared" si="1283"/>
        <v>24</v>
      </c>
      <c r="I8218" s="20">
        <f t="shared" si="1288"/>
        <v>5</v>
      </c>
      <c r="J8218" s="21">
        <f t="shared" si="1289"/>
        <v>39790</v>
      </c>
      <c r="K8218" s="21"/>
      <c r="L8218" s="21" t="str">
        <f t="shared" si="1284"/>
        <v>Monday</v>
      </c>
      <c r="M8218" s="20">
        <f t="shared" si="1285"/>
        <v>12</v>
      </c>
      <c r="N8218" s="19">
        <v>3714</v>
      </c>
      <c r="O8218" s="4">
        <f>MATCH(N8218-1,'Supply Data'!$K$12:$K$17)+1</f>
        <v>4</v>
      </c>
      <c r="P8218">
        <f>INDEX('Supply Data'!$L$12:$L$17,'Demand Data'!O8218)</f>
        <v>50</v>
      </c>
      <c r="R8218" t="str">
        <f t="shared" si="1286"/>
        <v>08-Dec-08 Monday 5</v>
      </c>
    </row>
    <row r="8219" spans="4:18" x14ac:dyDescent="0.35">
      <c r="D8219" s="21">
        <f t="shared" si="1287"/>
        <v>39790.208333313414</v>
      </c>
      <c r="E8219" s="21" t="b">
        <f t="shared" si="1280"/>
        <v>0</v>
      </c>
      <c r="F8219" s="21" t="b">
        <f t="shared" si="1281"/>
        <v>0</v>
      </c>
      <c r="G8219" s="20">
        <f t="shared" si="1282"/>
        <v>1</v>
      </c>
      <c r="H8219" s="20">
        <f t="shared" si="1283"/>
        <v>24</v>
      </c>
      <c r="I8219" s="20">
        <f t="shared" si="1288"/>
        <v>6</v>
      </c>
      <c r="J8219" s="21">
        <f t="shared" si="1289"/>
        <v>39790</v>
      </c>
      <c r="K8219" s="21"/>
      <c r="L8219" s="21" t="str">
        <f t="shared" si="1284"/>
        <v>Monday</v>
      </c>
      <c r="M8219" s="20">
        <f t="shared" si="1285"/>
        <v>12</v>
      </c>
      <c r="N8219" s="19">
        <v>3697.5</v>
      </c>
      <c r="O8219" s="4">
        <f>MATCH(N8219-1,'Supply Data'!$K$12:$K$17)+1</f>
        <v>4</v>
      </c>
      <c r="P8219">
        <f>INDEX('Supply Data'!$L$12:$L$17,'Demand Data'!O8219)</f>
        <v>50</v>
      </c>
      <c r="R8219" t="str">
        <f t="shared" si="1286"/>
        <v>08-Dec-08 Monday 6</v>
      </c>
    </row>
    <row r="8220" spans="4:18" x14ac:dyDescent="0.35">
      <c r="D8220" s="21">
        <f t="shared" si="1287"/>
        <v>39790.249999980078</v>
      </c>
      <c r="E8220" s="21" t="b">
        <f t="shared" si="1280"/>
        <v>0</v>
      </c>
      <c r="F8220" s="21" t="b">
        <f t="shared" si="1281"/>
        <v>0</v>
      </c>
      <c r="G8220" s="20">
        <f t="shared" si="1282"/>
        <v>1</v>
      </c>
      <c r="H8220" s="20">
        <f t="shared" si="1283"/>
        <v>24</v>
      </c>
      <c r="I8220" s="20">
        <f t="shared" si="1288"/>
        <v>7</v>
      </c>
      <c r="J8220" s="21">
        <f t="shared" si="1289"/>
        <v>39790</v>
      </c>
      <c r="K8220" s="21"/>
      <c r="L8220" s="21" t="str">
        <f t="shared" si="1284"/>
        <v>Monday</v>
      </c>
      <c r="M8220" s="20">
        <f t="shared" si="1285"/>
        <v>12</v>
      </c>
      <c r="N8220" s="19">
        <v>3462</v>
      </c>
      <c r="O8220" s="4">
        <f>MATCH(N8220-1,'Supply Data'!$K$12:$K$17)+1</f>
        <v>3</v>
      </c>
      <c r="P8220">
        <f>INDEX('Supply Data'!$L$12:$L$17,'Demand Data'!O8220)</f>
        <v>23</v>
      </c>
      <c r="R8220" t="str">
        <f t="shared" si="1286"/>
        <v>08-Dec-08 Monday 7</v>
      </c>
    </row>
    <row r="8221" spans="4:18" x14ac:dyDescent="0.35">
      <c r="D8221" s="21">
        <f t="shared" si="1287"/>
        <v>39790.291666646743</v>
      </c>
      <c r="E8221" s="21" t="b">
        <f t="shared" si="1280"/>
        <v>0</v>
      </c>
      <c r="F8221" s="21" t="b">
        <f t="shared" si="1281"/>
        <v>0</v>
      </c>
      <c r="G8221" s="20">
        <f t="shared" si="1282"/>
        <v>1</v>
      </c>
      <c r="H8221" s="20">
        <f t="shared" si="1283"/>
        <v>24</v>
      </c>
      <c r="I8221" s="20">
        <f t="shared" si="1288"/>
        <v>8</v>
      </c>
      <c r="J8221" s="21">
        <f t="shared" si="1289"/>
        <v>39790</v>
      </c>
      <c r="K8221" s="21"/>
      <c r="L8221" s="21" t="str">
        <f t="shared" si="1284"/>
        <v>Monday</v>
      </c>
      <c r="M8221" s="20">
        <f t="shared" si="1285"/>
        <v>12</v>
      </c>
      <c r="N8221" s="19">
        <v>3520.5</v>
      </c>
      <c r="O8221" s="4">
        <f>MATCH(N8221-1,'Supply Data'!$K$12:$K$17)+1</f>
        <v>3</v>
      </c>
      <c r="P8221">
        <f>INDEX('Supply Data'!$L$12:$L$17,'Demand Data'!O8221)</f>
        <v>23</v>
      </c>
      <c r="R8221" t="str">
        <f t="shared" si="1286"/>
        <v>08-Dec-08 Monday 8</v>
      </c>
    </row>
    <row r="8222" spans="4:18" x14ac:dyDescent="0.35">
      <c r="D8222" s="21">
        <f t="shared" si="1287"/>
        <v>39790.333333313407</v>
      </c>
      <c r="E8222" s="21" t="b">
        <f t="shared" si="1280"/>
        <v>0</v>
      </c>
      <c r="F8222" s="21" t="b">
        <f t="shared" si="1281"/>
        <v>0</v>
      </c>
      <c r="G8222" s="20">
        <f t="shared" si="1282"/>
        <v>1</v>
      </c>
      <c r="H8222" s="20">
        <f t="shared" si="1283"/>
        <v>24</v>
      </c>
      <c r="I8222" s="20">
        <f t="shared" si="1288"/>
        <v>9</v>
      </c>
      <c r="J8222" s="21">
        <f t="shared" si="1289"/>
        <v>39790</v>
      </c>
      <c r="K8222" s="21"/>
      <c r="L8222" s="21" t="str">
        <f t="shared" si="1284"/>
        <v>Monday</v>
      </c>
      <c r="M8222" s="20">
        <f t="shared" si="1285"/>
        <v>12</v>
      </c>
      <c r="N8222" s="19">
        <v>3694.5</v>
      </c>
      <c r="O8222" s="4">
        <f>MATCH(N8222-1,'Supply Data'!$K$12:$K$17)+1</f>
        <v>4</v>
      </c>
      <c r="P8222">
        <f>INDEX('Supply Data'!$L$12:$L$17,'Demand Data'!O8222)</f>
        <v>50</v>
      </c>
      <c r="R8222" t="str">
        <f t="shared" si="1286"/>
        <v>08-Dec-08 Monday 9</v>
      </c>
    </row>
    <row r="8223" spans="4:18" x14ac:dyDescent="0.35">
      <c r="D8223" s="21">
        <f t="shared" si="1287"/>
        <v>39790.374999980071</v>
      </c>
      <c r="E8223" s="21" t="b">
        <f t="shared" si="1280"/>
        <v>0</v>
      </c>
      <c r="F8223" s="21" t="b">
        <f t="shared" si="1281"/>
        <v>0</v>
      </c>
      <c r="G8223" s="20">
        <f t="shared" si="1282"/>
        <v>1</v>
      </c>
      <c r="H8223" s="20">
        <f t="shared" si="1283"/>
        <v>24</v>
      </c>
      <c r="I8223" s="20">
        <f t="shared" si="1288"/>
        <v>10</v>
      </c>
      <c r="J8223" s="21">
        <f t="shared" si="1289"/>
        <v>39790</v>
      </c>
      <c r="K8223" s="21"/>
      <c r="L8223" s="21" t="str">
        <f t="shared" si="1284"/>
        <v>Monday</v>
      </c>
      <c r="M8223" s="20">
        <f t="shared" si="1285"/>
        <v>12</v>
      </c>
      <c r="N8223" s="19">
        <v>3906</v>
      </c>
      <c r="O8223" s="4">
        <f>MATCH(N8223-1,'Supply Data'!$K$12:$K$17)+1</f>
        <v>4</v>
      </c>
      <c r="P8223">
        <f>INDEX('Supply Data'!$L$12:$L$17,'Demand Data'!O8223)</f>
        <v>50</v>
      </c>
      <c r="R8223" t="str">
        <f t="shared" si="1286"/>
        <v>08-Dec-08 Monday 10</v>
      </c>
    </row>
    <row r="8224" spans="4:18" x14ac:dyDescent="0.35">
      <c r="D8224" s="21">
        <f t="shared" si="1287"/>
        <v>39790.416666646735</v>
      </c>
      <c r="E8224" s="21" t="b">
        <f t="shared" si="1280"/>
        <v>0</v>
      </c>
      <c r="F8224" s="21" t="b">
        <f t="shared" si="1281"/>
        <v>0</v>
      </c>
      <c r="G8224" s="20">
        <f t="shared" si="1282"/>
        <v>1</v>
      </c>
      <c r="H8224" s="20">
        <f t="shared" si="1283"/>
        <v>24</v>
      </c>
      <c r="I8224" s="20">
        <f t="shared" si="1288"/>
        <v>11</v>
      </c>
      <c r="J8224" s="21">
        <f t="shared" si="1289"/>
        <v>39790</v>
      </c>
      <c r="K8224" s="21"/>
      <c r="L8224" s="21" t="str">
        <f t="shared" si="1284"/>
        <v>Monday</v>
      </c>
      <c r="M8224" s="20">
        <f t="shared" si="1285"/>
        <v>12</v>
      </c>
      <c r="N8224" s="19">
        <v>4027.5</v>
      </c>
      <c r="O8224" s="4">
        <f>MATCH(N8224-1,'Supply Data'!$K$12:$K$17)+1</f>
        <v>4</v>
      </c>
      <c r="P8224">
        <f>INDEX('Supply Data'!$L$12:$L$17,'Demand Data'!O8224)</f>
        <v>50</v>
      </c>
      <c r="R8224" t="str">
        <f t="shared" si="1286"/>
        <v>08-Dec-08 Monday 11</v>
      </c>
    </row>
    <row r="8225" spans="4:18" x14ac:dyDescent="0.35">
      <c r="D8225" s="21">
        <f t="shared" si="1287"/>
        <v>39790.4583333134</v>
      </c>
      <c r="E8225" s="21" t="b">
        <f t="shared" si="1280"/>
        <v>0</v>
      </c>
      <c r="F8225" s="21" t="b">
        <f t="shared" si="1281"/>
        <v>0</v>
      </c>
      <c r="G8225" s="20">
        <f t="shared" si="1282"/>
        <v>1</v>
      </c>
      <c r="H8225" s="20">
        <f t="shared" si="1283"/>
        <v>24</v>
      </c>
      <c r="I8225" s="20">
        <f t="shared" si="1288"/>
        <v>12</v>
      </c>
      <c r="J8225" s="21">
        <f t="shared" si="1289"/>
        <v>39790</v>
      </c>
      <c r="K8225" s="21"/>
      <c r="L8225" s="21" t="str">
        <f t="shared" si="1284"/>
        <v>Monday</v>
      </c>
      <c r="M8225" s="20">
        <f t="shared" si="1285"/>
        <v>12</v>
      </c>
      <c r="N8225" s="19">
        <v>3961.5</v>
      </c>
      <c r="O8225" s="4">
        <f>MATCH(N8225-1,'Supply Data'!$K$12:$K$17)+1</f>
        <v>4</v>
      </c>
      <c r="P8225">
        <f>INDEX('Supply Data'!$L$12:$L$17,'Demand Data'!O8225)</f>
        <v>50</v>
      </c>
      <c r="R8225" t="str">
        <f t="shared" si="1286"/>
        <v>08-Dec-08 Monday 12</v>
      </c>
    </row>
    <row r="8226" spans="4:18" x14ac:dyDescent="0.35">
      <c r="D8226" s="21">
        <f t="shared" si="1287"/>
        <v>39790.499999980064</v>
      </c>
      <c r="E8226" s="21" t="b">
        <f t="shared" si="1280"/>
        <v>0</v>
      </c>
      <c r="F8226" s="21" t="b">
        <f t="shared" si="1281"/>
        <v>0</v>
      </c>
      <c r="G8226" s="20">
        <f t="shared" si="1282"/>
        <v>1</v>
      </c>
      <c r="H8226" s="20">
        <f t="shared" si="1283"/>
        <v>24</v>
      </c>
      <c r="I8226" s="20">
        <f t="shared" si="1288"/>
        <v>13</v>
      </c>
      <c r="J8226" s="21">
        <f t="shared" si="1289"/>
        <v>39790</v>
      </c>
      <c r="K8226" s="21"/>
      <c r="L8226" s="21" t="str">
        <f t="shared" si="1284"/>
        <v>Monday</v>
      </c>
      <c r="M8226" s="20">
        <f t="shared" si="1285"/>
        <v>12</v>
      </c>
      <c r="N8226" s="19">
        <v>3919.5</v>
      </c>
      <c r="O8226" s="4">
        <f>MATCH(N8226-1,'Supply Data'!$K$12:$K$17)+1</f>
        <v>4</v>
      </c>
      <c r="P8226">
        <f>INDEX('Supply Data'!$L$12:$L$17,'Demand Data'!O8226)</f>
        <v>50</v>
      </c>
      <c r="R8226" t="str">
        <f t="shared" si="1286"/>
        <v>08-Dec-08 Monday 13</v>
      </c>
    </row>
    <row r="8227" spans="4:18" x14ac:dyDescent="0.35">
      <c r="D8227" s="21">
        <f t="shared" si="1287"/>
        <v>39790.541666646728</v>
      </c>
      <c r="E8227" s="21" t="b">
        <f t="shared" si="1280"/>
        <v>0</v>
      </c>
      <c r="F8227" s="21" t="b">
        <f t="shared" si="1281"/>
        <v>0</v>
      </c>
      <c r="G8227" s="20">
        <f t="shared" si="1282"/>
        <v>1</v>
      </c>
      <c r="H8227" s="20">
        <f t="shared" si="1283"/>
        <v>24</v>
      </c>
      <c r="I8227" s="20">
        <f t="shared" si="1288"/>
        <v>14</v>
      </c>
      <c r="J8227" s="21">
        <f t="shared" si="1289"/>
        <v>39790</v>
      </c>
      <c r="K8227" s="21"/>
      <c r="L8227" s="21" t="str">
        <f t="shared" si="1284"/>
        <v>Monday</v>
      </c>
      <c r="M8227" s="20">
        <f t="shared" si="1285"/>
        <v>12</v>
      </c>
      <c r="N8227" s="19">
        <v>3847.5</v>
      </c>
      <c r="O8227" s="4">
        <f>MATCH(N8227-1,'Supply Data'!$K$12:$K$17)+1</f>
        <v>4</v>
      </c>
      <c r="P8227">
        <f>INDEX('Supply Data'!$L$12:$L$17,'Demand Data'!O8227)</f>
        <v>50</v>
      </c>
      <c r="R8227" t="str">
        <f t="shared" si="1286"/>
        <v>08-Dec-08 Monday 14</v>
      </c>
    </row>
    <row r="8228" spans="4:18" x14ac:dyDescent="0.35">
      <c r="D8228" s="21">
        <f t="shared" si="1287"/>
        <v>39790.583333313392</v>
      </c>
      <c r="E8228" s="21" t="b">
        <f t="shared" si="1280"/>
        <v>0</v>
      </c>
      <c r="F8228" s="21" t="b">
        <f t="shared" si="1281"/>
        <v>0</v>
      </c>
      <c r="G8228" s="20">
        <f t="shared" si="1282"/>
        <v>1</v>
      </c>
      <c r="H8228" s="20">
        <f t="shared" si="1283"/>
        <v>24</v>
      </c>
      <c r="I8228" s="20">
        <f t="shared" si="1288"/>
        <v>15</v>
      </c>
      <c r="J8228" s="21">
        <f t="shared" si="1289"/>
        <v>39790</v>
      </c>
      <c r="K8228" s="21"/>
      <c r="L8228" s="21" t="str">
        <f t="shared" si="1284"/>
        <v>Monday</v>
      </c>
      <c r="M8228" s="20">
        <f t="shared" si="1285"/>
        <v>12</v>
      </c>
      <c r="N8228" s="19">
        <v>3835.5</v>
      </c>
      <c r="O8228" s="4">
        <f>MATCH(N8228-1,'Supply Data'!$K$12:$K$17)+1</f>
        <v>4</v>
      </c>
      <c r="P8228">
        <f>INDEX('Supply Data'!$L$12:$L$17,'Demand Data'!O8228)</f>
        <v>50</v>
      </c>
      <c r="R8228" t="str">
        <f t="shared" si="1286"/>
        <v>08-Dec-08 Monday 15</v>
      </c>
    </row>
    <row r="8229" spans="4:18" x14ac:dyDescent="0.35">
      <c r="D8229" s="21">
        <f t="shared" si="1287"/>
        <v>39790.624999980057</v>
      </c>
      <c r="E8229" s="21" t="b">
        <f t="shared" si="1280"/>
        <v>0</v>
      </c>
      <c r="F8229" s="21" t="b">
        <f t="shared" si="1281"/>
        <v>0</v>
      </c>
      <c r="G8229" s="20">
        <f t="shared" si="1282"/>
        <v>1</v>
      </c>
      <c r="H8229" s="20">
        <f t="shared" si="1283"/>
        <v>24</v>
      </c>
      <c r="I8229" s="20">
        <f t="shared" si="1288"/>
        <v>16</v>
      </c>
      <c r="J8229" s="21">
        <f t="shared" si="1289"/>
        <v>39790</v>
      </c>
      <c r="K8229" s="21"/>
      <c r="L8229" s="21" t="str">
        <f t="shared" si="1284"/>
        <v>Monday</v>
      </c>
      <c r="M8229" s="20">
        <f t="shared" si="1285"/>
        <v>12</v>
      </c>
      <c r="N8229" s="19">
        <v>3741</v>
      </c>
      <c r="O8229" s="4">
        <f>MATCH(N8229-1,'Supply Data'!$K$12:$K$17)+1</f>
        <v>4</v>
      </c>
      <c r="P8229">
        <f>INDEX('Supply Data'!$L$12:$L$17,'Demand Data'!O8229)</f>
        <v>50</v>
      </c>
      <c r="R8229" t="str">
        <f t="shared" si="1286"/>
        <v>08-Dec-08 Monday 16</v>
      </c>
    </row>
    <row r="8230" spans="4:18" x14ac:dyDescent="0.35">
      <c r="D8230" s="21">
        <f t="shared" si="1287"/>
        <v>39790.666666646721</v>
      </c>
      <c r="E8230" s="21" t="b">
        <f t="shared" si="1280"/>
        <v>0</v>
      </c>
      <c r="F8230" s="21" t="b">
        <f t="shared" si="1281"/>
        <v>0</v>
      </c>
      <c r="G8230" s="20">
        <f t="shared" si="1282"/>
        <v>1</v>
      </c>
      <c r="H8230" s="20">
        <f t="shared" si="1283"/>
        <v>24</v>
      </c>
      <c r="I8230" s="20">
        <f t="shared" si="1288"/>
        <v>17</v>
      </c>
      <c r="J8230" s="21">
        <f t="shared" si="1289"/>
        <v>39790</v>
      </c>
      <c r="K8230" s="21"/>
      <c r="L8230" s="21" t="str">
        <f t="shared" si="1284"/>
        <v>Monday</v>
      </c>
      <c r="M8230" s="20">
        <f t="shared" si="1285"/>
        <v>12</v>
      </c>
      <c r="N8230" s="19">
        <v>3844.5</v>
      </c>
      <c r="O8230" s="4">
        <f>MATCH(N8230-1,'Supply Data'!$K$12:$K$17)+1</f>
        <v>4</v>
      </c>
      <c r="P8230">
        <f>INDEX('Supply Data'!$L$12:$L$17,'Demand Data'!O8230)</f>
        <v>50</v>
      </c>
      <c r="R8230" t="str">
        <f t="shared" si="1286"/>
        <v>08-Dec-08 Monday 17</v>
      </c>
    </row>
    <row r="8231" spans="4:18" x14ac:dyDescent="0.35">
      <c r="D8231" s="21">
        <f t="shared" si="1287"/>
        <v>39790.708333313385</v>
      </c>
      <c r="E8231" s="21" t="b">
        <f t="shared" si="1280"/>
        <v>0</v>
      </c>
      <c r="F8231" s="21" t="b">
        <f t="shared" si="1281"/>
        <v>0</v>
      </c>
      <c r="G8231" s="20">
        <f t="shared" si="1282"/>
        <v>1</v>
      </c>
      <c r="H8231" s="20">
        <f t="shared" si="1283"/>
        <v>24</v>
      </c>
      <c r="I8231" s="20">
        <f t="shared" si="1288"/>
        <v>18</v>
      </c>
      <c r="J8231" s="21">
        <f t="shared" si="1289"/>
        <v>39790</v>
      </c>
      <c r="K8231" s="21"/>
      <c r="L8231" s="21" t="str">
        <f t="shared" si="1284"/>
        <v>Monday</v>
      </c>
      <c r="M8231" s="20">
        <f t="shared" si="1285"/>
        <v>12</v>
      </c>
      <c r="N8231" s="19">
        <v>5008.5</v>
      </c>
      <c r="O8231" s="4">
        <f>MATCH(N8231-1,'Supply Data'!$K$12:$K$17)+1</f>
        <v>5</v>
      </c>
      <c r="P8231">
        <f>INDEX('Supply Data'!$L$12:$L$17,'Demand Data'!O8231)</f>
        <v>75</v>
      </c>
      <c r="R8231" t="str">
        <f t="shared" si="1286"/>
        <v>08-Dec-08 Monday 18</v>
      </c>
    </row>
    <row r="8232" spans="4:18" x14ac:dyDescent="0.35">
      <c r="D8232" s="21">
        <f t="shared" si="1287"/>
        <v>39790.749999980049</v>
      </c>
      <c r="E8232" s="21" t="b">
        <f t="shared" si="1280"/>
        <v>0</v>
      </c>
      <c r="F8232" s="21" t="b">
        <f t="shared" si="1281"/>
        <v>0</v>
      </c>
      <c r="G8232" s="20">
        <f t="shared" si="1282"/>
        <v>1</v>
      </c>
      <c r="H8232" s="20">
        <f t="shared" si="1283"/>
        <v>24</v>
      </c>
      <c r="I8232" s="20">
        <f t="shared" si="1288"/>
        <v>19</v>
      </c>
      <c r="J8232" s="21">
        <f t="shared" si="1289"/>
        <v>39790</v>
      </c>
      <c r="K8232" s="21"/>
      <c r="L8232" s="21" t="str">
        <f t="shared" si="1284"/>
        <v>Monday</v>
      </c>
      <c r="M8232" s="20">
        <f t="shared" si="1285"/>
        <v>12</v>
      </c>
      <c r="N8232" s="19">
        <v>5079</v>
      </c>
      <c r="O8232" s="4">
        <f>MATCH(N8232-1,'Supply Data'!$K$12:$K$17)+1</f>
        <v>5</v>
      </c>
      <c r="P8232">
        <f>INDEX('Supply Data'!$L$12:$L$17,'Demand Data'!O8232)</f>
        <v>75</v>
      </c>
      <c r="R8232" t="str">
        <f t="shared" si="1286"/>
        <v>08-Dec-08 Monday 19</v>
      </c>
    </row>
    <row r="8233" spans="4:18" x14ac:dyDescent="0.35">
      <c r="D8233" s="21">
        <f t="shared" si="1287"/>
        <v>39790.791666646714</v>
      </c>
      <c r="E8233" s="21" t="b">
        <f t="shared" si="1280"/>
        <v>0</v>
      </c>
      <c r="F8233" s="21" t="b">
        <f t="shared" si="1281"/>
        <v>0</v>
      </c>
      <c r="G8233" s="20">
        <f t="shared" si="1282"/>
        <v>1</v>
      </c>
      <c r="H8233" s="20">
        <f t="shared" si="1283"/>
        <v>24</v>
      </c>
      <c r="I8233" s="20">
        <f t="shared" si="1288"/>
        <v>20</v>
      </c>
      <c r="J8233" s="21">
        <f t="shared" si="1289"/>
        <v>39790</v>
      </c>
      <c r="K8233" s="21"/>
      <c r="L8233" s="21" t="str">
        <f t="shared" si="1284"/>
        <v>Monday</v>
      </c>
      <c r="M8233" s="20">
        <f t="shared" si="1285"/>
        <v>12</v>
      </c>
      <c r="N8233" s="19">
        <v>4950</v>
      </c>
      <c r="O8233" s="4">
        <f>MATCH(N8233-1,'Supply Data'!$K$12:$K$17)+1</f>
        <v>5</v>
      </c>
      <c r="P8233">
        <f>INDEX('Supply Data'!$L$12:$L$17,'Demand Data'!O8233)</f>
        <v>75</v>
      </c>
      <c r="R8233" t="str">
        <f t="shared" si="1286"/>
        <v>08-Dec-08 Monday 20</v>
      </c>
    </row>
    <row r="8234" spans="4:18" x14ac:dyDescent="0.35">
      <c r="D8234" s="21">
        <f t="shared" si="1287"/>
        <v>39790.833333313378</v>
      </c>
      <c r="E8234" s="21" t="b">
        <f t="shared" si="1280"/>
        <v>0</v>
      </c>
      <c r="F8234" s="21" t="b">
        <f t="shared" si="1281"/>
        <v>0</v>
      </c>
      <c r="G8234" s="20">
        <f t="shared" si="1282"/>
        <v>1</v>
      </c>
      <c r="H8234" s="20">
        <f t="shared" si="1283"/>
        <v>24</v>
      </c>
      <c r="I8234" s="20">
        <f t="shared" si="1288"/>
        <v>21</v>
      </c>
      <c r="J8234" s="21">
        <f t="shared" si="1289"/>
        <v>39790</v>
      </c>
      <c r="K8234" s="21"/>
      <c r="L8234" s="21" t="str">
        <f t="shared" si="1284"/>
        <v>Monday</v>
      </c>
      <c r="M8234" s="20">
        <f t="shared" si="1285"/>
        <v>12</v>
      </c>
      <c r="N8234" s="19">
        <v>4797</v>
      </c>
      <c r="O8234" s="4">
        <f>MATCH(N8234-1,'Supply Data'!$K$12:$K$17)+1</f>
        <v>4</v>
      </c>
      <c r="P8234">
        <f>INDEX('Supply Data'!$L$12:$L$17,'Demand Data'!O8234)</f>
        <v>50</v>
      </c>
      <c r="R8234" t="str">
        <f t="shared" si="1286"/>
        <v>08-Dec-08 Monday 21</v>
      </c>
    </row>
    <row r="8235" spans="4:18" x14ac:dyDescent="0.35">
      <c r="D8235" s="21">
        <f t="shared" si="1287"/>
        <v>39790.874999980042</v>
      </c>
      <c r="E8235" s="21" t="b">
        <f t="shared" si="1280"/>
        <v>0</v>
      </c>
      <c r="F8235" s="21" t="b">
        <f t="shared" si="1281"/>
        <v>0</v>
      </c>
      <c r="G8235" s="20">
        <f t="shared" si="1282"/>
        <v>1</v>
      </c>
      <c r="H8235" s="20">
        <f t="shared" si="1283"/>
        <v>24</v>
      </c>
      <c r="I8235" s="20">
        <f t="shared" si="1288"/>
        <v>22</v>
      </c>
      <c r="J8235" s="21">
        <f t="shared" si="1289"/>
        <v>39790</v>
      </c>
      <c r="K8235" s="21"/>
      <c r="L8235" s="21" t="str">
        <f t="shared" si="1284"/>
        <v>Monday</v>
      </c>
      <c r="M8235" s="20">
        <f t="shared" si="1285"/>
        <v>12</v>
      </c>
      <c r="N8235" s="19">
        <v>4368</v>
      </c>
      <c r="O8235" s="4">
        <f>MATCH(N8235-1,'Supply Data'!$K$12:$K$17)+1</f>
        <v>4</v>
      </c>
      <c r="P8235">
        <f>INDEX('Supply Data'!$L$12:$L$17,'Demand Data'!O8235)</f>
        <v>50</v>
      </c>
      <c r="R8235" t="str">
        <f t="shared" si="1286"/>
        <v>08-Dec-08 Monday 22</v>
      </c>
    </row>
    <row r="8236" spans="4:18" x14ac:dyDescent="0.35">
      <c r="D8236" s="21">
        <f t="shared" si="1287"/>
        <v>39790.916666646706</v>
      </c>
      <c r="E8236" s="21" t="b">
        <f t="shared" si="1280"/>
        <v>0</v>
      </c>
      <c r="F8236" s="21" t="b">
        <f t="shared" si="1281"/>
        <v>0</v>
      </c>
      <c r="G8236" s="20">
        <f t="shared" si="1282"/>
        <v>1</v>
      </c>
      <c r="H8236" s="20">
        <f t="shared" si="1283"/>
        <v>24</v>
      </c>
      <c r="I8236" s="20">
        <f t="shared" si="1288"/>
        <v>23</v>
      </c>
      <c r="J8236" s="21">
        <f t="shared" si="1289"/>
        <v>39790</v>
      </c>
      <c r="K8236" s="21"/>
      <c r="L8236" s="21" t="str">
        <f t="shared" si="1284"/>
        <v>Monday</v>
      </c>
      <c r="M8236" s="20">
        <f t="shared" si="1285"/>
        <v>12</v>
      </c>
      <c r="N8236" s="19">
        <v>4024.5</v>
      </c>
      <c r="O8236" s="4">
        <f>MATCH(N8236-1,'Supply Data'!$K$12:$K$17)+1</f>
        <v>4</v>
      </c>
      <c r="P8236">
        <f>INDEX('Supply Data'!$L$12:$L$17,'Demand Data'!O8236)</f>
        <v>50</v>
      </c>
      <c r="R8236" t="str">
        <f t="shared" si="1286"/>
        <v>08-Dec-08 Monday 23</v>
      </c>
    </row>
    <row r="8237" spans="4:18" x14ac:dyDescent="0.35">
      <c r="D8237" s="21">
        <f t="shared" si="1287"/>
        <v>39790.958333313371</v>
      </c>
      <c r="E8237" s="21" t="b">
        <f t="shared" si="1280"/>
        <v>0</v>
      </c>
      <c r="F8237" s="21" t="b">
        <f t="shared" si="1281"/>
        <v>0</v>
      </c>
      <c r="G8237" s="20">
        <f t="shared" si="1282"/>
        <v>1</v>
      </c>
      <c r="H8237" s="20">
        <f t="shared" si="1283"/>
        <v>24</v>
      </c>
      <c r="I8237" s="20">
        <f t="shared" si="1288"/>
        <v>24</v>
      </c>
      <c r="J8237" s="21">
        <f t="shared" si="1289"/>
        <v>39790</v>
      </c>
      <c r="K8237" s="21"/>
      <c r="L8237" s="21" t="str">
        <f t="shared" si="1284"/>
        <v>Monday</v>
      </c>
      <c r="M8237" s="20">
        <f t="shared" si="1285"/>
        <v>12</v>
      </c>
      <c r="N8237" s="19">
        <v>3771</v>
      </c>
      <c r="O8237" s="4">
        <f>MATCH(N8237-1,'Supply Data'!$K$12:$K$17)+1</f>
        <v>4</v>
      </c>
      <c r="P8237">
        <f>INDEX('Supply Data'!$L$12:$L$17,'Demand Data'!O8237)</f>
        <v>50</v>
      </c>
      <c r="R8237" t="str">
        <f t="shared" si="1286"/>
        <v>08-Dec-08 Monday 24</v>
      </c>
    </row>
    <row r="8238" spans="4:18" x14ac:dyDescent="0.35">
      <c r="D8238" s="21">
        <f t="shared" si="1287"/>
        <v>39790.999999980035</v>
      </c>
      <c r="E8238" s="21" t="b">
        <f t="shared" si="1280"/>
        <v>0</v>
      </c>
      <c r="F8238" s="21" t="b">
        <f t="shared" si="1281"/>
        <v>0</v>
      </c>
      <c r="G8238" s="20">
        <f t="shared" si="1282"/>
        <v>1</v>
      </c>
      <c r="H8238" s="20">
        <f t="shared" si="1283"/>
        <v>24</v>
      </c>
      <c r="I8238" s="20">
        <f t="shared" si="1288"/>
        <v>1</v>
      </c>
      <c r="J8238" s="21">
        <f t="shared" si="1289"/>
        <v>39791</v>
      </c>
      <c r="K8238" s="21"/>
      <c r="L8238" s="21" t="str">
        <f t="shared" si="1284"/>
        <v>Tuesday</v>
      </c>
      <c r="M8238" s="20">
        <f t="shared" si="1285"/>
        <v>12</v>
      </c>
      <c r="N8238" s="19">
        <v>3663</v>
      </c>
      <c r="O8238" s="4">
        <f>MATCH(N8238-1,'Supply Data'!$K$12:$K$17)+1</f>
        <v>4</v>
      </c>
      <c r="P8238">
        <f>INDEX('Supply Data'!$L$12:$L$17,'Demand Data'!O8238)</f>
        <v>50</v>
      </c>
      <c r="R8238" t="str">
        <f t="shared" si="1286"/>
        <v>09-Dec-08 Tuesday 1</v>
      </c>
    </row>
    <row r="8239" spans="4:18" x14ac:dyDescent="0.35">
      <c r="D8239" s="21">
        <f t="shared" si="1287"/>
        <v>39791.041666646699</v>
      </c>
      <c r="E8239" s="21" t="b">
        <f t="shared" si="1280"/>
        <v>0</v>
      </c>
      <c r="F8239" s="21" t="b">
        <f t="shared" si="1281"/>
        <v>0</v>
      </c>
      <c r="G8239" s="20">
        <f t="shared" si="1282"/>
        <v>1</v>
      </c>
      <c r="H8239" s="20">
        <f t="shared" si="1283"/>
        <v>24</v>
      </c>
      <c r="I8239" s="20">
        <f t="shared" si="1288"/>
        <v>2</v>
      </c>
      <c r="J8239" s="21">
        <f t="shared" si="1289"/>
        <v>39791</v>
      </c>
      <c r="K8239" s="21"/>
      <c r="L8239" s="21" t="str">
        <f t="shared" si="1284"/>
        <v>Tuesday</v>
      </c>
      <c r="M8239" s="20">
        <f t="shared" si="1285"/>
        <v>12</v>
      </c>
      <c r="N8239" s="19">
        <v>3585</v>
      </c>
      <c r="O8239" s="4">
        <f>MATCH(N8239-1,'Supply Data'!$K$12:$K$17)+1</f>
        <v>3</v>
      </c>
      <c r="P8239">
        <f>INDEX('Supply Data'!$L$12:$L$17,'Demand Data'!O8239)</f>
        <v>23</v>
      </c>
      <c r="R8239" t="str">
        <f t="shared" si="1286"/>
        <v>09-Dec-08 Tuesday 2</v>
      </c>
    </row>
    <row r="8240" spans="4:18" x14ac:dyDescent="0.35">
      <c r="D8240" s="21">
        <f t="shared" si="1287"/>
        <v>39791.083333313363</v>
      </c>
      <c r="E8240" s="21" t="b">
        <f t="shared" si="1280"/>
        <v>0</v>
      </c>
      <c r="F8240" s="21" t="b">
        <f t="shared" si="1281"/>
        <v>0</v>
      </c>
      <c r="G8240" s="20">
        <f t="shared" si="1282"/>
        <v>1</v>
      </c>
      <c r="H8240" s="20">
        <f t="shared" si="1283"/>
        <v>24</v>
      </c>
      <c r="I8240" s="20">
        <f t="shared" si="1288"/>
        <v>3</v>
      </c>
      <c r="J8240" s="21">
        <f t="shared" si="1289"/>
        <v>39791</v>
      </c>
      <c r="K8240" s="21"/>
      <c r="L8240" s="21" t="str">
        <f t="shared" si="1284"/>
        <v>Tuesday</v>
      </c>
      <c r="M8240" s="20">
        <f t="shared" si="1285"/>
        <v>12</v>
      </c>
      <c r="N8240" s="19">
        <v>3484.5</v>
      </c>
      <c r="O8240" s="4">
        <f>MATCH(N8240-1,'Supply Data'!$K$12:$K$17)+1</f>
        <v>3</v>
      </c>
      <c r="P8240">
        <f>INDEX('Supply Data'!$L$12:$L$17,'Demand Data'!O8240)</f>
        <v>23</v>
      </c>
      <c r="R8240" t="str">
        <f t="shared" si="1286"/>
        <v>09-Dec-08 Tuesday 3</v>
      </c>
    </row>
    <row r="8241" spans="4:18" x14ac:dyDescent="0.35">
      <c r="D8241" s="21">
        <f t="shared" si="1287"/>
        <v>39791.124999980027</v>
      </c>
      <c r="E8241" s="21" t="b">
        <f t="shared" si="1280"/>
        <v>0</v>
      </c>
      <c r="F8241" s="21" t="b">
        <f t="shared" si="1281"/>
        <v>0</v>
      </c>
      <c r="G8241" s="20">
        <f t="shared" si="1282"/>
        <v>1</v>
      </c>
      <c r="H8241" s="20">
        <f t="shared" si="1283"/>
        <v>24</v>
      </c>
      <c r="I8241" s="20">
        <f t="shared" si="1288"/>
        <v>4</v>
      </c>
      <c r="J8241" s="21">
        <f t="shared" si="1289"/>
        <v>39791</v>
      </c>
      <c r="K8241" s="21"/>
      <c r="L8241" s="21" t="str">
        <f t="shared" si="1284"/>
        <v>Tuesday</v>
      </c>
      <c r="M8241" s="20">
        <f t="shared" si="1285"/>
        <v>12</v>
      </c>
      <c r="N8241" s="19">
        <v>3537</v>
      </c>
      <c r="O8241" s="4">
        <f>MATCH(N8241-1,'Supply Data'!$K$12:$K$17)+1</f>
        <v>3</v>
      </c>
      <c r="P8241">
        <f>INDEX('Supply Data'!$L$12:$L$17,'Demand Data'!O8241)</f>
        <v>23</v>
      </c>
      <c r="R8241" t="str">
        <f t="shared" si="1286"/>
        <v>09-Dec-08 Tuesday 4</v>
      </c>
    </row>
    <row r="8242" spans="4:18" x14ac:dyDescent="0.35">
      <c r="D8242" s="21">
        <f t="shared" si="1287"/>
        <v>39791.166666646692</v>
      </c>
      <c r="E8242" s="21" t="b">
        <f t="shared" si="1280"/>
        <v>0</v>
      </c>
      <c r="F8242" s="21" t="b">
        <f t="shared" si="1281"/>
        <v>0</v>
      </c>
      <c r="G8242" s="20">
        <f t="shared" si="1282"/>
        <v>1</v>
      </c>
      <c r="H8242" s="20">
        <f t="shared" si="1283"/>
        <v>24</v>
      </c>
      <c r="I8242" s="20">
        <f t="shared" si="1288"/>
        <v>5</v>
      </c>
      <c r="J8242" s="21">
        <f t="shared" si="1289"/>
        <v>39791</v>
      </c>
      <c r="K8242" s="21"/>
      <c r="L8242" s="21" t="str">
        <f t="shared" si="1284"/>
        <v>Tuesday</v>
      </c>
      <c r="M8242" s="20">
        <f t="shared" si="1285"/>
        <v>12</v>
      </c>
      <c r="N8242" s="19">
        <v>3735</v>
      </c>
      <c r="O8242" s="4">
        <f>MATCH(N8242-1,'Supply Data'!$K$12:$K$17)+1</f>
        <v>4</v>
      </c>
      <c r="P8242">
        <f>INDEX('Supply Data'!$L$12:$L$17,'Demand Data'!O8242)</f>
        <v>50</v>
      </c>
      <c r="R8242" t="str">
        <f t="shared" si="1286"/>
        <v>09-Dec-08 Tuesday 5</v>
      </c>
    </row>
    <row r="8243" spans="4:18" x14ac:dyDescent="0.35">
      <c r="D8243" s="21">
        <f t="shared" si="1287"/>
        <v>39791.208333313356</v>
      </c>
      <c r="E8243" s="21" t="b">
        <f t="shared" si="1280"/>
        <v>0</v>
      </c>
      <c r="F8243" s="21" t="b">
        <f t="shared" si="1281"/>
        <v>0</v>
      </c>
      <c r="G8243" s="20">
        <f t="shared" si="1282"/>
        <v>1</v>
      </c>
      <c r="H8243" s="20">
        <f t="shared" si="1283"/>
        <v>24</v>
      </c>
      <c r="I8243" s="20">
        <f t="shared" si="1288"/>
        <v>6</v>
      </c>
      <c r="J8243" s="21">
        <f t="shared" si="1289"/>
        <v>39791</v>
      </c>
      <c r="K8243" s="21"/>
      <c r="L8243" s="21" t="str">
        <f t="shared" si="1284"/>
        <v>Tuesday</v>
      </c>
      <c r="M8243" s="20">
        <f t="shared" si="1285"/>
        <v>12</v>
      </c>
      <c r="N8243" s="19">
        <v>3979.5</v>
      </c>
      <c r="O8243" s="4">
        <f>MATCH(N8243-1,'Supply Data'!$K$12:$K$17)+1</f>
        <v>4</v>
      </c>
      <c r="P8243">
        <f>INDEX('Supply Data'!$L$12:$L$17,'Demand Data'!O8243)</f>
        <v>50</v>
      </c>
      <c r="R8243" t="str">
        <f t="shared" si="1286"/>
        <v>09-Dec-08 Tuesday 6</v>
      </c>
    </row>
    <row r="8244" spans="4:18" x14ac:dyDescent="0.35">
      <c r="D8244" s="21">
        <f t="shared" si="1287"/>
        <v>39791.24999998002</v>
      </c>
      <c r="E8244" s="21" t="b">
        <f t="shared" si="1280"/>
        <v>0</v>
      </c>
      <c r="F8244" s="21" t="b">
        <f t="shared" si="1281"/>
        <v>0</v>
      </c>
      <c r="G8244" s="20">
        <f t="shared" si="1282"/>
        <v>1</v>
      </c>
      <c r="H8244" s="20">
        <f t="shared" si="1283"/>
        <v>24</v>
      </c>
      <c r="I8244" s="20">
        <f t="shared" si="1288"/>
        <v>7</v>
      </c>
      <c r="J8244" s="21">
        <f t="shared" si="1289"/>
        <v>39791</v>
      </c>
      <c r="K8244" s="21"/>
      <c r="L8244" s="21" t="str">
        <f t="shared" si="1284"/>
        <v>Tuesday</v>
      </c>
      <c r="M8244" s="20">
        <f t="shared" si="1285"/>
        <v>12</v>
      </c>
      <c r="N8244" s="19">
        <v>4131</v>
      </c>
      <c r="O8244" s="4">
        <f>MATCH(N8244-1,'Supply Data'!$K$12:$K$17)+1</f>
        <v>4</v>
      </c>
      <c r="P8244">
        <f>INDEX('Supply Data'!$L$12:$L$17,'Demand Data'!O8244)</f>
        <v>50</v>
      </c>
      <c r="R8244" t="str">
        <f t="shared" si="1286"/>
        <v>09-Dec-08 Tuesday 7</v>
      </c>
    </row>
    <row r="8245" spans="4:18" x14ac:dyDescent="0.35">
      <c r="D8245" s="21">
        <f t="shared" si="1287"/>
        <v>39791.291666646684</v>
      </c>
      <c r="E8245" s="21" t="b">
        <f t="shared" si="1280"/>
        <v>0</v>
      </c>
      <c r="F8245" s="21" t="b">
        <f t="shared" si="1281"/>
        <v>0</v>
      </c>
      <c r="G8245" s="20">
        <f t="shared" si="1282"/>
        <v>1</v>
      </c>
      <c r="H8245" s="20">
        <f t="shared" si="1283"/>
        <v>24</v>
      </c>
      <c r="I8245" s="20">
        <f t="shared" si="1288"/>
        <v>8</v>
      </c>
      <c r="J8245" s="21">
        <f t="shared" si="1289"/>
        <v>39791</v>
      </c>
      <c r="K8245" s="21"/>
      <c r="L8245" s="21" t="str">
        <f t="shared" si="1284"/>
        <v>Tuesday</v>
      </c>
      <c r="M8245" s="20">
        <f t="shared" si="1285"/>
        <v>12</v>
      </c>
      <c r="N8245" s="19">
        <v>4699.5</v>
      </c>
      <c r="O8245" s="4">
        <f>MATCH(N8245-1,'Supply Data'!$K$12:$K$17)+1</f>
        <v>4</v>
      </c>
      <c r="P8245">
        <f>INDEX('Supply Data'!$L$12:$L$17,'Demand Data'!O8245)</f>
        <v>50</v>
      </c>
      <c r="R8245" t="str">
        <f t="shared" si="1286"/>
        <v>09-Dec-08 Tuesday 8</v>
      </c>
    </row>
    <row r="8246" spans="4:18" x14ac:dyDescent="0.35">
      <c r="D8246" s="21">
        <f t="shared" si="1287"/>
        <v>39791.333333313349</v>
      </c>
      <c r="E8246" s="21" t="b">
        <f t="shared" si="1280"/>
        <v>0</v>
      </c>
      <c r="F8246" s="21" t="b">
        <f t="shared" si="1281"/>
        <v>0</v>
      </c>
      <c r="G8246" s="20">
        <f t="shared" si="1282"/>
        <v>1</v>
      </c>
      <c r="H8246" s="20">
        <f t="shared" si="1283"/>
        <v>24</v>
      </c>
      <c r="I8246" s="20">
        <f t="shared" si="1288"/>
        <v>9</v>
      </c>
      <c r="J8246" s="21">
        <f t="shared" si="1289"/>
        <v>39791</v>
      </c>
      <c r="K8246" s="21"/>
      <c r="L8246" s="21" t="str">
        <f t="shared" si="1284"/>
        <v>Tuesday</v>
      </c>
      <c r="M8246" s="20">
        <f t="shared" si="1285"/>
        <v>12</v>
      </c>
      <c r="N8246" s="19">
        <v>5199</v>
      </c>
      <c r="O8246" s="4">
        <f>MATCH(N8246-1,'Supply Data'!$K$12:$K$17)+1</f>
        <v>5</v>
      </c>
      <c r="P8246">
        <f>INDEX('Supply Data'!$L$12:$L$17,'Demand Data'!O8246)</f>
        <v>75</v>
      </c>
      <c r="R8246" t="str">
        <f t="shared" si="1286"/>
        <v>09-Dec-08 Tuesday 9</v>
      </c>
    </row>
    <row r="8247" spans="4:18" x14ac:dyDescent="0.35">
      <c r="D8247" s="21">
        <f t="shared" si="1287"/>
        <v>39791.374999980013</v>
      </c>
      <c r="E8247" s="21" t="b">
        <f t="shared" si="1280"/>
        <v>0</v>
      </c>
      <c r="F8247" s="21" t="b">
        <f t="shared" si="1281"/>
        <v>0</v>
      </c>
      <c r="G8247" s="20">
        <f t="shared" si="1282"/>
        <v>1</v>
      </c>
      <c r="H8247" s="20">
        <f t="shared" si="1283"/>
        <v>24</v>
      </c>
      <c r="I8247" s="20">
        <f t="shared" si="1288"/>
        <v>10</v>
      </c>
      <c r="J8247" s="21">
        <f t="shared" si="1289"/>
        <v>39791</v>
      </c>
      <c r="K8247" s="21"/>
      <c r="L8247" s="21" t="str">
        <f t="shared" si="1284"/>
        <v>Tuesday</v>
      </c>
      <c r="M8247" s="20">
        <f t="shared" si="1285"/>
        <v>12</v>
      </c>
      <c r="N8247" s="19">
        <v>5466</v>
      </c>
      <c r="O8247" s="4">
        <f>MATCH(N8247-1,'Supply Data'!$K$12:$K$17)+1</f>
        <v>5</v>
      </c>
      <c r="P8247">
        <f>INDEX('Supply Data'!$L$12:$L$17,'Demand Data'!O8247)</f>
        <v>75</v>
      </c>
      <c r="R8247" t="str">
        <f t="shared" si="1286"/>
        <v>09-Dec-08 Tuesday 10</v>
      </c>
    </row>
    <row r="8248" spans="4:18" x14ac:dyDescent="0.35">
      <c r="D8248" s="21">
        <f t="shared" si="1287"/>
        <v>39791.416666646677</v>
      </c>
      <c r="E8248" s="21" t="b">
        <f t="shared" si="1280"/>
        <v>0</v>
      </c>
      <c r="F8248" s="21" t="b">
        <f t="shared" si="1281"/>
        <v>0</v>
      </c>
      <c r="G8248" s="20">
        <f t="shared" si="1282"/>
        <v>1</v>
      </c>
      <c r="H8248" s="20">
        <f t="shared" si="1283"/>
        <v>24</v>
      </c>
      <c r="I8248" s="20">
        <f t="shared" si="1288"/>
        <v>11</v>
      </c>
      <c r="J8248" s="21">
        <f t="shared" si="1289"/>
        <v>39791</v>
      </c>
      <c r="K8248" s="21"/>
      <c r="L8248" s="21" t="str">
        <f t="shared" si="1284"/>
        <v>Tuesday</v>
      </c>
      <c r="M8248" s="20">
        <f t="shared" si="1285"/>
        <v>12</v>
      </c>
      <c r="N8248" s="19">
        <v>5722.5</v>
      </c>
      <c r="O8248" s="4">
        <f>MATCH(N8248-1,'Supply Data'!$K$12:$K$17)+1</f>
        <v>5</v>
      </c>
      <c r="P8248">
        <f>INDEX('Supply Data'!$L$12:$L$17,'Demand Data'!O8248)</f>
        <v>75</v>
      </c>
      <c r="R8248" t="str">
        <f t="shared" si="1286"/>
        <v>09-Dec-08 Tuesday 11</v>
      </c>
    </row>
    <row r="8249" spans="4:18" x14ac:dyDescent="0.35">
      <c r="D8249" s="21">
        <f t="shared" si="1287"/>
        <v>39791.458333313341</v>
      </c>
      <c r="E8249" s="21" t="b">
        <f t="shared" si="1280"/>
        <v>0</v>
      </c>
      <c r="F8249" s="21" t="b">
        <f t="shared" si="1281"/>
        <v>0</v>
      </c>
      <c r="G8249" s="20">
        <f t="shared" si="1282"/>
        <v>1</v>
      </c>
      <c r="H8249" s="20">
        <f t="shared" si="1283"/>
        <v>24</v>
      </c>
      <c r="I8249" s="20">
        <f t="shared" si="1288"/>
        <v>12</v>
      </c>
      <c r="J8249" s="21">
        <f t="shared" si="1289"/>
        <v>39791</v>
      </c>
      <c r="K8249" s="21"/>
      <c r="L8249" s="21" t="str">
        <f t="shared" si="1284"/>
        <v>Tuesday</v>
      </c>
      <c r="M8249" s="20">
        <f t="shared" si="1285"/>
        <v>12</v>
      </c>
      <c r="N8249" s="19">
        <v>5478</v>
      </c>
      <c r="O8249" s="4">
        <f>MATCH(N8249-1,'Supply Data'!$K$12:$K$17)+1</f>
        <v>5</v>
      </c>
      <c r="P8249">
        <f>INDEX('Supply Data'!$L$12:$L$17,'Demand Data'!O8249)</f>
        <v>75</v>
      </c>
      <c r="R8249" t="str">
        <f t="shared" si="1286"/>
        <v>09-Dec-08 Tuesday 12</v>
      </c>
    </row>
    <row r="8250" spans="4:18" x14ac:dyDescent="0.35">
      <c r="D8250" s="21">
        <f t="shared" si="1287"/>
        <v>39791.499999980006</v>
      </c>
      <c r="E8250" s="21" t="b">
        <f t="shared" si="1280"/>
        <v>0</v>
      </c>
      <c r="F8250" s="21" t="b">
        <f t="shared" si="1281"/>
        <v>0</v>
      </c>
      <c r="G8250" s="20">
        <f t="shared" si="1282"/>
        <v>1</v>
      </c>
      <c r="H8250" s="20">
        <f t="shared" si="1283"/>
        <v>24</v>
      </c>
      <c r="I8250" s="20">
        <f t="shared" si="1288"/>
        <v>13</v>
      </c>
      <c r="J8250" s="21">
        <f t="shared" si="1289"/>
        <v>39791</v>
      </c>
      <c r="K8250" s="21"/>
      <c r="L8250" s="21" t="str">
        <f t="shared" si="1284"/>
        <v>Tuesday</v>
      </c>
      <c r="M8250" s="20">
        <f t="shared" si="1285"/>
        <v>12</v>
      </c>
      <c r="N8250" s="19">
        <v>5502</v>
      </c>
      <c r="O8250" s="4">
        <f>MATCH(N8250-1,'Supply Data'!$K$12:$K$17)+1</f>
        <v>5</v>
      </c>
      <c r="P8250">
        <f>INDEX('Supply Data'!$L$12:$L$17,'Demand Data'!O8250)</f>
        <v>75</v>
      </c>
      <c r="R8250" t="str">
        <f t="shared" si="1286"/>
        <v>09-Dec-08 Tuesday 13</v>
      </c>
    </row>
    <row r="8251" spans="4:18" x14ac:dyDescent="0.35">
      <c r="D8251" s="21">
        <f t="shared" si="1287"/>
        <v>39791.54166664667</v>
      </c>
      <c r="E8251" s="21" t="b">
        <f t="shared" si="1280"/>
        <v>0</v>
      </c>
      <c r="F8251" s="21" t="b">
        <f t="shared" si="1281"/>
        <v>0</v>
      </c>
      <c r="G8251" s="20">
        <f t="shared" si="1282"/>
        <v>1</v>
      </c>
      <c r="H8251" s="20">
        <f t="shared" si="1283"/>
        <v>24</v>
      </c>
      <c r="I8251" s="20">
        <f t="shared" si="1288"/>
        <v>14</v>
      </c>
      <c r="J8251" s="21">
        <f t="shared" si="1289"/>
        <v>39791</v>
      </c>
      <c r="K8251" s="21"/>
      <c r="L8251" s="21" t="str">
        <f t="shared" si="1284"/>
        <v>Tuesday</v>
      </c>
      <c r="M8251" s="20">
        <f t="shared" si="1285"/>
        <v>12</v>
      </c>
      <c r="N8251" s="19">
        <v>5643</v>
      </c>
      <c r="O8251" s="4">
        <f>MATCH(N8251-1,'Supply Data'!$K$12:$K$17)+1</f>
        <v>5</v>
      </c>
      <c r="P8251">
        <f>INDEX('Supply Data'!$L$12:$L$17,'Demand Data'!O8251)</f>
        <v>75</v>
      </c>
      <c r="R8251" t="str">
        <f t="shared" si="1286"/>
        <v>09-Dec-08 Tuesday 14</v>
      </c>
    </row>
    <row r="8252" spans="4:18" x14ac:dyDescent="0.35">
      <c r="D8252" s="21">
        <f t="shared" si="1287"/>
        <v>39791.583333313334</v>
      </c>
      <c r="E8252" s="21" t="b">
        <f t="shared" si="1280"/>
        <v>0</v>
      </c>
      <c r="F8252" s="21" t="b">
        <f t="shared" si="1281"/>
        <v>0</v>
      </c>
      <c r="G8252" s="20">
        <f t="shared" si="1282"/>
        <v>1</v>
      </c>
      <c r="H8252" s="20">
        <f t="shared" si="1283"/>
        <v>24</v>
      </c>
      <c r="I8252" s="20">
        <f t="shared" si="1288"/>
        <v>15</v>
      </c>
      <c r="J8252" s="21">
        <f t="shared" si="1289"/>
        <v>39791</v>
      </c>
      <c r="K8252" s="21"/>
      <c r="L8252" s="21" t="str">
        <f t="shared" si="1284"/>
        <v>Tuesday</v>
      </c>
      <c r="M8252" s="20">
        <f t="shared" si="1285"/>
        <v>12</v>
      </c>
      <c r="N8252" s="19">
        <v>5572.5</v>
      </c>
      <c r="O8252" s="4">
        <f>MATCH(N8252-1,'Supply Data'!$K$12:$K$17)+1</f>
        <v>5</v>
      </c>
      <c r="P8252">
        <f>INDEX('Supply Data'!$L$12:$L$17,'Demand Data'!O8252)</f>
        <v>75</v>
      </c>
      <c r="R8252" t="str">
        <f t="shared" si="1286"/>
        <v>09-Dec-08 Tuesday 15</v>
      </c>
    </row>
    <row r="8253" spans="4:18" x14ac:dyDescent="0.35">
      <c r="D8253" s="21">
        <f t="shared" si="1287"/>
        <v>39791.624999979998</v>
      </c>
      <c r="E8253" s="21" t="b">
        <f t="shared" si="1280"/>
        <v>0</v>
      </c>
      <c r="F8253" s="21" t="b">
        <f t="shared" si="1281"/>
        <v>0</v>
      </c>
      <c r="G8253" s="20">
        <f t="shared" si="1282"/>
        <v>1</v>
      </c>
      <c r="H8253" s="20">
        <f t="shared" si="1283"/>
        <v>24</v>
      </c>
      <c r="I8253" s="20">
        <f t="shared" si="1288"/>
        <v>16</v>
      </c>
      <c r="J8253" s="21">
        <f t="shared" si="1289"/>
        <v>39791</v>
      </c>
      <c r="K8253" s="21"/>
      <c r="L8253" s="21" t="str">
        <f t="shared" si="1284"/>
        <v>Tuesday</v>
      </c>
      <c r="M8253" s="20">
        <f t="shared" si="1285"/>
        <v>12</v>
      </c>
      <c r="N8253" s="19">
        <v>5530.5</v>
      </c>
      <c r="O8253" s="4">
        <f>MATCH(N8253-1,'Supply Data'!$K$12:$K$17)+1</f>
        <v>5</v>
      </c>
      <c r="P8253">
        <f>INDEX('Supply Data'!$L$12:$L$17,'Demand Data'!O8253)</f>
        <v>75</v>
      </c>
      <c r="R8253" t="str">
        <f t="shared" si="1286"/>
        <v>09-Dec-08 Tuesday 16</v>
      </c>
    </row>
    <row r="8254" spans="4:18" x14ac:dyDescent="0.35">
      <c r="D8254" s="21">
        <f t="shared" si="1287"/>
        <v>39791.666666646663</v>
      </c>
      <c r="E8254" s="21" t="b">
        <f t="shared" si="1280"/>
        <v>0</v>
      </c>
      <c r="F8254" s="21" t="b">
        <f t="shared" si="1281"/>
        <v>0</v>
      </c>
      <c r="G8254" s="20">
        <f t="shared" si="1282"/>
        <v>1</v>
      </c>
      <c r="H8254" s="20">
        <f t="shared" si="1283"/>
        <v>24</v>
      </c>
      <c r="I8254" s="20">
        <f t="shared" si="1288"/>
        <v>17</v>
      </c>
      <c r="J8254" s="21">
        <f t="shared" si="1289"/>
        <v>39791</v>
      </c>
      <c r="K8254" s="21"/>
      <c r="L8254" s="21" t="str">
        <f t="shared" si="1284"/>
        <v>Tuesday</v>
      </c>
      <c r="M8254" s="20">
        <f t="shared" si="1285"/>
        <v>12</v>
      </c>
      <c r="N8254" s="19">
        <v>5508</v>
      </c>
      <c r="O8254" s="4">
        <f>MATCH(N8254-1,'Supply Data'!$K$12:$K$17)+1</f>
        <v>5</v>
      </c>
      <c r="P8254">
        <f>INDEX('Supply Data'!$L$12:$L$17,'Demand Data'!O8254)</f>
        <v>75</v>
      </c>
      <c r="R8254" t="str">
        <f t="shared" si="1286"/>
        <v>09-Dec-08 Tuesday 17</v>
      </c>
    </row>
    <row r="8255" spans="4:18" x14ac:dyDescent="0.35">
      <c r="D8255" s="21">
        <f t="shared" si="1287"/>
        <v>39791.708333313327</v>
      </c>
      <c r="E8255" s="21" t="b">
        <f t="shared" si="1280"/>
        <v>0</v>
      </c>
      <c r="F8255" s="21" t="b">
        <f t="shared" si="1281"/>
        <v>0</v>
      </c>
      <c r="G8255" s="20">
        <f t="shared" si="1282"/>
        <v>1</v>
      </c>
      <c r="H8255" s="20">
        <f t="shared" si="1283"/>
        <v>24</v>
      </c>
      <c r="I8255" s="20">
        <f t="shared" si="1288"/>
        <v>18</v>
      </c>
      <c r="J8255" s="21">
        <f t="shared" si="1289"/>
        <v>39791</v>
      </c>
      <c r="K8255" s="21"/>
      <c r="L8255" s="21" t="str">
        <f t="shared" si="1284"/>
        <v>Tuesday</v>
      </c>
      <c r="M8255" s="20">
        <f t="shared" si="1285"/>
        <v>12</v>
      </c>
      <c r="N8255" s="19">
        <v>6162</v>
      </c>
      <c r="O8255" s="4">
        <f>MATCH(N8255-1,'Supply Data'!$K$12:$K$17)+1</f>
        <v>5</v>
      </c>
      <c r="P8255">
        <f>INDEX('Supply Data'!$L$12:$L$17,'Demand Data'!O8255)</f>
        <v>75</v>
      </c>
      <c r="R8255" t="str">
        <f t="shared" si="1286"/>
        <v>09-Dec-08 Tuesday 18</v>
      </c>
    </row>
    <row r="8256" spans="4:18" x14ac:dyDescent="0.35">
      <c r="D8256" s="21">
        <f t="shared" si="1287"/>
        <v>39791.749999979991</v>
      </c>
      <c r="E8256" s="21" t="b">
        <f t="shared" si="1280"/>
        <v>0</v>
      </c>
      <c r="F8256" s="21" t="b">
        <f t="shared" si="1281"/>
        <v>0</v>
      </c>
      <c r="G8256" s="20">
        <f t="shared" si="1282"/>
        <v>1</v>
      </c>
      <c r="H8256" s="20">
        <f t="shared" si="1283"/>
        <v>24</v>
      </c>
      <c r="I8256" s="20">
        <f t="shared" si="1288"/>
        <v>19</v>
      </c>
      <c r="J8256" s="21">
        <f t="shared" si="1289"/>
        <v>39791</v>
      </c>
      <c r="K8256" s="21"/>
      <c r="L8256" s="21" t="str">
        <f t="shared" si="1284"/>
        <v>Tuesday</v>
      </c>
      <c r="M8256" s="20">
        <f t="shared" si="1285"/>
        <v>12</v>
      </c>
      <c r="N8256" s="19">
        <v>6012</v>
      </c>
      <c r="O8256" s="4">
        <f>MATCH(N8256-1,'Supply Data'!$K$12:$K$17)+1</f>
        <v>5</v>
      </c>
      <c r="P8256">
        <f>INDEX('Supply Data'!$L$12:$L$17,'Demand Data'!O8256)</f>
        <v>75</v>
      </c>
      <c r="R8256" t="str">
        <f t="shared" si="1286"/>
        <v>09-Dec-08 Tuesday 19</v>
      </c>
    </row>
    <row r="8257" spans="4:18" x14ac:dyDescent="0.35">
      <c r="D8257" s="21">
        <f t="shared" si="1287"/>
        <v>39791.791666646655</v>
      </c>
      <c r="E8257" s="21" t="b">
        <f t="shared" si="1280"/>
        <v>0</v>
      </c>
      <c r="F8257" s="21" t="b">
        <f t="shared" si="1281"/>
        <v>0</v>
      </c>
      <c r="G8257" s="20">
        <f t="shared" si="1282"/>
        <v>1</v>
      </c>
      <c r="H8257" s="20">
        <f t="shared" si="1283"/>
        <v>24</v>
      </c>
      <c r="I8257" s="20">
        <f t="shared" si="1288"/>
        <v>20</v>
      </c>
      <c r="J8257" s="21">
        <f t="shared" si="1289"/>
        <v>39791</v>
      </c>
      <c r="K8257" s="21"/>
      <c r="L8257" s="21" t="str">
        <f t="shared" si="1284"/>
        <v>Tuesday</v>
      </c>
      <c r="M8257" s="20">
        <f t="shared" si="1285"/>
        <v>12</v>
      </c>
      <c r="N8257" s="19">
        <v>5805</v>
      </c>
      <c r="O8257" s="4">
        <f>MATCH(N8257-1,'Supply Data'!$K$12:$K$17)+1</f>
        <v>5</v>
      </c>
      <c r="P8257">
        <f>INDEX('Supply Data'!$L$12:$L$17,'Demand Data'!O8257)</f>
        <v>75</v>
      </c>
      <c r="R8257" t="str">
        <f t="shared" si="1286"/>
        <v>09-Dec-08 Tuesday 20</v>
      </c>
    </row>
    <row r="8258" spans="4:18" x14ac:dyDescent="0.35">
      <c r="D8258" s="21">
        <f t="shared" si="1287"/>
        <v>39791.83333331332</v>
      </c>
      <c r="E8258" s="21" t="b">
        <f t="shared" si="1280"/>
        <v>0</v>
      </c>
      <c r="F8258" s="21" t="b">
        <f t="shared" si="1281"/>
        <v>0</v>
      </c>
      <c r="G8258" s="20">
        <f t="shared" si="1282"/>
        <v>1</v>
      </c>
      <c r="H8258" s="20">
        <f t="shared" si="1283"/>
        <v>24</v>
      </c>
      <c r="I8258" s="20">
        <f t="shared" si="1288"/>
        <v>21</v>
      </c>
      <c r="J8258" s="21">
        <f t="shared" si="1289"/>
        <v>39791</v>
      </c>
      <c r="K8258" s="21"/>
      <c r="L8258" s="21" t="str">
        <f t="shared" si="1284"/>
        <v>Tuesday</v>
      </c>
      <c r="M8258" s="20">
        <f t="shared" si="1285"/>
        <v>12</v>
      </c>
      <c r="N8258" s="19">
        <v>5764.5</v>
      </c>
      <c r="O8258" s="4">
        <f>MATCH(N8258-1,'Supply Data'!$K$12:$K$17)+1</f>
        <v>5</v>
      </c>
      <c r="P8258">
        <f>INDEX('Supply Data'!$L$12:$L$17,'Demand Data'!O8258)</f>
        <v>75</v>
      </c>
      <c r="R8258" t="str">
        <f t="shared" si="1286"/>
        <v>09-Dec-08 Tuesday 21</v>
      </c>
    </row>
    <row r="8259" spans="4:18" x14ac:dyDescent="0.35">
      <c r="D8259" s="21">
        <f t="shared" si="1287"/>
        <v>39791.874999979984</v>
      </c>
      <c r="E8259" s="21" t="b">
        <f t="shared" si="1280"/>
        <v>0</v>
      </c>
      <c r="F8259" s="21" t="b">
        <f t="shared" si="1281"/>
        <v>0</v>
      </c>
      <c r="G8259" s="20">
        <f t="shared" si="1282"/>
        <v>1</v>
      </c>
      <c r="H8259" s="20">
        <f t="shared" si="1283"/>
        <v>24</v>
      </c>
      <c r="I8259" s="20">
        <f t="shared" si="1288"/>
        <v>22</v>
      </c>
      <c r="J8259" s="21">
        <f t="shared" si="1289"/>
        <v>39791</v>
      </c>
      <c r="K8259" s="21"/>
      <c r="L8259" s="21" t="str">
        <f t="shared" si="1284"/>
        <v>Tuesday</v>
      </c>
      <c r="M8259" s="20">
        <f t="shared" si="1285"/>
        <v>12</v>
      </c>
      <c r="N8259" s="19">
        <v>4942.5</v>
      </c>
      <c r="O8259" s="4">
        <f>MATCH(N8259-1,'Supply Data'!$K$12:$K$17)+1</f>
        <v>5</v>
      </c>
      <c r="P8259">
        <f>INDEX('Supply Data'!$L$12:$L$17,'Demand Data'!O8259)</f>
        <v>75</v>
      </c>
      <c r="R8259" t="str">
        <f t="shared" si="1286"/>
        <v>09-Dec-08 Tuesday 22</v>
      </c>
    </row>
    <row r="8260" spans="4:18" x14ac:dyDescent="0.35">
      <c r="D8260" s="21">
        <f t="shared" si="1287"/>
        <v>39791.916666646648</v>
      </c>
      <c r="E8260" s="21" t="b">
        <f t="shared" si="1280"/>
        <v>0</v>
      </c>
      <c r="F8260" s="21" t="b">
        <f t="shared" si="1281"/>
        <v>0</v>
      </c>
      <c r="G8260" s="20">
        <f t="shared" si="1282"/>
        <v>1</v>
      </c>
      <c r="H8260" s="20">
        <f t="shared" si="1283"/>
        <v>24</v>
      </c>
      <c r="I8260" s="20">
        <f t="shared" si="1288"/>
        <v>23</v>
      </c>
      <c r="J8260" s="21">
        <f t="shared" si="1289"/>
        <v>39791</v>
      </c>
      <c r="K8260" s="21"/>
      <c r="L8260" s="21" t="str">
        <f t="shared" si="1284"/>
        <v>Tuesday</v>
      </c>
      <c r="M8260" s="20">
        <f t="shared" si="1285"/>
        <v>12</v>
      </c>
      <c r="N8260" s="19">
        <v>4488</v>
      </c>
      <c r="O8260" s="4">
        <f>MATCH(N8260-1,'Supply Data'!$K$12:$K$17)+1</f>
        <v>4</v>
      </c>
      <c r="P8260">
        <f>INDEX('Supply Data'!$L$12:$L$17,'Demand Data'!O8260)</f>
        <v>50</v>
      </c>
      <c r="R8260" t="str">
        <f t="shared" si="1286"/>
        <v>09-Dec-08 Tuesday 23</v>
      </c>
    </row>
    <row r="8261" spans="4:18" x14ac:dyDescent="0.35">
      <c r="D8261" s="21">
        <f t="shared" si="1287"/>
        <v>39791.958333313312</v>
      </c>
      <c r="E8261" s="21" t="b">
        <f t="shared" si="1280"/>
        <v>0</v>
      </c>
      <c r="F8261" s="21" t="b">
        <f t="shared" si="1281"/>
        <v>0</v>
      </c>
      <c r="G8261" s="20">
        <f t="shared" si="1282"/>
        <v>1</v>
      </c>
      <c r="H8261" s="20">
        <f t="shared" si="1283"/>
        <v>24</v>
      </c>
      <c r="I8261" s="20">
        <f t="shared" si="1288"/>
        <v>24</v>
      </c>
      <c r="J8261" s="21">
        <f t="shared" si="1289"/>
        <v>39791</v>
      </c>
      <c r="K8261" s="21"/>
      <c r="L8261" s="21" t="str">
        <f t="shared" si="1284"/>
        <v>Tuesday</v>
      </c>
      <c r="M8261" s="20">
        <f t="shared" si="1285"/>
        <v>12</v>
      </c>
      <c r="N8261" s="19">
        <v>4200</v>
      </c>
      <c r="O8261" s="4">
        <f>MATCH(N8261-1,'Supply Data'!$K$12:$K$17)+1</f>
        <v>4</v>
      </c>
      <c r="P8261">
        <f>INDEX('Supply Data'!$L$12:$L$17,'Demand Data'!O8261)</f>
        <v>50</v>
      </c>
      <c r="R8261" t="str">
        <f t="shared" si="1286"/>
        <v>09-Dec-08 Tuesday 24</v>
      </c>
    </row>
    <row r="8262" spans="4:18" x14ac:dyDescent="0.35">
      <c r="D8262" s="21">
        <f t="shared" si="1287"/>
        <v>39791.999999979977</v>
      </c>
      <c r="E8262" s="21" t="b">
        <f t="shared" ref="E8262:E8325" si="1290">D8262=$D$2</f>
        <v>0</v>
      </c>
      <c r="F8262" s="21" t="b">
        <f t="shared" ref="F8262:F8325" si="1291">D8262=$E$2</f>
        <v>0</v>
      </c>
      <c r="G8262" s="20">
        <f t="shared" si="1282"/>
        <v>1</v>
      </c>
      <c r="H8262" s="20">
        <f t="shared" si="1283"/>
        <v>24</v>
      </c>
      <c r="I8262" s="20">
        <f t="shared" si="1288"/>
        <v>1</v>
      </c>
      <c r="J8262" s="21">
        <f t="shared" si="1289"/>
        <v>39792</v>
      </c>
      <c r="K8262" s="21"/>
      <c r="L8262" s="21" t="str">
        <f t="shared" si="1284"/>
        <v>Wednesday</v>
      </c>
      <c r="M8262" s="20">
        <f t="shared" si="1285"/>
        <v>12</v>
      </c>
      <c r="N8262" s="19">
        <v>4024.5</v>
      </c>
      <c r="O8262" s="4">
        <f>MATCH(N8262-1,'Supply Data'!$K$12:$K$17)+1</f>
        <v>4</v>
      </c>
      <c r="P8262">
        <f>INDEX('Supply Data'!$L$12:$L$17,'Demand Data'!O8262)</f>
        <v>50</v>
      </c>
      <c r="R8262" t="str">
        <f t="shared" si="1286"/>
        <v>10-Dec-08 Wednesday 1</v>
      </c>
    </row>
    <row r="8263" spans="4:18" x14ac:dyDescent="0.35">
      <c r="D8263" s="21">
        <f t="shared" si="1287"/>
        <v>39792.041666646641</v>
      </c>
      <c r="E8263" s="21" t="b">
        <f t="shared" si="1290"/>
        <v>0</v>
      </c>
      <c r="F8263" s="21" t="b">
        <f t="shared" si="1291"/>
        <v>0</v>
      </c>
      <c r="G8263" s="20">
        <f t="shared" ref="G8263:G8326" si="1292">IF(E8263,2,IF(F8263,3,1))</f>
        <v>1</v>
      </c>
      <c r="H8263" s="20">
        <f t="shared" ref="H8263:H8326" si="1293">CHOOSE(G8263,24,23,25)</f>
        <v>24</v>
      </c>
      <c r="I8263" s="20">
        <f t="shared" si="1288"/>
        <v>2</v>
      </c>
      <c r="J8263" s="21">
        <f t="shared" si="1289"/>
        <v>39792</v>
      </c>
      <c r="K8263" s="21"/>
      <c r="L8263" s="21" t="str">
        <f t="shared" ref="L8263:L8326" si="1294">TEXT(J8263,"ddddd")</f>
        <v>Wednesday</v>
      </c>
      <c r="M8263" s="20">
        <f t="shared" ref="M8263:M8326" si="1295">MONTH(D8263)</f>
        <v>12</v>
      </c>
      <c r="N8263" s="19">
        <v>3952.5</v>
      </c>
      <c r="O8263" s="4">
        <f>MATCH(N8263-1,'Supply Data'!$K$12:$K$17)+1</f>
        <v>4</v>
      </c>
      <c r="P8263">
        <f>INDEX('Supply Data'!$L$12:$L$17,'Demand Data'!O8263)</f>
        <v>50</v>
      </c>
      <c r="R8263" t="str">
        <f t="shared" ref="R8263:R8326" si="1296">TEXT(D8263,"dd-mmm-yy ddddd")&amp;" "&amp;I8263</f>
        <v>10-Dec-08 Wednesday 2</v>
      </c>
    </row>
    <row r="8264" spans="4:18" x14ac:dyDescent="0.35">
      <c r="D8264" s="21">
        <f t="shared" ref="D8264:D8327" si="1297">D8263+1/24</f>
        <v>39792.083333313305</v>
      </c>
      <c r="E8264" s="21" t="b">
        <f t="shared" si="1290"/>
        <v>0</v>
      </c>
      <c r="F8264" s="21" t="b">
        <f t="shared" si="1291"/>
        <v>0</v>
      </c>
      <c r="G8264" s="20">
        <f t="shared" si="1292"/>
        <v>1</v>
      </c>
      <c r="H8264" s="20">
        <f t="shared" si="1293"/>
        <v>24</v>
      </c>
      <c r="I8264" s="20">
        <f t="shared" ref="I8264:I8327" si="1298">IF(I8263&gt;=H8264,1,I8263+1)</f>
        <v>3</v>
      </c>
      <c r="J8264" s="21">
        <f t="shared" ref="J8264:J8327" si="1299">IF(I8264=1,J8263+1,J8263)</f>
        <v>39792</v>
      </c>
      <c r="K8264" s="21"/>
      <c r="L8264" s="21" t="str">
        <f t="shared" si="1294"/>
        <v>Wednesday</v>
      </c>
      <c r="M8264" s="20">
        <f t="shared" si="1295"/>
        <v>12</v>
      </c>
      <c r="N8264" s="19">
        <v>3822</v>
      </c>
      <c r="O8264" s="4">
        <f>MATCH(N8264-1,'Supply Data'!$K$12:$K$17)+1</f>
        <v>4</v>
      </c>
      <c r="P8264">
        <f>INDEX('Supply Data'!$L$12:$L$17,'Demand Data'!O8264)</f>
        <v>50</v>
      </c>
      <c r="R8264" t="str">
        <f t="shared" si="1296"/>
        <v>10-Dec-08 Wednesday 3</v>
      </c>
    </row>
    <row r="8265" spans="4:18" x14ac:dyDescent="0.35">
      <c r="D8265" s="21">
        <f t="shared" si="1297"/>
        <v>39792.124999979969</v>
      </c>
      <c r="E8265" s="21" t="b">
        <f t="shared" si="1290"/>
        <v>0</v>
      </c>
      <c r="F8265" s="21" t="b">
        <f t="shared" si="1291"/>
        <v>0</v>
      </c>
      <c r="G8265" s="20">
        <f t="shared" si="1292"/>
        <v>1</v>
      </c>
      <c r="H8265" s="20">
        <f t="shared" si="1293"/>
        <v>24</v>
      </c>
      <c r="I8265" s="20">
        <f t="shared" si="1298"/>
        <v>4</v>
      </c>
      <c r="J8265" s="21">
        <f t="shared" si="1299"/>
        <v>39792</v>
      </c>
      <c r="K8265" s="21"/>
      <c r="L8265" s="21" t="str">
        <f t="shared" si="1294"/>
        <v>Wednesday</v>
      </c>
      <c r="M8265" s="20">
        <f t="shared" si="1295"/>
        <v>12</v>
      </c>
      <c r="N8265" s="19">
        <v>3841.5</v>
      </c>
      <c r="O8265" s="4">
        <f>MATCH(N8265-1,'Supply Data'!$K$12:$K$17)+1</f>
        <v>4</v>
      </c>
      <c r="P8265">
        <f>INDEX('Supply Data'!$L$12:$L$17,'Demand Data'!O8265)</f>
        <v>50</v>
      </c>
      <c r="R8265" t="str">
        <f t="shared" si="1296"/>
        <v>10-Dec-08 Wednesday 4</v>
      </c>
    </row>
    <row r="8266" spans="4:18" x14ac:dyDescent="0.35">
      <c r="D8266" s="21">
        <f t="shared" si="1297"/>
        <v>39792.166666646634</v>
      </c>
      <c r="E8266" s="21" t="b">
        <f t="shared" si="1290"/>
        <v>0</v>
      </c>
      <c r="F8266" s="21" t="b">
        <f t="shared" si="1291"/>
        <v>0</v>
      </c>
      <c r="G8266" s="20">
        <f t="shared" si="1292"/>
        <v>1</v>
      </c>
      <c r="H8266" s="20">
        <f t="shared" si="1293"/>
        <v>24</v>
      </c>
      <c r="I8266" s="20">
        <f t="shared" si="1298"/>
        <v>5</v>
      </c>
      <c r="J8266" s="21">
        <f t="shared" si="1299"/>
        <v>39792</v>
      </c>
      <c r="K8266" s="21"/>
      <c r="L8266" s="21" t="str">
        <f t="shared" si="1294"/>
        <v>Wednesday</v>
      </c>
      <c r="M8266" s="20">
        <f t="shared" si="1295"/>
        <v>12</v>
      </c>
      <c r="N8266" s="19">
        <v>4000.5</v>
      </c>
      <c r="O8266" s="4">
        <f>MATCH(N8266-1,'Supply Data'!$K$12:$K$17)+1</f>
        <v>4</v>
      </c>
      <c r="P8266">
        <f>INDEX('Supply Data'!$L$12:$L$17,'Demand Data'!O8266)</f>
        <v>50</v>
      </c>
      <c r="R8266" t="str">
        <f t="shared" si="1296"/>
        <v>10-Dec-08 Wednesday 5</v>
      </c>
    </row>
    <row r="8267" spans="4:18" x14ac:dyDescent="0.35">
      <c r="D8267" s="21">
        <f t="shared" si="1297"/>
        <v>39792.208333313298</v>
      </c>
      <c r="E8267" s="21" t="b">
        <f t="shared" si="1290"/>
        <v>0</v>
      </c>
      <c r="F8267" s="21" t="b">
        <f t="shared" si="1291"/>
        <v>0</v>
      </c>
      <c r="G8267" s="20">
        <f t="shared" si="1292"/>
        <v>1</v>
      </c>
      <c r="H8267" s="20">
        <f t="shared" si="1293"/>
        <v>24</v>
      </c>
      <c r="I8267" s="20">
        <f t="shared" si="1298"/>
        <v>6</v>
      </c>
      <c r="J8267" s="21">
        <f t="shared" si="1299"/>
        <v>39792</v>
      </c>
      <c r="K8267" s="21"/>
      <c r="L8267" s="21" t="str">
        <f t="shared" si="1294"/>
        <v>Wednesday</v>
      </c>
      <c r="M8267" s="20">
        <f t="shared" si="1295"/>
        <v>12</v>
      </c>
      <c r="N8267" s="19">
        <v>4276.5</v>
      </c>
      <c r="O8267" s="4">
        <f>MATCH(N8267-1,'Supply Data'!$K$12:$K$17)+1</f>
        <v>4</v>
      </c>
      <c r="P8267">
        <f>INDEX('Supply Data'!$L$12:$L$17,'Demand Data'!O8267)</f>
        <v>50</v>
      </c>
      <c r="R8267" t="str">
        <f t="shared" si="1296"/>
        <v>10-Dec-08 Wednesday 6</v>
      </c>
    </row>
    <row r="8268" spans="4:18" x14ac:dyDescent="0.35">
      <c r="D8268" s="21">
        <f t="shared" si="1297"/>
        <v>39792.249999979962</v>
      </c>
      <c r="E8268" s="21" t="b">
        <f t="shared" si="1290"/>
        <v>0</v>
      </c>
      <c r="F8268" s="21" t="b">
        <f t="shared" si="1291"/>
        <v>0</v>
      </c>
      <c r="G8268" s="20">
        <f t="shared" si="1292"/>
        <v>1</v>
      </c>
      <c r="H8268" s="20">
        <f t="shared" si="1293"/>
        <v>24</v>
      </c>
      <c r="I8268" s="20">
        <f t="shared" si="1298"/>
        <v>7</v>
      </c>
      <c r="J8268" s="21">
        <f t="shared" si="1299"/>
        <v>39792</v>
      </c>
      <c r="K8268" s="21"/>
      <c r="L8268" s="21" t="str">
        <f t="shared" si="1294"/>
        <v>Wednesday</v>
      </c>
      <c r="M8268" s="20">
        <f t="shared" si="1295"/>
        <v>12</v>
      </c>
      <c r="N8268" s="19">
        <v>4194</v>
      </c>
      <c r="O8268" s="4">
        <f>MATCH(N8268-1,'Supply Data'!$K$12:$K$17)+1</f>
        <v>4</v>
      </c>
      <c r="P8268">
        <f>INDEX('Supply Data'!$L$12:$L$17,'Demand Data'!O8268)</f>
        <v>50</v>
      </c>
      <c r="R8268" t="str">
        <f t="shared" si="1296"/>
        <v>10-Dec-08 Wednesday 7</v>
      </c>
    </row>
    <row r="8269" spans="4:18" x14ac:dyDescent="0.35">
      <c r="D8269" s="21">
        <f t="shared" si="1297"/>
        <v>39792.291666646626</v>
      </c>
      <c r="E8269" s="21" t="b">
        <f t="shared" si="1290"/>
        <v>0</v>
      </c>
      <c r="F8269" s="21" t="b">
        <f t="shared" si="1291"/>
        <v>0</v>
      </c>
      <c r="G8269" s="20">
        <f t="shared" si="1292"/>
        <v>1</v>
      </c>
      <c r="H8269" s="20">
        <f t="shared" si="1293"/>
        <v>24</v>
      </c>
      <c r="I8269" s="20">
        <f t="shared" si="1298"/>
        <v>8</v>
      </c>
      <c r="J8269" s="21">
        <f t="shared" si="1299"/>
        <v>39792</v>
      </c>
      <c r="K8269" s="21"/>
      <c r="L8269" s="21" t="str">
        <f t="shared" si="1294"/>
        <v>Wednesday</v>
      </c>
      <c r="M8269" s="20">
        <f t="shared" si="1295"/>
        <v>12</v>
      </c>
      <c r="N8269" s="19">
        <v>4668</v>
      </c>
      <c r="O8269" s="4">
        <f>MATCH(N8269-1,'Supply Data'!$K$12:$K$17)+1</f>
        <v>4</v>
      </c>
      <c r="P8269">
        <f>INDEX('Supply Data'!$L$12:$L$17,'Demand Data'!O8269)</f>
        <v>50</v>
      </c>
      <c r="R8269" t="str">
        <f t="shared" si="1296"/>
        <v>10-Dec-08 Wednesday 8</v>
      </c>
    </row>
    <row r="8270" spans="4:18" x14ac:dyDescent="0.35">
      <c r="D8270" s="21">
        <f t="shared" si="1297"/>
        <v>39792.33333331329</v>
      </c>
      <c r="E8270" s="21" t="b">
        <f t="shared" si="1290"/>
        <v>0</v>
      </c>
      <c r="F8270" s="21" t="b">
        <f t="shared" si="1291"/>
        <v>0</v>
      </c>
      <c r="G8270" s="20">
        <f t="shared" si="1292"/>
        <v>1</v>
      </c>
      <c r="H8270" s="20">
        <f t="shared" si="1293"/>
        <v>24</v>
      </c>
      <c r="I8270" s="20">
        <f t="shared" si="1298"/>
        <v>9</v>
      </c>
      <c r="J8270" s="21">
        <f t="shared" si="1299"/>
        <v>39792</v>
      </c>
      <c r="K8270" s="21"/>
      <c r="L8270" s="21" t="str">
        <f t="shared" si="1294"/>
        <v>Wednesday</v>
      </c>
      <c r="M8270" s="20">
        <f t="shared" si="1295"/>
        <v>12</v>
      </c>
      <c r="N8270" s="19">
        <v>5095.5</v>
      </c>
      <c r="O8270" s="4">
        <f>MATCH(N8270-1,'Supply Data'!$K$12:$K$17)+1</f>
        <v>5</v>
      </c>
      <c r="P8270">
        <f>INDEX('Supply Data'!$L$12:$L$17,'Demand Data'!O8270)</f>
        <v>75</v>
      </c>
      <c r="R8270" t="str">
        <f t="shared" si="1296"/>
        <v>10-Dec-08 Wednesday 9</v>
      </c>
    </row>
    <row r="8271" spans="4:18" x14ac:dyDescent="0.35">
      <c r="D8271" s="21">
        <f t="shared" si="1297"/>
        <v>39792.374999979955</v>
      </c>
      <c r="E8271" s="21" t="b">
        <f t="shared" si="1290"/>
        <v>0</v>
      </c>
      <c r="F8271" s="21" t="b">
        <f t="shared" si="1291"/>
        <v>0</v>
      </c>
      <c r="G8271" s="20">
        <f t="shared" si="1292"/>
        <v>1</v>
      </c>
      <c r="H8271" s="20">
        <f t="shared" si="1293"/>
        <v>24</v>
      </c>
      <c r="I8271" s="20">
        <f t="shared" si="1298"/>
        <v>10</v>
      </c>
      <c r="J8271" s="21">
        <f t="shared" si="1299"/>
        <v>39792</v>
      </c>
      <c r="K8271" s="21"/>
      <c r="L8271" s="21" t="str">
        <f t="shared" si="1294"/>
        <v>Wednesday</v>
      </c>
      <c r="M8271" s="20">
        <f t="shared" si="1295"/>
        <v>12</v>
      </c>
      <c r="N8271" s="19">
        <v>5502</v>
      </c>
      <c r="O8271" s="4">
        <f>MATCH(N8271-1,'Supply Data'!$K$12:$K$17)+1</f>
        <v>5</v>
      </c>
      <c r="P8271">
        <f>INDEX('Supply Data'!$L$12:$L$17,'Demand Data'!O8271)</f>
        <v>75</v>
      </c>
      <c r="R8271" t="str">
        <f t="shared" si="1296"/>
        <v>10-Dec-08 Wednesday 10</v>
      </c>
    </row>
    <row r="8272" spans="4:18" x14ac:dyDescent="0.35">
      <c r="D8272" s="21">
        <f t="shared" si="1297"/>
        <v>39792.416666646619</v>
      </c>
      <c r="E8272" s="21" t="b">
        <f t="shared" si="1290"/>
        <v>0</v>
      </c>
      <c r="F8272" s="21" t="b">
        <f t="shared" si="1291"/>
        <v>0</v>
      </c>
      <c r="G8272" s="20">
        <f t="shared" si="1292"/>
        <v>1</v>
      </c>
      <c r="H8272" s="20">
        <f t="shared" si="1293"/>
        <v>24</v>
      </c>
      <c r="I8272" s="20">
        <f t="shared" si="1298"/>
        <v>11</v>
      </c>
      <c r="J8272" s="21">
        <f t="shared" si="1299"/>
        <v>39792</v>
      </c>
      <c r="K8272" s="21"/>
      <c r="L8272" s="21" t="str">
        <f t="shared" si="1294"/>
        <v>Wednesday</v>
      </c>
      <c r="M8272" s="20">
        <f t="shared" si="1295"/>
        <v>12</v>
      </c>
      <c r="N8272" s="19">
        <v>5742</v>
      </c>
      <c r="O8272" s="4">
        <f>MATCH(N8272-1,'Supply Data'!$K$12:$K$17)+1</f>
        <v>5</v>
      </c>
      <c r="P8272">
        <f>INDEX('Supply Data'!$L$12:$L$17,'Demand Data'!O8272)</f>
        <v>75</v>
      </c>
      <c r="R8272" t="str">
        <f t="shared" si="1296"/>
        <v>10-Dec-08 Wednesday 11</v>
      </c>
    </row>
    <row r="8273" spans="4:18" x14ac:dyDescent="0.35">
      <c r="D8273" s="21">
        <f t="shared" si="1297"/>
        <v>39792.458333313283</v>
      </c>
      <c r="E8273" s="21" t="b">
        <f t="shared" si="1290"/>
        <v>0</v>
      </c>
      <c r="F8273" s="21" t="b">
        <f t="shared" si="1291"/>
        <v>0</v>
      </c>
      <c r="G8273" s="20">
        <f t="shared" si="1292"/>
        <v>1</v>
      </c>
      <c r="H8273" s="20">
        <f t="shared" si="1293"/>
        <v>24</v>
      </c>
      <c r="I8273" s="20">
        <f t="shared" si="1298"/>
        <v>12</v>
      </c>
      <c r="J8273" s="21">
        <f t="shared" si="1299"/>
        <v>39792</v>
      </c>
      <c r="K8273" s="21"/>
      <c r="L8273" s="21" t="str">
        <f t="shared" si="1294"/>
        <v>Wednesday</v>
      </c>
      <c r="M8273" s="20">
        <f t="shared" si="1295"/>
        <v>12</v>
      </c>
      <c r="N8273" s="19">
        <v>5535</v>
      </c>
      <c r="O8273" s="4">
        <f>MATCH(N8273-1,'Supply Data'!$K$12:$K$17)+1</f>
        <v>5</v>
      </c>
      <c r="P8273">
        <f>INDEX('Supply Data'!$L$12:$L$17,'Demand Data'!O8273)</f>
        <v>75</v>
      </c>
      <c r="R8273" t="str">
        <f t="shared" si="1296"/>
        <v>10-Dec-08 Wednesday 12</v>
      </c>
    </row>
    <row r="8274" spans="4:18" x14ac:dyDescent="0.35">
      <c r="D8274" s="21">
        <f t="shared" si="1297"/>
        <v>39792.499999979947</v>
      </c>
      <c r="E8274" s="21" t="b">
        <f t="shared" si="1290"/>
        <v>0</v>
      </c>
      <c r="F8274" s="21" t="b">
        <f t="shared" si="1291"/>
        <v>0</v>
      </c>
      <c r="G8274" s="20">
        <f t="shared" si="1292"/>
        <v>1</v>
      </c>
      <c r="H8274" s="20">
        <f t="shared" si="1293"/>
        <v>24</v>
      </c>
      <c r="I8274" s="20">
        <f t="shared" si="1298"/>
        <v>13</v>
      </c>
      <c r="J8274" s="21">
        <f t="shared" si="1299"/>
        <v>39792</v>
      </c>
      <c r="K8274" s="21"/>
      <c r="L8274" s="21" t="str">
        <f t="shared" si="1294"/>
        <v>Wednesday</v>
      </c>
      <c r="M8274" s="20">
        <f t="shared" si="1295"/>
        <v>12</v>
      </c>
      <c r="N8274" s="19">
        <v>5512.5</v>
      </c>
      <c r="O8274" s="4">
        <f>MATCH(N8274-1,'Supply Data'!$K$12:$K$17)+1</f>
        <v>5</v>
      </c>
      <c r="P8274">
        <f>INDEX('Supply Data'!$L$12:$L$17,'Demand Data'!O8274)</f>
        <v>75</v>
      </c>
      <c r="R8274" t="str">
        <f t="shared" si="1296"/>
        <v>10-Dec-08 Wednesday 13</v>
      </c>
    </row>
    <row r="8275" spans="4:18" x14ac:dyDescent="0.35">
      <c r="D8275" s="21">
        <f t="shared" si="1297"/>
        <v>39792.541666646612</v>
      </c>
      <c r="E8275" s="21" t="b">
        <f t="shared" si="1290"/>
        <v>0</v>
      </c>
      <c r="F8275" s="21" t="b">
        <f t="shared" si="1291"/>
        <v>0</v>
      </c>
      <c r="G8275" s="20">
        <f t="shared" si="1292"/>
        <v>1</v>
      </c>
      <c r="H8275" s="20">
        <f t="shared" si="1293"/>
        <v>24</v>
      </c>
      <c r="I8275" s="20">
        <f t="shared" si="1298"/>
        <v>14</v>
      </c>
      <c r="J8275" s="21">
        <f t="shared" si="1299"/>
        <v>39792</v>
      </c>
      <c r="K8275" s="21"/>
      <c r="L8275" s="21" t="str">
        <f t="shared" si="1294"/>
        <v>Wednesday</v>
      </c>
      <c r="M8275" s="20">
        <f t="shared" si="1295"/>
        <v>12</v>
      </c>
      <c r="N8275" s="19">
        <v>5640</v>
      </c>
      <c r="O8275" s="4">
        <f>MATCH(N8275-1,'Supply Data'!$K$12:$K$17)+1</f>
        <v>5</v>
      </c>
      <c r="P8275">
        <f>INDEX('Supply Data'!$L$12:$L$17,'Demand Data'!O8275)</f>
        <v>75</v>
      </c>
      <c r="R8275" t="str">
        <f t="shared" si="1296"/>
        <v>10-Dec-08 Wednesday 14</v>
      </c>
    </row>
    <row r="8276" spans="4:18" x14ac:dyDescent="0.35">
      <c r="D8276" s="21">
        <f t="shared" si="1297"/>
        <v>39792.583333313276</v>
      </c>
      <c r="E8276" s="21" t="b">
        <f t="shared" si="1290"/>
        <v>0</v>
      </c>
      <c r="F8276" s="21" t="b">
        <f t="shared" si="1291"/>
        <v>0</v>
      </c>
      <c r="G8276" s="20">
        <f t="shared" si="1292"/>
        <v>1</v>
      </c>
      <c r="H8276" s="20">
        <f t="shared" si="1293"/>
        <v>24</v>
      </c>
      <c r="I8276" s="20">
        <f t="shared" si="1298"/>
        <v>15</v>
      </c>
      <c r="J8276" s="21">
        <f t="shared" si="1299"/>
        <v>39792</v>
      </c>
      <c r="K8276" s="21"/>
      <c r="L8276" s="21" t="str">
        <f t="shared" si="1294"/>
        <v>Wednesday</v>
      </c>
      <c r="M8276" s="20">
        <f t="shared" si="1295"/>
        <v>12</v>
      </c>
      <c r="N8276" s="19">
        <v>5586</v>
      </c>
      <c r="O8276" s="4">
        <f>MATCH(N8276-1,'Supply Data'!$K$12:$K$17)+1</f>
        <v>5</v>
      </c>
      <c r="P8276">
        <f>INDEX('Supply Data'!$L$12:$L$17,'Demand Data'!O8276)</f>
        <v>75</v>
      </c>
      <c r="R8276" t="str">
        <f t="shared" si="1296"/>
        <v>10-Dec-08 Wednesday 15</v>
      </c>
    </row>
    <row r="8277" spans="4:18" x14ac:dyDescent="0.35">
      <c r="D8277" s="21">
        <f t="shared" si="1297"/>
        <v>39792.62499997994</v>
      </c>
      <c r="E8277" s="21" t="b">
        <f t="shared" si="1290"/>
        <v>0</v>
      </c>
      <c r="F8277" s="21" t="b">
        <f t="shared" si="1291"/>
        <v>0</v>
      </c>
      <c r="G8277" s="20">
        <f t="shared" si="1292"/>
        <v>1</v>
      </c>
      <c r="H8277" s="20">
        <f t="shared" si="1293"/>
        <v>24</v>
      </c>
      <c r="I8277" s="20">
        <f t="shared" si="1298"/>
        <v>16</v>
      </c>
      <c r="J8277" s="21">
        <f t="shared" si="1299"/>
        <v>39792</v>
      </c>
      <c r="K8277" s="21"/>
      <c r="L8277" s="21" t="str">
        <f t="shared" si="1294"/>
        <v>Wednesday</v>
      </c>
      <c r="M8277" s="20">
        <f t="shared" si="1295"/>
        <v>12</v>
      </c>
      <c r="N8277" s="19">
        <v>5508</v>
      </c>
      <c r="O8277" s="4">
        <f>MATCH(N8277-1,'Supply Data'!$K$12:$K$17)+1</f>
        <v>5</v>
      </c>
      <c r="P8277">
        <f>INDEX('Supply Data'!$L$12:$L$17,'Demand Data'!O8277)</f>
        <v>75</v>
      </c>
      <c r="R8277" t="str">
        <f t="shared" si="1296"/>
        <v>10-Dec-08 Wednesday 16</v>
      </c>
    </row>
    <row r="8278" spans="4:18" x14ac:dyDescent="0.35">
      <c r="D8278" s="21">
        <f t="shared" si="1297"/>
        <v>39792.666666646604</v>
      </c>
      <c r="E8278" s="21" t="b">
        <f t="shared" si="1290"/>
        <v>0</v>
      </c>
      <c r="F8278" s="21" t="b">
        <f t="shared" si="1291"/>
        <v>0</v>
      </c>
      <c r="G8278" s="20">
        <f t="shared" si="1292"/>
        <v>1</v>
      </c>
      <c r="H8278" s="20">
        <f t="shared" si="1293"/>
        <v>24</v>
      </c>
      <c r="I8278" s="20">
        <f t="shared" si="1298"/>
        <v>17</v>
      </c>
      <c r="J8278" s="21">
        <f t="shared" si="1299"/>
        <v>39792</v>
      </c>
      <c r="K8278" s="21"/>
      <c r="L8278" s="21" t="str">
        <f t="shared" si="1294"/>
        <v>Wednesday</v>
      </c>
      <c r="M8278" s="20">
        <f t="shared" si="1295"/>
        <v>12</v>
      </c>
      <c r="N8278" s="19">
        <v>5443.5</v>
      </c>
      <c r="O8278" s="4">
        <f>MATCH(N8278-1,'Supply Data'!$K$12:$K$17)+1</f>
        <v>5</v>
      </c>
      <c r="P8278">
        <f>INDEX('Supply Data'!$L$12:$L$17,'Demand Data'!O8278)</f>
        <v>75</v>
      </c>
      <c r="R8278" t="str">
        <f t="shared" si="1296"/>
        <v>10-Dec-08 Wednesday 17</v>
      </c>
    </row>
    <row r="8279" spans="4:18" x14ac:dyDescent="0.35">
      <c r="D8279" s="21">
        <f t="shared" si="1297"/>
        <v>39792.708333313269</v>
      </c>
      <c r="E8279" s="21" t="b">
        <f t="shared" si="1290"/>
        <v>0</v>
      </c>
      <c r="F8279" s="21" t="b">
        <f t="shared" si="1291"/>
        <v>0</v>
      </c>
      <c r="G8279" s="20">
        <f t="shared" si="1292"/>
        <v>1</v>
      </c>
      <c r="H8279" s="20">
        <f t="shared" si="1293"/>
        <v>24</v>
      </c>
      <c r="I8279" s="20">
        <f t="shared" si="1298"/>
        <v>18</v>
      </c>
      <c r="J8279" s="21">
        <f t="shared" si="1299"/>
        <v>39792</v>
      </c>
      <c r="K8279" s="21"/>
      <c r="L8279" s="21" t="str">
        <f t="shared" si="1294"/>
        <v>Wednesday</v>
      </c>
      <c r="M8279" s="20">
        <f t="shared" si="1295"/>
        <v>12</v>
      </c>
      <c r="N8279" s="19">
        <v>6219</v>
      </c>
      <c r="O8279" s="4">
        <f>MATCH(N8279-1,'Supply Data'!$K$12:$K$17)+1</f>
        <v>5</v>
      </c>
      <c r="P8279">
        <f>INDEX('Supply Data'!$L$12:$L$17,'Demand Data'!O8279)</f>
        <v>75</v>
      </c>
      <c r="R8279" t="str">
        <f t="shared" si="1296"/>
        <v>10-Dec-08 Wednesday 18</v>
      </c>
    </row>
    <row r="8280" spans="4:18" x14ac:dyDescent="0.35">
      <c r="D8280" s="21">
        <f t="shared" si="1297"/>
        <v>39792.749999979933</v>
      </c>
      <c r="E8280" s="21" t="b">
        <f t="shared" si="1290"/>
        <v>0</v>
      </c>
      <c r="F8280" s="21" t="b">
        <f t="shared" si="1291"/>
        <v>0</v>
      </c>
      <c r="G8280" s="20">
        <f t="shared" si="1292"/>
        <v>1</v>
      </c>
      <c r="H8280" s="20">
        <f t="shared" si="1293"/>
        <v>24</v>
      </c>
      <c r="I8280" s="20">
        <f t="shared" si="1298"/>
        <v>19</v>
      </c>
      <c r="J8280" s="21">
        <f t="shared" si="1299"/>
        <v>39792</v>
      </c>
      <c r="K8280" s="21"/>
      <c r="L8280" s="21" t="str">
        <f t="shared" si="1294"/>
        <v>Wednesday</v>
      </c>
      <c r="M8280" s="20">
        <f t="shared" si="1295"/>
        <v>12</v>
      </c>
      <c r="N8280" s="19">
        <v>6094.5</v>
      </c>
      <c r="O8280" s="4">
        <f>MATCH(N8280-1,'Supply Data'!$K$12:$K$17)+1</f>
        <v>5</v>
      </c>
      <c r="P8280">
        <f>INDEX('Supply Data'!$L$12:$L$17,'Demand Data'!O8280)</f>
        <v>75</v>
      </c>
      <c r="R8280" t="str">
        <f t="shared" si="1296"/>
        <v>10-Dec-08 Wednesday 19</v>
      </c>
    </row>
    <row r="8281" spans="4:18" x14ac:dyDescent="0.35">
      <c r="D8281" s="21">
        <f t="shared" si="1297"/>
        <v>39792.791666646597</v>
      </c>
      <c r="E8281" s="21" t="b">
        <f t="shared" si="1290"/>
        <v>0</v>
      </c>
      <c r="F8281" s="21" t="b">
        <f t="shared" si="1291"/>
        <v>0</v>
      </c>
      <c r="G8281" s="20">
        <f t="shared" si="1292"/>
        <v>1</v>
      </c>
      <c r="H8281" s="20">
        <f t="shared" si="1293"/>
        <v>24</v>
      </c>
      <c r="I8281" s="20">
        <f t="shared" si="1298"/>
        <v>20</v>
      </c>
      <c r="J8281" s="21">
        <f t="shared" si="1299"/>
        <v>39792</v>
      </c>
      <c r="K8281" s="21"/>
      <c r="L8281" s="21" t="str">
        <f t="shared" si="1294"/>
        <v>Wednesday</v>
      </c>
      <c r="M8281" s="20">
        <f t="shared" si="1295"/>
        <v>12</v>
      </c>
      <c r="N8281" s="19">
        <v>5947.5</v>
      </c>
      <c r="O8281" s="4">
        <f>MATCH(N8281-1,'Supply Data'!$K$12:$K$17)+1</f>
        <v>5</v>
      </c>
      <c r="P8281">
        <f>INDEX('Supply Data'!$L$12:$L$17,'Demand Data'!O8281)</f>
        <v>75</v>
      </c>
      <c r="R8281" t="str">
        <f t="shared" si="1296"/>
        <v>10-Dec-08 Wednesday 20</v>
      </c>
    </row>
    <row r="8282" spans="4:18" x14ac:dyDescent="0.35">
      <c r="D8282" s="21">
        <f t="shared" si="1297"/>
        <v>39792.833333313261</v>
      </c>
      <c r="E8282" s="21" t="b">
        <f t="shared" si="1290"/>
        <v>0</v>
      </c>
      <c r="F8282" s="21" t="b">
        <f t="shared" si="1291"/>
        <v>0</v>
      </c>
      <c r="G8282" s="20">
        <f t="shared" si="1292"/>
        <v>1</v>
      </c>
      <c r="H8282" s="20">
        <f t="shared" si="1293"/>
        <v>24</v>
      </c>
      <c r="I8282" s="20">
        <f t="shared" si="1298"/>
        <v>21</v>
      </c>
      <c r="J8282" s="21">
        <f t="shared" si="1299"/>
        <v>39792</v>
      </c>
      <c r="K8282" s="21"/>
      <c r="L8282" s="21" t="str">
        <f t="shared" si="1294"/>
        <v>Wednesday</v>
      </c>
      <c r="M8282" s="20">
        <f t="shared" si="1295"/>
        <v>12</v>
      </c>
      <c r="N8282" s="19">
        <v>5596.5</v>
      </c>
      <c r="O8282" s="4">
        <f>MATCH(N8282-1,'Supply Data'!$K$12:$K$17)+1</f>
        <v>5</v>
      </c>
      <c r="P8282">
        <f>INDEX('Supply Data'!$L$12:$L$17,'Demand Data'!O8282)</f>
        <v>75</v>
      </c>
      <c r="R8282" t="str">
        <f t="shared" si="1296"/>
        <v>10-Dec-08 Wednesday 21</v>
      </c>
    </row>
    <row r="8283" spans="4:18" x14ac:dyDescent="0.35">
      <c r="D8283" s="21">
        <f t="shared" si="1297"/>
        <v>39792.874999979926</v>
      </c>
      <c r="E8283" s="21" t="b">
        <f t="shared" si="1290"/>
        <v>0</v>
      </c>
      <c r="F8283" s="21" t="b">
        <f t="shared" si="1291"/>
        <v>0</v>
      </c>
      <c r="G8283" s="20">
        <f t="shared" si="1292"/>
        <v>1</v>
      </c>
      <c r="H8283" s="20">
        <f t="shared" si="1293"/>
        <v>24</v>
      </c>
      <c r="I8283" s="20">
        <f t="shared" si="1298"/>
        <v>22</v>
      </c>
      <c r="J8283" s="21">
        <f t="shared" si="1299"/>
        <v>39792</v>
      </c>
      <c r="K8283" s="21"/>
      <c r="L8283" s="21" t="str">
        <f t="shared" si="1294"/>
        <v>Wednesday</v>
      </c>
      <c r="M8283" s="20">
        <f t="shared" si="1295"/>
        <v>12</v>
      </c>
      <c r="N8283" s="19">
        <v>5094</v>
      </c>
      <c r="O8283" s="4">
        <f>MATCH(N8283-1,'Supply Data'!$K$12:$K$17)+1</f>
        <v>5</v>
      </c>
      <c r="P8283">
        <f>INDEX('Supply Data'!$L$12:$L$17,'Demand Data'!O8283)</f>
        <v>75</v>
      </c>
      <c r="R8283" t="str">
        <f t="shared" si="1296"/>
        <v>10-Dec-08 Wednesday 22</v>
      </c>
    </row>
    <row r="8284" spans="4:18" x14ac:dyDescent="0.35">
      <c r="D8284" s="21">
        <f t="shared" si="1297"/>
        <v>39792.91666664659</v>
      </c>
      <c r="E8284" s="21" t="b">
        <f t="shared" si="1290"/>
        <v>0</v>
      </c>
      <c r="F8284" s="21" t="b">
        <f t="shared" si="1291"/>
        <v>0</v>
      </c>
      <c r="G8284" s="20">
        <f t="shared" si="1292"/>
        <v>1</v>
      </c>
      <c r="H8284" s="20">
        <f t="shared" si="1293"/>
        <v>24</v>
      </c>
      <c r="I8284" s="20">
        <f t="shared" si="1298"/>
        <v>23</v>
      </c>
      <c r="J8284" s="21">
        <f t="shared" si="1299"/>
        <v>39792</v>
      </c>
      <c r="K8284" s="21"/>
      <c r="L8284" s="21" t="str">
        <f t="shared" si="1294"/>
        <v>Wednesday</v>
      </c>
      <c r="M8284" s="20">
        <f t="shared" si="1295"/>
        <v>12</v>
      </c>
      <c r="N8284" s="19">
        <v>4516.5</v>
      </c>
      <c r="O8284" s="4">
        <f>MATCH(N8284-1,'Supply Data'!$K$12:$K$17)+1</f>
        <v>4</v>
      </c>
      <c r="P8284">
        <f>INDEX('Supply Data'!$L$12:$L$17,'Demand Data'!O8284)</f>
        <v>50</v>
      </c>
      <c r="R8284" t="str">
        <f t="shared" si="1296"/>
        <v>10-Dec-08 Wednesday 23</v>
      </c>
    </row>
    <row r="8285" spans="4:18" x14ac:dyDescent="0.35">
      <c r="D8285" s="21">
        <f t="shared" si="1297"/>
        <v>39792.958333313254</v>
      </c>
      <c r="E8285" s="21" t="b">
        <f t="shared" si="1290"/>
        <v>0</v>
      </c>
      <c r="F8285" s="21" t="b">
        <f t="shared" si="1291"/>
        <v>0</v>
      </c>
      <c r="G8285" s="20">
        <f t="shared" si="1292"/>
        <v>1</v>
      </c>
      <c r="H8285" s="20">
        <f t="shared" si="1293"/>
        <v>24</v>
      </c>
      <c r="I8285" s="20">
        <f t="shared" si="1298"/>
        <v>24</v>
      </c>
      <c r="J8285" s="21">
        <f t="shared" si="1299"/>
        <v>39792</v>
      </c>
      <c r="K8285" s="21"/>
      <c r="L8285" s="21" t="str">
        <f t="shared" si="1294"/>
        <v>Wednesday</v>
      </c>
      <c r="M8285" s="20">
        <f t="shared" si="1295"/>
        <v>12</v>
      </c>
      <c r="N8285" s="19">
        <v>4203</v>
      </c>
      <c r="O8285" s="4">
        <f>MATCH(N8285-1,'Supply Data'!$K$12:$K$17)+1</f>
        <v>4</v>
      </c>
      <c r="P8285">
        <f>INDEX('Supply Data'!$L$12:$L$17,'Demand Data'!O8285)</f>
        <v>50</v>
      </c>
      <c r="R8285" t="str">
        <f t="shared" si="1296"/>
        <v>10-Dec-08 Wednesday 24</v>
      </c>
    </row>
    <row r="8286" spans="4:18" x14ac:dyDescent="0.35">
      <c r="D8286" s="21">
        <f t="shared" si="1297"/>
        <v>39792.999999979918</v>
      </c>
      <c r="E8286" s="21" t="b">
        <f t="shared" si="1290"/>
        <v>0</v>
      </c>
      <c r="F8286" s="21" t="b">
        <f t="shared" si="1291"/>
        <v>0</v>
      </c>
      <c r="G8286" s="20">
        <f t="shared" si="1292"/>
        <v>1</v>
      </c>
      <c r="H8286" s="20">
        <f t="shared" si="1293"/>
        <v>24</v>
      </c>
      <c r="I8286" s="20">
        <f t="shared" si="1298"/>
        <v>1</v>
      </c>
      <c r="J8286" s="21">
        <f t="shared" si="1299"/>
        <v>39793</v>
      </c>
      <c r="K8286" s="21"/>
      <c r="L8286" s="21" t="str">
        <f t="shared" si="1294"/>
        <v>Thursday</v>
      </c>
      <c r="M8286" s="20">
        <f t="shared" si="1295"/>
        <v>12</v>
      </c>
      <c r="N8286" s="19">
        <v>4051.5</v>
      </c>
      <c r="O8286" s="4">
        <f>MATCH(N8286-1,'Supply Data'!$K$12:$K$17)+1</f>
        <v>4</v>
      </c>
      <c r="P8286">
        <f>INDEX('Supply Data'!$L$12:$L$17,'Demand Data'!O8286)</f>
        <v>50</v>
      </c>
      <c r="R8286" t="str">
        <f t="shared" si="1296"/>
        <v>11-Dec-08 Thursday 1</v>
      </c>
    </row>
    <row r="8287" spans="4:18" x14ac:dyDescent="0.35">
      <c r="D8287" s="21">
        <f t="shared" si="1297"/>
        <v>39793.041666646583</v>
      </c>
      <c r="E8287" s="21" t="b">
        <f t="shared" si="1290"/>
        <v>0</v>
      </c>
      <c r="F8287" s="21" t="b">
        <f t="shared" si="1291"/>
        <v>0</v>
      </c>
      <c r="G8287" s="20">
        <f t="shared" si="1292"/>
        <v>1</v>
      </c>
      <c r="H8287" s="20">
        <f t="shared" si="1293"/>
        <v>24</v>
      </c>
      <c r="I8287" s="20">
        <f t="shared" si="1298"/>
        <v>2</v>
      </c>
      <c r="J8287" s="21">
        <f t="shared" si="1299"/>
        <v>39793</v>
      </c>
      <c r="K8287" s="21"/>
      <c r="L8287" s="21" t="str">
        <f t="shared" si="1294"/>
        <v>Thursday</v>
      </c>
      <c r="M8287" s="20">
        <f t="shared" si="1295"/>
        <v>12</v>
      </c>
      <c r="N8287" s="19">
        <v>3976.5</v>
      </c>
      <c r="O8287" s="4">
        <f>MATCH(N8287-1,'Supply Data'!$K$12:$K$17)+1</f>
        <v>4</v>
      </c>
      <c r="P8287">
        <f>INDEX('Supply Data'!$L$12:$L$17,'Demand Data'!O8287)</f>
        <v>50</v>
      </c>
      <c r="R8287" t="str">
        <f t="shared" si="1296"/>
        <v>11-Dec-08 Thursday 2</v>
      </c>
    </row>
    <row r="8288" spans="4:18" x14ac:dyDescent="0.35">
      <c r="D8288" s="21">
        <f t="shared" si="1297"/>
        <v>39793.083333313247</v>
      </c>
      <c r="E8288" s="21" t="b">
        <f t="shared" si="1290"/>
        <v>0</v>
      </c>
      <c r="F8288" s="21" t="b">
        <f t="shared" si="1291"/>
        <v>0</v>
      </c>
      <c r="G8288" s="20">
        <f t="shared" si="1292"/>
        <v>1</v>
      </c>
      <c r="H8288" s="20">
        <f t="shared" si="1293"/>
        <v>24</v>
      </c>
      <c r="I8288" s="20">
        <f t="shared" si="1298"/>
        <v>3</v>
      </c>
      <c r="J8288" s="21">
        <f t="shared" si="1299"/>
        <v>39793</v>
      </c>
      <c r="K8288" s="21"/>
      <c r="L8288" s="21" t="str">
        <f t="shared" si="1294"/>
        <v>Thursday</v>
      </c>
      <c r="M8288" s="20">
        <f t="shared" si="1295"/>
        <v>12</v>
      </c>
      <c r="N8288" s="19">
        <v>3883.5</v>
      </c>
      <c r="O8288" s="4">
        <f>MATCH(N8288-1,'Supply Data'!$K$12:$K$17)+1</f>
        <v>4</v>
      </c>
      <c r="P8288">
        <f>INDEX('Supply Data'!$L$12:$L$17,'Demand Data'!O8288)</f>
        <v>50</v>
      </c>
      <c r="R8288" t="str">
        <f t="shared" si="1296"/>
        <v>11-Dec-08 Thursday 3</v>
      </c>
    </row>
    <row r="8289" spans="4:18" x14ac:dyDescent="0.35">
      <c r="D8289" s="21">
        <f t="shared" si="1297"/>
        <v>39793.124999979911</v>
      </c>
      <c r="E8289" s="21" t="b">
        <f t="shared" si="1290"/>
        <v>0</v>
      </c>
      <c r="F8289" s="21" t="b">
        <f t="shared" si="1291"/>
        <v>0</v>
      </c>
      <c r="G8289" s="20">
        <f t="shared" si="1292"/>
        <v>1</v>
      </c>
      <c r="H8289" s="20">
        <f t="shared" si="1293"/>
        <v>24</v>
      </c>
      <c r="I8289" s="20">
        <f t="shared" si="1298"/>
        <v>4</v>
      </c>
      <c r="J8289" s="21">
        <f t="shared" si="1299"/>
        <v>39793</v>
      </c>
      <c r="K8289" s="21"/>
      <c r="L8289" s="21" t="str">
        <f t="shared" si="1294"/>
        <v>Thursday</v>
      </c>
      <c r="M8289" s="20">
        <f t="shared" si="1295"/>
        <v>12</v>
      </c>
      <c r="N8289" s="19">
        <v>3853.5</v>
      </c>
      <c r="O8289" s="4">
        <f>MATCH(N8289-1,'Supply Data'!$K$12:$K$17)+1</f>
        <v>4</v>
      </c>
      <c r="P8289">
        <f>INDEX('Supply Data'!$L$12:$L$17,'Demand Data'!O8289)</f>
        <v>50</v>
      </c>
      <c r="R8289" t="str">
        <f t="shared" si="1296"/>
        <v>11-Dec-08 Thursday 4</v>
      </c>
    </row>
    <row r="8290" spans="4:18" x14ac:dyDescent="0.35">
      <c r="D8290" s="21">
        <f t="shared" si="1297"/>
        <v>39793.166666646575</v>
      </c>
      <c r="E8290" s="21" t="b">
        <f t="shared" si="1290"/>
        <v>0</v>
      </c>
      <c r="F8290" s="21" t="b">
        <f t="shared" si="1291"/>
        <v>0</v>
      </c>
      <c r="G8290" s="20">
        <f t="shared" si="1292"/>
        <v>1</v>
      </c>
      <c r="H8290" s="20">
        <f t="shared" si="1293"/>
        <v>24</v>
      </c>
      <c r="I8290" s="20">
        <f t="shared" si="1298"/>
        <v>5</v>
      </c>
      <c r="J8290" s="21">
        <f t="shared" si="1299"/>
        <v>39793</v>
      </c>
      <c r="K8290" s="21"/>
      <c r="L8290" s="21" t="str">
        <f t="shared" si="1294"/>
        <v>Thursday</v>
      </c>
      <c r="M8290" s="20">
        <f t="shared" si="1295"/>
        <v>12</v>
      </c>
      <c r="N8290" s="19">
        <v>4011</v>
      </c>
      <c r="O8290" s="4">
        <f>MATCH(N8290-1,'Supply Data'!$K$12:$K$17)+1</f>
        <v>4</v>
      </c>
      <c r="P8290">
        <f>INDEX('Supply Data'!$L$12:$L$17,'Demand Data'!O8290)</f>
        <v>50</v>
      </c>
      <c r="R8290" t="str">
        <f t="shared" si="1296"/>
        <v>11-Dec-08 Thursday 5</v>
      </c>
    </row>
    <row r="8291" spans="4:18" x14ac:dyDescent="0.35">
      <c r="D8291" s="21">
        <f t="shared" si="1297"/>
        <v>39793.20833331324</v>
      </c>
      <c r="E8291" s="21" t="b">
        <f t="shared" si="1290"/>
        <v>0</v>
      </c>
      <c r="F8291" s="21" t="b">
        <f t="shared" si="1291"/>
        <v>0</v>
      </c>
      <c r="G8291" s="20">
        <f t="shared" si="1292"/>
        <v>1</v>
      </c>
      <c r="H8291" s="20">
        <f t="shared" si="1293"/>
        <v>24</v>
      </c>
      <c r="I8291" s="20">
        <f t="shared" si="1298"/>
        <v>6</v>
      </c>
      <c r="J8291" s="21">
        <f t="shared" si="1299"/>
        <v>39793</v>
      </c>
      <c r="K8291" s="21"/>
      <c r="L8291" s="21" t="str">
        <f t="shared" si="1294"/>
        <v>Thursday</v>
      </c>
      <c r="M8291" s="20">
        <f t="shared" si="1295"/>
        <v>12</v>
      </c>
      <c r="N8291" s="19">
        <v>4249.5</v>
      </c>
      <c r="O8291" s="4">
        <f>MATCH(N8291-1,'Supply Data'!$K$12:$K$17)+1</f>
        <v>4</v>
      </c>
      <c r="P8291">
        <f>INDEX('Supply Data'!$L$12:$L$17,'Demand Data'!O8291)</f>
        <v>50</v>
      </c>
      <c r="R8291" t="str">
        <f t="shared" si="1296"/>
        <v>11-Dec-08 Thursday 6</v>
      </c>
    </row>
    <row r="8292" spans="4:18" x14ac:dyDescent="0.35">
      <c r="D8292" s="21">
        <f t="shared" si="1297"/>
        <v>39793.249999979904</v>
      </c>
      <c r="E8292" s="21" t="b">
        <f t="shared" si="1290"/>
        <v>0</v>
      </c>
      <c r="F8292" s="21" t="b">
        <f t="shared" si="1291"/>
        <v>0</v>
      </c>
      <c r="G8292" s="20">
        <f t="shared" si="1292"/>
        <v>1</v>
      </c>
      <c r="H8292" s="20">
        <f t="shared" si="1293"/>
        <v>24</v>
      </c>
      <c r="I8292" s="20">
        <f t="shared" si="1298"/>
        <v>7</v>
      </c>
      <c r="J8292" s="21">
        <f t="shared" si="1299"/>
        <v>39793</v>
      </c>
      <c r="K8292" s="21"/>
      <c r="L8292" s="21" t="str">
        <f t="shared" si="1294"/>
        <v>Thursday</v>
      </c>
      <c r="M8292" s="20">
        <f t="shared" si="1295"/>
        <v>12</v>
      </c>
      <c r="N8292" s="19">
        <v>4171.5</v>
      </c>
      <c r="O8292" s="4">
        <f>MATCH(N8292-1,'Supply Data'!$K$12:$K$17)+1</f>
        <v>4</v>
      </c>
      <c r="P8292">
        <f>INDEX('Supply Data'!$L$12:$L$17,'Demand Data'!O8292)</f>
        <v>50</v>
      </c>
      <c r="R8292" t="str">
        <f t="shared" si="1296"/>
        <v>11-Dec-08 Thursday 7</v>
      </c>
    </row>
    <row r="8293" spans="4:18" x14ac:dyDescent="0.35">
      <c r="D8293" s="21">
        <f t="shared" si="1297"/>
        <v>39793.291666646568</v>
      </c>
      <c r="E8293" s="21" t="b">
        <f t="shared" si="1290"/>
        <v>0</v>
      </c>
      <c r="F8293" s="21" t="b">
        <f t="shared" si="1291"/>
        <v>0</v>
      </c>
      <c r="G8293" s="20">
        <f t="shared" si="1292"/>
        <v>1</v>
      </c>
      <c r="H8293" s="20">
        <f t="shared" si="1293"/>
        <v>24</v>
      </c>
      <c r="I8293" s="20">
        <f t="shared" si="1298"/>
        <v>8</v>
      </c>
      <c r="J8293" s="21">
        <f t="shared" si="1299"/>
        <v>39793</v>
      </c>
      <c r="K8293" s="21"/>
      <c r="L8293" s="21" t="str">
        <f t="shared" si="1294"/>
        <v>Thursday</v>
      </c>
      <c r="M8293" s="20">
        <f t="shared" si="1295"/>
        <v>12</v>
      </c>
      <c r="N8293" s="19">
        <v>4773</v>
      </c>
      <c r="O8293" s="4">
        <f>MATCH(N8293-1,'Supply Data'!$K$12:$K$17)+1</f>
        <v>4</v>
      </c>
      <c r="P8293">
        <f>INDEX('Supply Data'!$L$12:$L$17,'Demand Data'!O8293)</f>
        <v>50</v>
      </c>
      <c r="R8293" t="str">
        <f t="shared" si="1296"/>
        <v>11-Dec-08 Thursday 8</v>
      </c>
    </row>
    <row r="8294" spans="4:18" x14ac:dyDescent="0.35">
      <c r="D8294" s="21">
        <f t="shared" si="1297"/>
        <v>39793.333333313232</v>
      </c>
      <c r="E8294" s="21" t="b">
        <f t="shared" si="1290"/>
        <v>0</v>
      </c>
      <c r="F8294" s="21" t="b">
        <f t="shared" si="1291"/>
        <v>0</v>
      </c>
      <c r="G8294" s="20">
        <f t="shared" si="1292"/>
        <v>1</v>
      </c>
      <c r="H8294" s="20">
        <f t="shared" si="1293"/>
        <v>24</v>
      </c>
      <c r="I8294" s="20">
        <f t="shared" si="1298"/>
        <v>9</v>
      </c>
      <c r="J8294" s="21">
        <f t="shared" si="1299"/>
        <v>39793</v>
      </c>
      <c r="K8294" s="21"/>
      <c r="L8294" s="21" t="str">
        <f t="shared" si="1294"/>
        <v>Thursday</v>
      </c>
      <c r="M8294" s="20">
        <f t="shared" si="1295"/>
        <v>12</v>
      </c>
      <c r="N8294" s="19">
        <v>5155.5</v>
      </c>
      <c r="O8294" s="4">
        <f>MATCH(N8294-1,'Supply Data'!$K$12:$K$17)+1</f>
        <v>5</v>
      </c>
      <c r="P8294">
        <f>INDEX('Supply Data'!$L$12:$L$17,'Demand Data'!O8294)</f>
        <v>75</v>
      </c>
      <c r="R8294" t="str">
        <f t="shared" si="1296"/>
        <v>11-Dec-08 Thursday 9</v>
      </c>
    </row>
    <row r="8295" spans="4:18" x14ac:dyDescent="0.35">
      <c r="D8295" s="21">
        <f t="shared" si="1297"/>
        <v>39793.374999979897</v>
      </c>
      <c r="E8295" s="21" t="b">
        <f t="shared" si="1290"/>
        <v>0</v>
      </c>
      <c r="F8295" s="21" t="b">
        <f t="shared" si="1291"/>
        <v>0</v>
      </c>
      <c r="G8295" s="20">
        <f t="shared" si="1292"/>
        <v>1</v>
      </c>
      <c r="H8295" s="20">
        <f t="shared" si="1293"/>
        <v>24</v>
      </c>
      <c r="I8295" s="20">
        <f t="shared" si="1298"/>
        <v>10</v>
      </c>
      <c r="J8295" s="21">
        <f t="shared" si="1299"/>
        <v>39793</v>
      </c>
      <c r="K8295" s="21"/>
      <c r="L8295" s="21" t="str">
        <f t="shared" si="1294"/>
        <v>Thursday</v>
      </c>
      <c r="M8295" s="20">
        <f t="shared" si="1295"/>
        <v>12</v>
      </c>
      <c r="N8295" s="19">
        <v>5485.5</v>
      </c>
      <c r="O8295" s="4">
        <f>MATCH(N8295-1,'Supply Data'!$K$12:$K$17)+1</f>
        <v>5</v>
      </c>
      <c r="P8295">
        <f>INDEX('Supply Data'!$L$12:$L$17,'Demand Data'!O8295)</f>
        <v>75</v>
      </c>
      <c r="R8295" t="str">
        <f t="shared" si="1296"/>
        <v>11-Dec-08 Thursday 10</v>
      </c>
    </row>
    <row r="8296" spans="4:18" x14ac:dyDescent="0.35">
      <c r="D8296" s="21">
        <f t="shared" si="1297"/>
        <v>39793.416666646561</v>
      </c>
      <c r="E8296" s="21" t="b">
        <f t="shared" si="1290"/>
        <v>0</v>
      </c>
      <c r="F8296" s="21" t="b">
        <f t="shared" si="1291"/>
        <v>0</v>
      </c>
      <c r="G8296" s="20">
        <f t="shared" si="1292"/>
        <v>1</v>
      </c>
      <c r="H8296" s="20">
        <f t="shared" si="1293"/>
        <v>24</v>
      </c>
      <c r="I8296" s="20">
        <f t="shared" si="1298"/>
        <v>11</v>
      </c>
      <c r="J8296" s="21">
        <f t="shared" si="1299"/>
        <v>39793</v>
      </c>
      <c r="K8296" s="21"/>
      <c r="L8296" s="21" t="str">
        <f t="shared" si="1294"/>
        <v>Thursday</v>
      </c>
      <c r="M8296" s="20">
        <f t="shared" si="1295"/>
        <v>12</v>
      </c>
      <c r="N8296" s="19">
        <v>5724</v>
      </c>
      <c r="O8296" s="4">
        <f>MATCH(N8296-1,'Supply Data'!$K$12:$K$17)+1</f>
        <v>5</v>
      </c>
      <c r="P8296">
        <f>INDEX('Supply Data'!$L$12:$L$17,'Demand Data'!O8296)</f>
        <v>75</v>
      </c>
      <c r="R8296" t="str">
        <f t="shared" si="1296"/>
        <v>11-Dec-08 Thursday 11</v>
      </c>
    </row>
    <row r="8297" spans="4:18" x14ac:dyDescent="0.35">
      <c r="D8297" s="21">
        <f t="shared" si="1297"/>
        <v>39793.458333313225</v>
      </c>
      <c r="E8297" s="21" t="b">
        <f t="shared" si="1290"/>
        <v>0</v>
      </c>
      <c r="F8297" s="21" t="b">
        <f t="shared" si="1291"/>
        <v>0</v>
      </c>
      <c r="G8297" s="20">
        <f t="shared" si="1292"/>
        <v>1</v>
      </c>
      <c r="H8297" s="20">
        <f t="shared" si="1293"/>
        <v>24</v>
      </c>
      <c r="I8297" s="20">
        <f t="shared" si="1298"/>
        <v>12</v>
      </c>
      <c r="J8297" s="21">
        <f t="shared" si="1299"/>
        <v>39793</v>
      </c>
      <c r="K8297" s="21"/>
      <c r="L8297" s="21" t="str">
        <f t="shared" si="1294"/>
        <v>Thursday</v>
      </c>
      <c r="M8297" s="20">
        <f t="shared" si="1295"/>
        <v>12</v>
      </c>
      <c r="N8297" s="19">
        <v>5458.5</v>
      </c>
      <c r="O8297" s="4">
        <f>MATCH(N8297-1,'Supply Data'!$K$12:$K$17)+1</f>
        <v>5</v>
      </c>
      <c r="P8297">
        <f>INDEX('Supply Data'!$L$12:$L$17,'Demand Data'!O8297)</f>
        <v>75</v>
      </c>
      <c r="R8297" t="str">
        <f t="shared" si="1296"/>
        <v>11-Dec-08 Thursday 12</v>
      </c>
    </row>
    <row r="8298" spans="4:18" x14ac:dyDescent="0.35">
      <c r="D8298" s="21">
        <f t="shared" si="1297"/>
        <v>39793.499999979889</v>
      </c>
      <c r="E8298" s="21" t="b">
        <f t="shared" si="1290"/>
        <v>0</v>
      </c>
      <c r="F8298" s="21" t="b">
        <f t="shared" si="1291"/>
        <v>0</v>
      </c>
      <c r="G8298" s="20">
        <f t="shared" si="1292"/>
        <v>1</v>
      </c>
      <c r="H8298" s="20">
        <f t="shared" si="1293"/>
        <v>24</v>
      </c>
      <c r="I8298" s="20">
        <f t="shared" si="1298"/>
        <v>13</v>
      </c>
      <c r="J8298" s="21">
        <f t="shared" si="1299"/>
        <v>39793</v>
      </c>
      <c r="K8298" s="21"/>
      <c r="L8298" s="21" t="str">
        <f t="shared" si="1294"/>
        <v>Thursday</v>
      </c>
      <c r="M8298" s="20">
        <f t="shared" si="1295"/>
        <v>12</v>
      </c>
      <c r="N8298" s="19">
        <v>5529</v>
      </c>
      <c r="O8298" s="4">
        <f>MATCH(N8298-1,'Supply Data'!$K$12:$K$17)+1</f>
        <v>5</v>
      </c>
      <c r="P8298">
        <f>INDEX('Supply Data'!$L$12:$L$17,'Demand Data'!O8298)</f>
        <v>75</v>
      </c>
      <c r="R8298" t="str">
        <f t="shared" si="1296"/>
        <v>11-Dec-08 Thursday 13</v>
      </c>
    </row>
    <row r="8299" spans="4:18" x14ac:dyDescent="0.35">
      <c r="D8299" s="21">
        <f t="shared" si="1297"/>
        <v>39793.541666646553</v>
      </c>
      <c r="E8299" s="21" t="b">
        <f t="shared" si="1290"/>
        <v>0</v>
      </c>
      <c r="F8299" s="21" t="b">
        <f t="shared" si="1291"/>
        <v>0</v>
      </c>
      <c r="G8299" s="20">
        <f t="shared" si="1292"/>
        <v>1</v>
      </c>
      <c r="H8299" s="20">
        <f t="shared" si="1293"/>
        <v>24</v>
      </c>
      <c r="I8299" s="20">
        <f t="shared" si="1298"/>
        <v>14</v>
      </c>
      <c r="J8299" s="21">
        <f t="shared" si="1299"/>
        <v>39793</v>
      </c>
      <c r="K8299" s="21"/>
      <c r="L8299" s="21" t="str">
        <f t="shared" si="1294"/>
        <v>Thursday</v>
      </c>
      <c r="M8299" s="20">
        <f t="shared" si="1295"/>
        <v>12</v>
      </c>
      <c r="N8299" s="19">
        <v>5694</v>
      </c>
      <c r="O8299" s="4">
        <f>MATCH(N8299-1,'Supply Data'!$K$12:$K$17)+1</f>
        <v>5</v>
      </c>
      <c r="P8299">
        <f>INDEX('Supply Data'!$L$12:$L$17,'Demand Data'!O8299)</f>
        <v>75</v>
      </c>
      <c r="R8299" t="str">
        <f t="shared" si="1296"/>
        <v>11-Dec-08 Thursday 14</v>
      </c>
    </row>
    <row r="8300" spans="4:18" x14ac:dyDescent="0.35">
      <c r="D8300" s="21">
        <f t="shared" si="1297"/>
        <v>39793.583333313218</v>
      </c>
      <c r="E8300" s="21" t="b">
        <f t="shared" si="1290"/>
        <v>0</v>
      </c>
      <c r="F8300" s="21" t="b">
        <f t="shared" si="1291"/>
        <v>0</v>
      </c>
      <c r="G8300" s="20">
        <f t="shared" si="1292"/>
        <v>1</v>
      </c>
      <c r="H8300" s="20">
        <f t="shared" si="1293"/>
        <v>24</v>
      </c>
      <c r="I8300" s="20">
        <f t="shared" si="1298"/>
        <v>15</v>
      </c>
      <c r="J8300" s="21">
        <f t="shared" si="1299"/>
        <v>39793</v>
      </c>
      <c r="K8300" s="21"/>
      <c r="L8300" s="21" t="str">
        <f t="shared" si="1294"/>
        <v>Thursday</v>
      </c>
      <c r="M8300" s="20">
        <f t="shared" si="1295"/>
        <v>12</v>
      </c>
      <c r="N8300" s="19">
        <v>5602.5</v>
      </c>
      <c r="O8300" s="4">
        <f>MATCH(N8300-1,'Supply Data'!$K$12:$K$17)+1</f>
        <v>5</v>
      </c>
      <c r="P8300">
        <f>INDEX('Supply Data'!$L$12:$L$17,'Demand Data'!O8300)</f>
        <v>75</v>
      </c>
      <c r="R8300" t="str">
        <f t="shared" si="1296"/>
        <v>11-Dec-08 Thursday 15</v>
      </c>
    </row>
    <row r="8301" spans="4:18" x14ac:dyDescent="0.35">
      <c r="D8301" s="21">
        <f t="shared" si="1297"/>
        <v>39793.624999979882</v>
      </c>
      <c r="E8301" s="21" t="b">
        <f t="shared" si="1290"/>
        <v>0</v>
      </c>
      <c r="F8301" s="21" t="b">
        <f t="shared" si="1291"/>
        <v>0</v>
      </c>
      <c r="G8301" s="20">
        <f t="shared" si="1292"/>
        <v>1</v>
      </c>
      <c r="H8301" s="20">
        <f t="shared" si="1293"/>
        <v>24</v>
      </c>
      <c r="I8301" s="20">
        <f t="shared" si="1298"/>
        <v>16</v>
      </c>
      <c r="J8301" s="21">
        <f t="shared" si="1299"/>
        <v>39793</v>
      </c>
      <c r="K8301" s="21"/>
      <c r="L8301" s="21" t="str">
        <f t="shared" si="1294"/>
        <v>Thursday</v>
      </c>
      <c r="M8301" s="20">
        <f t="shared" si="1295"/>
        <v>12</v>
      </c>
      <c r="N8301" s="19">
        <v>5517</v>
      </c>
      <c r="O8301" s="4">
        <f>MATCH(N8301-1,'Supply Data'!$K$12:$K$17)+1</f>
        <v>5</v>
      </c>
      <c r="P8301">
        <f>INDEX('Supply Data'!$L$12:$L$17,'Demand Data'!O8301)</f>
        <v>75</v>
      </c>
      <c r="R8301" t="str">
        <f t="shared" si="1296"/>
        <v>11-Dec-08 Thursday 16</v>
      </c>
    </row>
    <row r="8302" spans="4:18" x14ac:dyDescent="0.35">
      <c r="D8302" s="21">
        <f t="shared" si="1297"/>
        <v>39793.666666646546</v>
      </c>
      <c r="E8302" s="21" t="b">
        <f t="shared" si="1290"/>
        <v>0</v>
      </c>
      <c r="F8302" s="21" t="b">
        <f t="shared" si="1291"/>
        <v>0</v>
      </c>
      <c r="G8302" s="20">
        <f t="shared" si="1292"/>
        <v>1</v>
      </c>
      <c r="H8302" s="20">
        <f t="shared" si="1293"/>
        <v>24</v>
      </c>
      <c r="I8302" s="20">
        <f t="shared" si="1298"/>
        <v>17</v>
      </c>
      <c r="J8302" s="21">
        <f t="shared" si="1299"/>
        <v>39793</v>
      </c>
      <c r="K8302" s="21"/>
      <c r="L8302" s="21" t="str">
        <f t="shared" si="1294"/>
        <v>Thursday</v>
      </c>
      <c r="M8302" s="20">
        <f t="shared" si="1295"/>
        <v>12</v>
      </c>
      <c r="N8302" s="19">
        <v>5385</v>
      </c>
      <c r="O8302" s="4">
        <f>MATCH(N8302-1,'Supply Data'!$K$12:$K$17)+1</f>
        <v>5</v>
      </c>
      <c r="P8302">
        <f>INDEX('Supply Data'!$L$12:$L$17,'Demand Data'!O8302)</f>
        <v>75</v>
      </c>
      <c r="R8302" t="str">
        <f t="shared" si="1296"/>
        <v>11-Dec-08 Thursday 17</v>
      </c>
    </row>
    <row r="8303" spans="4:18" x14ac:dyDescent="0.35">
      <c r="D8303" s="21">
        <f t="shared" si="1297"/>
        <v>39793.70833331321</v>
      </c>
      <c r="E8303" s="21" t="b">
        <f t="shared" si="1290"/>
        <v>0</v>
      </c>
      <c r="F8303" s="21" t="b">
        <f t="shared" si="1291"/>
        <v>0</v>
      </c>
      <c r="G8303" s="20">
        <f t="shared" si="1292"/>
        <v>1</v>
      </c>
      <c r="H8303" s="20">
        <f t="shared" si="1293"/>
        <v>24</v>
      </c>
      <c r="I8303" s="20">
        <f t="shared" si="1298"/>
        <v>18</v>
      </c>
      <c r="J8303" s="21">
        <f t="shared" si="1299"/>
        <v>39793</v>
      </c>
      <c r="K8303" s="21"/>
      <c r="L8303" s="21" t="str">
        <f t="shared" si="1294"/>
        <v>Thursday</v>
      </c>
      <c r="M8303" s="20">
        <f t="shared" si="1295"/>
        <v>12</v>
      </c>
      <c r="N8303" s="19">
        <v>6202.5</v>
      </c>
      <c r="O8303" s="4">
        <f>MATCH(N8303-1,'Supply Data'!$K$12:$K$17)+1</f>
        <v>5</v>
      </c>
      <c r="P8303">
        <f>INDEX('Supply Data'!$L$12:$L$17,'Demand Data'!O8303)</f>
        <v>75</v>
      </c>
      <c r="R8303" t="str">
        <f t="shared" si="1296"/>
        <v>11-Dec-08 Thursday 18</v>
      </c>
    </row>
    <row r="8304" spans="4:18" x14ac:dyDescent="0.35">
      <c r="D8304" s="21">
        <f t="shared" si="1297"/>
        <v>39793.749999979875</v>
      </c>
      <c r="E8304" s="21" t="b">
        <f t="shared" si="1290"/>
        <v>0</v>
      </c>
      <c r="F8304" s="21" t="b">
        <f t="shared" si="1291"/>
        <v>0</v>
      </c>
      <c r="G8304" s="20">
        <f t="shared" si="1292"/>
        <v>1</v>
      </c>
      <c r="H8304" s="20">
        <f t="shared" si="1293"/>
        <v>24</v>
      </c>
      <c r="I8304" s="20">
        <f t="shared" si="1298"/>
        <v>19</v>
      </c>
      <c r="J8304" s="21">
        <f t="shared" si="1299"/>
        <v>39793</v>
      </c>
      <c r="K8304" s="21"/>
      <c r="L8304" s="21" t="str">
        <f t="shared" si="1294"/>
        <v>Thursday</v>
      </c>
      <c r="M8304" s="20">
        <f t="shared" si="1295"/>
        <v>12</v>
      </c>
      <c r="N8304" s="19">
        <v>6099</v>
      </c>
      <c r="O8304" s="4">
        <f>MATCH(N8304-1,'Supply Data'!$K$12:$K$17)+1</f>
        <v>5</v>
      </c>
      <c r="P8304">
        <f>INDEX('Supply Data'!$L$12:$L$17,'Demand Data'!O8304)</f>
        <v>75</v>
      </c>
      <c r="R8304" t="str">
        <f t="shared" si="1296"/>
        <v>11-Dec-08 Thursday 19</v>
      </c>
    </row>
    <row r="8305" spans="4:18" x14ac:dyDescent="0.35">
      <c r="D8305" s="21">
        <f t="shared" si="1297"/>
        <v>39793.791666646539</v>
      </c>
      <c r="E8305" s="21" t="b">
        <f t="shared" si="1290"/>
        <v>0</v>
      </c>
      <c r="F8305" s="21" t="b">
        <f t="shared" si="1291"/>
        <v>0</v>
      </c>
      <c r="G8305" s="20">
        <f t="shared" si="1292"/>
        <v>1</v>
      </c>
      <c r="H8305" s="20">
        <f t="shared" si="1293"/>
        <v>24</v>
      </c>
      <c r="I8305" s="20">
        <f t="shared" si="1298"/>
        <v>20</v>
      </c>
      <c r="J8305" s="21">
        <f t="shared" si="1299"/>
        <v>39793</v>
      </c>
      <c r="K8305" s="21"/>
      <c r="L8305" s="21" t="str">
        <f t="shared" si="1294"/>
        <v>Thursday</v>
      </c>
      <c r="M8305" s="20">
        <f t="shared" si="1295"/>
        <v>12</v>
      </c>
      <c r="N8305" s="19">
        <v>5923.5</v>
      </c>
      <c r="O8305" s="4">
        <f>MATCH(N8305-1,'Supply Data'!$K$12:$K$17)+1</f>
        <v>5</v>
      </c>
      <c r="P8305">
        <f>INDEX('Supply Data'!$L$12:$L$17,'Demand Data'!O8305)</f>
        <v>75</v>
      </c>
      <c r="R8305" t="str">
        <f t="shared" si="1296"/>
        <v>11-Dec-08 Thursday 20</v>
      </c>
    </row>
    <row r="8306" spans="4:18" x14ac:dyDescent="0.35">
      <c r="D8306" s="21">
        <f t="shared" si="1297"/>
        <v>39793.833333313203</v>
      </c>
      <c r="E8306" s="21" t="b">
        <f t="shared" si="1290"/>
        <v>0</v>
      </c>
      <c r="F8306" s="21" t="b">
        <f t="shared" si="1291"/>
        <v>0</v>
      </c>
      <c r="G8306" s="20">
        <f t="shared" si="1292"/>
        <v>1</v>
      </c>
      <c r="H8306" s="20">
        <f t="shared" si="1293"/>
        <v>24</v>
      </c>
      <c r="I8306" s="20">
        <f t="shared" si="1298"/>
        <v>21</v>
      </c>
      <c r="J8306" s="21">
        <f t="shared" si="1299"/>
        <v>39793</v>
      </c>
      <c r="K8306" s="21"/>
      <c r="L8306" s="21" t="str">
        <f t="shared" si="1294"/>
        <v>Thursday</v>
      </c>
      <c r="M8306" s="20">
        <f t="shared" si="1295"/>
        <v>12</v>
      </c>
      <c r="N8306" s="19">
        <v>5557.5</v>
      </c>
      <c r="O8306" s="4">
        <f>MATCH(N8306-1,'Supply Data'!$K$12:$K$17)+1</f>
        <v>5</v>
      </c>
      <c r="P8306">
        <f>INDEX('Supply Data'!$L$12:$L$17,'Demand Data'!O8306)</f>
        <v>75</v>
      </c>
      <c r="R8306" t="str">
        <f t="shared" si="1296"/>
        <v>11-Dec-08 Thursday 21</v>
      </c>
    </row>
    <row r="8307" spans="4:18" x14ac:dyDescent="0.35">
      <c r="D8307" s="21">
        <f t="shared" si="1297"/>
        <v>39793.874999979867</v>
      </c>
      <c r="E8307" s="21" t="b">
        <f t="shared" si="1290"/>
        <v>0</v>
      </c>
      <c r="F8307" s="21" t="b">
        <f t="shared" si="1291"/>
        <v>0</v>
      </c>
      <c r="G8307" s="20">
        <f t="shared" si="1292"/>
        <v>1</v>
      </c>
      <c r="H8307" s="20">
        <f t="shared" si="1293"/>
        <v>24</v>
      </c>
      <c r="I8307" s="20">
        <f t="shared" si="1298"/>
        <v>22</v>
      </c>
      <c r="J8307" s="21">
        <f t="shared" si="1299"/>
        <v>39793</v>
      </c>
      <c r="K8307" s="21"/>
      <c r="L8307" s="21" t="str">
        <f t="shared" si="1294"/>
        <v>Thursday</v>
      </c>
      <c r="M8307" s="20">
        <f t="shared" si="1295"/>
        <v>12</v>
      </c>
      <c r="N8307" s="19">
        <v>5077.5</v>
      </c>
      <c r="O8307" s="4">
        <f>MATCH(N8307-1,'Supply Data'!$K$12:$K$17)+1</f>
        <v>5</v>
      </c>
      <c r="P8307">
        <f>INDEX('Supply Data'!$L$12:$L$17,'Demand Data'!O8307)</f>
        <v>75</v>
      </c>
      <c r="R8307" t="str">
        <f t="shared" si="1296"/>
        <v>11-Dec-08 Thursday 22</v>
      </c>
    </row>
    <row r="8308" spans="4:18" x14ac:dyDescent="0.35">
      <c r="D8308" s="21">
        <f t="shared" si="1297"/>
        <v>39793.916666646532</v>
      </c>
      <c r="E8308" s="21" t="b">
        <f t="shared" si="1290"/>
        <v>0</v>
      </c>
      <c r="F8308" s="21" t="b">
        <f t="shared" si="1291"/>
        <v>0</v>
      </c>
      <c r="G8308" s="20">
        <f t="shared" si="1292"/>
        <v>1</v>
      </c>
      <c r="H8308" s="20">
        <f t="shared" si="1293"/>
        <v>24</v>
      </c>
      <c r="I8308" s="20">
        <f t="shared" si="1298"/>
        <v>23</v>
      </c>
      <c r="J8308" s="21">
        <f t="shared" si="1299"/>
        <v>39793</v>
      </c>
      <c r="K8308" s="21"/>
      <c r="L8308" s="21" t="str">
        <f t="shared" si="1294"/>
        <v>Thursday</v>
      </c>
      <c r="M8308" s="20">
        <f t="shared" si="1295"/>
        <v>12</v>
      </c>
      <c r="N8308" s="19">
        <v>4546.5</v>
      </c>
      <c r="O8308" s="4">
        <f>MATCH(N8308-1,'Supply Data'!$K$12:$K$17)+1</f>
        <v>4</v>
      </c>
      <c r="P8308">
        <f>INDEX('Supply Data'!$L$12:$L$17,'Demand Data'!O8308)</f>
        <v>50</v>
      </c>
      <c r="R8308" t="str">
        <f t="shared" si="1296"/>
        <v>11-Dec-08 Thursday 23</v>
      </c>
    </row>
    <row r="8309" spans="4:18" x14ac:dyDescent="0.35">
      <c r="D8309" s="21">
        <f t="shared" si="1297"/>
        <v>39793.958333313196</v>
      </c>
      <c r="E8309" s="21" t="b">
        <f t="shared" si="1290"/>
        <v>0</v>
      </c>
      <c r="F8309" s="21" t="b">
        <f t="shared" si="1291"/>
        <v>0</v>
      </c>
      <c r="G8309" s="20">
        <f t="shared" si="1292"/>
        <v>1</v>
      </c>
      <c r="H8309" s="20">
        <f t="shared" si="1293"/>
        <v>24</v>
      </c>
      <c r="I8309" s="20">
        <f t="shared" si="1298"/>
        <v>24</v>
      </c>
      <c r="J8309" s="21">
        <f t="shared" si="1299"/>
        <v>39793</v>
      </c>
      <c r="K8309" s="21"/>
      <c r="L8309" s="21" t="str">
        <f t="shared" si="1294"/>
        <v>Thursday</v>
      </c>
      <c r="M8309" s="20">
        <f t="shared" si="1295"/>
        <v>12</v>
      </c>
      <c r="N8309" s="19">
        <v>4260</v>
      </c>
      <c r="O8309" s="4">
        <f>MATCH(N8309-1,'Supply Data'!$K$12:$K$17)+1</f>
        <v>4</v>
      </c>
      <c r="P8309">
        <f>INDEX('Supply Data'!$L$12:$L$17,'Demand Data'!O8309)</f>
        <v>50</v>
      </c>
      <c r="R8309" t="str">
        <f t="shared" si="1296"/>
        <v>11-Dec-08 Thursday 24</v>
      </c>
    </row>
    <row r="8310" spans="4:18" x14ac:dyDescent="0.35">
      <c r="D8310" s="21">
        <f t="shared" si="1297"/>
        <v>39793.99999997986</v>
      </c>
      <c r="E8310" s="21" t="b">
        <f t="shared" si="1290"/>
        <v>0</v>
      </c>
      <c r="F8310" s="21" t="b">
        <f t="shared" si="1291"/>
        <v>0</v>
      </c>
      <c r="G8310" s="20">
        <f t="shared" si="1292"/>
        <v>1</v>
      </c>
      <c r="H8310" s="20">
        <f t="shared" si="1293"/>
        <v>24</v>
      </c>
      <c r="I8310" s="20">
        <f t="shared" si="1298"/>
        <v>1</v>
      </c>
      <c r="J8310" s="21">
        <f t="shared" si="1299"/>
        <v>39794</v>
      </c>
      <c r="K8310" s="21"/>
      <c r="L8310" s="21" t="str">
        <f t="shared" si="1294"/>
        <v>Friday</v>
      </c>
      <c r="M8310" s="20">
        <f t="shared" si="1295"/>
        <v>12</v>
      </c>
      <c r="N8310" s="19">
        <v>4093.5</v>
      </c>
      <c r="O8310" s="4">
        <f>MATCH(N8310-1,'Supply Data'!$K$12:$K$17)+1</f>
        <v>4</v>
      </c>
      <c r="P8310">
        <f>INDEX('Supply Data'!$L$12:$L$17,'Demand Data'!O8310)</f>
        <v>50</v>
      </c>
      <c r="R8310" t="str">
        <f t="shared" si="1296"/>
        <v>12-Dec-08 Friday 1</v>
      </c>
    </row>
    <row r="8311" spans="4:18" x14ac:dyDescent="0.35">
      <c r="D8311" s="21">
        <f t="shared" si="1297"/>
        <v>39794.041666646524</v>
      </c>
      <c r="E8311" s="21" t="b">
        <f t="shared" si="1290"/>
        <v>0</v>
      </c>
      <c r="F8311" s="21" t="b">
        <f t="shared" si="1291"/>
        <v>0</v>
      </c>
      <c r="G8311" s="20">
        <f t="shared" si="1292"/>
        <v>1</v>
      </c>
      <c r="H8311" s="20">
        <f t="shared" si="1293"/>
        <v>24</v>
      </c>
      <c r="I8311" s="20">
        <f t="shared" si="1298"/>
        <v>2</v>
      </c>
      <c r="J8311" s="21">
        <f t="shared" si="1299"/>
        <v>39794</v>
      </c>
      <c r="K8311" s="21"/>
      <c r="L8311" s="21" t="str">
        <f t="shared" si="1294"/>
        <v>Friday</v>
      </c>
      <c r="M8311" s="20">
        <f t="shared" si="1295"/>
        <v>12</v>
      </c>
      <c r="N8311" s="19">
        <v>3949.5</v>
      </c>
      <c r="O8311" s="4">
        <f>MATCH(N8311-1,'Supply Data'!$K$12:$K$17)+1</f>
        <v>4</v>
      </c>
      <c r="P8311">
        <f>INDEX('Supply Data'!$L$12:$L$17,'Demand Data'!O8311)</f>
        <v>50</v>
      </c>
      <c r="R8311" t="str">
        <f t="shared" si="1296"/>
        <v>12-Dec-08 Friday 2</v>
      </c>
    </row>
    <row r="8312" spans="4:18" x14ac:dyDescent="0.35">
      <c r="D8312" s="21">
        <f t="shared" si="1297"/>
        <v>39794.083333313189</v>
      </c>
      <c r="E8312" s="21" t="b">
        <f t="shared" si="1290"/>
        <v>0</v>
      </c>
      <c r="F8312" s="21" t="b">
        <f t="shared" si="1291"/>
        <v>0</v>
      </c>
      <c r="G8312" s="20">
        <f t="shared" si="1292"/>
        <v>1</v>
      </c>
      <c r="H8312" s="20">
        <f t="shared" si="1293"/>
        <v>24</v>
      </c>
      <c r="I8312" s="20">
        <f t="shared" si="1298"/>
        <v>3</v>
      </c>
      <c r="J8312" s="21">
        <f t="shared" si="1299"/>
        <v>39794</v>
      </c>
      <c r="K8312" s="21"/>
      <c r="L8312" s="21" t="str">
        <f t="shared" si="1294"/>
        <v>Friday</v>
      </c>
      <c r="M8312" s="20">
        <f t="shared" si="1295"/>
        <v>12</v>
      </c>
      <c r="N8312" s="19">
        <v>3886.5</v>
      </c>
      <c r="O8312" s="4">
        <f>MATCH(N8312-1,'Supply Data'!$K$12:$K$17)+1</f>
        <v>4</v>
      </c>
      <c r="P8312">
        <f>INDEX('Supply Data'!$L$12:$L$17,'Demand Data'!O8312)</f>
        <v>50</v>
      </c>
      <c r="R8312" t="str">
        <f t="shared" si="1296"/>
        <v>12-Dec-08 Friday 3</v>
      </c>
    </row>
    <row r="8313" spans="4:18" x14ac:dyDescent="0.35">
      <c r="D8313" s="21">
        <f t="shared" si="1297"/>
        <v>39794.124999979853</v>
      </c>
      <c r="E8313" s="21" t="b">
        <f t="shared" si="1290"/>
        <v>0</v>
      </c>
      <c r="F8313" s="21" t="b">
        <f t="shared" si="1291"/>
        <v>0</v>
      </c>
      <c r="G8313" s="20">
        <f t="shared" si="1292"/>
        <v>1</v>
      </c>
      <c r="H8313" s="20">
        <f t="shared" si="1293"/>
        <v>24</v>
      </c>
      <c r="I8313" s="20">
        <f t="shared" si="1298"/>
        <v>4</v>
      </c>
      <c r="J8313" s="21">
        <f t="shared" si="1299"/>
        <v>39794</v>
      </c>
      <c r="K8313" s="21"/>
      <c r="L8313" s="21" t="str">
        <f t="shared" si="1294"/>
        <v>Friday</v>
      </c>
      <c r="M8313" s="20">
        <f t="shared" si="1295"/>
        <v>12</v>
      </c>
      <c r="N8313" s="19">
        <v>3841.5</v>
      </c>
      <c r="O8313" s="4">
        <f>MATCH(N8313-1,'Supply Data'!$K$12:$K$17)+1</f>
        <v>4</v>
      </c>
      <c r="P8313">
        <f>INDEX('Supply Data'!$L$12:$L$17,'Demand Data'!O8313)</f>
        <v>50</v>
      </c>
      <c r="R8313" t="str">
        <f t="shared" si="1296"/>
        <v>12-Dec-08 Friday 4</v>
      </c>
    </row>
    <row r="8314" spans="4:18" x14ac:dyDescent="0.35">
      <c r="D8314" s="21">
        <f t="shared" si="1297"/>
        <v>39794.166666646517</v>
      </c>
      <c r="E8314" s="21" t="b">
        <f t="shared" si="1290"/>
        <v>0</v>
      </c>
      <c r="F8314" s="21" t="b">
        <f t="shared" si="1291"/>
        <v>0</v>
      </c>
      <c r="G8314" s="20">
        <f t="shared" si="1292"/>
        <v>1</v>
      </c>
      <c r="H8314" s="20">
        <f t="shared" si="1293"/>
        <v>24</v>
      </c>
      <c r="I8314" s="20">
        <f t="shared" si="1298"/>
        <v>5</v>
      </c>
      <c r="J8314" s="21">
        <f t="shared" si="1299"/>
        <v>39794</v>
      </c>
      <c r="K8314" s="21"/>
      <c r="L8314" s="21" t="str">
        <f t="shared" si="1294"/>
        <v>Friday</v>
      </c>
      <c r="M8314" s="20">
        <f t="shared" si="1295"/>
        <v>12</v>
      </c>
      <c r="N8314" s="19">
        <v>4078.5</v>
      </c>
      <c r="O8314" s="4">
        <f>MATCH(N8314-1,'Supply Data'!$K$12:$K$17)+1</f>
        <v>4</v>
      </c>
      <c r="P8314">
        <f>INDEX('Supply Data'!$L$12:$L$17,'Demand Data'!O8314)</f>
        <v>50</v>
      </c>
      <c r="R8314" t="str">
        <f t="shared" si="1296"/>
        <v>12-Dec-08 Friday 5</v>
      </c>
    </row>
    <row r="8315" spans="4:18" x14ac:dyDescent="0.35">
      <c r="D8315" s="21">
        <f t="shared" si="1297"/>
        <v>39794.208333313181</v>
      </c>
      <c r="E8315" s="21" t="b">
        <f t="shared" si="1290"/>
        <v>0</v>
      </c>
      <c r="F8315" s="21" t="b">
        <f t="shared" si="1291"/>
        <v>0</v>
      </c>
      <c r="G8315" s="20">
        <f t="shared" si="1292"/>
        <v>1</v>
      </c>
      <c r="H8315" s="20">
        <f t="shared" si="1293"/>
        <v>24</v>
      </c>
      <c r="I8315" s="20">
        <f t="shared" si="1298"/>
        <v>6</v>
      </c>
      <c r="J8315" s="21">
        <f t="shared" si="1299"/>
        <v>39794</v>
      </c>
      <c r="K8315" s="21"/>
      <c r="L8315" s="21" t="str">
        <f t="shared" si="1294"/>
        <v>Friday</v>
      </c>
      <c r="M8315" s="20">
        <f t="shared" si="1295"/>
        <v>12</v>
      </c>
      <c r="N8315" s="19">
        <v>4228.5</v>
      </c>
      <c r="O8315" s="4">
        <f>MATCH(N8315-1,'Supply Data'!$K$12:$K$17)+1</f>
        <v>4</v>
      </c>
      <c r="P8315">
        <f>INDEX('Supply Data'!$L$12:$L$17,'Demand Data'!O8315)</f>
        <v>50</v>
      </c>
      <c r="R8315" t="str">
        <f t="shared" si="1296"/>
        <v>12-Dec-08 Friday 6</v>
      </c>
    </row>
    <row r="8316" spans="4:18" x14ac:dyDescent="0.35">
      <c r="D8316" s="21">
        <f t="shared" si="1297"/>
        <v>39794.249999979846</v>
      </c>
      <c r="E8316" s="21" t="b">
        <f t="shared" si="1290"/>
        <v>0</v>
      </c>
      <c r="F8316" s="21" t="b">
        <f t="shared" si="1291"/>
        <v>0</v>
      </c>
      <c r="G8316" s="20">
        <f t="shared" si="1292"/>
        <v>1</v>
      </c>
      <c r="H8316" s="20">
        <f t="shared" si="1293"/>
        <v>24</v>
      </c>
      <c r="I8316" s="20">
        <f t="shared" si="1298"/>
        <v>7</v>
      </c>
      <c r="J8316" s="21">
        <f t="shared" si="1299"/>
        <v>39794</v>
      </c>
      <c r="K8316" s="21"/>
      <c r="L8316" s="21" t="str">
        <f t="shared" si="1294"/>
        <v>Friday</v>
      </c>
      <c r="M8316" s="20">
        <f t="shared" si="1295"/>
        <v>12</v>
      </c>
      <c r="N8316" s="19">
        <v>4206</v>
      </c>
      <c r="O8316" s="4">
        <f>MATCH(N8316-1,'Supply Data'!$K$12:$K$17)+1</f>
        <v>4</v>
      </c>
      <c r="P8316">
        <f>INDEX('Supply Data'!$L$12:$L$17,'Demand Data'!O8316)</f>
        <v>50</v>
      </c>
      <c r="R8316" t="str">
        <f t="shared" si="1296"/>
        <v>12-Dec-08 Friday 7</v>
      </c>
    </row>
    <row r="8317" spans="4:18" x14ac:dyDescent="0.35">
      <c r="D8317" s="21">
        <f t="shared" si="1297"/>
        <v>39794.29166664651</v>
      </c>
      <c r="E8317" s="21" t="b">
        <f t="shared" si="1290"/>
        <v>0</v>
      </c>
      <c r="F8317" s="21" t="b">
        <f t="shared" si="1291"/>
        <v>0</v>
      </c>
      <c r="G8317" s="20">
        <f t="shared" si="1292"/>
        <v>1</v>
      </c>
      <c r="H8317" s="20">
        <f t="shared" si="1293"/>
        <v>24</v>
      </c>
      <c r="I8317" s="20">
        <f t="shared" si="1298"/>
        <v>8</v>
      </c>
      <c r="J8317" s="21">
        <f t="shared" si="1299"/>
        <v>39794</v>
      </c>
      <c r="K8317" s="21"/>
      <c r="L8317" s="21" t="str">
        <f t="shared" si="1294"/>
        <v>Friday</v>
      </c>
      <c r="M8317" s="20">
        <f t="shared" si="1295"/>
        <v>12</v>
      </c>
      <c r="N8317" s="19">
        <v>4713</v>
      </c>
      <c r="O8317" s="4">
        <f>MATCH(N8317-1,'Supply Data'!$K$12:$K$17)+1</f>
        <v>4</v>
      </c>
      <c r="P8317">
        <f>INDEX('Supply Data'!$L$12:$L$17,'Demand Data'!O8317)</f>
        <v>50</v>
      </c>
      <c r="R8317" t="str">
        <f t="shared" si="1296"/>
        <v>12-Dec-08 Friday 8</v>
      </c>
    </row>
    <row r="8318" spans="4:18" x14ac:dyDescent="0.35">
      <c r="D8318" s="21">
        <f t="shared" si="1297"/>
        <v>39794.333333313174</v>
      </c>
      <c r="E8318" s="21" t="b">
        <f t="shared" si="1290"/>
        <v>0</v>
      </c>
      <c r="F8318" s="21" t="b">
        <f t="shared" si="1291"/>
        <v>0</v>
      </c>
      <c r="G8318" s="20">
        <f t="shared" si="1292"/>
        <v>1</v>
      </c>
      <c r="H8318" s="20">
        <f t="shared" si="1293"/>
        <v>24</v>
      </c>
      <c r="I8318" s="20">
        <f t="shared" si="1298"/>
        <v>9</v>
      </c>
      <c r="J8318" s="21">
        <f t="shared" si="1299"/>
        <v>39794</v>
      </c>
      <c r="K8318" s="21"/>
      <c r="L8318" s="21" t="str">
        <f t="shared" si="1294"/>
        <v>Friday</v>
      </c>
      <c r="M8318" s="20">
        <f t="shared" si="1295"/>
        <v>12</v>
      </c>
      <c r="N8318" s="19">
        <v>5401.5</v>
      </c>
      <c r="O8318" s="4">
        <f>MATCH(N8318-1,'Supply Data'!$K$12:$K$17)+1</f>
        <v>5</v>
      </c>
      <c r="P8318">
        <f>INDEX('Supply Data'!$L$12:$L$17,'Demand Data'!O8318)</f>
        <v>75</v>
      </c>
      <c r="R8318" t="str">
        <f t="shared" si="1296"/>
        <v>12-Dec-08 Friday 9</v>
      </c>
    </row>
    <row r="8319" spans="4:18" x14ac:dyDescent="0.35">
      <c r="D8319" s="21">
        <f t="shared" si="1297"/>
        <v>39794.374999979838</v>
      </c>
      <c r="E8319" s="21" t="b">
        <f t="shared" si="1290"/>
        <v>0</v>
      </c>
      <c r="F8319" s="21" t="b">
        <f t="shared" si="1291"/>
        <v>0</v>
      </c>
      <c r="G8319" s="20">
        <f t="shared" si="1292"/>
        <v>1</v>
      </c>
      <c r="H8319" s="20">
        <f t="shared" si="1293"/>
        <v>24</v>
      </c>
      <c r="I8319" s="20">
        <f t="shared" si="1298"/>
        <v>10</v>
      </c>
      <c r="J8319" s="21">
        <f t="shared" si="1299"/>
        <v>39794</v>
      </c>
      <c r="K8319" s="21"/>
      <c r="L8319" s="21" t="str">
        <f t="shared" si="1294"/>
        <v>Friday</v>
      </c>
      <c r="M8319" s="20">
        <f t="shared" si="1295"/>
        <v>12</v>
      </c>
      <c r="N8319" s="19">
        <v>5545.5</v>
      </c>
      <c r="O8319" s="4">
        <f>MATCH(N8319-1,'Supply Data'!$K$12:$K$17)+1</f>
        <v>5</v>
      </c>
      <c r="P8319">
        <f>INDEX('Supply Data'!$L$12:$L$17,'Demand Data'!O8319)</f>
        <v>75</v>
      </c>
      <c r="R8319" t="str">
        <f t="shared" si="1296"/>
        <v>12-Dec-08 Friday 10</v>
      </c>
    </row>
    <row r="8320" spans="4:18" x14ac:dyDescent="0.35">
      <c r="D8320" s="21">
        <f t="shared" si="1297"/>
        <v>39794.416666646503</v>
      </c>
      <c r="E8320" s="21" t="b">
        <f t="shared" si="1290"/>
        <v>0</v>
      </c>
      <c r="F8320" s="21" t="b">
        <f t="shared" si="1291"/>
        <v>0</v>
      </c>
      <c r="G8320" s="20">
        <f t="shared" si="1292"/>
        <v>1</v>
      </c>
      <c r="H8320" s="20">
        <f t="shared" si="1293"/>
        <v>24</v>
      </c>
      <c r="I8320" s="20">
        <f t="shared" si="1298"/>
        <v>11</v>
      </c>
      <c r="J8320" s="21">
        <f t="shared" si="1299"/>
        <v>39794</v>
      </c>
      <c r="K8320" s="21"/>
      <c r="L8320" s="21" t="str">
        <f t="shared" si="1294"/>
        <v>Friday</v>
      </c>
      <c r="M8320" s="20">
        <f t="shared" si="1295"/>
        <v>12</v>
      </c>
      <c r="N8320" s="19">
        <v>5670</v>
      </c>
      <c r="O8320" s="4">
        <f>MATCH(N8320-1,'Supply Data'!$K$12:$K$17)+1</f>
        <v>5</v>
      </c>
      <c r="P8320">
        <f>INDEX('Supply Data'!$L$12:$L$17,'Demand Data'!O8320)</f>
        <v>75</v>
      </c>
      <c r="R8320" t="str">
        <f t="shared" si="1296"/>
        <v>12-Dec-08 Friday 11</v>
      </c>
    </row>
    <row r="8321" spans="4:18" x14ac:dyDescent="0.35">
      <c r="D8321" s="21">
        <f t="shared" si="1297"/>
        <v>39794.458333313167</v>
      </c>
      <c r="E8321" s="21" t="b">
        <f t="shared" si="1290"/>
        <v>0</v>
      </c>
      <c r="F8321" s="21" t="b">
        <f t="shared" si="1291"/>
        <v>0</v>
      </c>
      <c r="G8321" s="20">
        <f t="shared" si="1292"/>
        <v>1</v>
      </c>
      <c r="H8321" s="20">
        <f t="shared" si="1293"/>
        <v>24</v>
      </c>
      <c r="I8321" s="20">
        <f t="shared" si="1298"/>
        <v>12</v>
      </c>
      <c r="J8321" s="21">
        <f t="shared" si="1299"/>
        <v>39794</v>
      </c>
      <c r="K8321" s="21"/>
      <c r="L8321" s="21" t="str">
        <f t="shared" si="1294"/>
        <v>Friday</v>
      </c>
      <c r="M8321" s="20">
        <f t="shared" si="1295"/>
        <v>12</v>
      </c>
      <c r="N8321" s="19">
        <v>5496</v>
      </c>
      <c r="O8321" s="4">
        <f>MATCH(N8321-1,'Supply Data'!$K$12:$K$17)+1</f>
        <v>5</v>
      </c>
      <c r="P8321">
        <f>INDEX('Supply Data'!$L$12:$L$17,'Demand Data'!O8321)</f>
        <v>75</v>
      </c>
      <c r="R8321" t="str">
        <f t="shared" si="1296"/>
        <v>12-Dec-08 Friday 12</v>
      </c>
    </row>
    <row r="8322" spans="4:18" x14ac:dyDescent="0.35">
      <c r="D8322" s="21">
        <f t="shared" si="1297"/>
        <v>39794.499999979831</v>
      </c>
      <c r="E8322" s="21" t="b">
        <f t="shared" si="1290"/>
        <v>0</v>
      </c>
      <c r="F8322" s="21" t="b">
        <f t="shared" si="1291"/>
        <v>0</v>
      </c>
      <c r="G8322" s="20">
        <f t="shared" si="1292"/>
        <v>1</v>
      </c>
      <c r="H8322" s="20">
        <f t="shared" si="1293"/>
        <v>24</v>
      </c>
      <c r="I8322" s="20">
        <f t="shared" si="1298"/>
        <v>13</v>
      </c>
      <c r="J8322" s="21">
        <f t="shared" si="1299"/>
        <v>39794</v>
      </c>
      <c r="K8322" s="21"/>
      <c r="L8322" s="21" t="str">
        <f t="shared" si="1294"/>
        <v>Friday</v>
      </c>
      <c r="M8322" s="20">
        <f t="shared" si="1295"/>
        <v>12</v>
      </c>
      <c r="N8322" s="19">
        <v>5581.5</v>
      </c>
      <c r="O8322" s="4">
        <f>MATCH(N8322-1,'Supply Data'!$K$12:$K$17)+1</f>
        <v>5</v>
      </c>
      <c r="P8322">
        <f>INDEX('Supply Data'!$L$12:$L$17,'Demand Data'!O8322)</f>
        <v>75</v>
      </c>
      <c r="R8322" t="str">
        <f t="shared" si="1296"/>
        <v>12-Dec-08 Friday 13</v>
      </c>
    </row>
    <row r="8323" spans="4:18" x14ac:dyDescent="0.35">
      <c r="D8323" s="21">
        <f t="shared" si="1297"/>
        <v>39794.541666646495</v>
      </c>
      <c r="E8323" s="21" t="b">
        <f t="shared" si="1290"/>
        <v>0</v>
      </c>
      <c r="F8323" s="21" t="b">
        <f t="shared" si="1291"/>
        <v>0</v>
      </c>
      <c r="G8323" s="20">
        <f t="shared" si="1292"/>
        <v>1</v>
      </c>
      <c r="H8323" s="20">
        <f t="shared" si="1293"/>
        <v>24</v>
      </c>
      <c r="I8323" s="20">
        <f t="shared" si="1298"/>
        <v>14</v>
      </c>
      <c r="J8323" s="21">
        <f t="shared" si="1299"/>
        <v>39794</v>
      </c>
      <c r="K8323" s="21"/>
      <c r="L8323" s="21" t="str">
        <f t="shared" si="1294"/>
        <v>Friday</v>
      </c>
      <c r="M8323" s="20">
        <f t="shared" si="1295"/>
        <v>12</v>
      </c>
      <c r="N8323" s="19">
        <v>5652</v>
      </c>
      <c r="O8323" s="4">
        <f>MATCH(N8323-1,'Supply Data'!$K$12:$K$17)+1</f>
        <v>5</v>
      </c>
      <c r="P8323">
        <f>INDEX('Supply Data'!$L$12:$L$17,'Demand Data'!O8323)</f>
        <v>75</v>
      </c>
      <c r="R8323" t="str">
        <f t="shared" si="1296"/>
        <v>12-Dec-08 Friday 14</v>
      </c>
    </row>
    <row r="8324" spans="4:18" x14ac:dyDescent="0.35">
      <c r="D8324" s="21">
        <f t="shared" si="1297"/>
        <v>39794.58333331316</v>
      </c>
      <c r="E8324" s="21" t="b">
        <f t="shared" si="1290"/>
        <v>0</v>
      </c>
      <c r="F8324" s="21" t="b">
        <f t="shared" si="1291"/>
        <v>0</v>
      </c>
      <c r="G8324" s="20">
        <f t="shared" si="1292"/>
        <v>1</v>
      </c>
      <c r="H8324" s="20">
        <f t="shared" si="1293"/>
        <v>24</v>
      </c>
      <c r="I8324" s="20">
        <f t="shared" si="1298"/>
        <v>15</v>
      </c>
      <c r="J8324" s="21">
        <f t="shared" si="1299"/>
        <v>39794</v>
      </c>
      <c r="K8324" s="21"/>
      <c r="L8324" s="21" t="str">
        <f t="shared" si="1294"/>
        <v>Friday</v>
      </c>
      <c r="M8324" s="20">
        <f t="shared" si="1295"/>
        <v>12</v>
      </c>
      <c r="N8324" s="19">
        <v>5511</v>
      </c>
      <c r="O8324" s="4">
        <f>MATCH(N8324-1,'Supply Data'!$K$12:$K$17)+1</f>
        <v>5</v>
      </c>
      <c r="P8324">
        <f>INDEX('Supply Data'!$L$12:$L$17,'Demand Data'!O8324)</f>
        <v>75</v>
      </c>
      <c r="R8324" t="str">
        <f t="shared" si="1296"/>
        <v>12-Dec-08 Friday 15</v>
      </c>
    </row>
    <row r="8325" spans="4:18" x14ac:dyDescent="0.35">
      <c r="D8325" s="21">
        <f t="shared" si="1297"/>
        <v>39794.624999979824</v>
      </c>
      <c r="E8325" s="21" t="b">
        <f t="shared" si="1290"/>
        <v>0</v>
      </c>
      <c r="F8325" s="21" t="b">
        <f t="shared" si="1291"/>
        <v>0</v>
      </c>
      <c r="G8325" s="20">
        <f t="shared" si="1292"/>
        <v>1</v>
      </c>
      <c r="H8325" s="20">
        <f t="shared" si="1293"/>
        <v>24</v>
      </c>
      <c r="I8325" s="20">
        <f t="shared" si="1298"/>
        <v>16</v>
      </c>
      <c r="J8325" s="21">
        <f t="shared" si="1299"/>
        <v>39794</v>
      </c>
      <c r="K8325" s="21"/>
      <c r="L8325" s="21" t="str">
        <f t="shared" si="1294"/>
        <v>Friday</v>
      </c>
      <c r="M8325" s="20">
        <f t="shared" si="1295"/>
        <v>12</v>
      </c>
      <c r="N8325" s="19">
        <v>5400</v>
      </c>
      <c r="O8325" s="4">
        <f>MATCH(N8325-1,'Supply Data'!$K$12:$K$17)+1</f>
        <v>5</v>
      </c>
      <c r="P8325">
        <f>INDEX('Supply Data'!$L$12:$L$17,'Demand Data'!O8325)</f>
        <v>75</v>
      </c>
      <c r="R8325" t="str">
        <f t="shared" si="1296"/>
        <v>12-Dec-08 Friday 16</v>
      </c>
    </row>
    <row r="8326" spans="4:18" x14ac:dyDescent="0.35">
      <c r="D8326" s="21">
        <f t="shared" si="1297"/>
        <v>39794.666666646488</v>
      </c>
      <c r="E8326" s="21" t="b">
        <f t="shared" ref="E8326:E8389" si="1300">D8326=$D$2</f>
        <v>0</v>
      </c>
      <c r="F8326" s="21" t="b">
        <f t="shared" ref="F8326:F8389" si="1301">D8326=$E$2</f>
        <v>0</v>
      </c>
      <c r="G8326" s="20">
        <f t="shared" si="1292"/>
        <v>1</v>
      </c>
      <c r="H8326" s="20">
        <f t="shared" si="1293"/>
        <v>24</v>
      </c>
      <c r="I8326" s="20">
        <f t="shared" si="1298"/>
        <v>17</v>
      </c>
      <c r="J8326" s="21">
        <f t="shared" si="1299"/>
        <v>39794</v>
      </c>
      <c r="K8326" s="21"/>
      <c r="L8326" s="21" t="str">
        <f t="shared" si="1294"/>
        <v>Friday</v>
      </c>
      <c r="M8326" s="20">
        <f t="shared" si="1295"/>
        <v>12</v>
      </c>
      <c r="N8326" s="19">
        <v>5314.5</v>
      </c>
      <c r="O8326" s="4">
        <f>MATCH(N8326-1,'Supply Data'!$K$12:$K$17)+1</f>
        <v>5</v>
      </c>
      <c r="P8326">
        <f>INDEX('Supply Data'!$L$12:$L$17,'Demand Data'!O8326)</f>
        <v>75</v>
      </c>
      <c r="R8326" t="str">
        <f t="shared" si="1296"/>
        <v>12-Dec-08 Friday 17</v>
      </c>
    </row>
    <row r="8327" spans="4:18" x14ac:dyDescent="0.35">
      <c r="D8327" s="21">
        <f t="shared" si="1297"/>
        <v>39794.708333313152</v>
      </c>
      <c r="E8327" s="21" t="b">
        <f t="shared" si="1300"/>
        <v>0</v>
      </c>
      <c r="F8327" s="21" t="b">
        <f t="shared" si="1301"/>
        <v>0</v>
      </c>
      <c r="G8327" s="20">
        <f t="shared" ref="G8327:G8390" si="1302">IF(E8327,2,IF(F8327,3,1))</f>
        <v>1</v>
      </c>
      <c r="H8327" s="20">
        <f t="shared" ref="H8327:H8390" si="1303">CHOOSE(G8327,24,23,25)</f>
        <v>24</v>
      </c>
      <c r="I8327" s="20">
        <f t="shared" si="1298"/>
        <v>18</v>
      </c>
      <c r="J8327" s="21">
        <f t="shared" si="1299"/>
        <v>39794</v>
      </c>
      <c r="K8327" s="21"/>
      <c r="L8327" s="21" t="str">
        <f t="shared" ref="L8327:L8390" si="1304">TEXT(J8327,"ddddd")</f>
        <v>Friday</v>
      </c>
      <c r="M8327" s="20">
        <f t="shared" ref="M8327:M8390" si="1305">MONTH(D8327)</f>
        <v>12</v>
      </c>
      <c r="N8327" s="19">
        <v>6094.5</v>
      </c>
      <c r="O8327" s="4">
        <f>MATCH(N8327-1,'Supply Data'!$K$12:$K$17)+1</f>
        <v>5</v>
      </c>
      <c r="P8327">
        <f>INDEX('Supply Data'!$L$12:$L$17,'Demand Data'!O8327)</f>
        <v>75</v>
      </c>
      <c r="R8327" t="str">
        <f t="shared" ref="R8327:R8390" si="1306">TEXT(D8327,"dd-mmm-yy ddddd")&amp;" "&amp;I8327</f>
        <v>12-Dec-08 Friday 18</v>
      </c>
    </row>
    <row r="8328" spans="4:18" x14ac:dyDescent="0.35">
      <c r="D8328" s="21">
        <f t="shared" ref="D8328:D8391" si="1307">D8327+1/24</f>
        <v>39794.749999979816</v>
      </c>
      <c r="E8328" s="21" t="b">
        <f t="shared" si="1300"/>
        <v>0</v>
      </c>
      <c r="F8328" s="21" t="b">
        <f t="shared" si="1301"/>
        <v>0</v>
      </c>
      <c r="G8328" s="20">
        <f t="shared" si="1302"/>
        <v>1</v>
      </c>
      <c r="H8328" s="20">
        <f t="shared" si="1303"/>
        <v>24</v>
      </c>
      <c r="I8328" s="20">
        <f t="shared" ref="I8328:I8391" si="1308">IF(I8327&gt;=H8328,1,I8327+1)</f>
        <v>19</v>
      </c>
      <c r="J8328" s="21">
        <f t="shared" ref="J8328:J8391" si="1309">IF(I8328=1,J8327+1,J8327)</f>
        <v>39794</v>
      </c>
      <c r="K8328" s="21"/>
      <c r="L8328" s="21" t="str">
        <f t="shared" si="1304"/>
        <v>Friday</v>
      </c>
      <c r="M8328" s="20">
        <f t="shared" si="1305"/>
        <v>12</v>
      </c>
      <c r="N8328" s="19">
        <v>6006</v>
      </c>
      <c r="O8328" s="4">
        <f>MATCH(N8328-1,'Supply Data'!$K$12:$K$17)+1</f>
        <v>5</v>
      </c>
      <c r="P8328">
        <f>INDEX('Supply Data'!$L$12:$L$17,'Demand Data'!O8328)</f>
        <v>75</v>
      </c>
      <c r="R8328" t="str">
        <f t="shared" si="1306"/>
        <v>12-Dec-08 Friday 19</v>
      </c>
    </row>
    <row r="8329" spans="4:18" x14ac:dyDescent="0.35">
      <c r="D8329" s="21">
        <f t="shared" si="1307"/>
        <v>39794.791666646481</v>
      </c>
      <c r="E8329" s="21" t="b">
        <f t="shared" si="1300"/>
        <v>0</v>
      </c>
      <c r="F8329" s="21" t="b">
        <f t="shared" si="1301"/>
        <v>0</v>
      </c>
      <c r="G8329" s="20">
        <f t="shared" si="1302"/>
        <v>1</v>
      </c>
      <c r="H8329" s="20">
        <f t="shared" si="1303"/>
        <v>24</v>
      </c>
      <c r="I8329" s="20">
        <f t="shared" si="1308"/>
        <v>20</v>
      </c>
      <c r="J8329" s="21">
        <f t="shared" si="1309"/>
        <v>39794</v>
      </c>
      <c r="K8329" s="21"/>
      <c r="L8329" s="21" t="str">
        <f t="shared" si="1304"/>
        <v>Friday</v>
      </c>
      <c r="M8329" s="20">
        <f t="shared" si="1305"/>
        <v>12</v>
      </c>
      <c r="N8329" s="19">
        <v>5887.5</v>
      </c>
      <c r="O8329" s="4">
        <f>MATCH(N8329-1,'Supply Data'!$K$12:$K$17)+1</f>
        <v>5</v>
      </c>
      <c r="P8329">
        <f>INDEX('Supply Data'!$L$12:$L$17,'Demand Data'!O8329)</f>
        <v>75</v>
      </c>
      <c r="R8329" t="str">
        <f t="shared" si="1306"/>
        <v>12-Dec-08 Friday 20</v>
      </c>
    </row>
    <row r="8330" spans="4:18" x14ac:dyDescent="0.35">
      <c r="D8330" s="21">
        <f t="shared" si="1307"/>
        <v>39794.833333313145</v>
      </c>
      <c r="E8330" s="21" t="b">
        <f t="shared" si="1300"/>
        <v>0</v>
      </c>
      <c r="F8330" s="21" t="b">
        <f t="shared" si="1301"/>
        <v>0</v>
      </c>
      <c r="G8330" s="20">
        <f t="shared" si="1302"/>
        <v>1</v>
      </c>
      <c r="H8330" s="20">
        <f t="shared" si="1303"/>
        <v>24</v>
      </c>
      <c r="I8330" s="20">
        <f t="shared" si="1308"/>
        <v>21</v>
      </c>
      <c r="J8330" s="21">
        <f t="shared" si="1309"/>
        <v>39794</v>
      </c>
      <c r="K8330" s="21"/>
      <c r="L8330" s="21" t="str">
        <f t="shared" si="1304"/>
        <v>Friday</v>
      </c>
      <c r="M8330" s="20">
        <f t="shared" si="1305"/>
        <v>12</v>
      </c>
      <c r="N8330" s="19">
        <v>5556</v>
      </c>
      <c r="O8330" s="4">
        <f>MATCH(N8330-1,'Supply Data'!$K$12:$K$17)+1</f>
        <v>5</v>
      </c>
      <c r="P8330">
        <f>INDEX('Supply Data'!$L$12:$L$17,'Demand Data'!O8330)</f>
        <v>75</v>
      </c>
      <c r="R8330" t="str">
        <f t="shared" si="1306"/>
        <v>12-Dec-08 Friday 21</v>
      </c>
    </row>
    <row r="8331" spans="4:18" x14ac:dyDescent="0.35">
      <c r="D8331" s="21">
        <f t="shared" si="1307"/>
        <v>39794.874999979809</v>
      </c>
      <c r="E8331" s="21" t="b">
        <f t="shared" si="1300"/>
        <v>0</v>
      </c>
      <c r="F8331" s="21" t="b">
        <f t="shared" si="1301"/>
        <v>0</v>
      </c>
      <c r="G8331" s="20">
        <f t="shared" si="1302"/>
        <v>1</v>
      </c>
      <c r="H8331" s="20">
        <f t="shared" si="1303"/>
        <v>24</v>
      </c>
      <c r="I8331" s="20">
        <f t="shared" si="1308"/>
        <v>22</v>
      </c>
      <c r="J8331" s="21">
        <f t="shared" si="1309"/>
        <v>39794</v>
      </c>
      <c r="K8331" s="21"/>
      <c r="L8331" s="21" t="str">
        <f t="shared" si="1304"/>
        <v>Friday</v>
      </c>
      <c r="M8331" s="20">
        <f t="shared" si="1305"/>
        <v>12</v>
      </c>
      <c r="N8331" s="19">
        <v>5001</v>
      </c>
      <c r="O8331" s="4">
        <f>MATCH(N8331-1,'Supply Data'!$K$12:$K$17)+1</f>
        <v>5</v>
      </c>
      <c r="P8331">
        <f>INDEX('Supply Data'!$L$12:$L$17,'Demand Data'!O8331)</f>
        <v>75</v>
      </c>
      <c r="R8331" t="str">
        <f t="shared" si="1306"/>
        <v>12-Dec-08 Friday 22</v>
      </c>
    </row>
    <row r="8332" spans="4:18" x14ac:dyDescent="0.35">
      <c r="D8332" s="21">
        <f t="shared" si="1307"/>
        <v>39794.916666646473</v>
      </c>
      <c r="E8332" s="21" t="b">
        <f t="shared" si="1300"/>
        <v>0</v>
      </c>
      <c r="F8332" s="21" t="b">
        <f t="shared" si="1301"/>
        <v>0</v>
      </c>
      <c r="G8332" s="20">
        <f t="shared" si="1302"/>
        <v>1</v>
      </c>
      <c r="H8332" s="20">
        <f t="shared" si="1303"/>
        <v>24</v>
      </c>
      <c r="I8332" s="20">
        <f t="shared" si="1308"/>
        <v>23</v>
      </c>
      <c r="J8332" s="21">
        <f t="shared" si="1309"/>
        <v>39794</v>
      </c>
      <c r="K8332" s="21"/>
      <c r="L8332" s="21" t="str">
        <f t="shared" si="1304"/>
        <v>Friday</v>
      </c>
      <c r="M8332" s="20">
        <f t="shared" si="1305"/>
        <v>12</v>
      </c>
      <c r="N8332" s="19">
        <v>4584</v>
      </c>
      <c r="O8332" s="4">
        <f>MATCH(N8332-1,'Supply Data'!$K$12:$K$17)+1</f>
        <v>4</v>
      </c>
      <c r="P8332">
        <f>INDEX('Supply Data'!$L$12:$L$17,'Demand Data'!O8332)</f>
        <v>50</v>
      </c>
      <c r="R8332" t="str">
        <f t="shared" si="1306"/>
        <v>12-Dec-08 Friday 23</v>
      </c>
    </row>
    <row r="8333" spans="4:18" x14ac:dyDescent="0.35">
      <c r="D8333" s="21">
        <f t="shared" si="1307"/>
        <v>39794.958333313138</v>
      </c>
      <c r="E8333" s="21" t="b">
        <f t="shared" si="1300"/>
        <v>0</v>
      </c>
      <c r="F8333" s="21" t="b">
        <f t="shared" si="1301"/>
        <v>0</v>
      </c>
      <c r="G8333" s="20">
        <f t="shared" si="1302"/>
        <v>1</v>
      </c>
      <c r="H8333" s="20">
        <f t="shared" si="1303"/>
        <v>24</v>
      </c>
      <c r="I8333" s="20">
        <f t="shared" si="1308"/>
        <v>24</v>
      </c>
      <c r="J8333" s="21">
        <f t="shared" si="1309"/>
        <v>39794</v>
      </c>
      <c r="K8333" s="21"/>
      <c r="L8333" s="21" t="str">
        <f t="shared" si="1304"/>
        <v>Friday</v>
      </c>
      <c r="M8333" s="20">
        <f t="shared" si="1305"/>
        <v>12</v>
      </c>
      <c r="N8333" s="19">
        <v>4227</v>
      </c>
      <c r="O8333" s="4">
        <f>MATCH(N8333-1,'Supply Data'!$K$12:$K$17)+1</f>
        <v>4</v>
      </c>
      <c r="P8333">
        <f>INDEX('Supply Data'!$L$12:$L$17,'Demand Data'!O8333)</f>
        <v>50</v>
      </c>
      <c r="R8333" t="str">
        <f t="shared" si="1306"/>
        <v>12-Dec-08 Friday 24</v>
      </c>
    </row>
    <row r="8334" spans="4:18" x14ac:dyDescent="0.35">
      <c r="D8334" s="21">
        <f t="shared" si="1307"/>
        <v>39794.999999979802</v>
      </c>
      <c r="E8334" s="21" t="b">
        <f t="shared" si="1300"/>
        <v>0</v>
      </c>
      <c r="F8334" s="21" t="b">
        <f t="shared" si="1301"/>
        <v>0</v>
      </c>
      <c r="G8334" s="20">
        <f t="shared" si="1302"/>
        <v>1</v>
      </c>
      <c r="H8334" s="20">
        <f t="shared" si="1303"/>
        <v>24</v>
      </c>
      <c r="I8334" s="20">
        <f t="shared" si="1308"/>
        <v>1</v>
      </c>
      <c r="J8334" s="21">
        <f t="shared" si="1309"/>
        <v>39795</v>
      </c>
      <c r="K8334" s="21"/>
      <c r="L8334" s="21" t="str">
        <f t="shared" si="1304"/>
        <v>Saturday</v>
      </c>
      <c r="M8334" s="20">
        <f t="shared" si="1305"/>
        <v>12</v>
      </c>
      <c r="N8334" s="19">
        <v>4014</v>
      </c>
      <c r="O8334" s="4">
        <f>MATCH(N8334-1,'Supply Data'!$K$12:$K$17)+1</f>
        <v>4</v>
      </c>
      <c r="P8334">
        <f>INDEX('Supply Data'!$L$12:$L$17,'Demand Data'!O8334)</f>
        <v>50</v>
      </c>
      <c r="R8334" t="str">
        <f t="shared" si="1306"/>
        <v>13-Dec-08 Saturday 1</v>
      </c>
    </row>
    <row r="8335" spans="4:18" x14ac:dyDescent="0.35">
      <c r="D8335" s="21">
        <f t="shared" si="1307"/>
        <v>39795.041666646466</v>
      </c>
      <c r="E8335" s="21" t="b">
        <f t="shared" si="1300"/>
        <v>0</v>
      </c>
      <c r="F8335" s="21" t="b">
        <f t="shared" si="1301"/>
        <v>0</v>
      </c>
      <c r="G8335" s="20">
        <f t="shared" si="1302"/>
        <v>1</v>
      </c>
      <c r="H8335" s="20">
        <f t="shared" si="1303"/>
        <v>24</v>
      </c>
      <c r="I8335" s="20">
        <f t="shared" si="1308"/>
        <v>2</v>
      </c>
      <c r="J8335" s="21">
        <f t="shared" si="1309"/>
        <v>39795</v>
      </c>
      <c r="K8335" s="21"/>
      <c r="L8335" s="21" t="str">
        <f t="shared" si="1304"/>
        <v>Saturday</v>
      </c>
      <c r="M8335" s="20">
        <f t="shared" si="1305"/>
        <v>12</v>
      </c>
      <c r="N8335" s="19">
        <v>3936</v>
      </c>
      <c r="O8335" s="4">
        <f>MATCH(N8335-1,'Supply Data'!$K$12:$K$17)+1</f>
        <v>4</v>
      </c>
      <c r="P8335">
        <f>INDEX('Supply Data'!$L$12:$L$17,'Demand Data'!O8335)</f>
        <v>50</v>
      </c>
      <c r="R8335" t="str">
        <f t="shared" si="1306"/>
        <v>13-Dec-08 Saturday 2</v>
      </c>
    </row>
    <row r="8336" spans="4:18" x14ac:dyDescent="0.35">
      <c r="D8336" s="21">
        <f t="shared" si="1307"/>
        <v>39795.08333331313</v>
      </c>
      <c r="E8336" s="21" t="b">
        <f t="shared" si="1300"/>
        <v>0</v>
      </c>
      <c r="F8336" s="21" t="b">
        <f t="shared" si="1301"/>
        <v>0</v>
      </c>
      <c r="G8336" s="20">
        <f t="shared" si="1302"/>
        <v>1</v>
      </c>
      <c r="H8336" s="20">
        <f t="shared" si="1303"/>
        <v>24</v>
      </c>
      <c r="I8336" s="20">
        <f t="shared" si="1308"/>
        <v>3</v>
      </c>
      <c r="J8336" s="21">
        <f t="shared" si="1309"/>
        <v>39795</v>
      </c>
      <c r="K8336" s="21"/>
      <c r="L8336" s="21" t="str">
        <f t="shared" si="1304"/>
        <v>Saturday</v>
      </c>
      <c r="M8336" s="20">
        <f t="shared" si="1305"/>
        <v>12</v>
      </c>
      <c r="N8336" s="19">
        <v>3862.5</v>
      </c>
      <c r="O8336" s="4">
        <f>MATCH(N8336-1,'Supply Data'!$K$12:$K$17)+1</f>
        <v>4</v>
      </c>
      <c r="P8336">
        <f>INDEX('Supply Data'!$L$12:$L$17,'Demand Data'!O8336)</f>
        <v>50</v>
      </c>
      <c r="R8336" t="str">
        <f t="shared" si="1306"/>
        <v>13-Dec-08 Saturday 3</v>
      </c>
    </row>
    <row r="8337" spans="4:18" x14ac:dyDescent="0.35">
      <c r="D8337" s="21">
        <f t="shared" si="1307"/>
        <v>39795.124999979795</v>
      </c>
      <c r="E8337" s="21" t="b">
        <f t="shared" si="1300"/>
        <v>0</v>
      </c>
      <c r="F8337" s="21" t="b">
        <f t="shared" si="1301"/>
        <v>0</v>
      </c>
      <c r="G8337" s="20">
        <f t="shared" si="1302"/>
        <v>1</v>
      </c>
      <c r="H8337" s="20">
        <f t="shared" si="1303"/>
        <v>24</v>
      </c>
      <c r="I8337" s="20">
        <f t="shared" si="1308"/>
        <v>4</v>
      </c>
      <c r="J8337" s="21">
        <f t="shared" si="1309"/>
        <v>39795</v>
      </c>
      <c r="K8337" s="21"/>
      <c r="L8337" s="21" t="str">
        <f t="shared" si="1304"/>
        <v>Saturday</v>
      </c>
      <c r="M8337" s="20">
        <f t="shared" si="1305"/>
        <v>12</v>
      </c>
      <c r="N8337" s="19">
        <v>3843</v>
      </c>
      <c r="O8337" s="4">
        <f>MATCH(N8337-1,'Supply Data'!$K$12:$K$17)+1</f>
        <v>4</v>
      </c>
      <c r="P8337">
        <f>INDEX('Supply Data'!$L$12:$L$17,'Demand Data'!O8337)</f>
        <v>50</v>
      </c>
      <c r="R8337" t="str">
        <f t="shared" si="1306"/>
        <v>13-Dec-08 Saturday 4</v>
      </c>
    </row>
    <row r="8338" spans="4:18" x14ac:dyDescent="0.35">
      <c r="D8338" s="21">
        <f t="shared" si="1307"/>
        <v>39795.166666646459</v>
      </c>
      <c r="E8338" s="21" t="b">
        <f t="shared" si="1300"/>
        <v>0</v>
      </c>
      <c r="F8338" s="21" t="b">
        <f t="shared" si="1301"/>
        <v>0</v>
      </c>
      <c r="G8338" s="20">
        <f t="shared" si="1302"/>
        <v>1</v>
      </c>
      <c r="H8338" s="20">
        <f t="shared" si="1303"/>
        <v>24</v>
      </c>
      <c r="I8338" s="20">
        <f t="shared" si="1308"/>
        <v>5</v>
      </c>
      <c r="J8338" s="21">
        <f t="shared" si="1309"/>
        <v>39795</v>
      </c>
      <c r="K8338" s="21"/>
      <c r="L8338" s="21" t="str">
        <f t="shared" si="1304"/>
        <v>Saturday</v>
      </c>
      <c r="M8338" s="20">
        <f t="shared" si="1305"/>
        <v>12</v>
      </c>
      <c r="N8338" s="19">
        <v>4023</v>
      </c>
      <c r="O8338" s="4">
        <f>MATCH(N8338-1,'Supply Data'!$K$12:$K$17)+1</f>
        <v>4</v>
      </c>
      <c r="P8338">
        <f>INDEX('Supply Data'!$L$12:$L$17,'Demand Data'!O8338)</f>
        <v>50</v>
      </c>
      <c r="R8338" t="str">
        <f t="shared" si="1306"/>
        <v>13-Dec-08 Saturday 5</v>
      </c>
    </row>
    <row r="8339" spans="4:18" x14ac:dyDescent="0.35">
      <c r="D8339" s="21">
        <f t="shared" si="1307"/>
        <v>39795.208333313123</v>
      </c>
      <c r="E8339" s="21" t="b">
        <f t="shared" si="1300"/>
        <v>0</v>
      </c>
      <c r="F8339" s="21" t="b">
        <f t="shared" si="1301"/>
        <v>0</v>
      </c>
      <c r="G8339" s="20">
        <f t="shared" si="1302"/>
        <v>1</v>
      </c>
      <c r="H8339" s="20">
        <f t="shared" si="1303"/>
        <v>24</v>
      </c>
      <c r="I8339" s="20">
        <f t="shared" si="1308"/>
        <v>6</v>
      </c>
      <c r="J8339" s="21">
        <f t="shared" si="1309"/>
        <v>39795</v>
      </c>
      <c r="K8339" s="21"/>
      <c r="L8339" s="21" t="str">
        <f t="shared" si="1304"/>
        <v>Saturday</v>
      </c>
      <c r="M8339" s="20">
        <f t="shared" si="1305"/>
        <v>12</v>
      </c>
      <c r="N8339" s="19">
        <v>4188</v>
      </c>
      <c r="O8339" s="4">
        <f>MATCH(N8339-1,'Supply Data'!$K$12:$K$17)+1</f>
        <v>4</v>
      </c>
      <c r="P8339">
        <f>INDEX('Supply Data'!$L$12:$L$17,'Demand Data'!O8339)</f>
        <v>50</v>
      </c>
      <c r="R8339" t="str">
        <f t="shared" si="1306"/>
        <v>13-Dec-08 Saturday 6</v>
      </c>
    </row>
    <row r="8340" spans="4:18" x14ac:dyDescent="0.35">
      <c r="D8340" s="21">
        <f t="shared" si="1307"/>
        <v>39795.249999979787</v>
      </c>
      <c r="E8340" s="21" t="b">
        <f t="shared" si="1300"/>
        <v>0</v>
      </c>
      <c r="F8340" s="21" t="b">
        <f t="shared" si="1301"/>
        <v>0</v>
      </c>
      <c r="G8340" s="20">
        <f t="shared" si="1302"/>
        <v>1</v>
      </c>
      <c r="H8340" s="20">
        <f t="shared" si="1303"/>
        <v>24</v>
      </c>
      <c r="I8340" s="20">
        <f t="shared" si="1308"/>
        <v>7</v>
      </c>
      <c r="J8340" s="21">
        <f t="shared" si="1309"/>
        <v>39795</v>
      </c>
      <c r="K8340" s="21"/>
      <c r="L8340" s="21" t="str">
        <f t="shared" si="1304"/>
        <v>Saturday</v>
      </c>
      <c r="M8340" s="20">
        <f t="shared" si="1305"/>
        <v>12</v>
      </c>
      <c r="N8340" s="19">
        <v>4170</v>
      </c>
      <c r="O8340" s="4">
        <f>MATCH(N8340-1,'Supply Data'!$K$12:$K$17)+1</f>
        <v>4</v>
      </c>
      <c r="P8340">
        <f>INDEX('Supply Data'!$L$12:$L$17,'Demand Data'!O8340)</f>
        <v>50</v>
      </c>
      <c r="R8340" t="str">
        <f t="shared" si="1306"/>
        <v>13-Dec-08 Saturday 7</v>
      </c>
    </row>
    <row r="8341" spans="4:18" x14ac:dyDescent="0.35">
      <c r="D8341" s="21">
        <f t="shared" si="1307"/>
        <v>39795.291666646452</v>
      </c>
      <c r="E8341" s="21" t="b">
        <f t="shared" si="1300"/>
        <v>0</v>
      </c>
      <c r="F8341" s="21" t="b">
        <f t="shared" si="1301"/>
        <v>0</v>
      </c>
      <c r="G8341" s="20">
        <f t="shared" si="1302"/>
        <v>1</v>
      </c>
      <c r="H8341" s="20">
        <f t="shared" si="1303"/>
        <v>24</v>
      </c>
      <c r="I8341" s="20">
        <f t="shared" si="1308"/>
        <v>8</v>
      </c>
      <c r="J8341" s="21">
        <f t="shared" si="1309"/>
        <v>39795</v>
      </c>
      <c r="K8341" s="21"/>
      <c r="L8341" s="21" t="str">
        <f t="shared" si="1304"/>
        <v>Saturday</v>
      </c>
      <c r="M8341" s="20">
        <f t="shared" si="1305"/>
        <v>12</v>
      </c>
      <c r="N8341" s="19">
        <v>4696.5</v>
      </c>
      <c r="O8341" s="4">
        <f>MATCH(N8341-1,'Supply Data'!$K$12:$K$17)+1</f>
        <v>4</v>
      </c>
      <c r="P8341">
        <f>INDEX('Supply Data'!$L$12:$L$17,'Demand Data'!O8341)</f>
        <v>50</v>
      </c>
      <c r="R8341" t="str">
        <f t="shared" si="1306"/>
        <v>13-Dec-08 Saturday 8</v>
      </c>
    </row>
    <row r="8342" spans="4:18" x14ac:dyDescent="0.35">
      <c r="D8342" s="21">
        <f t="shared" si="1307"/>
        <v>39795.333333313116</v>
      </c>
      <c r="E8342" s="21" t="b">
        <f t="shared" si="1300"/>
        <v>0</v>
      </c>
      <c r="F8342" s="21" t="b">
        <f t="shared" si="1301"/>
        <v>0</v>
      </c>
      <c r="G8342" s="20">
        <f t="shared" si="1302"/>
        <v>1</v>
      </c>
      <c r="H8342" s="20">
        <f t="shared" si="1303"/>
        <v>24</v>
      </c>
      <c r="I8342" s="20">
        <f t="shared" si="1308"/>
        <v>9</v>
      </c>
      <c r="J8342" s="21">
        <f t="shared" si="1309"/>
        <v>39795</v>
      </c>
      <c r="K8342" s="21"/>
      <c r="L8342" s="21" t="str">
        <f t="shared" si="1304"/>
        <v>Saturday</v>
      </c>
      <c r="M8342" s="20">
        <f t="shared" si="1305"/>
        <v>12</v>
      </c>
      <c r="N8342" s="19">
        <v>5196</v>
      </c>
      <c r="O8342" s="4">
        <f>MATCH(N8342-1,'Supply Data'!$K$12:$K$17)+1</f>
        <v>5</v>
      </c>
      <c r="P8342">
        <f>INDEX('Supply Data'!$L$12:$L$17,'Demand Data'!O8342)</f>
        <v>75</v>
      </c>
      <c r="R8342" t="str">
        <f t="shared" si="1306"/>
        <v>13-Dec-08 Saturday 9</v>
      </c>
    </row>
    <row r="8343" spans="4:18" x14ac:dyDescent="0.35">
      <c r="D8343" s="21">
        <f t="shared" si="1307"/>
        <v>39795.37499997978</v>
      </c>
      <c r="E8343" s="21" t="b">
        <f t="shared" si="1300"/>
        <v>0</v>
      </c>
      <c r="F8343" s="21" t="b">
        <f t="shared" si="1301"/>
        <v>0</v>
      </c>
      <c r="G8343" s="20">
        <f t="shared" si="1302"/>
        <v>1</v>
      </c>
      <c r="H8343" s="20">
        <f t="shared" si="1303"/>
        <v>24</v>
      </c>
      <c r="I8343" s="20">
        <f t="shared" si="1308"/>
        <v>10</v>
      </c>
      <c r="J8343" s="21">
        <f t="shared" si="1309"/>
        <v>39795</v>
      </c>
      <c r="K8343" s="21"/>
      <c r="L8343" s="21" t="str">
        <f t="shared" si="1304"/>
        <v>Saturday</v>
      </c>
      <c r="M8343" s="20">
        <f t="shared" si="1305"/>
        <v>12</v>
      </c>
      <c r="N8343" s="19">
        <v>5508</v>
      </c>
      <c r="O8343" s="4">
        <f>MATCH(N8343-1,'Supply Data'!$K$12:$K$17)+1</f>
        <v>5</v>
      </c>
      <c r="P8343">
        <f>INDEX('Supply Data'!$L$12:$L$17,'Demand Data'!O8343)</f>
        <v>75</v>
      </c>
      <c r="R8343" t="str">
        <f t="shared" si="1306"/>
        <v>13-Dec-08 Saturday 10</v>
      </c>
    </row>
    <row r="8344" spans="4:18" x14ac:dyDescent="0.35">
      <c r="D8344" s="21">
        <f t="shared" si="1307"/>
        <v>39795.416666646444</v>
      </c>
      <c r="E8344" s="21" t="b">
        <f t="shared" si="1300"/>
        <v>0</v>
      </c>
      <c r="F8344" s="21" t="b">
        <f t="shared" si="1301"/>
        <v>0</v>
      </c>
      <c r="G8344" s="20">
        <f t="shared" si="1302"/>
        <v>1</v>
      </c>
      <c r="H8344" s="20">
        <f t="shared" si="1303"/>
        <v>24</v>
      </c>
      <c r="I8344" s="20">
        <f t="shared" si="1308"/>
        <v>11</v>
      </c>
      <c r="J8344" s="21">
        <f t="shared" si="1309"/>
        <v>39795</v>
      </c>
      <c r="K8344" s="21"/>
      <c r="L8344" s="21" t="str">
        <f t="shared" si="1304"/>
        <v>Saturday</v>
      </c>
      <c r="M8344" s="20">
        <f t="shared" si="1305"/>
        <v>12</v>
      </c>
      <c r="N8344" s="19">
        <v>5671.5</v>
      </c>
      <c r="O8344" s="4">
        <f>MATCH(N8344-1,'Supply Data'!$K$12:$K$17)+1</f>
        <v>5</v>
      </c>
      <c r="P8344">
        <f>INDEX('Supply Data'!$L$12:$L$17,'Demand Data'!O8344)</f>
        <v>75</v>
      </c>
      <c r="R8344" t="str">
        <f t="shared" si="1306"/>
        <v>13-Dec-08 Saturday 11</v>
      </c>
    </row>
    <row r="8345" spans="4:18" x14ac:dyDescent="0.35">
      <c r="D8345" s="21">
        <f t="shared" si="1307"/>
        <v>39795.458333313109</v>
      </c>
      <c r="E8345" s="21" t="b">
        <f t="shared" si="1300"/>
        <v>0</v>
      </c>
      <c r="F8345" s="21" t="b">
        <f t="shared" si="1301"/>
        <v>0</v>
      </c>
      <c r="G8345" s="20">
        <f t="shared" si="1302"/>
        <v>1</v>
      </c>
      <c r="H8345" s="20">
        <f t="shared" si="1303"/>
        <v>24</v>
      </c>
      <c r="I8345" s="20">
        <f t="shared" si="1308"/>
        <v>12</v>
      </c>
      <c r="J8345" s="21">
        <f t="shared" si="1309"/>
        <v>39795</v>
      </c>
      <c r="K8345" s="21"/>
      <c r="L8345" s="21" t="str">
        <f t="shared" si="1304"/>
        <v>Saturday</v>
      </c>
      <c r="M8345" s="20">
        <f t="shared" si="1305"/>
        <v>12</v>
      </c>
      <c r="N8345" s="19">
        <v>5418</v>
      </c>
      <c r="O8345" s="4">
        <f>MATCH(N8345-1,'Supply Data'!$K$12:$K$17)+1</f>
        <v>5</v>
      </c>
      <c r="P8345">
        <f>INDEX('Supply Data'!$L$12:$L$17,'Demand Data'!O8345)</f>
        <v>75</v>
      </c>
      <c r="R8345" t="str">
        <f t="shared" si="1306"/>
        <v>13-Dec-08 Saturday 12</v>
      </c>
    </row>
    <row r="8346" spans="4:18" x14ac:dyDescent="0.35">
      <c r="D8346" s="21">
        <f t="shared" si="1307"/>
        <v>39795.499999979773</v>
      </c>
      <c r="E8346" s="21" t="b">
        <f t="shared" si="1300"/>
        <v>0</v>
      </c>
      <c r="F8346" s="21" t="b">
        <f t="shared" si="1301"/>
        <v>0</v>
      </c>
      <c r="G8346" s="20">
        <f t="shared" si="1302"/>
        <v>1</v>
      </c>
      <c r="H8346" s="20">
        <f t="shared" si="1303"/>
        <v>24</v>
      </c>
      <c r="I8346" s="20">
        <f t="shared" si="1308"/>
        <v>13</v>
      </c>
      <c r="J8346" s="21">
        <f t="shared" si="1309"/>
        <v>39795</v>
      </c>
      <c r="K8346" s="21"/>
      <c r="L8346" s="21" t="str">
        <f t="shared" si="1304"/>
        <v>Saturday</v>
      </c>
      <c r="M8346" s="20">
        <f t="shared" si="1305"/>
        <v>12</v>
      </c>
      <c r="N8346" s="19">
        <v>5446.5</v>
      </c>
      <c r="O8346" s="4">
        <f>MATCH(N8346-1,'Supply Data'!$K$12:$K$17)+1</f>
        <v>5</v>
      </c>
      <c r="P8346">
        <f>INDEX('Supply Data'!$L$12:$L$17,'Demand Data'!O8346)</f>
        <v>75</v>
      </c>
      <c r="R8346" t="str">
        <f t="shared" si="1306"/>
        <v>13-Dec-08 Saturday 13</v>
      </c>
    </row>
    <row r="8347" spans="4:18" x14ac:dyDescent="0.35">
      <c r="D8347" s="21">
        <f t="shared" si="1307"/>
        <v>39795.541666646437</v>
      </c>
      <c r="E8347" s="21" t="b">
        <f t="shared" si="1300"/>
        <v>0</v>
      </c>
      <c r="F8347" s="21" t="b">
        <f t="shared" si="1301"/>
        <v>0</v>
      </c>
      <c r="G8347" s="20">
        <f t="shared" si="1302"/>
        <v>1</v>
      </c>
      <c r="H8347" s="20">
        <f t="shared" si="1303"/>
        <v>24</v>
      </c>
      <c r="I8347" s="20">
        <f t="shared" si="1308"/>
        <v>14</v>
      </c>
      <c r="J8347" s="21">
        <f t="shared" si="1309"/>
        <v>39795</v>
      </c>
      <c r="K8347" s="21"/>
      <c r="L8347" s="21" t="str">
        <f t="shared" si="1304"/>
        <v>Saturday</v>
      </c>
      <c r="M8347" s="20">
        <f t="shared" si="1305"/>
        <v>12</v>
      </c>
      <c r="N8347" s="19">
        <v>5604</v>
      </c>
      <c r="O8347" s="4">
        <f>MATCH(N8347-1,'Supply Data'!$K$12:$K$17)+1</f>
        <v>5</v>
      </c>
      <c r="P8347">
        <f>INDEX('Supply Data'!$L$12:$L$17,'Demand Data'!O8347)</f>
        <v>75</v>
      </c>
      <c r="R8347" t="str">
        <f t="shared" si="1306"/>
        <v>13-Dec-08 Saturday 14</v>
      </c>
    </row>
    <row r="8348" spans="4:18" x14ac:dyDescent="0.35">
      <c r="D8348" s="21">
        <f t="shared" si="1307"/>
        <v>39795.583333313101</v>
      </c>
      <c r="E8348" s="21" t="b">
        <f t="shared" si="1300"/>
        <v>0</v>
      </c>
      <c r="F8348" s="21" t="b">
        <f t="shared" si="1301"/>
        <v>0</v>
      </c>
      <c r="G8348" s="20">
        <f t="shared" si="1302"/>
        <v>1</v>
      </c>
      <c r="H8348" s="20">
        <f t="shared" si="1303"/>
        <v>24</v>
      </c>
      <c r="I8348" s="20">
        <f t="shared" si="1308"/>
        <v>15</v>
      </c>
      <c r="J8348" s="21">
        <f t="shared" si="1309"/>
        <v>39795</v>
      </c>
      <c r="K8348" s="21"/>
      <c r="L8348" s="21" t="str">
        <f t="shared" si="1304"/>
        <v>Saturday</v>
      </c>
      <c r="M8348" s="20">
        <f t="shared" si="1305"/>
        <v>12</v>
      </c>
      <c r="N8348" s="19">
        <v>5509.5</v>
      </c>
      <c r="O8348" s="4">
        <f>MATCH(N8348-1,'Supply Data'!$K$12:$K$17)+1</f>
        <v>5</v>
      </c>
      <c r="P8348">
        <f>INDEX('Supply Data'!$L$12:$L$17,'Demand Data'!O8348)</f>
        <v>75</v>
      </c>
      <c r="R8348" t="str">
        <f t="shared" si="1306"/>
        <v>13-Dec-08 Saturday 15</v>
      </c>
    </row>
    <row r="8349" spans="4:18" x14ac:dyDescent="0.35">
      <c r="D8349" s="21">
        <f t="shared" si="1307"/>
        <v>39795.624999979766</v>
      </c>
      <c r="E8349" s="21" t="b">
        <f t="shared" si="1300"/>
        <v>0</v>
      </c>
      <c r="F8349" s="21" t="b">
        <f t="shared" si="1301"/>
        <v>0</v>
      </c>
      <c r="G8349" s="20">
        <f t="shared" si="1302"/>
        <v>1</v>
      </c>
      <c r="H8349" s="20">
        <f t="shared" si="1303"/>
        <v>24</v>
      </c>
      <c r="I8349" s="20">
        <f t="shared" si="1308"/>
        <v>16</v>
      </c>
      <c r="J8349" s="21">
        <f t="shared" si="1309"/>
        <v>39795</v>
      </c>
      <c r="K8349" s="21"/>
      <c r="L8349" s="21" t="str">
        <f t="shared" si="1304"/>
        <v>Saturday</v>
      </c>
      <c r="M8349" s="20">
        <f t="shared" si="1305"/>
        <v>12</v>
      </c>
      <c r="N8349" s="19">
        <v>5529</v>
      </c>
      <c r="O8349" s="4">
        <f>MATCH(N8349-1,'Supply Data'!$K$12:$K$17)+1</f>
        <v>5</v>
      </c>
      <c r="P8349">
        <f>INDEX('Supply Data'!$L$12:$L$17,'Demand Data'!O8349)</f>
        <v>75</v>
      </c>
      <c r="R8349" t="str">
        <f t="shared" si="1306"/>
        <v>13-Dec-08 Saturday 16</v>
      </c>
    </row>
    <row r="8350" spans="4:18" x14ac:dyDescent="0.35">
      <c r="D8350" s="21">
        <f t="shared" si="1307"/>
        <v>39795.66666664643</v>
      </c>
      <c r="E8350" s="21" t="b">
        <f t="shared" si="1300"/>
        <v>0</v>
      </c>
      <c r="F8350" s="21" t="b">
        <f t="shared" si="1301"/>
        <v>0</v>
      </c>
      <c r="G8350" s="20">
        <f t="shared" si="1302"/>
        <v>1</v>
      </c>
      <c r="H8350" s="20">
        <f t="shared" si="1303"/>
        <v>24</v>
      </c>
      <c r="I8350" s="20">
        <f t="shared" si="1308"/>
        <v>17</v>
      </c>
      <c r="J8350" s="21">
        <f t="shared" si="1309"/>
        <v>39795</v>
      </c>
      <c r="K8350" s="21"/>
      <c r="L8350" s="21" t="str">
        <f t="shared" si="1304"/>
        <v>Saturday</v>
      </c>
      <c r="M8350" s="20">
        <f t="shared" si="1305"/>
        <v>12</v>
      </c>
      <c r="N8350" s="19">
        <v>5496</v>
      </c>
      <c r="O8350" s="4">
        <f>MATCH(N8350-1,'Supply Data'!$K$12:$K$17)+1</f>
        <v>5</v>
      </c>
      <c r="P8350">
        <f>INDEX('Supply Data'!$L$12:$L$17,'Demand Data'!O8350)</f>
        <v>75</v>
      </c>
      <c r="R8350" t="str">
        <f t="shared" si="1306"/>
        <v>13-Dec-08 Saturday 17</v>
      </c>
    </row>
    <row r="8351" spans="4:18" x14ac:dyDescent="0.35">
      <c r="D8351" s="21">
        <f t="shared" si="1307"/>
        <v>39795.708333313094</v>
      </c>
      <c r="E8351" s="21" t="b">
        <f t="shared" si="1300"/>
        <v>0</v>
      </c>
      <c r="F8351" s="21" t="b">
        <f t="shared" si="1301"/>
        <v>0</v>
      </c>
      <c r="G8351" s="20">
        <f t="shared" si="1302"/>
        <v>1</v>
      </c>
      <c r="H8351" s="20">
        <f t="shared" si="1303"/>
        <v>24</v>
      </c>
      <c r="I8351" s="20">
        <f t="shared" si="1308"/>
        <v>18</v>
      </c>
      <c r="J8351" s="21">
        <f t="shared" si="1309"/>
        <v>39795</v>
      </c>
      <c r="K8351" s="21"/>
      <c r="L8351" s="21" t="str">
        <f t="shared" si="1304"/>
        <v>Saturday</v>
      </c>
      <c r="M8351" s="20">
        <f t="shared" si="1305"/>
        <v>12</v>
      </c>
      <c r="N8351" s="19">
        <v>6171</v>
      </c>
      <c r="O8351" s="4">
        <f>MATCH(N8351-1,'Supply Data'!$K$12:$K$17)+1</f>
        <v>5</v>
      </c>
      <c r="P8351">
        <f>INDEX('Supply Data'!$L$12:$L$17,'Demand Data'!O8351)</f>
        <v>75</v>
      </c>
      <c r="R8351" t="str">
        <f t="shared" si="1306"/>
        <v>13-Dec-08 Saturday 18</v>
      </c>
    </row>
    <row r="8352" spans="4:18" x14ac:dyDescent="0.35">
      <c r="D8352" s="21">
        <f t="shared" si="1307"/>
        <v>39795.749999979758</v>
      </c>
      <c r="E8352" s="21" t="b">
        <f t="shared" si="1300"/>
        <v>0</v>
      </c>
      <c r="F8352" s="21" t="b">
        <f t="shared" si="1301"/>
        <v>0</v>
      </c>
      <c r="G8352" s="20">
        <f t="shared" si="1302"/>
        <v>1</v>
      </c>
      <c r="H8352" s="20">
        <f t="shared" si="1303"/>
        <v>24</v>
      </c>
      <c r="I8352" s="20">
        <f t="shared" si="1308"/>
        <v>19</v>
      </c>
      <c r="J8352" s="21">
        <f t="shared" si="1309"/>
        <v>39795</v>
      </c>
      <c r="K8352" s="21"/>
      <c r="L8352" s="21" t="str">
        <f t="shared" si="1304"/>
        <v>Saturday</v>
      </c>
      <c r="M8352" s="20">
        <f t="shared" si="1305"/>
        <v>12</v>
      </c>
      <c r="N8352" s="19">
        <v>6111</v>
      </c>
      <c r="O8352" s="4">
        <f>MATCH(N8352-1,'Supply Data'!$K$12:$K$17)+1</f>
        <v>5</v>
      </c>
      <c r="P8352">
        <f>INDEX('Supply Data'!$L$12:$L$17,'Demand Data'!O8352)</f>
        <v>75</v>
      </c>
      <c r="R8352" t="str">
        <f t="shared" si="1306"/>
        <v>13-Dec-08 Saturday 19</v>
      </c>
    </row>
    <row r="8353" spans="4:18" x14ac:dyDescent="0.35">
      <c r="D8353" s="21">
        <f t="shared" si="1307"/>
        <v>39795.791666646423</v>
      </c>
      <c r="E8353" s="21" t="b">
        <f t="shared" si="1300"/>
        <v>0</v>
      </c>
      <c r="F8353" s="21" t="b">
        <f t="shared" si="1301"/>
        <v>0</v>
      </c>
      <c r="G8353" s="20">
        <f t="shared" si="1302"/>
        <v>1</v>
      </c>
      <c r="H8353" s="20">
        <f t="shared" si="1303"/>
        <v>24</v>
      </c>
      <c r="I8353" s="20">
        <f t="shared" si="1308"/>
        <v>20</v>
      </c>
      <c r="J8353" s="21">
        <f t="shared" si="1309"/>
        <v>39795</v>
      </c>
      <c r="K8353" s="21"/>
      <c r="L8353" s="21" t="str">
        <f t="shared" si="1304"/>
        <v>Saturday</v>
      </c>
      <c r="M8353" s="20">
        <f t="shared" si="1305"/>
        <v>12</v>
      </c>
      <c r="N8353" s="19">
        <v>5884.5</v>
      </c>
      <c r="O8353" s="4">
        <f>MATCH(N8353-1,'Supply Data'!$K$12:$K$17)+1</f>
        <v>5</v>
      </c>
      <c r="P8353">
        <f>INDEX('Supply Data'!$L$12:$L$17,'Demand Data'!O8353)</f>
        <v>75</v>
      </c>
      <c r="R8353" t="str">
        <f t="shared" si="1306"/>
        <v>13-Dec-08 Saturday 20</v>
      </c>
    </row>
    <row r="8354" spans="4:18" x14ac:dyDescent="0.35">
      <c r="D8354" s="21">
        <f t="shared" si="1307"/>
        <v>39795.833333313087</v>
      </c>
      <c r="E8354" s="21" t="b">
        <f t="shared" si="1300"/>
        <v>0</v>
      </c>
      <c r="F8354" s="21" t="b">
        <f t="shared" si="1301"/>
        <v>0</v>
      </c>
      <c r="G8354" s="20">
        <f t="shared" si="1302"/>
        <v>1</v>
      </c>
      <c r="H8354" s="20">
        <f t="shared" si="1303"/>
        <v>24</v>
      </c>
      <c r="I8354" s="20">
        <f t="shared" si="1308"/>
        <v>21</v>
      </c>
      <c r="J8354" s="21">
        <f t="shared" si="1309"/>
        <v>39795</v>
      </c>
      <c r="K8354" s="21"/>
      <c r="L8354" s="21" t="str">
        <f t="shared" si="1304"/>
        <v>Saturday</v>
      </c>
      <c r="M8354" s="20">
        <f t="shared" si="1305"/>
        <v>12</v>
      </c>
      <c r="N8354" s="19">
        <v>5586</v>
      </c>
      <c r="O8354" s="4">
        <f>MATCH(N8354-1,'Supply Data'!$K$12:$K$17)+1</f>
        <v>5</v>
      </c>
      <c r="P8354">
        <f>INDEX('Supply Data'!$L$12:$L$17,'Demand Data'!O8354)</f>
        <v>75</v>
      </c>
      <c r="R8354" t="str">
        <f t="shared" si="1306"/>
        <v>13-Dec-08 Saturday 21</v>
      </c>
    </row>
    <row r="8355" spans="4:18" x14ac:dyDescent="0.35">
      <c r="D8355" s="21">
        <f t="shared" si="1307"/>
        <v>39795.874999979751</v>
      </c>
      <c r="E8355" s="21" t="b">
        <f t="shared" si="1300"/>
        <v>0</v>
      </c>
      <c r="F8355" s="21" t="b">
        <f t="shared" si="1301"/>
        <v>0</v>
      </c>
      <c r="G8355" s="20">
        <f t="shared" si="1302"/>
        <v>1</v>
      </c>
      <c r="H8355" s="20">
        <f t="shared" si="1303"/>
        <v>24</v>
      </c>
      <c r="I8355" s="20">
        <f t="shared" si="1308"/>
        <v>22</v>
      </c>
      <c r="J8355" s="21">
        <f t="shared" si="1309"/>
        <v>39795</v>
      </c>
      <c r="K8355" s="21"/>
      <c r="L8355" s="21" t="str">
        <f t="shared" si="1304"/>
        <v>Saturday</v>
      </c>
      <c r="M8355" s="20">
        <f t="shared" si="1305"/>
        <v>12</v>
      </c>
      <c r="N8355" s="19">
        <v>4950</v>
      </c>
      <c r="O8355" s="4">
        <f>MATCH(N8355-1,'Supply Data'!$K$12:$K$17)+1</f>
        <v>5</v>
      </c>
      <c r="P8355">
        <f>INDEX('Supply Data'!$L$12:$L$17,'Demand Data'!O8355)</f>
        <v>75</v>
      </c>
      <c r="R8355" t="str">
        <f t="shared" si="1306"/>
        <v>13-Dec-08 Saturday 22</v>
      </c>
    </row>
    <row r="8356" spans="4:18" x14ac:dyDescent="0.35">
      <c r="D8356" s="21">
        <f t="shared" si="1307"/>
        <v>39795.916666646415</v>
      </c>
      <c r="E8356" s="21" t="b">
        <f t="shared" si="1300"/>
        <v>0</v>
      </c>
      <c r="F8356" s="21" t="b">
        <f t="shared" si="1301"/>
        <v>0</v>
      </c>
      <c r="G8356" s="20">
        <f t="shared" si="1302"/>
        <v>1</v>
      </c>
      <c r="H8356" s="20">
        <f t="shared" si="1303"/>
        <v>24</v>
      </c>
      <c r="I8356" s="20">
        <f t="shared" si="1308"/>
        <v>23</v>
      </c>
      <c r="J8356" s="21">
        <f t="shared" si="1309"/>
        <v>39795</v>
      </c>
      <c r="K8356" s="21"/>
      <c r="L8356" s="21" t="str">
        <f t="shared" si="1304"/>
        <v>Saturday</v>
      </c>
      <c r="M8356" s="20">
        <f t="shared" si="1305"/>
        <v>12</v>
      </c>
      <c r="N8356" s="19">
        <v>4471.5</v>
      </c>
      <c r="O8356" s="4">
        <f>MATCH(N8356-1,'Supply Data'!$K$12:$K$17)+1</f>
        <v>4</v>
      </c>
      <c r="P8356">
        <f>INDEX('Supply Data'!$L$12:$L$17,'Demand Data'!O8356)</f>
        <v>50</v>
      </c>
      <c r="R8356" t="str">
        <f t="shared" si="1306"/>
        <v>13-Dec-08 Saturday 23</v>
      </c>
    </row>
    <row r="8357" spans="4:18" x14ac:dyDescent="0.35">
      <c r="D8357" s="21">
        <f t="shared" si="1307"/>
        <v>39795.958333313079</v>
      </c>
      <c r="E8357" s="21" t="b">
        <f t="shared" si="1300"/>
        <v>0</v>
      </c>
      <c r="F8357" s="21" t="b">
        <f t="shared" si="1301"/>
        <v>0</v>
      </c>
      <c r="G8357" s="20">
        <f t="shared" si="1302"/>
        <v>1</v>
      </c>
      <c r="H8357" s="20">
        <f t="shared" si="1303"/>
        <v>24</v>
      </c>
      <c r="I8357" s="20">
        <f t="shared" si="1308"/>
        <v>24</v>
      </c>
      <c r="J8357" s="21">
        <f t="shared" si="1309"/>
        <v>39795</v>
      </c>
      <c r="K8357" s="21"/>
      <c r="L8357" s="21" t="str">
        <f t="shared" si="1304"/>
        <v>Saturday</v>
      </c>
      <c r="M8357" s="20">
        <f t="shared" si="1305"/>
        <v>12</v>
      </c>
      <c r="N8357" s="19">
        <v>4131</v>
      </c>
      <c r="O8357" s="4">
        <f>MATCH(N8357-1,'Supply Data'!$K$12:$K$17)+1</f>
        <v>4</v>
      </c>
      <c r="P8357">
        <f>INDEX('Supply Data'!$L$12:$L$17,'Demand Data'!O8357)</f>
        <v>50</v>
      </c>
      <c r="R8357" t="str">
        <f t="shared" si="1306"/>
        <v>13-Dec-08 Saturday 24</v>
      </c>
    </row>
    <row r="8358" spans="4:18" x14ac:dyDescent="0.35">
      <c r="D8358" s="21">
        <f t="shared" si="1307"/>
        <v>39795.999999979744</v>
      </c>
      <c r="E8358" s="21" t="b">
        <f t="shared" si="1300"/>
        <v>0</v>
      </c>
      <c r="F8358" s="21" t="b">
        <f t="shared" si="1301"/>
        <v>0</v>
      </c>
      <c r="G8358" s="20">
        <f t="shared" si="1302"/>
        <v>1</v>
      </c>
      <c r="H8358" s="20">
        <f t="shared" si="1303"/>
        <v>24</v>
      </c>
      <c r="I8358" s="20">
        <f t="shared" si="1308"/>
        <v>1</v>
      </c>
      <c r="J8358" s="21">
        <f t="shared" si="1309"/>
        <v>39796</v>
      </c>
      <c r="K8358" s="21"/>
      <c r="L8358" s="21" t="str">
        <f t="shared" si="1304"/>
        <v>Sunday</v>
      </c>
      <c r="M8358" s="20">
        <f t="shared" si="1305"/>
        <v>12</v>
      </c>
      <c r="N8358" s="19">
        <v>3960</v>
      </c>
      <c r="O8358" s="4">
        <f>MATCH(N8358-1,'Supply Data'!$K$12:$K$17)+1</f>
        <v>4</v>
      </c>
      <c r="P8358">
        <f>INDEX('Supply Data'!$L$12:$L$17,'Demand Data'!O8358)</f>
        <v>50</v>
      </c>
      <c r="R8358" t="str">
        <f t="shared" si="1306"/>
        <v>14-Dec-08 Sunday 1</v>
      </c>
    </row>
    <row r="8359" spans="4:18" x14ac:dyDescent="0.35">
      <c r="D8359" s="21">
        <f t="shared" si="1307"/>
        <v>39796.041666646408</v>
      </c>
      <c r="E8359" s="21" t="b">
        <f t="shared" si="1300"/>
        <v>0</v>
      </c>
      <c r="F8359" s="21" t="b">
        <f t="shared" si="1301"/>
        <v>0</v>
      </c>
      <c r="G8359" s="20">
        <f t="shared" si="1302"/>
        <v>1</v>
      </c>
      <c r="H8359" s="20">
        <f t="shared" si="1303"/>
        <v>24</v>
      </c>
      <c r="I8359" s="20">
        <f t="shared" si="1308"/>
        <v>2</v>
      </c>
      <c r="J8359" s="21">
        <f t="shared" si="1309"/>
        <v>39796</v>
      </c>
      <c r="K8359" s="21"/>
      <c r="L8359" s="21" t="str">
        <f t="shared" si="1304"/>
        <v>Sunday</v>
      </c>
      <c r="M8359" s="20">
        <f t="shared" si="1305"/>
        <v>12</v>
      </c>
      <c r="N8359" s="19">
        <v>3792</v>
      </c>
      <c r="O8359" s="4">
        <f>MATCH(N8359-1,'Supply Data'!$K$12:$K$17)+1</f>
        <v>4</v>
      </c>
      <c r="P8359">
        <f>INDEX('Supply Data'!$L$12:$L$17,'Demand Data'!O8359)</f>
        <v>50</v>
      </c>
      <c r="R8359" t="str">
        <f t="shared" si="1306"/>
        <v>14-Dec-08 Sunday 2</v>
      </c>
    </row>
    <row r="8360" spans="4:18" x14ac:dyDescent="0.35">
      <c r="D8360" s="21">
        <f t="shared" si="1307"/>
        <v>39796.083333313072</v>
      </c>
      <c r="E8360" s="21" t="b">
        <f t="shared" si="1300"/>
        <v>0</v>
      </c>
      <c r="F8360" s="21" t="b">
        <f t="shared" si="1301"/>
        <v>0</v>
      </c>
      <c r="G8360" s="20">
        <f t="shared" si="1302"/>
        <v>1</v>
      </c>
      <c r="H8360" s="20">
        <f t="shared" si="1303"/>
        <v>24</v>
      </c>
      <c r="I8360" s="20">
        <f t="shared" si="1308"/>
        <v>3</v>
      </c>
      <c r="J8360" s="21">
        <f t="shared" si="1309"/>
        <v>39796</v>
      </c>
      <c r="K8360" s="21"/>
      <c r="L8360" s="21" t="str">
        <f t="shared" si="1304"/>
        <v>Sunday</v>
      </c>
      <c r="M8360" s="20">
        <f t="shared" si="1305"/>
        <v>12</v>
      </c>
      <c r="N8360" s="19">
        <v>3721.5</v>
      </c>
      <c r="O8360" s="4">
        <f>MATCH(N8360-1,'Supply Data'!$K$12:$K$17)+1</f>
        <v>4</v>
      </c>
      <c r="P8360">
        <f>INDEX('Supply Data'!$L$12:$L$17,'Demand Data'!O8360)</f>
        <v>50</v>
      </c>
      <c r="R8360" t="str">
        <f t="shared" si="1306"/>
        <v>14-Dec-08 Sunday 3</v>
      </c>
    </row>
    <row r="8361" spans="4:18" x14ac:dyDescent="0.35">
      <c r="D8361" s="21">
        <f t="shared" si="1307"/>
        <v>39796.124999979736</v>
      </c>
      <c r="E8361" s="21" t="b">
        <f t="shared" si="1300"/>
        <v>0</v>
      </c>
      <c r="F8361" s="21" t="b">
        <f t="shared" si="1301"/>
        <v>0</v>
      </c>
      <c r="G8361" s="20">
        <f t="shared" si="1302"/>
        <v>1</v>
      </c>
      <c r="H8361" s="20">
        <f t="shared" si="1303"/>
        <v>24</v>
      </c>
      <c r="I8361" s="20">
        <f t="shared" si="1308"/>
        <v>4</v>
      </c>
      <c r="J8361" s="21">
        <f t="shared" si="1309"/>
        <v>39796</v>
      </c>
      <c r="K8361" s="21"/>
      <c r="L8361" s="21" t="str">
        <f t="shared" si="1304"/>
        <v>Sunday</v>
      </c>
      <c r="M8361" s="20">
        <f t="shared" si="1305"/>
        <v>12</v>
      </c>
      <c r="N8361" s="19">
        <v>3741</v>
      </c>
      <c r="O8361" s="4">
        <f>MATCH(N8361-1,'Supply Data'!$K$12:$K$17)+1</f>
        <v>4</v>
      </c>
      <c r="P8361">
        <f>INDEX('Supply Data'!$L$12:$L$17,'Demand Data'!O8361)</f>
        <v>50</v>
      </c>
      <c r="R8361" t="str">
        <f t="shared" si="1306"/>
        <v>14-Dec-08 Sunday 4</v>
      </c>
    </row>
    <row r="8362" spans="4:18" x14ac:dyDescent="0.35">
      <c r="D8362" s="21">
        <f t="shared" si="1307"/>
        <v>39796.166666646401</v>
      </c>
      <c r="E8362" s="21" t="b">
        <f t="shared" si="1300"/>
        <v>0</v>
      </c>
      <c r="F8362" s="21" t="b">
        <f t="shared" si="1301"/>
        <v>0</v>
      </c>
      <c r="G8362" s="20">
        <f t="shared" si="1302"/>
        <v>1</v>
      </c>
      <c r="H8362" s="20">
        <f t="shared" si="1303"/>
        <v>24</v>
      </c>
      <c r="I8362" s="20">
        <f t="shared" si="1308"/>
        <v>5</v>
      </c>
      <c r="J8362" s="21">
        <f t="shared" si="1309"/>
        <v>39796</v>
      </c>
      <c r="K8362" s="21"/>
      <c r="L8362" s="21" t="str">
        <f t="shared" si="1304"/>
        <v>Sunday</v>
      </c>
      <c r="M8362" s="20">
        <f t="shared" si="1305"/>
        <v>12</v>
      </c>
      <c r="N8362" s="19">
        <v>3816</v>
      </c>
      <c r="O8362" s="4">
        <f>MATCH(N8362-1,'Supply Data'!$K$12:$K$17)+1</f>
        <v>4</v>
      </c>
      <c r="P8362">
        <f>INDEX('Supply Data'!$L$12:$L$17,'Demand Data'!O8362)</f>
        <v>50</v>
      </c>
      <c r="R8362" t="str">
        <f t="shared" si="1306"/>
        <v>14-Dec-08 Sunday 5</v>
      </c>
    </row>
    <row r="8363" spans="4:18" x14ac:dyDescent="0.35">
      <c r="D8363" s="21">
        <f t="shared" si="1307"/>
        <v>39796.208333313065</v>
      </c>
      <c r="E8363" s="21" t="b">
        <f t="shared" si="1300"/>
        <v>0</v>
      </c>
      <c r="F8363" s="21" t="b">
        <f t="shared" si="1301"/>
        <v>0</v>
      </c>
      <c r="G8363" s="20">
        <f t="shared" si="1302"/>
        <v>1</v>
      </c>
      <c r="H8363" s="20">
        <f t="shared" si="1303"/>
        <v>24</v>
      </c>
      <c r="I8363" s="20">
        <f t="shared" si="1308"/>
        <v>6</v>
      </c>
      <c r="J8363" s="21">
        <f t="shared" si="1309"/>
        <v>39796</v>
      </c>
      <c r="K8363" s="21"/>
      <c r="L8363" s="21" t="str">
        <f t="shared" si="1304"/>
        <v>Sunday</v>
      </c>
      <c r="M8363" s="20">
        <f t="shared" si="1305"/>
        <v>12</v>
      </c>
      <c r="N8363" s="19">
        <v>3930</v>
      </c>
      <c r="O8363" s="4">
        <f>MATCH(N8363-1,'Supply Data'!$K$12:$K$17)+1</f>
        <v>4</v>
      </c>
      <c r="P8363">
        <f>INDEX('Supply Data'!$L$12:$L$17,'Demand Data'!O8363)</f>
        <v>50</v>
      </c>
      <c r="R8363" t="str">
        <f t="shared" si="1306"/>
        <v>14-Dec-08 Sunday 6</v>
      </c>
    </row>
    <row r="8364" spans="4:18" x14ac:dyDescent="0.35">
      <c r="D8364" s="21">
        <f t="shared" si="1307"/>
        <v>39796.249999979729</v>
      </c>
      <c r="E8364" s="21" t="b">
        <f t="shared" si="1300"/>
        <v>0</v>
      </c>
      <c r="F8364" s="21" t="b">
        <f t="shared" si="1301"/>
        <v>0</v>
      </c>
      <c r="G8364" s="20">
        <f t="shared" si="1302"/>
        <v>1</v>
      </c>
      <c r="H8364" s="20">
        <f t="shared" si="1303"/>
        <v>24</v>
      </c>
      <c r="I8364" s="20">
        <f t="shared" si="1308"/>
        <v>7</v>
      </c>
      <c r="J8364" s="21">
        <f t="shared" si="1309"/>
        <v>39796</v>
      </c>
      <c r="K8364" s="21"/>
      <c r="L8364" s="21" t="str">
        <f t="shared" si="1304"/>
        <v>Sunday</v>
      </c>
      <c r="M8364" s="20">
        <f t="shared" si="1305"/>
        <v>12</v>
      </c>
      <c r="N8364" s="19">
        <v>3849</v>
      </c>
      <c r="O8364" s="4">
        <f>MATCH(N8364-1,'Supply Data'!$K$12:$K$17)+1</f>
        <v>4</v>
      </c>
      <c r="P8364">
        <f>INDEX('Supply Data'!$L$12:$L$17,'Demand Data'!O8364)</f>
        <v>50</v>
      </c>
      <c r="R8364" t="str">
        <f t="shared" si="1306"/>
        <v>14-Dec-08 Sunday 7</v>
      </c>
    </row>
    <row r="8365" spans="4:18" x14ac:dyDescent="0.35">
      <c r="D8365" s="21">
        <f t="shared" si="1307"/>
        <v>39796.291666646393</v>
      </c>
      <c r="E8365" s="21" t="b">
        <f t="shared" si="1300"/>
        <v>0</v>
      </c>
      <c r="F8365" s="21" t="b">
        <f t="shared" si="1301"/>
        <v>0</v>
      </c>
      <c r="G8365" s="20">
        <f t="shared" si="1302"/>
        <v>1</v>
      </c>
      <c r="H8365" s="20">
        <f t="shared" si="1303"/>
        <v>24</v>
      </c>
      <c r="I8365" s="20">
        <f t="shared" si="1308"/>
        <v>8</v>
      </c>
      <c r="J8365" s="21">
        <f t="shared" si="1309"/>
        <v>39796</v>
      </c>
      <c r="K8365" s="21"/>
      <c r="L8365" s="21" t="str">
        <f t="shared" si="1304"/>
        <v>Sunday</v>
      </c>
      <c r="M8365" s="20">
        <f t="shared" si="1305"/>
        <v>12</v>
      </c>
      <c r="N8365" s="19">
        <v>4174.5</v>
      </c>
      <c r="O8365" s="4">
        <f>MATCH(N8365-1,'Supply Data'!$K$12:$K$17)+1</f>
        <v>4</v>
      </c>
      <c r="P8365">
        <f>INDEX('Supply Data'!$L$12:$L$17,'Demand Data'!O8365)</f>
        <v>50</v>
      </c>
      <c r="R8365" t="str">
        <f t="shared" si="1306"/>
        <v>14-Dec-08 Sunday 8</v>
      </c>
    </row>
    <row r="8366" spans="4:18" x14ac:dyDescent="0.35">
      <c r="D8366" s="21">
        <f t="shared" si="1307"/>
        <v>39796.333333313058</v>
      </c>
      <c r="E8366" s="21" t="b">
        <f t="shared" si="1300"/>
        <v>0</v>
      </c>
      <c r="F8366" s="21" t="b">
        <f t="shared" si="1301"/>
        <v>0</v>
      </c>
      <c r="G8366" s="20">
        <f t="shared" si="1302"/>
        <v>1</v>
      </c>
      <c r="H8366" s="20">
        <f t="shared" si="1303"/>
        <v>24</v>
      </c>
      <c r="I8366" s="20">
        <f t="shared" si="1308"/>
        <v>9</v>
      </c>
      <c r="J8366" s="21">
        <f t="shared" si="1309"/>
        <v>39796</v>
      </c>
      <c r="K8366" s="21"/>
      <c r="L8366" s="21" t="str">
        <f t="shared" si="1304"/>
        <v>Sunday</v>
      </c>
      <c r="M8366" s="20">
        <f t="shared" si="1305"/>
        <v>12</v>
      </c>
      <c r="N8366" s="19">
        <v>4597.5</v>
      </c>
      <c r="O8366" s="4">
        <f>MATCH(N8366-1,'Supply Data'!$K$12:$K$17)+1</f>
        <v>4</v>
      </c>
      <c r="P8366">
        <f>INDEX('Supply Data'!$L$12:$L$17,'Demand Data'!O8366)</f>
        <v>50</v>
      </c>
      <c r="R8366" t="str">
        <f t="shared" si="1306"/>
        <v>14-Dec-08 Sunday 9</v>
      </c>
    </row>
    <row r="8367" spans="4:18" x14ac:dyDescent="0.35">
      <c r="D8367" s="21">
        <f t="shared" si="1307"/>
        <v>39796.374999979722</v>
      </c>
      <c r="E8367" s="21" t="b">
        <f t="shared" si="1300"/>
        <v>0</v>
      </c>
      <c r="F8367" s="21" t="b">
        <f t="shared" si="1301"/>
        <v>0</v>
      </c>
      <c r="G8367" s="20">
        <f t="shared" si="1302"/>
        <v>1</v>
      </c>
      <c r="H8367" s="20">
        <f t="shared" si="1303"/>
        <v>24</v>
      </c>
      <c r="I8367" s="20">
        <f t="shared" si="1308"/>
        <v>10</v>
      </c>
      <c r="J8367" s="21">
        <f t="shared" si="1309"/>
        <v>39796</v>
      </c>
      <c r="K8367" s="21"/>
      <c r="L8367" s="21" t="str">
        <f t="shared" si="1304"/>
        <v>Sunday</v>
      </c>
      <c r="M8367" s="20">
        <f t="shared" si="1305"/>
        <v>12</v>
      </c>
      <c r="N8367" s="19">
        <v>4974</v>
      </c>
      <c r="O8367" s="4">
        <f>MATCH(N8367-1,'Supply Data'!$K$12:$K$17)+1</f>
        <v>5</v>
      </c>
      <c r="P8367">
        <f>INDEX('Supply Data'!$L$12:$L$17,'Demand Data'!O8367)</f>
        <v>75</v>
      </c>
      <c r="R8367" t="str">
        <f t="shared" si="1306"/>
        <v>14-Dec-08 Sunday 10</v>
      </c>
    </row>
    <row r="8368" spans="4:18" x14ac:dyDescent="0.35">
      <c r="D8368" s="21">
        <f t="shared" si="1307"/>
        <v>39796.416666646386</v>
      </c>
      <c r="E8368" s="21" t="b">
        <f t="shared" si="1300"/>
        <v>0</v>
      </c>
      <c r="F8368" s="21" t="b">
        <f t="shared" si="1301"/>
        <v>0</v>
      </c>
      <c r="G8368" s="20">
        <f t="shared" si="1302"/>
        <v>1</v>
      </c>
      <c r="H8368" s="20">
        <f t="shared" si="1303"/>
        <v>24</v>
      </c>
      <c r="I8368" s="20">
        <f t="shared" si="1308"/>
        <v>11</v>
      </c>
      <c r="J8368" s="21">
        <f t="shared" si="1309"/>
        <v>39796</v>
      </c>
      <c r="K8368" s="21"/>
      <c r="L8368" s="21" t="str">
        <f t="shared" si="1304"/>
        <v>Sunday</v>
      </c>
      <c r="M8368" s="20">
        <f t="shared" si="1305"/>
        <v>12</v>
      </c>
      <c r="N8368" s="19">
        <v>5293.5</v>
      </c>
      <c r="O8368" s="4">
        <f>MATCH(N8368-1,'Supply Data'!$K$12:$K$17)+1</f>
        <v>5</v>
      </c>
      <c r="P8368">
        <f>INDEX('Supply Data'!$L$12:$L$17,'Demand Data'!O8368)</f>
        <v>75</v>
      </c>
      <c r="R8368" t="str">
        <f t="shared" si="1306"/>
        <v>14-Dec-08 Sunday 11</v>
      </c>
    </row>
    <row r="8369" spans="4:18" x14ac:dyDescent="0.35">
      <c r="D8369" s="21">
        <f t="shared" si="1307"/>
        <v>39796.45833331305</v>
      </c>
      <c r="E8369" s="21" t="b">
        <f t="shared" si="1300"/>
        <v>0</v>
      </c>
      <c r="F8369" s="21" t="b">
        <f t="shared" si="1301"/>
        <v>0</v>
      </c>
      <c r="G8369" s="20">
        <f t="shared" si="1302"/>
        <v>1</v>
      </c>
      <c r="H8369" s="20">
        <f t="shared" si="1303"/>
        <v>24</v>
      </c>
      <c r="I8369" s="20">
        <f t="shared" si="1308"/>
        <v>12</v>
      </c>
      <c r="J8369" s="21">
        <f t="shared" si="1309"/>
        <v>39796</v>
      </c>
      <c r="K8369" s="21"/>
      <c r="L8369" s="21" t="str">
        <f t="shared" si="1304"/>
        <v>Sunday</v>
      </c>
      <c r="M8369" s="20">
        <f t="shared" si="1305"/>
        <v>12</v>
      </c>
      <c r="N8369" s="19">
        <v>5076</v>
      </c>
      <c r="O8369" s="4">
        <f>MATCH(N8369-1,'Supply Data'!$K$12:$K$17)+1</f>
        <v>5</v>
      </c>
      <c r="P8369">
        <f>INDEX('Supply Data'!$L$12:$L$17,'Demand Data'!O8369)</f>
        <v>75</v>
      </c>
      <c r="R8369" t="str">
        <f t="shared" si="1306"/>
        <v>14-Dec-08 Sunday 12</v>
      </c>
    </row>
    <row r="8370" spans="4:18" x14ac:dyDescent="0.35">
      <c r="D8370" s="21">
        <f t="shared" si="1307"/>
        <v>39796.499999979715</v>
      </c>
      <c r="E8370" s="21" t="b">
        <f t="shared" si="1300"/>
        <v>0</v>
      </c>
      <c r="F8370" s="21" t="b">
        <f t="shared" si="1301"/>
        <v>0</v>
      </c>
      <c r="G8370" s="20">
        <f t="shared" si="1302"/>
        <v>1</v>
      </c>
      <c r="H8370" s="20">
        <f t="shared" si="1303"/>
        <v>24</v>
      </c>
      <c r="I8370" s="20">
        <f t="shared" si="1308"/>
        <v>13</v>
      </c>
      <c r="J8370" s="21">
        <f t="shared" si="1309"/>
        <v>39796</v>
      </c>
      <c r="K8370" s="21"/>
      <c r="L8370" s="21" t="str">
        <f t="shared" si="1304"/>
        <v>Sunday</v>
      </c>
      <c r="M8370" s="20">
        <f t="shared" si="1305"/>
        <v>12</v>
      </c>
      <c r="N8370" s="19">
        <v>5115</v>
      </c>
      <c r="O8370" s="4">
        <f>MATCH(N8370-1,'Supply Data'!$K$12:$K$17)+1</f>
        <v>5</v>
      </c>
      <c r="P8370">
        <f>INDEX('Supply Data'!$L$12:$L$17,'Demand Data'!O8370)</f>
        <v>75</v>
      </c>
      <c r="R8370" t="str">
        <f t="shared" si="1306"/>
        <v>14-Dec-08 Sunday 13</v>
      </c>
    </row>
    <row r="8371" spans="4:18" x14ac:dyDescent="0.35">
      <c r="D8371" s="21">
        <f t="shared" si="1307"/>
        <v>39796.541666646379</v>
      </c>
      <c r="E8371" s="21" t="b">
        <f t="shared" si="1300"/>
        <v>0</v>
      </c>
      <c r="F8371" s="21" t="b">
        <f t="shared" si="1301"/>
        <v>0</v>
      </c>
      <c r="G8371" s="20">
        <f t="shared" si="1302"/>
        <v>1</v>
      </c>
      <c r="H8371" s="20">
        <f t="shared" si="1303"/>
        <v>24</v>
      </c>
      <c r="I8371" s="20">
        <f t="shared" si="1308"/>
        <v>14</v>
      </c>
      <c r="J8371" s="21">
        <f t="shared" si="1309"/>
        <v>39796</v>
      </c>
      <c r="K8371" s="21"/>
      <c r="L8371" s="21" t="str">
        <f t="shared" si="1304"/>
        <v>Sunday</v>
      </c>
      <c r="M8371" s="20">
        <f t="shared" si="1305"/>
        <v>12</v>
      </c>
      <c r="N8371" s="19">
        <v>5173.5</v>
      </c>
      <c r="O8371" s="4">
        <f>MATCH(N8371-1,'Supply Data'!$K$12:$K$17)+1</f>
        <v>5</v>
      </c>
      <c r="P8371">
        <f>INDEX('Supply Data'!$L$12:$L$17,'Demand Data'!O8371)</f>
        <v>75</v>
      </c>
      <c r="R8371" t="str">
        <f t="shared" si="1306"/>
        <v>14-Dec-08 Sunday 14</v>
      </c>
    </row>
    <row r="8372" spans="4:18" x14ac:dyDescent="0.35">
      <c r="D8372" s="21">
        <f t="shared" si="1307"/>
        <v>39796.583333313043</v>
      </c>
      <c r="E8372" s="21" t="b">
        <f t="shared" si="1300"/>
        <v>0</v>
      </c>
      <c r="F8372" s="21" t="b">
        <f t="shared" si="1301"/>
        <v>0</v>
      </c>
      <c r="G8372" s="20">
        <f t="shared" si="1302"/>
        <v>1</v>
      </c>
      <c r="H8372" s="20">
        <f t="shared" si="1303"/>
        <v>24</v>
      </c>
      <c r="I8372" s="20">
        <f t="shared" si="1308"/>
        <v>15</v>
      </c>
      <c r="J8372" s="21">
        <f t="shared" si="1309"/>
        <v>39796</v>
      </c>
      <c r="K8372" s="21"/>
      <c r="L8372" s="21" t="str">
        <f t="shared" si="1304"/>
        <v>Sunday</v>
      </c>
      <c r="M8372" s="20">
        <f t="shared" si="1305"/>
        <v>12</v>
      </c>
      <c r="N8372" s="19">
        <v>4990.5</v>
      </c>
      <c r="O8372" s="4">
        <f>MATCH(N8372-1,'Supply Data'!$K$12:$K$17)+1</f>
        <v>5</v>
      </c>
      <c r="P8372">
        <f>INDEX('Supply Data'!$L$12:$L$17,'Demand Data'!O8372)</f>
        <v>75</v>
      </c>
      <c r="R8372" t="str">
        <f t="shared" si="1306"/>
        <v>14-Dec-08 Sunday 15</v>
      </c>
    </row>
    <row r="8373" spans="4:18" x14ac:dyDescent="0.35">
      <c r="D8373" s="21">
        <f t="shared" si="1307"/>
        <v>39796.624999979707</v>
      </c>
      <c r="E8373" s="21" t="b">
        <f t="shared" si="1300"/>
        <v>0</v>
      </c>
      <c r="F8373" s="21" t="b">
        <f t="shared" si="1301"/>
        <v>0</v>
      </c>
      <c r="G8373" s="20">
        <f t="shared" si="1302"/>
        <v>1</v>
      </c>
      <c r="H8373" s="20">
        <f t="shared" si="1303"/>
        <v>24</v>
      </c>
      <c r="I8373" s="20">
        <f t="shared" si="1308"/>
        <v>16</v>
      </c>
      <c r="J8373" s="21">
        <f t="shared" si="1309"/>
        <v>39796</v>
      </c>
      <c r="K8373" s="21"/>
      <c r="L8373" s="21" t="str">
        <f t="shared" si="1304"/>
        <v>Sunday</v>
      </c>
      <c r="M8373" s="20">
        <f t="shared" si="1305"/>
        <v>12</v>
      </c>
      <c r="N8373" s="19">
        <v>4870.5</v>
      </c>
      <c r="O8373" s="4">
        <f>MATCH(N8373-1,'Supply Data'!$K$12:$K$17)+1</f>
        <v>5</v>
      </c>
      <c r="P8373">
        <f>INDEX('Supply Data'!$L$12:$L$17,'Demand Data'!O8373)</f>
        <v>75</v>
      </c>
      <c r="R8373" t="str">
        <f t="shared" si="1306"/>
        <v>14-Dec-08 Sunday 16</v>
      </c>
    </row>
    <row r="8374" spans="4:18" x14ac:dyDescent="0.35">
      <c r="D8374" s="21">
        <f t="shared" si="1307"/>
        <v>39796.666666646372</v>
      </c>
      <c r="E8374" s="21" t="b">
        <f t="shared" si="1300"/>
        <v>0</v>
      </c>
      <c r="F8374" s="21" t="b">
        <f t="shared" si="1301"/>
        <v>0</v>
      </c>
      <c r="G8374" s="20">
        <f t="shared" si="1302"/>
        <v>1</v>
      </c>
      <c r="H8374" s="20">
        <f t="shared" si="1303"/>
        <v>24</v>
      </c>
      <c r="I8374" s="20">
        <f t="shared" si="1308"/>
        <v>17</v>
      </c>
      <c r="J8374" s="21">
        <f t="shared" si="1309"/>
        <v>39796</v>
      </c>
      <c r="K8374" s="21"/>
      <c r="L8374" s="21" t="str">
        <f t="shared" si="1304"/>
        <v>Sunday</v>
      </c>
      <c r="M8374" s="20">
        <f t="shared" si="1305"/>
        <v>12</v>
      </c>
      <c r="N8374" s="19">
        <v>4843.5</v>
      </c>
      <c r="O8374" s="4">
        <f>MATCH(N8374-1,'Supply Data'!$K$12:$K$17)+1</f>
        <v>5</v>
      </c>
      <c r="P8374">
        <f>INDEX('Supply Data'!$L$12:$L$17,'Demand Data'!O8374)</f>
        <v>75</v>
      </c>
      <c r="R8374" t="str">
        <f t="shared" si="1306"/>
        <v>14-Dec-08 Sunday 17</v>
      </c>
    </row>
    <row r="8375" spans="4:18" x14ac:dyDescent="0.35">
      <c r="D8375" s="21">
        <f t="shared" si="1307"/>
        <v>39796.708333313036</v>
      </c>
      <c r="E8375" s="21" t="b">
        <f t="shared" si="1300"/>
        <v>0</v>
      </c>
      <c r="F8375" s="21" t="b">
        <f t="shared" si="1301"/>
        <v>0</v>
      </c>
      <c r="G8375" s="20">
        <f t="shared" si="1302"/>
        <v>1</v>
      </c>
      <c r="H8375" s="20">
        <f t="shared" si="1303"/>
        <v>24</v>
      </c>
      <c r="I8375" s="20">
        <f t="shared" si="1308"/>
        <v>18</v>
      </c>
      <c r="J8375" s="21">
        <f t="shared" si="1309"/>
        <v>39796</v>
      </c>
      <c r="K8375" s="21"/>
      <c r="L8375" s="21" t="str">
        <f t="shared" si="1304"/>
        <v>Sunday</v>
      </c>
      <c r="M8375" s="20">
        <f t="shared" si="1305"/>
        <v>12</v>
      </c>
      <c r="N8375" s="19">
        <v>5698.5</v>
      </c>
      <c r="O8375" s="4">
        <f>MATCH(N8375-1,'Supply Data'!$K$12:$K$17)+1</f>
        <v>5</v>
      </c>
      <c r="P8375">
        <f>INDEX('Supply Data'!$L$12:$L$17,'Demand Data'!O8375)</f>
        <v>75</v>
      </c>
      <c r="R8375" t="str">
        <f t="shared" si="1306"/>
        <v>14-Dec-08 Sunday 18</v>
      </c>
    </row>
    <row r="8376" spans="4:18" x14ac:dyDescent="0.35">
      <c r="D8376" s="21">
        <f t="shared" si="1307"/>
        <v>39796.7499999797</v>
      </c>
      <c r="E8376" s="21" t="b">
        <f t="shared" si="1300"/>
        <v>0</v>
      </c>
      <c r="F8376" s="21" t="b">
        <f t="shared" si="1301"/>
        <v>0</v>
      </c>
      <c r="G8376" s="20">
        <f t="shared" si="1302"/>
        <v>1</v>
      </c>
      <c r="H8376" s="20">
        <f t="shared" si="1303"/>
        <v>24</v>
      </c>
      <c r="I8376" s="20">
        <f t="shared" si="1308"/>
        <v>19</v>
      </c>
      <c r="J8376" s="21">
        <f t="shared" si="1309"/>
        <v>39796</v>
      </c>
      <c r="K8376" s="21"/>
      <c r="L8376" s="21" t="str">
        <f t="shared" si="1304"/>
        <v>Sunday</v>
      </c>
      <c r="M8376" s="20">
        <f t="shared" si="1305"/>
        <v>12</v>
      </c>
      <c r="N8376" s="19">
        <v>5731.5</v>
      </c>
      <c r="O8376" s="4">
        <f>MATCH(N8376-1,'Supply Data'!$K$12:$K$17)+1</f>
        <v>5</v>
      </c>
      <c r="P8376">
        <f>INDEX('Supply Data'!$L$12:$L$17,'Demand Data'!O8376)</f>
        <v>75</v>
      </c>
      <c r="R8376" t="str">
        <f t="shared" si="1306"/>
        <v>14-Dec-08 Sunday 19</v>
      </c>
    </row>
    <row r="8377" spans="4:18" x14ac:dyDescent="0.35">
      <c r="D8377" s="21">
        <f t="shared" si="1307"/>
        <v>39796.791666646364</v>
      </c>
      <c r="E8377" s="21" t="b">
        <f t="shared" si="1300"/>
        <v>0</v>
      </c>
      <c r="F8377" s="21" t="b">
        <f t="shared" si="1301"/>
        <v>0</v>
      </c>
      <c r="G8377" s="20">
        <f t="shared" si="1302"/>
        <v>1</v>
      </c>
      <c r="H8377" s="20">
        <f t="shared" si="1303"/>
        <v>24</v>
      </c>
      <c r="I8377" s="20">
        <f t="shared" si="1308"/>
        <v>20</v>
      </c>
      <c r="J8377" s="21">
        <f t="shared" si="1309"/>
        <v>39796</v>
      </c>
      <c r="K8377" s="21"/>
      <c r="L8377" s="21" t="str">
        <f t="shared" si="1304"/>
        <v>Sunday</v>
      </c>
      <c r="M8377" s="20">
        <f t="shared" si="1305"/>
        <v>12</v>
      </c>
      <c r="N8377" s="19">
        <v>5583</v>
      </c>
      <c r="O8377" s="4">
        <f>MATCH(N8377-1,'Supply Data'!$K$12:$K$17)+1</f>
        <v>5</v>
      </c>
      <c r="P8377">
        <f>INDEX('Supply Data'!$L$12:$L$17,'Demand Data'!O8377)</f>
        <v>75</v>
      </c>
      <c r="R8377" t="str">
        <f t="shared" si="1306"/>
        <v>14-Dec-08 Sunday 20</v>
      </c>
    </row>
    <row r="8378" spans="4:18" x14ac:dyDescent="0.35">
      <c r="D8378" s="21">
        <f t="shared" si="1307"/>
        <v>39796.833333313029</v>
      </c>
      <c r="E8378" s="21" t="b">
        <f t="shared" si="1300"/>
        <v>0</v>
      </c>
      <c r="F8378" s="21" t="b">
        <f t="shared" si="1301"/>
        <v>0</v>
      </c>
      <c r="G8378" s="20">
        <f t="shared" si="1302"/>
        <v>1</v>
      </c>
      <c r="H8378" s="20">
        <f t="shared" si="1303"/>
        <v>24</v>
      </c>
      <c r="I8378" s="20">
        <f t="shared" si="1308"/>
        <v>21</v>
      </c>
      <c r="J8378" s="21">
        <f t="shared" si="1309"/>
        <v>39796</v>
      </c>
      <c r="K8378" s="21"/>
      <c r="L8378" s="21" t="str">
        <f t="shared" si="1304"/>
        <v>Sunday</v>
      </c>
      <c r="M8378" s="20">
        <f t="shared" si="1305"/>
        <v>12</v>
      </c>
      <c r="N8378" s="19">
        <v>5430</v>
      </c>
      <c r="O8378" s="4">
        <f>MATCH(N8378-1,'Supply Data'!$K$12:$K$17)+1</f>
        <v>5</v>
      </c>
      <c r="P8378">
        <f>INDEX('Supply Data'!$L$12:$L$17,'Demand Data'!O8378)</f>
        <v>75</v>
      </c>
      <c r="R8378" t="str">
        <f t="shared" si="1306"/>
        <v>14-Dec-08 Sunday 21</v>
      </c>
    </row>
    <row r="8379" spans="4:18" x14ac:dyDescent="0.35">
      <c r="D8379" s="21">
        <f t="shared" si="1307"/>
        <v>39796.874999979693</v>
      </c>
      <c r="E8379" s="21" t="b">
        <f t="shared" si="1300"/>
        <v>0</v>
      </c>
      <c r="F8379" s="21" t="b">
        <f t="shared" si="1301"/>
        <v>0</v>
      </c>
      <c r="G8379" s="20">
        <f t="shared" si="1302"/>
        <v>1</v>
      </c>
      <c r="H8379" s="20">
        <f t="shared" si="1303"/>
        <v>24</v>
      </c>
      <c r="I8379" s="20">
        <f t="shared" si="1308"/>
        <v>22</v>
      </c>
      <c r="J8379" s="21">
        <f t="shared" si="1309"/>
        <v>39796</v>
      </c>
      <c r="K8379" s="21"/>
      <c r="L8379" s="21" t="str">
        <f t="shared" si="1304"/>
        <v>Sunday</v>
      </c>
      <c r="M8379" s="20">
        <f t="shared" si="1305"/>
        <v>12</v>
      </c>
      <c r="N8379" s="19">
        <v>4941</v>
      </c>
      <c r="O8379" s="4">
        <f>MATCH(N8379-1,'Supply Data'!$K$12:$K$17)+1</f>
        <v>5</v>
      </c>
      <c r="P8379">
        <f>INDEX('Supply Data'!$L$12:$L$17,'Demand Data'!O8379)</f>
        <v>75</v>
      </c>
      <c r="R8379" t="str">
        <f t="shared" si="1306"/>
        <v>14-Dec-08 Sunday 22</v>
      </c>
    </row>
    <row r="8380" spans="4:18" x14ac:dyDescent="0.35">
      <c r="D8380" s="21">
        <f t="shared" si="1307"/>
        <v>39796.916666646357</v>
      </c>
      <c r="E8380" s="21" t="b">
        <f t="shared" si="1300"/>
        <v>0</v>
      </c>
      <c r="F8380" s="21" t="b">
        <f t="shared" si="1301"/>
        <v>0</v>
      </c>
      <c r="G8380" s="20">
        <f t="shared" si="1302"/>
        <v>1</v>
      </c>
      <c r="H8380" s="20">
        <f t="shared" si="1303"/>
        <v>24</v>
      </c>
      <c r="I8380" s="20">
        <f t="shared" si="1308"/>
        <v>23</v>
      </c>
      <c r="J8380" s="21">
        <f t="shared" si="1309"/>
        <v>39796</v>
      </c>
      <c r="K8380" s="21"/>
      <c r="L8380" s="21" t="str">
        <f t="shared" si="1304"/>
        <v>Sunday</v>
      </c>
      <c r="M8380" s="20">
        <f t="shared" si="1305"/>
        <v>12</v>
      </c>
      <c r="N8380" s="19">
        <v>4486.5</v>
      </c>
      <c r="O8380" s="4">
        <f>MATCH(N8380-1,'Supply Data'!$K$12:$K$17)+1</f>
        <v>4</v>
      </c>
      <c r="P8380">
        <f>INDEX('Supply Data'!$L$12:$L$17,'Demand Data'!O8380)</f>
        <v>50</v>
      </c>
      <c r="R8380" t="str">
        <f t="shared" si="1306"/>
        <v>14-Dec-08 Sunday 23</v>
      </c>
    </row>
    <row r="8381" spans="4:18" x14ac:dyDescent="0.35">
      <c r="D8381" s="21">
        <f t="shared" si="1307"/>
        <v>39796.958333313021</v>
      </c>
      <c r="E8381" s="21" t="b">
        <f t="shared" si="1300"/>
        <v>0</v>
      </c>
      <c r="F8381" s="21" t="b">
        <f t="shared" si="1301"/>
        <v>0</v>
      </c>
      <c r="G8381" s="20">
        <f t="shared" si="1302"/>
        <v>1</v>
      </c>
      <c r="H8381" s="20">
        <f t="shared" si="1303"/>
        <v>24</v>
      </c>
      <c r="I8381" s="20">
        <f t="shared" si="1308"/>
        <v>24</v>
      </c>
      <c r="J8381" s="21">
        <f t="shared" si="1309"/>
        <v>39796</v>
      </c>
      <c r="K8381" s="21"/>
      <c r="L8381" s="21" t="str">
        <f t="shared" si="1304"/>
        <v>Sunday</v>
      </c>
      <c r="M8381" s="20">
        <f t="shared" si="1305"/>
        <v>12</v>
      </c>
      <c r="N8381" s="19">
        <v>4300.5</v>
      </c>
      <c r="O8381" s="4">
        <f>MATCH(N8381-1,'Supply Data'!$K$12:$K$17)+1</f>
        <v>4</v>
      </c>
      <c r="P8381">
        <f>INDEX('Supply Data'!$L$12:$L$17,'Demand Data'!O8381)</f>
        <v>50</v>
      </c>
      <c r="R8381" t="str">
        <f t="shared" si="1306"/>
        <v>14-Dec-08 Sunday 24</v>
      </c>
    </row>
    <row r="8382" spans="4:18" x14ac:dyDescent="0.35">
      <c r="D8382" s="21">
        <f t="shared" si="1307"/>
        <v>39796.999999979686</v>
      </c>
      <c r="E8382" s="21" t="b">
        <f t="shared" si="1300"/>
        <v>0</v>
      </c>
      <c r="F8382" s="21" t="b">
        <f t="shared" si="1301"/>
        <v>0</v>
      </c>
      <c r="G8382" s="20">
        <f t="shared" si="1302"/>
        <v>1</v>
      </c>
      <c r="H8382" s="20">
        <f t="shared" si="1303"/>
        <v>24</v>
      </c>
      <c r="I8382" s="20">
        <f t="shared" si="1308"/>
        <v>1</v>
      </c>
      <c r="J8382" s="21">
        <f t="shared" si="1309"/>
        <v>39797</v>
      </c>
      <c r="K8382" s="21"/>
      <c r="L8382" s="21" t="str">
        <f t="shared" si="1304"/>
        <v>Monday</v>
      </c>
      <c r="M8382" s="20">
        <f t="shared" si="1305"/>
        <v>12</v>
      </c>
      <c r="N8382" s="19">
        <v>3946.5</v>
      </c>
      <c r="O8382" s="4">
        <f>MATCH(N8382-1,'Supply Data'!$K$12:$K$17)+1</f>
        <v>4</v>
      </c>
      <c r="P8382">
        <f>INDEX('Supply Data'!$L$12:$L$17,'Demand Data'!O8382)</f>
        <v>50</v>
      </c>
      <c r="R8382" t="str">
        <f t="shared" si="1306"/>
        <v>15-Dec-08 Monday 1</v>
      </c>
    </row>
    <row r="8383" spans="4:18" x14ac:dyDescent="0.35">
      <c r="D8383" s="21">
        <f t="shared" si="1307"/>
        <v>39797.04166664635</v>
      </c>
      <c r="E8383" s="21" t="b">
        <f t="shared" si="1300"/>
        <v>0</v>
      </c>
      <c r="F8383" s="21" t="b">
        <f t="shared" si="1301"/>
        <v>0</v>
      </c>
      <c r="G8383" s="20">
        <f t="shared" si="1302"/>
        <v>1</v>
      </c>
      <c r="H8383" s="20">
        <f t="shared" si="1303"/>
        <v>24</v>
      </c>
      <c r="I8383" s="20">
        <f t="shared" si="1308"/>
        <v>2</v>
      </c>
      <c r="J8383" s="21">
        <f t="shared" si="1309"/>
        <v>39797</v>
      </c>
      <c r="K8383" s="21"/>
      <c r="L8383" s="21" t="str">
        <f t="shared" si="1304"/>
        <v>Monday</v>
      </c>
      <c r="M8383" s="20">
        <f t="shared" si="1305"/>
        <v>12</v>
      </c>
      <c r="N8383" s="19">
        <v>3864</v>
      </c>
      <c r="O8383" s="4">
        <f>MATCH(N8383-1,'Supply Data'!$K$12:$K$17)+1</f>
        <v>4</v>
      </c>
      <c r="P8383">
        <f>INDEX('Supply Data'!$L$12:$L$17,'Demand Data'!O8383)</f>
        <v>50</v>
      </c>
      <c r="R8383" t="str">
        <f t="shared" si="1306"/>
        <v>15-Dec-08 Monday 2</v>
      </c>
    </row>
    <row r="8384" spans="4:18" x14ac:dyDescent="0.35">
      <c r="D8384" s="21">
        <f t="shared" si="1307"/>
        <v>39797.083333313014</v>
      </c>
      <c r="E8384" s="21" t="b">
        <f t="shared" si="1300"/>
        <v>0</v>
      </c>
      <c r="F8384" s="21" t="b">
        <f t="shared" si="1301"/>
        <v>0</v>
      </c>
      <c r="G8384" s="20">
        <f t="shared" si="1302"/>
        <v>1</v>
      </c>
      <c r="H8384" s="20">
        <f t="shared" si="1303"/>
        <v>24</v>
      </c>
      <c r="I8384" s="20">
        <f t="shared" si="1308"/>
        <v>3</v>
      </c>
      <c r="J8384" s="21">
        <f t="shared" si="1309"/>
        <v>39797</v>
      </c>
      <c r="K8384" s="21"/>
      <c r="L8384" s="21" t="str">
        <f t="shared" si="1304"/>
        <v>Monday</v>
      </c>
      <c r="M8384" s="20">
        <f t="shared" si="1305"/>
        <v>12</v>
      </c>
      <c r="N8384" s="19">
        <v>3753</v>
      </c>
      <c r="O8384" s="4">
        <f>MATCH(N8384-1,'Supply Data'!$K$12:$K$17)+1</f>
        <v>4</v>
      </c>
      <c r="P8384">
        <f>INDEX('Supply Data'!$L$12:$L$17,'Demand Data'!O8384)</f>
        <v>50</v>
      </c>
      <c r="R8384" t="str">
        <f t="shared" si="1306"/>
        <v>15-Dec-08 Monday 3</v>
      </c>
    </row>
    <row r="8385" spans="4:18" x14ac:dyDescent="0.35">
      <c r="D8385" s="21">
        <f t="shared" si="1307"/>
        <v>39797.124999979678</v>
      </c>
      <c r="E8385" s="21" t="b">
        <f t="shared" si="1300"/>
        <v>0</v>
      </c>
      <c r="F8385" s="21" t="b">
        <f t="shared" si="1301"/>
        <v>0</v>
      </c>
      <c r="G8385" s="20">
        <f t="shared" si="1302"/>
        <v>1</v>
      </c>
      <c r="H8385" s="20">
        <f t="shared" si="1303"/>
        <v>24</v>
      </c>
      <c r="I8385" s="20">
        <f t="shared" si="1308"/>
        <v>4</v>
      </c>
      <c r="J8385" s="21">
        <f t="shared" si="1309"/>
        <v>39797</v>
      </c>
      <c r="K8385" s="21"/>
      <c r="L8385" s="21" t="str">
        <f t="shared" si="1304"/>
        <v>Monday</v>
      </c>
      <c r="M8385" s="20">
        <f t="shared" si="1305"/>
        <v>12</v>
      </c>
      <c r="N8385" s="19">
        <v>3732</v>
      </c>
      <c r="O8385" s="4">
        <f>MATCH(N8385-1,'Supply Data'!$K$12:$K$17)+1</f>
        <v>4</v>
      </c>
      <c r="P8385">
        <f>INDEX('Supply Data'!$L$12:$L$17,'Demand Data'!O8385)</f>
        <v>50</v>
      </c>
      <c r="R8385" t="str">
        <f t="shared" si="1306"/>
        <v>15-Dec-08 Monday 4</v>
      </c>
    </row>
    <row r="8386" spans="4:18" x14ac:dyDescent="0.35">
      <c r="D8386" s="21">
        <f t="shared" si="1307"/>
        <v>39797.166666646342</v>
      </c>
      <c r="E8386" s="21" t="b">
        <f t="shared" si="1300"/>
        <v>0</v>
      </c>
      <c r="F8386" s="21" t="b">
        <f t="shared" si="1301"/>
        <v>0</v>
      </c>
      <c r="G8386" s="20">
        <f t="shared" si="1302"/>
        <v>1</v>
      </c>
      <c r="H8386" s="20">
        <f t="shared" si="1303"/>
        <v>24</v>
      </c>
      <c r="I8386" s="20">
        <f t="shared" si="1308"/>
        <v>5</v>
      </c>
      <c r="J8386" s="21">
        <f t="shared" si="1309"/>
        <v>39797</v>
      </c>
      <c r="K8386" s="21"/>
      <c r="L8386" s="21" t="str">
        <f t="shared" si="1304"/>
        <v>Monday</v>
      </c>
      <c r="M8386" s="20">
        <f t="shared" si="1305"/>
        <v>12</v>
      </c>
      <c r="N8386" s="19">
        <v>3726</v>
      </c>
      <c r="O8386" s="4">
        <f>MATCH(N8386-1,'Supply Data'!$K$12:$K$17)+1</f>
        <v>4</v>
      </c>
      <c r="P8386">
        <f>INDEX('Supply Data'!$L$12:$L$17,'Demand Data'!O8386)</f>
        <v>50</v>
      </c>
      <c r="R8386" t="str">
        <f t="shared" si="1306"/>
        <v>15-Dec-08 Monday 5</v>
      </c>
    </row>
    <row r="8387" spans="4:18" x14ac:dyDescent="0.35">
      <c r="D8387" s="21">
        <f t="shared" si="1307"/>
        <v>39797.208333313007</v>
      </c>
      <c r="E8387" s="21" t="b">
        <f t="shared" si="1300"/>
        <v>0</v>
      </c>
      <c r="F8387" s="21" t="b">
        <f t="shared" si="1301"/>
        <v>0</v>
      </c>
      <c r="G8387" s="20">
        <f t="shared" si="1302"/>
        <v>1</v>
      </c>
      <c r="H8387" s="20">
        <f t="shared" si="1303"/>
        <v>24</v>
      </c>
      <c r="I8387" s="20">
        <f t="shared" si="1308"/>
        <v>6</v>
      </c>
      <c r="J8387" s="21">
        <f t="shared" si="1309"/>
        <v>39797</v>
      </c>
      <c r="K8387" s="21"/>
      <c r="L8387" s="21" t="str">
        <f t="shared" si="1304"/>
        <v>Monday</v>
      </c>
      <c r="M8387" s="20">
        <f t="shared" si="1305"/>
        <v>12</v>
      </c>
      <c r="N8387" s="19">
        <v>3774</v>
      </c>
      <c r="O8387" s="4">
        <f>MATCH(N8387-1,'Supply Data'!$K$12:$K$17)+1</f>
        <v>4</v>
      </c>
      <c r="P8387">
        <f>INDEX('Supply Data'!$L$12:$L$17,'Demand Data'!O8387)</f>
        <v>50</v>
      </c>
      <c r="R8387" t="str">
        <f t="shared" si="1306"/>
        <v>15-Dec-08 Monday 6</v>
      </c>
    </row>
    <row r="8388" spans="4:18" x14ac:dyDescent="0.35">
      <c r="D8388" s="21">
        <f t="shared" si="1307"/>
        <v>39797.249999979671</v>
      </c>
      <c r="E8388" s="21" t="b">
        <f t="shared" si="1300"/>
        <v>0</v>
      </c>
      <c r="F8388" s="21" t="b">
        <f t="shared" si="1301"/>
        <v>0</v>
      </c>
      <c r="G8388" s="20">
        <f t="shared" si="1302"/>
        <v>1</v>
      </c>
      <c r="H8388" s="20">
        <f t="shared" si="1303"/>
        <v>24</v>
      </c>
      <c r="I8388" s="20">
        <f t="shared" si="1308"/>
        <v>7</v>
      </c>
      <c r="J8388" s="21">
        <f t="shared" si="1309"/>
        <v>39797</v>
      </c>
      <c r="K8388" s="21"/>
      <c r="L8388" s="21" t="str">
        <f t="shared" si="1304"/>
        <v>Monday</v>
      </c>
      <c r="M8388" s="20">
        <f t="shared" si="1305"/>
        <v>12</v>
      </c>
      <c r="N8388" s="19">
        <v>3559.5</v>
      </c>
      <c r="O8388" s="4">
        <f>MATCH(N8388-1,'Supply Data'!$K$12:$K$17)+1</f>
        <v>3</v>
      </c>
      <c r="P8388">
        <f>INDEX('Supply Data'!$L$12:$L$17,'Demand Data'!O8388)</f>
        <v>23</v>
      </c>
      <c r="R8388" t="str">
        <f t="shared" si="1306"/>
        <v>15-Dec-08 Monday 7</v>
      </c>
    </row>
    <row r="8389" spans="4:18" x14ac:dyDescent="0.35">
      <c r="D8389" s="21">
        <f t="shared" si="1307"/>
        <v>39797.291666646335</v>
      </c>
      <c r="E8389" s="21" t="b">
        <f t="shared" si="1300"/>
        <v>0</v>
      </c>
      <c r="F8389" s="21" t="b">
        <f t="shared" si="1301"/>
        <v>0</v>
      </c>
      <c r="G8389" s="20">
        <f t="shared" si="1302"/>
        <v>1</v>
      </c>
      <c r="H8389" s="20">
        <f t="shared" si="1303"/>
        <v>24</v>
      </c>
      <c r="I8389" s="20">
        <f t="shared" si="1308"/>
        <v>8</v>
      </c>
      <c r="J8389" s="21">
        <f t="shared" si="1309"/>
        <v>39797</v>
      </c>
      <c r="K8389" s="21"/>
      <c r="L8389" s="21" t="str">
        <f t="shared" si="1304"/>
        <v>Monday</v>
      </c>
      <c r="M8389" s="20">
        <f t="shared" si="1305"/>
        <v>12</v>
      </c>
      <c r="N8389" s="19">
        <v>3514.5</v>
      </c>
      <c r="O8389" s="4">
        <f>MATCH(N8389-1,'Supply Data'!$K$12:$K$17)+1</f>
        <v>3</v>
      </c>
      <c r="P8389">
        <f>INDEX('Supply Data'!$L$12:$L$17,'Demand Data'!O8389)</f>
        <v>23</v>
      </c>
      <c r="R8389" t="str">
        <f t="shared" si="1306"/>
        <v>15-Dec-08 Monday 8</v>
      </c>
    </row>
    <row r="8390" spans="4:18" x14ac:dyDescent="0.35">
      <c r="D8390" s="21">
        <f t="shared" si="1307"/>
        <v>39797.333333312999</v>
      </c>
      <c r="E8390" s="21" t="b">
        <f t="shared" ref="E8390:E8453" si="1310">D8390=$D$2</f>
        <v>0</v>
      </c>
      <c r="F8390" s="21" t="b">
        <f t="shared" ref="F8390:F8453" si="1311">D8390=$E$2</f>
        <v>0</v>
      </c>
      <c r="G8390" s="20">
        <f t="shared" si="1302"/>
        <v>1</v>
      </c>
      <c r="H8390" s="20">
        <f t="shared" si="1303"/>
        <v>24</v>
      </c>
      <c r="I8390" s="20">
        <f t="shared" si="1308"/>
        <v>9</v>
      </c>
      <c r="J8390" s="21">
        <f t="shared" si="1309"/>
        <v>39797</v>
      </c>
      <c r="K8390" s="21"/>
      <c r="L8390" s="21" t="str">
        <f t="shared" si="1304"/>
        <v>Monday</v>
      </c>
      <c r="M8390" s="20">
        <f t="shared" si="1305"/>
        <v>12</v>
      </c>
      <c r="N8390" s="19">
        <v>3744</v>
      </c>
      <c r="O8390" s="4">
        <f>MATCH(N8390-1,'Supply Data'!$K$12:$K$17)+1</f>
        <v>4</v>
      </c>
      <c r="P8390">
        <f>INDEX('Supply Data'!$L$12:$L$17,'Demand Data'!O8390)</f>
        <v>50</v>
      </c>
      <c r="R8390" t="str">
        <f t="shared" si="1306"/>
        <v>15-Dec-08 Monday 9</v>
      </c>
    </row>
    <row r="8391" spans="4:18" x14ac:dyDescent="0.35">
      <c r="D8391" s="21">
        <f t="shared" si="1307"/>
        <v>39797.374999979664</v>
      </c>
      <c r="E8391" s="21" t="b">
        <f t="shared" si="1310"/>
        <v>0</v>
      </c>
      <c r="F8391" s="21" t="b">
        <f t="shared" si="1311"/>
        <v>0</v>
      </c>
      <c r="G8391" s="20">
        <f t="shared" ref="G8391:G8454" si="1312">IF(E8391,2,IF(F8391,3,1))</f>
        <v>1</v>
      </c>
      <c r="H8391" s="20">
        <f t="shared" ref="H8391:H8454" si="1313">CHOOSE(G8391,24,23,25)</f>
        <v>24</v>
      </c>
      <c r="I8391" s="20">
        <f t="shared" si="1308"/>
        <v>10</v>
      </c>
      <c r="J8391" s="21">
        <f t="shared" si="1309"/>
        <v>39797</v>
      </c>
      <c r="K8391" s="21"/>
      <c r="L8391" s="21" t="str">
        <f t="shared" ref="L8391:L8454" si="1314">TEXT(J8391,"ddddd")</f>
        <v>Monday</v>
      </c>
      <c r="M8391" s="20">
        <f t="shared" ref="M8391:M8454" si="1315">MONTH(D8391)</f>
        <v>12</v>
      </c>
      <c r="N8391" s="19">
        <v>3933</v>
      </c>
      <c r="O8391" s="4">
        <f>MATCH(N8391-1,'Supply Data'!$K$12:$K$17)+1</f>
        <v>4</v>
      </c>
      <c r="P8391">
        <f>INDEX('Supply Data'!$L$12:$L$17,'Demand Data'!O8391)</f>
        <v>50</v>
      </c>
      <c r="R8391" t="str">
        <f t="shared" ref="R8391:R8454" si="1316">TEXT(D8391,"dd-mmm-yy ddddd")&amp;" "&amp;I8391</f>
        <v>15-Dec-08 Monday 10</v>
      </c>
    </row>
    <row r="8392" spans="4:18" x14ac:dyDescent="0.35">
      <c r="D8392" s="21">
        <f t="shared" ref="D8392:D8455" si="1317">D8391+1/24</f>
        <v>39797.416666646328</v>
      </c>
      <c r="E8392" s="21" t="b">
        <f t="shared" si="1310"/>
        <v>0</v>
      </c>
      <c r="F8392" s="21" t="b">
        <f t="shared" si="1311"/>
        <v>0</v>
      </c>
      <c r="G8392" s="20">
        <f t="shared" si="1312"/>
        <v>1</v>
      </c>
      <c r="H8392" s="20">
        <f t="shared" si="1313"/>
        <v>24</v>
      </c>
      <c r="I8392" s="20">
        <f t="shared" ref="I8392:I8455" si="1318">IF(I8391&gt;=H8392,1,I8391+1)</f>
        <v>11</v>
      </c>
      <c r="J8392" s="21">
        <f t="shared" ref="J8392:J8455" si="1319">IF(I8392=1,J8391+1,J8391)</f>
        <v>39797</v>
      </c>
      <c r="K8392" s="21"/>
      <c r="L8392" s="21" t="str">
        <f t="shared" si="1314"/>
        <v>Monday</v>
      </c>
      <c r="M8392" s="20">
        <f t="shared" si="1315"/>
        <v>12</v>
      </c>
      <c r="N8392" s="19">
        <v>4158</v>
      </c>
      <c r="O8392" s="4">
        <f>MATCH(N8392-1,'Supply Data'!$K$12:$K$17)+1</f>
        <v>4</v>
      </c>
      <c r="P8392">
        <f>INDEX('Supply Data'!$L$12:$L$17,'Demand Data'!O8392)</f>
        <v>50</v>
      </c>
      <c r="R8392" t="str">
        <f t="shared" si="1316"/>
        <v>15-Dec-08 Monday 11</v>
      </c>
    </row>
    <row r="8393" spans="4:18" x14ac:dyDescent="0.35">
      <c r="D8393" s="21">
        <f t="shared" si="1317"/>
        <v>39797.458333312992</v>
      </c>
      <c r="E8393" s="21" t="b">
        <f t="shared" si="1310"/>
        <v>0</v>
      </c>
      <c r="F8393" s="21" t="b">
        <f t="shared" si="1311"/>
        <v>0</v>
      </c>
      <c r="G8393" s="20">
        <f t="shared" si="1312"/>
        <v>1</v>
      </c>
      <c r="H8393" s="20">
        <f t="shared" si="1313"/>
        <v>24</v>
      </c>
      <c r="I8393" s="20">
        <f t="shared" si="1318"/>
        <v>12</v>
      </c>
      <c r="J8393" s="21">
        <f t="shared" si="1319"/>
        <v>39797</v>
      </c>
      <c r="K8393" s="21"/>
      <c r="L8393" s="21" t="str">
        <f t="shared" si="1314"/>
        <v>Monday</v>
      </c>
      <c r="M8393" s="20">
        <f t="shared" si="1315"/>
        <v>12</v>
      </c>
      <c r="N8393" s="19">
        <v>4056</v>
      </c>
      <c r="O8393" s="4">
        <f>MATCH(N8393-1,'Supply Data'!$K$12:$K$17)+1</f>
        <v>4</v>
      </c>
      <c r="P8393">
        <f>INDEX('Supply Data'!$L$12:$L$17,'Demand Data'!O8393)</f>
        <v>50</v>
      </c>
      <c r="R8393" t="str">
        <f t="shared" si="1316"/>
        <v>15-Dec-08 Monday 12</v>
      </c>
    </row>
    <row r="8394" spans="4:18" x14ac:dyDescent="0.35">
      <c r="D8394" s="21">
        <f t="shared" si="1317"/>
        <v>39797.499999979656</v>
      </c>
      <c r="E8394" s="21" t="b">
        <f t="shared" si="1310"/>
        <v>0</v>
      </c>
      <c r="F8394" s="21" t="b">
        <f t="shared" si="1311"/>
        <v>0</v>
      </c>
      <c r="G8394" s="20">
        <f t="shared" si="1312"/>
        <v>1</v>
      </c>
      <c r="H8394" s="20">
        <f t="shared" si="1313"/>
        <v>24</v>
      </c>
      <c r="I8394" s="20">
        <f t="shared" si="1318"/>
        <v>13</v>
      </c>
      <c r="J8394" s="21">
        <f t="shared" si="1319"/>
        <v>39797</v>
      </c>
      <c r="K8394" s="21"/>
      <c r="L8394" s="21" t="str">
        <f t="shared" si="1314"/>
        <v>Monday</v>
      </c>
      <c r="M8394" s="20">
        <f t="shared" si="1315"/>
        <v>12</v>
      </c>
      <c r="N8394" s="19">
        <v>4026</v>
      </c>
      <c r="O8394" s="4">
        <f>MATCH(N8394-1,'Supply Data'!$K$12:$K$17)+1</f>
        <v>4</v>
      </c>
      <c r="P8394">
        <f>INDEX('Supply Data'!$L$12:$L$17,'Demand Data'!O8394)</f>
        <v>50</v>
      </c>
      <c r="R8394" t="str">
        <f t="shared" si="1316"/>
        <v>15-Dec-08 Monday 13</v>
      </c>
    </row>
    <row r="8395" spans="4:18" x14ac:dyDescent="0.35">
      <c r="D8395" s="21">
        <f t="shared" si="1317"/>
        <v>39797.541666646321</v>
      </c>
      <c r="E8395" s="21" t="b">
        <f t="shared" si="1310"/>
        <v>0</v>
      </c>
      <c r="F8395" s="21" t="b">
        <f t="shared" si="1311"/>
        <v>0</v>
      </c>
      <c r="G8395" s="20">
        <f t="shared" si="1312"/>
        <v>1</v>
      </c>
      <c r="H8395" s="20">
        <f t="shared" si="1313"/>
        <v>24</v>
      </c>
      <c r="I8395" s="20">
        <f t="shared" si="1318"/>
        <v>14</v>
      </c>
      <c r="J8395" s="21">
        <f t="shared" si="1319"/>
        <v>39797</v>
      </c>
      <c r="K8395" s="21"/>
      <c r="L8395" s="21" t="str">
        <f t="shared" si="1314"/>
        <v>Monday</v>
      </c>
      <c r="M8395" s="20">
        <f t="shared" si="1315"/>
        <v>12</v>
      </c>
      <c r="N8395" s="19">
        <v>4041</v>
      </c>
      <c r="O8395" s="4">
        <f>MATCH(N8395-1,'Supply Data'!$K$12:$K$17)+1</f>
        <v>4</v>
      </c>
      <c r="P8395">
        <f>INDEX('Supply Data'!$L$12:$L$17,'Demand Data'!O8395)</f>
        <v>50</v>
      </c>
      <c r="R8395" t="str">
        <f t="shared" si="1316"/>
        <v>15-Dec-08 Monday 14</v>
      </c>
    </row>
    <row r="8396" spans="4:18" x14ac:dyDescent="0.35">
      <c r="D8396" s="21">
        <f t="shared" si="1317"/>
        <v>39797.583333312985</v>
      </c>
      <c r="E8396" s="21" t="b">
        <f t="shared" si="1310"/>
        <v>0</v>
      </c>
      <c r="F8396" s="21" t="b">
        <f t="shared" si="1311"/>
        <v>0</v>
      </c>
      <c r="G8396" s="20">
        <f t="shared" si="1312"/>
        <v>1</v>
      </c>
      <c r="H8396" s="20">
        <f t="shared" si="1313"/>
        <v>24</v>
      </c>
      <c r="I8396" s="20">
        <f t="shared" si="1318"/>
        <v>15</v>
      </c>
      <c r="J8396" s="21">
        <f t="shared" si="1319"/>
        <v>39797</v>
      </c>
      <c r="K8396" s="21"/>
      <c r="L8396" s="21" t="str">
        <f t="shared" si="1314"/>
        <v>Monday</v>
      </c>
      <c r="M8396" s="20">
        <f t="shared" si="1315"/>
        <v>12</v>
      </c>
      <c r="N8396" s="19">
        <v>3921</v>
      </c>
      <c r="O8396" s="4">
        <f>MATCH(N8396-1,'Supply Data'!$K$12:$K$17)+1</f>
        <v>4</v>
      </c>
      <c r="P8396">
        <f>INDEX('Supply Data'!$L$12:$L$17,'Demand Data'!O8396)</f>
        <v>50</v>
      </c>
      <c r="R8396" t="str">
        <f t="shared" si="1316"/>
        <v>15-Dec-08 Monday 15</v>
      </c>
    </row>
    <row r="8397" spans="4:18" x14ac:dyDescent="0.35">
      <c r="D8397" s="21">
        <f t="shared" si="1317"/>
        <v>39797.624999979649</v>
      </c>
      <c r="E8397" s="21" t="b">
        <f t="shared" si="1310"/>
        <v>0</v>
      </c>
      <c r="F8397" s="21" t="b">
        <f t="shared" si="1311"/>
        <v>0</v>
      </c>
      <c r="G8397" s="20">
        <f t="shared" si="1312"/>
        <v>1</v>
      </c>
      <c r="H8397" s="20">
        <f t="shared" si="1313"/>
        <v>24</v>
      </c>
      <c r="I8397" s="20">
        <f t="shared" si="1318"/>
        <v>16</v>
      </c>
      <c r="J8397" s="21">
        <f t="shared" si="1319"/>
        <v>39797</v>
      </c>
      <c r="K8397" s="21"/>
      <c r="L8397" s="21" t="str">
        <f t="shared" si="1314"/>
        <v>Monday</v>
      </c>
      <c r="M8397" s="20">
        <f t="shared" si="1315"/>
        <v>12</v>
      </c>
      <c r="N8397" s="19">
        <v>3831</v>
      </c>
      <c r="O8397" s="4">
        <f>MATCH(N8397-1,'Supply Data'!$K$12:$K$17)+1</f>
        <v>4</v>
      </c>
      <c r="P8397">
        <f>INDEX('Supply Data'!$L$12:$L$17,'Demand Data'!O8397)</f>
        <v>50</v>
      </c>
      <c r="R8397" t="str">
        <f t="shared" si="1316"/>
        <v>15-Dec-08 Monday 16</v>
      </c>
    </row>
    <row r="8398" spans="4:18" x14ac:dyDescent="0.35">
      <c r="D8398" s="21">
        <f t="shared" si="1317"/>
        <v>39797.666666646313</v>
      </c>
      <c r="E8398" s="21" t="b">
        <f t="shared" si="1310"/>
        <v>0</v>
      </c>
      <c r="F8398" s="21" t="b">
        <f t="shared" si="1311"/>
        <v>0</v>
      </c>
      <c r="G8398" s="20">
        <f t="shared" si="1312"/>
        <v>1</v>
      </c>
      <c r="H8398" s="20">
        <f t="shared" si="1313"/>
        <v>24</v>
      </c>
      <c r="I8398" s="20">
        <f t="shared" si="1318"/>
        <v>17</v>
      </c>
      <c r="J8398" s="21">
        <f t="shared" si="1319"/>
        <v>39797</v>
      </c>
      <c r="K8398" s="21"/>
      <c r="L8398" s="21" t="str">
        <f t="shared" si="1314"/>
        <v>Monday</v>
      </c>
      <c r="M8398" s="20">
        <f t="shared" si="1315"/>
        <v>12</v>
      </c>
      <c r="N8398" s="19">
        <v>4023</v>
      </c>
      <c r="O8398" s="4">
        <f>MATCH(N8398-1,'Supply Data'!$K$12:$K$17)+1</f>
        <v>4</v>
      </c>
      <c r="P8398">
        <f>INDEX('Supply Data'!$L$12:$L$17,'Demand Data'!O8398)</f>
        <v>50</v>
      </c>
      <c r="R8398" t="str">
        <f t="shared" si="1316"/>
        <v>15-Dec-08 Monday 17</v>
      </c>
    </row>
    <row r="8399" spans="4:18" x14ac:dyDescent="0.35">
      <c r="D8399" s="21">
        <f t="shared" si="1317"/>
        <v>39797.708333312978</v>
      </c>
      <c r="E8399" s="21" t="b">
        <f t="shared" si="1310"/>
        <v>0</v>
      </c>
      <c r="F8399" s="21" t="b">
        <f t="shared" si="1311"/>
        <v>0</v>
      </c>
      <c r="G8399" s="20">
        <f t="shared" si="1312"/>
        <v>1</v>
      </c>
      <c r="H8399" s="20">
        <f t="shared" si="1313"/>
        <v>24</v>
      </c>
      <c r="I8399" s="20">
        <f t="shared" si="1318"/>
        <v>18</v>
      </c>
      <c r="J8399" s="21">
        <f t="shared" si="1319"/>
        <v>39797</v>
      </c>
      <c r="K8399" s="21"/>
      <c r="L8399" s="21" t="str">
        <f t="shared" si="1314"/>
        <v>Monday</v>
      </c>
      <c r="M8399" s="20">
        <f t="shared" si="1315"/>
        <v>12</v>
      </c>
      <c r="N8399" s="19">
        <v>5125.5</v>
      </c>
      <c r="O8399" s="4">
        <f>MATCH(N8399-1,'Supply Data'!$K$12:$K$17)+1</f>
        <v>5</v>
      </c>
      <c r="P8399">
        <f>INDEX('Supply Data'!$L$12:$L$17,'Demand Data'!O8399)</f>
        <v>75</v>
      </c>
      <c r="R8399" t="str">
        <f t="shared" si="1316"/>
        <v>15-Dec-08 Monday 18</v>
      </c>
    </row>
    <row r="8400" spans="4:18" x14ac:dyDescent="0.35">
      <c r="D8400" s="21">
        <f t="shared" si="1317"/>
        <v>39797.749999979642</v>
      </c>
      <c r="E8400" s="21" t="b">
        <f t="shared" si="1310"/>
        <v>0</v>
      </c>
      <c r="F8400" s="21" t="b">
        <f t="shared" si="1311"/>
        <v>0</v>
      </c>
      <c r="G8400" s="20">
        <f t="shared" si="1312"/>
        <v>1</v>
      </c>
      <c r="H8400" s="20">
        <f t="shared" si="1313"/>
        <v>24</v>
      </c>
      <c r="I8400" s="20">
        <f t="shared" si="1318"/>
        <v>19</v>
      </c>
      <c r="J8400" s="21">
        <f t="shared" si="1319"/>
        <v>39797</v>
      </c>
      <c r="K8400" s="21"/>
      <c r="L8400" s="21" t="str">
        <f t="shared" si="1314"/>
        <v>Monday</v>
      </c>
      <c r="M8400" s="20">
        <f t="shared" si="1315"/>
        <v>12</v>
      </c>
      <c r="N8400" s="19">
        <v>5320.5</v>
      </c>
      <c r="O8400" s="4">
        <f>MATCH(N8400-1,'Supply Data'!$K$12:$K$17)+1</f>
        <v>5</v>
      </c>
      <c r="P8400">
        <f>INDEX('Supply Data'!$L$12:$L$17,'Demand Data'!O8400)</f>
        <v>75</v>
      </c>
      <c r="R8400" t="str">
        <f t="shared" si="1316"/>
        <v>15-Dec-08 Monday 19</v>
      </c>
    </row>
    <row r="8401" spans="4:18" x14ac:dyDescent="0.35">
      <c r="D8401" s="21">
        <f t="shared" si="1317"/>
        <v>39797.791666646306</v>
      </c>
      <c r="E8401" s="21" t="b">
        <f t="shared" si="1310"/>
        <v>0</v>
      </c>
      <c r="F8401" s="21" t="b">
        <f t="shared" si="1311"/>
        <v>0</v>
      </c>
      <c r="G8401" s="20">
        <f t="shared" si="1312"/>
        <v>1</v>
      </c>
      <c r="H8401" s="20">
        <f t="shared" si="1313"/>
        <v>24</v>
      </c>
      <c r="I8401" s="20">
        <f t="shared" si="1318"/>
        <v>20</v>
      </c>
      <c r="J8401" s="21">
        <f t="shared" si="1319"/>
        <v>39797</v>
      </c>
      <c r="K8401" s="21"/>
      <c r="L8401" s="21" t="str">
        <f t="shared" si="1314"/>
        <v>Monday</v>
      </c>
      <c r="M8401" s="20">
        <f t="shared" si="1315"/>
        <v>12</v>
      </c>
      <c r="N8401" s="19">
        <v>5220</v>
      </c>
      <c r="O8401" s="4">
        <f>MATCH(N8401-1,'Supply Data'!$K$12:$K$17)+1</f>
        <v>5</v>
      </c>
      <c r="P8401">
        <f>INDEX('Supply Data'!$L$12:$L$17,'Demand Data'!O8401)</f>
        <v>75</v>
      </c>
      <c r="R8401" t="str">
        <f t="shared" si="1316"/>
        <v>15-Dec-08 Monday 20</v>
      </c>
    </row>
    <row r="8402" spans="4:18" x14ac:dyDescent="0.35">
      <c r="D8402" s="21">
        <f t="shared" si="1317"/>
        <v>39797.83333331297</v>
      </c>
      <c r="E8402" s="21" t="b">
        <f t="shared" si="1310"/>
        <v>0</v>
      </c>
      <c r="F8402" s="21" t="b">
        <f t="shared" si="1311"/>
        <v>0</v>
      </c>
      <c r="G8402" s="20">
        <f t="shared" si="1312"/>
        <v>1</v>
      </c>
      <c r="H8402" s="20">
        <f t="shared" si="1313"/>
        <v>24</v>
      </c>
      <c r="I8402" s="20">
        <f t="shared" si="1318"/>
        <v>21</v>
      </c>
      <c r="J8402" s="21">
        <f t="shared" si="1319"/>
        <v>39797</v>
      </c>
      <c r="K8402" s="21"/>
      <c r="L8402" s="21" t="str">
        <f t="shared" si="1314"/>
        <v>Monday</v>
      </c>
      <c r="M8402" s="20">
        <f t="shared" si="1315"/>
        <v>12</v>
      </c>
      <c r="N8402" s="19">
        <v>5083.5</v>
      </c>
      <c r="O8402" s="4">
        <f>MATCH(N8402-1,'Supply Data'!$K$12:$K$17)+1</f>
        <v>5</v>
      </c>
      <c r="P8402">
        <f>INDEX('Supply Data'!$L$12:$L$17,'Demand Data'!O8402)</f>
        <v>75</v>
      </c>
      <c r="R8402" t="str">
        <f t="shared" si="1316"/>
        <v>15-Dec-08 Monday 21</v>
      </c>
    </row>
    <row r="8403" spans="4:18" x14ac:dyDescent="0.35">
      <c r="D8403" s="21">
        <f t="shared" si="1317"/>
        <v>39797.874999979635</v>
      </c>
      <c r="E8403" s="21" t="b">
        <f t="shared" si="1310"/>
        <v>0</v>
      </c>
      <c r="F8403" s="21" t="b">
        <f t="shared" si="1311"/>
        <v>0</v>
      </c>
      <c r="G8403" s="20">
        <f t="shared" si="1312"/>
        <v>1</v>
      </c>
      <c r="H8403" s="20">
        <f t="shared" si="1313"/>
        <v>24</v>
      </c>
      <c r="I8403" s="20">
        <f t="shared" si="1318"/>
        <v>22</v>
      </c>
      <c r="J8403" s="21">
        <f t="shared" si="1319"/>
        <v>39797</v>
      </c>
      <c r="K8403" s="21"/>
      <c r="L8403" s="21" t="str">
        <f t="shared" si="1314"/>
        <v>Monday</v>
      </c>
      <c r="M8403" s="20">
        <f t="shared" si="1315"/>
        <v>12</v>
      </c>
      <c r="N8403" s="19">
        <v>4644</v>
      </c>
      <c r="O8403" s="4">
        <f>MATCH(N8403-1,'Supply Data'!$K$12:$K$17)+1</f>
        <v>4</v>
      </c>
      <c r="P8403">
        <f>INDEX('Supply Data'!$L$12:$L$17,'Demand Data'!O8403)</f>
        <v>50</v>
      </c>
      <c r="R8403" t="str">
        <f t="shared" si="1316"/>
        <v>15-Dec-08 Monday 22</v>
      </c>
    </row>
    <row r="8404" spans="4:18" x14ac:dyDescent="0.35">
      <c r="D8404" s="21">
        <f t="shared" si="1317"/>
        <v>39797.916666646299</v>
      </c>
      <c r="E8404" s="21" t="b">
        <f t="shared" si="1310"/>
        <v>0</v>
      </c>
      <c r="F8404" s="21" t="b">
        <f t="shared" si="1311"/>
        <v>0</v>
      </c>
      <c r="G8404" s="20">
        <f t="shared" si="1312"/>
        <v>1</v>
      </c>
      <c r="H8404" s="20">
        <f t="shared" si="1313"/>
        <v>24</v>
      </c>
      <c r="I8404" s="20">
        <f t="shared" si="1318"/>
        <v>23</v>
      </c>
      <c r="J8404" s="21">
        <f t="shared" si="1319"/>
        <v>39797</v>
      </c>
      <c r="K8404" s="21"/>
      <c r="L8404" s="21" t="str">
        <f t="shared" si="1314"/>
        <v>Monday</v>
      </c>
      <c r="M8404" s="20">
        <f t="shared" si="1315"/>
        <v>12</v>
      </c>
      <c r="N8404" s="19">
        <v>4266</v>
      </c>
      <c r="O8404" s="4">
        <f>MATCH(N8404-1,'Supply Data'!$K$12:$K$17)+1</f>
        <v>4</v>
      </c>
      <c r="P8404">
        <f>INDEX('Supply Data'!$L$12:$L$17,'Demand Data'!O8404)</f>
        <v>50</v>
      </c>
      <c r="R8404" t="str">
        <f t="shared" si="1316"/>
        <v>15-Dec-08 Monday 23</v>
      </c>
    </row>
    <row r="8405" spans="4:18" x14ac:dyDescent="0.35">
      <c r="D8405" s="21">
        <f t="shared" si="1317"/>
        <v>39797.958333312963</v>
      </c>
      <c r="E8405" s="21" t="b">
        <f t="shared" si="1310"/>
        <v>0</v>
      </c>
      <c r="F8405" s="21" t="b">
        <f t="shared" si="1311"/>
        <v>0</v>
      </c>
      <c r="G8405" s="20">
        <f t="shared" si="1312"/>
        <v>1</v>
      </c>
      <c r="H8405" s="20">
        <f t="shared" si="1313"/>
        <v>24</v>
      </c>
      <c r="I8405" s="20">
        <f t="shared" si="1318"/>
        <v>24</v>
      </c>
      <c r="J8405" s="21">
        <f t="shared" si="1319"/>
        <v>39797</v>
      </c>
      <c r="K8405" s="21"/>
      <c r="L8405" s="21" t="str">
        <f t="shared" si="1314"/>
        <v>Monday</v>
      </c>
      <c r="M8405" s="20">
        <f t="shared" si="1315"/>
        <v>12</v>
      </c>
      <c r="N8405" s="19">
        <v>3912</v>
      </c>
      <c r="O8405" s="4">
        <f>MATCH(N8405-1,'Supply Data'!$K$12:$K$17)+1</f>
        <v>4</v>
      </c>
      <c r="P8405">
        <f>INDEX('Supply Data'!$L$12:$L$17,'Demand Data'!O8405)</f>
        <v>50</v>
      </c>
      <c r="R8405" t="str">
        <f t="shared" si="1316"/>
        <v>15-Dec-08 Monday 24</v>
      </c>
    </row>
    <row r="8406" spans="4:18" x14ac:dyDescent="0.35">
      <c r="D8406" s="21">
        <f t="shared" si="1317"/>
        <v>39797.999999979627</v>
      </c>
      <c r="E8406" s="21" t="b">
        <f t="shared" si="1310"/>
        <v>0</v>
      </c>
      <c r="F8406" s="21" t="b">
        <f t="shared" si="1311"/>
        <v>0</v>
      </c>
      <c r="G8406" s="20">
        <f t="shared" si="1312"/>
        <v>1</v>
      </c>
      <c r="H8406" s="20">
        <f t="shared" si="1313"/>
        <v>24</v>
      </c>
      <c r="I8406" s="20">
        <f t="shared" si="1318"/>
        <v>1</v>
      </c>
      <c r="J8406" s="21">
        <f t="shared" si="1319"/>
        <v>39798</v>
      </c>
      <c r="K8406" s="21"/>
      <c r="L8406" s="21" t="str">
        <f t="shared" si="1314"/>
        <v>Tuesday</v>
      </c>
      <c r="M8406" s="20">
        <f t="shared" si="1315"/>
        <v>12</v>
      </c>
      <c r="N8406" s="19">
        <v>3723</v>
      </c>
      <c r="O8406" s="4">
        <f>MATCH(N8406-1,'Supply Data'!$K$12:$K$17)+1</f>
        <v>4</v>
      </c>
      <c r="P8406">
        <f>INDEX('Supply Data'!$L$12:$L$17,'Demand Data'!O8406)</f>
        <v>50</v>
      </c>
      <c r="R8406" t="str">
        <f t="shared" si="1316"/>
        <v>16-Dec-08 Tuesday 1</v>
      </c>
    </row>
    <row r="8407" spans="4:18" x14ac:dyDescent="0.35">
      <c r="D8407" s="21">
        <f t="shared" si="1317"/>
        <v>39798.041666646292</v>
      </c>
      <c r="E8407" s="21" t="b">
        <f t="shared" si="1310"/>
        <v>0</v>
      </c>
      <c r="F8407" s="21" t="b">
        <f t="shared" si="1311"/>
        <v>0</v>
      </c>
      <c r="G8407" s="20">
        <f t="shared" si="1312"/>
        <v>1</v>
      </c>
      <c r="H8407" s="20">
        <f t="shared" si="1313"/>
        <v>24</v>
      </c>
      <c r="I8407" s="20">
        <f t="shared" si="1318"/>
        <v>2</v>
      </c>
      <c r="J8407" s="21">
        <f t="shared" si="1319"/>
        <v>39798</v>
      </c>
      <c r="K8407" s="21"/>
      <c r="L8407" s="21" t="str">
        <f t="shared" si="1314"/>
        <v>Tuesday</v>
      </c>
      <c r="M8407" s="20">
        <f t="shared" si="1315"/>
        <v>12</v>
      </c>
      <c r="N8407" s="19">
        <v>3639</v>
      </c>
      <c r="O8407" s="4">
        <f>MATCH(N8407-1,'Supply Data'!$K$12:$K$17)+1</f>
        <v>4</v>
      </c>
      <c r="P8407">
        <f>INDEX('Supply Data'!$L$12:$L$17,'Demand Data'!O8407)</f>
        <v>50</v>
      </c>
      <c r="R8407" t="str">
        <f t="shared" si="1316"/>
        <v>16-Dec-08 Tuesday 2</v>
      </c>
    </row>
    <row r="8408" spans="4:18" x14ac:dyDescent="0.35">
      <c r="D8408" s="21">
        <f t="shared" si="1317"/>
        <v>39798.083333312956</v>
      </c>
      <c r="E8408" s="21" t="b">
        <f t="shared" si="1310"/>
        <v>0</v>
      </c>
      <c r="F8408" s="21" t="b">
        <f t="shared" si="1311"/>
        <v>0</v>
      </c>
      <c r="G8408" s="20">
        <f t="shared" si="1312"/>
        <v>1</v>
      </c>
      <c r="H8408" s="20">
        <f t="shared" si="1313"/>
        <v>24</v>
      </c>
      <c r="I8408" s="20">
        <f t="shared" si="1318"/>
        <v>3</v>
      </c>
      <c r="J8408" s="21">
        <f t="shared" si="1319"/>
        <v>39798</v>
      </c>
      <c r="K8408" s="21"/>
      <c r="L8408" s="21" t="str">
        <f t="shared" si="1314"/>
        <v>Tuesday</v>
      </c>
      <c r="M8408" s="20">
        <f t="shared" si="1315"/>
        <v>12</v>
      </c>
      <c r="N8408" s="19">
        <v>3564</v>
      </c>
      <c r="O8408" s="4">
        <f>MATCH(N8408-1,'Supply Data'!$K$12:$K$17)+1</f>
        <v>3</v>
      </c>
      <c r="P8408">
        <f>INDEX('Supply Data'!$L$12:$L$17,'Demand Data'!O8408)</f>
        <v>23</v>
      </c>
      <c r="R8408" t="str">
        <f t="shared" si="1316"/>
        <v>16-Dec-08 Tuesday 3</v>
      </c>
    </row>
    <row r="8409" spans="4:18" x14ac:dyDescent="0.35">
      <c r="D8409" s="21">
        <f t="shared" si="1317"/>
        <v>39798.12499997962</v>
      </c>
      <c r="E8409" s="21" t="b">
        <f t="shared" si="1310"/>
        <v>0</v>
      </c>
      <c r="F8409" s="21" t="b">
        <f t="shared" si="1311"/>
        <v>0</v>
      </c>
      <c r="G8409" s="20">
        <f t="shared" si="1312"/>
        <v>1</v>
      </c>
      <c r="H8409" s="20">
        <f t="shared" si="1313"/>
        <v>24</v>
      </c>
      <c r="I8409" s="20">
        <f t="shared" si="1318"/>
        <v>4</v>
      </c>
      <c r="J8409" s="21">
        <f t="shared" si="1319"/>
        <v>39798</v>
      </c>
      <c r="K8409" s="21"/>
      <c r="L8409" s="21" t="str">
        <f t="shared" si="1314"/>
        <v>Tuesday</v>
      </c>
      <c r="M8409" s="20">
        <f t="shared" si="1315"/>
        <v>12</v>
      </c>
      <c r="N8409" s="19">
        <v>3613.5</v>
      </c>
      <c r="O8409" s="4">
        <f>MATCH(N8409-1,'Supply Data'!$K$12:$K$17)+1</f>
        <v>4</v>
      </c>
      <c r="P8409">
        <f>INDEX('Supply Data'!$L$12:$L$17,'Demand Data'!O8409)</f>
        <v>50</v>
      </c>
      <c r="R8409" t="str">
        <f t="shared" si="1316"/>
        <v>16-Dec-08 Tuesday 4</v>
      </c>
    </row>
    <row r="8410" spans="4:18" x14ac:dyDescent="0.35">
      <c r="D8410" s="21">
        <f t="shared" si="1317"/>
        <v>39798.166666646284</v>
      </c>
      <c r="E8410" s="21" t="b">
        <f t="shared" si="1310"/>
        <v>0</v>
      </c>
      <c r="F8410" s="21" t="b">
        <f t="shared" si="1311"/>
        <v>0</v>
      </c>
      <c r="G8410" s="20">
        <f t="shared" si="1312"/>
        <v>1</v>
      </c>
      <c r="H8410" s="20">
        <f t="shared" si="1313"/>
        <v>24</v>
      </c>
      <c r="I8410" s="20">
        <f t="shared" si="1318"/>
        <v>5</v>
      </c>
      <c r="J8410" s="21">
        <f t="shared" si="1319"/>
        <v>39798</v>
      </c>
      <c r="K8410" s="21"/>
      <c r="L8410" s="21" t="str">
        <f t="shared" si="1314"/>
        <v>Tuesday</v>
      </c>
      <c r="M8410" s="20">
        <f t="shared" si="1315"/>
        <v>12</v>
      </c>
      <c r="N8410" s="19">
        <v>3799.5</v>
      </c>
      <c r="O8410" s="4">
        <f>MATCH(N8410-1,'Supply Data'!$K$12:$K$17)+1</f>
        <v>4</v>
      </c>
      <c r="P8410">
        <f>INDEX('Supply Data'!$L$12:$L$17,'Demand Data'!O8410)</f>
        <v>50</v>
      </c>
      <c r="R8410" t="str">
        <f t="shared" si="1316"/>
        <v>16-Dec-08 Tuesday 5</v>
      </c>
    </row>
    <row r="8411" spans="4:18" x14ac:dyDescent="0.35">
      <c r="D8411" s="21">
        <f t="shared" si="1317"/>
        <v>39798.208333312949</v>
      </c>
      <c r="E8411" s="21" t="b">
        <f t="shared" si="1310"/>
        <v>0</v>
      </c>
      <c r="F8411" s="21" t="b">
        <f t="shared" si="1311"/>
        <v>0</v>
      </c>
      <c r="G8411" s="20">
        <f t="shared" si="1312"/>
        <v>1</v>
      </c>
      <c r="H8411" s="20">
        <f t="shared" si="1313"/>
        <v>24</v>
      </c>
      <c r="I8411" s="20">
        <f t="shared" si="1318"/>
        <v>6</v>
      </c>
      <c r="J8411" s="21">
        <f t="shared" si="1319"/>
        <v>39798</v>
      </c>
      <c r="K8411" s="21"/>
      <c r="L8411" s="21" t="str">
        <f t="shared" si="1314"/>
        <v>Tuesday</v>
      </c>
      <c r="M8411" s="20">
        <f t="shared" si="1315"/>
        <v>12</v>
      </c>
      <c r="N8411" s="19">
        <v>4033.5</v>
      </c>
      <c r="O8411" s="4">
        <f>MATCH(N8411-1,'Supply Data'!$K$12:$K$17)+1</f>
        <v>4</v>
      </c>
      <c r="P8411">
        <f>INDEX('Supply Data'!$L$12:$L$17,'Demand Data'!O8411)</f>
        <v>50</v>
      </c>
      <c r="R8411" t="str">
        <f t="shared" si="1316"/>
        <v>16-Dec-08 Tuesday 6</v>
      </c>
    </row>
    <row r="8412" spans="4:18" x14ac:dyDescent="0.35">
      <c r="D8412" s="21">
        <f t="shared" si="1317"/>
        <v>39798.249999979613</v>
      </c>
      <c r="E8412" s="21" t="b">
        <f t="shared" si="1310"/>
        <v>0</v>
      </c>
      <c r="F8412" s="21" t="b">
        <f t="shared" si="1311"/>
        <v>0</v>
      </c>
      <c r="G8412" s="20">
        <f t="shared" si="1312"/>
        <v>1</v>
      </c>
      <c r="H8412" s="20">
        <f t="shared" si="1313"/>
        <v>24</v>
      </c>
      <c r="I8412" s="20">
        <f t="shared" si="1318"/>
        <v>7</v>
      </c>
      <c r="J8412" s="21">
        <f t="shared" si="1319"/>
        <v>39798</v>
      </c>
      <c r="K8412" s="21"/>
      <c r="L8412" s="21" t="str">
        <f t="shared" si="1314"/>
        <v>Tuesday</v>
      </c>
      <c r="M8412" s="20">
        <f t="shared" si="1315"/>
        <v>12</v>
      </c>
      <c r="N8412" s="19">
        <v>4002</v>
      </c>
      <c r="O8412" s="4">
        <f>MATCH(N8412-1,'Supply Data'!$K$12:$K$17)+1</f>
        <v>4</v>
      </c>
      <c r="P8412">
        <f>INDEX('Supply Data'!$L$12:$L$17,'Demand Data'!O8412)</f>
        <v>50</v>
      </c>
      <c r="R8412" t="str">
        <f t="shared" si="1316"/>
        <v>16-Dec-08 Tuesday 7</v>
      </c>
    </row>
    <row r="8413" spans="4:18" x14ac:dyDescent="0.35">
      <c r="D8413" s="21">
        <f t="shared" si="1317"/>
        <v>39798.291666646277</v>
      </c>
      <c r="E8413" s="21" t="b">
        <f t="shared" si="1310"/>
        <v>0</v>
      </c>
      <c r="F8413" s="21" t="b">
        <f t="shared" si="1311"/>
        <v>0</v>
      </c>
      <c r="G8413" s="20">
        <f t="shared" si="1312"/>
        <v>1</v>
      </c>
      <c r="H8413" s="20">
        <f t="shared" si="1313"/>
        <v>24</v>
      </c>
      <c r="I8413" s="20">
        <f t="shared" si="1318"/>
        <v>8</v>
      </c>
      <c r="J8413" s="21">
        <f t="shared" si="1319"/>
        <v>39798</v>
      </c>
      <c r="K8413" s="21"/>
      <c r="L8413" s="21" t="str">
        <f t="shared" si="1314"/>
        <v>Tuesday</v>
      </c>
      <c r="M8413" s="20">
        <f t="shared" si="1315"/>
        <v>12</v>
      </c>
      <c r="N8413" s="19">
        <v>4483.5</v>
      </c>
      <c r="O8413" s="4">
        <f>MATCH(N8413-1,'Supply Data'!$K$12:$K$17)+1</f>
        <v>4</v>
      </c>
      <c r="P8413">
        <f>INDEX('Supply Data'!$L$12:$L$17,'Demand Data'!O8413)</f>
        <v>50</v>
      </c>
      <c r="R8413" t="str">
        <f t="shared" si="1316"/>
        <v>16-Dec-08 Tuesday 8</v>
      </c>
    </row>
    <row r="8414" spans="4:18" x14ac:dyDescent="0.35">
      <c r="D8414" s="21">
        <f t="shared" si="1317"/>
        <v>39798.333333312941</v>
      </c>
      <c r="E8414" s="21" t="b">
        <f t="shared" si="1310"/>
        <v>0</v>
      </c>
      <c r="F8414" s="21" t="b">
        <f t="shared" si="1311"/>
        <v>0</v>
      </c>
      <c r="G8414" s="20">
        <f t="shared" si="1312"/>
        <v>1</v>
      </c>
      <c r="H8414" s="20">
        <f t="shared" si="1313"/>
        <v>24</v>
      </c>
      <c r="I8414" s="20">
        <f t="shared" si="1318"/>
        <v>9</v>
      </c>
      <c r="J8414" s="21">
        <f t="shared" si="1319"/>
        <v>39798</v>
      </c>
      <c r="K8414" s="21"/>
      <c r="L8414" s="21" t="str">
        <f t="shared" si="1314"/>
        <v>Tuesday</v>
      </c>
      <c r="M8414" s="20">
        <f t="shared" si="1315"/>
        <v>12</v>
      </c>
      <c r="N8414" s="19">
        <v>5146.5</v>
      </c>
      <c r="O8414" s="4">
        <f>MATCH(N8414-1,'Supply Data'!$K$12:$K$17)+1</f>
        <v>5</v>
      </c>
      <c r="P8414">
        <f>INDEX('Supply Data'!$L$12:$L$17,'Demand Data'!O8414)</f>
        <v>75</v>
      </c>
      <c r="R8414" t="str">
        <f t="shared" si="1316"/>
        <v>16-Dec-08 Tuesday 9</v>
      </c>
    </row>
    <row r="8415" spans="4:18" x14ac:dyDescent="0.35">
      <c r="D8415" s="21">
        <f t="shared" si="1317"/>
        <v>39798.374999979605</v>
      </c>
      <c r="E8415" s="21" t="b">
        <f t="shared" si="1310"/>
        <v>0</v>
      </c>
      <c r="F8415" s="21" t="b">
        <f t="shared" si="1311"/>
        <v>0</v>
      </c>
      <c r="G8415" s="20">
        <f t="shared" si="1312"/>
        <v>1</v>
      </c>
      <c r="H8415" s="20">
        <f t="shared" si="1313"/>
        <v>24</v>
      </c>
      <c r="I8415" s="20">
        <f t="shared" si="1318"/>
        <v>10</v>
      </c>
      <c r="J8415" s="21">
        <f t="shared" si="1319"/>
        <v>39798</v>
      </c>
      <c r="K8415" s="21"/>
      <c r="L8415" s="21" t="str">
        <f t="shared" si="1314"/>
        <v>Tuesday</v>
      </c>
      <c r="M8415" s="20">
        <f t="shared" si="1315"/>
        <v>12</v>
      </c>
      <c r="N8415" s="19">
        <v>5503.5</v>
      </c>
      <c r="O8415" s="4">
        <f>MATCH(N8415-1,'Supply Data'!$K$12:$K$17)+1</f>
        <v>5</v>
      </c>
      <c r="P8415">
        <f>INDEX('Supply Data'!$L$12:$L$17,'Demand Data'!O8415)</f>
        <v>75</v>
      </c>
      <c r="R8415" t="str">
        <f t="shared" si="1316"/>
        <v>16-Dec-08 Tuesday 10</v>
      </c>
    </row>
    <row r="8416" spans="4:18" x14ac:dyDescent="0.35">
      <c r="D8416" s="21">
        <f t="shared" si="1317"/>
        <v>39798.41666664627</v>
      </c>
      <c r="E8416" s="21" t="b">
        <f t="shared" si="1310"/>
        <v>0</v>
      </c>
      <c r="F8416" s="21" t="b">
        <f t="shared" si="1311"/>
        <v>0</v>
      </c>
      <c r="G8416" s="20">
        <f t="shared" si="1312"/>
        <v>1</v>
      </c>
      <c r="H8416" s="20">
        <f t="shared" si="1313"/>
        <v>24</v>
      </c>
      <c r="I8416" s="20">
        <f t="shared" si="1318"/>
        <v>11</v>
      </c>
      <c r="J8416" s="21">
        <f t="shared" si="1319"/>
        <v>39798</v>
      </c>
      <c r="K8416" s="21"/>
      <c r="L8416" s="21" t="str">
        <f t="shared" si="1314"/>
        <v>Tuesday</v>
      </c>
      <c r="M8416" s="20">
        <f t="shared" si="1315"/>
        <v>12</v>
      </c>
      <c r="N8416" s="19">
        <v>5721</v>
      </c>
      <c r="O8416" s="4">
        <f>MATCH(N8416-1,'Supply Data'!$K$12:$K$17)+1</f>
        <v>5</v>
      </c>
      <c r="P8416">
        <f>INDEX('Supply Data'!$L$12:$L$17,'Demand Data'!O8416)</f>
        <v>75</v>
      </c>
      <c r="R8416" t="str">
        <f t="shared" si="1316"/>
        <v>16-Dec-08 Tuesday 11</v>
      </c>
    </row>
    <row r="8417" spans="4:18" x14ac:dyDescent="0.35">
      <c r="D8417" s="21">
        <f t="shared" si="1317"/>
        <v>39798.458333312934</v>
      </c>
      <c r="E8417" s="21" t="b">
        <f t="shared" si="1310"/>
        <v>0</v>
      </c>
      <c r="F8417" s="21" t="b">
        <f t="shared" si="1311"/>
        <v>0</v>
      </c>
      <c r="G8417" s="20">
        <f t="shared" si="1312"/>
        <v>1</v>
      </c>
      <c r="H8417" s="20">
        <f t="shared" si="1313"/>
        <v>24</v>
      </c>
      <c r="I8417" s="20">
        <f t="shared" si="1318"/>
        <v>12</v>
      </c>
      <c r="J8417" s="21">
        <f t="shared" si="1319"/>
        <v>39798</v>
      </c>
      <c r="K8417" s="21"/>
      <c r="L8417" s="21" t="str">
        <f t="shared" si="1314"/>
        <v>Tuesday</v>
      </c>
      <c r="M8417" s="20">
        <f t="shared" si="1315"/>
        <v>12</v>
      </c>
      <c r="N8417" s="19">
        <v>5460</v>
      </c>
      <c r="O8417" s="4">
        <f>MATCH(N8417-1,'Supply Data'!$K$12:$K$17)+1</f>
        <v>5</v>
      </c>
      <c r="P8417">
        <f>INDEX('Supply Data'!$L$12:$L$17,'Demand Data'!O8417)</f>
        <v>75</v>
      </c>
      <c r="R8417" t="str">
        <f t="shared" si="1316"/>
        <v>16-Dec-08 Tuesday 12</v>
      </c>
    </row>
    <row r="8418" spans="4:18" x14ac:dyDescent="0.35">
      <c r="D8418" s="21">
        <f t="shared" si="1317"/>
        <v>39798.499999979598</v>
      </c>
      <c r="E8418" s="21" t="b">
        <f t="shared" si="1310"/>
        <v>0</v>
      </c>
      <c r="F8418" s="21" t="b">
        <f t="shared" si="1311"/>
        <v>0</v>
      </c>
      <c r="G8418" s="20">
        <f t="shared" si="1312"/>
        <v>1</v>
      </c>
      <c r="H8418" s="20">
        <f t="shared" si="1313"/>
        <v>24</v>
      </c>
      <c r="I8418" s="20">
        <f t="shared" si="1318"/>
        <v>13</v>
      </c>
      <c r="J8418" s="21">
        <f t="shared" si="1319"/>
        <v>39798</v>
      </c>
      <c r="K8418" s="21"/>
      <c r="L8418" s="21" t="str">
        <f t="shared" si="1314"/>
        <v>Tuesday</v>
      </c>
      <c r="M8418" s="20">
        <f t="shared" si="1315"/>
        <v>12</v>
      </c>
      <c r="N8418" s="19">
        <v>5593.5</v>
      </c>
      <c r="O8418" s="4">
        <f>MATCH(N8418-1,'Supply Data'!$K$12:$K$17)+1</f>
        <v>5</v>
      </c>
      <c r="P8418">
        <f>INDEX('Supply Data'!$L$12:$L$17,'Demand Data'!O8418)</f>
        <v>75</v>
      </c>
      <c r="R8418" t="str">
        <f t="shared" si="1316"/>
        <v>16-Dec-08 Tuesday 13</v>
      </c>
    </row>
    <row r="8419" spans="4:18" x14ac:dyDescent="0.35">
      <c r="D8419" s="21">
        <f t="shared" si="1317"/>
        <v>39798.541666646262</v>
      </c>
      <c r="E8419" s="21" t="b">
        <f t="shared" si="1310"/>
        <v>0</v>
      </c>
      <c r="F8419" s="21" t="b">
        <f t="shared" si="1311"/>
        <v>0</v>
      </c>
      <c r="G8419" s="20">
        <f t="shared" si="1312"/>
        <v>1</v>
      </c>
      <c r="H8419" s="20">
        <f t="shared" si="1313"/>
        <v>24</v>
      </c>
      <c r="I8419" s="20">
        <f t="shared" si="1318"/>
        <v>14</v>
      </c>
      <c r="J8419" s="21">
        <f t="shared" si="1319"/>
        <v>39798</v>
      </c>
      <c r="K8419" s="21"/>
      <c r="L8419" s="21" t="str">
        <f t="shared" si="1314"/>
        <v>Tuesday</v>
      </c>
      <c r="M8419" s="20">
        <f t="shared" si="1315"/>
        <v>12</v>
      </c>
      <c r="N8419" s="19">
        <v>5629.5</v>
      </c>
      <c r="O8419" s="4">
        <f>MATCH(N8419-1,'Supply Data'!$K$12:$K$17)+1</f>
        <v>5</v>
      </c>
      <c r="P8419">
        <f>INDEX('Supply Data'!$L$12:$L$17,'Demand Data'!O8419)</f>
        <v>75</v>
      </c>
      <c r="R8419" t="str">
        <f t="shared" si="1316"/>
        <v>16-Dec-08 Tuesday 14</v>
      </c>
    </row>
    <row r="8420" spans="4:18" x14ac:dyDescent="0.35">
      <c r="D8420" s="21">
        <f t="shared" si="1317"/>
        <v>39798.583333312927</v>
      </c>
      <c r="E8420" s="21" t="b">
        <f t="shared" si="1310"/>
        <v>0</v>
      </c>
      <c r="F8420" s="21" t="b">
        <f t="shared" si="1311"/>
        <v>0</v>
      </c>
      <c r="G8420" s="20">
        <f t="shared" si="1312"/>
        <v>1</v>
      </c>
      <c r="H8420" s="20">
        <f t="shared" si="1313"/>
        <v>24</v>
      </c>
      <c r="I8420" s="20">
        <f t="shared" si="1318"/>
        <v>15</v>
      </c>
      <c r="J8420" s="21">
        <f t="shared" si="1319"/>
        <v>39798</v>
      </c>
      <c r="K8420" s="21"/>
      <c r="L8420" s="21" t="str">
        <f t="shared" si="1314"/>
        <v>Tuesday</v>
      </c>
      <c r="M8420" s="20">
        <f t="shared" si="1315"/>
        <v>12</v>
      </c>
      <c r="N8420" s="19">
        <v>5619</v>
      </c>
      <c r="O8420" s="4">
        <f>MATCH(N8420-1,'Supply Data'!$K$12:$K$17)+1</f>
        <v>5</v>
      </c>
      <c r="P8420">
        <f>INDEX('Supply Data'!$L$12:$L$17,'Demand Data'!O8420)</f>
        <v>75</v>
      </c>
      <c r="R8420" t="str">
        <f t="shared" si="1316"/>
        <v>16-Dec-08 Tuesday 15</v>
      </c>
    </row>
    <row r="8421" spans="4:18" x14ac:dyDescent="0.35">
      <c r="D8421" s="21">
        <f t="shared" si="1317"/>
        <v>39798.624999979591</v>
      </c>
      <c r="E8421" s="21" t="b">
        <f t="shared" si="1310"/>
        <v>0</v>
      </c>
      <c r="F8421" s="21" t="b">
        <f t="shared" si="1311"/>
        <v>0</v>
      </c>
      <c r="G8421" s="20">
        <f t="shared" si="1312"/>
        <v>1</v>
      </c>
      <c r="H8421" s="20">
        <f t="shared" si="1313"/>
        <v>24</v>
      </c>
      <c r="I8421" s="20">
        <f t="shared" si="1318"/>
        <v>16</v>
      </c>
      <c r="J8421" s="21">
        <f t="shared" si="1319"/>
        <v>39798</v>
      </c>
      <c r="K8421" s="21"/>
      <c r="L8421" s="21" t="str">
        <f t="shared" si="1314"/>
        <v>Tuesday</v>
      </c>
      <c r="M8421" s="20">
        <f t="shared" si="1315"/>
        <v>12</v>
      </c>
      <c r="N8421" s="19">
        <v>5514</v>
      </c>
      <c r="O8421" s="4">
        <f>MATCH(N8421-1,'Supply Data'!$K$12:$K$17)+1</f>
        <v>5</v>
      </c>
      <c r="P8421">
        <f>INDEX('Supply Data'!$L$12:$L$17,'Demand Data'!O8421)</f>
        <v>75</v>
      </c>
      <c r="R8421" t="str">
        <f t="shared" si="1316"/>
        <v>16-Dec-08 Tuesday 16</v>
      </c>
    </row>
    <row r="8422" spans="4:18" x14ac:dyDescent="0.35">
      <c r="D8422" s="21">
        <f t="shared" si="1317"/>
        <v>39798.666666646255</v>
      </c>
      <c r="E8422" s="21" t="b">
        <f t="shared" si="1310"/>
        <v>0</v>
      </c>
      <c r="F8422" s="21" t="b">
        <f t="shared" si="1311"/>
        <v>0</v>
      </c>
      <c r="G8422" s="20">
        <f t="shared" si="1312"/>
        <v>1</v>
      </c>
      <c r="H8422" s="20">
        <f t="shared" si="1313"/>
        <v>24</v>
      </c>
      <c r="I8422" s="20">
        <f t="shared" si="1318"/>
        <v>17</v>
      </c>
      <c r="J8422" s="21">
        <f t="shared" si="1319"/>
        <v>39798</v>
      </c>
      <c r="K8422" s="21"/>
      <c r="L8422" s="21" t="str">
        <f t="shared" si="1314"/>
        <v>Tuesday</v>
      </c>
      <c r="M8422" s="20">
        <f t="shared" si="1315"/>
        <v>12</v>
      </c>
      <c r="N8422" s="19">
        <v>5485.5</v>
      </c>
      <c r="O8422" s="4">
        <f>MATCH(N8422-1,'Supply Data'!$K$12:$K$17)+1</f>
        <v>5</v>
      </c>
      <c r="P8422">
        <f>INDEX('Supply Data'!$L$12:$L$17,'Demand Data'!O8422)</f>
        <v>75</v>
      </c>
      <c r="R8422" t="str">
        <f t="shared" si="1316"/>
        <v>16-Dec-08 Tuesday 17</v>
      </c>
    </row>
    <row r="8423" spans="4:18" x14ac:dyDescent="0.35">
      <c r="D8423" s="21">
        <f t="shared" si="1317"/>
        <v>39798.708333312919</v>
      </c>
      <c r="E8423" s="21" t="b">
        <f t="shared" si="1310"/>
        <v>0</v>
      </c>
      <c r="F8423" s="21" t="b">
        <f t="shared" si="1311"/>
        <v>0</v>
      </c>
      <c r="G8423" s="20">
        <f t="shared" si="1312"/>
        <v>1</v>
      </c>
      <c r="H8423" s="20">
        <f t="shared" si="1313"/>
        <v>24</v>
      </c>
      <c r="I8423" s="20">
        <f t="shared" si="1318"/>
        <v>18</v>
      </c>
      <c r="J8423" s="21">
        <f t="shared" si="1319"/>
        <v>39798</v>
      </c>
      <c r="K8423" s="21"/>
      <c r="L8423" s="21" t="str">
        <f t="shared" si="1314"/>
        <v>Tuesday</v>
      </c>
      <c r="M8423" s="20">
        <f t="shared" si="1315"/>
        <v>12</v>
      </c>
      <c r="N8423" s="19">
        <v>6168</v>
      </c>
      <c r="O8423" s="4">
        <f>MATCH(N8423-1,'Supply Data'!$K$12:$K$17)+1</f>
        <v>5</v>
      </c>
      <c r="P8423">
        <f>INDEX('Supply Data'!$L$12:$L$17,'Demand Data'!O8423)</f>
        <v>75</v>
      </c>
      <c r="R8423" t="str">
        <f t="shared" si="1316"/>
        <v>16-Dec-08 Tuesday 18</v>
      </c>
    </row>
    <row r="8424" spans="4:18" x14ac:dyDescent="0.35">
      <c r="D8424" s="21">
        <f t="shared" si="1317"/>
        <v>39798.749999979584</v>
      </c>
      <c r="E8424" s="21" t="b">
        <f t="shared" si="1310"/>
        <v>0</v>
      </c>
      <c r="F8424" s="21" t="b">
        <f t="shared" si="1311"/>
        <v>0</v>
      </c>
      <c r="G8424" s="20">
        <f t="shared" si="1312"/>
        <v>1</v>
      </c>
      <c r="H8424" s="20">
        <f t="shared" si="1313"/>
        <v>24</v>
      </c>
      <c r="I8424" s="20">
        <f t="shared" si="1318"/>
        <v>19</v>
      </c>
      <c r="J8424" s="21">
        <f t="shared" si="1319"/>
        <v>39798</v>
      </c>
      <c r="K8424" s="21"/>
      <c r="L8424" s="21" t="str">
        <f t="shared" si="1314"/>
        <v>Tuesday</v>
      </c>
      <c r="M8424" s="20">
        <f t="shared" si="1315"/>
        <v>12</v>
      </c>
      <c r="N8424" s="19">
        <v>6177</v>
      </c>
      <c r="O8424" s="4">
        <f>MATCH(N8424-1,'Supply Data'!$K$12:$K$17)+1</f>
        <v>5</v>
      </c>
      <c r="P8424">
        <f>INDEX('Supply Data'!$L$12:$L$17,'Demand Data'!O8424)</f>
        <v>75</v>
      </c>
      <c r="R8424" t="str">
        <f t="shared" si="1316"/>
        <v>16-Dec-08 Tuesday 19</v>
      </c>
    </row>
    <row r="8425" spans="4:18" x14ac:dyDescent="0.35">
      <c r="D8425" s="21">
        <f t="shared" si="1317"/>
        <v>39798.791666646248</v>
      </c>
      <c r="E8425" s="21" t="b">
        <f t="shared" si="1310"/>
        <v>0</v>
      </c>
      <c r="F8425" s="21" t="b">
        <f t="shared" si="1311"/>
        <v>0</v>
      </c>
      <c r="G8425" s="20">
        <f t="shared" si="1312"/>
        <v>1</v>
      </c>
      <c r="H8425" s="20">
        <f t="shared" si="1313"/>
        <v>24</v>
      </c>
      <c r="I8425" s="20">
        <f t="shared" si="1318"/>
        <v>20</v>
      </c>
      <c r="J8425" s="21">
        <f t="shared" si="1319"/>
        <v>39798</v>
      </c>
      <c r="K8425" s="21"/>
      <c r="L8425" s="21" t="str">
        <f t="shared" si="1314"/>
        <v>Tuesday</v>
      </c>
      <c r="M8425" s="20">
        <f t="shared" si="1315"/>
        <v>12</v>
      </c>
      <c r="N8425" s="19">
        <v>5950.5</v>
      </c>
      <c r="O8425" s="4">
        <f>MATCH(N8425-1,'Supply Data'!$K$12:$K$17)+1</f>
        <v>5</v>
      </c>
      <c r="P8425">
        <f>INDEX('Supply Data'!$L$12:$L$17,'Demand Data'!O8425)</f>
        <v>75</v>
      </c>
      <c r="R8425" t="str">
        <f t="shared" si="1316"/>
        <v>16-Dec-08 Tuesday 20</v>
      </c>
    </row>
    <row r="8426" spans="4:18" x14ac:dyDescent="0.35">
      <c r="D8426" s="21">
        <f t="shared" si="1317"/>
        <v>39798.833333312912</v>
      </c>
      <c r="E8426" s="21" t="b">
        <f t="shared" si="1310"/>
        <v>0</v>
      </c>
      <c r="F8426" s="21" t="b">
        <f t="shared" si="1311"/>
        <v>0</v>
      </c>
      <c r="G8426" s="20">
        <f t="shared" si="1312"/>
        <v>1</v>
      </c>
      <c r="H8426" s="20">
        <f t="shared" si="1313"/>
        <v>24</v>
      </c>
      <c r="I8426" s="20">
        <f t="shared" si="1318"/>
        <v>21</v>
      </c>
      <c r="J8426" s="21">
        <f t="shared" si="1319"/>
        <v>39798</v>
      </c>
      <c r="K8426" s="21"/>
      <c r="L8426" s="21" t="str">
        <f t="shared" si="1314"/>
        <v>Tuesday</v>
      </c>
      <c r="M8426" s="20">
        <f t="shared" si="1315"/>
        <v>12</v>
      </c>
      <c r="N8426" s="19">
        <v>5587.5</v>
      </c>
      <c r="O8426" s="4">
        <f>MATCH(N8426-1,'Supply Data'!$K$12:$K$17)+1</f>
        <v>5</v>
      </c>
      <c r="P8426">
        <f>INDEX('Supply Data'!$L$12:$L$17,'Demand Data'!O8426)</f>
        <v>75</v>
      </c>
      <c r="R8426" t="str">
        <f t="shared" si="1316"/>
        <v>16-Dec-08 Tuesday 21</v>
      </c>
    </row>
    <row r="8427" spans="4:18" x14ac:dyDescent="0.35">
      <c r="D8427" s="21">
        <f t="shared" si="1317"/>
        <v>39798.874999979576</v>
      </c>
      <c r="E8427" s="21" t="b">
        <f t="shared" si="1310"/>
        <v>0</v>
      </c>
      <c r="F8427" s="21" t="b">
        <f t="shared" si="1311"/>
        <v>0</v>
      </c>
      <c r="G8427" s="20">
        <f t="shared" si="1312"/>
        <v>1</v>
      </c>
      <c r="H8427" s="20">
        <f t="shared" si="1313"/>
        <v>24</v>
      </c>
      <c r="I8427" s="20">
        <f t="shared" si="1318"/>
        <v>22</v>
      </c>
      <c r="J8427" s="21">
        <f t="shared" si="1319"/>
        <v>39798</v>
      </c>
      <c r="K8427" s="21"/>
      <c r="L8427" s="21" t="str">
        <f t="shared" si="1314"/>
        <v>Tuesday</v>
      </c>
      <c r="M8427" s="20">
        <f t="shared" si="1315"/>
        <v>12</v>
      </c>
      <c r="N8427" s="19">
        <v>5044.5</v>
      </c>
      <c r="O8427" s="4">
        <f>MATCH(N8427-1,'Supply Data'!$K$12:$K$17)+1</f>
        <v>5</v>
      </c>
      <c r="P8427">
        <f>INDEX('Supply Data'!$L$12:$L$17,'Demand Data'!O8427)</f>
        <v>75</v>
      </c>
      <c r="R8427" t="str">
        <f t="shared" si="1316"/>
        <v>16-Dec-08 Tuesday 22</v>
      </c>
    </row>
    <row r="8428" spans="4:18" x14ac:dyDescent="0.35">
      <c r="D8428" s="21">
        <f t="shared" si="1317"/>
        <v>39798.916666646241</v>
      </c>
      <c r="E8428" s="21" t="b">
        <f t="shared" si="1310"/>
        <v>0</v>
      </c>
      <c r="F8428" s="21" t="b">
        <f t="shared" si="1311"/>
        <v>0</v>
      </c>
      <c r="G8428" s="20">
        <f t="shared" si="1312"/>
        <v>1</v>
      </c>
      <c r="H8428" s="20">
        <f t="shared" si="1313"/>
        <v>24</v>
      </c>
      <c r="I8428" s="20">
        <f t="shared" si="1318"/>
        <v>23</v>
      </c>
      <c r="J8428" s="21">
        <f t="shared" si="1319"/>
        <v>39798</v>
      </c>
      <c r="K8428" s="21"/>
      <c r="L8428" s="21" t="str">
        <f t="shared" si="1314"/>
        <v>Tuesday</v>
      </c>
      <c r="M8428" s="20">
        <f t="shared" si="1315"/>
        <v>12</v>
      </c>
      <c r="N8428" s="19">
        <v>4620</v>
      </c>
      <c r="O8428" s="4">
        <f>MATCH(N8428-1,'Supply Data'!$K$12:$K$17)+1</f>
        <v>4</v>
      </c>
      <c r="P8428">
        <f>INDEX('Supply Data'!$L$12:$L$17,'Demand Data'!O8428)</f>
        <v>50</v>
      </c>
      <c r="R8428" t="str">
        <f t="shared" si="1316"/>
        <v>16-Dec-08 Tuesday 23</v>
      </c>
    </row>
    <row r="8429" spans="4:18" x14ac:dyDescent="0.35">
      <c r="D8429" s="21">
        <f t="shared" si="1317"/>
        <v>39798.958333312905</v>
      </c>
      <c r="E8429" s="21" t="b">
        <f t="shared" si="1310"/>
        <v>0</v>
      </c>
      <c r="F8429" s="21" t="b">
        <f t="shared" si="1311"/>
        <v>0</v>
      </c>
      <c r="G8429" s="20">
        <f t="shared" si="1312"/>
        <v>1</v>
      </c>
      <c r="H8429" s="20">
        <f t="shared" si="1313"/>
        <v>24</v>
      </c>
      <c r="I8429" s="20">
        <f t="shared" si="1318"/>
        <v>24</v>
      </c>
      <c r="J8429" s="21">
        <f t="shared" si="1319"/>
        <v>39798</v>
      </c>
      <c r="K8429" s="21"/>
      <c r="L8429" s="21" t="str">
        <f t="shared" si="1314"/>
        <v>Tuesday</v>
      </c>
      <c r="M8429" s="20">
        <f t="shared" si="1315"/>
        <v>12</v>
      </c>
      <c r="N8429" s="19">
        <v>4258.5</v>
      </c>
      <c r="O8429" s="4">
        <f>MATCH(N8429-1,'Supply Data'!$K$12:$K$17)+1</f>
        <v>4</v>
      </c>
      <c r="P8429">
        <f>INDEX('Supply Data'!$L$12:$L$17,'Demand Data'!O8429)</f>
        <v>50</v>
      </c>
      <c r="R8429" t="str">
        <f t="shared" si="1316"/>
        <v>16-Dec-08 Tuesday 24</v>
      </c>
    </row>
    <row r="8430" spans="4:18" x14ac:dyDescent="0.35">
      <c r="D8430" s="21">
        <f t="shared" si="1317"/>
        <v>39798.999999979569</v>
      </c>
      <c r="E8430" s="21" t="b">
        <f t="shared" si="1310"/>
        <v>0</v>
      </c>
      <c r="F8430" s="21" t="b">
        <f t="shared" si="1311"/>
        <v>0</v>
      </c>
      <c r="G8430" s="20">
        <f t="shared" si="1312"/>
        <v>1</v>
      </c>
      <c r="H8430" s="20">
        <f t="shared" si="1313"/>
        <v>24</v>
      </c>
      <c r="I8430" s="20">
        <f t="shared" si="1318"/>
        <v>1</v>
      </c>
      <c r="J8430" s="21">
        <f t="shared" si="1319"/>
        <v>39799</v>
      </c>
      <c r="K8430" s="21"/>
      <c r="L8430" s="21" t="str">
        <f t="shared" si="1314"/>
        <v>Wednesday</v>
      </c>
      <c r="M8430" s="20">
        <f t="shared" si="1315"/>
        <v>12</v>
      </c>
      <c r="N8430" s="19">
        <v>4113</v>
      </c>
      <c r="O8430" s="4">
        <f>MATCH(N8430-1,'Supply Data'!$K$12:$K$17)+1</f>
        <v>4</v>
      </c>
      <c r="P8430">
        <f>INDEX('Supply Data'!$L$12:$L$17,'Demand Data'!O8430)</f>
        <v>50</v>
      </c>
      <c r="R8430" t="str">
        <f t="shared" si="1316"/>
        <v>17-Dec-08 Wednesday 1</v>
      </c>
    </row>
    <row r="8431" spans="4:18" x14ac:dyDescent="0.35">
      <c r="D8431" s="21">
        <f t="shared" si="1317"/>
        <v>39799.041666646233</v>
      </c>
      <c r="E8431" s="21" t="b">
        <f t="shared" si="1310"/>
        <v>0</v>
      </c>
      <c r="F8431" s="21" t="b">
        <f t="shared" si="1311"/>
        <v>0</v>
      </c>
      <c r="G8431" s="20">
        <f t="shared" si="1312"/>
        <v>1</v>
      </c>
      <c r="H8431" s="20">
        <f t="shared" si="1313"/>
        <v>24</v>
      </c>
      <c r="I8431" s="20">
        <f t="shared" si="1318"/>
        <v>2</v>
      </c>
      <c r="J8431" s="21">
        <f t="shared" si="1319"/>
        <v>39799</v>
      </c>
      <c r="K8431" s="21"/>
      <c r="L8431" s="21" t="str">
        <f t="shared" si="1314"/>
        <v>Wednesday</v>
      </c>
      <c r="M8431" s="20">
        <f t="shared" si="1315"/>
        <v>12</v>
      </c>
      <c r="N8431" s="19">
        <v>3999</v>
      </c>
      <c r="O8431" s="4">
        <f>MATCH(N8431-1,'Supply Data'!$K$12:$K$17)+1</f>
        <v>4</v>
      </c>
      <c r="P8431">
        <f>INDEX('Supply Data'!$L$12:$L$17,'Demand Data'!O8431)</f>
        <v>50</v>
      </c>
      <c r="R8431" t="str">
        <f t="shared" si="1316"/>
        <v>17-Dec-08 Wednesday 2</v>
      </c>
    </row>
    <row r="8432" spans="4:18" x14ac:dyDescent="0.35">
      <c r="D8432" s="21">
        <f t="shared" si="1317"/>
        <v>39799.083333312898</v>
      </c>
      <c r="E8432" s="21" t="b">
        <f t="shared" si="1310"/>
        <v>0</v>
      </c>
      <c r="F8432" s="21" t="b">
        <f t="shared" si="1311"/>
        <v>0</v>
      </c>
      <c r="G8432" s="20">
        <f t="shared" si="1312"/>
        <v>1</v>
      </c>
      <c r="H8432" s="20">
        <f t="shared" si="1313"/>
        <v>24</v>
      </c>
      <c r="I8432" s="20">
        <f t="shared" si="1318"/>
        <v>3</v>
      </c>
      <c r="J8432" s="21">
        <f t="shared" si="1319"/>
        <v>39799</v>
      </c>
      <c r="K8432" s="21"/>
      <c r="L8432" s="21" t="str">
        <f t="shared" si="1314"/>
        <v>Wednesday</v>
      </c>
      <c r="M8432" s="20">
        <f t="shared" si="1315"/>
        <v>12</v>
      </c>
      <c r="N8432" s="19">
        <v>3964.5</v>
      </c>
      <c r="O8432" s="4">
        <f>MATCH(N8432-1,'Supply Data'!$K$12:$K$17)+1</f>
        <v>4</v>
      </c>
      <c r="P8432">
        <f>INDEX('Supply Data'!$L$12:$L$17,'Demand Data'!O8432)</f>
        <v>50</v>
      </c>
      <c r="R8432" t="str">
        <f t="shared" si="1316"/>
        <v>17-Dec-08 Wednesday 3</v>
      </c>
    </row>
    <row r="8433" spans="4:18" x14ac:dyDescent="0.35">
      <c r="D8433" s="21">
        <f t="shared" si="1317"/>
        <v>39799.124999979562</v>
      </c>
      <c r="E8433" s="21" t="b">
        <f t="shared" si="1310"/>
        <v>0</v>
      </c>
      <c r="F8433" s="21" t="b">
        <f t="shared" si="1311"/>
        <v>0</v>
      </c>
      <c r="G8433" s="20">
        <f t="shared" si="1312"/>
        <v>1</v>
      </c>
      <c r="H8433" s="20">
        <f t="shared" si="1313"/>
        <v>24</v>
      </c>
      <c r="I8433" s="20">
        <f t="shared" si="1318"/>
        <v>4</v>
      </c>
      <c r="J8433" s="21">
        <f t="shared" si="1319"/>
        <v>39799</v>
      </c>
      <c r="K8433" s="21"/>
      <c r="L8433" s="21" t="str">
        <f t="shared" si="1314"/>
        <v>Wednesday</v>
      </c>
      <c r="M8433" s="20">
        <f t="shared" si="1315"/>
        <v>12</v>
      </c>
      <c r="N8433" s="19">
        <v>3952.5</v>
      </c>
      <c r="O8433" s="4">
        <f>MATCH(N8433-1,'Supply Data'!$K$12:$K$17)+1</f>
        <v>4</v>
      </c>
      <c r="P8433">
        <f>INDEX('Supply Data'!$L$12:$L$17,'Demand Data'!O8433)</f>
        <v>50</v>
      </c>
      <c r="R8433" t="str">
        <f t="shared" si="1316"/>
        <v>17-Dec-08 Wednesday 4</v>
      </c>
    </row>
    <row r="8434" spans="4:18" x14ac:dyDescent="0.35">
      <c r="D8434" s="21">
        <f t="shared" si="1317"/>
        <v>39799.166666646226</v>
      </c>
      <c r="E8434" s="21" t="b">
        <f t="shared" si="1310"/>
        <v>0</v>
      </c>
      <c r="F8434" s="21" t="b">
        <f t="shared" si="1311"/>
        <v>0</v>
      </c>
      <c r="G8434" s="20">
        <f t="shared" si="1312"/>
        <v>1</v>
      </c>
      <c r="H8434" s="20">
        <f t="shared" si="1313"/>
        <v>24</v>
      </c>
      <c r="I8434" s="20">
        <f t="shared" si="1318"/>
        <v>5</v>
      </c>
      <c r="J8434" s="21">
        <f t="shared" si="1319"/>
        <v>39799</v>
      </c>
      <c r="K8434" s="21"/>
      <c r="L8434" s="21" t="str">
        <f t="shared" si="1314"/>
        <v>Wednesday</v>
      </c>
      <c r="M8434" s="20">
        <f t="shared" si="1315"/>
        <v>12</v>
      </c>
      <c r="N8434" s="19">
        <v>4069.5</v>
      </c>
      <c r="O8434" s="4">
        <f>MATCH(N8434-1,'Supply Data'!$K$12:$K$17)+1</f>
        <v>4</v>
      </c>
      <c r="P8434">
        <f>INDEX('Supply Data'!$L$12:$L$17,'Demand Data'!O8434)</f>
        <v>50</v>
      </c>
      <c r="R8434" t="str">
        <f t="shared" si="1316"/>
        <v>17-Dec-08 Wednesday 5</v>
      </c>
    </row>
    <row r="8435" spans="4:18" x14ac:dyDescent="0.35">
      <c r="D8435" s="21">
        <f t="shared" si="1317"/>
        <v>39799.20833331289</v>
      </c>
      <c r="E8435" s="21" t="b">
        <f t="shared" si="1310"/>
        <v>0</v>
      </c>
      <c r="F8435" s="21" t="b">
        <f t="shared" si="1311"/>
        <v>0</v>
      </c>
      <c r="G8435" s="20">
        <f t="shared" si="1312"/>
        <v>1</v>
      </c>
      <c r="H8435" s="20">
        <f t="shared" si="1313"/>
        <v>24</v>
      </c>
      <c r="I8435" s="20">
        <f t="shared" si="1318"/>
        <v>6</v>
      </c>
      <c r="J8435" s="21">
        <f t="shared" si="1319"/>
        <v>39799</v>
      </c>
      <c r="K8435" s="21"/>
      <c r="L8435" s="21" t="str">
        <f t="shared" si="1314"/>
        <v>Wednesday</v>
      </c>
      <c r="M8435" s="20">
        <f t="shared" si="1315"/>
        <v>12</v>
      </c>
      <c r="N8435" s="19">
        <v>4260</v>
      </c>
      <c r="O8435" s="4">
        <f>MATCH(N8435-1,'Supply Data'!$K$12:$K$17)+1</f>
        <v>4</v>
      </c>
      <c r="P8435">
        <f>INDEX('Supply Data'!$L$12:$L$17,'Demand Data'!O8435)</f>
        <v>50</v>
      </c>
      <c r="R8435" t="str">
        <f t="shared" si="1316"/>
        <v>17-Dec-08 Wednesday 6</v>
      </c>
    </row>
    <row r="8436" spans="4:18" x14ac:dyDescent="0.35">
      <c r="D8436" s="21">
        <f t="shared" si="1317"/>
        <v>39799.249999979555</v>
      </c>
      <c r="E8436" s="21" t="b">
        <f t="shared" si="1310"/>
        <v>0</v>
      </c>
      <c r="F8436" s="21" t="b">
        <f t="shared" si="1311"/>
        <v>0</v>
      </c>
      <c r="G8436" s="20">
        <f t="shared" si="1312"/>
        <v>1</v>
      </c>
      <c r="H8436" s="20">
        <f t="shared" si="1313"/>
        <v>24</v>
      </c>
      <c r="I8436" s="20">
        <f t="shared" si="1318"/>
        <v>7</v>
      </c>
      <c r="J8436" s="21">
        <f t="shared" si="1319"/>
        <v>39799</v>
      </c>
      <c r="K8436" s="21"/>
      <c r="L8436" s="21" t="str">
        <f t="shared" si="1314"/>
        <v>Wednesday</v>
      </c>
      <c r="M8436" s="20">
        <f t="shared" si="1315"/>
        <v>12</v>
      </c>
      <c r="N8436" s="19">
        <v>4206</v>
      </c>
      <c r="O8436" s="4">
        <f>MATCH(N8436-1,'Supply Data'!$K$12:$K$17)+1</f>
        <v>4</v>
      </c>
      <c r="P8436">
        <f>INDEX('Supply Data'!$L$12:$L$17,'Demand Data'!O8436)</f>
        <v>50</v>
      </c>
      <c r="R8436" t="str">
        <f t="shared" si="1316"/>
        <v>17-Dec-08 Wednesday 7</v>
      </c>
    </row>
    <row r="8437" spans="4:18" x14ac:dyDescent="0.35">
      <c r="D8437" s="21">
        <f t="shared" si="1317"/>
        <v>39799.291666646219</v>
      </c>
      <c r="E8437" s="21" t="b">
        <f t="shared" si="1310"/>
        <v>0</v>
      </c>
      <c r="F8437" s="21" t="b">
        <f t="shared" si="1311"/>
        <v>0</v>
      </c>
      <c r="G8437" s="20">
        <f t="shared" si="1312"/>
        <v>1</v>
      </c>
      <c r="H8437" s="20">
        <f t="shared" si="1313"/>
        <v>24</v>
      </c>
      <c r="I8437" s="20">
        <f t="shared" si="1318"/>
        <v>8</v>
      </c>
      <c r="J8437" s="21">
        <f t="shared" si="1319"/>
        <v>39799</v>
      </c>
      <c r="K8437" s="21"/>
      <c r="L8437" s="21" t="str">
        <f t="shared" si="1314"/>
        <v>Wednesday</v>
      </c>
      <c r="M8437" s="20">
        <f t="shared" si="1315"/>
        <v>12</v>
      </c>
      <c r="N8437" s="19">
        <v>4740</v>
      </c>
      <c r="O8437" s="4">
        <f>MATCH(N8437-1,'Supply Data'!$K$12:$K$17)+1</f>
        <v>4</v>
      </c>
      <c r="P8437">
        <f>INDEX('Supply Data'!$L$12:$L$17,'Demand Data'!O8437)</f>
        <v>50</v>
      </c>
      <c r="R8437" t="str">
        <f t="shared" si="1316"/>
        <v>17-Dec-08 Wednesday 8</v>
      </c>
    </row>
    <row r="8438" spans="4:18" x14ac:dyDescent="0.35">
      <c r="D8438" s="21">
        <f t="shared" si="1317"/>
        <v>39799.333333312883</v>
      </c>
      <c r="E8438" s="21" t="b">
        <f t="shared" si="1310"/>
        <v>0</v>
      </c>
      <c r="F8438" s="21" t="b">
        <f t="shared" si="1311"/>
        <v>0</v>
      </c>
      <c r="G8438" s="20">
        <f t="shared" si="1312"/>
        <v>1</v>
      </c>
      <c r="H8438" s="20">
        <f t="shared" si="1313"/>
        <v>24</v>
      </c>
      <c r="I8438" s="20">
        <f t="shared" si="1318"/>
        <v>9</v>
      </c>
      <c r="J8438" s="21">
        <f t="shared" si="1319"/>
        <v>39799</v>
      </c>
      <c r="K8438" s="21"/>
      <c r="L8438" s="21" t="str">
        <f t="shared" si="1314"/>
        <v>Wednesday</v>
      </c>
      <c r="M8438" s="20">
        <f t="shared" si="1315"/>
        <v>12</v>
      </c>
      <c r="N8438" s="19">
        <v>5223</v>
      </c>
      <c r="O8438" s="4">
        <f>MATCH(N8438-1,'Supply Data'!$K$12:$K$17)+1</f>
        <v>5</v>
      </c>
      <c r="P8438">
        <f>INDEX('Supply Data'!$L$12:$L$17,'Demand Data'!O8438)</f>
        <v>75</v>
      </c>
      <c r="R8438" t="str">
        <f t="shared" si="1316"/>
        <v>17-Dec-08 Wednesday 9</v>
      </c>
    </row>
    <row r="8439" spans="4:18" x14ac:dyDescent="0.35">
      <c r="D8439" s="21">
        <f t="shared" si="1317"/>
        <v>39799.374999979547</v>
      </c>
      <c r="E8439" s="21" t="b">
        <f t="shared" si="1310"/>
        <v>0</v>
      </c>
      <c r="F8439" s="21" t="b">
        <f t="shared" si="1311"/>
        <v>0</v>
      </c>
      <c r="G8439" s="20">
        <f t="shared" si="1312"/>
        <v>1</v>
      </c>
      <c r="H8439" s="20">
        <f t="shared" si="1313"/>
        <v>24</v>
      </c>
      <c r="I8439" s="20">
        <f t="shared" si="1318"/>
        <v>10</v>
      </c>
      <c r="J8439" s="21">
        <f t="shared" si="1319"/>
        <v>39799</v>
      </c>
      <c r="K8439" s="21"/>
      <c r="L8439" s="21" t="str">
        <f t="shared" si="1314"/>
        <v>Wednesday</v>
      </c>
      <c r="M8439" s="20">
        <f t="shared" si="1315"/>
        <v>12</v>
      </c>
      <c r="N8439" s="19">
        <v>5496</v>
      </c>
      <c r="O8439" s="4">
        <f>MATCH(N8439-1,'Supply Data'!$K$12:$K$17)+1</f>
        <v>5</v>
      </c>
      <c r="P8439">
        <f>INDEX('Supply Data'!$L$12:$L$17,'Demand Data'!O8439)</f>
        <v>75</v>
      </c>
      <c r="R8439" t="str">
        <f t="shared" si="1316"/>
        <v>17-Dec-08 Wednesday 10</v>
      </c>
    </row>
    <row r="8440" spans="4:18" x14ac:dyDescent="0.35">
      <c r="D8440" s="21">
        <f t="shared" si="1317"/>
        <v>39799.416666646212</v>
      </c>
      <c r="E8440" s="21" t="b">
        <f t="shared" si="1310"/>
        <v>0</v>
      </c>
      <c r="F8440" s="21" t="b">
        <f t="shared" si="1311"/>
        <v>0</v>
      </c>
      <c r="G8440" s="20">
        <f t="shared" si="1312"/>
        <v>1</v>
      </c>
      <c r="H8440" s="20">
        <f t="shared" si="1313"/>
        <v>24</v>
      </c>
      <c r="I8440" s="20">
        <f t="shared" si="1318"/>
        <v>11</v>
      </c>
      <c r="J8440" s="21">
        <f t="shared" si="1319"/>
        <v>39799</v>
      </c>
      <c r="K8440" s="21"/>
      <c r="L8440" s="21" t="str">
        <f t="shared" si="1314"/>
        <v>Wednesday</v>
      </c>
      <c r="M8440" s="20">
        <f t="shared" si="1315"/>
        <v>12</v>
      </c>
      <c r="N8440" s="19">
        <v>5662.5</v>
      </c>
      <c r="O8440" s="4">
        <f>MATCH(N8440-1,'Supply Data'!$K$12:$K$17)+1</f>
        <v>5</v>
      </c>
      <c r="P8440">
        <f>INDEX('Supply Data'!$L$12:$L$17,'Demand Data'!O8440)</f>
        <v>75</v>
      </c>
      <c r="R8440" t="str">
        <f t="shared" si="1316"/>
        <v>17-Dec-08 Wednesday 11</v>
      </c>
    </row>
    <row r="8441" spans="4:18" x14ac:dyDescent="0.35">
      <c r="D8441" s="21">
        <f t="shared" si="1317"/>
        <v>39799.458333312876</v>
      </c>
      <c r="E8441" s="21" t="b">
        <f t="shared" si="1310"/>
        <v>0</v>
      </c>
      <c r="F8441" s="21" t="b">
        <f t="shared" si="1311"/>
        <v>0</v>
      </c>
      <c r="G8441" s="20">
        <f t="shared" si="1312"/>
        <v>1</v>
      </c>
      <c r="H8441" s="20">
        <f t="shared" si="1313"/>
        <v>24</v>
      </c>
      <c r="I8441" s="20">
        <f t="shared" si="1318"/>
        <v>12</v>
      </c>
      <c r="J8441" s="21">
        <f t="shared" si="1319"/>
        <v>39799</v>
      </c>
      <c r="K8441" s="21"/>
      <c r="L8441" s="21" t="str">
        <f t="shared" si="1314"/>
        <v>Wednesday</v>
      </c>
      <c r="M8441" s="20">
        <f t="shared" si="1315"/>
        <v>12</v>
      </c>
      <c r="N8441" s="19">
        <v>5340</v>
      </c>
      <c r="O8441" s="4">
        <f>MATCH(N8441-1,'Supply Data'!$K$12:$K$17)+1</f>
        <v>5</v>
      </c>
      <c r="P8441">
        <f>INDEX('Supply Data'!$L$12:$L$17,'Demand Data'!O8441)</f>
        <v>75</v>
      </c>
      <c r="R8441" t="str">
        <f t="shared" si="1316"/>
        <v>17-Dec-08 Wednesday 12</v>
      </c>
    </row>
    <row r="8442" spans="4:18" x14ac:dyDescent="0.35">
      <c r="D8442" s="21">
        <f t="shared" si="1317"/>
        <v>39799.49999997954</v>
      </c>
      <c r="E8442" s="21" t="b">
        <f t="shared" si="1310"/>
        <v>0</v>
      </c>
      <c r="F8442" s="21" t="b">
        <f t="shared" si="1311"/>
        <v>0</v>
      </c>
      <c r="G8442" s="20">
        <f t="shared" si="1312"/>
        <v>1</v>
      </c>
      <c r="H8442" s="20">
        <f t="shared" si="1313"/>
        <v>24</v>
      </c>
      <c r="I8442" s="20">
        <f t="shared" si="1318"/>
        <v>13</v>
      </c>
      <c r="J8442" s="21">
        <f t="shared" si="1319"/>
        <v>39799</v>
      </c>
      <c r="K8442" s="21"/>
      <c r="L8442" s="21" t="str">
        <f t="shared" si="1314"/>
        <v>Wednesday</v>
      </c>
      <c r="M8442" s="20">
        <f t="shared" si="1315"/>
        <v>12</v>
      </c>
      <c r="N8442" s="19">
        <v>5431.5</v>
      </c>
      <c r="O8442" s="4">
        <f>MATCH(N8442-1,'Supply Data'!$K$12:$K$17)+1</f>
        <v>5</v>
      </c>
      <c r="P8442">
        <f>INDEX('Supply Data'!$L$12:$L$17,'Demand Data'!O8442)</f>
        <v>75</v>
      </c>
      <c r="R8442" t="str">
        <f t="shared" si="1316"/>
        <v>17-Dec-08 Wednesday 13</v>
      </c>
    </row>
    <row r="8443" spans="4:18" x14ac:dyDescent="0.35">
      <c r="D8443" s="21">
        <f t="shared" si="1317"/>
        <v>39799.541666646204</v>
      </c>
      <c r="E8443" s="21" t="b">
        <f t="shared" si="1310"/>
        <v>0</v>
      </c>
      <c r="F8443" s="21" t="b">
        <f t="shared" si="1311"/>
        <v>0</v>
      </c>
      <c r="G8443" s="20">
        <f t="shared" si="1312"/>
        <v>1</v>
      </c>
      <c r="H8443" s="20">
        <f t="shared" si="1313"/>
        <v>24</v>
      </c>
      <c r="I8443" s="20">
        <f t="shared" si="1318"/>
        <v>14</v>
      </c>
      <c r="J8443" s="21">
        <f t="shared" si="1319"/>
        <v>39799</v>
      </c>
      <c r="K8443" s="21"/>
      <c r="L8443" s="21" t="str">
        <f t="shared" si="1314"/>
        <v>Wednesday</v>
      </c>
      <c r="M8443" s="20">
        <f t="shared" si="1315"/>
        <v>12</v>
      </c>
      <c r="N8443" s="19">
        <v>5490</v>
      </c>
      <c r="O8443" s="4">
        <f>MATCH(N8443-1,'Supply Data'!$K$12:$K$17)+1</f>
        <v>5</v>
      </c>
      <c r="P8443">
        <f>INDEX('Supply Data'!$L$12:$L$17,'Demand Data'!O8443)</f>
        <v>75</v>
      </c>
      <c r="R8443" t="str">
        <f t="shared" si="1316"/>
        <v>17-Dec-08 Wednesday 14</v>
      </c>
    </row>
    <row r="8444" spans="4:18" x14ac:dyDescent="0.35">
      <c r="D8444" s="21">
        <f t="shared" si="1317"/>
        <v>39799.583333312868</v>
      </c>
      <c r="E8444" s="21" t="b">
        <f t="shared" si="1310"/>
        <v>0</v>
      </c>
      <c r="F8444" s="21" t="b">
        <f t="shared" si="1311"/>
        <v>0</v>
      </c>
      <c r="G8444" s="20">
        <f t="shared" si="1312"/>
        <v>1</v>
      </c>
      <c r="H8444" s="20">
        <f t="shared" si="1313"/>
        <v>24</v>
      </c>
      <c r="I8444" s="20">
        <f t="shared" si="1318"/>
        <v>15</v>
      </c>
      <c r="J8444" s="21">
        <f t="shared" si="1319"/>
        <v>39799</v>
      </c>
      <c r="K8444" s="21"/>
      <c r="L8444" s="21" t="str">
        <f t="shared" si="1314"/>
        <v>Wednesday</v>
      </c>
      <c r="M8444" s="20">
        <f t="shared" si="1315"/>
        <v>12</v>
      </c>
      <c r="N8444" s="19">
        <v>5416.5</v>
      </c>
      <c r="O8444" s="4">
        <f>MATCH(N8444-1,'Supply Data'!$K$12:$K$17)+1</f>
        <v>5</v>
      </c>
      <c r="P8444">
        <f>INDEX('Supply Data'!$L$12:$L$17,'Demand Data'!O8444)</f>
        <v>75</v>
      </c>
      <c r="R8444" t="str">
        <f t="shared" si="1316"/>
        <v>17-Dec-08 Wednesday 15</v>
      </c>
    </row>
    <row r="8445" spans="4:18" x14ac:dyDescent="0.35">
      <c r="D8445" s="21">
        <f t="shared" si="1317"/>
        <v>39799.624999979533</v>
      </c>
      <c r="E8445" s="21" t="b">
        <f t="shared" si="1310"/>
        <v>0</v>
      </c>
      <c r="F8445" s="21" t="b">
        <f t="shared" si="1311"/>
        <v>0</v>
      </c>
      <c r="G8445" s="20">
        <f t="shared" si="1312"/>
        <v>1</v>
      </c>
      <c r="H8445" s="20">
        <f t="shared" si="1313"/>
        <v>24</v>
      </c>
      <c r="I8445" s="20">
        <f t="shared" si="1318"/>
        <v>16</v>
      </c>
      <c r="J8445" s="21">
        <f t="shared" si="1319"/>
        <v>39799</v>
      </c>
      <c r="K8445" s="21"/>
      <c r="L8445" s="21" t="str">
        <f t="shared" si="1314"/>
        <v>Wednesday</v>
      </c>
      <c r="M8445" s="20">
        <f t="shared" si="1315"/>
        <v>12</v>
      </c>
      <c r="N8445" s="19">
        <v>5418</v>
      </c>
      <c r="O8445" s="4">
        <f>MATCH(N8445-1,'Supply Data'!$K$12:$K$17)+1</f>
        <v>5</v>
      </c>
      <c r="P8445">
        <f>INDEX('Supply Data'!$L$12:$L$17,'Demand Data'!O8445)</f>
        <v>75</v>
      </c>
      <c r="R8445" t="str">
        <f t="shared" si="1316"/>
        <v>17-Dec-08 Wednesday 16</v>
      </c>
    </row>
    <row r="8446" spans="4:18" x14ac:dyDescent="0.35">
      <c r="D8446" s="21">
        <f t="shared" si="1317"/>
        <v>39799.666666646197</v>
      </c>
      <c r="E8446" s="21" t="b">
        <f t="shared" si="1310"/>
        <v>0</v>
      </c>
      <c r="F8446" s="21" t="b">
        <f t="shared" si="1311"/>
        <v>0</v>
      </c>
      <c r="G8446" s="20">
        <f t="shared" si="1312"/>
        <v>1</v>
      </c>
      <c r="H8446" s="20">
        <f t="shared" si="1313"/>
        <v>24</v>
      </c>
      <c r="I8446" s="20">
        <f t="shared" si="1318"/>
        <v>17</v>
      </c>
      <c r="J8446" s="21">
        <f t="shared" si="1319"/>
        <v>39799</v>
      </c>
      <c r="K8446" s="21"/>
      <c r="L8446" s="21" t="str">
        <f t="shared" si="1314"/>
        <v>Wednesday</v>
      </c>
      <c r="M8446" s="20">
        <f t="shared" si="1315"/>
        <v>12</v>
      </c>
      <c r="N8446" s="19">
        <v>5509.5</v>
      </c>
      <c r="O8446" s="4">
        <f>MATCH(N8446-1,'Supply Data'!$K$12:$K$17)+1</f>
        <v>5</v>
      </c>
      <c r="P8446">
        <f>INDEX('Supply Data'!$L$12:$L$17,'Demand Data'!O8446)</f>
        <v>75</v>
      </c>
      <c r="R8446" t="str">
        <f t="shared" si="1316"/>
        <v>17-Dec-08 Wednesday 17</v>
      </c>
    </row>
    <row r="8447" spans="4:18" x14ac:dyDescent="0.35">
      <c r="D8447" s="21">
        <f t="shared" si="1317"/>
        <v>39799.708333312861</v>
      </c>
      <c r="E8447" s="21" t="b">
        <f t="shared" si="1310"/>
        <v>0</v>
      </c>
      <c r="F8447" s="21" t="b">
        <f t="shared" si="1311"/>
        <v>0</v>
      </c>
      <c r="G8447" s="20">
        <f t="shared" si="1312"/>
        <v>1</v>
      </c>
      <c r="H8447" s="20">
        <f t="shared" si="1313"/>
        <v>24</v>
      </c>
      <c r="I8447" s="20">
        <f t="shared" si="1318"/>
        <v>18</v>
      </c>
      <c r="J8447" s="21">
        <f t="shared" si="1319"/>
        <v>39799</v>
      </c>
      <c r="K8447" s="21"/>
      <c r="L8447" s="21" t="str">
        <f t="shared" si="1314"/>
        <v>Wednesday</v>
      </c>
      <c r="M8447" s="20">
        <f t="shared" si="1315"/>
        <v>12</v>
      </c>
      <c r="N8447" s="19">
        <v>6168</v>
      </c>
      <c r="O8447" s="4">
        <f>MATCH(N8447-1,'Supply Data'!$K$12:$K$17)+1</f>
        <v>5</v>
      </c>
      <c r="P8447">
        <f>INDEX('Supply Data'!$L$12:$L$17,'Demand Data'!O8447)</f>
        <v>75</v>
      </c>
      <c r="R8447" t="str">
        <f t="shared" si="1316"/>
        <v>17-Dec-08 Wednesday 18</v>
      </c>
    </row>
    <row r="8448" spans="4:18" x14ac:dyDescent="0.35">
      <c r="D8448" s="21">
        <f t="shared" si="1317"/>
        <v>39799.749999979525</v>
      </c>
      <c r="E8448" s="21" t="b">
        <f t="shared" si="1310"/>
        <v>0</v>
      </c>
      <c r="F8448" s="21" t="b">
        <f t="shared" si="1311"/>
        <v>0</v>
      </c>
      <c r="G8448" s="20">
        <f t="shared" si="1312"/>
        <v>1</v>
      </c>
      <c r="H8448" s="20">
        <f t="shared" si="1313"/>
        <v>24</v>
      </c>
      <c r="I8448" s="20">
        <f t="shared" si="1318"/>
        <v>19</v>
      </c>
      <c r="J8448" s="21">
        <f t="shared" si="1319"/>
        <v>39799</v>
      </c>
      <c r="K8448" s="21"/>
      <c r="L8448" s="21" t="str">
        <f t="shared" si="1314"/>
        <v>Wednesday</v>
      </c>
      <c r="M8448" s="20">
        <f t="shared" si="1315"/>
        <v>12</v>
      </c>
      <c r="N8448" s="19">
        <v>6130.5</v>
      </c>
      <c r="O8448" s="4">
        <f>MATCH(N8448-1,'Supply Data'!$K$12:$K$17)+1</f>
        <v>5</v>
      </c>
      <c r="P8448">
        <f>INDEX('Supply Data'!$L$12:$L$17,'Demand Data'!O8448)</f>
        <v>75</v>
      </c>
      <c r="R8448" t="str">
        <f t="shared" si="1316"/>
        <v>17-Dec-08 Wednesday 19</v>
      </c>
    </row>
    <row r="8449" spans="4:18" x14ac:dyDescent="0.35">
      <c r="D8449" s="21">
        <f t="shared" si="1317"/>
        <v>39799.79166664619</v>
      </c>
      <c r="E8449" s="21" t="b">
        <f t="shared" si="1310"/>
        <v>0</v>
      </c>
      <c r="F8449" s="21" t="b">
        <f t="shared" si="1311"/>
        <v>0</v>
      </c>
      <c r="G8449" s="20">
        <f t="shared" si="1312"/>
        <v>1</v>
      </c>
      <c r="H8449" s="20">
        <f t="shared" si="1313"/>
        <v>24</v>
      </c>
      <c r="I8449" s="20">
        <f t="shared" si="1318"/>
        <v>20</v>
      </c>
      <c r="J8449" s="21">
        <f t="shared" si="1319"/>
        <v>39799</v>
      </c>
      <c r="K8449" s="21"/>
      <c r="L8449" s="21" t="str">
        <f t="shared" si="1314"/>
        <v>Wednesday</v>
      </c>
      <c r="M8449" s="20">
        <f t="shared" si="1315"/>
        <v>12</v>
      </c>
      <c r="N8449" s="19">
        <v>6048</v>
      </c>
      <c r="O8449" s="4">
        <f>MATCH(N8449-1,'Supply Data'!$K$12:$K$17)+1</f>
        <v>5</v>
      </c>
      <c r="P8449">
        <f>INDEX('Supply Data'!$L$12:$L$17,'Demand Data'!O8449)</f>
        <v>75</v>
      </c>
      <c r="R8449" t="str">
        <f t="shared" si="1316"/>
        <v>17-Dec-08 Wednesday 20</v>
      </c>
    </row>
    <row r="8450" spans="4:18" x14ac:dyDescent="0.35">
      <c r="D8450" s="21">
        <f t="shared" si="1317"/>
        <v>39799.833333312854</v>
      </c>
      <c r="E8450" s="21" t="b">
        <f t="shared" si="1310"/>
        <v>0</v>
      </c>
      <c r="F8450" s="21" t="b">
        <f t="shared" si="1311"/>
        <v>0</v>
      </c>
      <c r="G8450" s="20">
        <f t="shared" si="1312"/>
        <v>1</v>
      </c>
      <c r="H8450" s="20">
        <f t="shared" si="1313"/>
        <v>24</v>
      </c>
      <c r="I8450" s="20">
        <f t="shared" si="1318"/>
        <v>21</v>
      </c>
      <c r="J8450" s="21">
        <f t="shared" si="1319"/>
        <v>39799</v>
      </c>
      <c r="K8450" s="21"/>
      <c r="L8450" s="21" t="str">
        <f t="shared" si="1314"/>
        <v>Wednesday</v>
      </c>
      <c r="M8450" s="20">
        <f t="shared" si="1315"/>
        <v>12</v>
      </c>
      <c r="N8450" s="19">
        <v>5734.5</v>
      </c>
      <c r="O8450" s="4">
        <f>MATCH(N8450-1,'Supply Data'!$K$12:$K$17)+1</f>
        <v>5</v>
      </c>
      <c r="P8450">
        <f>INDEX('Supply Data'!$L$12:$L$17,'Demand Data'!O8450)</f>
        <v>75</v>
      </c>
      <c r="R8450" t="str">
        <f t="shared" si="1316"/>
        <v>17-Dec-08 Wednesday 21</v>
      </c>
    </row>
    <row r="8451" spans="4:18" x14ac:dyDescent="0.35">
      <c r="D8451" s="21">
        <f t="shared" si="1317"/>
        <v>39799.874999979518</v>
      </c>
      <c r="E8451" s="21" t="b">
        <f t="shared" si="1310"/>
        <v>0</v>
      </c>
      <c r="F8451" s="21" t="b">
        <f t="shared" si="1311"/>
        <v>0</v>
      </c>
      <c r="G8451" s="20">
        <f t="shared" si="1312"/>
        <v>1</v>
      </c>
      <c r="H8451" s="20">
        <f t="shared" si="1313"/>
        <v>24</v>
      </c>
      <c r="I8451" s="20">
        <f t="shared" si="1318"/>
        <v>22</v>
      </c>
      <c r="J8451" s="21">
        <f t="shared" si="1319"/>
        <v>39799</v>
      </c>
      <c r="K8451" s="21"/>
      <c r="L8451" s="21" t="str">
        <f t="shared" si="1314"/>
        <v>Wednesday</v>
      </c>
      <c r="M8451" s="20">
        <f t="shared" si="1315"/>
        <v>12</v>
      </c>
      <c r="N8451" s="19">
        <v>5064</v>
      </c>
      <c r="O8451" s="4">
        <f>MATCH(N8451-1,'Supply Data'!$K$12:$K$17)+1</f>
        <v>5</v>
      </c>
      <c r="P8451">
        <f>INDEX('Supply Data'!$L$12:$L$17,'Demand Data'!O8451)</f>
        <v>75</v>
      </c>
      <c r="R8451" t="str">
        <f t="shared" si="1316"/>
        <v>17-Dec-08 Wednesday 22</v>
      </c>
    </row>
    <row r="8452" spans="4:18" x14ac:dyDescent="0.35">
      <c r="D8452" s="21">
        <f t="shared" si="1317"/>
        <v>39799.916666646182</v>
      </c>
      <c r="E8452" s="21" t="b">
        <f t="shared" si="1310"/>
        <v>0</v>
      </c>
      <c r="F8452" s="21" t="b">
        <f t="shared" si="1311"/>
        <v>0</v>
      </c>
      <c r="G8452" s="20">
        <f t="shared" si="1312"/>
        <v>1</v>
      </c>
      <c r="H8452" s="20">
        <f t="shared" si="1313"/>
        <v>24</v>
      </c>
      <c r="I8452" s="20">
        <f t="shared" si="1318"/>
        <v>23</v>
      </c>
      <c r="J8452" s="21">
        <f t="shared" si="1319"/>
        <v>39799</v>
      </c>
      <c r="K8452" s="21"/>
      <c r="L8452" s="21" t="str">
        <f t="shared" si="1314"/>
        <v>Wednesday</v>
      </c>
      <c r="M8452" s="20">
        <f t="shared" si="1315"/>
        <v>12</v>
      </c>
      <c r="N8452" s="19">
        <v>4677</v>
      </c>
      <c r="O8452" s="4">
        <f>MATCH(N8452-1,'Supply Data'!$K$12:$K$17)+1</f>
        <v>4</v>
      </c>
      <c r="P8452">
        <f>INDEX('Supply Data'!$L$12:$L$17,'Demand Data'!O8452)</f>
        <v>50</v>
      </c>
      <c r="R8452" t="str">
        <f t="shared" si="1316"/>
        <v>17-Dec-08 Wednesday 23</v>
      </c>
    </row>
    <row r="8453" spans="4:18" x14ac:dyDescent="0.35">
      <c r="D8453" s="21">
        <f t="shared" si="1317"/>
        <v>39799.958333312847</v>
      </c>
      <c r="E8453" s="21" t="b">
        <f t="shared" si="1310"/>
        <v>0</v>
      </c>
      <c r="F8453" s="21" t="b">
        <f t="shared" si="1311"/>
        <v>0</v>
      </c>
      <c r="G8453" s="20">
        <f t="shared" si="1312"/>
        <v>1</v>
      </c>
      <c r="H8453" s="20">
        <f t="shared" si="1313"/>
        <v>24</v>
      </c>
      <c r="I8453" s="20">
        <f t="shared" si="1318"/>
        <v>24</v>
      </c>
      <c r="J8453" s="21">
        <f t="shared" si="1319"/>
        <v>39799</v>
      </c>
      <c r="K8453" s="21"/>
      <c r="L8453" s="21" t="str">
        <f t="shared" si="1314"/>
        <v>Wednesday</v>
      </c>
      <c r="M8453" s="20">
        <f t="shared" si="1315"/>
        <v>12</v>
      </c>
      <c r="N8453" s="19">
        <v>4309.5</v>
      </c>
      <c r="O8453" s="4">
        <f>MATCH(N8453-1,'Supply Data'!$K$12:$K$17)+1</f>
        <v>4</v>
      </c>
      <c r="P8453">
        <f>INDEX('Supply Data'!$L$12:$L$17,'Demand Data'!O8453)</f>
        <v>50</v>
      </c>
      <c r="R8453" t="str">
        <f t="shared" si="1316"/>
        <v>17-Dec-08 Wednesday 24</v>
      </c>
    </row>
    <row r="8454" spans="4:18" x14ac:dyDescent="0.35">
      <c r="D8454" s="21">
        <f t="shared" si="1317"/>
        <v>39799.999999979511</v>
      </c>
      <c r="E8454" s="21" t="b">
        <f t="shared" ref="E8454:E8517" si="1320">D8454=$D$2</f>
        <v>0</v>
      </c>
      <c r="F8454" s="21" t="b">
        <f t="shared" ref="F8454:F8517" si="1321">D8454=$E$2</f>
        <v>0</v>
      </c>
      <c r="G8454" s="20">
        <f t="shared" si="1312"/>
        <v>1</v>
      </c>
      <c r="H8454" s="20">
        <f t="shared" si="1313"/>
        <v>24</v>
      </c>
      <c r="I8454" s="20">
        <f t="shared" si="1318"/>
        <v>1</v>
      </c>
      <c r="J8454" s="21">
        <f t="shared" si="1319"/>
        <v>39800</v>
      </c>
      <c r="K8454" s="21"/>
      <c r="L8454" s="21" t="str">
        <f t="shared" si="1314"/>
        <v>Thursday</v>
      </c>
      <c r="M8454" s="20">
        <f t="shared" si="1315"/>
        <v>12</v>
      </c>
      <c r="N8454" s="19">
        <v>4143</v>
      </c>
      <c r="O8454" s="4">
        <f>MATCH(N8454-1,'Supply Data'!$K$12:$K$17)+1</f>
        <v>4</v>
      </c>
      <c r="P8454">
        <f>INDEX('Supply Data'!$L$12:$L$17,'Demand Data'!O8454)</f>
        <v>50</v>
      </c>
      <c r="R8454" t="str">
        <f t="shared" si="1316"/>
        <v>18-Dec-08 Thursday 1</v>
      </c>
    </row>
    <row r="8455" spans="4:18" x14ac:dyDescent="0.35">
      <c r="D8455" s="21">
        <f t="shared" si="1317"/>
        <v>39800.041666646175</v>
      </c>
      <c r="E8455" s="21" t="b">
        <f t="shared" si="1320"/>
        <v>0</v>
      </c>
      <c r="F8455" s="21" t="b">
        <f t="shared" si="1321"/>
        <v>0</v>
      </c>
      <c r="G8455" s="20">
        <f t="shared" ref="G8455:G8518" si="1322">IF(E8455,2,IF(F8455,3,1))</f>
        <v>1</v>
      </c>
      <c r="H8455" s="20">
        <f t="shared" ref="H8455:H8518" si="1323">CHOOSE(G8455,24,23,25)</f>
        <v>24</v>
      </c>
      <c r="I8455" s="20">
        <f t="shared" si="1318"/>
        <v>2</v>
      </c>
      <c r="J8455" s="21">
        <f t="shared" si="1319"/>
        <v>39800</v>
      </c>
      <c r="K8455" s="21"/>
      <c r="L8455" s="21" t="str">
        <f t="shared" ref="L8455:L8518" si="1324">TEXT(J8455,"ddddd")</f>
        <v>Thursday</v>
      </c>
      <c r="M8455" s="20">
        <f t="shared" ref="M8455:M8518" si="1325">MONTH(D8455)</f>
        <v>12</v>
      </c>
      <c r="N8455" s="19">
        <v>3976.5</v>
      </c>
      <c r="O8455" s="4">
        <f>MATCH(N8455-1,'Supply Data'!$K$12:$K$17)+1</f>
        <v>4</v>
      </c>
      <c r="P8455">
        <f>INDEX('Supply Data'!$L$12:$L$17,'Demand Data'!O8455)</f>
        <v>50</v>
      </c>
      <c r="R8455" t="str">
        <f t="shared" ref="R8455:R8518" si="1326">TEXT(D8455,"dd-mmm-yy ddddd")&amp;" "&amp;I8455</f>
        <v>18-Dec-08 Thursday 2</v>
      </c>
    </row>
    <row r="8456" spans="4:18" x14ac:dyDescent="0.35">
      <c r="D8456" s="21">
        <f t="shared" ref="D8456:D8519" si="1327">D8455+1/24</f>
        <v>39800.083333312839</v>
      </c>
      <c r="E8456" s="21" t="b">
        <f t="shared" si="1320"/>
        <v>0</v>
      </c>
      <c r="F8456" s="21" t="b">
        <f t="shared" si="1321"/>
        <v>0</v>
      </c>
      <c r="G8456" s="20">
        <f t="shared" si="1322"/>
        <v>1</v>
      </c>
      <c r="H8456" s="20">
        <f t="shared" si="1323"/>
        <v>24</v>
      </c>
      <c r="I8456" s="20">
        <f t="shared" ref="I8456:I8519" si="1328">IF(I8455&gt;=H8456,1,I8455+1)</f>
        <v>3</v>
      </c>
      <c r="J8456" s="21">
        <f t="shared" ref="J8456:J8519" si="1329">IF(I8456=1,J8455+1,J8455)</f>
        <v>39800</v>
      </c>
      <c r="K8456" s="21"/>
      <c r="L8456" s="21" t="str">
        <f t="shared" si="1324"/>
        <v>Thursday</v>
      </c>
      <c r="M8456" s="20">
        <f t="shared" si="1325"/>
        <v>12</v>
      </c>
      <c r="N8456" s="19">
        <v>3909</v>
      </c>
      <c r="O8456" s="4">
        <f>MATCH(N8456-1,'Supply Data'!$K$12:$K$17)+1</f>
        <v>4</v>
      </c>
      <c r="P8456">
        <f>INDEX('Supply Data'!$L$12:$L$17,'Demand Data'!O8456)</f>
        <v>50</v>
      </c>
      <c r="R8456" t="str">
        <f t="shared" si="1326"/>
        <v>18-Dec-08 Thursday 3</v>
      </c>
    </row>
    <row r="8457" spans="4:18" x14ac:dyDescent="0.35">
      <c r="D8457" s="21">
        <f t="shared" si="1327"/>
        <v>39800.124999979504</v>
      </c>
      <c r="E8457" s="21" t="b">
        <f t="shared" si="1320"/>
        <v>0</v>
      </c>
      <c r="F8457" s="21" t="b">
        <f t="shared" si="1321"/>
        <v>0</v>
      </c>
      <c r="G8457" s="20">
        <f t="shared" si="1322"/>
        <v>1</v>
      </c>
      <c r="H8457" s="20">
        <f t="shared" si="1323"/>
        <v>24</v>
      </c>
      <c r="I8457" s="20">
        <f t="shared" si="1328"/>
        <v>4</v>
      </c>
      <c r="J8457" s="21">
        <f t="shared" si="1329"/>
        <v>39800</v>
      </c>
      <c r="K8457" s="21"/>
      <c r="L8457" s="21" t="str">
        <f t="shared" si="1324"/>
        <v>Thursday</v>
      </c>
      <c r="M8457" s="20">
        <f t="shared" si="1325"/>
        <v>12</v>
      </c>
      <c r="N8457" s="19">
        <v>3954</v>
      </c>
      <c r="O8457" s="4">
        <f>MATCH(N8457-1,'Supply Data'!$K$12:$K$17)+1</f>
        <v>4</v>
      </c>
      <c r="P8457">
        <f>INDEX('Supply Data'!$L$12:$L$17,'Demand Data'!O8457)</f>
        <v>50</v>
      </c>
      <c r="R8457" t="str">
        <f t="shared" si="1326"/>
        <v>18-Dec-08 Thursday 4</v>
      </c>
    </row>
    <row r="8458" spans="4:18" x14ac:dyDescent="0.35">
      <c r="D8458" s="21">
        <f t="shared" si="1327"/>
        <v>39800.166666646168</v>
      </c>
      <c r="E8458" s="21" t="b">
        <f t="shared" si="1320"/>
        <v>0</v>
      </c>
      <c r="F8458" s="21" t="b">
        <f t="shared" si="1321"/>
        <v>0</v>
      </c>
      <c r="G8458" s="20">
        <f t="shared" si="1322"/>
        <v>1</v>
      </c>
      <c r="H8458" s="20">
        <f t="shared" si="1323"/>
        <v>24</v>
      </c>
      <c r="I8458" s="20">
        <f t="shared" si="1328"/>
        <v>5</v>
      </c>
      <c r="J8458" s="21">
        <f t="shared" si="1329"/>
        <v>39800</v>
      </c>
      <c r="K8458" s="21"/>
      <c r="L8458" s="21" t="str">
        <f t="shared" si="1324"/>
        <v>Thursday</v>
      </c>
      <c r="M8458" s="20">
        <f t="shared" si="1325"/>
        <v>12</v>
      </c>
      <c r="N8458" s="19">
        <v>4075.5</v>
      </c>
      <c r="O8458" s="4">
        <f>MATCH(N8458-1,'Supply Data'!$K$12:$K$17)+1</f>
        <v>4</v>
      </c>
      <c r="P8458">
        <f>INDEX('Supply Data'!$L$12:$L$17,'Demand Data'!O8458)</f>
        <v>50</v>
      </c>
      <c r="R8458" t="str">
        <f t="shared" si="1326"/>
        <v>18-Dec-08 Thursday 5</v>
      </c>
    </row>
    <row r="8459" spans="4:18" x14ac:dyDescent="0.35">
      <c r="D8459" s="21">
        <f t="shared" si="1327"/>
        <v>39800.208333312832</v>
      </c>
      <c r="E8459" s="21" t="b">
        <f t="shared" si="1320"/>
        <v>0</v>
      </c>
      <c r="F8459" s="21" t="b">
        <f t="shared" si="1321"/>
        <v>0</v>
      </c>
      <c r="G8459" s="20">
        <f t="shared" si="1322"/>
        <v>1</v>
      </c>
      <c r="H8459" s="20">
        <f t="shared" si="1323"/>
        <v>24</v>
      </c>
      <c r="I8459" s="20">
        <f t="shared" si="1328"/>
        <v>6</v>
      </c>
      <c r="J8459" s="21">
        <f t="shared" si="1329"/>
        <v>39800</v>
      </c>
      <c r="K8459" s="21"/>
      <c r="L8459" s="21" t="str">
        <f t="shared" si="1324"/>
        <v>Thursday</v>
      </c>
      <c r="M8459" s="20">
        <f t="shared" si="1325"/>
        <v>12</v>
      </c>
      <c r="N8459" s="19">
        <v>4234.5</v>
      </c>
      <c r="O8459" s="4">
        <f>MATCH(N8459-1,'Supply Data'!$K$12:$K$17)+1</f>
        <v>4</v>
      </c>
      <c r="P8459">
        <f>INDEX('Supply Data'!$L$12:$L$17,'Demand Data'!O8459)</f>
        <v>50</v>
      </c>
      <c r="R8459" t="str">
        <f t="shared" si="1326"/>
        <v>18-Dec-08 Thursday 6</v>
      </c>
    </row>
    <row r="8460" spans="4:18" x14ac:dyDescent="0.35">
      <c r="D8460" s="21">
        <f t="shared" si="1327"/>
        <v>39800.249999979496</v>
      </c>
      <c r="E8460" s="21" t="b">
        <f t="shared" si="1320"/>
        <v>0</v>
      </c>
      <c r="F8460" s="21" t="b">
        <f t="shared" si="1321"/>
        <v>0</v>
      </c>
      <c r="G8460" s="20">
        <f t="shared" si="1322"/>
        <v>1</v>
      </c>
      <c r="H8460" s="20">
        <f t="shared" si="1323"/>
        <v>24</v>
      </c>
      <c r="I8460" s="20">
        <f t="shared" si="1328"/>
        <v>7</v>
      </c>
      <c r="J8460" s="21">
        <f t="shared" si="1329"/>
        <v>39800</v>
      </c>
      <c r="K8460" s="21"/>
      <c r="L8460" s="21" t="str">
        <f t="shared" si="1324"/>
        <v>Thursday</v>
      </c>
      <c r="M8460" s="20">
        <f t="shared" si="1325"/>
        <v>12</v>
      </c>
      <c r="N8460" s="19">
        <v>4254</v>
      </c>
      <c r="O8460" s="4">
        <f>MATCH(N8460-1,'Supply Data'!$K$12:$K$17)+1</f>
        <v>4</v>
      </c>
      <c r="P8460">
        <f>INDEX('Supply Data'!$L$12:$L$17,'Demand Data'!O8460)</f>
        <v>50</v>
      </c>
      <c r="R8460" t="str">
        <f t="shared" si="1326"/>
        <v>18-Dec-08 Thursday 7</v>
      </c>
    </row>
    <row r="8461" spans="4:18" x14ac:dyDescent="0.35">
      <c r="D8461" s="21">
        <f t="shared" si="1327"/>
        <v>39800.291666646161</v>
      </c>
      <c r="E8461" s="21" t="b">
        <f t="shared" si="1320"/>
        <v>0</v>
      </c>
      <c r="F8461" s="21" t="b">
        <f t="shared" si="1321"/>
        <v>0</v>
      </c>
      <c r="G8461" s="20">
        <f t="shared" si="1322"/>
        <v>1</v>
      </c>
      <c r="H8461" s="20">
        <f t="shared" si="1323"/>
        <v>24</v>
      </c>
      <c r="I8461" s="20">
        <f t="shared" si="1328"/>
        <v>8</v>
      </c>
      <c r="J8461" s="21">
        <f t="shared" si="1329"/>
        <v>39800</v>
      </c>
      <c r="K8461" s="21"/>
      <c r="L8461" s="21" t="str">
        <f t="shared" si="1324"/>
        <v>Thursday</v>
      </c>
      <c r="M8461" s="20">
        <f t="shared" si="1325"/>
        <v>12</v>
      </c>
      <c r="N8461" s="19">
        <v>4704</v>
      </c>
      <c r="O8461" s="4">
        <f>MATCH(N8461-1,'Supply Data'!$K$12:$K$17)+1</f>
        <v>4</v>
      </c>
      <c r="P8461">
        <f>INDEX('Supply Data'!$L$12:$L$17,'Demand Data'!O8461)</f>
        <v>50</v>
      </c>
      <c r="R8461" t="str">
        <f t="shared" si="1326"/>
        <v>18-Dec-08 Thursday 8</v>
      </c>
    </row>
    <row r="8462" spans="4:18" x14ac:dyDescent="0.35">
      <c r="D8462" s="21">
        <f t="shared" si="1327"/>
        <v>39800.333333312825</v>
      </c>
      <c r="E8462" s="21" t="b">
        <f t="shared" si="1320"/>
        <v>0</v>
      </c>
      <c r="F8462" s="21" t="b">
        <f t="shared" si="1321"/>
        <v>0</v>
      </c>
      <c r="G8462" s="20">
        <f t="shared" si="1322"/>
        <v>1</v>
      </c>
      <c r="H8462" s="20">
        <f t="shared" si="1323"/>
        <v>24</v>
      </c>
      <c r="I8462" s="20">
        <f t="shared" si="1328"/>
        <v>9</v>
      </c>
      <c r="J8462" s="21">
        <f t="shared" si="1329"/>
        <v>39800</v>
      </c>
      <c r="K8462" s="21"/>
      <c r="L8462" s="21" t="str">
        <f t="shared" si="1324"/>
        <v>Thursday</v>
      </c>
      <c r="M8462" s="20">
        <f t="shared" si="1325"/>
        <v>12</v>
      </c>
      <c r="N8462" s="19">
        <v>5163</v>
      </c>
      <c r="O8462" s="4">
        <f>MATCH(N8462-1,'Supply Data'!$K$12:$K$17)+1</f>
        <v>5</v>
      </c>
      <c r="P8462">
        <f>INDEX('Supply Data'!$L$12:$L$17,'Demand Data'!O8462)</f>
        <v>75</v>
      </c>
      <c r="R8462" t="str">
        <f t="shared" si="1326"/>
        <v>18-Dec-08 Thursday 9</v>
      </c>
    </row>
    <row r="8463" spans="4:18" x14ac:dyDescent="0.35">
      <c r="D8463" s="21">
        <f t="shared" si="1327"/>
        <v>39800.374999979489</v>
      </c>
      <c r="E8463" s="21" t="b">
        <f t="shared" si="1320"/>
        <v>0</v>
      </c>
      <c r="F8463" s="21" t="b">
        <f t="shared" si="1321"/>
        <v>0</v>
      </c>
      <c r="G8463" s="20">
        <f t="shared" si="1322"/>
        <v>1</v>
      </c>
      <c r="H8463" s="20">
        <f t="shared" si="1323"/>
        <v>24</v>
      </c>
      <c r="I8463" s="20">
        <f t="shared" si="1328"/>
        <v>10</v>
      </c>
      <c r="J8463" s="21">
        <f t="shared" si="1329"/>
        <v>39800</v>
      </c>
      <c r="K8463" s="21"/>
      <c r="L8463" s="21" t="str">
        <f t="shared" si="1324"/>
        <v>Thursday</v>
      </c>
      <c r="M8463" s="20">
        <f t="shared" si="1325"/>
        <v>12</v>
      </c>
      <c r="N8463" s="19">
        <v>5475</v>
      </c>
      <c r="O8463" s="4">
        <f>MATCH(N8463-1,'Supply Data'!$K$12:$K$17)+1</f>
        <v>5</v>
      </c>
      <c r="P8463">
        <f>INDEX('Supply Data'!$L$12:$L$17,'Demand Data'!O8463)</f>
        <v>75</v>
      </c>
      <c r="R8463" t="str">
        <f t="shared" si="1326"/>
        <v>18-Dec-08 Thursday 10</v>
      </c>
    </row>
    <row r="8464" spans="4:18" x14ac:dyDescent="0.35">
      <c r="D8464" s="21">
        <f t="shared" si="1327"/>
        <v>39800.416666646153</v>
      </c>
      <c r="E8464" s="21" t="b">
        <f t="shared" si="1320"/>
        <v>0</v>
      </c>
      <c r="F8464" s="21" t="b">
        <f t="shared" si="1321"/>
        <v>0</v>
      </c>
      <c r="G8464" s="20">
        <f t="shared" si="1322"/>
        <v>1</v>
      </c>
      <c r="H8464" s="20">
        <f t="shared" si="1323"/>
        <v>24</v>
      </c>
      <c r="I8464" s="20">
        <f t="shared" si="1328"/>
        <v>11</v>
      </c>
      <c r="J8464" s="21">
        <f t="shared" si="1329"/>
        <v>39800</v>
      </c>
      <c r="K8464" s="21"/>
      <c r="L8464" s="21" t="str">
        <f t="shared" si="1324"/>
        <v>Thursday</v>
      </c>
      <c r="M8464" s="20">
        <f t="shared" si="1325"/>
        <v>12</v>
      </c>
      <c r="N8464" s="19">
        <v>5359.5</v>
      </c>
      <c r="O8464" s="4">
        <f>MATCH(N8464-1,'Supply Data'!$K$12:$K$17)+1</f>
        <v>5</v>
      </c>
      <c r="P8464">
        <f>INDEX('Supply Data'!$L$12:$L$17,'Demand Data'!O8464)</f>
        <v>75</v>
      </c>
      <c r="R8464" t="str">
        <f t="shared" si="1326"/>
        <v>18-Dec-08 Thursday 11</v>
      </c>
    </row>
    <row r="8465" spans="4:18" x14ac:dyDescent="0.35">
      <c r="D8465" s="21">
        <f t="shared" si="1327"/>
        <v>39800.458333312818</v>
      </c>
      <c r="E8465" s="21" t="b">
        <f t="shared" si="1320"/>
        <v>0</v>
      </c>
      <c r="F8465" s="21" t="b">
        <f t="shared" si="1321"/>
        <v>0</v>
      </c>
      <c r="G8465" s="20">
        <f t="shared" si="1322"/>
        <v>1</v>
      </c>
      <c r="H8465" s="20">
        <f t="shared" si="1323"/>
        <v>24</v>
      </c>
      <c r="I8465" s="20">
        <f t="shared" si="1328"/>
        <v>12</v>
      </c>
      <c r="J8465" s="21">
        <f t="shared" si="1329"/>
        <v>39800</v>
      </c>
      <c r="K8465" s="21"/>
      <c r="L8465" s="21" t="str">
        <f t="shared" si="1324"/>
        <v>Thursday</v>
      </c>
      <c r="M8465" s="20">
        <f t="shared" si="1325"/>
        <v>12</v>
      </c>
      <c r="N8465" s="19">
        <v>5266.5</v>
      </c>
      <c r="O8465" s="4">
        <f>MATCH(N8465-1,'Supply Data'!$K$12:$K$17)+1</f>
        <v>5</v>
      </c>
      <c r="P8465">
        <f>INDEX('Supply Data'!$L$12:$L$17,'Demand Data'!O8465)</f>
        <v>75</v>
      </c>
      <c r="R8465" t="str">
        <f t="shared" si="1326"/>
        <v>18-Dec-08 Thursday 12</v>
      </c>
    </row>
    <row r="8466" spans="4:18" x14ac:dyDescent="0.35">
      <c r="D8466" s="21">
        <f t="shared" si="1327"/>
        <v>39800.499999979482</v>
      </c>
      <c r="E8466" s="21" t="b">
        <f t="shared" si="1320"/>
        <v>0</v>
      </c>
      <c r="F8466" s="21" t="b">
        <f t="shared" si="1321"/>
        <v>0</v>
      </c>
      <c r="G8466" s="20">
        <f t="shared" si="1322"/>
        <v>1</v>
      </c>
      <c r="H8466" s="20">
        <f t="shared" si="1323"/>
        <v>24</v>
      </c>
      <c r="I8466" s="20">
        <f t="shared" si="1328"/>
        <v>13</v>
      </c>
      <c r="J8466" s="21">
        <f t="shared" si="1329"/>
        <v>39800</v>
      </c>
      <c r="K8466" s="21"/>
      <c r="L8466" s="21" t="str">
        <f t="shared" si="1324"/>
        <v>Thursday</v>
      </c>
      <c r="M8466" s="20">
        <f t="shared" si="1325"/>
        <v>12</v>
      </c>
      <c r="N8466" s="19">
        <v>5346</v>
      </c>
      <c r="O8466" s="4">
        <f>MATCH(N8466-1,'Supply Data'!$K$12:$K$17)+1</f>
        <v>5</v>
      </c>
      <c r="P8466">
        <f>INDEX('Supply Data'!$L$12:$L$17,'Demand Data'!O8466)</f>
        <v>75</v>
      </c>
      <c r="R8466" t="str">
        <f t="shared" si="1326"/>
        <v>18-Dec-08 Thursday 13</v>
      </c>
    </row>
    <row r="8467" spans="4:18" x14ac:dyDescent="0.35">
      <c r="D8467" s="21">
        <f t="shared" si="1327"/>
        <v>39800.541666646146</v>
      </c>
      <c r="E8467" s="21" t="b">
        <f t="shared" si="1320"/>
        <v>0</v>
      </c>
      <c r="F8467" s="21" t="b">
        <f t="shared" si="1321"/>
        <v>0</v>
      </c>
      <c r="G8467" s="20">
        <f t="shared" si="1322"/>
        <v>1</v>
      </c>
      <c r="H8467" s="20">
        <f t="shared" si="1323"/>
        <v>24</v>
      </c>
      <c r="I8467" s="20">
        <f t="shared" si="1328"/>
        <v>14</v>
      </c>
      <c r="J8467" s="21">
        <f t="shared" si="1329"/>
        <v>39800</v>
      </c>
      <c r="K8467" s="21"/>
      <c r="L8467" s="21" t="str">
        <f t="shared" si="1324"/>
        <v>Thursday</v>
      </c>
      <c r="M8467" s="20">
        <f t="shared" si="1325"/>
        <v>12</v>
      </c>
      <c r="N8467" s="19">
        <v>5452.5</v>
      </c>
      <c r="O8467" s="4">
        <f>MATCH(N8467-1,'Supply Data'!$K$12:$K$17)+1</f>
        <v>5</v>
      </c>
      <c r="P8467">
        <f>INDEX('Supply Data'!$L$12:$L$17,'Demand Data'!O8467)</f>
        <v>75</v>
      </c>
      <c r="R8467" t="str">
        <f t="shared" si="1326"/>
        <v>18-Dec-08 Thursday 14</v>
      </c>
    </row>
    <row r="8468" spans="4:18" x14ac:dyDescent="0.35">
      <c r="D8468" s="21">
        <f t="shared" si="1327"/>
        <v>39800.58333331281</v>
      </c>
      <c r="E8468" s="21" t="b">
        <f t="shared" si="1320"/>
        <v>0</v>
      </c>
      <c r="F8468" s="21" t="b">
        <f t="shared" si="1321"/>
        <v>0</v>
      </c>
      <c r="G8468" s="20">
        <f t="shared" si="1322"/>
        <v>1</v>
      </c>
      <c r="H8468" s="20">
        <f t="shared" si="1323"/>
        <v>24</v>
      </c>
      <c r="I8468" s="20">
        <f t="shared" si="1328"/>
        <v>15</v>
      </c>
      <c r="J8468" s="21">
        <f t="shared" si="1329"/>
        <v>39800</v>
      </c>
      <c r="K8468" s="21"/>
      <c r="L8468" s="21" t="str">
        <f t="shared" si="1324"/>
        <v>Thursday</v>
      </c>
      <c r="M8468" s="20">
        <f t="shared" si="1325"/>
        <v>12</v>
      </c>
      <c r="N8468" s="19">
        <v>5367</v>
      </c>
      <c r="O8468" s="4">
        <f>MATCH(N8468-1,'Supply Data'!$K$12:$K$17)+1</f>
        <v>5</v>
      </c>
      <c r="P8468">
        <f>INDEX('Supply Data'!$L$12:$L$17,'Demand Data'!O8468)</f>
        <v>75</v>
      </c>
      <c r="R8468" t="str">
        <f t="shared" si="1326"/>
        <v>18-Dec-08 Thursday 15</v>
      </c>
    </row>
    <row r="8469" spans="4:18" x14ac:dyDescent="0.35">
      <c r="D8469" s="21">
        <f t="shared" si="1327"/>
        <v>39800.624999979475</v>
      </c>
      <c r="E8469" s="21" t="b">
        <f t="shared" si="1320"/>
        <v>0</v>
      </c>
      <c r="F8469" s="21" t="b">
        <f t="shared" si="1321"/>
        <v>0</v>
      </c>
      <c r="G8469" s="20">
        <f t="shared" si="1322"/>
        <v>1</v>
      </c>
      <c r="H8469" s="20">
        <f t="shared" si="1323"/>
        <v>24</v>
      </c>
      <c r="I8469" s="20">
        <f t="shared" si="1328"/>
        <v>16</v>
      </c>
      <c r="J8469" s="21">
        <f t="shared" si="1329"/>
        <v>39800</v>
      </c>
      <c r="K8469" s="21"/>
      <c r="L8469" s="21" t="str">
        <f t="shared" si="1324"/>
        <v>Thursday</v>
      </c>
      <c r="M8469" s="20">
        <f t="shared" si="1325"/>
        <v>12</v>
      </c>
      <c r="N8469" s="19">
        <v>5289</v>
      </c>
      <c r="O8469" s="4">
        <f>MATCH(N8469-1,'Supply Data'!$K$12:$K$17)+1</f>
        <v>5</v>
      </c>
      <c r="P8469">
        <f>INDEX('Supply Data'!$L$12:$L$17,'Demand Data'!O8469)</f>
        <v>75</v>
      </c>
      <c r="R8469" t="str">
        <f t="shared" si="1326"/>
        <v>18-Dec-08 Thursday 16</v>
      </c>
    </row>
    <row r="8470" spans="4:18" x14ac:dyDescent="0.35">
      <c r="D8470" s="21">
        <f t="shared" si="1327"/>
        <v>39800.666666646139</v>
      </c>
      <c r="E8470" s="21" t="b">
        <f t="shared" si="1320"/>
        <v>0</v>
      </c>
      <c r="F8470" s="21" t="b">
        <f t="shared" si="1321"/>
        <v>0</v>
      </c>
      <c r="G8470" s="20">
        <f t="shared" si="1322"/>
        <v>1</v>
      </c>
      <c r="H8470" s="20">
        <f t="shared" si="1323"/>
        <v>24</v>
      </c>
      <c r="I8470" s="20">
        <f t="shared" si="1328"/>
        <v>17</v>
      </c>
      <c r="J8470" s="21">
        <f t="shared" si="1329"/>
        <v>39800</v>
      </c>
      <c r="K8470" s="21"/>
      <c r="L8470" s="21" t="str">
        <f t="shared" si="1324"/>
        <v>Thursday</v>
      </c>
      <c r="M8470" s="20">
        <f t="shared" si="1325"/>
        <v>12</v>
      </c>
      <c r="N8470" s="19">
        <v>5281.5</v>
      </c>
      <c r="O8470" s="4">
        <f>MATCH(N8470-1,'Supply Data'!$K$12:$K$17)+1</f>
        <v>5</v>
      </c>
      <c r="P8470">
        <f>INDEX('Supply Data'!$L$12:$L$17,'Demand Data'!O8470)</f>
        <v>75</v>
      </c>
      <c r="R8470" t="str">
        <f t="shared" si="1326"/>
        <v>18-Dec-08 Thursday 17</v>
      </c>
    </row>
    <row r="8471" spans="4:18" x14ac:dyDescent="0.35">
      <c r="D8471" s="21">
        <f t="shared" si="1327"/>
        <v>39800.708333312803</v>
      </c>
      <c r="E8471" s="21" t="b">
        <f t="shared" si="1320"/>
        <v>0</v>
      </c>
      <c r="F8471" s="21" t="b">
        <f t="shared" si="1321"/>
        <v>0</v>
      </c>
      <c r="G8471" s="20">
        <f t="shared" si="1322"/>
        <v>1</v>
      </c>
      <c r="H8471" s="20">
        <f t="shared" si="1323"/>
        <v>24</v>
      </c>
      <c r="I8471" s="20">
        <f t="shared" si="1328"/>
        <v>18</v>
      </c>
      <c r="J8471" s="21">
        <f t="shared" si="1329"/>
        <v>39800</v>
      </c>
      <c r="K8471" s="21"/>
      <c r="L8471" s="21" t="str">
        <f t="shared" si="1324"/>
        <v>Thursday</v>
      </c>
      <c r="M8471" s="20">
        <f t="shared" si="1325"/>
        <v>12</v>
      </c>
      <c r="N8471" s="19">
        <v>6045</v>
      </c>
      <c r="O8471" s="4">
        <f>MATCH(N8471-1,'Supply Data'!$K$12:$K$17)+1</f>
        <v>5</v>
      </c>
      <c r="P8471">
        <f>INDEX('Supply Data'!$L$12:$L$17,'Demand Data'!O8471)</f>
        <v>75</v>
      </c>
      <c r="R8471" t="str">
        <f t="shared" si="1326"/>
        <v>18-Dec-08 Thursday 18</v>
      </c>
    </row>
    <row r="8472" spans="4:18" x14ac:dyDescent="0.35">
      <c r="D8472" s="21">
        <f t="shared" si="1327"/>
        <v>39800.749999979467</v>
      </c>
      <c r="E8472" s="21" t="b">
        <f t="shared" si="1320"/>
        <v>0</v>
      </c>
      <c r="F8472" s="21" t="b">
        <f t="shared" si="1321"/>
        <v>0</v>
      </c>
      <c r="G8472" s="20">
        <f t="shared" si="1322"/>
        <v>1</v>
      </c>
      <c r="H8472" s="20">
        <f t="shared" si="1323"/>
        <v>24</v>
      </c>
      <c r="I8472" s="20">
        <f t="shared" si="1328"/>
        <v>19</v>
      </c>
      <c r="J8472" s="21">
        <f t="shared" si="1329"/>
        <v>39800</v>
      </c>
      <c r="K8472" s="21"/>
      <c r="L8472" s="21" t="str">
        <f t="shared" si="1324"/>
        <v>Thursday</v>
      </c>
      <c r="M8472" s="20">
        <f t="shared" si="1325"/>
        <v>12</v>
      </c>
      <c r="N8472" s="19">
        <v>6061.5</v>
      </c>
      <c r="O8472" s="4">
        <f>MATCH(N8472-1,'Supply Data'!$K$12:$K$17)+1</f>
        <v>5</v>
      </c>
      <c r="P8472">
        <f>INDEX('Supply Data'!$L$12:$L$17,'Demand Data'!O8472)</f>
        <v>75</v>
      </c>
      <c r="R8472" t="str">
        <f t="shared" si="1326"/>
        <v>18-Dec-08 Thursday 19</v>
      </c>
    </row>
    <row r="8473" spans="4:18" x14ac:dyDescent="0.35">
      <c r="D8473" s="21">
        <f t="shared" si="1327"/>
        <v>39800.791666646131</v>
      </c>
      <c r="E8473" s="21" t="b">
        <f t="shared" si="1320"/>
        <v>0</v>
      </c>
      <c r="F8473" s="21" t="b">
        <f t="shared" si="1321"/>
        <v>0</v>
      </c>
      <c r="G8473" s="20">
        <f t="shared" si="1322"/>
        <v>1</v>
      </c>
      <c r="H8473" s="20">
        <f t="shared" si="1323"/>
        <v>24</v>
      </c>
      <c r="I8473" s="20">
        <f t="shared" si="1328"/>
        <v>20</v>
      </c>
      <c r="J8473" s="21">
        <f t="shared" si="1329"/>
        <v>39800</v>
      </c>
      <c r="K8473" s="21"/>
      <c r="L8473" s="21" t="str">
        <f t="shared" si="1324"/>
        <v>Thursday</v>
      </c>
      <c r="M8473" s="20">
        <f t="shared" si="1325"/>
        <v>12</v>
      </c>
      <c r="N8473" s="19">
        <v>5922</v>
      </c>
      <c r="O8473" s="4">
        <f>MATCH(N8473-1,'Supply Data'!$K$12:$K$17)+1</f>
        <v>5</v>
      </c>
      <c r="P8473">
        <f>INDEX('Supply Data'!$L$12:$L$17,'Demand Data'!O8473)</f>
        <v>75</v>
      </c>
      <c r="R8473" t="str">
        <f t="shared" si="1326"/>
        <v>18-Dec-08 Thursday 20</v>
      </c>
    </row>
    <row r="8474" spans="4:18" x14ac:dyDescent="0.35">
      <c r="D8474" s="21">
        <f t="shared" si="1327"/>
        <v>39800.833333312796</v>
      </c>
      <c r="E8474" s="21" t="b">
        <f t="shared" si="1320"/>
        <v>0</v>
      </c>
      <c r="F8474" s="21" t="b">
        <f t="shared" si="1321"/>
        <v>0</v>
      </c>
      <c r="G8474" s="20">
        <f t="shared" si="1322"/>
        <v>1</v>
      </c>
      <c r="H8474" s="20">
        <f t="shared" si="1323"/>
        <v>24</v>
      </c>
      <c r="I8474" s="20">
        <f t="shared" si="1328"/>
        <v>21</v>
      </c>
      <c r="J8474" s="21">
        <f t="shared" si="1329"/>
        <v>39800</v>
      </c>
      <c r="K8474" s="21"/>
      <c r="L8474" s="21" t="str">
        <f t="shared" si="1324"/>
        <v>Thursday</v>
      </c>
      <c r="M8474" s="20">
        <f t="shared" si="1325"/>
        <v>12</v>
      </c>
      <c r="N8474" s="19">
        <v>5580</v>
      </c>
      <c r="O8474" s="4">
        <f>MATCH(N8474-1,'Supply Data'!$K$12:$K$17)+1</f>
        <v>5</v>
      </c>
      <c r="P8474">
        <f>INDEX('Supply Data'!$L$12:$L$17,'Demand Data'!O8474)</f>
        <v>75</v>
      </c>
      <c r="R8474" t="str">
        <f t="shared" si="1326"/>
        <v>18-Dec-08 Thursday 21</v>
      </c>
    </row>
    <row r="8475" spans="4:18" x14ac:dyDescent="0.35">
      <c r="D8475" s="21">
        <f t="shared" si="1327"/>
        <v>39800.87499997946</v>
      </c>
      <c r="E8475" s="21" t="b">
        <f t="shared" si="1320"/>
        <v>0</v>
      </c>
      <c r="F8475" s="21" t="b">
        <f t="shared" si="1321"/>
        <v>0</v>
      </c>
      <c r="G8475" s="20">
        <f t="shared" si="1322"/>
        <v>1</v>
      </c>
      <c r="H8475" s="20">
        <f t="shared" si="1323"/>
        <v>24</v>
      </c>
      <c r="I8475" s="20">
        <f t="shared" si="1328"/>
        <v>22</v>
      </c>
      <c r="J8475" s="21">
        <f t="shared" si="1329"/>
        <v>39800</v>
      </c>
      <c r="K8475" s="21"/>
      <c r="L8475" s="21" t="str">
        <f t="shared" si="1324"/>
        <v>Thursday</v>
      </c>
      <c r="M8475" s="20">
        <f t="shared" si="1325"/>
        <v>12</v>
      </c>
      <c r="N8475" s="19">
        <v>5055</v>
      </c>
      <c r="O8475" s="4">
        <f>MATCH(N8475-1,'Supply Data'!$K$12:$K$17)+1</f>
        <v>5</v>
      </c>
      <c r="P8475">
        <f>INDEX('Supply Data'!$L$12:$L$17,'Demand Data'!O8475)</f>
        <v>75</v>
      </c>
      <c r="R8475" t="str">
        <f t="shared" si="1326"/>
        <v>18-Dec-08 Thursday 22</v>
      </c>
    </row>
    <row r="8476" spans="4:18" x14ac:dyDescent="0.35">
      <c r="D8476" s="21">
        <f t="shared" si="1327"/>
        <v>39800.916666646124</v>
      </c>
      <c r="E8476" s="21" t="b">
        <f t="shared" si="1320"/>
        <v>0</v>
      </c>
      <c r="F8476" s="21" t="b">
        <f t="shared" si="1321"/>
        <v>0</v>
      </c>
      <c r="G8476" s="20">
        <f t="shared" si="1322"/>
        <v>1</v>
      </c>
      <c r="H8476" s="20">
        <f t="shared" si="1323"/>
        <v>24</v>
      </c>
      <c r="I8476" s="20">
        <f t="shared" si="1328"/>
        <v>23</v>
      </c>
      <c r="J8476" s="21">
        <f t="shared" si="1329"/>
        <v>39800</v>
      </c>
      <c r="K8476" s="21"/>
      <c r="L8476" s="21" t="str">
        <f t="shared" si="1324"/>
        <v>Thursday</v>
      </c>
      <c r="M8476" s="20">
        <f t="shared" si="1325"/>
        <v>12</v>
      </c>
      <c r="N8476" s="19">
        <v>4531.5</v>
      </c>
      <c r="O8476" s="4">
        <f>MATCH(N8476-1,'Supply Data'!$K$12:$K$17)+1</f>
        <v>4</v>
      </c>
      <c r="P8476">
        <f>INDEX('Supply Data'!$L$12:$L$17,'Demand Data'!O8476)</f>
        <v>50</v>
      </c>
      <c r="R8476" t="str">
        <f t="shared" si="1326"/>
        <v>18-Dec-08 Thursday 23</v>
      </c>
    </row>
    <row r="8477" spans="4:18" x14ac:dyDescent="0.35">
      <c r="D8477" s="21">
        <f t="shared" si="1327"/>
        <v>39800.958333312788</v>
      </c>
      <c r="E8477" s="21" t="b">
        <f t="shared" si="1320"/>
        <v>0</v>
      </c>
      <c r="F8477" s="21" t="b">
        <f t="shared" si="1321"/>
        <v>0</v>
      </c>
      <c r="G8477" s="20">
        <f t="shared" si="1322"/>
        <v>1</v>
      </c>
      <c r="H8477" s="20">
        <f t="shared" si="1323"/>
        <v>24</v>
      </c>
      <c r="I8477" s="20">
        <f t="shared" si="1328"/>
        <v>24</v>
      </c>
      <c r="J8477" s="21">
        <f t="shared" si="1329"/>
        <v>39800</v>
      </c>
      <c r="K8477" s="21"/>
      <c r="L8477" s="21" t="str">
        <f t="shared" si="1324"/>
        <v>Thursday</v>
      </c>
      <c r="M8477" s="20">
        <f t="shared" si="1325"/>
        <v>12</v>
      </c>
      <c r="N8477" s="19">
        <v>4198.5</v>
      </c>
      <c r="O8477" s="4">
        <f>MATCH(N8477-1,'Supply Data'!$K$12:$K$17)+1</f>
        <v>4</v>
      </c>
      <c r="P8477">
        <f>INDEX('Supply Data'!$L$12:$L$17,'Demand Data'!O8477)</f>
        <v>50</v>
      </c>
      <c r="R8477" t="str">
        <f t="shared" si="1326"/>
        <v>18-Dec-08 Thursday 24</v>
      </c>
    </row>
    <row r="8478" spans="4:18" x14ac:dyDescent="0.35">
      <c r="D8478" s="21">
        <f t="shared" si="1327"/>
        <v>39800.999999979453</v>
      </c>
      <c r="E8478" s="21" t="b">
        <f t="shared" si="1320"/>
        <v>0</v>
      </c>
      <c r="F8478" s="21" t="b">
        <f t="shared" si="1321"/>
        <v>0</v>
      </c>
      <c r="G8478" s="20">
        <f t="shared" si="1322"/>
        <v>1</v>
      </c>
      <c r="H8478" s="20">
        <f t="shared" si="1323"/>
        <v>24</v>
      </c>
      <c r="I8478" s="20">
        <f t="shared" si="1328"/>
        <v>1</v>
      </c>
      <c r="J8478" s="21">
        <f t="shared" si="1329"/>
        <v>39801</v>
      </c>
      <c r="K8478" s="21"/>
      <c r="L8478" s="21" t="str">
        <f t="shared" si="1324"/>
        <v>Friday</v>
      </c>
      <c r="M8478" s="20">
        <f t="shared" si="1325"/>
        <v>12</v>
      </c>
      <c r="N8478" s="19">
        <v>4066.5</v>
      </c>
      <c r="O8478" s="4">
        <f>MATCH(N8478-1,'Supply Data'!$K$12:$K$17)+1</f>
        <v>4</v>
      </c>
      <c r="P8478">
        <f>INDEX('Supply Data'!$L$12:$L$17,'Demand Data'!O8478)</f>
        <v>50</v>
      </c>
      <c r="R8478" t="str">
        <f t="shared" si="1326"/>
        <v>19-Dec-08 Friday 1</v>
      </c>
    </row>
    <row r="8479" spans="4:18" x14ac:dyDescent="0.35">
      <c r="D8479" s="21">
        <f t="shared" si="1327"/>
        <v>39801.041666646117</v>
      </c>
      <c r="E8479" s="21" t="b">
        <f t="shared" si="1320"/>
        <v>0</v>
      </c>
      <c r="F8479" s="21" t="b">
        <f t="shared" si="1321"/>
        <v>0</v>
      </c>
      <c r="G8479" s="20">
        <f t="shared" si="1322"/>
        <v>1</v>
      </c>
      <c r="H8479" s="20">
        <f t="shared" si="1323"/>
        <v>24</v>
      </c>
      <c r="I8479" s="20">
        <f t="shared" si="1328"/>
        <v>2</v>
      </c>
      <c r="J8479" s="21">
        <f t="shared" si="1329"/>
        <v>39801</v>
      </c>
      <c r="K8479" s="21"/>
      <c r="L8479" s="21" t="str">
        <f t="shared" si="1324"/>
        <v>Friday</v>
      </c>
      <c r="M8479" s="20">
        <f t="shared" si="1325"/>
        <v>12</v>
      </c>
      <c r="N8479" s="19">
        <v>3931.5</v>
      </c>
      <c r="O8479" s="4">
        <f>MATCH(N8479-1,'Supply Data'!$K$12:$K$17)+1</f>
        <v>4</v>
      </c>
      <c r="P8479">
        <f>INDEX('Supply Data'!$L$12:$L$17,'Demand Data'!O8479)</f>
        <v>50</v>
      </c>
      <c r="R8479" t="str">
        <f t="shared" si="1326"/>
        <v>19-Dec-08 Friday 2</v>
      </c>
    </row>
    <row r="8480" spans="4:18" x14ac:dyDescent="0.35">
      <c r="D8480" s="21">
        <f t="shared" si="1327"/>
        <v>39801.083333312781</v>
      </c>
      <c r="E8480" s="21" t="b">
        <f t="shared" si="1320"/>
        <v>0</v>
      </c>
      <c r="F8480" s="21" t="b">
        <f t="shared" si="1321"/>
        <v>0</v>
      </c>
      <c r="G8480" s="20">
        <f t="shared" si="1322"/>
        <v>1</v>
      </c>
      <c r="H8480" s="20">
        <f t="shared" si="1323"/>
        <v>24</v>
      </c>
      <c r="I8480" s="20">
        <f t="shared" si="1328"/>
        <v>3</v>
      </c>
      <c r="J8480" s="21">
        <f t="shared" si="1329"/>
        <v>39801</v>
      </c>
      <c r="K8480" s="21"/>
      <c r="L8480" s="21" t="str">
        <f t="shared" si="1324"/>
        <v>Friday</v>
      </c>
      <c r="M8480" s="20">
        <f t="shared" si="1325"/>
        <v>12</v>
      </c>
      <c r="N8480" s="19">
        <v>3925.5</v>
      </c>
      <c r="O8480" s="4">
        <f>MATCH(N8480-1,'Supply Data'!$K$12:$K$17)+1</f>
        <v>4</v>
      </c>
      <c r="P8480">
        <f>INDEX('Supply Data'!$L$12:$L$17,'Demand Data'!O8480)</f>
        <v>50</v>
      </c>
      <c r="R8480" t="str">
        <f t="shared" si="1326"/>
        <v>19-Dec-08 Friday 3</v>
      </c>
    </row>
    <row r="8481" spans="4:18" x14ac:dyDescent="0.35">
      <c r="D8481" s="21">
        <f t="shared" si="1327"/>
        <v>39801.124999979445</v>
      </c>
      <c r="E8481" s="21" t="b">
        <f t="shared" si="1320"/>
        <v>0</v>
      </c>
      <c r="F8481" s="21" t="b">
        <f t="shared" si="1321"/>
        <v>0</v>
      </c>
      <c r="G8481" s="20">
        <f t="shared" si="1322"/>
        <v>1</v>
      </c>
      <c r="H8481" s="20">
        <f t="shared" si="1323"/>
        <v>24</v>
      </c>
      <c r="I8481" s="20">
        <f t="shared" si="1328"/>
        <v>4</v>
      </c>
      <c r="J8481" s="21">
        <f t="shared" si="1329"/>
        <v>39801</v>
      </c>
      <c r="K8481" s="21"/>
      <c r="L8481" s="21" t="str">
        <f t="shared" si="1324"/>
        <v>Friday</v>
      </c>
      <c r="M8481" s="20">
        <f t="shared" si="1325"/>
        <v>12</v>
      </c>
      <c r="N8481" s="19">
        <v>3913.5</v>
      </c>
      <c r="O8481" s="4">
        <f>MATCH(N8481-1,'Supply Data'!$K$12:$K$17)+1</f>
        <v>4</v>
      </c>
      <c r="P8481">
        <f>INDEX('Supply Data'!$L$12:$L$17,'Demand Data'!O8481)</f>
        <v>50</v>
      </c>
      <c r="R8481" t="str">
        <f t="shared" si="1326"/>
        <v>19-Dec-08 Friday 4</v>
      </c>
    </row>
    <row r="8482" spans="4:18" x14ac:dyDescent="0.35">
      <c r="D8482" s="21">
        <f t="shared" si="1327"/>
        <v>39801.16666664611</v>
      </c>
      <c r="E8482" s="21" t="b">
        <f t="shared" si="1320"/>
        <v>0</v>
      </c>
      <c r="F8482" s="21" t="b">
        <f t="shared" si="1321"/>
        <v>0</v>
      </c>
      <c r="G8482" s="20">
        <f t="shared" si="1322"/>
        <v>1</v>
      </c>
      <c r="H8482" s="20">
        <f t="shared" si="1323"/>
        <v>24</v>
      </c>
      <c r="I8482" s="20">
        <f t="shared" si="1328"/>
        <v>5</v>
      </c>
      <c r="J8482" s="21">
        <f t="shared" si="1329"/>
        <v>39801</v>
      </c>
      <c r="K8482" s="21"/>
      <c r="L8482" s="21" t="str">
        <f t="shared" si="1324"/>
        <v>Friday</v>
      </c>
      <c r="M8482" s="20">
        <f t="shared" si="1325"/>
        <v>12</v>
      </c>
      <c r="N8482" s="19">
        <v>4002</v>
      </c>
      <c r="O8482" s="4">
        <f>MATCH(N8482-1,'Supply Data'!$K$12:$K$17)+1</f>
        <v>4</v>
      </c>
      <c r="P8482">
        <f>INDEX('Supply Data'!$L$12:$L$17,'Demand Data'!O8482)</f>
        <v>50</v>
      </c>
      <c r="R8482" t="str">
        <f t="shared" si="1326"/>
        <v>19-Dec-08 Friday 5</v>
      </c>
    </row>
    <row r="8483" spans="4:18" x14ac:dyDescent="0.35">
      <c r="D8483" s="21">
        <f t="shared" si="1327"/>
        <v>39801.208333312774</v>
      </c>
      <c r="E8483" s="21" t="b">
        <f t="shared" si="1320"/>
        <v>0</v>
      </c>
      <c r="F8483" s="21" t="b">
        <f t="shared" si="1321"/>
        <v>0</v>
      </c>
      <c r="G8483" s="20">
        <f t="shared" si="1322"/>
        <v>1</v>
      </c>
      <c r="H8483" s="20">
        <f t="shared" si="1323"/>
        <v>24</v>
      </c>
      <c r="I8483" s="20">
        <f t="shared" si="1328"/>
        <v>6</v>
      </c>
      <c r="J8483" s="21">
        <f t="shared" si="1329"/>
        <v>39801</v>
      </c>
      <c r="K8483" s="21"/>
      <c r="L8483" s="21" t="str">
        <f t="shared" si="1324"/>
        <v>Friday</v>
      </c>
      <c r="M8483" s="20">
        <f t="shared" si="1325"/>
        <v>12</v>
      </c>
      <c r="N8483" s="19">
        <v>4203</v>
      </c>
      <c r="O8483" s="4">
        <f>MATCH(N8483-1,'Supply Data'!$K$12:$K$17)+1</f>
        <v>4</v>
      </c>
      <c r="P8483">
        <f>INDEX('Supply Data'!$L$12:$L$17,'Demand Data'!O8483)</f>
        <v>50</v>
      </c>
      <c r="R8483" t="str">
        <f t="shared" si="1326"/>
        <v>19-Dec-08 Friday 6</v>
      </c>
    </row>
    <row r="8484" spans="4:18" x14ac:dyDescent="0.35">
      <c r="D8484" s="21">
        <f t="shared" si="1327"/>
        <v>39801.249999979438</v>
      </c>
      <c r="E8484" s="21" t="b">
        <f t="shared" si="1320"/>
        <v>0</v>
      </c>
      <c r="F8484" s="21" t="b">
        <f t="shared" si="1321"/>
        <v>0</v>
      </c>
      <c r="G8484" s="20">
        <f t="shared" si="1322"/>
        <v>1</v>
      </c>
      <c r="H8484" s="20">
        <f t="shared" si="1323"/>
        <v>24</v>
      </c>
      <c r="I8484" s="20">
        <f t="shared" si="1328"/>
        <v>7</v>
      </c>
      <c r="J8484" s="21">
        <f t="shared" si="1329"/>
        <v>39801</v>
      </c>
      <c r="K8484" s="21"/>
      <c r="L8484" s="21" t="str">
        <f t="shared" si="1324"/>
        <v>Friday</v>
      </c>
      <c r="M8484" s="20">
        <f t="shared" si="1325"/>
        <v>12</v>
      </c>
      <c r="N8484" s="19">
        <v>4216.5</v>
      </c>
      <c r="O8484" s="4">
        <f>MATCH(N8484-1,'Supply Data'!$K$12:$K$17)+1</f>
        <v>4</v>
      </c>
      <c r="P8484">
        <f>INDEX('Supply Data'!$L$12:$L$17,'Demand Data'!O8484)</f>
        <v>50</v>
      </c>
      <c r="R8484" t="str">
        <f t="shared" si="1326"/>
        <v>19-Dec-08 Friday 7</v>
      </c>
    </row>
    <row r="8485" spans="4:18" x14ac:dyDescent="0.35">
      <c r="D8485" s="21">
        <f t="shared" si="1327"/>
        <v>39801.291666646102</v>
      </c>
      <c r="E8485" s="21" t="b">
        <f t="shared" si="1320"/>
        <v>0</v>
      </c>
      <c r="F8485" s="21" t="b">
        <f t="shared" si="1321"/>
        <v>0</v>
      </c>
      <c r="G8485" s="20">
        <f t="shared" si="1322"/>
        <v>1</v>
      </c>
      <c r="H8485" s="20">
        <f t="shared" si="1323"/>
        <v>24</v>
      </c>
      <c r="I8485" s="20">
        <f t="shared" si="1328"/>
        <v>8</v>
      </c>
      <c r="J8485" s="21">
        <f t="shared" si="1329"/>
        <v>39801</v>
      </c>
      <c r="K8485" s="21"/>
      <c r="L8485" s="21" t="str">
        <f t="shared" si="1324"/>
        <v>Friday</v>
      </c>
      <c r="M8485" s="20">
        <f t="shared" si="1325"/>
        <v>12</v>
      </c>
      <c r="N8485" s="19">
        <v>4617</v>
      </c>
      <c r="O8485" s="4">
        <f>MATCH(N8485-1,'Supply Data'!$K$12:$K$17)+1</f>
        <v>4</v>
      </c>
      <c r="P8485">
        <f>INDEX('Supply Data'!$L$12:$L$17,'Demand Data'!O8485)</f>
        <v>50</v>
      </c>
      <c r="R8485" t="str">
        <f t="shared" si="1326"/>
        <v>19-Dec-08 Friday 8</v>
      </c>
    </row>
    <row r="8486" spans="4:18" x14ac:dyDescent="0.35">
      <c r="D8486" s="21">
        <f t="shared" si="1327"/>
        <v>39801.333333312767</v>
      </c>
      <c r="E8486" s="21" t="b">
        <f t="shared" si="1320"/>
        <v>0</v>
      </c>
      <c r="F8486" s="21" t="b">
        <f t="shared" si="1321"/>
        <v>0</v>
      </c>
      <c r="G8486" s="20">
        <f t="shared" si="1322"/>
        <v>1</v>
      </c>
      <c r="H8486" s="20">
        <f t="shared" si="1323"/>
        <v>24</v>
      </c>
      <c r="I8486" s="20">
        <f t="shared" si="1328"/>
        <v>9</v>
      </c>
      <c r="J8486" s="21">
        <f t="shared" si="1329"/>
        <v>39801</v>
      </c>
      <c r="K8486" s="21"/>
      <c r="L8486" s="21" t="str">
        <f t="shared" si="1324"/>
        <v>Friday</v>
      </c>
      <c r="M8486" s="20">
        <f t="shared" si="1325"/>
        <v>12</v>
      </c>
      <c r="N8486" s="19">
        <v>5092.5</v>
      </c>
      <c r="O8486" s="4">
        <f>MATCH(N8486-1,'Supply Data'!$K$12:$K$17)+1</f>
        <v>5</v>
      </c>
      <c r="P8486">
        <f>INDEX('Supply Data'!$L$12:$L$17,'Demand Data'!O8486)</f>
        <v>75</v>
      </c>
      <c r="R8486" t="str">
        <f t="shared" si="1326"/>
        <v>19-Dec-08 Friday 9</v>
      </c>
    </row>
    <row r="8487" spans="4:18" x14ac:dyDescent="0.35">
      <c r="D8487" s="21">
        <f t="shared" si="1327"/>
        <v>39801.374999979431</v>
      </c>
      <c r="E8487" s="21" t="b">
        <f t="shared" si="1320"/>
        <v>0</v>
      </c>
      <c r="F8487" s="21" t="b">
        <f t="shared" si="1321"/>
        <v>0</v>
      </c>
      <c r="G8487" s="20">
        <f t="shared" si="1322"/>
        <v>1</v>
      </c>
      <c r="H8487" s="20">
        <f t="shared" si="1323"/>
        <v>24</v>
      </c>
      <c r="I8487" s="20">
        <f t="shared" si="1328"/>
        <v>10</v>
      </c>
      <c r="J8487" s="21">
        <f t="shared" si="1329"/>
        <v>39801</v>
      </c>
      <c r="K8487" s="21"/>
      <c r="L8487" s="21" t="str">
        <f t="shared" si="1324"/>
        <v>Friday</v>
      </c>
      <c r="M8487" s="20">
        <f t="shared" si="1325"/>
        <v>12</v>
      </c>
      <c r="N8487" s="19">
        <v>5467.5</v>
      </c>
      <c r="O8487" s="4">
        <f>MATCH(N8487-1,'Supply Data'!$K$12:$K$17)+1</f>
        <v>5</v>
      </c>
      <c r="P8487">
        <f>INDEX('Supply Data'!$L$12:$L$17,'Demand Data'!O8487)</f>
        <v>75</v>
      </c>
      <c r="R8487" t="str">
        <f t="shared" si="1326"/>
        <v>19-Dec-08 Friday 10</v>
      </c>
    </row>
    <row r="8488" spans="4:18" x14ac:dyDescent="0.35">
      <c r="D8488" s="21">
        <f t="shared" si="1327"/>
        <v>39801.416666646095</v>
      </c>
      <c r="E8488" s="21" t="b">
        <f t="shared" si="1320"/>
        <v>0</v>
      </c>
      <c r="F8488" s="21" t="b">
        <f t="shared" si="1321"/>
        <v>0</v>
      </c>
      <c r="G8488" s="20">
        <f t="shared" si="1322"/>
        <v>1</v>
      </c>
      <c r="H8488" s="20">
        <f t="shared" si="1323"/>
        <v>24</v>
      </c>
      <c r="I8488" s="20">
        <f t="shared" si="1328"/>
        <v>11</v>
      </c>
      <c r="J8488" s="21">
        <f t="shared" si="1329"/>
        <v>39801</v>
      </c>
      <c r="K8488" s="21"/>
      <c r="L8488" s="21" t="str">
        <f t="shared" si="1324"/>
        <v>Friday</v>
      </c>
      <c r="M8488" s="20">
        <f t="shared" si="1325"/>
        <v>12</v>
      </c>
      <c r="N8488" s="19">
        <v>5631</v>
      </c>
      <c r="O8488" s="4">
        <f>MATCH(N8488-1,'Supply Data'!$K$12:$K$17)+1</f>
        <v>5</v>
      </c>
      <c r="P8488">
        <f>INDEX('Supply Data'!$L$12:$L$17,'Demand Data'!O8488)</f>
        <v>75</v>
      </c>
      <c r="R8488" t="str">
        <f t="shared" si="1326"/>
        <v>19-Dec-08 Friday 11</v>
      </c>
    </row>
    <row r="8489" spans="4:18" x14ac:dyDescent="0.35">
      <c r="D8489" s="21">
        <f t="shared" si="1327"/>
        <v>39801.458333312759</v>
      </c>
      <c r="E8489" s="21" t="b">
        <f t="shared" si="1320"/>
        <v>0</v>
      </c>
      <c r="F8489" s="21" t="b">
        <f t="shared" si="1321"/>
        <v>0</v>
      </c>
      <c r="G8489" s="20">
        <f t="shared" si="1322"/>
        <v>1</v>
      </c>
      <c r="H8489" s="20">
        <f t="shared" si="1323"/>
        <v>24</v>
      </c>
      <c r="I8489" s="20">
        <f t="shared" si="1328"/>
        <v>12</v>
      </c>
      <c r="J8489" s="21">
        <f t="shared" si="1329"/>
        <v>39801</v>
      </c>
      <c r="K8489" s="21"/>
      <c r="L8489" s="21" t="str">
        <f t="shared" si="1324"/>
        <v>Friday</v>
      </c>
      <c r="M8489" s="20">
        <f t="shared" si="1325"/>
        <v>12</v>
      </c>
      <c r="N8489" s="19">
        <v>5445</v>
      </c>
      <c r="O8489" s="4">
        <f>MATCH(N8489-1,'Supply Data'!$K$12:$K$17)+1</f>
        <v>5</v>
      </c>
      <c r="P8489">
        <f>INDEX('Supply Data'!$L$12:$L$17,'Demand Data'!O8489)</f>
        <v>75</v>
      </c>
      <c r="R8489" t="str">
        <f t="shared" si="1326"/>
        <v>19-Dec-08 Friday 12</v>
      </c>
    </row>
    <row r="8490" spans="4:18" x14ac:dyDescent="0.35">
      <c r="D8490" s="21">
        <f t="shared" si="1327"/>
        <v>39801.499999979424</v>
      </c>
      <c r="E8490" s="21" t="b">
        <f t="shared" si="1320"/>
        <v>0</v>
      </c>
      <c r="F8490" s="21" t="b">
        <f t="shared" si="1321"/>
        <v>0</v>
      </c>
      <c r="G8490" s="20">
        <f t="shared" si="1322"/>
        <v>1</v>
      </c>
      <c r="H8490" s="20">
        <f t="shared" si="1323"/>
        <v>24</v>
      </c>
      <c r="I8490" s="20">
        <f t="shared" si="1328"/>
        <v>13</v>
      </c>
      <c r="J8490" s="21">
        <f t="shared" si="1329"/>
        <v>39801</v>
      </c>
      <c r="K8490" s="21"/>
      <c r="L8490" s="21" t="str">
        <f t="shared" si="1324"/>
        <v>Friday</v>
      </c>
      <c r="M8490" s="20">
        <f t="shared" si="1325"/>
        <v>12</v>
      </c>
      <c r="N8490" s="19">
        <v>5427</v>
      </c>
      <c r="O8490" s="4">
        <f>MATCH(N8490-1,'Supply Data'!$K$12:$K$17)+1</f>
        <v>5</v>
      </c>
      <c r="P8490">
        <f>INDEX('Supply Data'!$L$12:$L$17,'Demand Data'!O8490)</f>
        <v>75</v>
      </c>
      <c r="R8490" t="str">
        <f t="shared" si="1326"/>
        <v>19-Dec-08 Friday 13</v>
      </c>
    </row>
    <row r="8491" spans="4:18" x14ac:dyDescent="0.35">
      <c r="D8491" s="21">
        <f t="shared" si="1327"/>
        <v>39801.541666646088</v>
      </c>
      <c r="E8491" s="21" t="b">
        <f t="shared" si="1320"/>
        <v>0</v>
      </c>
      <c r="F8491" s="21" t="b">
        <f t="shared" si="1321"/>
        <v>0</v>
      </c>
      <c r="G8491" s="20">
        <f t="shared" si="1322"/>
        <v>1</v>
      </c>
      <c r="H8491" s="20">
        <f t="shared" si="1323"/>
        <v>24</v>
      </c>
      <c r="I8491" s="20">
        <f t="shared" si="1328"/>
        <v>14</v>
      </c>
      <c r="J8491" s="21">
        <f t="shared" si="1329"/>
        <v>39801</v>
      </c>
      <c r="K8491" s="21"/>
      <c r="L8491" s="21" t="str">
        <f t="shared" si="1324"/>
        <v>Friday</v>
      </c>
      <c r="M8491" s="20">
        <f t="shared" si="1325"/>
        <v>12</v>
      </c>
      <c r="N8491" s="19">
        <v>5586</v>
      </c>
      <c r="O8491" s="4">
        <f>MATCH(N8491-1,'Supply Data'!$K$12:$K$17)+1</f>
        <v>5</v>
      </c>
      <c r="P8491">
        <f>INDEX('Supply Data'!$L$12:$L$17,'Demand Data'!O8491)</f>
        <v>75</v>
      </c>
      <c r="R8491" t="str">
        <f t="shared" si="1326"/>
        <v>19-Dec-08 Friday 14</v>
      </c>
    </row>
    <row r="8492" spans="4:18" x14ac:dyDescent="0.35">
      <c r="D8492" s="21">
        <f t="shared" si="1327"/>
        <v>39801.583333312752</v>
      </c>
      <c r="E8492" s="21" t="b">
        <f t="shared" si="1320"/>
        <v>0</v>
      </c>
      <c r="F8492" s="21" t="b">
        <f t="shared" si="1321"/>
        <v>0</v>
      </c>
      <c r="G8492" s="20">
        <f t="shared" si="1322"/>
        <v>1</v>
      </c>
      <c r="H8492" s="20">
        <f t="shared" si="1323"/>
        <v>24</v>
      </c>
      <c r="I8492" s="20">
        <f t="shared" si="1328"/>
        <v>15</v>
      </c>
      <c r="J8492" s="21">
        <f t="shared" si="1329"/>
        <v>39801</v>
      </c>
      <c r="K8492" s="21"/>
      <c r="L8492" s="21" t="str">
        <f t="shared" si="1324"/>
        <v>Friday</v>
      </c>
      <c r="M8492" s="20">
        <f t="shared" si="1325"/>
        <v>12</v>
      </c>
      <c r="N8492" s="19">
        <v>5455.5</v>
      </c>
      <c r="O8492" s="4">
        <f>MATCH(N8492-1,'Supply Data'!$K$12:$K$17)+1</f>
        <v>5</v>
      </c>
      <c r="P8492">
        <f>INDEX('Supply Data'!$L$12:$L$17,'Demand Data'!O8492)</f>
        <v>75</v>
      </c>
      <c r="R8492" t="str">
        <f t="shared" si="1326"/>
        <v>19-Dec-08 Friday 15</v>
      </c>
    </row>
    <row r="8493" spans="4:18" x14ac:dyDescent="0.35">
      <c r="D8493" s="21">
        <f t="shared" si="1327"/>
        <v>39801.624999979416</v>
      </c>
      <c r="E8493" s="21" t="b">
        <f t="shared" si="1320"/>
        <v>0</v>
      </c>
      <c r="F8493" s="21" t="b">
        <f t="shared" si="1321"/>
        <v>0</v>
      </c>
      <c r="G8493" s="20">
        <f t="shared" si="1322"/>
        <v>1</v>
      </c>
      <c r="H8493" s="20">
        <f t="shared" si="1323"/>
        <v>24</v>
      </c>
      <c r="I8493" s="20">
        <f t="shared" si="1328"/>
        <v>16</v>
      </c>
      <c r="J8493" s="21">
        <f t="shared" si="1329"/>
        <v>39801</v>
      </c>
      <c r="K8493" s="21"/>
      <c r="L8493" s="21" t="str">
        <f t="shared" si="1324"/>
        <v>Friday</v>
      </c>
      <c r="M8493" s="20">
        <f t="shared" si="1325"/>
        <v>12</v>
      </c>
      <c r="N8493" s="19">
        <v>5422.5</v>
      </c>
      <c r="O8493" s="4">
        <f>MATCH(N8493-1,'Supply Data'!$K$12:$K$17)+1</f>
        <v>5</v>
      </c>
      <c r="P8493">
        <f>INDEX('Supply Data'!$L$12:$L$17,'Demand Data'!O8493)</f>
        <v>75</v>
      </c>
      <c r="R8493" t="str">
        <f t="shared" si="1326"/>
        <v>19-Dec-08 Friday 16</v>
      </c>
    </row>
    <row r="8494" spans="4:18" x14ac:dyDescent="0.35">
      <c r="D8494" s="21">
        <f t="shared" si="1327"/>
        <v>39801.666666646081</v>
      </c>
      <c r="E8494" s="21" t="b">
        <f t="shared" si="1320"/>
        <v>0</v>
      </c>
      <c r="F8494" s="21" t="b">
        <f t="shared" si="1321"/>
        <v>0</v>
      </c>
      <c r="G8494" s="20">
        <f t="shared" si="1322"/>
        <v>1</v>
      </c>
      <c r="H8494" s="20">
        <f t="shared" si="1323"/>
        <v>24</v>
      </c>
      <c r="I8494" s="20">
        <f t="shared" si="1328"/>
        <v>17</v>
      </c>
      <c r="J8494" s="21">
        <f t="shared" si="1329"/>
        <v>39801</v>
      </c>
      <c r="K8494" s="21"/>
      <c r="L8494" s="21" t="str">
        <f t="shared" si="1324"/>
        <v>Friday</v>
      </c>
      <c r="M8494" s="20">
        <f t="shared" si="1325"/>
        <v>12</v>
      </c>
      <c r="N8494" s="19">
        <v>5316</v>
      </c>
      <c r="O8494" s="4">
        <f>MATCH(N8494-1,'Supply Data'!$K$12:$K$17)+1</f>
        <v>5</v>
      </c>
      <c r="P8494">
        <f>INDEX('Supply Data'!$L$12:$L$17,'Demand Data'!O8494)</f>
        <v>75</v>
      </c>
      <c r="R8494" t="str">
        <f t="shared" si="1326"/>
        <v>19-Dec-08 Friday 17</v>
      </c>
    </row>
    <row r="8495" spans="4:18" x14ac:dyDescent="0.35">
      <c r="D8495" s="21">
        <f t="shared" si="1327"/>
        <v>39801.708333312745</v>
      </c>
      <c r="E8495" s="21" t="b">
        <f t="shared" si="1320"/>
        <v>0</v>
      </c>
      <c r="F8495" s="21" t="b">
        <f t="shared" si="1321"/>
        <v>0</v>
      </c>
      <c r="G8495" s="20">
        <f t="shared" si="1322"/>
        <v>1</v>
      </c>
      <c r="H8495" s="20">
        <f t="shared" si="1323"/>
        <v>24</v>
      </c>
      <c r="I8495" s="20">
        <f t="shared" si="1328"/>
        <v>18</v>
      </c>
      <c r="J8495" s="21">
        <f t="shared" si="1329"/>
        <v>39801</v>
      </c>
      <c r="K8495" s="21"/>
      <c r="L8495" s="21" t="str">
        <f t="shared" si="1324"/>
        <v>Friday</v>
      </c>
      <c r="M8495" s="20">
        <f t="shared" si="1325"/>
        <v>12</v>
      </c>
      <c r="N8495" s="19">
        <v>6033</v>
      </c>
      <c r="O8495" s="4">
        <f>MATCH(N8495-1,'Supply Data'!$K$12:$K$17)+1</f>
        <v>5</v>
      </c>
      <c r="P8495">
        <f>INDEX('Supply Data'!$L$12:$L$17,'Demand Data'!O8495)</f>
        <v>75</v>
      </c>
      <c r="R8495" t="str">
        <f t="shared" si="1326"/>
        <v>19-Dec-08 Friday 18</v>
      </c>
    </row>
    <row r="8496" spans="4:18" x14ac:dyDescent="0.35">
      <c r="D8496" s="21">
        <f t="shared" si="1327"/>
        <v>39801.749999979409</v>
      </c>
      <c r="E8496" s="21" t="b">
        <f t="shared" si="1320"/>
        <v>0</v>
      </c>
      <c r="F8496" s="21" t="b">
        <f t="shared" si="1321"/>
        <v>0</v>
      </c>
      <c r="G8496" s="20">
        <f t="shared" si="1322"/>
        <v>1</v>
      </c>
      <c r="H8496" s="20">
        <f t="shared" si="1323"/>
        <v>24</v>
      </c>
      <c r="I8496" s="20">
        <f t="shared" si="1328"/>
        <v>19</v>
      </c>
      <c r="J8496" s="21">
        <f t="shared" si="1329"/>
        <v>39801</v>
      </c>
      <c r="K8496" s="21"/>
      <c r="L8496" s="21" t="str">
        <f t="shared" si="1324"/>
        <v>Friday</v>
      </c>
      <c r="M8496" s="20">
        <f t="shared" si="1325"/>
        <v>12</v>
      </c>
      <c r="N8496" s="19">
        <v>6058.5</v>
      </c>
      <c r="O8496" s="4">
        <f>MATCH(N8496-1,'Supply Data'!$K$12:$K$17)+1</f>
        <v>5</v>
      </c>
      <c r="P8496">
        <f>INDEX('Supply Data'!$L$12:$L$17,'Demand Data'!O8496)</f>
        <v>75</v>
      </c>
      <c r="R8496" t="str">
        <f t="shared" si="1326"/>
        <v>19-Dec-08 Friday 19</v>
      </c>
    </row>
    <row r="8497" spans="4:18" x14ac:dyDescent="0.35">
      <c r="D8497" s="21">
        <f t="shared" si="1327"/>
        <v>39801.791666646073</v>
      </c>
      <c r="E8497" s="21" t="b">
        <f t="shared" si="1320"/>
        <v>0</v>
      </c>
      <c r="F8497" s="21" t="b">
        <f t="shared" si="1321"/>
        <v>0</v>
      </c>
      <c r="G8497" s="20">
        <f t="shared" si="1322"/>
        <v>1</v>
      </c>
      <c r="H8497" s="20">
        <f t="shared" si="1323"/>
        <v>24</v>
      </c>
      <c r="I8497" s="20">
        <f t="shared" si="1328"/>
        <v>20</v>
      </c>
      <c r="J8497" s="21">
        <f t="shared" si="1329"/>
        <v>39801</v>
      </c>
      <c r="K8497" s="21"/>
      <c r="L8497" s="21" t="str">
        <f t="shared" si="1324"/>
        <v>Friday</v>
      </c>
      <c r="M8497" s="20">
        <f t="shared" si="1325"/>
        <v>12</v>
      </c>
      <c r="N8497" s="19">
        <v>5862</v>
      </c>
      <c r="O8497" s="4">
        <f>MATCH(N8497-1,'Supply Data'!$K$12:$K$17)+1</f>
        <v>5</v>
      </c>
      <c r="P8497">
        <f>INDEX('Supply Data'!$L$12:$L$17,'Demand Data'!O8497)</f>
        <v>75</v>
      </c>
      <c r="R8497" t="str">
        <f t="shared" si="1326"/>
        <v>19-Dec-08 Friday 20</v>
      </c>
    </row>
    <row r="8498" spans="4:18" x14ac:dyDescent="0.35">
      <c r="D8498" s="21">
        <f t="shared" si="1327"/>
        <v>39801.833333312738</v>
      </c>
      <c r="E8498" s="21" t="b">
        <f t="shared" si="1320"/>
        <v>0</v>
      </c>
      <c r="F8498" s="21" t="b">
        <f t="shared" si="1321"/>
        <v>0</v>
      </c>
      <c r="G8498" s="20">
        <f t="shared" si="1322"/>
        <v>1</v>
      </c>
      <c r="H8498" s="20">
        <f t="shared" si="1323"/>
        <v>24</v>
      </c>
      <c r="I8498" s="20">
        <f t="shared" si="1328"/>
        <v>21</v>
      </c>
      <c r="J8498" s="21">
        <f t="shared" si="1329"/>
        <v>39801</v>
      </c>
      <c r="K8498" s="21"/>
      <c r="L8498" s="21" t="str">
        <f t="shared" si="1324"/>
        <v>Friday</v>
      </c>
      <c r="M8498" s="20">
        <f t="shared" si="1325"/>
        <v>12</v>
      </c>
      <c r="N8498" s="19">
        <v>5502</v>
      </c>
      <c r="O8498" s="4">
        <f>MATCH(N8498-1,'Supply Data'!$K$12:$K$17)+1</f>
        <v>5</v>
      </c>
      <c r="P8498">
        <f>INDEX('Supply Data'!$L$12:$L$17,'Demand Data'!O8498)</f>
        <v>75</v>
      </c>
      <c r="R8498" t="str">
        <f t="shared" si="1326"/>
        <v>19-Dec-08 Friday 21</v>
      </c>
    </row>
    <row r="8499" spans="4:18" x14ac:dyDescent="0.35">
      <c r="D8499" s="21">
        <f t="shared" si="1327"/>
        <v>39801.874999979402</v>
      </c>
      <c r="E8499" s="21" t="b">
        <f t="shared" si="1320"/>
        <v>0</v>
      </c>
      <c r="F8499" s="21" t="b">
        <f t="shared" si="1321"/>
        <v>0</v>
      </c>
      <c r="G8499" s="20">
        <f t="shared" si="1322"/>
        <v>1</v>
      </c>
      <c r="H8499" s="20">
        <f t="shared" si="1323"/>
        <v>24</v>
      </c>
      <c r="I8499" s="20">
        <f t="shared" si="1328"/>
        <v>22</v>
      </c>
      <c r="J8499" s="21">
        <f t="shared" si="1329"/>
        <v>39801</v>
      </c>
      <c r="K8499" s="21"/>
      <c r="L8499" s="21" t="str">
        <f t="shared" si="1324"/>
        <v>Friday</v>
      </c>
      <c r="M8499" s="20">
        <f t="shared" si="1325"/>
        <v>12</v>
      </c>
      <c r="N8499" s="19">
        <v>5097</v>
      </c>
      <c r="O8499" s="4">
        <f>MATCH(N8499-1,'Supply Data'!$K$12:$K$17)+1</f>
        <v>5</v>
      </c>
      <c r="P8499">
        <f>INDEX('Supply Data'!$L$12:$L$17,'Demand Data'!O8499)</f>
        <v>75</v>
      </c>
      <c r="R8499" t="str">
        <f t="shared" si="1326"/>
        <v>19-Dec-08 Friday 22</v>
      </c>
    </row>
    <row r="8500" spans="4:18" x14ac:dyDescent="0.35">
      <c r="D8500" s="21">
        <f t="shared" si="1327"/>
        <v>39801.916666646066</v>
      </c>
      <c r="E8500" s="21" t="b">
        <f t="shared" si="1320"/>
        <v>0</v>
      </c>
      <c r="F8500" s="21" t="b">
        <f t="shared" si="1321"/>
        <v>0</v>
      </c>
      <c r="G8500" s="20">
        <f t="shared" si="1322"/>
        <v>1</v>
      </c>
      <c r="H8500" s="20">
        <f t="shared" si="1323"/>
        <v>24</v>
      </c>
      <c r="I8500" s="20">
        <f t="shared" si="1328"/>
        <v>23</v>
      </c>
      <c r="J8500" s="21">
        <f t="shared" si="1329"/>
        <v>39801</v>
      </c>
      <c r="K8500" s="21"/>
      <c r="L8500" s="21" t="str">
        <f t="shared" si="1324"/>
        <v>Friday</v>
      </c>
      <c r="M8500" s="20">
        <f t="shared" si="1325"/>
        <v>12</v>
      </c>
      <c r="N8500" s="19">
        <v>4624.5</v>
      </c>
      <c r="O8500" s="4">
        <f>MATCH(N8500-1,'Supply Data'!$K$12:$K$17)+1</f>
        <v>4</v>
      </c>
      <c r="P8500">
        <f>INDEX('Supply Data'!$L$12:$L$17,'Demand Data'!O8500)</f>
        <v>50</v>
      </c>
      <c r="R8500" t="str">
        <f t="shared" si="1326"/>
        <v>19-Dec-08 Friday 23</v>
      </c>
    </row>
    <row r="8501" spans="4:18" x14ac:dyDescent="0.35">
      <c r="D8501" s="21">
        <f t="shared" si="1327"/>
        <v>39801.95833331273</v>
      </c>
      <c r="E8501" s="21" t="b">
        <f t="shared" si="1320"/>
        <v>0</v>
      </c>
      <c r="F8501" s="21" t="b">
        <f t="shared" si="1321"/>
        <v>0</v>
      </c>
      <c r="G8501" s="20">
        <f t="shared" si="1322"/>
        <v>1</v>
      </c>
      <c r="H8501" s="20">
        <f t="shared" si="1323"/>
        <v>24</v>
      </c>
      <c r="I8501" s="20">
        <f t="shared" si="1328"/>
        <v>24</v>
      </c>
      <c r="J8501" s="21">
        <f t="shared" si="1329"/>
        <v>39801</v>
      </c>
      <c r="K8501" s="21"/>
      <c r="L8501" s="21" t="str">
        <f t="shared" si="1324"/>
        <v>Friday</v>
      </c>
      <c r="M8501" s="20">
        <f t="shared" si="1325"/>
        <v>12</v>
      </c>
      <c r="N8501" s="19">
        <v>4188</v>
      </c>
      <c r="O8501" s="4">
        <f>MATCH(N8501-1,'Supply Data'!$K$12:$K$17)+1</f>
        <v>4</v>
      </c>
      <c r="P8501">
        <f>INDEX('Supply Data'!$L$12:$L$17,'Demand Data'!O8501)</f>
        <v>50</v>
      </c>
      <c r="R8501" t="str">
        <f t="shared" si="1326"/>
        <v>19-Dec-08 Friday 24</v>
      </c>
    </row>
    <row r="8502" spans="4:18" x14ac:dyDescent="0.35">
      <c r="D8502" s="21">
        <f t="shared" si="1327"/>
        <v>39801.999999979394</v>
      </c>
      <c r="E8502" s="21" t="b">
        <f t="shared" si="1320"/>
        <v>0</v>
      </c>
      <c r="F8502" s="21" t="b">
        <f t="shared" si="1321"/>
        <v>0</v>
      </c>
      <c r="G8502" s="20">
        <f t="shared" si="1322"/>
        <v>1</v>
      </c>
      <c r="H8502" s="20">
        <f t="shared" si="1323"/>
        <v>24</v>
      </c>
      <c r="I8502" s="20">
        <f t="shared" si="1328"/>
        <v>1</v>
      </c>
      <c r="J8502" s="21">
        <f t="shared" si="1329"/>
        <v>39802</v>
      </c>
      <c r="K8502" s="21"/>
      <c r="L8502" s="21" t="str">
        <f t="shared" si="1324"/>
        <v>Saturday</v>
      </c>
      <c r="M8502" s="20">
        <f t="shared" si="1325"/>
        <v>12</v>
      </c>
      <c r="N8502" s="19">
        <v>3997.5</v>
      </c>
      <c r="O8502" s="4">
        <f>MATCH(N8502-1,'Supply Data'!$K$12:$K$17)+1</f>
        <v>4</v>
      </c>
      <c r="P8502">
        <f>INDEX('Supply Data'!$L$12:$L$17,'Demand Data'!O8502)</f>
        <v>50</v>
      </c>
      <c r="R8502" t="str">
        <f t="shared" si="1326"/>
        <v>20-Dec-08 Saturday 1</v>
      </c>
    </row>
    <row r="8503" spans="4:18" x14ac:dyDescent="0.35">
      <c r="D8503" s="21">
        <f t="shared" si="1327"/>
        <v>39802.041666646059</v>
      </c>
      <c r="E8503" s="21" t="b">
        <f t="shared" si="1320"/>
        <v>0</v>
      </c>
      <c r="F8503" s="21" t="b">
        <f t="shared" si="1321"/>
        <v>0</v>
      </c>
      <c r="G8503" s="20">
        <f t="shared" si="1322"/>
        <v>1</v>
      </c>
      <c r="H8503" s="20">
        <f t="shared" si="1323"/>
        <v>24</v>
      </c>
      <c r="I8503" s="20">
        <f t="shared" si="1328"/>
        <v>2</v>
      </c>
      <c r="J8503" s="21">
        <f t="shared" si="1329"/>
        <v>39802</v>
      </c>
      <c r="K8503" s="21"/>
      <c r="L8503" s="21" t="str">
        <f t="shared" si="1324"/>
        <v>Saturday</v>
      </c>
      <c r="M8503" s="20">
        <f t="shared" si="1325"/>
        <v>12</v>
      </c>
      <c r="N8503" s="19">
        <v>3865.5</v>
      </c>
      <c r="O8503" s="4">
        <f>MATCH(N8503-1,'Supply Data'!$K$12:$K$17)+1</f>
        <v>4</v>
      </c>
      <c r="P8503">
        <f>INDEX('Supply Data'!$L$12:$L$17,'Demand Data'!O8503)</f>
        <v>50</v>
      </c>
      <c r="R8503" t="str">
        <f t="shared" si="1326"/>
        <v>20-Dec-08 Saturday 2</v>
      </c>
    </row>
    <row r="8504" spans="4:18" x14ac:dyDescent="0.35">
      <c r="D8504" s="21">
        <f t="shared" si="1327"/>
        <v>39802.083333312723</v>
      </c>
      <c r="E8504" s="21" t="b">
        <f t="shared" si="1320"/>
        <v>0</v>
      </c>
      <c r="F8504" s="21" t="b">
        <f t="shared" si="1321"/>
        <v>0</v>
      </c>
      <c r="G8504" s="20">
        <f t="shared" si="1322"/>
        <v>1</v>
      </c>
      <c r="H8504" s="20">
        <f t="shared" si="1323"/>
        <v>24</v>
      </c>
      <c r="I8504" s="20">
        <f t="shared" si="1328"/>
        <v>3</v>
      </c>
      <c r="J8504" s="21">
        <f t="shared" si="1329"/>
        <v>39802</v>
      </c>
      <c r="K8504" s="21"/>
      <c r="L8504" s="21" t="str">
        <f t="shared" si="1324"/>
        <v>Saturday</v>
      </c>
      <c r="M8504" s="20">
        <f t="shared" si="1325"/>
        <v>12</v>
      </c>
      <c r="N8504" s="19">
        <v>3825</v>
      </c>
      <c r="O8504" s="4">
        <f>MATCH(N8504-1,'Supply Data'!$K$12:$K$17)+1</f>
        <v>4</v>
      </c>
      <c r="P8504">
        <f>INDEX('Supply Data'!$L$12:$L$17,'Demand Data'!O8504)</f>
        <v>50</v>
      </c>
      <c r="R8504" t="str">
        <f t="shared" si="1326"/>
        <v>20-Dec-08 Saturday 3</v>
      </c>
    </row>
    <row r="8505" spans="4:18" x14ac:dyDescent="0.35">
      <c r="D8505" s="21">
        <f t="shared" si="1327"/>
        <v>39802.124999979387</v>
      </c>
      <c r="E8505" s="21" t="b">
        <f t="shared" si="1320"/>
        <v>0</v>
      </c>
      <c r="F8505" s="21" t="b">
        <f t="shared" si="1321"/>
        <v>0</v>
      </c>
      <c r="G8505" s="20">
        <f t="shared" si="1322"/>
        <v>1</v>
      </c>
      <c r="H8505" s="20">
        <f t="shared" si="1323"/>
        <v>24</v>
      </c>
      <c r="I8505" s="20">
        <f t="shared" si="1328"/>
        <v>4</v>
      </c>
      <c r="J8505" s="21">
        <f t="shared" si="1329"/>
        <v>39802</v>
      </c>
      <c r="K8505" s="21"/>
      <c r="L8505" s="21" t="str">
        <f t="shared" si="1324"/>
        <v>Saturday</v>
      </c>
      <c r="M8505" s="20">
        <f t="shared" si="1325"/>
        <v>12</v>
      </c>
      <c r="N8505" s="19">
        <v>3888</v>
      </c>
      <c r="O8505" s="4">
        <f>MATCH(N8505-1,'Supply Data'!$K$12:$K$17)+1</f>
        <v>4</v>
      </c>
      <c r="P8505">
        <f>INDEX('Supply Data'!$L$12:$L$17,'Demand Data'!O8505)</f>
        <v>50</v>
      </c>
      <c r="R8505" t="str">
        <f t="shared" si="1326"/>
        <v>20-Dec-08 Saturday 4</v>
      </c>
    </row>
    <row r="8506" spans="4:18" x14ac:dyDescent="0.35">
      <c r="D8506" s="21">
        <f t="shared" si="1327"/>
        <v>39802.166666646051</v>
      </c>
      <c r="E8506" s="21" t="b">
        <f t="shared" si="1320"/>
        <v>0</v>
      </c>
      <c r="F8506" s="21" t="b">
        <f t="shared" si="1321"/>
        <v>0</v>
      </c>
      <c r="G8506" s="20">
        <f t="shared" si="1322"/>
        <v>1</v>
      </c>
      <c r="H8506" s="20">
        <f t="shared" si="1323"/>
        <v>24</v>
      </c>
      <c r="I8506" s="20">
        <f t="shared" si="1328"/>
        <v>5</v>
      </c>
      <c r="J8506" s="21">
        <f t="shared" si="1329"/>
        <v>39802</v>
      </c>
      <c r="K8506" s="21"/>
      <c r="L8506" s="21" t="str">
        <f t="shared" si="1324"/>
        <v>Saturday</v>
      </c>
      <c r="M8506" s="20">
        <f t="shared" si="1325"/>
        <v>12</v>
      </c>
      <c r="N8506" s="19">
        <v>3873</v>
      </c>
      <c r="O8506" s="4">
        <f>MATCH(N8506-1,'Supply Data'!$K$12:$K$17)+1</f>
        <v>4</v>
      </c>
      <c r="P8506">
        <f>INDEX('Supply Data'!$L$12:$L$17,'Demand Data'!O8506)</f>
        <v>50</v>
      </c>
      <c r="R8506" t="str">
        <f t="shared" si="1326"/>
        <v>20-Dec-08 Saturday 5</v>
      </c>
    </row>
    <row r="8507" spans="4:18" x14ac:dyDescent="0.35">
      <c r="D8507" s="21">
        <f t="shared" si="1327"/>
        <v>39802.208333312716</v>
      </c>
      <c r="E8507" s="21" t="b">
        <f t="shared" si="1320"/>
        <v>0</v>
      </c>
      <c r="F8507" s="21" t="b">
        <f t="shared" si="1321"/>
        <v>0</v>
      </c>
      <c r="G8507" s="20">
        <f t="shared" si="1322"/>
        <v>1</v>
      </c>
      <c r="H8507" s="20">
        <f t="shared" si="1323"/>
        <v>24</v>
      </c>
      <c r="I8507" s="20">
        <f t="shared" si="1328"/>
        <v>6</v>
      </c>
      <c r="J8507" s="21">
        <f t="shared" si="1329"/>
        <v>39802</v>
      </c>
      <c r="K8507" s="21"/>
      <c r="L8507" s="21" t="str">
        <f t="shared" si="1324"/>
        <v>Saturday</v>
      </c>
      <c r="M8507" s="20">
        <f t="shared" si="1325"/>
        <v>12</v>
      </c>
      <c r="N8507" s="19">
        <v>4050</v>
      </c>
      <c r="O8507" s="4">
        <f>MATCH(N8507-1,'Supply Data'!$K$12:$K$17)+1</f>
        <v>4</v>
      </c>
      <c r="P8507">
        <f>INDEX('Supply Data'!$L$12:$L$17,'Demand Data'!O8507)</f>
        <v>50</v>
      </c>
      <c r="R8507" t="str">
        <f t="shared" si="1326"/>
        <v>20-Dec-08 Saturday 6</v>
      </c>
    </row>
    <row r="8508" spans="4:18" x14ac:dyDescent="0.35">
      <c r="D8508" s="21">
        <f t="shared" si="1327"/>
        <v>39802.24999997938</v>
      </c>
      <c r="E8508" s="21" t="b">
        <f t="shared" si="1320"/>
        <v>0</v>
      </c>
      <c r="F8508" s="21" t="b">
        <f t="shared" si="1321"/>
        <v>0</v>
      </c>
      <c r="G8508" s="20">
        <f t="shared" si="1322"/>
        <v>1</v>
      </c>
      <c r="H8508" s="20">
        <f t="shared" si="1323"/>
        <v>24</v>
      </c>
      <c r="I8508" s="20">
        <f t="shared" si="1328"/>
        <v>7</v>
      </c>
      <c r="J8508" s="21">
        <f t="shared" si="1329"/>
        <v>39802</v>
      </c>
      <c r="K8508" s="21"/>
      <c r="L8508" s="21" t="str">
        <f t="shared" si="1324"/>
        <v>Saturday</v>
      </c>
      <c r="M8508" s="20">
        <f t="shared" si="1325"/>
        <v>12</v>
      </c>
      <c r="N8508" s="19">
        <v>4083</v>
      </c>
      <c r="O8508" s="4">
        <f>MATCH(N8508-1,'Supply Data'!$K$12:$K$17)+1</f>
        <v>4</v>
      </c>
      <c r="P8508">
        <f>INDEX('Supply Data'!$L$12:$L$17,'Demand Data'!O8508)</f>
        <v>50</v>
      </c>
      <c r="R8508" t="str">
        <f t="shared" si="1326"/>
        <v>20-Dec-08 Saturday 7</v>
      </c>
    </row>
    <row r="8509" spans="4:18" x14ac:dyDescent="0.35">
      <c r="D8509" s="21">
        <f t="shared" si="1327"/>
        <v>39802.291666646044</v>
      </c>
      <c r="E8509" s="21" t="b">
        <f t="shared" si="1320"/>
        <v>0</v>
      </c>
      <c r="F8509" s="21" t="b">
        <f t="shared" si="1321"/>
        <v>0</v>
      </c>
      <c r="G8509" s="20">
        <f t="shared" si="1322"/>
        <v>1</v>
      </c>
      <c r="H8509" s="20">
        <f t="shared" si="1323"/>
        <v>24</v>
      </c>
      <c r="I8509" s="20">
        <f t="shared" si="1328"/>
        <v>8</v>
      </c>
      <c r="J8509" s="21">
        <f t="shared" si="1329"/>
        <v>39802</v>
      </c>
      <c r="K8509" s="21"/>
      <c r="L8509" s="21" t="str">
        <f t="shared" si="1324"/>
        <v>Saturday</v>
      </c>
      <c r="M8509" s="20">
        <f t="shared" si="1325"/>
        <v>12</v>
      </c>
      <c r="N8509" s="19">
        <v>4485</v>
      </c>
      <c r="O8509" s="4">
        <f>MATCH(N8509-1,'Supply Data'!$K$12:$K$17)+1</f>
        <v>4</v>
      </c>
      <c r="P8509">
        <f>INDEX('Supply Data'!$L$12:$L$17,'Demand Data'!O8509)</f>
        <v>50</v>
      </c>
      <c r="R8509" t="str">
        <f t="shared" si="1326"/>
        <v>20-Dec-08 Saturday 8</v>
      </c>
    </row>
    <row r="8510" spans="4:18" x14ac:dyDescent="0.35">
      <c r="D8510" s="21">
        <f t="shared" si="1327"/>
        <v>39802.333333312708</v>
      </c>
      <c r="E8510" s="21" t="b">
        <f t="shared" si="1320"/>
        <v>0</v>
      </c>
      <c r="F8510" s="21" t="b">
        <f t="shared" si="1321"/>
        <v>0</v>
      </c>
      <c r="G8510" s="20">
        <f t="shared" si="1322"/>
        <v>1</v>
      </c>
      <c r="H8510" s="20">
        <f t="shared" si="1323"/>
        <v>24</v>
      </c>
      <c r="I8510" s="20">
        <f t="shared" si="1328"/>
        <v>9</v>
      </c>
      <c r="J8510" s="21">
        <f t="shared" si="1329"/>
        <v>39802</v>
      </c>
      <c r="K8510" s="21"/>
      <c r="L8510" s="21" t="str">
        <f t="shared" si="1324"/>
        <v>Saturday</v>
      </c>
      <c r="M8510" s="20">
        <f t="shared" si="1325"/>
        <v>12</v>
      </c>
      <c r="N8510" s="19">
        <v>5055</v>
      </c>
      <c r="O8510" s="4">
        <f>MATCH(N8510-1,'Supply Data'!$K$12:$K$17)+1</f>
        <v>5</v>
      </c>
      <c r="P8510">
        <f>INDEX('Supply Data'!$L$12:$L$17,'Demand Data'!O8510)</f>
        <v>75</v>
      </c>
      <c r="R8510" t="str">
        <f t="shared" si="1326"/>
        <v>20-Dec-08 Saturday 9</v>
      </c>
    </row>
    <row r="8511" spans="4:18" x14ac:dyDescent="0.35">
      <c r="D8511" s="21">
        <f t="shared" si="1327"/>
        <v>39802.374999979373</v>
      </c>
      <c r="E8511" s="21" t="b">
        <f t="shared" si="1320"/>
        <v>0</v>
      </c>
      <c r="F8511" s="21" t="b">
        <f t="shared" si="1321"/>
        <v>0</v>
      </c>
      <c r="G8511" s="20">
        <f t="shared" si="1322"/>
        <v>1</v>
      </c>
      <c r="H8511" s="20">
        <f t="shared" si="1323"/>
        <v>24</v>
      </c>
      <c r="I8511" s="20">
        <f t="shared" si="1328"/>
        <v>10</v>
      </c>
      <c r="J8511" s="21">
        <f t="shared" si="1329"/>
        <v>39802</v>
      </c>
      <c r="K8511" s="21"/>
      <c r="L8511" s="21" t="str">
        <f t="shared" si="1324"/>
        <v>Saturday</v>
      </c>
      <c r="M8511" s="20">
        <f t="shared" si="1325"/>
        <v>12</v>
      </c>
      <c r="N8511" s="19">
        <v>5299.5</v>
      </c>
      <c r="O8511" s="4">
        <f>MATCH(N8511-1,'Supply Data'!$K$12:$K$17)+1</f>
        <v>5</v>
      </c>
      <c r="P8511">
        <f>INDEX('Supply Data'!$L$12:$L$17,'Demand Data'!O8511)</f>
        <v>75</v>
      </c>
      <c r="R8511" t="str">
        <f t="shared" si="1326"/>
        <v>20-Dec-08 Saturday 10</v>
      </c>
    </row>
    <row r="8512" spans="4:18" x14ac:dyDescent="0.35">
      <c r="D8512" s="21">
        <f t="shared" si="1327"/>
        <v>39802.416666646037</v>
      </c>
      <c r="E8512" s="21" t="b">
        <f t="shared" si="1320"/>
        <v>0</v>
      </c>
      <c r="F8512" s="21" t="b">
        <f t="shared" si="1321"/>
        <v>0</v>
      </c>
      <c r="G8512" s="20">
        <f t="shared" si="1322"/>
        <v>1</v>
      </c>
      <c r="H8512" s="20">
        <f t="shared" si="1323"/>
        <v>24</v>
      </c>
      <c r="I8512" s="20">
        <f t="shared" si="1328"/>
        <v>11</v>
      </c>
      <c r="J8512" s="21">
        <f t="shared" si="1329"/>
        <v>39802</v>
      </c>
      <c r="K8512" s="21"/>
      <c r="L8512" s="21" t="str">
        <f t="shared" si="1324"/>
        <v>Saturday</v>
      </c>
      <c r="M8512" s="20">
        <f t="shared" si="1325"/>
        <v>12</v>
      </c>
      <c r="N8512" s="19">
        <v>5518.5</v>
      </c>
      <c r="O8512" s="4">
        <f>MATCH(N8512-1,'Supply Data'!$K$12:$K$17)+1</f>
        <v>5</v>
      </c>
      <c r="P8512">
        <f>INDEX('Supply Data'!$L$12:$L$17,'Demand Data'!O8512)</f>
        <v>75</v>
      </c>
      <c r="R8512" t="str">
        <f t="shared" si="1326"/>
        <v>20-Dec-08 Saturday 11</v>
      </c>
    </row>
    <row r="8513" spans="4:18" x14ac:dyDescent="0.35">
      <c r="D8513" s="21">
        <f t="shared" si="1327"/>
        <v>39802.458333312701</v>
      </c>
      <c r="E8513" s="21" t="b">
        <f t="shared" si="1320"/>
        <v>0</v>
      </c>
      <c r="F8513" s="21" t="b">
        <f t="shared" si="1321"/>
        <v>0</v>
      </c>
      <c r="G8513" s="20">
        <f t="shared" si="1322"/>
        <v>1</v>
      </c>
      <c r="H8513" s="20">
        <f t="shared" si="1323"/>
        <v>24</v>
      </c>
      <c r="I8513" s="20">
        <f t="shared" si="1328"/>
        <v>12</v>
      </c>
      <c r="J8513" s="21">
        <f t="shared" si="1329"/>
        <v>39802</v>
      </c>
      <c r="K8513" s="21"/>
      <c r="L8513" s="21" t="str">
        <f t="shared" si="1324"/>
        <v>Saturday</v>
      </c>
      <c r="M8513" s="20">
        <f t="shared" si="1325"/>
        <v>12</v>
      </c>
      <c r="N8513" s="19">
        <v>5380.5</v>
      </c>
      <c r="O8513" s="4">
        <f>MATCH(N8513-1,'Supply Data'!$K$12:$K$17)+1</f>
        <v>5</v>
      </c>
      <c r="P8513">
        <f>INDEX('Supply Data'!$L$12:$L$17,'Demand Data'!O8513)</f>
        <v>75</v>
      </c>
      <c r="R8513" t="str">
        <f t="shared" si="1326"/>
        <v>20-Dec-08 Saturday 12</v>
      </c>
    </row>
    <row r="8514" spans="4:18" x14ac:dyDescent="0.35">
      <c r="D8514" s="21">
        <f t="shared" si="1327"/>
        <v>39802.499999979365</v>
      </c>
      <c r="E8514" s="21" t="b">
        <f t="shared" si="1320"/>
        <v>0</v>
      </c>
      <c r="F8514" s="21" t="b">
        <f t="shared" si="1321"/>
        <v>0</v>
      </c>
      <c r="G8514" s="20">
        <f t="shared" si="1322"/>
        <v>1</v>
      </c>
      <c r="H8514" s="20">
        <f t="shared" si="1323"/>
        <v>24</v>
      </c>
      <c r="I8514" s="20">
        <f t="shared" si="1328"/>
        <v>13</v>
      </c>
      <c r="J8514" s="21">
        <f t="shared" si="1329"/>
        <v>39802</v>
      </c>
      <c r="K8514" s="21"/>
      <c r="L8514" s="21" t="str">
        <f t="shared" si="1324"/>
        <v>Saturday</v>
      </c>
      <c r="M8514" s="20">
        <f t="shared" si="1325"/>
        <v>12</v>
      </c>
      <c r="N8514" s="19">
        <v>5416.5</v>
      </c>
      <c r="O8514" s="4">
        <f>MATCH(N8514-1,'Supply Data'!$K$12:$K$17)+1</f>
        <v>5</v>
      </c>
      <c r="P8514">
        <f>INDEX('Supply Data'!$L$12:$L$17,'Demand Data'!O8514)</f>
        <v>75</v>
      </c>
      <c r="R8514" t="str">
        <f t="shared" si="1326"/>
        <v>20-Dec-08 Saturday 13</v>
      </c>
    </row>
    <row r="8515" spans="4:18" x14ac:dyDescent="0.35">
      <c r="D8515" s="21">
        <f t="shared" si="1327"/>
        <v>39802.54166664603</v>
      </c>
      <c r="E8515" s="21" t="b">
        <f t="shared" si="1320"/>
        <v>0</v>
      </c>
      <c r="F8515" s="21" t="b">
        <f t="shared" si="1321"/>
        <v>0</v>
      </c>
      <c r="G8515" s="20">
        <f t="shared" si="1322"/>
        <v>1</v>
      </c>
      <c r="H8515" s="20">
        <f t="shared" si="1323"/>
        <v>24</v>
      </c>
      <c r="I8515" s="20">
        <f t="shared" si="1328"/>
        <v>14</v>
      </c>
      <c r="J8515" s="21">
        <f t="shared" si="1329"/>
        <v>39802</v>
      </c>
      <c r="K8515" s="21"/>
      <c r="L8515" s="21" t="str">
        <f t="shared" si="1324"/>
        <v>Saturday</v>
      </c>
      <c r="M8515" s="20">
        <f t="shared" si="1325"/>
        <v>12</v>
      </c>
      <c r="N8515" s="19">
        <v>5431.5</v>
      </c>
      <c r="O8515" s="4">
        <f>MATCH(N8515-1,'Supply Data'!$K$12:$K$17)+1</f>
        <v>5</v>
      </c>
      <c r="P8515">
        <f>INDEX('Supply Data'!$L$12:$L$17,'Demand Data'!O8515)</f>
        <v>75</v>
      </c>
      <c r="R8515" t="str">
        <f t="shared" si="1326"/>
        <v>20-Dec-08 Saturday 14</v>
      </c>
    </row>
    <row r="8516" spans="4:18" x14ac:dyDescent="0.35">
      <c r="D8516" s="21">
        <f t="shared" si="1327"/>
        <v>39802.583333312694</v>
      </c>
      <c r="E8516" s="21" t="b">
        <f t="shared" si="1320"/>
        <v>0</v>
      </c>
      <c r="F8516" s="21" t="b">
        <f t="shared" si="1321"/>
        <v>0</v>
      </c>
      <c r="G8516" s="20">
        <f t="shared" si="1322"/>
        <v>1</v>
      </c>
      <c r="H8516" s="20">
        <f t="shared" si="1323"/>
        <v>24</v>
      </c>
      <c r="I8516" s="20">
        <f t="shared" si="1328"/>
        <v>15</v>
      </c>
      <c r="J8516" s="21">
        <f t="shared" si="1329"/>
        <v>39802</v>
      </c>
      <c r="K8516" s="21"/>
      <c r="L8516" s="21" t="str">
        <f t="shared" si="1324"/>
        <v>Saturday</v>
      </c>
      <c r="M8516" s="20">
        <f t="shared" si="1325"/>
        <v>12</v>
      </c>
      <c r="N8516" s="19">
        <v>5316</v>
      </c>
      <c r="O8516" s="4">
        <f>MATCH(N8516-1,'Supply Data'!$K$12:$K$17)+1</f>
        <v>5</v>
      </c>
      <c r="P8516">
        <f>INDEX('Supply Data'!$L$12:$L$17,'Demand Data'!O8516)</f>
        <v>75</v>
      </c>
      <c r="R8516" t="str">
        <f t="shared" si="1326"/>
        <v>20-Dec-08 Saturday 15</v>
      </c>
    </row>
    <row r="8517" spans="4:18" x14ac:dyDescent="0.35">
      <c r="D8517" s="21">
        <f t="shared" si="1327"/>
        <v>39802.624999979358</v>
      </c>
      <c r="E8517" s="21" t="b">
        <f t="shared" si="1320"/>
        <v>0</v>
      </c>
      <c r="F8517" s="21" t="b">
        <f t="shared" si="1321"/>
        <v>0</v>
      </c>
      <c r="G8517" s="20">
        <f t="shared" si="1322"/>
        <v>1</v>
      </c>
      <c r="H8517" s="20">
        <f t="shared" si="1323"/>
        <v>24</v>
      </c>
      <c r="I8517" s="20">
        <f t="shared" si="1328"/>
        <v>16</v>
      </c>
      <c r="J8517" s="21">
        <f t="shared" si="1329"/>
        <v>39802</v>
      </c>
      <c r="K8517" s="21"/>
      <c r="L8517" s="21" t="str">
        <f t="shared" si="1324"/>
        <v>Saturday</v>
      </c>
      <c r="M8517" s="20">
        <f t="shared" si="1325"/>
        <v>12</v>
      </c>
      <c r="N8517" s="19">
        <v>5220</v>
      </c>
      <c r="O8517" s="4">
        <f>MATCH(N8517-1,'Supply Data'!$K$12:$K$17)+1</f>
        <v>5</v>
      </c>
      <c r="P8517">
        <f>INDEX('Supply Data'!$L$12:$L$17,'Demand Data'!O8517)</f>
        <v>75</v>
      </c>
      <c r="R8517" t="str">
        <f t="shared" si="1326"/>
        <v>20-Dec-08 Saturday 16</v>
      </c>
    </row>
    <row r="8518" spans="4:18" x14ac:dyDescent="0.35">
      <c r="D8518" s="21">
        <f t="shared" si="1327"/>
        <v>39802.666666646022</v>
      </c>
      <c r="E8518" s="21" t="b">
        <f t="shared" ref="E8518:E8581" si="1330">D8518=$D$2</f>
        <v>0</v>
      </c>
      <c r="F8518" s="21" t="b">
        <f t="shared" ref="F8518:F8581" si="1331">D8518=$E$2</f>
        <v>0</v>
      </c>
      <c r="G8518" s="20">
        <f t="shared" si="1322"/>
        <v>1</v>
      </c>
      <c r="H8518" s="20">
        <f t="shared" si="1323"/>
        <v>24</v>
      </c>
      <c r="I8518" s="20">
        <f t="shared" si="1328"/>
        <v>17</v>
      </c>
      <c r="J8518" s="21">
        <f t="shared" si="1329"/>
        <v>39802</v>
      </c>
      <c r="K8518" s="21"/>
      <c r="L8518" s="21" t="str">
        <f t="shared" si="1324"/>
        <v>Saturday</v>
      </c>
      <c r="M8518" s="20">
        <f t="shared" si="1325"/>
        <v>12</v>
      </c>
      <c r="N8518" s="19">
        <v>5076</v>
      </c>
      <c r="O8518" s="4">
        <f>MATCH(N8518-1,'Supply Data'!$K$12:$K$17)+1</f>
        <v>5</v>
      </c>
      <c r="P8518">
        <f>INDEX('Supply Data'!$L$12:$L$17,'Demand Data'!O8518)</f>
        <v>75</v>
      </c>
      <c r="R8518" t="str">
        <f t="shared" si="1326"/>
        <v>20-Dec-08 Saturday 17</v>
      </c>
    </row>
    <row r="8519" spans="4:18" x14ac:dyDescent="0.35">
      <c r="D8519" s="21">
        <f t="shared" si="1327"/>
        <v>39802.708333312687</v>
      </c>
      <c r="E8519" s="21" t="b">
        <f t="shared" si="1330"/>
        <v>0</v>
      </c>
      <c r="F8519" s="21" t="b">
        <f t="shared" si="1331"/>
        <v>0</v>
      </c>
      <c r="G8519" s="20">
        <f t="shared" ref="G8519:G8582" si="1332">IF(E8519,2,IF(F8519,3,1))</f>
        <v>1</v>
      </c>
      <c r="H8519" s="20">
        <f t="shared" ref="H8519:H8582" si="1333">CHOOSE(G8519,24,23,25)</f>
        <v>24</v>
      </c>
      <c r="I8519" s="20">
        <f t="shared" si="1328"/>
        <v>18</v>
      </c>
      <c r="J8519" s="21">
        <f t="shared" si="1329"/>
        <v>39802</v>
      </c>
      <c r="K8519" s="21"/>
      <c r="L8519" s="21" t="str">
        <f t="shared" ref="L8519:L8582" si="1334">TEXT(J8519,"ddddd")</f>
        <v>Saturday</v>
      </c>
      <c r="M8519" s="20">
        <f t="shared" ref="M8519:M8582" si="1335">MONTH(D8519)</f>
        <v>12</v>
      </c>
      <c r="N8519" s="19">
        <v>5932.5</v>
      </c>
      <c r="O8519" s="4">
        <f>MATCH(N8519-1,'Supply Data'!$K$12:$K$17)+1</f>
        <v>5</v>
      </c>
      <c r="P8519">
        <f>INDEX('Supply Data'!$L$12:$L$17,'Demand Data'!O8519)</f>
        <v>75</v>
      </c>
      <c r="R8519" t="str">
        <f t="shared" ref="R8519:R8582" si="1336">TEXT(D8519,"dd-mmm-yy ddddd")&amp;" "&amp;I8519</f>
        <v>20-Dec-08 Saturday 18</v>
      </c>
    </row>
    <row r="8520" spans="4:18" x14ac:dyDescent="0.35">
      <c r="D8520" s="21">
        <f t="shared" ref="D8520:D8583" si="1337">D8519+1/24</f>
        <v>39802.749999979351</v>
      </c>
      <c r="E8520" s="21" t="b">
        <f t="shared" si="1330"/>
        <v>0</v>
      </c>
      <c r="F8520" s="21" t="b">
        <f t="shared" si="1331"/>
        <v>0</v>
      </c>
      <c r="G8520" s="20">
        <f t="shared" si="1332"/>
        <v>1</v>
      </c>
      <c r="H8520" s="20">
        <f t="shared" si="1333"/>
        <v>24</v>
      </c>
      <c r="I8520" s="20">
        <f t="shared" ref="I8520:I8583" si="1338">IF(I8519&gt;=H8520,1,I8519+1)</f>
        <v>19</v>
      </c>
      <c r="J8520" s="21">
        <f t="shared" ref="J8520:J8583" si="1339">IF(I8520=1,J8519+1,J8519)</f>
        <v>39802</v>
      </c>
      <c r="K8520" s="21"/>
      <c r="L8520" s="21" t="str">
        <f t="shared" si="1334"/>
        <v>Saturday</v>
      </c>
      <c r="M8520" s="20">
        <f t="shared" si="1335"/>
        <v>12</v>
      </c>
      <c r="N8520" s="19">
        <v>5970</v>
      </c>
      <c r="O8520" s="4">
        <f>MATCH(N8520-1,'Supply Data'!$K$12:$K$17)+1</f>
        <v>5</v>
      </c>
      <c r="P8520">
        <f>INDEX('Supply Data'!$L$12:$L$17,'Demand Data'!O8520)</f>
        <v>75</v>
      </c>
      <c r="R8520" t="str">
        <f t="shared" si="1336"/>
        <v>20-Dec-08 Saturday 19</v>
      </c>
    </row>
    <row r="8521" spans="4:18" x14ac:dyDescent="0.35">
      <c r="D8521" s="21">
        <f t="shared" si="1337"/>
        <v>39802.791666646015</v>
      </c>
      <c r="E8521" s="21" t="b">
        <f t="shared" si="1330"/>
        <v>0</v>
      </c>
      <c r="F8521" s="21" t="b">
        <f t="shared" si="1331"/>
        <v>0</v>
      </c>
      <c r="G8521" s="20">
        <f t="shared" si="1332"/>
        <v>1</v>
      </c>
      <c r="H8521" s="20">
        <f t="shared" si="1333"/>
        <v>24</v>
      </c>
      <c r="I8521" s="20">
        <f t="shared" si="1338"/>
        <v>20</v>
      </c>
      <c r="J8521" s="21">
        <f t="shared" si="1339"/>
        <v>39802</v>
      </c>
      <c r="K8521" s="21"/>
      <c r="L8521" s="21" t="str">
        <f t="shared" si="1334"/>
        <v>Saturday</v>
      </c>
      <c r="M8521" s="20">
        <f t="shared" si="1335"/>
        <v>12</v>
      </c>
      <c r="N8521" s="19">
        <v>5749.5</v>
      </c>
      <c r="O8521" s="4">
        <f>MATCH(N8521-1,'Supply Data'!$K$12:$K$17)+1</f>
        <v>5</v>
      </c>
      <c r="P8521">
        <f>INDEX('Supply Data'!$L$12:$L$17,'Demand Data'!O8521)</f>
        <v>75</v>
      </c>
      <c r="R8521" t="str">
        <f t="shared" si="1336"/>
        <v>20-Dec-08 Saturday 20</v>
      </c>
    </row>
    <row r="8522" spans="4:18" x14ac:dyDescent="0.35">
      <c r="D8522" s="21">
        <f t="shared" si="1337"/>
        <v>39802.833333312679</v>
      </c>
      <c r="E8522" s="21" t="b">
        <f t="shared" si="1330"/>
        <v>0</v>
      </c>
      <c r="F8522" s="21" t="b">
        <f t="shared" si="1331"/>
        <v>0</v>
      </c>
      <c r="G8522" s="20">
        <f t="shared" si="1332"/>
        <v>1</v>
      </c>
      <c r="H8522" s="20">
        <f t="shared" si="1333"/>
        <v>24</v>
      </c>
      <c r="I8522" s="20">
        <f t="shared" si="1338"/>
        <v>21</v>
      </c>
      <c r="J8522" s="21">
        <f t="shared" si="1339"/>
        <v>39802</v>
      </c>
      <c r="K8522" s="21"/>
      <c r="L8522" s="21" t="str">
        <f t="shared" si="1334"/>
        <v>Saturday</v>
      </c>
      <c r="M8522" s="20">
        <f t="shared" si="1335"/>
        <v>12</v>
      </c>
      <c r="N8522" s="19">
        <v>5442</v>
      </c>
      <c r="O8522" s="4">
        <f>MATCH(N8522-1,'Supply Data'!$K$12:$K$17)+1</f>
        <v>5</v>
      </c>
      <c r="P8522">
        <f>INDEX('Supply Data'!$L$12:$L$17,'Demand Data'!O8522)</f>
        <v>75</v>
      </c>
      <c r="R8522" t="str">
        <f t="shared" si="1336"/>
        <v>20-Dec-08 Saturday 21</v>
      </c>
    </row>
    <row r="8523" spans="4:18" x14ac:dyDescent="0.35">
      <c r="D8523" s="21">
        <f t="shared" si="1337"/>
        <v>39802.874999979344</v>
      </c>
      <c r="E8523" s="21" t="b">
        <f t="shared" si="1330"/>
        <v>0</v>
      </c>
      <c r="F8523" s="21" t="b">
        <f t="shared" si="1331"/>
        <v>0</v>
      </c>
      <c r="G8523" s="20">
        <f t="shared" si="1332"/>
        <v>1</v>
      </c>
      <c r="H8523" s="20">
        <f t="shared" si="1333"/>
        <v>24</v>
      </c>
      <c r="I8523" s="20">
        <f t="shared" si="1338"/>
        <v>22</v>
      </c>
      <c r="J8523" s="21">
        <f t="shared" si="1339"/>
        <v>39802</v>
      </c>
      <c r="K8523" s="21"/>
      <c r="L8523" s="21" t="str">
        <f t="shared" si="1334"/>
        <v>Saturday</v>
      </c>
      <c r="M8523" s="20">
        <f t="shared" si="1335"/>
        <v>12</v>
      </c>
      <c r="N8523" s="19">
        <v>4944</v>
      </c>
      <c r="O8523" s="4">
        <f>MATCH(N8523-1,'Supply Data'!$K$12:$K$17)+1</f>
        <v>5</v>
      </c>
      <c r="P8523">
        <f>INDEX('Supply Data'!$L$12:$L$17,'Demand Data'!O8523)</f>
        <v>75</v>
      </c>
      <c r="R8523" t="str">
        <f t="shared" si="1336"/>
        <v>20-Dec-08 Saturday 22</v>
      </c>
    </row>
    <row r="8524" spans="4:18" x14ac:dyDescent="0.35">
      <c r="D8524" s="21">
        <f t="shared" si="1337"/>
        <v>39802.916666646008</v>
      </c>
      <c r="E8524" s="21" t="b">
        <f t="shared" si="1330"/>
        <v>0</v>
      </c>
      <c r="F8524" s="21" t="b">
        <f t="shared" si="1331"/>
        <v>0</v>
      </c>
      <c r="G8524" s="20">
        <f t="shared" si="1332"/>
        <v>1</v>
      </c>
      <c r="H8524" s="20">
        <f t="shared" si="1333"/>
        <v>24</v>
      </c>
      <c r="I8524" s="20">
        <f t="shared" si="1338"/>
        <v>23</v>
      </c>
      <c r="J8524" s="21">
        <f t="shared" si="1339"/>
        <v>39802</v>
      </c>
      <c r="K8524" s="21"/>
      <c r="L8524" s="21" t="str">
        <f t="shared" si="1334"/>
        <v>Saturday</v>
      </c>
      <c r="M8524" s="20">
        <f t="shared" si="1335"/>
        <v>12</v>
      </c>
      <c r="N8524" s="19">
        <v>4473</v>
      </c>
      <c r="O8524" s="4">
        <f>MATCH(N8524-1,'Supply Data'!$K$12:$K$17)+1</f>
        <v>4</v>
      </c>
      <c r="P8524">
        <f>INDEX('Supply Data'!$L$12:$L$17,'Demand Data'!O8524)</f>
        <v>50</v>
      </c>
      <c r="R8524" t="str">
        <f t="shared" si="1336"/>
        <v>20-Dec-08 Saturday 23</v>
      </c>
    </row>
    <row r="8525" spans="4:18" x14ac:dyDescent="0.35">
      <c r="D8525" s="21">
        <f t="shared" si="1337"/>
        <v>39802.958333312672</v>
      </c>
      <c r="E8525" s="21" t="b">
        <f t="shared" si="1330"/>
        <v>0</v>
      </c>
      <c r="F8525" s="21" t="b">
        <f t="shared" si="1331"/>
        <v>0</v>
      </c>
      <c r="G8525" s="20">
        <f t="shared" si="1332"/>
        <v>1</v>
      </c>
      <c r="H8525" s="20">
        <f t="shared" si="1333"/>
        <v>24</v>
      </c>
      <c r="I8525" s="20">
        <f t="shared" si="1338"/>
        <v>24</v>
      </c>
      <c r="J8525" s="21">
        <f t="shared" si="1339"/>
        <v>39802</v>
      </c>
      <c r="K8525" s="21"/>
      <c r="L8525" s="21" t="str">
        <f t="shared" si="1334"/>
        <v>Saturday</v>
      </c>
      <c r="M8525" s="20">
        <f t="shared" si="1335"/>
        <v>12</v>
      </c>
      <c r="N8525" s="19">
        <v>4053</v>
      </c>
      <c r="O8525" s="4">
        <f>MATCH(N8525-1,'Supply Data'!$K$12:$K$17)+1</f>
        <v>4</v>
      </c>
      <c r="P8525">
        <f>INDEX('Supply Data'!$L$12:$L$17,'Demand Data'!O8525)</f>
        <v>50</v>
      </c>
      <c r="R8525" t="str">
        <f t="shared" si="1336"/>
        <v>20-Dec-08 Saturday 24</v>
      </c>
    </row>
    <row r="8526" spans="4:18" x14ac:dyDescent="0.35">
      <c r="D8526" s="21">
        <f t="shared" si="1337"/>
        <v>39802.999999979336</v>
      </c>
      <c r="E8526" s="21" t="b">
        <f t="shared" si="1330"/>
        <v>0</v>
      </c>
      <c r="F8526" s="21" t="b">
        <f t="shared" si="1331"/>
        <v>0</v>
      </c>
      <c r="G8526" s="20">
        <f t="shared" si="1332"/>
        <v>1</v>
      </c>
      <c r="H8526" s="20">
        <f t="shared" si="1333"/>
        <v>24</v>
      </c>
      <c r="I8526" s="20">
        <f t="shared" si="1338"/>
        <v>1</v>
      </c>
      <c r="J8526" s="21">
        <f t="shared" si="1339"/>
        <v>39803</v>
      </c>
      <c r="K8526" s="21"/>
      <c r="L8526" s="21" t="str">
        <f t="shared" si="1334"/>
        <v>Sunday</v>
      </c>
      <c r="M8526" s="20">
        <f t="shared" si="1335"/>
        <v>12</v>
      </c>
      <c r="N8526" s="19">
        <v>3816</v>
      </c>
      <c r="O8526" s="4">
        <f>MATCH(N8526-1,'Supply Data'!$K$12:$K$17)+1</f>
        <v>4</v>
      </c>
      <c r="P8526">
        <f>INDEX('Supply Data'!$L$12:$L$17,'Demand Data'!O8526)</f>
        <v>50</v>
      </c>
      <c r="R8526" t="str">
        <f t="shared" si="1336"/>
        <v>21-Dec-08 Sunday 1</v>
      </c>
    </row>
    <row r="8527" spans="4:18" x14ac:dyDescent="0.35">
      <c r="D8527" s="21">
        <f t="shared" si="1337"/>
        <v>39803.041666646001</v>
      </c>
      <c r="E8527" s="21" t="b">
        <f t="shared" si="1330"/>
        <v>0</v>
      </c>
      <c r="F8527" s="21" t="b">
        <f t="shared" si="1331"/>
        <v>0</v>
      </c>
      <c r="G8527" s="20">
        <f t="shared" si="1332"/>
        <v>1</v>
      </c>
      <c r="H8527" s="20">
        <f t="shared" si="1333"/>
        <v>24</v>
      </c>
      <c r="I8527" s="20">
        <f t="shared" si="1338"/>
        <v>2</v>
      </c>
      <c r="J8527" s="21">
        <f t="shared" si="1339"/>
        <v>39803</v>
      </c>
      <c r="K8527" s="21"/>
      <c r="L8527" s="21" t="str">
        <f t="shared" si="1334"/>
        <v>Sunday</v>
      </c>
      <c r="M8527" s="20">
        <f t="shared" si="1335"/>
        <v>12</v>
      </c>
      <c r="N8527" s="19">
        <v>3775.5</v>
      </c>
      <c r="O8527" s="4">
        <f>MATCH(N8527-1,'Supply Data'!$K$12:$K$17)+1</f>
        <v>4</v>
      </c>
      <c r="P8527">
        <f>INDEX('Supply Data'!$L$12:$L$17,'Demand Data'!O8527)</f>
        <v>50</v>
      </c>
      <c r="R8527" t="str">
        <f t="shared" si="1336"/>
        <v>21-Dec-08 Sunday 2</v>
      </c>
    </row>
    <row r="8528" spans="4:18" x14ac:dyDescent="0.35">
      <c r="D8528" s="21">
        <f t="shared" si="1337"/>
        <v>39803.083333312665</v>
      </c>
      <c r="E8528" s="21" t="b">
        <f t="shared" si="1330"/>
        <v>0</v>
      </c>
      <c r="F8528" s="21" t="b">
        <f t="shared" si="1331"/>
        <v>0</v>
      </c>
      <c r="G8528" s="20">
        <f t="shared" si="1332"/>
        <v>1</v>
      </c>
      <c r="H8528" s="20">
        <f t="shared" si="1333"/>
        <v>24</v>
      </c>
      <c r="I8528" s="20">
        <f t="shared" si="1338"/>
        <v>3</v>
      </c>
      <c r="J8528" s="21">
        <f t="shared" si="1339"/>
        <v>39803</v>
      </c>
      <c r="K8528" s="21"/>
      <c r="L8528" s="21" t="str">
        <f t="shared" si="1334"/>
        <v>Sunday</v>
      </c>
      <c r="M8528" s="20">
        <f t="shared" si="1335"/>
        <v>12</v>
      </c>
      <c r="N8528" s="19">
        <v>3691.5</v>
      </c>
      <c r="O8528" s="4">
        <f>MATCH(N8528-1,'Supply Data'!$K$12:$K$17)+1</f>
        <v>4</v>
      </c>
      <c r="P8528">
        <f>INDEX('Supply Data'!$L$12:$L$17,'Demand Data'!O8528)</f>
        <v>50</v>
      </c>
      <c r="R8528" t="str">
        <f t="shared" si="1336"/>
        <v>21-Dec-08 Sunday 3</v>
      </c>
    </row>
    <row r="8529" spans="4:18" x14ac:dyDescent="0.35">
      <c r="D8529" s="21">
        <f t="shared" si="1337"/>
        <v>39803.124999979329</v>
      </c>
      <c r="E8529" s="21" t="b">
        <f t="shared" si="1330"/>
        <v>0</v>
      </c>
      <c r="F8529" s="21" t="b">
        <f t="shared" si="1331"/>
        <v>0</v>
      </c>
      <c r="G8529" s="20">
        <f t="shared" si="1332"/>
        <v>1</v>
      </c>
      <c r="H8529" s="20">
        <f t="shared" si="1333"/>
        <v>24</v>
      </c>
      <c r="I8529" s="20">
        <f t="shared" si="1338"/>
        <v>4</v>
      </c>
      <c r="J8529" s="21">
        <f t="shared" si="1339"/>
        <v>39803</v>
      </c>
      <c r="K8529" s="21"/>
      <c r="L8529" s="21" t="str">
        <f t="shared" si="1334"/>
        <v>Sunday</v>
      </c>
      <c r="M8529" s="20">
        <f t="shared" si="1335"/>
        <v>12</v>
      </c>
      <c r="N8529" s="19">
        <v>3702</v>
      </c>
      <c r="O8529" s="4">
        <f>MATCH(N8529-1,'Supply Data'!$K$12:$K$17)+1</f>
        <v>4</v>
      </c>
      <c r="P8529">
        <f>INDEX('Supply Data'!$L$12:$L$17,'Demand Data'!O8529)</f>
        <v>50</v>
      </c>
      <c r="R8529" t="str">
        <f t="shared" si="1336"/>
        <v>21-Dec-08 Sunday 4</v>
      </c>
    </row>
    <row r="8530" spans="4:18" x14ac:dyDescent="0.35">
      <c r="D8530" s="21">
        <f t="shared" si="1337"/>
        <v>39803.166666645993</v>
      </c>
      <c r="E8530" s="21" t="b">
        <f t="shared" si="1330"/>
        <v>0</v>
      </c>
      <c r="F8530" s="21" t="b">
        <f t="shared" si="1331"/>
        <v>0</v>
      </c>
      <c r="G8530" s="20">
        <f t="shared" si="1332"/>
        <v>1</v>
      </c>
      <c r="H8530" s="20">
        <f t="shared" si="1333"/>
        <v>24</v>
      </c>
      <c r="I8530" s="20">
        <f t="shared" si="1338"/>
        <v>5</v>
      </c>
      <c r="J8530" s="21">
        <f t="shared" si="1339"/>
        <v>39803</v>
      </c>
      <c r="K8530" s="21"/>
      <c r="L8530" s="21" t="str">
        <f t="shared" si="1334"/>
        <v>Sunday</v>
      </c>
      <c r="M8530" s="20">
        <f t="shared" si="1335"/>
        <v>12</v>
      </c>
      <c r="N8530" s="19">
        <v>3732</v>
      </c>
      <c r="O8530" s="4">
        <f>MATCH(N8530-1,'Supply Data'!$K$12:$K$17)+1</f>
        <v>4</v>
      </c>
      <c r="P8530">
        <f>INDEX('Supply Data'!$L$12:$L$17,'Demand Data'!O8530)</f>
        <v>50</v>
      </c>
      <c r="R8530" t="str">
        <f t="shared" si="1336"/>
        <v>21-Dec-08 Sunday 5</v>
      </c>
    </row>
    <row r="8531" spans="4:18" x14ac:dyDescent="0.35">
      <c r="D8531" s="21">
        <f t="shared" si="1337"/>
        <v>39803.208333312657</v>
      </c>
      <c r="E8531" s="21" t="b">
        <f t="shared" si="1330"/>
        <v>0</v>
      </c>
      <c r="F8531" s="21" t="b">
        <f t="shared" si="1331"/>
        <v>0</v>
      </c>
      <c r="G8531" s="20">
        <f t="shared" si="1332"/>
        <v>1</v>
      </c>
      <c r="H8531" s="20">
        <f t="shared" si="1333"/>
        <v>24</v>
      </c>
      <c r="I8531" s="20">
        <f t="shared" si="1338"/>
        <v>6</v>
      </c>
      <c r="J8531" s="21">
        <f t="shared" si="1339"/>
        <v>39803</v>
      </c>
      <c r="K8531" s="21"/>
      <c r="L8531" s="21" t="str">
        <f t="shared" si="1334"/>
        <v>Sunday</v>
      </c>
      <c r="M8531" s="20">
        <f t="shared" si="1335"/>
        <v>12</v>
      </c>
      <c r="N8531" s="19">
        <v>3807</v>
      </c>
      <c r="O8531" s="4">
        <f>MATCH(N8531-1,'Supply Data'!$K$12:$K$17)+1</f>
        <v>4</v>
      </c>
      <c r="P8531">
        <f>INDEX('Supply Data'!$L$12:$L$17,'Demand Data'!O8531)</f>
        <v>50</v>
      </c>
      <c r="R8531" t="str">
        <f t="shared" si="1336"/>
        <v>21-Dec-08 Sunday 6</v>
      </c>
    </row>
    <row r="8532" spans="4:18" x14ac:dyDescent="0.35">
      <c r="D8532" s="21">
        <f t="shared" si="1337"/>
        <v>39803.249999979322</v>
      </c>
      <c r="E8532" s="21" t="b">
        <f t="shared" si="1330"/>
        <v>0</v>
      </c>
      <c r="F8532" s="21" t="b">
        <f t="shared" si="1331"/>
        <v>0</v>
      </c>
      <c r="G8532" s="20">
        <f t="shared" si="1332"/>
        <v>1</v>
      </c>
      <c r="H8532" s="20">
        <f t="shared" si="1333"/>
        <v>24</v>
      </c>
      <c r="I8532" s="20">
        <f t="shared" si="1338"/>
        <v>7</v>
      </c>
      <c r="J8532" s="21">
        <f t="shared" si="1339"/>
        <v>39803</v>
      </c>
      <c r="K8532" s="21"/>
      <c r="L8532" s="21" t="str">
        <f t="shared" si="1334"/>
        <v>Sunday</v>
      </c>
      <c r="M8532" s="20">
        <f t="shared" si="1335"/>
        <v>12</v>
      </c>
      <c r="N8532" s="19">
        <v>3690</v>
      </c>
      <c r="O8532" s="4">
        <f>MATCH(N8532-1,'Supply Data'!$K$12:$K$17)+1</f>
        <v>4</v>
      </c>
      <c r="P8532">
        <f>INDEX('Supply Data'!$L$12:$L$17,'Demand Data'!O8532)</f>
        <v>50</v>
      </c>
      <c r="R8532" t="str">
        <f t="shared" si="1336"/>
        <v>21-Dec-08 Sunday 7</v>
      </c>
    </row>
    <row r="8533" spans="4:18" x14ac:dyDescent="0.35">
      <c r="D8533" s="21">
        <f t="shared" si="1337"/>
        <v>39803.291666645986</v>
      </c>
      <c r="E8533" s="21" t="b">
        <f t="shared" si="1330"/>
        <v>0</v>
      </c>
      <c r="F8533" s="21" t="b">
        <f t="shared" si="1331"/>
        <v>0</v>
      </c>
      <c r="G8533" s="20">
        <f t="shared" si="1332"/>
        <v>1</v>
      </c>
      <c r="H8533" s="20">
        <f t="shared" si="1333"/>
        <v>24</v>
      </c>
      <c r="I8533" s="20">
        <f t="shared" si="1338"/>
        <v>8</v>
      </c>
      <c r="J8533" s="21">
        <f t="shared" si="1339"/>
        <v>39803</v>
      </c>
      <c r="K8533" s="21"/>
      <c r="L8533" s="21" t="str">
        <f t="shared" si="1334"/>
        <v>Sunday</v>
      </c>
      <c r="M8533" s="20">
        <f t="shared" si="1335"/>
        <v>12</v>
      </c>
      <c r="N8533" s="19">
        <v>3981</v>
      </c>
      <c r="O8533" s="4">
        <f>MATCH(N8533-1,'Supply Data'!$K$12:$K$17)+1</f>
        <v>4</v>
      </c>
      <c r="P8533">
        <f>INDEX('Supply Data'!$L$12:$L$17,'Demand Data'!O8533)</f>
        <v>50</v>
      </c>
      <c r="R8533" t="str">
        <f t="shared" si="1336"/>
        <v>21-Dec-08 Sunday 8</v>
      </c>
    </row>
    <row r="8534" spans="4:18" x14ac:dyDescent="0.35">
      <c r="D8534" s="21">
        <f t="shared" si="1337"/>
        <v>39803.33333331265</v>
      </c>
      <c r="E8534" s="21" t="b">
        <f t="shared" si="1330"/>
        <v>0</v>
      </c>
      <c r="F8534" s="21" t="b">
        <f t="shared" si="1331"/>
        <v>0</v>
      </c>
      <c r="G8534" s="20">
        <f t="shared" si="1332"/>
        <v>1</v>
      </c>
      <c r="H8534" s="20">
        <f t="shared" si="1333"/>
        <v>24</v>
      </c>
      <c r="I8534" s="20">
        <f t="shared" si="1338"/>
        <v>9</v>
      </c>
      <c r="J8534" s="21">
        <f t="shared" si="1339"/>
        <v>39803</v>
      </c>
      <c r="K8534" s="21"/>
      <c r="L8534" s="21" t="str">
        <f t="shared" si="1334"/>
        <v>Sunday</v>
      </c>
      <c r="M8534" s="20">
        <f t="shared" si="1335"/>
        <v>12</v>
      </c>
      <c r="N8534" s="19">
        <v>4470</v>
      </c>
      <c r="O8534" s="4">
        <f>MATCH(N8534-1,'Supply Data'!$K$12:$K$17)+1</f>
        <v>4</v>
      </c>
      <c r="P8534">
        <f>INDEX('Supply Data'!$L$12:$L$17,'Demand Data'!O8534)</f>
        <v>50</v>
      </c>
      <c r="R8534" t="str">
        <f t="shared" si="1336"/>
        <v>21-Dec-08 Sunday 9</v>
      </c>
    </row>
    <row r="8535" spans="4:18" x14ac:dyDescent="0.35">
      <c r="D8535" s="21">
        <f t="shared" si="1337"/>
        <v>39803.374999979314</v>
      </c>
      <c r="E8535" s="21" t="b">
        <f t="shared" si="1330"/>
        <v>0</v>
      </c>
      <c r="F8535" s="21" t="b">
        <f t="shared" si="1331"/>
        <v>0</v>
      </c>
      <c r="G8535" s="20">
        <f t="shared" si="1332"/>
        <v>1</v>
      </c>
      <c r="H8535" s="20">
        <f t="shared" si="1333"/>
        <v>24</v>
      </c>
      <c r="I8535" s="20">
        <f t="shared" si="1338"/>
        <v>10</v>
      </c>
      <c r="J8535" s="21">
        <f t="shared" si="1339"/>
        <v>39803</v>
      </c>
      <c r="K8535" s="21"/>
      <c r="L8535" s="21" t="str">
        <f t="shared" si="1334"/>
        <v>Sunday</v>
      </c>
      <c r="M8535" s="20">
        <f t="shared" si="1335"/>
        <v>12</v>
      </c>
      <c r="N8535" s="19">
        <v>4660.5</v>
      </c>
      <c r="O8535" s="4">
        <f>MATCH(N8535-1,'Supply Data'!$K$12:$K$17)+1</f>
        <v>4</v>
      </c>
      <c r="P8535">
        <f>INDEX('Supply Data'!$L$12:$L$17,'Demand Data'!O8535)</f>
        <v>50</v>
      </c>
      <c r="R8535" t="str">
        <f t="shared" si="1336"/>
        <v>21-Dec-08 Sunday 10</v>
      </c>
    </row>
    <row r="8536" spans="4:18" x14ac:dyDescent="0.35">
      <c r="D8536" s="21">
        <f t="shared" si="1337"/>
        <v>39803.416666645979</v>
      </c>
      <c r="E8536" s="21" t="b">
        <f t="shared" si="1330"/>
        <v>0</v>
      </c>
      <c r="F8536" s="21" t="b">
        <f t="shared" si="1331"/>
        <v>0</v>
      </c>
      <c r="G8536" s="20">
        <f t="shared" si="1332"/>
        <v>1</v>
      </c>
      <c r="H8536" s="20">
        <f t="shared" si="1333"/>
        <v>24</v>
      </c>
      <c r="I8536" s="20">
        <f t="shared" si="1338"/>
        <v>11</v>
      </c>
      <c r="J8536" s="21">
        <f t="shared" si="1339"/>
        <v>39803</v>
      </c>
      <c r="K8536" s="21"/>
      <c r="L8536" s="21" t="str">
        <f t="shared" si="1334"/>
        <v>Sunday</v>
      </c>
      <c r="M8536" s="20">
        <f t="shared" si="1335"/>
        <v>12</v>
      </c>
      <c r="N8536" s="19">
        <v>4845</v>
      </c>
      <c r="O8536" s="4">
        <f>MATCH(N8536-1,'Supply Data'!$K$12:$K$17)+1</f>
        <v>5</v>
      </c>
      <c r="P8536">
        <f>INDEX('Supply Data'!$L$12:$L$17,'Demand Data'!O8536)</f>
        <v>75</v>
      </c>
      <c r="R8536" t="str">
        <f t="shared" si="1336"/>
        <v>21-Dec-08 Sunday 11</v>
      </c>
    </row>
    <row r="8537" spans="4:18" x14ac:dyDescent="0.35">
      <c r="D8537" s="21">
        <f t="shared" si="1337"/>
        <v>39803.458333312643</v>
      </c>
      <c r="E8537" s="21" t="b">
        <f t="shared" si="1330"/>
        <v>0</v>
      </c>
      <c r="F8537" s="21" t="b">
        <f t="shared" si="1331"/>
        <v>0</v>
      </c>
      <c r="G8537" s="20">
        <f t="shared" si="1332"/>
        <v>1</v>
      </c>
      <c r="H8537" s="20">
        <f t="shared" si="1333"/>
        <v>24</v>
      </c>
      <c r="I8537" s="20">
        <f t="shared" si="1338"/>
        <v>12</v>
      </c>
      <c r="J8537" s="21">
        <f t="shared" si="1339"/>
        <v>39803</v>
      </c>
      <c r="K8537" s="21"/>
      <c r="L8537" s="21" t="str">
        <f t="shared" si="1334"/>
        <v>Sunday</v>
      </c>
      <c r="M8537" s="20">
        <f t="shared" si="1335"/>
        <v>12</v>
      </c>
      <c r="N8537" s="19">
        <v>4656</v>
      </c>
      <c r="O8537" s="4">
        <f>MATCH(N8537-1,'Supply Data'!$K$12:$K$17)+1</f>
        <v>4</v>
      </c>
      <c r="P8537">
        <f>INDEX('Supply Data'!$L$12:$L$17,'Demand Data'!O8537)</f>
        <v>50</v>
      </c>
      <c r="R8537" t="str">
        <f t="shared" si="1336"/>
        <v>21-Dec-08 Sunday 12</v>
      </c>
    </row>
    <row r="8538" spans="4:18" x14ac:dyDescent="0.35">
      <c r="D8538" s="21">
        <f t="shared" si="1337"/>
        <v>39803.499999979307</v>
      </c>
      <c r="E8538" s="21" t="b">
        <f t="shared" si="1330"/>
        <v>0</v>
      </c>
      <c r="F8538" s="21" t="b">
        <f t="shared" si="1331"/>
        <v>0</v>
      </c>
      <c r="G8538" s="20">
        <f t="shared" si="1332"/>
        <v>1</v>
      </c>
      <c r="H8538" s="20">
        <f t="shared" si="1333"/>
        <v>24</v>
      </c>
      <c r="I8538" s="20">
        <f t="shared" si="1338"/>
        <v>13</v>
      </c>
      <c r="J8538" s="21">
        <f t="shared" si="1339"/>
        <v>39803</v>
      </c>
      <c r="K8538" s="21"/>
      <c r="L8538" s="21" t="str">
        <f t="shared" si="1334"/>
        <v>Sunday</v>
      </c>
      <c r="M8538" s="20">
        <f t="shared" si="1335"/>
        <v>12</v>
      </c>
      <c r="N8538" s="19">
        <v>4629</v>
      </c>
      <c r="O8538" s="4">
        <f>MATCH(N8538-1,'Supply Data'!$K$12:$K$17)+1</f>
        <v>4</v>
      </c>
      <c r="P8538">
        <f>INDEX('Supply Data'!$L$12:$L$17,'Demand Data'!O8538)</f>
        <v>50</v>
      </c>
      <c r="R8538" t="str">
        <f t="shared" si="1336"/>
        <v>21-Dec-08 Sunday 13</v>
      </c>
    </row>
    <row r="8539" spans="4:18" x14ac:dyDescent="0.35">
      <c r="D8539" s="21">
        <f t="shared" si="1337"/>
        <v>39803.541666645971</v>
      </c>
      <c r="E8539" s="21" t="b">
        <f t="shared" si="1330"/>
        <v>0</v>
      </c>
      <c r="F8539" s="21" t="b">
        <f t="shared" si="1331"/>
        <v>0</v>
      </c>
      <c r="G8539" s="20">
        <f t="shared" si="1332"/>
        <v>1</v>
      </c>
      <c r="H8539" s="20">
        <f t="shared" si="1333"/>
        <v>24</v>
      </c>
      <c r="I8539" s="20">
        <f t="shared" si="1338"/>
        <v>14</v>
      </c>
      <c r="J8539" s="21">
        <f t="shared" si="1339"/>
        <v>39803</v>
      </c>
      <c r="K8539" s="21"/>
      <c r="L8539" s="21" t="str">
        <f t="shared" si="1334"/>
        <v>Sunday</v>
      </c>
      <c r="M8539" s="20">
        <f t="shared" si="1335"/>
        <v>12</v>
      </c>
      <c r="N8539" s="19">
        <v>4650</v>
      </c>
      <c r="O8539" s="4">
        <f>MATCH(N8539-1,'Supply Data'!$K$12:$K$17)+1</f>
        <v>4</v>
      </c>
      <c r="P8539">
        <f>INDEX('Supply Data'!$L$12:$L$17,'Demand Data'!O8539)</f>
        <v>50</v>
      </c>
      <c r="R8539" t="str">
        <f t="shared" si="1336"/>
        <v>21-Dec-08 Sunday 14</v>
      </c>
    </row>
    <row r="8540" spans="4:18" x14ac:dyDescent="0.35">
      <c r="D8540" s="21">
        <f t="shared" si="1337"/>
        <v>39803.583333312636</v>
      </c>
      <c r="E8540" s="21" t="b">
        <f t="shared" si="1330"/>
        <v>0</v>
      </c>
      <c r="F8540" s="21" t="b">
        <f t="shared" si="1331"/>
        <v>0</v>
      </c>
      <c r="G8540" s="20">
        <f t="shared" si="1332"/>
        <v>1</v>
      </c>
      <c r="H8540" s="20">
        <f t="shared" si="1333"/>
        <v>24</v>
      </c>
      <c r="I8540" s="20">
        <f t="shared" si="1338"/>
        <v>15</v>
      </c>
      <c r="J8540" s="21">
        <f t="shared" si="1339"/>
        <v>39803</v>
      </c>
      <c r="K8540" s="21"/>
      <c r="L8540" s="21" t="str">
        <f t="shared" si="1334"/>
        <v>Sunday</v>
      </c>
      <c r="M8540" s="20">
        <f t="shared" si="1335"/>
        <v>12</v>
      </c>
      <c r="N8540" s="19">
        <v>4507.5</v>
      </c>
      <c r="O8540" s="4">
        <f>MATCH(N8540-1,'Supply Data'!$K$12:$K$17)+1</f>
        <v>4</v>
      </c>
      <c r="P8540">
        <f>INDEX('Supply Data'!$L$12:$L$17,'Demand Data'!O8540)</f>
        <v>50</v>
      </c>
      <c r="R8540" t="str">
        <f t="shared" si="1336"/>
        <v>21-Dec-08 Sunday 15</v>
      </c>
    </row>
    <row r="8541" spans="4:18" x14ac:dyDescent="0.35">
      <c r="D8541" s="21">
        <f t="shared" si="1337"/>
        <v>39803.6249999793</v>
      </c>
      <c r="E8541" s="21" t="b">
        <f t="shared" si="1330"/>
        <v>0</v>
      </c>
      <c r="F8541" s="21" t="b">
        <f t="shared" si="1331"/>
        <v>0</v>
      </c>
      <c r="G8541" s="20">
        <f t="shared" si="1332"/>
        <v>1</v>
      </c>
      <c r="H8541" s="20">
        <f t="shared" si="1333"/>
        <v>24</v>
      </c>
      <c r="I8541" s="20">
        <f t="shared" si="1338"/>
        <v>16</v>
      </c>
      <c r="J8541" s="21">
        <f t="shared" si="1339"/>
        <v>39803</v>
      </c>
      <c r="K8541" s="21"/>
      <c r="L8541" s="21" t="str">
        <f t="shared" si="1334"/>
        <v>Sunday</v>
      </c>
      <c r="M8541" s="20">
        <f t="shared" si="1335"/>
        <v>12</v>
      </c>
      <c r="N8541" s="19">
        <v>4398</v>
      </c>
      <c r="O8541" s="4">
        <f>MATCH(N8541-1,'Supply Data'!$K$12:$K$17)+1</f>
        <v>4</v>
      </c>
      <c r="P8541">
        <f>INDEX('Supply Data'!$L$12:$L$17,'Demand Data'!O8541)</f>
        <v>50</v>
      </c>
      <c r="R8541" t="str">
        <f t="shared" si="1336"/>
        <v>21-Dec-08 Sunday 16</v>
      </c>
    </row>
    <row r="8542" spans="4:18" x14ac:dyDescent="0.35">
      <c r="D8542" s="21">
        <f t="shared" si="1337"/>
        <v>39803.666666645964</v>
      </c>
      <c r="E8542" s="21" t="b">
        <f t="shared" si="1330"/>
        <v>0</v>
      </c>
      <c r="F8542" s="21" t="b">
        <f t="shared" si="1331"/>
        <v>0</v>
      </c>
      <c r="G8542" s="20">
        <f t="shared" si="1332"/>
        <v>1</v>
      </c>
      <c r="H8542" s="20">
        <f t="shared" si="1333"/>
        <v>24</v>
      </c>
      <c r="I8542" s="20">
        <f t="shared" si="1338"/>
        <v>17</v>
      </c>
      <c r="J8542" s="21">
        <f t="shared" si="1339"/>
        <v>39803</v>
      </c>
      <c r="K8542" s="21"/>
      <c r="L8542" s="21" t="str">
        <f t="shared" si="1334"/>
        <v>Sunday</v>
      </c>
      <c r="M8542" s="20">
        <f t="shared" si="1335"/>
        <v>12</v>
      </c>
      <c r="N8542" s="19">
        <v>4422</v>
      </c>
      <c r="O8542" s="4">
        <f>MATCH(N8542-1,'Supply Data'!$K$12:$K$17)+1</f>
        <v>4</v>
      </c>
      <c r="P8542">
        <f>INDEX('Supply Data'!$L$12:$L$17,'Demand Data'!O8542)</f>
        <v>50</v>
      </c>
      <c r="R8542" t="str">
        <f t="shared" si="1336"/>
        <v>21-Dec-08 Sunday 17</v>
      </c>
    </row>
    <row r="8543" spans="4:18" x14ac:dyDescent="0.35">
      <c r="D8543" s="21">
        <f t="shared" si="1337"/>
        <v>39803.708333312628</v>
      </c>
      <c r="E8543" s="21" t="b">
        <f t="shared" si="1330"/>
        <v>0</v>
      </c>
      <c r="F8543" s="21" t="b">
        <f t="shared" si="1331"/>
        <v>0</v>
      </c>
      <c r="G8543" s="20">
        <f t="shared" si="1332"/>
        <v>1</v>
      </c>
      <c r="H8543" s="20">
        <f t="shared" si="1333"/>
        <v>24</v>
      </c>
      <c r="I8543" s="20">
        <f t="shared" si="1338"/>
        <v>18</v>
      </c>
      <c r="J8543" s="21">
        <f t="shared" si="1339"/>
        <v>39803</v>
      </c>
      <c r="K8543" s="21"/>
      <c r="L8543" s="21" t="str">
        <f t="shared" si="1334"/>
        <v>Sunday</v>
      </c>
      <c r="M8543" s="20">
        <f t="shared" si="1335"/>
        <v>12</v>
      </c>
      <c r="N8543" s="19">
        <v>5311.5</v>
      </c>
      <c r="O8543" s="4">
        <f>MATCH(N8543-1,'Supply Data'!$K$12:$K$17)+1</f>
        <v>5</v>
      </c>
      <c r="P8543">
        <f>INDEX('Supply Data'!$L$12:$L$17,'Demand Data'!O8543)</f>
        <v>75</v>
      </c>
      <c r="R8543" t="str">
        <f t="shared" si="1336"/>
        <v>21-Dec-08 Sunday 18</v>
      </c>
    </row>
    <row r="8544" spans="4:18" x14ac:dyDescent="0.35">
      <c r="D8544" s="21">
        <f t="shared" si="1337"/>
        <v>39803.749999979293</v>
      </c>
      <c r="E8544" s="21" t="b">
        <f t="shared" si="1330"/>
        <v>0</v>
      </c>
      <c r="F8544" s="21" t="b">
        <f t="shared" si="1331"/>
        <v>0</v>
      </c>
      <c r="G8544" s="20">
        <f t="shared" si="1332"/>
        <v>1</v>
      </c>
      <c r="H8544" s="20">
        <f t="shared" si="1333"/>
        <v>24</v>
      </c>
      <c r="I8544" s="20">
        <f t="shared" si="1338"/>
        <v>19</v>
      </c>
      <c r="J8544" s="21">
        <f t="shared" si="1339"/>
        <v>39803</v>
      </c>
      <c r="K8544" s="21"/>
      <c r="L8544" s="21" t="str">
        <f t="shared" si="1334"/>
        <v>Sunday</v>
      </c>
      <c r="M8544" s="20">
        <f t="shared" si="1335"/>
        <v>12</v>
      </c>
      <c r="N8544" s="19">
        <v>5379</v>
      </c>
      <c r="O8544" s="4">
        <f>MATCH(N8544-1,'Supply Data'!$K$12:$K$17)+1</f>
        <v>5</v>
      </c>
      <c r="P8544">
        <f>INDEX('Supply Data'!$L$12:$L$17,'Demand Data'!O8544)</f>
        <v>75</v>
      </c>
      <c r="R8544" t="str">
        <f t="shared" si="1336"/>
        <v>21-Dec-08 Sunday 19</v>
      </c>
    </row>
    <row r="8545" spans="4:18" x14ac:dyDescent="0.35">
      <c r="D8545" s="21">
        <f t="shared" si="1337"/>
        <v>39803.791666645957</v>
      </c>
      <c r="E8545" s="21" t="b">
        <f t="shared" si="1330"/>
        <v>0</v>
      </c>
      <c r="F8545" s="21" t="b">
        <f t="shared" si="1331"/>
        <v>0</v>
      </c>
      <c r="G8545" s="20">
        <f t="shared" si="1332"/>
        <v>1</v>
      </c>
      <c r="H8545" s="20">
        <f t="shared" si="1333"/>
        <v>24</v>
      </c>
      <c r="I8545" s="20">
        <f t="shared" si="1338"/>
        <v>20</v>
      </c>
      <c r="J8545" s="21">
        <f t="shared" si="1339"/>
        <v>39803</v>
      </c>
      <c r="K8545" s="21"/>
      <c r="L8545" s="21" t="str">
        <f t="shared" si="1334"/>
        <v>Sunday</v>
      </c>
      <c r="M8545" s="20">
        <f t="shared" si="1335"/>
        <v>12</v>
      </c>
      <c r="N8545" s="19">
        <v>5211</v>
      </c>
      <c r="O8545" s="4">
        <f>MATCH(N8545-1,'Supply Data'!$K$12:$K$17)+1</f>
        <v>5</v>
      </c>
      <c r="P8545">
        <f>INDEX('Supply Data'!$L$12:$L$17,'Demand Data'!O8545)</f>
        <v>75</v>
      </c>
      <c r="R8545" t="str">
        <f t="shared" si="1336"/>
        <v>21-Dec-08 Sunday 20</v>
      </c>
    </row>
    <row r="8546" spans="4:18" x14ac:dyDescent="0.35">
      <c r="D8546" s="21">
        <f t="shared" si="1337"/>
        <v>39803.833333312621</v>
      </c>
      <c r="E8546" s="21" t="b">
        <f t="shared" si="1330"/>
        <v>0</v>
      </c>
      <c r="F8546" s="21" t="b">
        <f t="shared" si="1331"/>
        <v>0</v>
      </c>
      <c r="G8546" s="20">
        <f t="shared" si="1332"/>
        <v>1</v>
      </c>
      <c r="H8546" s="20">
        <f t="shared" si="1333"/>
        <v>24</v>
      </c>
      <c r="I8546" s="20">
        <f t="shared" si="1338"/>
        <v>21</v>
      </c>
      <c r="J8546" s="21">
        <f t="shared" si="1339"/>
        <v>39803</v>
      </c>
      <c r="K8546" s="21"/>
      <c r="L8546" s="21" t="str">
        <f t="shared" si="1334"/>
        <v>Sunday</v>
      </c>
      <c r="M8546" s="20">
        <f t="shared" si="1335"/>
        <v>12</v>
      </c>
      <c r="N8546" s="19">
        <v>5022</v>
      </c>
      <c r="O8546" s="4">
        <f>MATCH(N8546-1,'Supply Data'!$K$12:$K$17)+1</f>
        <v>5</v>
      </c>
      <c r="P8546">
        <f>INDEX('Supply Data'!$L$12:$L$17,'Demand Data'!O8546)</f>
        <v>75</v>
      </c>
      <c r="R8546" t="str">
        <f t="shared" si="1336"/>
        <v>21-Dec-08 Sunday 21</v>
      </c>
    </row>
    <row r="8547" spans="4:18" x14ac:dyDescent="0.35">
      <c r="D8547" s="21">
        <f t="shared" si="1337"/>
        <v>39803.874999979285</v>
      </c>
      <c r="E8547" s="21" t="b">
        <f t="shared" si="1330"/>
        <v>0</v>
      </c>
      <c r="F8547" s="21" t="b">
        <f t="shared" si="1331"/>
        <v>0</v>
      </c>
      <c r="G8547" s="20">
        <f t="shared" si="1332"/>
        <v>1</v>
      </c>
      <c r="H8547" s="20">
        <f t="shared" si="1333"/>
        <v>24</v>
      </c>
      <c r="I8547" s="20">
        <f t="shared" si="1338"/>
        <v>22</v>
      </c>
      <c r="J8547" s="21">
        <f t="shared" si="1339"/>
        <v>39803</v>
      </c>
      <c r="K8547" s="21"/>
      <c r="L8547" s="21" t="str">
        <f t="shared" si="1334"/>
        <v>Sunday</v>
      </c>
      <c r="M8547" s="20">
        <f t="shared" si="1335"/>
        <v>12</v>
      </c>
      <c r="N8547" s="19">
        <v>4683</v>
      </c>
      <c r="O8547" s="4">
        <f>MATCH(N8547-1,'Supply Data'!$K$12:$K$17)+1</f>
        <v>4</v>
      </c>
      <c r="P8547">
        <f>INDEX('Supply Data'!$L$12:$L$17,'Demand Data'!O8547)</f>
        <v>50</v>
      </c>
      <c r="R8547" t="str">
        <f t="shared" si="1336"/>
        <v>21-Dec-08 Sunday 22</v>
      </c>
    </row>
    <row r="8548" spans="4:18" x14ac:dyDescent="0.35">
      <c r="D8548" s="21">
        <f t="shared" si="1337"/>
        <v>39803.91666664595</v>
      </c>
      <c r="E8548" s="21" t="b">
        <f t="shared" si="1330"/>
        <v>0</v>
      </c>
      <c r="F8548" s="21" t="b">
        <f t="shared" si="1331"/>
        <v>0</v>
      </c>
      <c r="G8548" s="20">
        <f t="shared" si="1332"/>
        <v>1</v>
      </c>
      <c r="H8548" s="20">
        <f t="shared" si="1333"/>
        <v>24</v>
      </c>
      <c r="I8548" s="20">
        <f t="shared" si="1338"/>
        <v>23</v>
      </c>
      <c r="J8548" s="21">
        <f t="shared" si="1339"/>
        <v>39803</v>
      </c>
      <c r="K8548" s="21"/>
      <c r="L8548" s="21" t="str">
        <f t="shared" si="1334"/>
        <v>Sunday</v>
      </c>
      <c r="M8548" s="20">
        <f t="shared" si="1335"/>
        <v>12</v>
      </c>
      <c r="N8548" s="19">
        <v>4173</v>
      </c>
      <c r="O8548" s="4">
        <f>MATCH(N8548-1,'Supply Data'!$K$12:$K$17)+1</f>
        <v>4</v>
      </c>
      <c r="P8548">
        <f>INDEX('Supply Data'!$L$12:$L$17,'Demand Data'!O8548)</f>
        <v>50</v>
      </c>
      <c r="R8548" t="str">
        <f t="shared" si="1336"/>
        <v>21-Dec-08 Sunday 23</v>
      </c>
    </row>
    <row r="8549" spans="4:18" x14ac:dyDescent="0.35">
      <c r="D8549" s="21">
        <f t="shared" si="1337"/>
        <v>39803.958333312614</v>
      </c>
      <c r="E8549" s="21" t="b">
        <f t="shared" si="1330"/>
        <v>0</v>
      </c>
      <c r="F8549" s="21" t="b">
        <f t="shared" si="1331"/>
        <v>0</v>
      </c>
      <c r="G8549" s="20">
        <f t="shared" si="1332"/>
        <v>1</v>
      </c>
      <c r="H8549" s="20">
        <f t="shared" si="1333"/>
        <v>24</v>
      </c>
      <c r="I8549" s="20">
        <f t="shared" si="1338"/>
        <v>24</v>
      </c>
      <c r="J8549" s="21">
        <f t="shared" si="1339"/>
        <v>39803</v>
      </c>
      <c r="K8549" s="21"/>
      <c r="L8549" s="21" t="str">
        <f t="shared" si="1334"/>
        <v>Sunday</v>
      </c>
      <c r="M8549" s="20">
        <f t="shared" si="1335"/>
        <v>12</v>
      </c>
      <c r="N8549" s="19">
        <v>3870</v>
      </c>
      <c r="O8549" s="4">
        <f>MATCH(N8549-1,'Supply Data'!$K$12:$K$17)+1</f>
        <v>4</v>
      </c>
      <c r="P8549">
        <f>INDEX('Supply Data'!$L$12:$L$17,'Demand Data'!O8549)</f>
        <v>50</v>
      </c>
      <c r="R8549" t="str">
        <f t="shared" si="1336"/>
        <v>21-Dec-08 Sunday 24</v>
      </c>
    </row>
    <row r="8550" spans="4:18" x14ac:dyDescent="0.35">
      <c r="D8550" s="21">
        <f t="shared" si="1337"/>
        <v>39803.999999979278</v>
      </c>
      <c r="E8550" s="21" t="b">
        <f t="shared" si="1330"/>
        <v>0</v>
      </c>
      <c r="F8550" s="21" t="b">
        <f t="shared" si="1331"/>
        <v>0</v>
      </c>
      <c r="G8550" s="20">
        <f t="shared" si="1332"/>
        <v>1</v>
      </c>
      <c r="H8550" s="20">
        <f t="shared" si="1333"/>
        <v>24</v>
      </c>
      <c r="I8550" s="20">
        <f t="shared" si="1338"/>
        <v>1</v>
      </c>
      <c r="J8550" s="21">
        <f t="shared" si="1339"/>
        <v>39804</v>
      </c>
      <c r="K8550" s="21"/>
      <c r="L8550" s="21" t="str">
        <f t="shared" si="1334"/>
        <v>Monday</v>
      </c>
      <c r="M8550" s="20">
        <f t="shared" si="1335"/>
        <v>12</v>
      </c>
      <c r="N8550" s="19">
        <v>3673.5</v>
      </c>
      <c r="O8550" s="4">
        <f>MATCH(N8550-1,'Supply Data'!$K$12:$K$17)+1</f>
        <v>4</v>
      </c>
      <c r="P8550">
        <f>INDEX('Supply Data'!$L$12:$L$17,'Demand Data'!O8550)</f>
        <v>50</v>
      </c>
      <c r="R8550" t="str">
        <f t="shared" si="1336"/>
        <v>22-Dec-08 Monday 1</v>
      </c>
    </row>
    <row r="8551" spans="4:18" x14ac:dyDescent="0.35">
      <c r="D8551" s="21">
        <f t="shared" si="1337"/>
        <v>39804.041666645942</v>
      </c>
      <c r="E8551" s="21" t="b">
        <f t="shared" si="1330"/>
        <v>0</v>
      </c>
      <c r="F8551" s="21" t="b">
        <f t="shared" si="1331"/>
        <v>0</v>
      </c>
      <c r="G8551" s="20">
        <f t="shared" si="1332"/>
        <v>1</v>
      </c>
      <c r="H8551" s="20">
        <f t="shared" si="1333"/>
        <v>24</v>
      </c>
      <c r="I8551" s="20">
        <f t="shared" si="1338"/>
        <v>2</v>
      </c>
      <c r="J8551" s="21">
        <f t="shared" si="1339"/>
        <v>39804</v>
      </c>
      <c r="K8551" s="21"/>
      <c r="L8551" s="21" t="str">
        <f t="shared" si="1334"/>
        <v>Monday</v>
      </c>
      <c r="M8551" s="20">
        <f t="shared" si="1335"/>
        <v>12</v>
      </c>
      <c r="N8551" s="19">
        <v>3594</v>
      </c>
      <c r="O8551" s="4">
        <f>MATCH(N8551-1,'Supply Data'!$K$12:$K$17)+1</f>
        <v>3</v>
      </c>
      <c r="P8551">
        <f>INDEX('Supply Data'!$L$12:$L$17,'Demand Data'!O8551)</f>
        <v>23</v>
      </c>
      <c r="R8551" t="str">
        <f t="shared" si="1336"/>
        <v>22-Dec-08 Monday 2</v>
      </c>
    </row>
    <row r="8552" spans="4:18" x14ac:dyDescent="0.35">
      <c r="D8552" s="21">
        <f t="shared" si="1337"/>
        <v>39804.083333312607</v>
      </c>
      <c r="E8552" s="21" t="b">
        <f t="shared" si="1330"/>
        <v>0</v>
      </c>
      <c r="F8552" s="21" t="b">
        <f t="shared" si="1331"/>
        <v>0</v>
      </c>
      <c r="G8552" s="20">
        <f t="shared" si="1332"/>
        <v>1</v>
      </c>
      <c r="H8552" s="20">
        <f t="shared" si="1333"/>
        <v>24</v>
      </c>
      <c r="I8552" s="20">
        <f t="shared" si="1338"/>
        <v>3</v>
      </c>
      <c r="J8552" s="21">
        <f t="shared" si="1339"/>
        <v>39804</v>
      </c>
      <c r="K8552" s="21"/>
      <c r="L8552" s="21" t="str">
        <f t="shared" si="1334"/>
        <v>Monday</v>
      </c>
      <c r="M8552" s="20">
        <f t="shared" si="1335"/>
        <v>12</v>
      </c>
      <c r="N8552" s="19">
        <v>3565.5</v>
      </c>
      <c r="O8552" s="4">
        <f>MATCH(N8552-1,'Supply Data'!$K$12:$K$17)+1</f>
        <v>3</v>
      </c>
      <c r="P8552">
        <f>INDEX('Supply Data'!$L$12:$L$17,'Demand Data'!O8552)</f>
        <v>23</v>
      </c>
      <c r="R8552" t="str">
        <f t="shared" si="1336"/>
        <v>22-Dec-08 Monday 3</v>
      </c>
    </row>
    <row r="8553" spans="4:18" x14ac:dyDescent="0.35">
      <c r="D8553" s="21">
        <f t="shared" si="1337"/>
        <v>39804.124999979271</v>
      </c>
      <c r="E8553" s="21" t="b">
        <f t="shared" si="1330"/>
        <v>0</v>
      </c>
      <c r="F8553" s="21" t="b">
        <f t="shared" si="1331"/>
        <v>0</v>
      </c>
      <c r="G8553" s="20">
        <f t="shared" si="1332"/>
        <v>1</v>
      </c>
      <c r="H8553" s="20">
        <f t="shared" si="1333"/>
        <v>24</v>
      </c>
      <c r="I8553" s="20">
        <f t="shared" si="1338"/>
        <v>4</v>
      </c>
      <c r="J8553" s="21">
        <f t="shared" si="1339"/>
        <v>39804</v>
      </c>
      <c r="K8553" s="21"/>
      <c r="L8553" s="21" t="str">
        <f t="shared" si="1334"/>
        <v>Monday</v>
      </c>
      <c r="M8553" s="20">
        <f t="shared" si="1335"/>
        <v>12</v>
      </c>
      <c r="N8553" s="19">
        <v>3529.5</v>
      </c>
      <c r="O8553" s="4">
        <f>MATCH(N8553-1,'Supply Data'!$K$12:$K$17)+1</f>
        <v>3</v>
      </c>
      <c r="P8553">
        <f>INDEX('Supply Data'!$L$12:$L$17,'Demand Data'!O8553)</f>
        <v>23</v>
      </c>
      <c r="R8553" t="str">
        <f t="shared" si="1336"/>
        <v>22-Dec-08 Monday 4</v>
      </c>
    </row>
    <row r="8554" spans="4:18" x14ac:dyDescent="0.35">
      <c r="D8554" s="21">
        <f t="shared" si="1337"/>
        <v>39804.166666645935</v>
      </c>
      <c r="E8554" s="21" t="b">
        <f t="shared" si="1330"/>
        <v>0</v>
      </c>
      <c r="F8554" s="21" t="b">
        <f t="shared" si="1331"/>
        <v>0</v>
      </c>
      <c r="G8554" s="20">
        <f t="shared" si="1332"/>
        <v>1</v>
      </c>
      <c r="H8554" s="20">
        <f t="shared" si="1333"/>
        <v>24</v>
      </c>
      <c r="I8554" s="20">
        <f t="shared" si="1338"/>
        <v>5</v>
      </c>
      <c r="J8554" s="21">
        <f t="shared" si="1339"/>
        <v>39804</v>
      </c>
      <c r="K8554" s="21"/>
      <c r="L8554" s="21" t="str">
        <f t="shared" si="1334"/>
        <v>Monday</v>
      </c>
      <c r="M8554" s="20">
        <f t="shared" si="1335"/>
        <v>12</v>
      </c>
      <c r="N8554" s="19">
        <v>3559.5</v>
      </c>
      <c r="O8554" s="4">
        <f>MATCH(N8554-1,'Supply Data'!$K$12:$K$17)+1</f>
        <v>3</v>
      </c>
      <c r="P8554">
        <f>INDEX('Supply Data'!$L$12:$L$17,'Demand Data'!O8554)</f>
        <v>23</v>
      </c>
      <c r="R8554" t="str">
        <f t="shared" si="1336"/>
        <v>22-Dec-08 Monday 5</v>
      </c>
    </row>
    <row r="8555" spans="4:18" x14ac:dyDescent="0.35">
      <c r="D8555" s="21">
        <f t="shared" si="1337"/>
        <v>39804.208333312599</v>
      </c>
      <c r="E8555" s="21" t="b">
        <f t="shared" si="1330"/>
        <v>0</v>
      </c>
      <c r="F8555" s="21" t="b">
        <f t="shared" si="1331"/>
        <v>0</v>
      </c>
      <c r="G8555" s="20">
        <f t="shared" si="1332"/>
        <v>1</v>
      </c>
      <c r="H8555" s="20">
        <f t="shared" si="1333"/>
        <v>24</v>
      </c>
      <c r="I8555" s="20">
        <f t="shared" si="1338"/>
        <v>6</v>
      </c>
      <c r="J8555" s="21">
        <f t="shared" si="1339"/>
        <v>39804</v>
      </c>
      <c r="K8555" s="21"/>
      <c r="L8555" s="21" t="str">
        <f t="shared" si="1334"/>
        <v>Monday</v>
      </c>
      <c r="M8555" s="20">
        <f t="shared" si="1335"/>
        <v>12</v>
      </c>
      <c r="N8555" s="19">
        <v>3609</v>
      </c>
      <c r="O8555" s="4">
        <f>MATCH(N8555-1,'Supply Data'!$K$12:$K$17)+1</f>
        <v>4</v>
      </c>
      <c r="P8555">
        <f>INDEX('Supply Data'!$L$12:$L$17,'Demand Data'!O8555)</f>
        <v>50</v>
      </c>
      <c r="R8555" t="str">
        <f t="shared" si="1336"/>
        <v>22-Dec-08 Monday 6</v>
      </c>
    </row>
    <row r="8556" spans="4:18" x14ac:dyDescent="0.35">
      <c r="D8556" s="21">
        <f t="shared" si="1337"/>
        <v>39804.249999979264</v>
      </c>
      <c r="E8556" s="21" t="b">
        <f t="shared" si="1330"/>
        <v>0</v>
      </c>
      <c r="F8556" s="21" t="b">
        <f t="shared" si="1331"/>
        <v>0</v>
      </c>
      <c r="G8556" s="20">
        <f t="shared" si="1332"/>
        <v>1</v>
      </c>
      <c r="H8556" s="20">
        <f t="shared" si="1333"/>
        <v>24</v>
      </c>
      <c r="I8556" s="20">
        <f t="shared" si="1338"/>
        <v>7</v>
      </c>
      <c r="J8556" s="21">
        <f t="shared" si="1339"/>
        <v>39804</v>
      </c>
      <c r="K8556" s="21"/>
      <c r="L8556" s="21" t="str">
        <f t="shared" si="1334"/>
        <v>Monday</v>
      </c>
      <c r="M8556" s="20">
        <f t="shared" si="1335"/>
        <v>12</v>
      </c>
      <c r="N8556" s="19">
        <v>3388.5</v>
      </c>
      <c r="O8556" s="4">
        <f>MATCH(N8556-1,'Supply Data'!$K$12:$K$17)+1</f>
        <v>3</v>
      </c>
      <c r="P8556">
        <f>INDEX('Supply Data'!$L$12:$L$17,'Demand Data'!O8556)</f>
        <v>23</v>
      </c>
      <c r="R8556" t="str">
        <f t="shared" si="1336"/>
        <v>22-Dec-08 Monday 7</v>
      </c>
    </row>
    <row r="8557" spans="4:18" x14ac:dyDescent="0.35">
      <c r="D8557" s="21">
        <f t="shared" si="1337"/>
        <v>39804.291666645928</v>
      </c>
      <c r="E8557" s="21" t="b">
        <f t="shared" si="1330"/>
        <v>0</v>
      </c>
      <c r="F8557" s="21" t="b">
        <f t="shared" si="1331"/>
        <v>0</v>
      </c>
      <c r="G8557" s="20">
        <f t="shared" si="1332"/>
        <v>1</v>
      </c>
      <c r="H8557" s="20">
        <f t="shared" si="1333"/>
        <v>24</v>
      </c>
      <c r="I8557" s="20">
        <f t="shared" si="1338"/>
        <v>8</v>
      </c>
      <c r="J8557" s="21">
        <f t="shared" si="1339"/>
        <v>39804</v>
      </c>
      <c r="K8557" s="21"/>
      <c r="L8557" s="21" t="str">
        <f t="shared" si="1334"/>
        <v>Monday</v>
      </c>
      <c r="M8557" s="20">
        <f t="shared" si="1335"/>
        <v>12</v>
      </c>
      <c r="N8557" s="19">
        <v>3448.5</v>
      </c>
      <c r="O8557" s="4">
        <f>MATCH(N8557-1,'Supply Data'!$K$12:$K$17)+1</f>
        <v>3</v>
      </c>
      <c r="P8557">
        <f>INDEX('Supply Data'!$L$12:$L$17,'Demand Data'!O8557)</f>
        <v>23</v>
      </c>
      <c r="R8557" t="str">
        <f t="shared" si="1336"/>
        <v>22-Dec-08 Monday 8</v>
      </c>
    </row>
    <row r="8558" spans="4:18" x14ac:dyDescent="0.35">
      <c r="D8558" s="21">
        <f t="shared" si="1337"/>
        <v>39804.333333312592</v>
      </c>
      <c r="E8558" s="21" t="b">
        <f t="shared" si="1330"/>
        <v>0</v>
      </c>
      <c r="F8558" s="21" t="b">
        <f t="shared" si="1331"/>
        <v>0</v>
      </c>
      <c r="G8558" s="20">
        <f t="shared" si="1332"/>
        <v>1</v>
      </c>
      <c r="H8558" s="20">
        <f t="shared" si="1333"/>
        <v>24</v>
      </c>
      <c r="I8558" s="20">
        <f t="shared" si="1338"/>
        <v>9</v>
      </c>
      <c r="J8558" s="21">
        <f t="shared" si="1339"/>
        <v>39804</v>
      </c>
      <c r="K8558" s="21"/>
      <c r="L8558" s="21" t="str">
        <f t="shared" si="1334"/>
        <v>Monday</v>
      </c>
      <c r="M8558" s="20">
        <f t="shared" si="1335"/>
        <v>12</v>
      </c>
      <c r="N8558" s="19">
        <v>3589.5</v>
      </c>
      <c r="O8558" s="4">
        <f>MATCH(N8558-1,'Supply Data'!$K$12:$K$17)+1</f>
        <v>3</v>
      </c>
      <c r="P8558">
        <f>INDEX('Supply Data'!$L$12:$L$17,'Demand Data'!O8558)</f>
        <v>23</v>
      </c>
      <c r="R8558" t="str">
        <f t="shared" si="1336"/>
        <v>22-Dec-08 Monday 9</v>
      </c>
    </row>
    <row r="8559" spans="4:18" x14ac:dyDescent="0.35">
      <c r="D8559" s="21">
        <f t="shared" si="1337"/>
        <v>39804.374999979256</v>
      </c>
      <c r="E8559" s="21" t="b">
        <f t="shared" si="1330"/>
        <v>0</v>
      </c>
      <c r="F8559" s="21" t="b">
        <f t="shared" si="1331"/>
        <v>0</v>
      </c>
      <c r="G8559" s="20">
        <f t="shared" si="1332"/>
        <v>1</v>
      </c>
      <c r="H8559" s="20">
        <f t="shared" si="1333"/>
        <v>24</v>
      </c>
      <c r="I8559" s="20">
        <f t="shared" si="1338"/>
        <v>10</v>
      </c>
      <c r="J8559" s="21">
        <f t="shared" si="1339"/>
        <v>39804</v>
      </c>
      <c r="K8559" s="21"/>
      <c r="L8559" s="21" t="str">
        <f t="shared" si="1334"/>
        <v>Monday</v>
      </c>
      <c r="M8559" s="20">
        <f t="shared" si="1335"/>
        <v>12</v>
      </c>
      <c r="N8559" s="19">
        <v>3795</v>
      </c>
      <c r="O8559" s="4">
        <f>MATCH(N8559-1,'Supply Data'!$K$12:$K$17)+1</f>
        <v>4</v>
      </c>
      <c r="P8559">
        <f>INDEX('Supply Data'!$L$12:$L$17,'Demand Data'!O8559)</f>
        <v>50</v>
      </c>
      <c r="R8559" t="str">
        <f t="shared" si="1336"/>
        <v>22-Dec-08 Monday 10</v>
      </c>
    </row>
    <row r="8560" spans="4:18" x14ac:dyDescent="0.35">
      <c r="D8560" s="21">
        <f t="shared" si="1337"/>
        <v>39804.41666664592</v>
      </c>
      <c r="E8560" s="21" t="b">
        <f t="shared" si="1330"/>
        <v>0</v>
      </c>
      <c r="F8560" s="21" t="b">
        <f t="shared" si="1331"/>
        <v>0</v>
      </c>
      <c r="G8560" s="20">
        <f t="shared" si="1332"/>
        <v>1</v>
      </c>
      <c r="H8560" s="20">
        <f t="shared" si="1333"/>
        <v>24</v>
      </c>
      <c r="I8560" s="20">
        <f t="shared" si="1338"/>
        <v>11</v>
      </c>
      <c r="J8560" s="21">
        <f t="shared" si="1339"/>
        <v>39804</v>
      </c>
      <c r="K8560" s="21"/>
      <c r="L8560" s="21" t="str">
        <f t="shared" si="1334"/>
        <v>Monday</v>
      </c>
      <c r="M8560" s="20">
        <f t="shared" si="1335"/>
        <v>12</v>
      </c>
      <c r="N8560" s="19">
        <v>3922.5</v>
      </c>
      <c r="O8560" s="4">
        <f>MATCH(N8560-1,'Supply Data'!$K$12:$K$17)+1</f>
        <v>4</v>
      </c>
      <c r="P8560">
        <f>INDEX('Supply Data'!$L$12:$L$17,'Demand Data'!O8560)</f>
        <v>50</v>
      </c>
      <c r="R8560" t="str">
        <f t="shared" si="1336"/>
        <v>22-Dec-08 Monday 11</v>
      </c>
    </row>
    <row r="8561" spans="4:18" x14ac:dyDescent="0.35">
      <c r="D8561" s="21">
        <f t="shared" si="1337"/>
        <v>39804.458333312585</v>
      </c>
      <c r="E8561" s="21" t="b">
        <f t="shared" si="1330"/>
        <v>0</v>
      </c>
      <c r="F8561" s="21" t="b">
        <f t="shared" si="1331"/>
        <v>0</v>
      </c>
      <c r="G8561" s="20">
        <f t="shared" si="1332"/>
        <v>1</v>
      </c>
      <c r="H8561" s="20">
        <f t="shared" si="1333"/>
        <v>24</v>
      </c>
      <c r="I8561" s="20">
        <f t="shared" si="1338"/>
        <v>12</v>
      </c>
      <c r="J8561" s="21">
        <f t="shared" si="1339"/>
        <v>39804</v>
      </c>
      <c r="K8561" s="21"/>
      <c r="L8561" s="21" t="str">
        <f t="shared" si="1334"/>
        <v>Monday</v>
      </c>
      <c r="M8561" s="20">
        <f t="shared" si="1335"/>
        <v>12</v>
      </c>
      <c r="N8561" s="19">
        <v>3841.5</v>
      </c>
      <c r="O8561" s="4">
        <f>MATCH(N8561-1,'Supply Data'!$K$12:$K$17)+1</f>
        <v>4</v>
      </c>
      <c r="P8561">
        <f>INDEX('Supply Data'!$L$12:$L$17,'Demand Data'!O8561)</f>
        <v>50</v>
      </c>
      <c r="R8561" t="str">
        <f t="shared" si="1336"/>
        <v>22-Dec-08 Monday 12</v>
      </c>
    </row>
    <row r="8562" spans="4:18" x14ac:dyDescent="0.35">
      <c r="D8562" s="21">
        <f t="shared" si="1337"/>
        <v>39804.499999979249</v>
      </c>
      <c r="E8562" s="21" t="b">
        <f t="shared" si="1330"/>
        <v>0</v>
      </c>
      <c r="F8562" s="21" t="b">
        <f t="shared" si="1331"/>
        <v>0</v>
      </c>
      <c r="G8562" s="20">
        <f t="shared" si="1332"/>
        <v>1</v>
      </c>
      <c r="H8562" s="20">
        <f t="shared" si="1333"/>
        <v>24</v>
      </c>
      <c r="I8562" s="20">
        <f t="shared" si="1338"/>
        <v>13</v>
      </c>
      <c r="J8562" s="21">
        <f t="shared" si="1339"/>
        <v>39804</v>
      </c>
      <c r="K8562" s="21"/>
      <c r="L8562" s="21" t="str">
        <f t="shared" si="1334"/>
        <v>Monday</v>
      </c>
      <c r="M8562" s="20">
        <f t="shared" si="1335"/>
        <v>12</v>
      </c>
      <c r="N8562" s="19">
        <v>3804</v>
      </c>
      <c r="O8562" s="4">
        <f>MATCH(N8562-1,'Supply Data'!$K$12:$K$17)+1</f>
        <v>4</v>
      </c>
      <c r="P8562">
        <f>INDEX('Supply Data'!$L$12:$L$17,'Demand Data'!O8562)</f>
        <v>50</v>
      </c>
      <c r="R8562" t="str">
        <f t="shared" si="1336"/>
        <v>22-Dec-08 Monday 13</v>
      </c>
    </row>
    <row r="8563" spans="4:18" x14ac:dyDescent="0.35">
      <c r="D8563" s="21">
        <f t="shared" si="1337"/>
        <v>39804.541666645913</v>
      </c>
      <c r="E8563" s="21" t="b">
        <f t="shared" si="1330"/>
        <v>0</v>
      </c>
      <c r="F8563" s="21" t="b">
        <f t="shared" si="1331"/>
        <v>0</v>
      </c>
      <c r="G8563" s="20">
        <f t="shared" si="1332"/>
        <v>1</v>
      </c>
      <c r="H8563" s="20">
        <f t="shared" si="1333"/>
        <v>24</v>
      </c>
      <c r="I8563" s="20">
        <f t="shared" si="1338"/>
        <v>14</v>
      </c>
      <c r="J8563" s="21">
        <f t="shared" si="1339"/>
        <v>39804</v>
      </c>
      <c r="K8563" s="21"/>
      <c r="L8563" s="21" t="str">
        <f t="shared" si="1334"/>
        <v>Monday</v>
      </c>
      <c r="M8563" s="20">
        <f t="shared" si="1335"/>
        <v>12</v>
      </c>
      <c r="N8563" s="19">
        <v>3768</v>
      </c>
      <c r="O8563" s="4">
        <f>MATCH(N8563-1,'Supply Data'!$K$12:$K$17)+1</f>
        <v>4</v>
      </c>
      <c r="P8563">
        <f>INDEX('Supply Data'!$L$12:$L$17,'Demand Data'!O8563)</f>
        <v>50</v>
      </c>
      <c r="R8563" t="str">
        <f t="shared" si="1336"/>
        <v>22-Dec-08 Monday 14</v>
      </c>
    </row>
    <row r="8564" spans="4:18" x14ac:dyDescent="0.35">
      <c r="D8564" s="21">
        <f t="shared" si="1337"/>
        <v>39804.583333312577</v>
      </c>
      <c r="E8564" s="21" t="b">
        <f t="shared" si="1330"/>
        <v>0</v>
      </c>
      <c r="F8564" s="21" t="b">
        <f t="shared" si="1331"/>
        <v>0</v>
      </c>
      <c r="G8564" s="20">
        <f t="shared" si="1332"/>
        <v>1</v>
      </c>
      <c r="H8564" s="20">
        <f t="shared" si="1333"/>
        <v>24</v>
      </c>
      <c r="I8564" s="20">
        <f t="shared" si="1338"/>
        <v>15</v>
      </c>
      <c r="J8564" s="21">
        <f t="shared" si="1339"/>
        <v>39804</v>
      </c>
      <c r="K8564" s="21"/>
      <c r="L8564" s="21" t="str">
        <f t="shared" si="1334"/>
        <v>Monday</v>
      </c>
      <c r="M8564" s="20">
        <f t="shared" si="1335"/>
        <v>12</v>
      </c>
      <c r="N8564" s="19">
        <v>3691.5</v>
      </c>
      <c r="O8564" s="4">
        <f>MATCH(N8564-1,'Supply Data'!$K$12:$K$17)+1</f>
        <v>4</v>
      </c>
      <c r="P8564">
        <f>INDEX('Supply Data'!$L$12:$L$17,'Demand Data'!O8564)</f>
        <v>50</v>
      </c>
      <c r="R8564" t="str">
        <f t="shared" si="1336"/>
        <v>22-Dec-08 Monday 15</v>
      </c>
    </row>
    <row r="8565" spans="4:18" x14ac:dyDescent="0.35">
      <c r="D8565" s="21">
        <f t="shared" si="1337"/>
        <v>39804.624999979242</v>
      </c>
      <c r="E8565" s="21" t="b">
        <f t="shared" si="1330"/>
        <v>0</v>
      </c>
      <c r="F8565" s="21" t="b">
        <f t="shared" si="1331"/>
        <v>0</v>
      </c>
      <c r="G8565" s="20">
        <f t="shared" si="1332"/>
        <v>1</v>
      </c>
      <c r="H8565" s="20">
        <f t="shared" si="1333"/>
        <v>24</v>
      </c>
      <c r="I8565" s="20">
        <f t="shared" si="1338"/>
        <v>16</v>
      </c>
      <c r="J8565" s="21">
        <f t="shared" si="1339"/>
        <v>39804</v>
      </c>
      <c r="K8565" s="21"/>
      <c r="L8565" s="21" t="str">
        <f t="shared" si="1334"/>
        <v>Monday</v>
      </c>
      <c r="M8565" s="20">
        <f t="shared" si="1335"/>
        <v>12</v>
      </c>
      <c r="N8565" s="19">
        <v>3622.5</v>
      </c>
      <c r="O8565" s="4">
        <f>MATCH(N8565-1,'Supply Data'!$K$12:$K$17)+1</f>
        <v>4</v>
      </c>
      <c r="P8565">
        <f>INDEX('Supply Data'!$L$12:$L$17,'Demand Data'!O8565)</f>
        <v>50</v>
      </c>
      <c r="R8565" t="str">
        <f t="shared" si="1336"/>
        <v>22-Dec-08 Monday 16</v>
      </c>
    </row>
    <row r="8566" spans="4:18" x14ac:dyDescent="0.35">
      <c r="D8566" s="21">
        <f t="shared" si="1337"/>
        <v>39804.666666645906</v>
      </c>
      <c r="E8566" s="21" t="b">
        <f t="shared" si="1330"/>
        <v>0</v>
      </c>
      <c r="F8566" s="21" t="b">
        <f t="shared" si="1331"/>
        <v>0</v>
      </c>
      <c r="G8566" s="20">
        <f t="shared" si="1332"/>
        <v>1</v>
      </c>
      <c r="H8566" s="20">
        <f t="shared" si="1333"/>
        <v>24</v>
      </c>
      <c r="I8566" s="20">
        <f t="shared" si="1338"/>
        <v>17</v>
      </c>
      <c r="J8566" s="21">
        <f t="shared" si="1339"/>
        <v>39804</v>
      </c>
      <c r="K8566" s="21"/>
      <c r="L8566" s="21" t="str">
        <f t="shared" si="1334"/>
        <v>Monday</v>
      </c>
      <c r="M8566" s="20">
        <f t="shared" si="1335"/>
        <v>12</v>
      </c>
      <c r="N8566" s="19">
        <v>3693</v>
      </c>
      <c r="O8566" s="4">
        <f>MATCH(N8566-1,'Supply Data'!$K$12:$K$17)+1</f>
        <v>4</v>
      </c>
      <c r="P8566">
        <f>INDEX('Supply Data'!$L$12:$L$17,'Demand Data'!O8566)</f>
        <v>50</v>
      </c>
      <c r="R8566" t="str">
        <f t="shared" si="1336"/>
        <v>22-Dec-08 Monday 17</v>
      </c>
    </row>
    <row r="8567" spans="4:18" x14ac:dyDescent="0.35">
      <c r="D8567" s="21">
        <f t="shared" si="1337"/>
        <v>39804.70833331257</v>
      </c>
      <c r="E8567" s="21" t="b">
        <f t="shared" si="1330"/>
        <v>0</v>
      </c>
      <c r="F8567" s="21" t="b">
        <f t="shared" si="1331"/>
        <v>0</v>
      </c>
      <c r="G8567" s="20">
        <f t="shared" si="1332"/>
        <v>1</v>
      </c>
      <c r="H8567" s="20">
        <f t="shared" si="1333"/>
        <v>24</v>
      </c>
      <c r="I8567" s="20">
        <f t="shared" si="1338"/>
        <v>18</v>
      </c>
      <c r="J8567" s="21">
        <f t="shared" si="1339"/>
        <v>39804</v>
      </c>
      <c r="K8567" s="21"/>
      <c r="L8567" s="21" t="str">
        <f t="shared" si="1334"/>
        <v>Monday</v>
      </c>
      <c r="M8567" s="20">
        <f t="shared" si="1335"/>
        <v>12</v>
      </c>
      <c r="N8567" s="19">
        <v>4767</v>
      </c>
      <c r="O8567" s="4">
        <f>MATCH(N8567-1,'Supply Data'!$K$12:$K$17)+1</f>
        <v>4</v>
      </c>
      <c r="P8567">
        <f>INDEX('Supply Data'!$L$12:$L$17,'Demand Data'!O8567)</f>
        <v>50</v>
      </c>
      <c r="R8567" t="str">
        <f t="shared" si="1336"/>
        <v>22-Dec-08 Monday 18</v>
      </c>
    </row>
    <row r="8568" spans="4:18" x14ac:dyDescent="0.35">
      <c r="D8568" s="21">
        <f t="shared" si="1337"/>
        <v>39804.749999979234</v>
      </c>
      <c r="E8568" s="21" t="b">
        <f t="shared" si="1330"/>
        <v>0</v>
      </c>
      <c r="F8568" s="21" t="b">
        <f t="shared" si="1331"/>
        <v>0</v>
      </c>
      <c r="G8568" s="20">
        <f t="shared" si="1332"/>
        <v>1</v>
      </c>
      <c r="H8568" s="20">
        <f t="shared" si="1333"/>
        <v>24</v>
      </c>
      <c r="I8568" s="20">
        <f t="shared" si="1338"/>
        <v>19</v>
      </c>
      <c r="J8568" s="21">
        <f t="shared" si="1339"/>
        <v>39804</v>
      </c>
      <c r="K8568" s="21"/>
      <c r="L8568" s="21" t="str">
        <f t="shared" si="1334"/>
        <v>Monday</v>
      </c>
      <c r="M8568" s="20">
        <f t="shared" si="1335"/>
        <v>12</v>
      </c>
      <c r="N8568" s="19">
        <v>4935</v>
      </c>
      <c r="O8568" s="4">
        <f>MATCH(N8568-1,'Supply Data'!$K$12:$K$17)+1</f>
        <v>5</v>
      </c>
      <c r="P8568">
        <f>INDEX('Supply Data'!$L$12:$L$17,'Demand Data'!O8568)</f>
        <v>75</v>
      </c>
      <c r="R8568" t="str">
        <f t="shared" si="1336"/>
        <v>22-Dec-08 Monday 19</v>
      </c>
    </row>
    <row r="8569" spans="4:18" x14ac:dyDescent="0.35">
      <c r="D8569" s="21">
        <f t="shared" si="1337"/>
        <v>39804.791666645899</v>
      </c>
      <c r="E8569" s="21" t="b">
        <f t="shared" si="1330"/>
        <v>0</v>
      </c>
      <c r="F8569" s="21" t="b">
        <f t="shared" si="1331"/>
        <v>0</v>
      </c>
      <c r="G8569" s="20">
        <f t="shared" si="1332"/>
        <v>1</v>
      </c>
      <c r="H8569" s="20">
        <f t="shared" si="1333"/>
        <v>24</v>
      </c>
      <c r="I8569" s="20">
        <f t="shared" si="1338"/>
        <v>20</v>
      </c>
      <c r="J8569" s="21">
        <f t="shared" si="1339"/>
        <v>39804</v>
      </c>
      <c r="K8569" s="21"/>
      <c r="L8569" s="21" t="str">
        <f t="shared" si="1334"/>
        <v>Monday</v>
      </c>
      <c r="M8569" s="20">
        <f t="shared" si="1335"/>
        <v>12</v>
      </c>
      <c r="N8569" s="19">
        <v>4894.5</v>
      </c>
      <c r="O8569" s="4">
        <f>MATCH(N8569-1,'Supply Data'!$K$12:$K$17)+1</f>
        <v>5</v>
      </c>
      <c r="P8569">
        <f>INDEX('Supply Data'!$L$12:$L$17,'Demand Data'!O8569)</f>
        <v>75</v>
      </c>
      <c r="R8569" t="str">
        <f t="shared" si="1336"/>
        <v>22-Dec-08 Monday 20</v>
      </c>
    </row>
    <row r="8570" spans="4:18" x14ac:dyDescent="0.35">
      <c r="D8570" s="21">
        <f t="shared" si="1337"/>
        <v>39804.833333312563</v>
      </c>
      <c r="E8570" s="21" t="b">
        <f t="shared" si="1330"/>
        <v>0</v>
      </c>
      <c r="F8570" s="21" t="b">
        <f t="shared" si="1331"/>
        <v>0</v>
      </c>
      <c r="G8570" s="20">
        <f t="shared" si="1332"/>
        <v>1</v>
      </c>
      <c r="H8570" s="20">
        <f t="shared" si="1333"/>
        <v>24</v>
      </c>
      <c r="I8570" s="20">
        <f t="shared" si="1338"/>
        <v>21</v>
      </c>
      <c r="J8570" s="21">
        <f t="shared" si="1339"/>
        <v>39804</v>
      </c>
      <c r="K8570" s="21"/>
      <c r="L8570" s="21" t="str">
        <f t="shared" si="1334"/>
        <v>Monday</v>
      </c>
      <c r="M8570" s="20">
        <f t="shared" si="1335"/>
        <v>12</v>
      </c>
      <c r="N8570" s="19">
        <v>4689</v>
      </c>
      <c r="O8570" s="4">
        <f>MATCH(N8570-1,'Supply Data'!$K$12:$K$17)+1</f>
        <v>4</v>
      </c>
      <c r="P8570">
        <f>INDEX('Supply Data'!$L$12:$L$17,'Demand Data'!O8570)</f>
        <v>50</v>
      </c>
      <c r="R8570" t="str">
        <f t="shared" si="1336"/>
        <v>22-Dec-08 Monday 21</v>
      </c>
    </row>
    <row r="8571" spans="4:18" x14ac:dyDescent="0.35">
      <c r="D8571" s="21">
        <f t="shared" si="1337"/>
        <v>39804.874999979227</v>
      </c>
      <c r="E8571" s="21" t="b">
        <f t="shared" si="1330"/>
        <v>0</v>
      </c>
      <c r="F8571" s="21" t="b">
        <f t="shared" si="1331"/>
        <v>0</v>
      </c>
      <c r="G8571" s="20">
        <f t="shared" si="1332"/>
        <v>1</v>
      </c>
      <c r="H8571" s="20">
        <f t="shared" si="1333"/>
        <v>24</v>
      </c>
      <c r="I8571" s="20">
        <f t="shared" si="1338"/>
        <v>22</v>
      </c>
      <c r="J8571" s="21">
        <f t="shared" si="1339"/>
        <v>39804</v>
      </c>
      <c r="K8571" s="21"/>
      <c r="L8571" s="21" t="str">
        <f t="shared" si="1334"/>
        <v>Monday</v>
      </c>
      <c r="M8571" s="20">
        <f t="shared" si="1335"/>
        <v>12</v>
      </c>
      <c r="N8571" s="19">
        <v>4288.5</v>
      </c>
      <c r="O8571" s="4">
        <f>MATCH(N8571-1,'Supply Data'!$K$12:$K$17)+1</f>
        <v>4</v>
      </c>
      <c r="P8571">
        <f>INDEX('Supply Data'!$L$12:$L$17,'Demand Data'!O8571)</f>
        <v>50</v>
      </c>
      <c r="R8571" t="str">
        <f t="shared" si="1336"/>
        <v>22-Dec-08 Monday 22</v>
      </c>
    </row>
    <row r="8572" spans="4:18" x14ac:dyDescent="0.35">
      <c r="D8572" s="21">
        <f t="shared" si="1337"/>
        <v>39804.916666645891</v>
      </c>
      <c r="E8572" s="21" t="b">
        <f t="shared" si="1330"/>
        <v>0</v>
      </c>
      <c r="F8572" s="21" t="b">
        <f t="shared" si="1331"/>
        <v>0</v>
      </c>
      <c r="G8572" s="20">
        <f t="shared" si="1332"/>
        <v>1</v>
      </c>
      <c r="H8572" s="20">
        <f t="shared" si="1333"/>
        <v>24</v>
      </c>
      <c r="I8572" s="20">
        <f t="shared" si="1338"/>
        <v>23</v>
      </c>
      <c r="J8572" s="21">
        <f t="shared" si="1339"/>
        <v>39804</v>
      </c>
      <c r="K8572" s="21"/>
      <c r="L8572" s="21" t="str">
        <f t="shared" si="1334"/>
        <v>Monday</v>
      </c>
      <c r="M8572" s="20">
        <f t="shared" si="1335"/>
        <v>12</v>
      </c>
      <c r="N8572" s="19">
        <v>3901.5</v>
      </c>
      <c r="O8572" s="4">
        <f>MATCH(N8572-1,'Supply Data'!$K$12:$K$17)+1</f>
        <v>4</v>
      </c>
      <c r="P8572">
        <f>INDEX('Supply Data'!$L$12:$L$17,'Demand Data'!O8572)</f>
        <v>50</v>
      </c>
      <c r="R8572" t="str">
        <f t="shared" si="1336"/>
        <v>22-Dec-08 Monday 23</v>
      </c>
    </row>
    <row r="8573" spans="4:18" x14ac:dyDescent="0.35">
      <c r="D8573" s="21">
        <f t="shared" si="1337"/>
        <v>39804.958333312556</v>
      </c>
      <c r="E8573" s="21" t="b">
        <f t="shared" si="1330"/>
        <v>0</v>
      </c>
      <c r="F8573" s="21" t="b">
        <f t="shared" si="1331"/>
        <v>0</v>
      </c>
      <c r="G8573" s="20">
        <f t="shared" si="1332"/>
        <v>1</v>
      </c>
      <c r="H8573" s="20">
        <f t="shared" si="1333"/>
        <v>24</v>
      </c>
      <c r="I8573" s="20">
        <f t="shared" si="1338"/>
        <v>24</v>
      </c>
      <c r="J8573" s="21">
        <f t="shared" si="1339"/>
        <v>39804</v>
      </c>
      <c r="K8573" s="21"/>
      <c r="L8573" s="21" t="str">
        <f t="shared" si="1334"/>
        <v>Monday</v>
      </c>
      <c r="M8573" s="20">
        <f t="shared" si="1335"/>
        <v>12</v>
      </c>
      <c r="N8573" s="19">
        <v>3600</v>
      </c>
      <c r="O8573" s="4">
        <f>MATCH(N8573-1,'Supply Data'!$K$12:$K$17)+1</f>
        <v>3</v>
      </c>
      <c r="P8573">
        <f>INDEX('Supply Data'!$L$12:$L$17,'Demand Data'!O8573)</f>
        <v>23</v>
      </c>
      <c r="R8573" t="str">
        <f t="shared" si="1336"/>
        <v>22-Dec-08 Monday 24</v>
      </c>
    </row>
    <row r="8574" spans="4:18" x14ac:dyDescent="0.35">
      <c r="D8574" s="21">
        <f t="shared" si="1337"/>
        <v>39804.99999997922</v>
      </c>
      <c r="E8574" s="21" t="b">
        <f t="shared" si="1330"/>
        <v>0</v>
      </c>
      <c r="F8574" s="21" t="b">
        <f t="shared" si="1331"/>
        <v>0</v>
      </c>
      <c r="G8574" s="20">
        <f t="shared" si="1332"/>
        <v>1</v>
      </c>
      <c r="H8574" s="20">
        <f t="shared" si="1333"/>
        <v>24</v>
      </c>
      <c r="I8574" s="20">
        <f t="shared" si="1338"/>
        <v>1</v>
      </c>
      <c r="J8574" s="21">
        <f t="shared" si="1339"/>
        <v>39805</v>
      </c>
      <c r="K8574" s="21"/>
      <c r="L8574" s="21" t="str">
        <f t="shared" si="1334"/>
        <v>Tuesday</v>
      </c>
      <c r="M8574" s="20">
        <f t="shared" si="1335"/>
        <v>12</v>
      </c>
      <c r="N8574" s="19">
        <v>3474</v>
      </c>
      <c r="O8574" s="4">
        <f>MATCH(N8574-1,'Supply Data'!$K$12:$K$17)+1</f>
        <v>3</v>
      </c>
      <c r="P8574">
        <f>INDEX('Supply Data'!$L$12:$L$17,'Demand Data'!O8574)</f>
        <v>23</v>
      </c>
      <c r="R8574" t="str">
        <f t="shared" si="1336"/>
        <v>23-Dec-08 Tuesday 1</v>
      </c>
    </row>
    <row r="8575" spans="4:18" x14ac:dyDescent="0.35">
      <c r="D8575" s="21">
        <f t="shared" si="1337"/>
        <v>39805.041666645884</v>
      </c>
      <c r="E8575" s="21" t="b">
        <f t="shared" si="1330"/>
        <v>0</v>
      </c>
      <c r="F8575" s="21" t="b">
        <f t="shared" si="1331"/>
        <v>0</v>
      </c>
      <c r="G8575" s="20">
        <f t="shared" si="1332"/>
        <v>1</v>
      </c>
      <c r="H8575" s="20">
        <f t="shared" si="1333"/>
        <v>24</v>
      </c>
      <c r="I8575" s="20">
        <f t="shared" si="1338"/>
        <v>2</v>
      </c>
      <c r="J8575" s="21">
        <f t="shared" si="1339"/>
        <v>39805</v>
      </c>
      <c r="K8575" s="21"/>
      <c r="L8575" s="21" t="str">
        <f t="shared" si="1334"/>
        <v>Tuesday</v>
      </c>
      <c r="M8575" s="20">
        <f t="shared" si="1335"/>
        <v>12</v>
      </c>
      <c r="N8575" s="19">
        <v>3405</v>
      </c>
      <c r="O8575" s="4">
        <f>MATCH(N8575-1,'Supply Data'!$K$12:$K$17)+1</f>
        <v>3</v>
      </c>
      <c r="P8575">
        <f>INDEX('Supply Data'!$L$12:$L$17,'Demand Data'!O8575)</f>
        <v>23</v>
      </c>
      <c r="R8575" t="str">
        <f t="shared" si="1336"/>
        <v>23-Dec-08 Tuesday 2</v>
      </c>
    </row>
    <row r="8576" spans="4:18" x14ac:dyDescent="0.35">
      <c r="D8576" s="21">
        <f t="shared" si="1337"/>
        <v>39805.083333312548</v>
      </c>
      <c r="E8576" s="21" t="b">
        <f t="shared" si="1330"/>
        <v>0</v>
      </c>
      <c r="F8576" s="21" t="b">
        <f t="shared" si="1331"/>
        <v>0</v>
      </c>
      <c r="G8576" s="20">
        <f t="shared" si="1332"/>
        <v>1</v>
      </c>
      <c r="H8576" s="20">
        <f t="shared" si="1333"/>
        <v>24</v>
      </c>
      <c r="I8576" s="20">
        <f t="shared" si="1338"/>
        <v>3</v>
      </c>
      <c r="J8576" s="21">
        <f t="shared" si="1339"/>
        <v>39805</v>
      </c>
      <c r="K8576" s="21"/>
      <c r="L8576" s="21" t="str">
        <f t="shared" si="1334"/>
        <v>Tuesday</v>
      </c>
      <c r="M8576" s="20">
        <f t="shared" si="1335"/>
        <v>12</v>
      </c>
      <c r="N8576" s="19">
        <v>3295.5</v>
      </c>
      <c r="O8576" s="4">
        <f>MATCH(N8576-1,'Supply Data'!$K$12:$K$17)+1</f>
        <v>3</v>
      </c>
      <c r="P8576">
        <f>INDEX('Supply Data'!$L$12:$L$17,'Demand Data'!O8576)</f>
        <v>23</v>
      </c>
      <c r="R8576" t="str">
        <f t="shared" si="1336"/>
        <v>23-Dec-08 Tuesday 3</v>
      </c>
    </row>
    <row r="8577" spans="4:18" x14ac:dyDescent="0.35">
      <c r="D8577" s="21">
        <f t="shared" si="1337"/>
        <v>39805.124999979213</v>
      </c>
      <c r="E8577" s="21" t="b">
        <f t="shared" si="1330"/>
        <v>0</v>
      </c>
      <c r="F8577" s="21" t="b">
        <f t="shared" si="1331"/>
        <v>0</v>
      </c>
      <c r="G8577" s="20">
        <f t="shared" si="1332"/>
        <v>1</v>
      </c>
      <c r="H8577" s="20">
        <f t="shared" si="1333"/>
        <v>24</v>
      </c>
      <c r="I8577" s="20">
        <f t="shared" si="1338"/>
        <v>4</v>
      </c>
      <c r="J8577" s="21">
        <f t="shared" si="1339"/>
        <v>39805</v>
      </c>
      <c r="K8577" s="21"/>
      <c r="L8577" s="21" t="str">
        <f t="shared" si="1334"/>
        <v>Tuesday</v>
      </c>
      <c r="M8577" s="20">
        <f t="shared" si="1335"/>
        <v>12</v>
      </c>
      <c r="N8577" s="19">
        <v>3328.5</v>
      </c>
      <c r="O8577" s="4">
        <f>MATCH(N8577-1,'Supply Data'!$K$12:$K$17)+1</f>
        <v>3</v>
      </c>
      <c r="P8577">
        <f>INDEX('Supply Data'!$L$12:$L$17,'Demand Data'!O8577)</f>
        <v>23</v>
      </c>
      <c r="R8577" t="str">
        <f t="shared" si="1336"/>
        <v>23-Dec-08 Tuesday 4</v>
      </c>
    </row>
    <row r="8578" spans="4:18" x14ac:dyDescent="0.35">
      <c r="D8578" s="21">
        <f t="shared" si="1337"/>
        <v>39805.166666645877</v>
      </c>
      <c r="E8578" s="21" t="b">
        <f t="shared" si="1330"/>
        <v>0</v>
      </c>
      <c r="F8578" s="21" t="b">
        <f t="shared" si="1331"/>
        <v>0</v>
      </c>
      <c r="G8578" s="20">
        <f t="shared" si="1332"/>
        <v>1</v>
      </c>
      <c r="H8578" s="20">
        <f t="shared" si="1333"/>
        <v>24</v>
      </c>
      <c r="I8578" s="20">
        <f t="shared" si="1338"/>
        <v>5</v>
      </c>
      <c r="J8578" s="21">
        <f t="shared" si="1339"/>
        <v>39805</v>
      </c>
      <c r="K8578" s="21"/>
      <c r="L8578" s="21" t="str">
        <f t="shared" si="1334"/>
        <v>Tuesday</v>
      </c>
      <c r="M8578" s="20">
        <f t="shared" si="1335"/>
        <v>12</v>
      </c>
      <c r="N8578" s="19">
        <v>3351</v>
      </c>
      <c r="O8578" s="4">
        <f>MATCH(N8578-1,'Supply Data'!$K$12:$K$17)+1</f>
        <v>3</v>
      </c>
      <c r="P8578">
        <f>INDEX('Supply Data'!$L$12:$L$17,'Demand Data'!O8578)</f>
        <v>23</v>
      </c>
      <c r="R8578" t="str">
        <f t="shared" si="1336"/>
        <v>23-Dec-08 Tuesday 5</v>
      </c>
    </row>
    <row r="8579" spans="4:18" x14ac:dyDescent="0.35">
      <c r="D8579" s="21">
        <f t="shared" si="1337"/>
        <v>39805.208333312541</v>
      </c>
      <c r="E8579" s="21" t="b">
        <f t="shared" si="1330"/>
        <v>0</v>
      </c>
      <c r="F8579" s="21" t="b">
        <f t="shared" si="1331"/>
        <v>0</v>
      </c>
      <c r="G8579" s="20">
        <f t="shared" si="1332"/>
        <v>1</v>
      </c>
      <c r="H8579" s="20">
        <f t="shared" si="1333"/>
        <v>24</v>
      </c>
      <c r="I8579" s="20">
        <f t="shared" si="1338"/>
        <v>6</v>
      </c>
      <c r="J8579" s="21">
        <f t="shared" si="1339"/>
        <v>39805</v>
      </c>
      <c r="K8579" s="21"/>
      <c r="L8579" s="21" t="str">
        <f t="shared" si="1334"/>
        <v>Tuesday</v>
      </c>
      <c r="M8579" s="20">
        <f t="shared" si="1335"/>
        <v>12</v>
      </c>
      <c r="N8579" s="19">
        <v>3556.5</v>
      </c>
      <c r="O8579" s="4">
        <f>MATCH(N8579-1,'Supply Data'!$K$12:$K$17)+1</f>
        <v>3</v>
      </c>
      <c r="P8579">
        <f>INDEX('Supply Data'!$L$12:$L$17,'Demand Data'!O8579)</f>
        <v>23</v>
      </c>
      <c r="R8579" t="str">
        <f t="shared" si="1336"/>
        <v>23-Dec-08 Tuesday 6</v>
      </c>
    </row>
    <row r="8580" spans="4:18" x14ac:dyDescent="0.35">
      <c r="D8580" s="21">
        <f t="shared" si="1337"/>
        <v>39805.249999979205</v>
      </c>
      <c r="E8580" s="21" t="b">
        <f t="shared" si="1330"/>
        <v>0</v>
      </c>
      <c r="F8580" s="21" t="b">
        <f t="shared" si="1331"/>
        <v>0</v>
      </c>
      <c r="G8580" s="20">
        <f t="shared" si="1332"/>
        <v>1</v>
      </c>
      <c r="H8580" s="20">
        <f t="shared" si="1333"/>
        <v>24</v>
      </c>
      <c r="I8580" s="20">
        <f t="shared" si="1338"/>
        <v>7</v>
      </c>
      <c r="J8580" s="21">
        <f t="shared" si="1339"/>
        <v>39805</v>
      </c>
      <c r="K8580" s="21"/>
      <c r="L8580" s="21" t="str">
        <f t="shared" si="1334"/>
        <v>Tuesday</v>
      </c>
      <c r="M8580" s="20">
        <f t="shared" si="1335"/>
        <v>12</v>
      </c>
      <c r="N8580" s="19">
        <v>3582</v>
      </c>
      <c r="O8580" s="4">
        <f>MATCH(N8580-1,'Supply Data'!$K$12:$K$17)+1</f>
        <v>3</v>
      </c>
      <c r="P8580">
        <f>INDEX('Supply Data'!$L$12:$L$17,'Demand Data'!O8580)</f>
        <v>23</v>
      </c>
      <c r="R8580" t="str">
        <f t="shared" si="1336"/>
        <v>23-Dec-08 Tuesday 7</v>
      </c>
    </row>
    <row r="8581" spans="4:18" x14ac:dyDescent="0.35">
      <c r="D8581" s="21">
        <f t="shared" si="1337"/>
        <v>39805.29166664587</v>
      </c>
      <c r="E8581" s="21" t="b">
        <f t="shared" si="1330"/>
        <v>0</v>
      </c>
      <c r="F8581" s="21" t="b">
        <f t="shared" si="1331"/>
        <v>0</v>
      </c>
      <c r="G8581" s="20">
        <f t="shared" si="1332"/>
        <v>1</v>
      </c>
      <c r="H8581" s="20">
        <f t="shared" si="1333"/>
        <v>24</v>
      </c>
      <c r="I8581" s="20">
        <f t="shared" si="1338"/>
        <v>8</v>
      </c>
      <c r="J8581" s="21">
        <f t="shared" si="1339"/>
        <v>39805</v>
      </c>
      <c r="K8581" s="21"/>
      <c r="L8581" s="21" t="str">
        <f t="shared" si="1334"/>
        <v>Tuesday</v>
      </c>
      <c r="M8581" s="20">
        <f t="shared" si="1335"/>
        <v>12</v>
      </c>
      <c r="N8581" s="19">
        <v>3991.5</v>
      </c>
      <c r="O8581" s="4">
        <f>MATCH(N8581-1,'Supply Data'!$K$12:$K$17)+1</f>
        <v>4</v>
      </c>
      <c r="P8581">
        <f>INDEX('Supply Data'!$L$12:$L$17,'Demand Data'!O8581)</f>
        <v>50</v>
      </c>
      <c r="R8581" t="str">
        <f t="shared" si="1336"/>
        <v>23-Dec-08 Tuesday 8</v>
      </c>
    </row>
    <row r="8582" spans="4:18" x14ac:dyDescent="0.35">
      <c r="D8582" s="21">
        <f t="shared" si="1337"/>
        <v>39805.333333312534</v>
      </c>
      <c r="E8582" s="21" t="b">
        <f t="shared" ref="E8582:E8645" si="1340">D8582=$D$2</f>
        <v>0</v>
      </c>
      <c r="F8582" s="21" t="b">
        <f t="shared" ref="F8582:F8645" si="1341">D8582=$E$2</f>
        <v>0</v>
      </c>
      <c r="G8582" s="20">
        <f t="shared" si="1332"/>
        <v>1</v>
      </c>
      <c r="H8582" s="20">
        <f t="shared" si="1333"/>
        <v>24</v>
      </c>
      <c r="I8582" s="20">
        <f t="shared" si="1338"/>
        <v>9</v>
      </c>
      <c r="J8582" s="21">
        <f t="shared" si="1339"/>
        <v>39805</v>
      </c>
      <c r="K8582" s="21"/>
      <c r="L8582" s="21" t="str">
        <f t="shared" si="1334"/>
        <v>Tuesday</v>
      </c>
      <c r="M8582" s="20">
        <f t="shared" si="1335"/>
        <v>12</v>
      </c>
      <c r="N8582" s="19">
        <v>4437</v>
      </c>
      <c r="O8582" s="4">
        <f>MATCH(N8582-1,'Supply Data'!$K$12:$K$17)+1</f>
        <v>4</v>
      </c>
      <c r="P8582">
        <f>INDEX('Supply Data'!$L$12:$L$17,'Demand Data'!O8582)</f>
        <v>50</v>
      </c>
      <c r="R8582" t="str">
        <f t="shared" si="1336"/>
        <v>23-Dec-08 Tuesday 9</v>
      </c>
    </row>
    <row r="8583" spans="4:18" x14ac:dyDescent="0.35">
      <c r="D8583" s="21">
        <f t="shared" si="1337"/>
        <v>39805.374999979198</v>
      </c>
      <c r="E8583" s="21" t="b">
        <f t="shared" si="1340"/>
        <v>0</v>
      </c>
      <c r="F8583" s="21" t="b">
        <f t="shared" si="1341"/>
        <v>0</v>
      </c>
      <c r="G8583" s="20">
        <f t="shared" ref="G8583:G8646" si="1342">IF(E8583,2,IF(F8583,3,1))</f>
        <v>1</v>
      </c>
      <c r="H8583" s="20">
        <f t="shared" ref="H8583:H8646" si="1343">CHOOSE(G8583,24,23,25)</f>
        <v>24</v>
      </c>
      <c r="I8583" s="20">
        <f t="shared" si="1338"/>
        <v>10</v>
      </c>
      <c r="J8583" s="21">
        <f t="shared" si="1339"/>
        <v>39805</v>
      </c>
      <c r="K8583" s="21"/>
      <c r="L8583" s="21" t="str">
        <f t="shared" ref="L8583:L8646" si="1344">TEXT(J8583,"ddddd")</f>
        <v>Tuesday</v>
      </c>
      <c r="M8583" s="20">
        <f t="shared" ref="M8583:M8646" si="1345">MONTH(D8583)</f>
        <v>12</v>
      </c>
      <c r="N8583" s="19">
        <v>4737</v>
      </c>
      <c r="O8583" s="4">
        <f>MATCH(N8583-1,'Supply Data'!$K$12:$K$17)+1</f>
        <v>4</v>
      </c>
      <c r="P8583">
        <f>INDEX('Supply Data'!$L$12:$L$17,'Demand Data'!O8583)</f>
        <v>50</v>
      </c>
      <c r="R8583" t="str">
        <f t="shared" ref="R8583:R8646" si="1346">TEXT(D8583,"dd-mmm-yy ddddd")&amp;" "&amp;I8583</f>
        <v>23-Dec-08 Tuesday 10</v>
      </c>
    </row>
    <row r="8584" spans="4:18" x14ac:dyDescent="0.35">
      <c r="D8584" s="21">
        <f t="shared" ref="D8584:D8647" si="1347">D8583+1/24</f>
        <v>39805.416666645862</v>
      </c>
      <c r="E8584" s="21" t="b">
        <f t="shared" si="1340"/>
        <v>0</v>
      </c>
      <c r="F8584" s="21" t="b">
        <f t="shared" si="1341"/>
        <v>0</v>
      </c>
      <c r="G8584" s="20">
        <f t="shared" si="1342"/>
        <v>1</v>
      </c>
      <c r="H8584" s="20">
        <f t="shared" si="1343"/>
        <v>24</v>
      </c>
      <c r="I8584" s="20">
        <f t="shared" ref="I8584:I8647" si="1348">IF(I8583&gt;=H8584,1,I8583+1)</f>
        <v>11</v>
      </c>
      <c r="J8584" s="21">
        <f t="shared" ref="J8584:J8647" si="1349">IF(I8584=1,J8583+1,J8583)</f>
        <v>39805</v>
      </c>
      <c r="K8584" s="21"/>
      <c r="L8584" s="21" t="str">
        <f t="shared" si="1344"/>
        <v>Tuesday</v>
      </c>
      <c r="M8584" s="20">
        <f t="shared" si="1345"/>
        <v>12</v>
      </c>
      <c r="N8584" s="19">
        <v>4959</v>
      </c>
      <c r="O8584" s="4">
        <f>MATCH(N8584-1,'Supply Data'!$K$12:$K$17)+1</f>
        <v>5</v>
      </c>
      <c r="P8584">
        <f>INDEX('Supply Data'!$L$12:$L$17,'Demand Data'!O8584)</f>
        <v>75</v>
      </c>
      <c r="R8584" t="str">
        <f t="shared" si="1346"/>
        <v>23-Dec-08 Tuesday 11</v>
      </c>
    </row>
    <row r="8585" spans="4:18" x14ac:dyDescent="0.35">
      <c r="D8585" s="21">
        <f t="shared" si="1347"/>
        <v>39805.458333312527</v>
      </c>
      <c r="E8585" s="21" t="b">
        <f t="shared" si="1340"/>
        <v>0</v>
      </c>
      <c r="F8585" s="21" t="b">
        <f t="shared" si="1341"/>
        <v>0</v>
      </c>
      <c r="G8585" s="20">
        <f t="shared" si="1342"/>
        <v>1</v>
      </c>
      <c r="H8585" s="20">
        <f t="shared" si="1343"/>
        <v>24</v>
      </c>
      <c r="I8585" s="20">
        <f t="shared" si="1348"/>
        <v>12</v>
      </c>
      <c r="J8585" s="21">
        <f t="shared" si="1349"/>
        <v>39805</v>
      </c>
      <c r="K8585" s="21"/>
      <c r="L8585" s="21" t="str">
        <f t="shared" si="1344"/>
        <v>Tuesday</v>
      </c>
      <c r="M8585" s="20">
        <f t="shared" si="1345"/>
        <v>12</v>
      </c>
      <c r="N8585" s="19">
        <v>4537.5</v>
      </c>
      <c r="O8585" s="4">
        <f>MATCH(N8585-1,'Supply Data'!$K$12:$K$17)+1</f>
        <v>4</v>
      </c>
      <c r="P8585">
        <f>INDEX('Supply Data'!$L$12:$L$17,'Demand Data'!O8585)</f>
        <v>50</v>
      </c>
      <c r="R8585" t="str">
        <f t="shared" si="1346"/>
        <v>23-Dec-08 Tuesday 12</v>
      </c>
    </row>
    <row r="8586" spans="4:18" x14ac:dyDescent="0.35">
      <c r="D8586" s="21">
        <f t="shared" si="1347"/>
        <v>39805.499999979191</v>
      </c>
      <c r="E8586" s="21" t="b">
        <f t="shared" si="1340"/>
        <v>0</v>
      </c>
      <c r="F8586" s="21" t="b">
        <f t="shared" si="1341"/>
        <v>0</v>
      </c>
      <c r="G8586" s="20">
        <f t="shared" si="1342"/>
        <v>1</v>
      </c>
      <c r="H8586" s="20">
        <f t="shared" si="1343"/>
        <v>24</v>
      </c>
      <c r="I8586" s="20">
        <f t="shared" si="1348"/>
        <v>13</v>
      </c>
      <c r="J8586" s="21">
        <f t="shared" si="1349"/>
        <v>39805</v>
      </c>
      <c r="K8586" s="21"/>
      <c r="L8586" s="21" t="str">
        <f t="shared" si="1344"/>
        <v>Tuesday</v>
      </c>
      <c r="M8586" s="20">
        <f t="shared" si="1345"/>
        <v>12</v>
      </c>
      <c r="N8586" s="19">
        <v>4686</v>
      </c>
      <c r="O8586" s="4">
        <f>MATCH(N8586-1,'Supply Data'!$K$12:$K$17)+1</f>
        <v>4</v>
      </c>
      <c r="P8586">
        <f>INDEX('Supply Data'!$L$12:$L$17,'Demand Data'!O8586)</f>
        <v>50</v>
      </c>
      <c r="R8586" t="str">
        <f t="shared" si="1346"/>
        <v>23-Dec-08 Tuesday 13</v>
      </c>
    </row>
    <row r="8587" spans="4:18" x14ac:dyDescent="0.35">
      <c r="D8587" s="21">
        <f t="shared" si="1347"/>
        <v>39805.541666645855</v>
      </c>
      <c r="E8587" s="21" t="b">
        <f t="shared" si="1340"/>
        <v>0</v>
      </c>
      <c r="F8587" s="21" t="b">
        <f t="shared" si="1341"/>
        <v>0</v>
      </c>
      <c r="G8587" s="20">
        <f t="shared" si="1342"/>
        <v>1</v>
      </c>
      <c r="H8587" s="20">
        <f t="shared" si="1343"/>
        <v>24</v>
      </c>
      <c r="I8587" s="20">
        <f t="shared" si="1348"/>
        <v>14</v>
      </c>
      <c r="J8587" s="21">
        <f t="shared" si="1349"/>
        <v>39805</v>
      </c>
      <c r="K8587" s="21"/>
      <c r="L8587" s="21" t="str">
        <f t="shared" si="1344"/>
        <v>Tuesday</v>
      </c>
      <c r="M8587" s="20">
        <f t="shared" si="1345"/>
        <v>12</v>
      </c>
      <c r="N8587" s="19">
        <v>4693.5</v>
      </c>
      <c r="O8587" s="4">
        <f>MATCH(N8587-1,'Supply Data'!$K$12:$K$17)+1</f>
        <v>4</v>
      </c>
      <c r="P8587">
        <f>INDEX('Supply Data'!$L$12:$L$17,'Demand Data'!O8587)</f>
        <v>50</v>
      </c>
      <c r="R8587" t="str">
        <f t="shared" si="1346"/>
        <v>23-Dec-08 Tuesday 14</v>
      </c>
    </row>
    <row r="8588" spans="4:18" x14ac:dyDescent="0.35">
      <c r="D8588" s="21">
        <f t="shared" si="1347"/>
        <v>39805.583333312519</v>
      </c>
      <c r="E8588" s="21" t="b">
        <f t="shared" si="1340"/>
        <v>0</v>
      </c>
      <c r="F8588" s="21" t="b">
        <f t="shared" si="1341"/>
        <v>0</v>
      </c>
      <c r="G8588" s="20">
        <f t="shared" si="1342"/>
        <v>1</v>
      </c>
      <c r="H8588" s="20">
        <f t="shared" si="1343"/>
        <v>24</v>
      </c>
      <c r="I8588" s="20">
        <f t="shared" si="1348"/>
        <v>15</v>
      </c>
      <c r="J8588" s="21">
        <f t="shared" si="1349"/>
        <v>39805</v>
      </c>
      <c r="K8588" s="21"/>
      <c r="L8588" s="21" t="str">
        <f t="shared" si="1344"/>
        <v>Tuesday</v>
      </c>
      <c r="M8588" s="20">
        <f t="shared" si="1345"/>
        <v>12</v>
      </c>
      <c r="N8588" s="19">
        <v>4512</v>
      </c>
      <c r="O8588" s="4">
        <f>MATCH(N8588-1,'Supply Data'!$K$12:$K$17)+1</f>
        <v>4</v>
      </c>
      <c r="P8588">
        <f>INDEX('Supply Data'!$L$12:$L$17,'Demand Data'!O8588)</f>
        <v>50</v>
      </c>
      <c r="R8588" t="str">
        <f t="shared" si="1346"/>
        <v>23-Dec-08 Tuesday 15</v>
      </c>
    </row>
    <row r="8589" spans="4:18" x14ac:dyDescent="0.35">
      <c r="D8589" s="21">
        <f t="shared" si="1347"/>
        <v>39805.624999979183</v>
      </c>
      <c r="E8589" s="21" t="b">
        <f t="shared" si="1340"/>
        <v>0</v>
      </c>
      <c r="F8589" s="21" t="b">
        <f t="shared" si="1341"/>
        <v>0</v>
      </c>
      <c r="G8589" s="20">
        <f t="shared" si="1342"/>
        <v>1</v>
      </c>
      <c r="H8589" s="20">
        <f t="shared" si="1343"/>
        <v>24</v>
      </c>
      <c r="I8589" s="20">
        <f t="shared" si="1348"/>
        <v>16</v>
      </c>
      <c r="J8589" s="21">
        <f t="shared" si="1349"/>
        <v>39805</v>
      </c>
      <c r="K8589" s="21"/>
      <c r="L8589" s="21" t="str">
        <f t="shared" si="1344"/>
        <v>Tuesday</v>
      </c>
      <c r="M8589" s="20">
        <f t="shared" si="1345"/>
        <v>12</v>
      </c>
      <c r="N8589" s="19">
        <v>4453.5</v>
      </c>
      <c r="O8589" s="4">
        <f>MATCH(N8589-1,'Supply Data'!$K$12:$K$17)+1</f>
        <v>4</v>
      </c>
      <c r="P8589">
        <f>INDEX('Supply Data'!$L$12:$L$17,'Demand Data'!O8589)</f>
        <v>50</v>
      </c>
      <c r="R8589" t="str">
        <f t="shared" si="1346"/>
        <v>23-Dec-08 Tuesday 16</v>
      </c>
    </row>
    <row r="8590" spans="4:18" x14ac:dyDescent="0.35">
      <c r="D8590" s="21">
        <f t="shared" si="1347"/>
        <v>39805.666666645848</v>
      </c>
      <c r="E8590" s="21" t="b">
        <f t="shared" si="1340"/>
        <v>0</v>
      </c>
      <c r="F8590" s="21" t="b">
        <f t="shared" si="1341"/>
        <v>0</v>
      </c>
      <c r="G8590" s="20">
        <f t="shared" si="1342"/>
        <v>1</v>
      </c>
      <c r="H8590" s="20">
        <f t="shared" si="1343"/>
        <v>24</v>
      </c>
      <c r="I8590" s="20">
        <f t="shared" si="1348"/>
        <v>17</v>
      </c>
      <c r="J8590" s="21">
        <f t="shared" si="1349"/>
        <v>39805</v>
      </c>
      <c r="K8590" s="21"/>
      <c r="L8590" s="21" t="str">
        <f t="shared" si="1344"/>
        <v>Tuesday</v>
      </c>
      <c r="M8590" s="20">
        <f t="shared" si="1345"/>
        <v>12</v>
      </c>
      <c r="N8590" s="19">
        <v>4426.5</v>
      </c>
      <c r="O8590" s="4">
        <f>MATCH(N8590-1,'Supply Data'!$K$12:$K$17)+1</f>
        <v>4</v>
      </c>
      <c r="P8590">
        <f>INDEX('Supply Data'!$L$12:$L$17,'Demand Data'!O8590)</f>
        <v>50</v>
      </c>
      <c r="R8590" t="str">
        <f t="shared" si="1346"/>
        <v>23-Dec-08 Tuesday 17</v>
      </c>
    </row>
    <row r="8591" spans="4:18" x14ac:dyDescent="0.35">
      <c r="D8591" s="21">
        <f t="shared" si="1347"/>
        <v>39805.708333312512</v>
      </c>
      <c r="E8591" s="21" t="b">
        <f t="shared" si="1340"/>
        <v>0</v>
      </c>
      <c r="F8591" s="21" t="b">
        <f t="shared" si="1341"/>
        <v>0</v>
      </c>
      <c r="G8591" s="20">
        <f t="shared" si="1342"/>
        <v>1</v>
      </c>
      <c r="H8591" s="20">
        <f t="shared" si="1343"/>
        <v>24</v>
      </c>
      <c r="I8591" s="20">
        <f t="shared" si="1348"/>
        <v>18</v>
      </c>
      <c r="J8591" s="21">
        <f t="shared" si="1349"/>
        <v>39805</v>
      </c>
      <c r="K8591" s="21"/>
      <c r="L8591" s="21" t="str">
        <f t="shared" si="1344"/>
        <v>Tuesday</v>
      </c>
      <c r="M8591" s="20">
        <f t="shared" si="1345"/>
        <v>12</v>
      </c>
      <c r="N8591" s="19">
        <v>5151</v>
      </c>
      <c r="O8591" s="4">
        <f>MATCH(N8591-1,'Supply Data'!$K$12:$K$17)+1</f>
        <v>5</v>
      </c>
      <c r="P8591">
        <f>INDEX('Supply Data'!$L$12:$L$17,'Demand Data'!O8591)</f>
        <v>75</v>
      </c>
      <c r="R8591" t="str">
        <f t="shared" si="1346"/>
        <v>23-Dec-08 Tuesday 18</v>
      </c>
    </row>
    <row r="8592" spans="4:18" x14ac:dyDescent="0.35">
      <c r="D8592" s="21">
        <f t="shared" si="1347"/>
        <v>39805.749999979176</v>
      </c>
      <c r="E8592" s="21" t="b">
        <f t="shared" si="1340"/>
        <v>0</v>
      </c>
      <c r="F8592" s="21" t="b">
        <f t="shared" si="1341"/>
        <v>0</v>
      </c>
      <c r="G8592" s="20">
        <f t="shared" si="1342"/>
        <v>1</v>
      </c>
      <c r="H8592" s="20">
        <f t="shared" si="1343"/>
        <v>24</v>
      </c>
      <c r="I8592" s="20">
        <f t="shared" si="1348"/>
        <v>19</v>
      </c>
      <c r="J8592" s="21">
        <f t="shared" si="1349"/>
        <v>39805</v>
      </c>
      <c r="K8592" s="21"/>
      <c r="L8592" s="21" t="str">
        <f t="shared" si="1344"/>
        <v>Tuesday</v>
      </c>
      <c r="M8592" s="20">
        <f t="shared" si="1345"/>
        <v>12</v>
      </c>
      <c r="N8592" s="19">
        <v>5217</v>
      </c>
      <c r="O8592" s="4">
        <f>MATCH(N8592-1,'Supply Data'!$K$12:$K$17)+1</f>
        <v>5</v>
      </c>
      <c r="P8592">
        <f>INDEX('Supply Data'!$L$12:$L$17,'Demand Data'!O8592)</f>
        <v>75</v>
      </c>
      <c r="R8592" t="str">
        <f t="shared" si="1346"/>
        <v>23-Dec-08 Tuesday 19</v>
      </c>
    </row>
    <row r="8593" spans="4:18" x14ac:dyDescent="0.35">
      <c r="D8593" s="21">
        <f t="shared" si="1347"/>
        <v>39805.79166664584</v>
      </c>
      <c r="E8593" s="21" t="b">
        <f t="shared" si="1340"/>
        <v>0</v>
      </c>
      <c r="F8593" s="21" t="b">
        <f t="shared" si="1341"/>
        <v>0</v>
      </c>
      <c r="G8593" s="20">
        <f t="shared" si="1342"/>
        <v>1</v>
      </c>
      <c r="H8593" s="20">
        <f t="shared" si="1343"/>
        <v>24</v>
      </c>
      <c r="I8593" s="20">
        <f t="shared" si="1348"/>
        <v>20</v>
      </c>
      <c r="J8593" s="21">
        <f t="shared" si="1349"/>
        <v>39805</v>
      </c>
      <c r="K8593" s="21"/>
      <c r="L8593" s="21" t="str">
        <f t="shared" si="1344"/>
        <v>Tuesday</v>
      </c>
      <c r="M8593" s="20">
        <f t="shared" si="1345"/>
        <v>12</v>
      </c>
      <c r="N8593" s="19">
        <v>5005.5</v>
      </c>
      <c r="O8593" s="4">
        <f>MATCH(N8593-1,'Supply Data'!$K$12:$K$17)+1</f>
        <v>5</v>
      </c>
      <c r="P8593">
        <f>INDEX('Supply Data'!$L$12:$L$17,'Demand Data'!O8593)</f>
        <v>75</v>
      </c>
      <c r="R8593" t="str">
        <f t="shared" si="1346"/>
        <v>23-Dec-08 Tuesday 20</v>
      </c>
    </row>
    <row r="8594" spans="4:18" x14ac:dyDescent="0.35">
      <c r="D8594" s="21">
        <f t="shared" si="1347"/>
        <v>39805.833333312505</v>
      </c>
      <c r="E8594" s="21" t="b">
        <f t="shared" si="1340"/>
        <v>0</v>
      </c>
      <c r="F8594" s="21" t="b">
        <f t="shared" si="1341"/>
        <v>0</v>
      </c>
      <c r="G8594" s="20">
        <f t="shared" si="1342"/>
        <v>1</v>
      </c>
      <c r="H8594" s="20">
        <f t="shared" si="1343"/>
        <v>24</v>
      </c>
      <c r="I8594" s="20">
        <f t="shared" si="1348"/>
        <v>21</v>
      </c>
      <c r="J8594" s="21">
        <f t="shared" si="1349"/>
        <v>39805</v>
      </c>
      <c r="K8594" s="21"/>
      <c r="L8594" s="21" t="str">
        <f t="shared" si="1344"/>
        <v>Tuesday</v>
      </c>
      <c r="M8594" s="20">
        <f t="shared" si="1345"/>
        <v>12</v>
      </c>
      <c r="N8594" s="19">
        <v>4746</v>
      </c>
      <c r="O8594" s="4">
        <f>MATCH(N8594-1,'Supply Data'!$K$12:$K$17)+1</f>
        <v>4</v>
      </c>
      <c r="P8594">
        <f>INDEX('Supply Data'!$L$12:$L$17,'Demand Data'!O8594)</f>
        <v>50</v>
      </c>
      <c r="R8594" t="str">
        <f t="shared" si="1346"/>
        <v>23-Dec-08 Tuesday 21</v>
      </c>
    </row>
    <row r="8595" spans="4:18" x14ac:dyDescent="0.35">
      <c r="D8595" s="21">
        <f t="shared" si="1347"/>
        <v>39805.874999979169</v>
      </c>
      <c r="E8595" s="21" t="b">
        <f t="shared" si="1340"/>
        <v>0</v>
      </c>
      <c r="F8595" s="21" t="b">
        <f t="shared" si="1341"/>
        <v>0</v>
      </c>
      <c r="G8595" s="20">
        <f t="shared" si="1342"/>
        <v>1</v>
      </c>
      <c r="H8595" s="20">
        <f t="shared" si="1343"/>
        <v>24</v>
      </c>
      <c r="I8595" s="20">
        <f t="shared" si="1348"/>
        <v>22</v>
      </c>
      <c r="J8595" s="21">
        <f t="shared" si="1349"/>
        <v>39805</v>
      </c>
      <c r="K8595" s="21"/>
      <c r="L8595" s="21" t="str">
        <f t="shared" si="1344"/>
        <v>Tuesday</v>
      </c>
      <c r="M8595" s="20">
        <f t="shared" si="1345"/>
        <v>12</v>
      </c>
      <c r="N8595" s="19">
        <v>4300.5</v>
      </c>
      <c r="O8595" s="4">
        <f>MATCH(N8595-1,'Supply Data'!$K$12:$K$17)+1</f>
        <v>4</v>
      </c>
      <c r="P8595">
        <f>INDEX('Supply Data'!$L$12:$L$17,'Demand Data'!O8595)</f>
        <v>50</v>
      </c>
      <c r="R8595" t="str">
        <f t="shared" si="1346"/>
        <v>23-Dec-08 Tuesday 22</v>
      </c>
    </row>
    <row r="8596" spans="4:18" x14ac:dyDescent="0.35">
      <c r="D8596" s="21">
        <f t="shared" si="1347"/>
        <v>39805.916666645833</v>
      </c>
      <c r="E8596" s="21" t="b">
        <f t="shared" si="1340"/>
        <v>0</v>
      </c>
      <c r="F8596" s="21" t="b">
        <f t="shared" si="1341"/>
        <v>0</v>
      </c>
      <c r="G8596" s="20">
        <f t="shared" si="1342"/>
        <v>1</v>
      </c>
      <c r="H8596" s="20">
        <f t="shared" si="1343"/>
        <v>24</v>
      </c>
      <c r="I8596" s="20">
        <f t="shared" si="1348"/>
        <v>23</v>
      </c>
      <c r="J8596" s="21">
        <f t="shared" si="1349"/>
        <v>39805</v>
      </c>
      <c r="K8596" s="21"/>
      <c r="L8596" s="21" t="str">
        <f t="shared" si="1344"/>
        <v>Tuesday</v>
      </c>
      <c r="M8596" s="20">
        <f t="shared" si="1345"/>
        <v>12</v>
      </c>
      <c r="N8596" s="19">
        <v>3885</v>
      </c>
      <c r="O8596" s="4">
        <f>MATCH(N8596-1,'Supply Data'!$K$12:$K$17)+1</f>
        <v>4</v>
      </c>
      <c r="P8596">
        <f>INDEX('Supply Data'!$L$12:$L$17,'Demand Data'!O8596)</f>
        <v>50</v>
      </c>
      <c r="R8596" t="str">
        <f t="shared" si="1346"/>
        <v>23-Dec-08 Tuesday 23</v>
      </c>
    </row>
    <row r="8597" spans="4:18" x14ac:dyDescent="0.35">
      <c r="D8597" s="21">
        <f t="shared" si="1347"/>
        <v>39805.958333312497</v>
      </c>
      <c r="E8597" s="21" t="b">
        <f t="shared" si="1340"/>
        <v>0</v>
      </c>
      <c r="F8597" s="21" t="b">
        <f t="shared" si="1341"/>
        <v>0</v>
      </c>
      <c r="G8597" s="20">
        <f t="shared" si="1342"/>
        <v>1</v>
      </c>
      <c r="H8597" s="20">
        <f t="shared" si="1343"/>
        <v>24</v>
      </c>
      <c r="I8597" s="20">
        <f t="shared" si="1348"/>
        <v>24</v>
      </c>
      <c r="J8597" s="21">
        <f t="shared" si="1349"/>
        <v>39805</v>
      </c>
      <c r="K8597" s="21"/>
      <c r="L8597" s="21" t="str">
        <f t="shared" si="1344"/>
        <v>Tuesday</v>
      </c>
      <c r="M8597" s="20">
        <f t="shared" si="1345"/>
        <v>12</v>
      </c>
      <c r="N8597" s="19">
        <v>3600</v>
      </c>
      <c r="O8597" s="4">
        <f>MATCH(N8597-1,'Supply Data'!$K$12:$K$17)+1</f>
        <v>3</v>
      </c>
      <c r="P8597">
        <f>INDEX('Supply Data'!$L$12:$L$17,'Demand Data'!O8597)</f>
        <v>23</v>
      </c>
      <c r="R8597" t="str">
        <f t="shared" si="1346"/>
        <v>23-Dec-08 Tuesday 24</v>
      </c>
    </row>
    <row r="8598" spans="4:18" x14ac:dyDescent="0.35">
      <c r="D8598" s="21">
        <f t="shared" si="1347"/>
        <v>39805.999999979162</v>
      </c>
      <c r="E8598" s="21" t="b">
        <f t="shared" si="1340"/>
        <v>0</v>
      </c>
      <c r="F8598" s="21" t="b">
        <f t="shared" si="1341"/>
        <v>0</v>
      </c>
      <c r="G8598" s="20">
        <f t="shared" si="1342"/>
        <v>1</v>
      </c>
      <c r="H8598" s="20">
        <f t="shared" si="1343"/>
        <v>24</v>
      </c>
      <c r="I8598" s="20">
        <f t="shared" si="1348"/>
        <v>1</v>
      </c>
      <c r="J8598" s="21">
        <f t="shared" si="1349"/>
        <v>39806</v>
      </c>
      <c r="K8598" s="21"/>
      <c r="L8598" s="21" t="str">
        <f t="shared" si="1344"/>
        <v>Wednesday</v>
      </c>
      <c r="M8598" s="20">
        <f t="shared" si="1345"/>
        <v>12</v>
      </c>
      <c r="N8598" s="19">
        <v>3474</v>
      </c>
      <c r="O8598" s="4">
        <f>MATCH(N8598-1,'Supply Data'!$K$12:$K$17)+1</f>
        <v>3</v>
      </c>
      <c r="P8598">
        <f>INDEX('Supply Data'!$L$12:$L$17,'Demand Data'!O8598)</f>
        <v>23</v>
      </c>
      <c r="R8598" t="str">
        <f t="shared" si="1346"/>
        <v>24-Dec-08 Wednesday 1</v>
      </c>
    </row>
    <row r="8599" spans="4:18" x14ac:dyDescent="0.35">
      <c r="D8599" s="21">
        <f t="shared" si="1347"/>
        <v>39806.041666645826</v>
      </c>
      <c r="E8599" s="21" t="b">
        <f t="shared" si="1340"/>
        <v>0</v>
      </c>
      <c r="F8599" s="21" t="b">
        <f t="shared" si="1341"/>
        <v>0</v>
      </c>
      <c r="G8599" s="20">
        <f t="shared" si="1342"/>
        <v>1</v>
      </c>
      <c r="H8599" s="20">
        <f t="shared" si="1343"/>
        <v>24</v>
      </c>
      <c r="I8599" s="20">
        <f t="shared" si="1348"/>
        <v>2</v>
      </c>
      <c r="J8599" s="21">
        <f t="shared" si="1349"/>
        <v>39806</v>
      </c>
      <c r="K8599" s="21"/>
      <c r="L8599" s="21" t="str">
        <f t="shared" si="1344"/>
        <v>Wednesday</v>
      </c>
      <c r="M8599" s="20">
        <f t="shared" si="1345"/>
        <v>12</v>
      </c>
      <c r="N8599" s="19">
        <v>3405</v>
      </c>
      <c r="O8599" s="4">
        <f>MATCH(N8599-1,'Supply Data'!$K$12:$K$17)+1</f>
        <v>3</v>
      </c>
      <c r="P8599">
        <f>INDEX('Supply Data'!$L$12:$L$17,'Demand Data'!O8599)</f>
        <v>23</v>
      </c>
      <c r="R8599" t="str">
        <f t="shared" si="1346"/>
        <v>24-Dec-08 Wednesday 2</v>
      </c>
    </row>
    <row r="8600" spans="4:18" x14ac:dyDescent="0.35">
      <c r="D8600" s="21">
        <f t="shared" si="1347"/>
        <v>39806.08333331249</v>
      </c>
      <c r="E8600" s="21" t="b">
        <f t="shared" si="1340"/>
        <v>0</v>
      </c>
      <c r="F8600" s="21" t="b">
        <f t="shared" si="1341"/>
        <v>0</v>
      </c>
      <c r="G8600" s="20">
        <f t="shared" si="1342"/>
        <v>1</v>
      </c>
      <c r="H8600" s="20">
        <f t="shared" si="1343"/>
        <v>24</v>
      </c>
      <c r="I8600" s="20">
        <f t="shared" si="1348"/>
        <v>3</v>
      </c>
      <c r="J8600" s="21">
        <f t="shared" si="1349"/>
        <v>39806</v>
      </c>
      <c r="K8600" s="21"/>
      <c r="L8600" s="21" t="str">
        <f t="shared" si="1344"/>
        <v>Wednesday</v>
      </c>
      <c r="M8600" s="20">
        <f t="shared" si="1345"/>
        <v>12</v>
      </c>
      <c r="N8600" s="19">
        <v>3295.5</v>
      </c>
      <c r="O8600" s="4">
        <f>MATCH(N8600-1,'Supply Data'!$K$12:$K$17)+1</f>
        <v>3</v>
      </c>
      <c r="P8600">
        <f>INDEX('Supply Data'!$L$12:$L$17,'Demand Data'!O8600)</f>
        <v>23</v>
      </c>
      <c r="R8600" t="str">
        <f t="shared" si="1346"/>
        <v>24-Dec-08 Wednesday 3</v>
      </c>
    </row>
    <row r="8601" spans="4:18" x14ac:dyDescent="0.35">
      <c r="D8601" s="21">
        <f t="shared" si="1347"/>
        <v>39806.124999979154</v>
      </c>
      <c r="E8601" s="21" t="b">
        <f t="shared" si="1340"/>
        <v>0</v>
      </c>
      <c r="F8601" s="21" t="b">
        <f t="shared" si="1341"/>
        <v>0</v>
      </c>
      <c r="G8601" s="20">
        <f t="shared" si="1342"/>
        <v>1</v>
      </c>
      <c r="H8601" s="20">
        <f t="shared" si="1343"/>
        <v>24</v>
      </c>
      <c r="I8601" s="20">
        <f t="shared" si="1348"/>
        <v>4</v>
      </c>
      <c r="J8601" s="21">
        <f t="shared" si="1349"/>
        <v>39806</v>
      </c>
      <c r="K8601" s="21"/>
      <c r="L8601" s="21" t="str">
        <f t="shared" si="1344"/>
        <v>Wednesday</v>
      </c>
      <c r="M8601" s="20">
        <f t="shared" si="1345"/>
        <v>12</v>
      </c>
      <c r="N8601" s="19">
        <v>3328.5</v>
      </c>
      <c r="O8601" s="4">
        <f>MATCH(N8601-1,'Supply Data'!$K$12:$K$17)+1</f>
        <v>3</v>
      </c>
      <c r="P8601">
        <f>INDEX('Supply Data'!$L$12:$L$17,'Demand Data'!O8601)</f>
        <v>23</v>
      </c>
      <c r="R8601" t="str">
        <f t="shared" si="1346"/>
        <v>24-Dec-08 Wednesday 4</v>
      </c>
    </row>
    <row r="8602" spans="4:18" x14ac:dyDescent="0.35">
      <c r="D8602" s="21">
        <f t="shared" si="1347"/>
        <v>39806.166666645819</v>
      </c>
      <c r="E8602" s="21" t="b">
        <f t="shared" si="1340"/>
        <v>0</v>
      </c>
      <c r="F8602" s="21" t="b">
        <f t="shared" si="1341"/>
        <v>0</v>
      </c>
      <c r="G8602" s="20">
        <f t="shared" si="1342"/>
        <v>1</v>
      </c>
      <c r="H8602" s="20">
        <f t="shared" si="1343"/>
        <v>24</v>
      </c>
      <c r="I8602" s="20">
        <f t="shared" si="1348"/>
        <v>5</v>
      </c>
      <c r="J8602" s="21">
        <f t="shared" si="1349"/>
        <v>39806</v>
      </c>
      <c r="K8602" s="21"/>
      <c r="L8602" s="21" t="str">
        <f t="shared" si="1344"/>
        <v>Wednesday</v>
      </c>
      <c r="M8602" s="20">
        <f t="shared" si="1345"/>
        <v>12</v>
      </c>
      <c r="N8602" s="19">
        <v>3351</v>
      </c>
      <c r="O8602" s="4">
        <f>MATCH(N8602-1,'Supply Data'!$K$12:$K$17)+1</f>
        <v>3</v>
      </c>
      <c r="P8602">
        <f>INDEX('Supply Data'!$L$12:$L$17,'Demand Data'!O8602)</f>
        <v>23</v>
      </c>
      <c r="R8602" t="str">
        <f t="shared" si="1346"/>
        <v>24-Dec-08 Wednesday 5</v>
      </c>
    </row>
    <row r="8603" spans="4:18" x14ac:dyDescent="0.35">
      <c r="D8603" s="21">
        <f t="shared" si="1347"/>
        <v>39806.208333312483</v>
      </c>
      <c r="E8603" s="21" t="b">
        <f t="shared" si="1340"/>
        <v>0</v>
      </c>
      <c r="F8603" s="21" t="b">
        <f t="shared" si="1341"/>
        <v>0</v>
      </c>
      <c r="G8603" s="20">
        <f t="shared" si="1342"/>
        <v>1</v>
      </c>
      <c r="H8603" s="20">
        <f t="shared" si="1343"/>
        <v>24</v>
      </c>
      <c r="I8603" s="20">
        <f t="shared" si="1348"/>
        <v>6</v>
      </c>
      <c r="J8603" s="21">
        <f t="shared" si="1349"/>
        <v>39806</v>
      </c>
      <c r="K8603" s="21"/>
      <c r="L8603" s="21" t="str">
        <f t="shared" si="1344"/>
        <v>Wednesday</v>
      </c>
      <c r="M8603" s="20">
        <f t="shared" si="1345"/>
        <v>12</v>
      </c>
      <c r="N8603" s="19">
        <v>3556.5</v>
      </c>
      <c r="O8603" s="4">
        <f>MATCH(N8603-1,'Supply Data'!$K$12:$K$17)+1</f>
        <v>3</v>
      </c>
      <c r="P8603">
        <f>INDEX('Supply Data'!$L$12:$L$17,'Demand Data'!O8603)</f>
        <v>23</v>
      </c>
      <c r="R8603" t="str">
        <f t="shared" si="1346"/>
        <v>24-Dec-08 Wednesday 6</v>
      </c>
    </row>
    <row r="8604" spans="4:18" x14ac:dyDescent="0.35">
      <c r="D8604" s="21">
        <f t="shared" si="1347"/>
        <v>39806.249999979147</v>
      </c>
      <c r="E8604" s="21" t="b">
        <f t="shared" si="1340"/>
        <v>0</v>
      </c>
      <c r="F8604" s="21" t="b">
        <f t="shared" si="1341"/>
        <v>0</v>
      </c>
      <c r="G8604" s="20">
        <f t="shared" si="1342"/>
        <v>1</v>
      </c>
      <c r="H8604" s="20">
        <f t="shared" si="1343"/>
        <v>24</v>
      </c>
      <c r="I8604" s="20">
        <f t="shared" si="1348"/>
        <v>7</v>
      </c>
      <c r="J8604" s="21">
        <f t="shared" si="1349"/>
        <v>39806</v>
      </c>
      <c r="K8604" s="21"/>
      <c r="L8604" s="21" t="str">
        <f t="shared" si="1344"/>
        <v>Wednesday</v>
      </c>
      <c r="M8604" s="20">
        <f t="shared" si="1345"/>
        <v>12</v>
      </c>
      <c r="N8604" s="19">
        <v>3582</v>
      </c>
      <c r="O8604" s="4">
        <f>MATCH(N8604-1,'Supply Data'!$K$12:$K$17)+1</f>
        <v>3</v>
      </c>
      <c r="P8604">
        <f>INDEX('Supply Data'!$L$12:$L$17,'Demand Data'!O8604)</f>
        <v>23</v>
      </c>
      <c r="R8604" t="str">
        <f t="shared" si="1346"/>
        <v>24-Dec-08 Wednesday 7</v>
      </c>
    </row>
    <row r="8605" spans="4:18" x14ac:dyDescent="0.35">
      <c r="D8605" s="21">
        <f t="shared" si="1347"/>
        <v>39806.291666645811</v>
      </c>
      <c r="E8605" s="21" t="b">
        <f t="shared" si="1340"/>
        <v>0</v>
      </c>
      <c r="F8605" s="21" t="b">
        <f t="shared" si="1341"/>
        <v>0</v>
      </c>
      <c r="G8605" s="20">
        <f t="shared" si="1342"/>
        <v>1</v>
      </c>
      <c r="H8605" s="20">
        <f t="shared" si="1343"/>
        <v>24</v>
      </c>
      <c r="I8605" s="20">
        <f t="shared" si="1348"/>
        <v>8</v>
      </c>
      <c r="J8605" s="21">
        <f t="shared" si="1349"/>
        <v>39806</v>
      </c>
      <c r="K8605" s="21"/>
      <c r="L8605" s="21" t="str">
        <f t="shared" si="1344"/>
        <v>Wednesday</v>
      </c>
      <c r="M8605" s="20">
        <f t="shared" si="1345"/>
        <v>12</v>
      </c>
      <c r="N8605" s="19">
        <v>3991.5</v>
      </c>
      <c r="O8605" s="4">
        <f>MATCH(N8605-1,'Supply Data'!$K$12:$K$17)+1</f>
        <v>4</v>
      </c>
      <c r="P8605">
        <f>INDEX('Supply Data'!$L$12:$L$17,'Demand Data'!O8605)</f>
        <v>50</v>
      </c>
      <c r="R8605" t="str">
        <f t="shared" si="1346"/>
        <v>24-Dec-08 Wednesday 8</v>
      </c>
    </row>
    <row r="8606" spans="4:18" x14ac:dyDescent="0.35">
      <c r="D8606" s="21">
        <f t="shared" si="1347"/>
        <v>39806.333333312476</v>
      </c>
      <c r="E8606" s="21" t="b">
        <f t="shared" si="1340"/>
        <v>0</v>
      </c>
      <c r="F8606" s="21" t="b">
        <f t="shared" si="1341"/>
        <v>0</v>
      </c>
      <c r="G8606" s="20">
        <f t="shared" si="1342"/>
        <v>1</v>
      </c>
      <c r="H8606" s="20">
        <f t="shared" si="1343"/>
        <v>24</v>
      </c>
      <c r="I8606" s="20">
        <f t="shared" si="1348"/>
        <v>9</v>
      </c>
      <c r="J8606" s="21">
        <f t="shared" si="1349"/>
        <v>39806</v>
      </c>
      <c r="K8606" s="21"/>
      <c r="L8606" s="21" t="str">
        <f t="shared" si="1344"/>
        <v>Wednesday</v>
      </c>
      <c r="M8606" s="20">
        <f t="shared" si="1345"/>
        <v>12</v>
      </c>
      <c r="N8606" s="19">
        <v>4437</v>
      </c>
      <c r="O8606" s="4">
        <f>MATCH(N8606-1,'Supply Data'!$K$12:$K$17)+1</f>
        <v>4</v>
      </c>
      <c r="P8606">
        <f>INDEX('Supply Data'!$L$12:$L$17,'Demand Data'!O8606)</f>
        <v>50</v>
      </c>
      <c r="R8606" t="str">
        <f t="shared" si="1346"/>
        <v>24-Dec-08 Wednesday 9</v>
      </c>
    </row>
    <row r="8607" spans="4:18" x14ac:dyDescent="0.35">
      <c r="D8607" s="21">
        <f t="shared" si="1347"/>
        <v>39806.37499997914</v>
      </c>
      <c r="E8607" s="21" t="b">
        <f t="shared" si="1340"/>
        <v>0</v>
      </c>
      <c r="F8607" s="21" t="b">
        <f t="shared" si="1341"/>
        <v>0</v>
      </c>
      <c r="G8607" s="20">
        <f t="shared" si="1342"/>
        <v>1</v>
      </c>
      <c r="H8607" s="20">
        <f t="shared" si="1343"/>
        <v>24</v>
      </c>
      <c r="I8607" s="20">
        <f t="shared" si="1348"/>
        <v>10</v>
      </c>
      <c r="J8607" s="21">
        <f t="shared" si="1349"/>
        <v>39806</v>
      </c>
      <c r="K8607" s="21"/>
      <c r="L8607" s="21" t="str">
        <f t="shared" si="1344"/>
        <v>Wednesday</v>
      </c>
      <c r="M8607" s="20">
        <f t="shared" si="1345"/>
        <v>12</v>
      </c>
      <c r="N8607" s="19">
        <v>4737</v>
      </c>
      <c r="O8607" s="4">
        <f>MATCH(N8607-1,'Supply Data'!$K$12:$K$17)+1</f>
        <v>4</v>
      </c>
      <c r="P8607">
        <f>INDEX('Supply Data'!$L$12:$L$17,'Demand Data'!O8607)</f>
        <v>50</v>
      </c>
      <c r="R8607" t="str">
        <f t="shared" si="1346"/>
        <v>24-Dec-08 Wednesday 10</v>
      </c>
    </row>
    <row r="8608" spans="4:18" x14ac:dyDescent="0.35">
      <c r="D8608" s="21">
        <f t="shared" si="1347"/>
        <v>39806.416666645804</v>
      </c>
      <c r="E8608" s="21" t="b">
        <f t="shared" si="1340"/>
        <v>0</v>
      </c>
      <c r="F8608" s="21" t="b">
        <f t="shared" si="1341"/>
        <v>0</v>
      </c>
      <c r="G8608" s="20">
        <f t="shared" si="1342"/>
        <v>1</v>
      </c>
      <c r="H8608" s="20">
        <f t="shared" si="1343"/>
        <v>24</v>
      </c>
      <c r="I8608" s="20">
        <f t="shared" si="1348"/>
        <v>11</v>
      </c>
      <c r="J8608" s="21">
        <f t="shared" si="1349"/>
        <v>39806</v>
      </c>
      <c r="K8608" s="21"/>
      <c r="L8608" s="21" t="str">
        <f t="shared" si="1344"/>
        <v>Wednesday</v>
      </c>
      <c r="M8608" s="20">
        <f t="shared" si="1345"/>
        <v>12</v>
      </c>
      <c r="N8608" s="19">
        <v>4959</v>
      </c>
      <c r="O8608" s="4">
        <f>MATCH(N8608-1,'Supply Data'!$K$12:$K$17)+1</f>
        <v>5</v>
      </c>
      <c r="P8608">
        <f>INDEX('Supply Data'!$L$12:$L$17,'Demand Data'!O8608)</f>
        <v>75</v>
      </c>
      <c r="R8608" t="str">
        <f t="shared" si="1346"/>
        <v>24-Dec-08 Wednesday 11</v>
      </c>
    </row>
    <row r="8609" spans="4:18" x14ac:dyDescent="0.35">
      <c r="D8609" s="21">
        <f t="shared" si="1347"/>
        <v>39806.458333312468</v>
      </c>
      <c r="E8609" s="21" t="b">
        <f t="shared" si="1340"/>
        <v>0</v>
      </c>
      <c r="F8609" s="21" t="b">
        <f t="shared" si="1341"/>
        <v>0</v>
      </c>
      <c r="G8609" s="20">
        <f t="shared" si="1342"/>
        <v>1</v>
      </c>
      <c r="H8609" s="20">
        <f t="shared" si="1343"/>
        <v>24</v>
      </c>
      <c r="I8609" s="20">
        <f t="shared" si="1348"/>
        <v>12</v>
      </c>
      <c r="J8609" s="21">
        <f t="shared" si="1349"/>
        <v>39806</v>
      </c>
      <c r="K8609" s="21"/>
      <c r="L8609" s="21" t="str">
        <f t="shared" si="1344"/>
        <v>Wednesday</v>
      </c>
      <c r="M8609" s="20">
        <f t="shared" si="1345"/>
        <v>12</v>
      </c>
      <c r="N8609" s="19">
        <v>4537.5</v>
      </c>
      <c r="O8609" s="4">
        <f>MATCH(N8609-1,'Supply Data'!$K$12:$K$17)+1</f>
        <v>4</v>
      </c>
      <c r="P8609">
        <f>INDEX('Supply Data'!$L$12:$L$17,'Demand Data'!O8609)</f>
        <v>50</v>
      </c>
      <c r="R8609" t="str">
        <f t="shared" si="1346"/>
        <v>24-Dec-08 Wednesday 12</v>
      </c>
    </row>
    <row r="8610" spans="4:18" x14ac:dyDescent="0.35">
      <c r="D8610" s="21">
        <f t="shared" si="1347"/>
        <v>39806.499999979133</v>
      </c>
      <c r="E8610" s="21" t="b">
        <f t="shared" si="1340"/>
        <v>0</v>
      </c>
      <c r="F8610" s="21" t="b">
        <f t="shared" si="1341"/>
        <v>0</v>
      </c>
      <c r="G8610" s="20">
        <f t="shared" si="1342"/>
        <v>1</v>
      </c>
      <c r="H8610" s="20">
        <f t="shared" si="1343"/>
        <v>24</v>
      </c>
      <c r="I8610" s="20">
        <f t="shared" si="1348"/>
        <v>13</v>
      </c>
      <c r="J8610" s="21">
        <f t="shared" si="1349"/>
        <v>39806</v>
      </c>
      <c r="K8610" s="21"/>
      <c r="L8610" s="21" t="str">
        <f t="shared" si="1344"/>
        <v>Wednesday</v>
      </c>
      <c r="M8610" s="20">
        <f t="shared" si="1345"/>
        <v>12</v>
      </c>
      <c r="N8610" s="19">
        <v>4686</v>
      </c>
      <c r="O8610" s="4">
        <f>MATCH(N8610-1,'Supply Data'!$K$12:$K$17)+1</f>
        <v>4</v>
      </c>
      <c r="P8610">
        <f>INDEX('Supply Data'!$L$12:$L$17,'Demand Data'!O8610)</f>
        <v>50</v>
      </c>
      <c r="R8610" t="str">
        <f t="shared" si="1346"/>
        <v>24-Dec-08 Wednesday 13</v>
      </c>
    </row>
    <row r="8611" spans="4:18" x14ac:dyDescent="0.35">
      <c r="D8611" s="21">
        <f t="shared" si="1347"/>
        <v>39806.541666645797</v>
      </c>
      <c r="E8611" s="21" t="b">
        <f t="shared" si="1340"/>
        <v>0</v>
      </c>
      <c r="F8611" s="21" t="b">
        <f t="shared" si="1341"/>
        <v>0</v>
      </c>
      <c r="G8611" s="20">
        <f t="shared" si="1342"/>
        <v>1</v>
      </c>
      <c r="H8611" s="20">
        <f t="shared" si="1343"/>
        <v>24</v>
      </c>
      <c r="I8611" s="20">
        <f t="shared" si="1348"/>
        <v>14</v>
      </c>
      <c r="J8611" s="21">
        <f t="shared" si="1349"/>
        <v>39806</v>
      </c>
      <c r="K8611" s="21"/>
      <c r="L8611" s="21" t="str">
        <f t="shared" si="1344"/>
        <v>Wednesday</v>
      </c>
      <c r="M8611" s="20">
        <f t="shared" si="1345"/>
        <v>12</v>
      </c>
      <c r="N8611" s="19">
        <v>4693.5</v>
      </c>
      <c r="O8611" s="4">
        <f>MATCH(N8611-1,'Supply Data'!$K$12:$K$17)+1</f>
        <v>4</v>
      </c>
      <c r="P8611">
        <f>INDEX('Supply Data'!$L$12:$L$17,'Demand Data'!O8611)</f>
        <v>50</v>
      </c>
      <c r="R8611" t="str">
        <f t="shared" si="1346"/>
        <v>24-Dec-08 Wednesday 14</v>
      </c>
    </row>
    <row r="8612" spans="4:18" x14ac:dyDescent="0.35">
      <c r="D8612" s="21">
        <f t="shared" si="1347"/>
        <v>39806.583333312461</v>
      </c>
      <c r="E8612" s="21" t="b">
        <f t="shared" si="1340"/>
        <v>0</v>
      </c>
      <c r="F8612" s="21" t="b">
        <f t="shared" si="1341"/>
        <v>0</v>
      </c>
      <c r="G8612" s="20">
        <f t="shared" si="1342"/>
        <v>1</v>
      </c>
      <c r="H8612" s="20">
        <f t="shared" si="1343"/>
        <v>24</v>
      </c>
      <c r="I8612" s="20">
        <f t="shared" si="1348"/>
        <v>15</v>
      </c>
      <c r="J8612" s="21">
        <f t="shared" si="1349"/>
        <v>39806</v>
      </c>
      <c r="K8612" s="21"/>
      <c r="L8612" s="21" t="str">
        <f t="shared" si="1344"/>
        <v>Wednesday</v>
      </c>
      <c r="M8612" s="20">
        <f t="shared" si="1345"/>
        <v>12</v>
      </c>
      <c r="N8612" s="19">
        <v>4512</v>
      </c>
      <c r="O8612" s="4">
        <f>MATCH(N8612-1,'Supply Data'!$K$12:$K$17)+1</f>
        <v>4</v>
      </c>
      <c r="P8612">
        <f>INDEX('Supply Data'!$L$12:$L$17,'Demand Data'!O8612)</f>
        <v>50</v>
      </c>
      <c r="R8612" t="str">
        <f t="shared" si="1346"/>
        <v>24-Dec-08 Wednesday 15</v>
      </c>
    </row>
    <row r="8613" spans="4:18" x14ac:dyDescent="0.35">
      <c r="D8613" s="21">
        <f t="shared" si="1347"/>
        <v>39806.624999979125</v>
      </c>
      <c r="E8613" s="21" t="b">
        <f t="shared" si="1340"/>
        <v>0</v>
      </c>
      <c r="F8613" s="21" t="b">
        <f t="shared" si="1341"/>
        <v>0</v>
      </c>
      <c r="G8613" s="20">
        <f t="shared" si="1342"/>
        <v>1</v>
      </c>
      <c r="H8613" s="20">
        <f t="shared" si="1343"/>
        <v>24</v>
      </c>
      <c r="I8613" s="20">
        <f t="shared" si="1348"/>
        <v>16</v>
      </c>
      <c r="J8613" s="21">
        <f t="shared" si="1349"/>
        <v>39806</v>
      </c>
      <c r="K8613" s="21"/>
      <c r="L8613" s="21" t="str">
        <f t="shared" si="1344"/>
        <v>Wednesday</v>
      </c>
      <c r="M8613" s="20">
        <f t="shared" si="1345"/>
        <v>12</v>
      </c>
      <c r="N8613" s="19">
        <v>4453.5</v>
      </c>
      <c r="O8613" s="4">
        <f>MATCH(N8613-1,'Supply Data'!$K$12:$K$17)+1</f>
        <v>4</v>
      </c>
      <c r="P8613">
        <f>INDEX('Supply Data'!$L$12:$L$17,'Demand Data'!O8613)</f>
        <v>50</v>
      </c>
      <c r="R8613" t="str">
        <f t="shared" si="1346"/>
        <v>24-Dec-08 Wednesday 16</v>
      </c>
    </row>
    <row r="8614" spans="4:18" x14ac:dyDescent="0.35">
      <c r="D8614" s="21">
        <f t="shared" si="1347"/>
        <v>39806.66666664579</v>
      </c>
      <c r="E8614" s="21" t="b">
        <f t="shared" si="1340"/>
        <v>0</v>
      </c>
      <c r="F8614" s="21" t="b">
        <f t="shared" si="1341"/>
        <v>0</v>
      </c>
      <c r="G8614" s="20">
        <f t="shared" si="1342"/>
        <v>1</v>
      </c>
      <c r="H8614" s="20">
        <f t="shared" si="1343"/>
        <v>24</v>
      </c>
      <c r="I8614" s="20">
        <f t="shared" si="1348"/>
        <v>17</v>
      </c>
      <c r="J8614" s="21">
        <f t="shared" si="1349"/>
        <v>39806</v>
      </c>
      <c r="K8614" s="21"/>
      <c r="L8614" s="21" t="str">
        <f t="shared" si="1344"/>
        <v>Wednesday</v>
      </c>
      <c r="M8614" s="20">
        <f t="shared" si="1345"/>
        <v>12</v>
      </c>
      <c r="N8614" s="19">
        <v>4426.5</v>
      </c>
      <c r="O8614" s="4">
        <f>MATCH(N8614-1,'Supply Data'!$K$12:$K$17)+1</f>
        <v>4</v>
      </c>
      <c r="P8614">
        <f>INDEX('Supply Data'!$L$12:$L$17,'Demand Data'!O8614)</f>
        <v>50</v>
      </c>
      <c r="R8614" t="str">
        <f t="shared" si="1346"/>
        <v>24-Dec-08 Wednesday 17</v>
      </c>
    </row>
    <row r="8615" spans="4:18" x14ac:dyDescent="0.35">
      <c r="D8615" s="21">
        <f t="shared" si="1347"/>
        <v>39806.708333312454</v>
      </c>
      <c r="E8615" s="21" t="b">
        <f t="shared" si="1340"/>
        <v>0</v>
      </c>
      <c r="F8615" s="21" t="b">
        <f t="shared" si="1341"/>
        <v>0</v>
      </c>
      <c r="G8615" s="20">
        <f t="shared" si="1342"/>
        <v>1</v>
      </c>
      <c r="H8615" s="20">
        <f t="shared" si="1343"/>
        <v>24</v>
      </c>
      <c r="I8615" s="20">
        <f t="shared" si="1348"/>
        <v>18</v>
      </c>
      <c r="J8615" s="21">
        <f t="shared" si="1349"/>
        <v>39806</v>
      </c>
      <c r="K8615" s="21"/>
      <c r="L8615" s="21" t="str">
        <f t="shared" si="1344"/>
        <v>Wednesday</v>
      </c>
      <c r="M8615" s="20">
        <f t="shared" si="1345"/>
        <v>12</v>
      </c>
      <c r="N8615" s="19">
        <v>5151</v>
      </c>
      <c r="O8615" s="4">
        <f>MATCH(N8615-1,'Supply Data'!$K$12:$K$17)+1</f>
        <v>5</v>
      </c>
      <c r="P8615">
        <f>INDEX('Supply Data'!$L$12:$L$17,'Demand Data'!O8615)</f>
        <v>75</v>
      </c>
      <c r="R8615" t="str">
        <f t="shared" si="1346"/>
        <v>24-Dec-08 Wednesday 18</v>
      </c>
    </row>
    <row r="8616" spans="4:18" x14ac:dyDescent="0.35">
      <c r="D8616" s="21">
        <f t="shared" si="1347"/>
        <v>39806.749999979118</v>
      </c>
      <c r="E8616" s="21" t="b">
        <f t="shared" si="1340"/>
        <v>0</v>
      </c>
      <c r="F8616" s="21" t="b">
        <f t="shared" si="1341"/>
        <v>0</v>
      </c>
      <c r="G8616" s="20">
        <f t="shared" si="1342"/>
        <v>1</v>
      </c>
      <c r="H8616" s="20">
        <f t="shared" si="1343"/>
        <v>24</v>
      </c>
      <c r="I8616" s="20">
        <f t="shared" si="1348"/>
        <v>19</v>
      </c>
      <c r="J8616" s="21">
        <f t="shared" si="1349"/>
        <v>39806</v>
      </c>
      <c r="K8616" s="21"/>
      <c r="L8616" s="21" t="str">
        <f t="shared" si="1344"/>
        <v>Wednesday</v>
      </c>
      <c r="M8616" s="20">
        <f t="shared" si="1345"/>
        <v>12</v>
      </c>
      <c r="N8616" s="19">
        <v>5217</v>
      </c>
      <c r="O8616" s="4">
        <f>MATCH(N8616-1,'Supply Data'!$K$12:$K$17)+1</f>
        <v>5</v>
      </c>
      <c r="P8616">
        <f>INDEX('Supply Data'!$L$12:$L$17,'Demand Data'!O8616)</f>
        <v>75</v>
      </c>
      <c r="R8616" t="str">
        <f t="shared" si="1346"/>
        <v>24-Dec-08 Wednesday 19</v>
      </c>
    </row>
    <row r="8617" spans="4:18" x14ac:dyDescent="0.35">
      <c r="D8617" s="21">
        <f t="shared" si="1347"/>
        <v>39806.791666645782</v>
      </c>
      <c r="E8617" s="21" t="b">
        <f t="shared" si="1340"/>
        <v>0</v>
      </c>
      <c r="F8617" s="21" t="b">
        <f t="shared" si="1341"/>
        <v>0</v>
      </c>
      <c r="G8617" s="20">
        <f t="shared" si="1342"/>
        <v>1</v>
      </c>
      <c r="H8617" s="20">
        <f t="shared" si="1343"/>
        <v>24</v>
      </c>
      <c r="I8617" s="20">
        <f t="shared" si="1348"/>
        <v>20</v>
      </c>
      <c r="J8617" s="21">
        <f t="shared" si="1349"/>
        <v>39806</v>
      </c>
      <c r="K8617" s="21"/>
      <c r="L8617" s="21" t="str">
        <f t="shared" si="1344"/>
        <v>Wednesday</v>
      </c>
      <c r="M8617" s="20">
        <f t="shared" si="1345"/>
        <v>12</v>
      </c>
      <c r="N8617" s="19">
        <v>5005.5</v>
      </c>
      <c r="O8617" s="4">
        <f>MATCH(N8617-1,'Supply Data'!$K$12:$K$17)+1</f>
        <v>5</v>
      </c>
      <c r="P8617">
        <f>INDEX('Supply Data'!$L$12:$L$17,'Demand Data'!O8617)</f>
        <v>75</v>
      </c>
      <c r="R8617" t="str">
        <f t="shared" si="1346"/>
        <v>24-Dec-08 Wednesday 20</v>
      </c>
    </row>
    <row r="8618" spans="4:18" x14ac:dyDescent="0.35">
      <c r="D8618" s="21">
        <f t="shared" si="1347"/>
        <v>39806.833333312446</v>
      </c>
      <c r="E8618" s="21" t="b">
        <f t="shared" si="1340"/>
        <v>0</v>
      </c>
      <c r="F8618" s="21" t="b">
        <f t="shared" si="1341"/>
        <v>0</v>
      </c>
      <c r="G8618" s="20">
        <f t="shared" si="1342"/>
        <v>1</v>
      </c>
      <c r="H8618" s="20">
        <f t="shared" si="1343"/>
        <v>24</v>
      </c>
      <c r="I8618" s="20">
        <f t="shared" si="1348"/>
        <v>21</v>
      </c>
      <c r="J8618" s="21">
        <f t="shared" si="1349"/>
        <v>39806</v>
      </c>
      <c r="K8618" s="21"/>
      <c r="L8618" s="21" t="str">
        <f t="shared" si="1344"/>
        <v>Wednesday</v>
      </c>
      <c r="M8618" s="20">
        <f t="shared" si="1345"/>
        <v>12</v>
      </c>
      <c r="N8618" s="19">
        <v>4746</v>
      </c>
      <c r="O8618" s="4">
        <f>MATCH(N8618-1,'Supply Data'!$K$12:$K$17)+1</f>
        <v>4</v>
      </c>
      <c r="P8618">
        <f>INDEX('Supply Data'!$L$12:$L$17,'Demand Data'!O8618)</f>
        <v>50</v>
      </c>
      <c r="R8618" t="str">
        <f t="shared" si="1346"/>
        <v>24-Dec-08 Wednesday 21</v>
      </c>
    </row>
    <row r="8619" spans="4:18" x14ac:dyDescent="0.35">
      <c r="D8619" s="21">
        <f t="shared" si="1347"/>
        <v>39806.874999979111</v>
      </c>
      <c r="E8619" s="21" t="b">
        <f t="shared" si="1340"/>
        <v>0</v>
      </c>
      <c r="F8619" s="21" t="b">
        <f t="shared" si="1341"/>
        <v>0</v>
      </c>
      <c r="G8619" s="20">
        <f t="shared" si="1342"/>
        <v>1</v>
      </c>
      <c r="H8619" s="20">
        <f t="shared" si="1343"/>
        <v>24</v>
      </c>
      <c r="I8619" s="20">
        <f t="shared" si="1348"/>
        <v>22</v>
      </c>
      <c r="J8619" s="21">
        <f t="shared" si="1349"/>
        <v>39806</v>
      </c>
      <c r="K8619" s="21"/>
      <c r="L8619" s="21" t="str">
        <f t="shared" si="1344"/>
        <v>Wednesday</v>
      </c>
      <c r="M8619" s="20">
        <f t="shared" si="1345"/>
        <v>12</v>
      </c>
      <c r="N8619" s="19">
        <v>4300.5</v>
      </c>
      <c r="O8619" s="4">
        <f>MATCH(N8619-1,'Supply Data'!$K$12:$K$17)+1</f>
        <v>4</v>
      </c>
      <c r="P8619">
        <f>INDEX('Supply Data'!$L$12:$L$17,'Demand Data'!O8619)</f>
        <v>50</v>
      </c>
      <c r="R8619" t="str">
        <f t="shared" si="1346"/>
        <v>24-Dec-08 Wednesday 22</v>
      </c>
    </row>
    <row r="8620" spans="4:18" x14ac:dyDescent="0.35">
      <c r="D8620" s="21">
        <f t="shared" si="1347"/>
        <v>39806.916666645775</v>
      </c>
      <c r="E8620" s="21" t="b">
        <f t="shared" si="1340"/>
        <v>0</v>
      </c>
      <c r="F8620" s="21" t="b">
        <f t="shared" si="1341"/>
        <v>0</v>
      </c>
      <c r="G8620" s="20">
        <f t="shared" si="1342"/>
        <v>1</v>
      </c>
      <c r="H8620" s="20">
        <f t="shared" si="1343"/>
        <v>24</v>
      </c>
      <c r="I8620" s="20">
        <f t="shared" si="1348"/>
        <v>23</v>
      </c>
      <c r="J8620" s="21">
        <f t="shared" si="1349"/>
        <v>39806</v>
      </c>
      <c r="K8620" s="21"/>
      <c r="L8620" s="21" t="str">
        <f t="shared" si="1344"/>
        <v>Wednesday</v>
      </c>
      <c r="M8620" s="20">
        <f t="shared" si="1345"/>
        <v>12</v>
      </c>
      <c r="N8620" s="19">
        <v>3885</v>
      </c>
      <c r="O8620" s="4">
        <f>MATCH(N8620-1,'Supply Data'!$K$12:$K$17)+1</f>
        <v>4</v>
      </c>
      <c r="P8620">
        <f>INDEX('Supply Data'!$L$12:$L$17,'Demand Data'!O8620)</f>
        <v>50</v>
      </c>
      <c r="R8620" t="str">
        <f t="shared" si="1346"/>
        <v>24-Dec-08 Wednesday 23</v>
      </c>
    </row>
    <row r="8621" spans="4:18" x14ac:dyDescent="0.35">
      <c r="D8621" s="21">
        <f t="shared" si="1347"/>
        <v>39806.958333312439</v>
      </c>
      <c r="E8621" s="21" t="b">
        <f t="shared" si="1340"/>
        <v>0</v>
      </c>
      <c r="F8621" s="21" t="b">
        <f t="shared" si="1341"/>
        <v>0</v>
      </c>
      <c r="G8621" s="20">
        <f t="shared" si="1342"/>
        <v>1</v>
      </c>
      <c r="H8621" s="20">
        <f t="shared" si="1343"/>
        <v>24</v>
      </c>
      <c r="I8621" s="20">
        <f t="shared" si="1348"/>
        <v>24</v>
      </c>
      <c r="J8621" s="21">
        <f t="shared" si="1349"/>
        <v>39806</v>
      </c>
      <c r="K8621" s="21"/>
      <c r="L8621" s="21" t="str">
        <f t="shared" si="1344"/>
        <v>Wednesday</v>
      </c>
      <c r="M8621" s="20">
        <f t="shared" si="1345"/>
        <v>12</v>
      </c>
      <c r="N8621" s="19">
        <v>3600</v>
      </c>
      <c r="O8621" s="4">
        <f>MATCH(N8621-1,'Supply Data'!$K$12:$K$17)+1</f>
        <v>3</v>
      </c>
      <c r="P8621">
        <f>INDEX('Supply Data'!$L$12:$L$17,'Demand Data'!O8621)</f>
        <v>23</v>
      </c>
      <c r="R8621" t="str">
        <f t="shared" si="1346"/>
        <v>24-Dec-08 Wednesday 24</v>
      </c>
    </row>
    <row r="8622" spans="4:18" x14ac:dyDescent="0.35">
      <c r="D8622" s="21">
        <f t="shared" si="1347"/>
        <v>39806.999999979103</v>
      </c>
      <c r="E8622" s="21" t="b">
        <f t="shared" si="1340"/>
        <v>0</v>
      </c>
      <c r="F8622" s="21" t="b">
        <f t="shared" si="1341"/>
        <v>0</v>
      </c>
      <c r="G8622" s="20">
        <f t="shared" si="1342"/>
        <v>1</v>
      </c>
      <c r="H8622" s="20">
        <f t="shared" si="1343"/>
        <v>24</v>
      </c>
      <c r="I8622" s="20">
        <f t="shared" si="1348"/>
        <v>1</v>
      </c>
      <c r="J8622" s="21">
        <f t="shared" si="1349"/>
        <v>39807</v>
      </c>
      <c r="K8622" s="21"/>
      <c r="L8622" s="21" t="str">
        <f t="shared" si="1344"/>
        <v>Thursday</v>
      </c>
      <c r="M8622" s="20">
        <f t="shared" si="1345"/>
        <v>12</v>
      </c>
      <c r="N8622" s="19">
        <v>3474</v>
      </c>
      <c r="O8622" s="4">
        <f>MATCH(N8622-1,'Supply Data'!$K$12:$K$17)+1</f>
        <v>3</v>
      </c>
      <c r="P8622">
        <f>INDEX('Supply Data'!$L$12:$L$17,'Demand Data'!O8622)</f>
        <v>23</v>
      </c>
      <c r="R8622" t="str">
        <f t="shared" si="1346"/>
        <v>25-Dec-08 Thursday 1</v>
      </c>
    </row>
    <row r="8623" spans="4:18" x14ac:dyDescent="0.35">
      <c r="D8623" s="21">
        <f t="shared" si="1347"/>
        <v>39807.041666645768</v>
      </c>
      <c r="E8623" s="21" t="b">
        <f t="shared" si="1340"/>
        <v>0</v>
      </c>
      <c r="F8623" s="21" t="b">
        <f t="shared" si="1341"/>
        <v>0</v>
      </c>
      <c r="G8623" s="20">
        <f t="shared" si="1342"/>
        <v>1</v>
      </c>
      <c r="H8623" s="20">
        <f t="shared" si="1343"/>
        <v>24</v>
      </c>
      <c r="I8623" s="20">
        <f t="shared" si="1348"/>
        <v>2</v>
      </c>
      <c r="J8623" s="21">
        <f t="shared" si="1349"/>
        <v>39807</v>
      </c>
      <c r="K8623" s="21"/>
      <c r="L8623" s="21" t="str">
        <f t="shared" si="1344"/>
        <v>Thursday</v>
      </c>
      <c r="M8623" s="20">
        <f t="shared" si="1345"/>
        <v>12</v>
      </c>
      <c r="N8623" s="19">
        <v>3405</v>
      </c>
      <c r="O8623" s="4">
        <f>MATCH(N8623-1,'Supply Data'!$K$12:$K$17)+1</f>
        <v>3</v>
      </c>
      <c r="P8623">
        <f>INDEX('Supply Data'!$L$12:$L$17,'Demand Data'!O8623)</f>
        <v>23</v>
      </c>
      <c r="R8623" t="str">
        <f t="shared" si="1346"/>
        <v>25-Dec-08 Thursday 2</v>
      </c>
    </row>
    <row r="8624" spans="4:18" x14ac:dyDescent="0.35">
      <c r="D8624" s="21">
        <f t="shared" si="1347"/>
        <v>39807.083333312432</v>
      </c>
      <c r="E8624" s="21" t="b">
        <f t="shared" si="1340"/>
        <v>0</v>
      </c>
      <c r="F8624" s="21" t="b">
        <f t="shared" si="1341"/>
        <v>0</v>
      </c>
      <c r="G8624" s="20">
        <f t="shared" si="1342"/>
        <v>1</v>
      </c>
      <c r="H8624" s="20">
        <f t="shared" si="1343"/>
        <v>24</v>
      </c>
      <c r="I8624" s="20">
        <f t="shared" si="1348"/>
        <v>3</v>
      </c>
      <c r="J8624" s="21">
        <f t="shared" si="1349"/>
        <v>39807</v>
      </c>
      <c r="K8624" s="21"/>
      <c r="L8624" s="21" t="str">
        <f t="shared" si="1344"/>
        <v>Thursday</v>
      </c>
      <c r="M8624" s="20">
        <f t="shared" si="1345"/>
        <v>12</v>
      </c>
      <c r="N8624" s="19">
        <v>3295.5</v>
      </c>
      <c r="O8624" s="4">
        <f>MATCH(N8624-1,'Supply Data'!$K$12:$K$17)+1</f>
        <v>3</v>
      </c>
      <c r="P8624">
        <f>INDEX('Supply Data'!$L$12:$L$17,'Demand Data'!O8624)</f>
        <v>23</v>
      </c>
      <c r="R8624" t="str">
        <f t="shared" si="1346"/>
        <v>25-Dec-08 Thursday 3</v>
      </c>
    </row>
    <row r="8625" spans="4:18" x14ac:dyDescent="0.35">
      <c r="D8625" s="21">
        <f t="shared" si="1347"/>
        <v>39807.124999979096</v>
      </c>
      <c r="E8625" s="21" t="b">
        <f t="shared" si="1340"/>
        <v>0</v>
      </c>
      <c r="F8625" s="21" t="b">
        <f t="shared" si="1341"/>
        <v>0</v>
      </c>
      <c r="G8625" s="20">
        <f t="shared" si="1342"/>
        <v>1</v>
      </c>
      <c r="H8625" s="20">
        <f t="shared" si="1343"/>
        <v>24</v>
      </c>
      <c r="I8625" s="20">
        <f t="shared" si="1348"/>
        <v>4</v>
      </c>
      <c r="J8625" s="21">
        <f t="shared" si="1349"/>
        <v>39807</v>
      </c>
      <c r="K8625" s="21"/>
      <c r="L8625" s="21" t="str">
        <f t="shared" si="1344"/>
        <v>Thursday</v>
      </c>
      <c r="M8625" s="20">
        <f t="shared" si="1345"/>
        <v>12</v>
      </c>
      <c r="N8625" s="19">
        <v>3328.5</v>
      </c>
      <c r="O8625" s="4">
        <f>MATCH(N8625-1,'Supply Data'!$K$12:$K$17)+1</f>
        <v>3</v>
      </c>
      <c r="P8625">
        <f>INDEX('Supply Data'!$L$12:$L$17,'Demand Data'!O8625)</f>
        <v>23</v>
      </c>
      <c r="R8625" t="str">
        <f t="shared" si="1346"/>
        <v>25-Dec-08 Thursday 4</v>
      </c>
    </row>
    <row r="8626" spans="4:18" x14ac:dyDescent="0.35">
      <c r="D8626" s="21">
        <f t="shared" si="1347"/>
        <v>39807.16666664576</v>
      </c>
      <c r="E8626" s="21" t="b">
        <f t="shared" si="1340"/>
        <v>0</v>
      </c>
      <c r="F8626" s="21" t="b">
        <f t="shared" si="1341"/>
        <v>0</v>
      </c>
      <c r="G8626" s="20">
        <f t="shared" si="1342"/>
        <v>1</v>
      </c>
      <c r="H8626" s="20">
        <f t="shared" si="1343"/>
        <v>24</v>
      </c>
      <c r="I8626" s="20">
        <f t="shared" si="1348"/>
        <v>5</v>
      </c>
      <c r="J8626" s="21">
        <f t="shared" si="1349"/>
        <v>39807</v>
      </c>
      <c r="K8626" s="21"/>
      <c r="L8626" s="21" t="str">
        <f t="shared" si="1344"/>
        <v>Thursday</v>
      </c>
      <c r="M8626" s="20">
        <f t="shared" si="1345"/>
        <v>12</v>
      </c>
      <c r="N8626" s="19">
        <v>3351</v>
      </c>
      <c r="O8626" s="4">
        <f>MATCH(N8626-1,'Supply Data'!$K$12:$K$17)+1</f>
        <v>3</v>
      </c>
      <c r="P8626">
        <f>INDEX('Supply Data'!$L$12:$L$17,'Demand Data'!O8626)</f>
        <v>23</v>
      </c>
      <c r="R8626" t="str">
        <f t="shared" si="1346"/>
        <v>25-Dec-08 Thursday 5</v>
      </c>
    </row>
    <row r="8627" spans="4:18" x14ac:dyDescent="0.35">
      <c r="D8627" s="21">
        <f t="shared" si="1347"/>
        <v>39807.208333312425</v>
      </c>
      <c r="E8627" s="21" t="b">
        <f t="shared" si="1340"/>
        <v>0</v>
      </c>
      <c r="F8627" s="21" t="b">
        <f t="shared" si="1341"/>
        <v>0</v>
      </c>
      <c r="G8627" s="20">
        <f t="shared" si="1342"/>
        <v>1</v>
      </c>
      <c r="H8627" s="20">
        <f t="shared" si="1343"/>
        <v>24</v>
      </c>
      <c r="I8627" s="20">
        <f t="shared" si="1348"/>
        <v>6</v>
      </c>
      <c r="J8627" s="21">
        <f t="shared" si="1349"/>
        <v>39807</v>
      </c>
      <c r="K8627" s="21"/>
      <c r="L8627" s="21" t="str">
        <f t="shared" si="1344"/>
        <v>Thursday</v>
      </c>
      <c r="M8627" s="20">
        <f t="shared" si="1345"/>
        <v>12</v>
      </c>
      <c r="N8627" s="19">
        <v>3556.5</v>
      </c>
      <c r="O8627" s="4">
        <f>MATCH(N8627-1,'Supply Data'!$K$12:$K$17)+1</f>
        <v>3</v>
      </c>
      <c r="P8627">
        <f>INDEX('Supply Data'!$L$12:$L$17,'Demand Data'!O8627)</f>
        <v>23</v>
      </c>
      <c r="R8627" t="str">
        <f t="shared" si="1346"/>
        <v>25-Dec-08 Thursday 6</v>
      </c>
    </row>
    <row r="8628" spans="4:18" x14ac:dyDescent="0.35">
      <c r="D8628" s="21">
        <f t="shared" si="1347"/>
        <v>39807.249999979089</v>
      </c>
      <c r="E8628" s="21" t="b">
        <f t="shared" si="1340"/>
        <v>0</v>
      </c>
      <c r="F8628" s="21" t="b">
        <f t="shared" si="1341"/>
        <v>0</v>
      </c>
      <c r="G8628" s="20">
        <f t="shared" si="1342"/>
        <v>1</v>
      </c>
      <c r="H8628" s="20">
        <f t="shared" si="1343"/>
        <v>24</v>
      </c>
      <c r="I8628" s="20">
        <f t="shared" si="1348"/>
        <v>7</v>
      </c>
      <c r="J8628" s="21">
        <f t="shared" si="1349"/>
        <v>39807</v>
      </c>
      <c r="K8628" s="21"/>
      <c r="L8628" s="21" t="str">
        <f t="shared" si="1344"/>
        <v>Thursday</v>
      </c>
      <c r="M8628" s="20">
        <f t="shared" si="1345"/>
        <v>12</v>
      </c>
      <c r="N8628" s="19">
        <v>3582</v>
      </c>
      <c r="O8628" s="4">
        <f>MATCH(N8628-1,'Supply Data'!$K$12:$K$17)+1</f>
        <v>3</v>
      </c>
      <c r="P8628">
        <f>INDEX('Supply Data'!$L$12:$L$17,'Demand Data'!O8628)</f>
        <v>23</v>
      </c>
      <c r="R8628" t="str">
        <f t="shared" si="1346"/>
        <v>25-Dec-08 Thursday 7</v>
      </c>
    </row>
    <row r="8629" spans="4:18" x14ac:dyDescent="0.35">
      <c r="D8629" s="21">
        <f t="shared" si="1347"/>
        <v>39807.291666645753</v>
      </c>
      <c r="E8629" s="21" t="b">
        <f t="shared" si="1340"/>
        <v>0</v>
      </c>
      <c r="F8629" s="21" t="b">
        <f t="shared" si="1341"/>
        <v>0</v>
      </c>
      <c r="G8629" s="20">
        <f t="shared" si="1342"/>
        <v>1</v>
      </c>
      <c r="H8629" s="20">
        <f t="shared" si="1343"/>
        <v>24</v>
      </c>
      <c r="I8629" s="20">
        <f t="shared" si="1348"/>
        <v>8</v>
      </c>
      <c r="J8629" s="21">
        <f t="shared" si="1349"/>
        <v>39807</v>
      </c>
      <c r="K8629" s="21"/>
      <c r="L8629" s="21" t="str">
        <f t="shared" si="1344"/>
        <v>Thursday</v>
      </c>
      <c r="M8629" s="20">
        <f t="shared" si="1345"/>
        <v>12</v>
      </c>
      <c r="N8629" s="19">
        <v>3991.5</v>
      </c>
      <c r="O8629" s="4">
        <f>MATCH(N8629-1,'Supply Data'!$K$12:$K$17)+1</f>
        <v>4</v>
      </c>
      <c r="P8629">
        <f>INDEX('Supply Data'!$L$12:$L$17,'Demand Data'!O8629)</f>
        <v>50</v>
      </c>
      <c r="R8629" t="str">
        <f t="shared" si="1346"/>
        <v>25-Dec-08 Thursday 8</v>
      </c>
    </row>
    <row r="8630" spans="4:18" x14ac:dyDescent="0.35">
      <c r="D8630" s="21">
        <f t="shared" si="1347"/>
        <v>39807.333333312417</v>
      </c>
      <c r="E8630" s="21" t="b">
        <f t="shared" si="1340"/>
        <v>0</v>
      </c>
      <c r="F8630" s="21" t="b">
        <f t="shared" si="1341"/>
        <v>0</v>
      </c>
      <c r="G8630" s="20">
        <f t="shared" si="1342"/>
        <v>1</v>
      </c>
      <c r="H8630" s="20">
        <f t="shared" si="1343"/>
        <v>24</v>
      </c>
      <c r="I8630" s="20">
        <f t="shared" si="1348"/>
        <v>9</v>
      </c>
      <c r="J8630" s="21">
        <f t="shared" si="1349"/>
        <v>39807</v>
      </c>
      <c r="K8630" s="21"/>
      <c r="L8630" s="21" t="str">
        <f t="shared" si="1344"/>
        <v>Thursday</v>
      </c>
      <c r="M8630" s="20">
        <f t="shared" si="1345"/>
        <v>12</v>
      </c>
      <c r="N8630" s="19">
        <v>4437</v>
      </c>
      <c r="O8630" s="4">
        <f>MATCH(N8630-1,'Supply Data'!$K$12:$K$17)+1</f>
        <v>4</v>
      </c>
      <c r="P8630">
        <f>INDEX('Supply Data'!$L$12:$L$17,'Demand Data'!O8630)</f>
        <v>50</v>
      </c>
      <c r="R8630" t="str">
        <f t="shared" si="1346"/>
        <v>25-Dec-08 Thursday 9</v>
      </c>
    </row>
    <row r="8631" spans="4:18" x14ac:dyDescent="0.35">
      <c r="D8631" s="21">
        <f t="shared" si="1347"/>
        <v>39807.374999979082</v>
      </c>
      <c r="E8631" s="21" t="b">
        <f t="shared" si="1340"/>
        <v>0</v>
      </c>
      <c r="F8631" s="21" t="b">
        <f t="shared" si="1341"/>
        <v>0</v>
      </c>
      <c r="G8631" s="20">
        <f t="shared" si="1342"/>
        <v>1</v>
      </c>
      <c r="H8631" s="20">
        <f t="shared" si="1343"/>
        <v>24</v>
      </c>
      <c r="I8631" s="20">
        <f t="shared" si="1348"/>
        <v>10</v>
      </c>
      <c r="J8631" s="21">
        <f t="shared" si="1349"/>
        <v>39807</v>
      </c>
      <c r="K8631" s="21"/>
      <c r="L8631" s="21" t="str">
        <f t="shared" si="1344"/>
        <v>Thursday</v>
      </c>
      <c r="M8631" s="20">
        <f t="shared" si="1345"/>
        <v>12</v>
      </c>
      <c r="N8631" s="19">
        <v>4737</v>
      </c>
      <c r="O8631" s="4">
        <f>MATCH(N8631-1,'Supply Data'!$K$12:$K$17)+1</f>
        <v>4</v>
      </c>
      <c r="P8631">
        <f>INDEX('Supply Data'!$L$12:$L$17,'Demand Data'!O8631)</f>
        <v>50</v>
      </c>
      <c r="R8631" t="str">
        <f t="shared" si="1346"/>
        <v>25-Dec-08 Thursday 10</v>
      </c>
    </row>
    <row r="8632" spans="4:18" x14ac:dyDescent="0.35">
      <c r="D8632" s="21">
        <f t="shared" si="1347"/>
        <v>39807.416666645746</v>
      </c>
      <c r="E8632" s="21" t="b">
        <f t="shared" si="1340"/>
        <v>0</v>
      </c>
      <c r="F8632" s="21" t="b">
        <f t="shared" si="1341"/>
        <v>0</v>
      </c>
      <c r="G8632" s="20">
        <f t="shared" si="1342"/>
        <v>1</v>
      </c>
      <c r="H8632" s="20">
        <f t="shared" si="1343"/>
        <v>24</v>
      </c>
      <c r="I8632" s="20">
        <f t="shared" si="1348"/>
        <v>11</v>
      </c>
      <c r="J8632" s="21">
        <f t="shared" si="1349"/>
        <v>39807</v>
      </c>
      <c r="K8632" s="21"/>
      <c r="L8632" s="21" t="str">
        <f t="shared" si="1344"/>
        <v>Thursday</v>
      </c>
      <c r="M8632" s="20">
        <f t="shared" si="1345"/>
        <v>12</v>
      </c>
      <c r="N8632" s="19">
        <v>4959</v>
      </c>
      <c r="O8632" s="4">
        <f>MATCH(N8632-1,'Supply Data'!$K$12:$K$17)+1</f>
        <v>5</v>
      </c>
      <c r="P8632">
        <f>INDEX('Supply Data'!$L$12:$L$17,'Demand Data'!O8632)</f>
        <v>75</v>
      </c>
      <c r="R8632" t="str">
        <f t="shared" si="1346"/>
        <v>25-Dec-08 Thursday 11</v>
      </c>
    </row>
    <row r="8633" spans="4:18" x14ac:dyDescent="0.35">
      <c r="D8633" s="21">
        <f t="shared" si="1347"/>
        <v>39807.45833331241</v>
      </c>
      <c r="E8633" s="21" t="b">
        <f t="shared" si="1340"/>
        <v>0</v>
      </c>
      <c r="F8633" s="21" t="b">
        <f t="shared" si="1341"/>
        <v>0</v>
      </c>
      <c r="G8633" s="20">
        <f t="shared" si="1342"/>
        <v>1</v>
      </c>
      <c r="H8633" s="20">
        <f t="shared" si="1343"/>
        <v>24</v>
      </c>
      <c r="I8633" s="20">
        <f t="shared" si="1348"/>
        <v>12</v>
      </c>
      <c r="J8633" s="21">
        <f t="shared" si="1349"/>
        <v>39807</v>
      </c>
      <c r="K8633" s="21"/>
      <c r="L8633" s="21" t="str">
        <f t="shared" si="1344"/>
        <v>Thursday</v>
      </c>
      <c r="M8633" s="20">
        <f t="shared" si="1345"/>
        <v>12</v>
      </c>
      <c r="N8633" s="19">
        <v>4537.5</v>
      </c>
      <c r="O8633" s="4">
        <f>MATCH(N8633-1,'Supply Data'!$K$12:$K$17)+1</f>
        <v>4</v>
      </c>
      <c r="P8633">
        <f>INDEX('Supply Data'!$L$12:$L$17,'Demand Data'!O8633)</f>
        <v>50</v>
      </c>
      <c r="R8633" t="str">
        <f t="shared" si="1346"/>
        <v>25-Dec-08 Thursday 12</v>
      </c>
    </row>
    <row r="8634" spans="4:18" x14ac:dyDescent="0.35">
      <c r="D8634" s="21">
        <f t="shared" si="1347"/>
        <v>39807.499999979074</v>
      </c>
      <c r="E8634" s="21" t="b">
        <f t="shared" si="1340"/>
        <v>0</v>
      </c>
      <c r="F8634" s="21" t="b">
        <f t="shared" si="1341"/>
        <v>0</v>
      </c>
      <c r="G8634" s="20">
        <f t="shared" si="1342"/>
        <v>1</v>
      </c>
      <c r="H8634" s="20">
        <f t="shared" si="1343"/>
        <v>24</v>
      </c>
      <c r="I8634" s="20">
        <f t="shared" si="1348"/>
        <v>13</v>
      </c>
      <c r="J8634" s="21">
        <f t="shared" si="1349"/>
        <v>39807</v>
      </c>
      <c r="K8634" s="21"/>
      <c r="L8634" s="21" t="str">
        <f t="shared" si="1344"/>
        <v>Thursday</v>
      </c>
      <c r="M8634" s="20">
        <f t="shared" si="1345"/>
        <v>12</v>
      </c>
      <c r="N8634" s="19">
        <v>4686</v>
      </c>
      <c r="O8634" s="4">
        <f>MATCH(N8634-1,'Supply Data'!$K$12:$K$17)+1</f>
        <v>4</v>
      </c>
      <c r="P8634">
        <f>INDEX('Supply Data'!$L$12:$L$17,'Demand Data'!O8634)</f>
        <v>50</v>
      </c>
      <c r="R8634" t="str">
        <f t="shared" si="1346"/>
        <v>25-Dec-08 Thursday 13</v>
      </c>
    </row>
    <row r="8635" spans="4:18" x14ac:dyDescent="0.35">
      <c r="D8635" s="21">
        <f t="shared" si="1347"/>
        <v>39807.541666645739</v>
      </c>
      <c r="E8635" s="21" t="b">
        <f t="shared" si="1340"/>
        <v>0</v>
      </c>
      <c r="F8635" s="21" t="b">
        <f t="shared" si="1341"/>
        <v>0</v>
      </c>
      <c r="G8635" s="20">
        <f t="shared" si="1342"/>
        <v>1</v>
      </c>
      <c r="H8635" s="20">
        <f t="shared" si="1343"/>
        <v>24</v>
      </c>
      <c r="I8635" s="20">
        <f t="shared" si="1348"/>
        <v>14</v>
      </c>
      <c r="J8635" s="21">
        <f t="shared" si="1349"/>
        <v>39807</v>
      </c>
      <c r="K8635" s="21"/>
      <c r="L8635" s="21" t="str">
        <f t="shared" si="1344"/>
        <v>Thursday</v>
      </c>
      <c r="M8635" s="20">
        <f t="shared" si="1345"/>
        <v>12</v>
      </c>
      <c r="N8635" s="19">
        <v>4693.5</v>
      </c>
      <c r="O8635" s="4">
        <f>MATCH(N8635-1,'Supply Data'!$K$12:$K$17)+1</f>
        <v>4</v>
      </c>
      <c r="P8635">
        <f>INDEX('Supply Data'!$L$12:$L$17,'Demand Data'!O8635)</f>
        <v>50</v>
      </c>
      <c r="R8635" t="str">
        <f t="shared" si="1346"/>
        <v>25-Dec-08 Thursday 14</v>
      </c>
    </row>
    <row r="8636" spans="4:18" x14ac:dyDescent="0.35">
      <c r="D8636" s="21">
        <f t="shared" si="1347"/>
        <v>39807.583333312403</v>
      </c>
      <c r="E8636" s="21" t="b">
        <f t="shared" si="1340"/>
        <v>0</v>
      </c>
      <c r="F8636" s="21" t="b">
        <f t="shared" si="1341"/>
        <v>0</v>
      </c>
      <c r="G8636" s="20">
        <f t="shared" si="1342"/>
        <v>1</v>
      </c>
      <c r="H8636" s="20">
        <f t="shared" si="1343"/>
        <v>24</v>
      </c>
      <c r="I8636" s="20">
        <f t="shared" si="1348"/>
        <v>15</v>
      </c>
      <c r="J8636" s="21">
        <f t="shared" si="1349"/>
        <v>39807</v>
      </c>
      <c r="K8636" s="21"/>
      <c r="L8636" s="21" t="str">
        <f t="shared" si="1344"/>
        <v>Thursday</v>
      </c>
      <c r="M8636" s="20">
        <f t="shared" si="1345"/>
        <v>12</v>
      </c>
      <c r="N8636" s="19">
        <v>4512</v>
      </c>
      <c r="O8636" s="4">
        <f>MATCH(N8636-1,'Supply Data'!$K$12:$K$17)+1</f>
        <v>4</v>
      </c>
      <c r="P8636">
        <f>INDEX('Supply Data'!$L$12:$L$17,'Demand Data'!O8636)</f>
        <v>50</v>
      </c>
      <c r="R8636" t="str">
        <f t="shared" si="1346"/>
        <v>25-Dec-08 Thursday 15</v>
      </c>
    </row>
    <row r="8637" spans="4:18" x14ac:dyDescent="0.35">
      <c r="D8637" s="21">
        <f t="shared" si="1347"/>
        <v>39807.624999979067</v>
      </c>
      <c r="E8637" s="21" t="b">
        <f t="shared" si="1340"/>
        <v>0</v>
      </c>
      <c r="F8637" s="21" t="b">
        <f t="shared" si="1341"/>
        <v>0</v>
      </c>
      <c r="G8637" s="20">
        <f t="shared" si="1342"/>
        <v>1</v>
      </c>
      <c r="H8637" s="20">
        <f t="shared" si="1343"/>
        <v>24</v>
      </c>
      <c r="I8637" s="20">
        <f t="shared" si="1348"/>
        <v>16</v>
      </c>
      <c r="J8637" s="21">
        <f t="shared" si="1349"/>
        <v>39807</v>
      </c>
      <c r="K8637" s="21"/>
      <c r="L8637" s="21" t="str">
        <f t="shared" si="1344"/>
        <v>Thursday</v>
      </c>
      <c r="M8637" s="20">
        <f t="shared" si="1345"/>
        <v>12</v>
      </c>
      <c r="N8637" s="19">
        <v>4453.5</v>
      </c>
      <c r="O8637" s="4">
        <f>MATCH(N8637-1,'Supply Data'!$K$12:$K$17)+1</f>
        <v>4</v>
      </c>
      <c r="P8637">
        <f>INDEX('Supply Data'!$L$12:$L$17,'Demand Data'!O8637)</f>
        <v>50</v>
      </c>
      <c r="R8637" t="str">
        <f t="shared" si="1346"/>
        <v>25-Dec-08 Thursday 16</v>
      </c>
    </row>
    <row r="8638" spans="4:18" x14ac:dyDescent="0.35">
      <c r="D8638" s="21">
        <f t="shared" si="1347"/>
        <v>39807.666666645731</v>
      </c>
      <c r="E8638" s="21" t="b">
        <f t="shared" si="1340"/>
        <v>0</v>
      </c>
      <c r="F8638" s="21" t="b">
        <f t="shared" si="1341"/>
        <v>0</v>
      </c>
      <c r="G8638" s="20">
        <f t="shared" si="1342"/>
        <v>1</v>
      </c>
      <c r="H8638" s="20">
        <f t="shared" si="1343"/>
        <v>24</v>
      </c>
      <c r="I8638" s="20">
        <f t="shared" si="1348"/>
        <v>17</v>
      </c>
      <c r="J8638" s="21">
        <f t="shared" si="1349"/>
        <v>39807</v>
      </c>
      <c r="K8638" s="21"/>
      <c r="L8638" s="21" t="str">
        <f t="shared" si="1344"/>
        <v>Thursday</v>
      </c>
      <c r="M8638" s="20">
        <f t="shared" si="1345"/>
        <v>12</v>
      </c>
      <c r="N8638" s="19">
        <v>4426.5</v>
      </c>
      <c r="O8638" s="4">
        <f>MATCH(N8638-1,'Supply Data'!$K$12:$K$17)+1</f>
        <v>4</v>
      </c>
      <c r="P8638">
        <f>INDEX('Supply Data'!$L$12:$L$17,'Demand Data'!O8638)</f>
        <v>50</v>
      </c>
      <c r="R8638" t="str">
        <f t="shared" si="1346"/>
        <v>25-Dec-08 Thursday 17</v>
      </c>
    </row>
    <row r="8639" spans="4:18" x14ac:dyDescent="0.35">
      <c r="D8639" s="21">
        <f t="shared" si="1347"/>
        <v>39807.708333312396</v>
      </c>
      <c r="E8639" s="21" t="b">
        <f t="shared" si="1340"/>
        <v>0</v>
      </c>
      <c r="F8639" s="21" t="b">
        <f t="shared" si="1341"/>
        <v>0</v>
      </c>
      <c r="G8639" s="20">
        <f t="shared" si="1342"/>
        <v>1</v>
      </c>
      <c r="H8639" s="20">
        <f t="shared" si="1343"/>
        <v>24</v>
      </c>
      <c r="I8639" s="20">
        <f t="shared" si="1348"/>
        <v>18</v>
      </c>
      <c r="J8639" s="21">
        <f t="shared" si="1349"/>
        <v>39807</v>
      </c>
      <c r="K8639" s="21"/>
      <c r="L8639" s="21" t="str">
        <f t="shared" si="1344"/>
        <v>Thursday</v>
      </c>
      <c r="M8639" s="20">
        <f t="shared" si="1345"/>
        <v>12</v>
      </c>
      <c r="N8639" s="19">
        <v>5151</v>
      </c>
      <c r="O8639" s="4">
        <f>MATCH(N8639-1,'Supply Data'!$K$12:$K$17)+1</f>
        <v>5</v>
      </c>
      <c r="P8639">
        <f>INDEX('Supply Data'!$L$12:$L$17,'Demand Data'!O8639)</f>
        <v>75</v>
      </c>
      <c r="R8639" t="str">
        <f t="shared" si="1346"/>
        <v>25-Dec-08 Thursday 18</v>
      </c>
    </row>
    <row r="8640" spans="4:18" x14ac:dyDescent="0.35">
      <c r="D8640" s="21">
        <f t="shared" si="1347"/>
        <v>39807.74999997906</v>
      </c>
      <c r="E8640" s="21" t="b">
        <f t="shared" si="1340"/>
        <v>0</v>
      </c>
      <c r="F8640" s="21" t="b">
        <f t="shared" si="1341"/>
        <v>0</v>
      </c>
      <c r="G8640" s="20">
        <f t="shared" si="1342"/>
        <v>1</v>
      </c>
      <c r="H8640" s="20">
        <f t="shared" si="1343"/>
        <v>24</v>
      </c>
      <c r="I8640" s="20">
        <f t="shared" si="1348"/>
        <v>19</v>
      </c>
      <c r="J8640" s="21">
        <f t="shared" si="1349"/>
        <v>39807</v>
      </c>
      <c r="K8640" s="21"/>
      <c r="L8640" s="21" t="str">
        <f t="shared" si="1344"/>
        <v>Thursday</v>
      </c>
      <c r="M8640" s="20">
        <f t="shared" si="1345"/>
        <v>12</v>
      </c>
      <c r="N8640" s="19">
        <v>5217</v>
      </c>
      <c r="O8640" s="4">
        <f>MATCH(N8640-1,'Supply Data'!$K$12:$K$17)+1</f>
        <v>5</v>
      </c>
      <c r="P8640">
        <f>INDEX('Supply Data'!$L$12:$L$17,'Demand Data'!O8640)</f>
        <v>75</v>
      </c>
      <c r="R8640" t="str">
        <f t="shared" si="1346"/>
        <v>25-Dec-08 Thursday 19</v>
      </c>
    </row>
    <row r="8641" spans="4:18" x14ac:dyDescent="0.35">
      <c r="D8641" s="21">
        <f t="shared" si="1347"/>
        <v>39807.791666645724</v>
      </c>
      <c r="E8641" s="21" t="b">
        <f t="shared" si="1340"/>
        <v>0</v>
      </c>
      <c r="F8641" s="21" t="b">
        <f t="shared" si="1341"/>
        <v>0</v>
      </c>
      <c r="G8641" s="20">
        <f t="shared" si="1342"/>
        <v>1</v>
      </c>
      <c r="H8641" s="20">
        <f t="shared" si="1343"/>
        <v>24</v>
      </c>
      <c r="I8641" s="20">
        <f t="shared" si="1348"/>
        <v>20</v>
      </c>
      <c r="J8641" s="21">
        <f t="shared" si="1349"/>
        <v>39807</v>
      </c>
      <c r="K8641" s="21"/>
      <c r="L8641" s="21" t="str">
        <f t="shared" si="1344"/>
        <v>Thursday</v>
      </c>
      <c r="M8641" s="20">
        <f t="shared" si="1345"/>
        <v>12</v>
      </c>
      <c r="N8641" s="19">
        <v>5005.5</v>
      </c>
      <c r="O8641" s="4">
        <f>MATCH(N8641-1,'Supply Data'!$K$12:$K$17)+1</f>
        <v>5</v>
      </c>
      <c r="P8641">
        <f>INDEX('Supply Data'!$L$12:$L$17,'Demand Data'!O8641)</f>
        <v>75</v>
      </c>
      <c r="R8641" t="str">
        <f t="shared" si="1346"/>
        <v>25-Dec-08 Thursday 20</v>
      </c>
    </row>
    <row r="8642" spans="4:18" x14ac:dyDescent="0.35">
      <c r="D8642" s="21">
        <f t="shared" si="1347"/>
        <v>39807.833333312388</v>
      </c>
      <c r="E8642" s="21" t="b">
        <f t="shared" si="1340"/>
        <v>0</v>
      </c>
      <c r="F8642" s="21" t="b">
        <f t="shared" si="1341"/>
        <v>0</v>
      </c>
      <c r="G8642" s="20">
        <f t="shared" si="1342"/>
        <v>1</v>
      </c>
      <c r="H8642" s="20">
        <f t="shared" si="1343"/>
        <v>24</v>
      </c>
      <c r="I8642" s="20">
        <f t="shared" si="1348"/>
        <v>21</v>
      </c>
      <c r="J8642" s="21">
        <f t="shared" si="1349"/>
        <v>39807</v>
      </c>
      <c r="K8642" s="21"/>
      <c r="L8642" s="21" t="str">
        <f t="shared" si="1344"/>
        <v>Thursday</v>
      </c>
      <c r="M8642" s="20">
        <f t="shared" si="1345"/>
        <v>12</v>
      </c>
      <c r="N8642" s="19">
        <v>4746</v>
      </c>
      <c r="O8642" s="4">
        <f>MATCH(N8642-1,'Supply Data'!$K$12:$K$17)+1</f>
        <v>4</v>
      </c>
      <c r="P8642">
        <f>INDEX('Supply Data'!$L$12:$L$17,'Demand Data'!O8642)</f>
        <v>50</v>
      </c>
      <c r="R8642" t="str">
        <f t="shared" si="1346"/>
        <v>25-Dec-08 Thursday 21</v>
      </c>
    </row>
    <row r="8643" spans="4:18" x14ac:dyDescent="0.35">
      <c r="D8643" s="21">
        <f t="shared" si="1347"/>
        <v>39807.874999979053</v>
      </c>
      <c r="E8643" s="21" t="b">
        <f t="shared" si="1340"/>
        <v>0</v>
      </c>
      <c r="F8643" s="21" t="b">
        <f t="shared" si="1341"/>
        <v>0</v>
      </c>
      <c r="G8643" s="20">
        <f t="shared" si="1342"/>
        <v>1</v>
      </c>
      <c r="H8643" s="20">
        <f t="shared" si="1343"/>
        <v>24</v>
      </c>
      <c r="I8643" s="20">
        <f t="shared" si="1348"/>
        <v>22</v>
      </c>
      <c r="J8643" s="21">
        <f t="shared" si="1349"/>
        <v>39807</v>
      </c>
      <c r="K8643" s="21"/>
      <c r="L8643" s="21" t="str">
        <f t="shared" si="1344"/>
        <v>Thursday</v>
      </c>
      <c r="M8643" s="20">
        <f t="shared" si="1345"/>
        <v>12</v>
      </c>
      <c r="N8643" s="19">
        <v>4300.5</v>
      </c>
      <c r="O8643" s="4">
        <f>MATCH(N8643-1,'Supply Data'!$K$12:$K$17)+1</f>
        <v>4</v>
      </c>
      <c r="P8643">
        <f>INDEX('Supply Data'!$L$12:$L$17,'Demand Data'!O8643)</f>
        <v>50</v>
      </c>
      <c r="R8643" t="str">
        <f t="shared" si="1346"/>
        <v>25-Dec-08 Thursday 22</v>
      </c>
    </row>
    <row r="8644" spans="4:18" x14ac:dyDescent="0.35">
      <c r="D8644" s="21">
        <f t="shared" si="1347"/>
        <v>39807.916666645717</v>
      </c>
      <c r="E8644" s="21" t="b">
        <f t="shared" si="1340"/>
        <v>0</v>
      </c>
      <c r="F8644" s="21" t="b">
        <f t="shared" si="1341"/>
        <v>0</v>
      </c>
      <c r="G8644" s="20">
        <f t="shared" si="1342"/>
        <v>1</v>
      </c>
      <c r="H8644" s="20">
        <f t="shared" si="1343"/>
        <v>24</v>
      </c>
      <c r="I8644" s="20">
        <f t="shared" si="1348"/>
        <v>23</v>
      </c>
      <c r="J8644" s="21">
        <f t="shared" si="1349"/>
        <v>39807</v>
      </c>
      <c r="K8644" s="21"/>
      <c r="L8644" s="21" t="str">
        <f t="shared" si="1344"/>
        <v>Thursday</v>
      </c>
      <c r="M8644" s="20">
        <f t="shared" si="1345"/>
        <v>12</v>
      </c>
      <c r="N8644" s="19">
        <v>3885</v>
      </c>
      <c r="O8644" s="4">
        <f>MATCH(N8644-1,'Supply Data'!$K$12:$K$17)+1</f>
        <v>4</v>
      </c>
      <c r="P8644">
        <f>INDEX('Supply Data'!$L$12:$L$17,'Demand Data'!O8644)</f>
        <v>50</v>
      </c>
      <c r="R8644" t="str">
        <f t="shared" si="1346"/>
        <v>25-Dec-08 Thursday 23</v>
      </c>
    </row>
    <row r="8645" spans="4:18" x14ac:dyDescent="0.35">
      <c r="D8645" s="21">
        <f t="shared" si="1347"/>
        <v>39807.958333312381</v>
      </c>
      <c r="E8645" s="21" t="b">
        <f t="shared" si="1340"/>
        <v>0</v>
      </c>
      <c r="F8645" s="21" t="b">
        <f t="shared" si="1341"/>
        <v>0</v>
      </c>
      <c r="G8645" s="20">
        <f t="shared" si="1342"/>
        <v>1</v>
      </c>
      <c r="H8645" s="20">
        <f t="shared" si="1343"/>
        <v>24</v>
      </c>
      <c r="I8645" s="20">
        <f t="shared" si="1348"/>
        <v>24</v>
      </c>
      <c r="J8645" s="21">
        <f t="shared" si="1349"/>
        <v>39807</v>
      </c>
      <c r="K8645" s="21"/>
      <c r="L8645" s="21" t="str">
        <f t="shared" si="1344"/>
        <v>Thursday</v>
      </c>
      <c r="M8645" s="20">
        <f t="shared" si="1345"/>
        <v>12</v>
      </c>
      <c r="N8645" s="19">
        <v>3600</v>
      </c>
      <c r="O8645" s="4">
        <f>MATCH(N8645-1,'Supply Data'!$K$12:$K$17)+1</f>
        <v>3</v>
      </c>
      <c r="P8645">
        <f>INDEX('Supply Data'!$L$12:$L$17,'Demand Data'!O8645)</f>
        <v>23</v>
      </c>
      <c r="R8645" t="str">
        <f t="shared" si="1346"/>
        <v>25-Dec-08 Thursday 24</v>
      </c>
    </row>
    <row r="8646" spans="4:18" x14ac:dyDescent="0.35">
      <c r="D8646" s="21">
        <f t="shared" si="1347"/>
        <v>39807.999999979045</v>
      </c>
      <c r="E8646" s="21" t="b">
        <f t="shared" ref="E8646:E8709" si="1350">D8646=$D$2</f>
        <v>0</v>
      </c>
      <c r="F8646" s="21" t="b">
        <f t="shared" ref="F8646:F8709" si="1351">D8646=$E$2</f>
        <v>0</v>
      </c>
      <c r="G8646" s="20">
        <f t="shared" si="1342"/>
        <v>1</v>
      </c>
      <c r="H8646" s="20">
        <f t="shared" si="1343"/>
        <v>24</v>
      </c>
      <c r="I8646" s="20">
        <f t="shared" si="1348"/>
        <v>1</v>
      </c>
      <c r="J8646" s="21">
        <f t="shared" si="1349"/>
        <v>39808</v>
      </c>
      <c r="K8646" s="21"/>
      <c r="L8646" s="21" t="str">
        <f t="shared" si="1344"/>
        <v>Friday</v>
      </c>
      <c r="M8646" s="20">
        <f t="shared" si="1345"/>
        <v>12</v>
      </c>
      <c r="N8646" s="19">
        <v>3474</v>
      </c>
      <c r="O8646" s="4">
        <f>MATCH(N8646-1,'Supply Data'!$K$12:$K$17)+1</f>
        <v>3</v>
      </c>
      <c r="P8646">
        <f>INDEX('Supply Data'!$L$12:$L$17,'Demand Data'!O8646)</f>
        <v>23</v>
      </c>
      <c r="R8646" t="str">
        <f t="shared" si="1346"/>
        <v>26-Dec-08 Friday 1</v>
      </c>
    </row>
    <row r="8647" spans="4:18" x14ac:dyDescent="0.35">
      <c r="D8647" s="21">
        <f t="shared" si="1347"/>
        <v>39808.041666645709</v>
      </c>
      <c r="E8647" s="21" t="b">
        <f t="shared" si="1350"/>
        <v>0</v>
      </c>
      <c r="F8647" s="21" t="b">
        <f t="shared" si="1351"/>
        <v>0</v>
      </c>
      <c r="G8647" s="20">
        <f t="shared" ref="G8647:G8710" si="1352">IF(E8647,2,IF(F8647,3,1))</f>
        <v>1</v>
      </c>
      <c r="H8647" s="20">
        <f t="shared" ref="H8647:H8710" si="1353">CHOOSE(G8647,24,23,25)</f>
        <v>24</v>
      </c>
      <c r="I8647" s="20">
        <f t="shared" si="1348"/>
        <v>2</v>
      </c>
      <c r="J8647" s="21">
        <f t="shared" si="1349"/>
        <v>39808</v>
      </c>
      <c r="K8647" s="21"/>
      <c r="L8647" s="21" t="str">
        <f t="shared" ref="L8647:L8710" si="1354">TEXT(J8647,"ddddd")</f>
        <v>Friday</v>
      </c>
      <c r="M8647" s="20">
        <f t="shared" ref="M8647:M8710" si="1355">MONTH(D8647)</f>
        <v>12</v>
      </c>
      <c r="N8647" s="19">
        <v>3405</v>
      </c>
      <c r="O8647" s="4">
        <f>MATCH(N8647-1,'Supply Data'!$K$12:$K$17)+1</f>
        <v>3</v>
      </c>
      <c r="P8647">
        <f>INDEX('Supply Data'!$L$12:$L$17,'Demand Data'!O8647)</f>
        <v>23</v>
      </c>
      <c r="R8647" t="str">
        <f t="shared" ref="R8647:R8710" si="1356">TEXT(D8647,"dd-mmm-yy ddddd")&amp;" "&amp;I8647</f>
        <v>26-Dec-08 Friday 2</v>
      </c>
    </row>
    <row r="8648" spans="4:18" x14ac:dyDescent="0.35">
      <c r="D8648" s="21">
        <f t="shared" ref="D8648:D8711" si="1357">D8647+1/24</f>
        <v>39808.083333312374</v>
      </c>
      <c r="E8648" s="21" t="b">
        <f t="shared" si="1350"/>
        <v>0</v>
      </c>
      <c r="F8648" s="21" t="b">
        <f t="shared" si="1351"/>
        <v>0</v>
      </c>
      <c r="G8648" s="20">
        <f t="shared" si="1352"/>
        <v>1</v>
      </c>
      <c r="H8648" s="20">
        <f t="shared" si="1353"/>
        <v>24</v>
      </c>
      <c r="I8648" s="20">
        <f t="shared" ref="I8648:I8711" si="1358">IF(I8647&gt;=H8648,1,I8647+1)</f>
        <v>3</v>
      </c>
      <c r="J8648" s="21">
        <f t="shared" ref="J8648:J8711" si="1359">IF(I8648=1,J8647+1,J8647)</f>
        <v>39808</v>
      </c>
      <c r="K8648" s="21"/>
      <c r="L8648" s="21" t="str">
        <f t="shared" si="1354"/>
        <v>Friday</v>
      </c>
      <c r="M8648" s="20">
        <f t="shared" si="1355"/>
        <v>12</v>
      </c>
      <c r="N8648" s="19">
        <v>3295.5</v>
      </c>
      <c r="O8648" s="4">
        <f>MATCH(N8648-1,'Supply Data'!$K$12:$K$17)+1</f>
        <v>3</v>
      </c>
      <c r="P8648">
        <f>INDEX('Supply Data'!$L$12:$L$17,'Demand Data'!O8648)</f>
        <v>23</v>
      </c>
      <c r="R8648" t="str">
        <f t="shared" si="1356"/>
        <v>26-Dec-08 Friday 3</v>
      </c>
    </row>
    <row r="8649" spans="4:18" x14ac:dyDescent="0.35">
      <c r="D8649" s="21">
        <f t="shared" si="1357"/>
        <v>39808.124999979038</v>
      </c>
      <c r="E8649" s="21" t="b">
        <f t="shared" si="1350"/>
        <v>0</v>
      </c>
      <c r="F8649" s="21" t="b">
        <f t="shared" si="1351"/>
        <v>0</v>
      </c>
      <c r="G8649" s="20">
        <f t="shared" si="1352"/>
        <v>1</v>
      </c>
      <c r="H8649" s="20">
        <f t="shared" si="1353"/>
        <v>24</v>
      </c>
      <c r="I8649" s="20">
        <f t="shared" si="1358"/>
        <v>4</v>
      </c>
      <c r="J8649" s="21">
        <f t="shared" si="1359"/>
        <v>39808</v>
      </c>
      <c r="K8649" s="21"/>
      <c r="L8649" s="21" t="str">
        <f t="shared" si="1354"/>
        <v>Friday</v>
      </c>
      <c r="M8649" s="20">
        <f t="shared" si="1355"/>
        <v>12</v>
      </c>
      <c r="N8649" s="19">
        <v>3328.5</v>
      </c>
      <c r="O8649" s="4">
        <f>MATCH(N8649-1,'Supply Data'!$K$12:$K$17)+1</f>
        <v>3</v>
      </c>
      <c r="P8649">
        <f>INDEX('Supply Data'!$L$12:$L$17,'Demand Data'!O8649)</f>
        <v>23</v>
      </c>
      <c r="R8649" t="str">
        <f t="shared" si="1356"/>
        <v>26-Dec-08 Friday 4</v>
      </c>
    </row>
    <row r="8650" spans="4:18" x14ac:dyDescent="0.35">
      <c r="D8650" s="21">
        <f t="shared" si="1357"/>
        <v>39808.166666645702</v>
      </c>
      <c r="E8650" s="21" t="b">
        <f t="shared" si="1350"/>
        <v>0</v>
      </c>
      <c r="F8650" s="21" t="b">
        <f t="shared" si="1351"/>
        <v>0</v>
      </c>
      <c r="G8650" s="20">
        <f t="shared" si="1352"/>
        <v>1</v>
      </c>
      <c r="H8650" s="20">
        <f t="shared" si="1353"/>
        <v>24</v>
      </c>
      <c r="I8650" s="20">
        <f t="shared" si="1358"/>
        <v>5</v>
      </c>
      <c r="J8650" s="21">
        <f t="shared" si="1359"/>
        <v>39808</v>
      </c>
      <c r="K8650" s="21"/>
      <c r="L8650" s="21" t="str">
        <f t="shared" si="1354"/>
        <v>Friday</v>
      </c>
      <c r="M8650" s="20">
        <f t="shared" si="1355"/>
        <v>12</v>
      </c>
      <c r="N8650" s="19">
        <v>3351</v>
      </c>
      <c r="O8650" s="4">
        <f>MATCH(N8650-1,'Supply Data'!$K$12:$K$17)+1</f>
        <v>3</v>
      </c>
      <c r="P8650">
        <f>INDEX('Supply Data'!$L$12:$L$17,'Demand Data'!O8650)</f>
        <v>23</v>
      </c>
      <c r="R8650" t="str">
        <f t="shared" si="1356"/>
        <v>26-Dec-08 Friday 5</v>
      </c>
    </row>
    <row r="8651" spans="4:18" x14ac:dyDescent="0.35">
      <c r="D8651" s="21">
        <f t="shared" si="1357"/>
        <v>39808.208333312366</v>
      </c>
      <c r="E8651" s="21" t="b">
        <f t="shared" si="1350"/>
        <v>0</v>
      </c>
      <c r="F8651" s="21" t="b">
        <f t="shared" si="1351"/>
        <v>0</v>
      </c>
      <c r="G8651" s="20">
        <f t="shared" si="1352"/>
        <v>1</v>
      </c>
      <c r="H8651" s="20">
        <f t="shared" si="1353"/>
        <v>24</v>
      </c>
      <c r="I8651" s="20">
        <f t="shared" si="1358"/>
        <v>6</v>
      </c>
      <c r="J8651" s="21">
        <f t="shared" si="1359"/>
        <v>39808</v>
      </c>
      <c r="K8651" s="21"/>
      <c r="L8651" s="21" t="str">
        <f t="shared" si="1354"/>
        <v>Friday</v>
      </c>
      <c r="M8651" s="20">
        <f t="shared" si="1355"/>
        <v>12</v>
      </c>
      <c r="N8651" s="19">
        <v>3556.5</v>
      </c>
      <c r="O8651" s="4">
        <f>MATCH(N8651-1,'Supply Data'!$K$12:$K$17)+1</f>
        <v>3</v>
      </c>
      <c r="P8651">
        <f>INDEX('Supply Data'!$L$12:$L$17,'Demand Data'!O8651)</f>
        <v>23</v>
      </c>
      <c r="R8651" t="str">
        <f t="shared" si="1356"/>
        <v>26-Dec-08 Friday 6</v>
      </c>
    </row>
    <row r="8652" spans="4:18" x14ac:dyDescent="0.35">
      <c r="D8652" s="21">
        <f t="shared" si="1357"/>
        <v>39808.249999979031</v>
      </c>
      <c r="E8652" s="21" t="b">
        <f t="shared" si="1350"/>
        <v>0</v>
      </c>
      <c r="F8652" s="21" t="b">
        <f t="shared" si="1351"/>
        <v>0</v>
      </c>
      <c r="G8652" s="20">
        <f t="shared" si="1352"/>
        <v>1</v>
      </c>
      <c r="H8652" s="20">
        <f t="shared" si="1353"/>
        <v>24</v>
      </c>
      <c r="I8652" s="20">
        <f t="shared" si="1358"/>
        <v>7</v>
      </c>
      <c r="J8652" s="21">
        <f t="shared" si="1359"/>
        <v>39808</v>
      </c>
      <c r="K8652" s="21"/>
      <c r="L8652" s="21" t="str">
        <f t="shared" si="1354"/>
        <v>Friday</v>
      </c>
      <c r="M8652" s="20">
        <f t="shared" si="1355"/>
        <v>12</v>
      </c>
      <c r="N8652" s="19">
        <v>3582</v>
      </c>
      <c r="O8652" s="4">
        <f>MATCH(N8652-1,'Supply Data'!$K$12:$K$17)+1</f>
        <v>3</v>
      </c>
      <c r="P8652">
        <f>INDEX('Supply Data'!$L$12:$L$17,'Demand Data'!O8652)</f>
        <v>23</v>
      </c>
      <c r="R8652" t="str">
        <f t="shared" si="1356"/>
        <v>26-Dec-08 Friday 7</v>
      </c>
    </row>
    <row r="8653" spans="4:18" x14ac:dyDescent="0.35">
      <c r="D8653" s="21">
        <f t="shared" si="1357"/>
        <v>39808.291666645695</v>
      </c>
      <c r="E8653" s="21" t="b">
        <f t="shared" si="1350"/>
        <v>0</v>
      </c>
      <c r="F8653" s="21" t="b">
        <f t="shared" si="1351"/>
        <v>0</v>
      </c>
      <c r="G8653" s="20">
        <f t="shared" si="1352"/>
        <v>1</v>
      </c>
      <c r="H8653" s="20">
        <f t="shared" si="1353"/>
        <v>24</v>
      </c>
      <c r="I8653" s="20">
        <f t="shared" si="1358"/>
        <v>8</v>
      </c>
      <c r="J8653" s="21">
        <f t="shared" si="1359"/>
        <v>39808</v>
      </c>
      <c r="K8653" s="21"/>
      <c r="L8653" s="21" t="str">
        <f t="shared" si="1354"/>
        <v>Friday</v>
      </c>
      <c r="M8653" s="20">
        <f t="shared" si="1355"/>
        <v>12</v>
      </c>
      <c r="N8653" s="19">
        <v>3991.5</v>
      </c>
      <c r="O8653" s="4">
        <f>MATCH(N8653-1,'Supply Data'!$K$12:$K$17)+1</f>
        <v>4</v>
      </c>
      <c r="P8653">
        <f>INDEX('Supply Data'!$L$12:$L$17,'Demand Data'!O8653)</f>
        <v>50</v>
      </c>
      <c r="R8653" t="str">
        <f t="shared" si="1356"/>
        <v>26-Dec-08 Friday 8</v>
      </c>
    </row>
    <row r="8654" spans="4:18" x14ac:dyDescent="0.35">
      <c r="D8654" s="21">
        <f t="shared" si="1357"/>
        <v>39808.333333312359</v>
      </c>
      <c r="E8654" s="21" t="b">
        <f t="shared" si="1350"/>
        <v>0</v>
      </c>
      <c r="F8654" s="21" t="b">
        <f t="shared" si="1351"/>
        <v>0</v>
      </c>
      <c r="G8654" s="20">
        <f t="shared" si="1352"/>
        <v>1</v>
      </c>
      <c r="H8654" s="20">
        <f t="shared" si="1353"/>
        <v>24</v>
      </c>
      <c r="I8654" s="20">
        <f t="shared" si="1358"/>
        <v>9</v>
      </c>
      <c r="J8654" s="21">
        <f t="shared" si="1359"/>
        <v>39808</v>
      </c>
      <c r="K8654" s="21"/>
      <c r="L8654" s="21" t="str">
        <f t="shared" si="1354"/>
        <v>Friday</v>
      </c>
      <c r="M8654" s="20">
        <f t="shared" si="1355"/>
        <v>12</v>
      </c>
      <c r="N8654" s="19">
        <v>4437</v>
      </c>
      <c r="O8654" s="4">
        <f>MATCH(N8654-1,'Supply Data'!$K$12:$K$17)+1</f>
        <v>4</v>
      </c>
      <c r="P8654">
        <f>INDEX('Supply Data'!$L$12:$L$17,'Demand Data'!O8654)</f>
        <v>50</v>
      </c>
      <c r="R8654" t="str">
        <f t="shared" si="1356"/>
        <v>26-Dec-08 Friday 9</v>
      </c>
    </row>
    <row r="8655" spans="4:18" x14ac:dyDescent="0.35">
      <c r="D8655" s="21">
        <f t="shared" si="1357"/>
        <v>39808.374999979023</v>
      </c>
      <c r="E8655" s="21" t="b">
        <f t="shared" si="1350"/>
        <v>0</v>
      </c>
      <c r="F8655" s="21" t="b">
        <f t="shared" si="1351"/>
        <v>0</v>
      </c>
      <c r="G8655" s="20">
        <f t="shared" si="1352"/>
        <v>1</v>
      </c>
      <c r="H8655" s="20">
        <f t="shared" si="1353"/>
        <v>24</v>
      </c>
      <c r="I8655" s="20">
        <f t="shared" si="1358"/>
        <v>10</v>
      </c>
      <c r="J8655" s="21">
        <f t="shared" si="1359"/>
        <v>39808</v>
      </c>
      <c r="K8655" s="21"/>
      <c r="L8655" s="21" t="str">
        <f t="shared" si="1354"/>
        <v>Friday</v>
      </c>
      <c r="M8655" s="20">
        <f t="shared" si="1355"/>
        <v>12</v>
      </c>
      <c r="N8655" s="19">
        <v>4737</v>
      </c>
      <c r="O8655" s="4">
        <f>MATCH(N8655-1,'Supply Data'!$K$12:$K$17)+1</f>
        <v>4</v>
      </c>
      <c r="P8655">
        <f>INDEX('Supply Data'!$L$12:$L$17,'Demand Data'!O8655)</f>
        <v>50</v>
      </c>
      <c r="R8655" t="str">
        <f t="shared" si="1356"/>
        <v>26-Dec-08 Friday 10</v>
      </c>
    </row>
    <row r="8656" spans="4:18" x14ac:dyDescent="0.35">
      <c r="D8656" s="21">
        <f t="shared" si="1357"/>
        <v>39808.416666645688</v>
      </c>
      <c r="E8656" s="21" t="b">
        <f t="shared" si="1350"/>
        <v>0</v>
      </c>
      <c r="F8656" s="21" t="b">
        <f t="shared" si="1351"/>
        <v>0</v>
      </c>
      <c r="G8656" s="20">
        <f t="shared" si="1352"/>
        <v>1</v>
      </c>
      <c r="H8656" s="20">
        <f t="shared" si="1353"/>
        <v>24</v>
      </c>
      <c r="I8656" s="20">
        <f t="shared" si="1358"/>
        <v>11</v>
      </c>
      <c r="J8656" s="21">
        <f t="shared" si="1359"/>
        <v>39808</v>
      </c>
      <c r="K8656" s="21"/>
      <c r="L8656" s="21" t="str">
        <f t="shared" si="1354"/>
        <v>Friday</v>
      </c>
      <c r="M8656" s="20">
        <f t="shared" si="1355"/>
        <v>12</v>
      </c>
      <c r="N8656" s="19">
        <v>4959</v>
      </c>
      <c r="O8656" s="4">
        <f>MATCH(N8656-1,'Supply Data'!$K$12:$K$17)+1</f>
        <v>5</v>
      </c>
      <c r="P8656">
        <f>INDEX('Supply Data'!$L$12:$L$17,'Demand Data'!O8656)</f>
        <v>75</v>
      </c>
      <c r="R8656" t="str">
        <f t="shared" si="1356"/>
        <v>26-Dec-08 Friday 11</v>
      </c>
    </row>
    <row r="8657" spans="4:18" x14ac:dyDescent="0.35">
      <c r="D8657" s="21">
        <f t="shared" si="1357"/>
        <v>39808.458333312352</v>
      </c>
      <c r="E8657" s="21" t="b">
        <f t="shared" si="1350"/>
        <v>0</v>
      </c>
      <c r="F8657" s="21" t="b">
        <f t="shared" si="1351"/>
        <v>0</v>
      </c>
      <c r="G8657" s="20">
        <f t="shared" si="1352"/>
        <v>1</v>
      </c>
      <c r="H8657" s="20">
        <f t="shared" si="1353"/>
        <v>24</v>
      </c>
      <c r="I8657" s="20">
        <f t="shared" si="1358"/>
        <v>12</v>
      </c>
      <c r="J8657" s="21">
        <f t="shared" si="1359"/>
        <v>39808</v>
      </c>
      <c r="K8657" s="21"/>
      <c r="L8657" s="21" t="str">
        <f t="shared" si="1354"/>
        <v>Friday</v>
      </c>
      <c r="M8657" s="20">
        <f t="shared" si="1355"/>
        <v>12</v>
      </c>
      <c r="N8657" s="19">
        <v>4537.5</v>
      </c>
      <c r="O8657" s="4">
        <f>MATCH(N8657-1,'Supply Data'!$K$12:$K$17)+1</f>
        <v>4</v>
      </c>
      <c r="P8657">
        <f>INDEX('Supply Data'!$L$12:$L$17,'Demand Data'!O8657)</f>
        <v>50</v>
      </c>
      <c r="R8657" t="str">
        <f t="shared" si="1356"/>
        <v>26-Dec-08 Friday 12</v>
      </c>
    </row>
    <row r="8658" spans="4:18" x14ac:dyDescent="0.35">
      <c r="D8658" s="21">
        <f t="shared" si="1357"/>
        <v>39808.499999979016</v>
      </c>
      <c r="E8658" s="21" t="b">
        <f t="shared" si="1350"/>
        <v>0</v>
      </c>
      <c r="F8658" s="21" t="b">
        <f t="shared" si="1351"/>
        <v>0</v>
      </c>
      <c r="G8658" s="20">
        <f t="shared" si="1352"/>
        <v>1</v>
      </c>
      <c r="H8658" s="20">
        <f t="shared" si="1353"/>
        <v>24</v>
      </c>
      <c r="I8658" s="20">
        <f t="shared" si="1358"/>
        <v>13</v>
      </c>
      <c r="J8658" s="21">
        <f t="shared" si="1359"/>
        <v>39808</v>
      </c>
      <c r="K8658" s="21"/>
      <c r="L8658" s="21" t="str">
        <f t="shared" si="1354"/>
        <v>Friday</v>
      </c>
      <c r="M8658" s="20">
        <f t="shared" si="1355"/>
        <v>12</v>
      </c>
      <c r="N8658" s="19">
        <v>4686</v>
      </c>
      <c r="O8658" s="4">
        <f>MATCH(N8658-1,'Supply Data'!$K$12:$K$17)+1</f>
        <v>4</v>
      </c>
      <c r="P8658">
        <f>INDEX('Supply Data'!$L$12:$L$17,'Demand Data'!O8658)</f>
        <v>50</v>
      </c>
      <c r="R8658" t="str">
        <f t="shared" si="1356"/>
        <v>26-Dec-08 Friday 13</v>
      </c>
    </row>
    <row r="8659" spans="4:18" x14ac:dyDescent="0.35">
      <c r="D8659" s="21">
        <f t="shared" si="1357"/>
        <v>39808.54166664568</v>
      </c>
      <c r="E8659" s="21" t="b">
        <f t="shared" si="1350"/>
        <v>0</v>
      </c>
      <c r="F8659" s="21" t="b">
        <f t="shared" si="1351"/>
        <v>0</v>
      </c>
      <c r="G8659" s="20">
        <f t="shared" si="1352"/>
        <v>1</v>
      </c>
      <c r="H8659" s="20">
        <f t="shared" si="1353"/>
        <v>24</v>
      </c>
      <c r="I8659" s="20">
        <f t="shared" si="1358"/>
        <v>14</v>
      </c>
      <c r="J8659" s="21">
        <f t="shared" si="1359"/>
        <v>39808</v>
      </c>
      <c r="K8659" s="21"/>
      <c r="L8659" s="21" t="str">
        <f t="shared" si="1354"/>
        <v>Friday</v>
      </c>
      <c r="M8659" s="20">
        <f t="shared" si="1355"/>
        <v>12</v>
      </c>
      <c r="N8659" s="19">
        <v>4693.5</v>
      </c>
      <c r="O8659" s="4">
        <f>MATCH(N8659-1,'Supply Data'!$K$12:$K$17)+1</f>
        <v>4</v>
      </c>
      <c r="P8659">
        <f>INDEX('Supply Data'!$L$12:$L$17,'Demand Data'!O8659)</f>
        <v>50</v>
      </c>
      <c r="R8659" t="str">
        <f t="shared" si="1356"/>
        <v>26-Dec-08 Friday 14</v>
      </c>
    </row>
    <row r="8660" spans="4:18" x14ac:dyDescent="0.35">
      <c r="D8660" s="21">
        <f t="shared" si="1357"/>
        <v>39808.583333312345</v>
      </c>
      <c r="E8660" s="21" t="b">
        <f t="shared" si="1350"/>
        <v>0</v>
      </c>
      <c r="F8660" s="21" t="b">
        <f t="shared" si="1351"/>
        <v>0</v>
      </c>
      <c r="G8660" s="20">
        <f t="shared" si="1352"/>
        <v>1</v>
      </c>
      <c r="H8660" s="20">
        <f t="shared" si="1353"/>
        <v>24</v>
      </c>
      <c r="I8660" s="20">
        <f t="shared" si="1358"/>
        <v>15</v>
      </c>
      <c r="J8660" s="21">
        <f t="shared" si="1359"/>
        <v>39808</v>
      </c>
      <c r="K8660" s="21"/>
      <c r="L8660" s="21" t="str">
        <f t="shared" si="1354"/>
        <v>Friday</v>
      </c>
      <c r="M8660" s="20">
        <f t="shared" si="1355"/>
        <v>12</v>
      </c>
      <c r="N8660" s="19">
        <v>4512</v>
      </c>
      <c r="O8660" s="4">
        <f>MATCH(N8660-1,'Supply Data'!$K$12:$K$17)+1</f>
        <v>4</v>
      </c>
      <c r="P8660">
        <f>INDEX('Supply Data'!$L$12:$L$17,'Demand Data'!O8660)</f>
        <v>50</v>
      </c>
      <c r="R8660" t="str">
        <f t="shared" si="1356"/>
        <v>26-Dec-08 Friday 15</v>
      </c>
    </row>
    <row r="8661" spans="4:18" x14ac:dyDescent="0.35">
      <c r="D8661" s="21">
        <f t="shared" si="1357"/>
        <v>39808.624999979009</v>
      </c>
      <c r="E8661" s="21" t="b">
        <f t="shared" si="1350"/>
        <v>0</v>
      </c>
      <c r="F8661" s="21" t="b">
        <f t="shared" si="1351"/>
        <v>0</v>
      </c>
      <c r="G8661" s="20">
        <f t="shared" si="1352"/>
        <v>1</v>
      </c>
      <c r="H8661" s="20">
        <f t="shared" si="1353"/>
        <v>24</v>
      </c>
      <c r="I8661" s="20">
        <f t="shared" si="1358"/>
        <v>16</v>
      </c>
      <c r="J8661" s="21">
        <f t="shared" si="1359"/>
        <v>39808</v>
      </c>
      <c r="K8661" s="21"/>
      <c r="L8661" s="21" t="str">
        <f t="shared" si="1354"/>
        <v>Friday</v>
      </c>
      <c r="M8661" s="20">
        <f t="shared" si="1355"/>
        <v>12</v>
      </c>
      <c r="N8661" s="19">
        <v>4453.5</v>
      </c>
      <c r="O8661" s="4">
        <f>MATCH(N8661-1,'Supply Data'!$K$12:$K$17)+1</f>
        <v>4</v>
      </c>
      <c r="P8661">
        <f>INDEX('Supply Data'!$L$12:$L$17,'Demand Data'!O8661)</f>
        <v>50</v>
      </c>
      <c r="R8661" t="str">
        <f t="shared" si="1356"/>
        <v>26-Dec-08 Friday 16</v>
      </c>
    </row>
    <row r="8662" spans="4:18" x14ac:dyDescent="0.35">
      <c r="D8662" s="21">
        <f t="shared" si="1357"/>
        <v>39808.666666645673</v>
      </c>
      <c r="E8662" s="21" t="b">
        <f t="shared" si="1350"/>
        <v>0</v>
      </c>
      <c r="F8662" s="21" t="b">
        <f t="shared" si="1351"/>
        <v>0</v>
      </c>
      <c r="G8662" s="20">
        <f t="shared" si="1352"/>
        <v>1</v>
      </c>
      <c r="H8662" s="20">
        <f t="shared" si="1353"/>
        <v>24</v>
      </c>
      <c r="I8662" s="20">
        <f t="shared" si="1358"/>
        <v>17</v>
      </c>
      <c r="J8662" s="21">
        <f t="shared" si="1359"/>
        <v>39808</v>
      </c>
      <c r="K8662" s="21"/>
      <c r="L8662" s="21" t="str">
        <f t="shared" si="1354"/>
        <v>Friday</v>
      </c>
      <c r="M8662" s="20">
        <f t="shared" si="1355"/>
        <v>12</v>
      </c>
      <c r="N8662" s="19">
        <v>4426.5</v>
      </c>
      <c r="O8662" s="4">
        <f>MATCH(N8662-1,'Supply Data'!$K$12:$K$17)+1</f>
        <v>4</v>
      </c>
      <c r="P8662">
        <f>INDEX('Supply Data'!$L$12:$L$17,'Demand Data'!O8662)</f>
        <v>50</v>
      </c>
      <c r="R8662" t="str">
        <f t="shared" si="1356"/>
        <v>26-Dec-08 Friday 17</v>
      </c>
    </row>
    <row r="8663" spans="4:18" x14ac:dyDescent="0.35">
      <c r="D8663" s="21">
        <f t="shared" si="1357"/>
        <v>39808.708333312337</v>
      </c>
      <c r="E8663" s="21" t="b">
        <f t="shared" si="1350"/>
        <v>0</v>
      </c>
      <c r="F8663" s="21" t="b">
        <f t="shared" si="1351"/>
        <v>0</v>
      </c>
      <c r="G8663" s="20">
        <f t="shared" si="1352"/>
        <v>1</v>
      </c>
      <c r="H8663" s="20">
        <f t="shared" si="1353"/>
        <v>24</v>
      </c>
      <c r="I8663" s="20">
        <f t="shared" si="1358"/>
        <v>18</v>
      </c>
      <c r="J8663" s="21">
        <f t="shared" si="1359"/>
        <v>39808</v>
      </c>
      <c r="K8663" s="21"/>
      <c r="L8663" s="21" t="str">
        <f t="shared" si="1354"/>
        <v>Friday</v>
      </c>
      <c r="M8663" s="20">
        <f t="shared" si="1355"/>
        <v>12</v>
      </c>
      <c r="N8663" s="19">
        <v>5151</v>
      </c>
      <c r="O8663" s="4">
        <f>MATCH(N8663-1,'Supply Data'!$K$12:$K$17)+1</f>
        <v>5</v>
      </c>
      <c r="P8663">
        <f>INDEX('Supply Data'!$L$12:$L$17,'Demand Data'!O8663)</f>
        <v>75</v>
      </c>
      <c r="R8663" t="str">
        <f t="shared" si="1356"/>
        <v>26-Dec-08 Friday 18</v>
      </c>
    </row>
    <row r="8664" spans="4:18" x14ac:dyDescent="0.35">
      <c r="D8664" s="21">
        <f t="shared" si="1357"/>
        <v>39808.749999979002</v>
      </c>
      <c r="E8664" s="21" t="b">
        <f t="shared" si="1350"/>
        <v>0</v>
      </c>
      <c r="F8664" s="21" t="b">
        <f t="shared" si="1351"/>
        <v>0</v>
      </c>
      <c r="G8664" s="20">
        <f t="shared" si="1352"/>
        <v>1</v>
      </c>
      <c r="H8664" s="20">
        <f t="shared" si="1353"/>
        <v>24</v>
      </c>
      <c r="I8664" s="20">
        <f t="shared" si="1358"/>
        <v>19</v>
      </c>
      <c r="J8664" s="21">
        <f t="shared" si="1359"/>
        <v>39808</v>
      </c>
      <c r="K8664" s="21"/>
      <c r="L8664" s="21" t="str">
        <f t="shared" si="1354"/>
        <v>Friday</v>
      </c>
      <c r="M8664" s="20">
        <f t="shared" si="1355"/>
        <v>12</v>
      </c>
      <c r="N8664" s="19">
        <v>5217</v>
      </c>
      <c r="O8664" s="4">
        <f>MATCH(N8664-1,'Supply Data'!$K$12:$K$17)+1</f>
        <v>5</v>
      </c>
      <c r="P8664">
        <f>INDEX('Supply Data'!$L$12:$L$17,'Demand Data'!O8664)</f>
        <v>75</v>
      </c>
      <c r="R8664" t="str">
        <f t="shared" si="1356"/>
        <v>26-Dec-08 Friday 19</v>
      </c>
    </row>
    <row r="8665" spans="4:18" x14ac:dyDescent="0.35">
      <c r="D8665" s="21">
        <f t="shared" si="1357"/>
        <v>39808.791666645666</v>
      </c>
      <c r="E8665" s="21" t="b">
        <f t="shared" si="1350"/>
        <v>0</v>
      </c>
      <c r="F8665" s="21" t="b">
        <f t="shared" si="1351"/>
        <v>0</v>
      </c>
      <c r="G8665" s="20">
        <f t="shared" si="1352"/>
        <v>1</v>
      </c>
      <c r="H8665" s="20">
        <f t="shared" si="1353"/>
        <v>24</v>
      </c>
      <c r="I8665" s="20">
        <f t="shared" si="1358"/>
        <v>20</v>
      </c>
      <c r="J8665" s="21">
        <f t="shared" si="1359"/>
        <v>39808</v>
      </c>
      <c r="K8665" s="21"/>
      <c r="L8665" s="21" t="str">
        <f t="shared" si="1354"/>
        <v>Friday</v>
      </c>
      <c r="M8665" s="20">
        <f t="shared" si="1355"/>
        <v>12</v>
      </c>
      <c r="N8665" s="19">
        <v>5005.5</v>
      </c>
      <c r="O8665" s="4">
        <f>MATCH(N8665-1,'Supply Data'!$K$12:$K$17)+1</f>
        <v>5</v>
      </c>
      <c r="P8665">
        <f>INDEX('Supply Data'!$L$12:$L$17,'Demand Data'!O8665)</f>
        <v>75</v>
      </c>
      <c r="R8665" t="str">
        <f t="shared" si="1356"/>
        <v>26-Dec-08 Friday 20</v>
      </c>
    </row>
    <row r="8666" spans="4:18" x14ac:dyDescent="0.35">
      <c r="D8666" s="21">
        <f t="shared" si="1357"/>
        <v>39808.83333331233</v>
      </c>
      <c r="E8666" s="21" t="b">
        <f t="shared" si="1350"/>
        <v>0</v>
      </c>
      <c r="F8666" s="21" t="b">
        <f t="shared" si="1351"/>
        <v>0</v>
      </c>
      <c r="G8666" s="20">
        <f t="shared" si="1352"/>
        <v>1</v>
      </c>
      <c r="H8666" s="20">
        <f t="shared" si="1353"/>
        <v>24</v>
      </c>
      <c r="I8666" s="20">
        <f t="shared" si="1358"/>
        <v>21</v>
      </c>
      <c r="J8666" s="21">
        <f t="shared" si="1359"/>
        <v>39808</v>
      </c>
      <c r="K8666" s="21"/>
      <c r="L8666" s="21" t="str">
        <f t="shared" si="1354"/>
        <v>Friday</v>
      </c>
      <c r="M8666" s="20">
        <f t="shared" si="1355"/>
        <v>12</v>
      </c>
      <c r="N8666" s="19">
        <v>4746</v>
      </c>
      <c r="O8666" s="4">
        <f>MATCH(N8666-1,'Supply Data'!$K$12:$K$17)+1</f>
        <v>4</v>
      </c>
      <c r="P8666">
        <f>INDEX('Supply Data'!$L$12:$L$17,'Demand Data'!O8666)</f>
        <v>50</v>
      </c>
      <c r="R8666" t="str">
        <f t="shared" si="1356"/>
        <v>26-Dec-08 Friday 21</v>
      </c>
    </row>
    <row r="8667" spans="4:18" x14ac:dyDescent="0.35">
      <c r="D8667" s="21">
        <f t="shared" si="1357"/>
        <v>39808.874999978994</v>
      </c>
      <c r="E8667" s="21" t="b">
        <f t="shared" si="1350"/>
        <v>0</v>
      </c>
      <c r="F8667" s="21" t="b">
        <f t="shared" si="1351"/>
        <v>0</v>
      </c>
      <c r="G8667" s="20">
        <f t="shared" si="1352"/>
        <v>1</v>
      </c>
      <c r="H8667" s="20">
        <f t="shared" si="1353"/>
        <v>24</v>
      </c>
      <c r="I8667" s="20">
        <f t="shared" si="1358"/>
        <v>22</v>
      </c>
      <c r="J8667" s="21">
        <f t="shared" si="1359"/>
        <v>39808</v>
      </c>
      <c r="K8667" s="21"/>
      <c r="L8667" s="21" t="str">
        <f t="shared" si="1354"/>
        <v>Friday</v>
      </c>
      <c r="M8667" s="20">
        <f t="shared" si="1355"/>
        <v>12</v>
      </c>
      <c r="N8667" s="19">
        <v>4300.5</v>
      </c>
      <c r="O8667" s="4">
        <f>MATCH(N8667-1,'Supply Data'!$K$12:$K$17)+1</f>
        <v>4</v>
      </c>
      <c r="P8667">
        <f>INDEX('Supply Data'!$L$12:$L$17,'Demand Data'!O8667)</f>
        <v>50</v>
      </c>
      <c r="R8667" t="str">
        <f t="shared" si="1356"/>
        <v>26-Dec-08 Friday 22</v>
      </c>
    </row>
    <row r="8668" spans="4:18" x14ac:dyDescent="0.35">
      <c r="D8668" s="21">
        <f t="shared" si="1357"/>
        <v>39808.916666645659</v>
      </c>
      <c r="E8668" s="21" t="b">
        <f t="shared" si="1350"/>
        <v>0</v>
      </c>
      <c r="F8668" s="21" t="b">
        <f t="shared" si="1351"/>
        <v>0</v>
      </c>
      <c r="G8668" s="20">
        <f t="shared" si="1352"/>
        <v>1</v>
      </c>
      <c r="H8668" s="20">
        <f t="shared" si="1353"/>
        <v>24</v>
      </c>
      <c r="I8668" s="20">
        <f t="shared" si="1358"/>
        <v>23</v>
      </c>
      <c r="J8668" s="21">
        <f t="shared" si="1359"/>
        <v>39808</v>
      </c>
      <c r="K8668" s="21"/>
      <c r="L8668" s="21" t="str">
        <f t="shared" si="1354"/>
        <v>Friday</v>
      </c>
      <c r="M8668" s="20">
        <f t="shared" si="1355"/>
        <v>12</v>
      </c>
      <c r="N8668" s="19">
        <v>3885</v>
      </c>
      <c r="O8668" s="4">
        <f>MATCH(N8668-1,'Supply Data'!$K$12:$K$17)+1</f>
        <v>4</v>
      </c>
      <c r="P8668">
        <f>INDEX('Supply Data'!$L$12:$L$17,'Demand Data'!O8668)</f>
        <v>50</v>
      </c>
      <c r="R8668" t="str">
        <f t="shared" si="1356"/>
        <v>26-Dec-08 Friday 23</v>
      </c>
    </row>
    <row r="8669" spans="4:18" x14ac:dyDescent="0.35">
      <c r="D8669" s="21">
        <f t="shared" si="1357"/>
        <v>39808.958333312323</v>
      </c>
      <c r="E8669" s="21" t="b">
        <f t="shared" si="1350"/>
        <v>0</v>
      </c>
      <c r="F8669" s="21" t="b">
        <f t="shared" si="1351"/>
        <v>0</v>
      </c>
      <c r="G8669" s="20">
        <f t="shared" si="1352"/>
        <v>1</v>
      </c>
      <c r="H8669" s="20">
        <f t="shared" si="1353"/>
        <v>24</v>
      </c>
      <c r="I8669" s="20">
        <f t="shared" si="1358"/>
        <v>24</v>
      </c>
      <c r="J8669" s="21">
        <f t="shared" si="1359"/>
        <v>39808</v>
      </c>
      <c r="K8669" s="21"/>
      <c r="L8669" s="21" t="str">
        <f t="shared" si="1354"/>
        <v>Friday</v>
      </c>
      <c r="M8669" s="20">
        <f t="shared" si="1355"/>
        <v>12</v>
      </c>
      <c r="N8669" s="19">
        <v>3600</v>
      </c>
      <c r="O8669" s="4">
        <f>MATCH(N8669-1,'Supply Data'!$K$12:$K$17)+1</f>
        <v>3</v>
      </c>
      <c r="P8669">
        <f>INDEX('Supply Data'!$L$12:$L$17,'Demand Data'!O8669)</f>
        <v>23</v>
      </c>
      <c r="R8669" t="str">
        <f t="shared" si="1356"/>
        <v>26-Dec-08 Friday 24</v>
      </c>
    </row>
    <row r="8670" spans="4:18" x14ac:dyDescent="0.35">
      <c r="D8670" s="21">
        <f t="shared" si="1357"/>
        <v>39808.999999978987</v>
      </c>
      <c r="E8670" s="21" t="b">
        <f t="shared" si="1350"/>
        <v>0</v>
      </c>
      <c r="F8670" s="21" t="b">
        <f t="shared" si="1351"/>
        <v>0</v>
      </c>
      <c r="G8670" s="20">
        <f t="shared" si="1352"/>
        <v>1</v>
      </c>
      <c r="H8670" s="20">
        <f t="shared" si="1353"/>
        <v>24</v>
      </c>
      <c r="I8670" s="20">
        <f t="shared" si="1358"/>
        <v>1</v>
      </c>
      <c r="J8670" s="21">
        <f t="shared" si="1359"/>
        <v>39809</v>
      </c>
      <c r="K8670" s="21"/>
      <c r="L8670" s="21" t="str">
        <f t="shared" si="1354"/>
        <v>Saturday</v>
      </c>
      <c r="M8670" s="20">
        <f t="shared" si="1355"/>
        <v>12</v>
      </c>
      <c r="N8670" s="19">
        <v>3474</v>
      </c>
      <c r="O8670" s="4">
        <f>MATCH(N8670-1,'Supply Data'!$K$12:$K$17)+1</f>
        <v>3</v>
      </c>
      <c r="P8670">
        <f>INDEX('Supply Data'!$L$12:$L$17,'Demand Data'!O8670)</f>
        <v>23</v>
      </c>
      <c r="R8670" t="str">
        <f t="shared" si="1356"/>
        <v>27-Dec-08 Saturday 1</v>
      </c>
    </row>
    <row r="8671" spans="4:18" x14ac:dyDescent="0.35">
      <c r="D8671" s="21">
        <f t="shared" si="1357"/>
        <v>39809.041666645651</v>
      </c>
      <c r="E8671" s="21" t="b">
        <f t="shared" si="1350"/>
        <v>0</v>
      </c>
      <c r="F8671" s="21" t="b">
        <f t="shared" si="1351"/>
        <v>0</v>
      </c>
      <c r="G8671" s="20">
        <f t="shared" si="1352"/>
        <v>1</v>
      </c>
      <c r="H8671" s="20">
        <f t="shared" si="1353"/>
        <v>24</v>
      </c>
      <c r="I8671" s="20">
        <f t="shared" si="1358"/>
        <v>2</v>
      </c>
      <c r="J8671" s="21">
        <f t="shared" si="1359"/>
        <v>39809</v>
      </c>
      <c r="K8671" s="21"/>
      <c r="L8671" s="21" t="str">
        <f t="shared" si="1354"/>
        <v>Saturday</v>
      </c>
      <c r="M8671" s="20">
        <f t="shared" si="1355"/>
        <v>12</v>
      </c>
      <c r="N8671" s="19">
        <v>3405</v>
      </c>
      <c r="O8671" s="4">
        <f>MATCH(N8671-1,'Supply Data'!$K$12:$K$17)+1</f>
        <v>3</v>
      </c>
      <c r="P8671">
        <f>INDEX('Supply Data'!$L$12:$L$17,'Demand Data'!O8671)</f>
        <v>23</v>
      </c>
      <c r="R8671" t="str">
        <f t="shared" si="1356"/>
        <v>27-Dec-08 Saturday 2</v>
      </c>
    </row>
    <row r="8672" spans="4:18" x14ac:dyDescent="0.35">
      <c r="D8672" s="21">
        <f t="shared" si="1357"/>
        <v>39809.083333312316</v>
      </c>
      <c r="E8672" s="21" t="b">
        <f t="shared" si="1350"/>
        <v>0</v>
      </c>
      <c r="F8672" s="21" t="b">
        <f t="shared" si="1351"/>
        <v>0</v>
      </c>
      <c r="G8672" s="20">
        <f t="shared" si="1352"/>
        <v>1</v>
      </c>
      <c r="H8672" s="20">
        <f t="shared" si="1353"/>
        <v>24</v>
      </c>
      <c r="I8672" s="20">
        <f t="shared" si="1358"/>
        <v>3</v>
      </c>
      <c r="J8672" s="21">
        <f t="shared" si="1359"/>
        <v>39809</v>
      </c>
      <c r="K8672" s="21"/>
      <c r="L8672" s="21" t="str">
        <f t="shared" si="1354"/>
        <v>Saturday</v>
      </c>
      <c r="M8672" s="20">
        <f t="shared" si="1355"/>
        <v>12</v>
      </c>
      <c r="N8672" s="19">
        <v>3295.5</v>
      </c>
      <c r="O8672" s="4">
        <f>MATCH(N8672-1,'Supply Data'!$K$12:$K$17)+1</f>
        <v>3</v>
      </c>
      <c r="P8672">
        <f>INDEX('Supply Data'!$L$12:$L$17,'Demand Data'!O8672)</f>
        <v>23</v>
      </c>
      <c r="R8672" t="str">
        <f t="shared" si="1356"/>
        <v>27-Dec-08 Saturday 3</v>
      </c>
    </row>
    <row r="8673" spans="4:18" x14ac:dyDescent="0.35">
      <c r="D8673" s="21">
        <f t="shared" si="1357"/>
        <v>39809.12499997898</v>
      </c>
      <c r="E8673" s="21" t="b">
        <f t="shared" si="1350"/>
        <v>0</v>
      </c>
      <c r="F8673" s="21" t="b">
        <f t="shared" si="1351"/>
        <v>0</v>
      </c>
      <c r="G8673" s="20">
        <f t="shared" si="1352"/>
        <v>1</v>
      </c>
      <c r="H8673" s="20">
        <f t="shared" si="1353"/>
        <v>24</v>
      </c>
      <c r="I8673" s="20">
        <f t="shared" si="1358"/>
        <v>4</v>
      </c>
      <c r="J8673" s="21">
        <f t="shared" si="1359"/>
        <v>39809</v>
      </c>
      <c r="K8673" s="21"/>
      <c r="L8673" s="21" t="str">
        <f t="shared" si="1354"/>
        <v>Saturday</v>
      </c>
      <c r="M8673" s="20">
        <f t="shared" si="1355"/>
        <v>12</v>
      </c>
      <c r="N8673" s="19">
        <v>3328.5</v>
      </c>
      <c r="O8673" s="4">
        <f>MATCH(N8673-1,'Supply Data'!$K$12:$K$17)+1</f>
        <v>3</v>
      </c>
      <c r="P8673">
        <f>INDEX('Supply Data'!$L$12:$L$17,'Demand Data'!O8673)</f>
        <v>23</v>
      </c>
      <c r="R8673" t="str">
        <f t="shared" si="1356"/>
        <v>27-Dec-08 Saturday 4</v>
      </c>
    </row>
    <row r="8674" spans="4:18" x14ac:dyDescent="0.35">
      <c r="D8674" s="21">
        <f t="shared" si="1357"/>
        <v>39809.166666645644</v>
      </c>
      <c r="E8674" s="21" t="b">
        <f t="shared" si="1350"/>
        <v>0</v>
      </c>
      <c r="F8674" s="21" t="b">
        <f t="shared" si="1351"/>
        <v>0</v>
      </c>
      <c r="G8674" s="20">
        <f t="shared" si="1352"/>
        <v>1</v>
      </c>
      <c r="H8674" s="20">
        <f t="shared" si="1353"/>
        <v>24</v>
      </c>
      <c r="I8674" s="20">
        <f t="shared" si="1358"/>
        <v>5</v>
      </c>
      <c r="J8674" s="21">
        <f t="shared" si="1359"/>
        <v>39809</v>
      </c>
      <c r="K8674" s="21"/>
      <c r="L8674" s="21" t="str">
        <f t="shared" si="1354"/>
        <v>Saturday</v>
      </c>
      <c r="M8674" s="20">
        <f t="shared" si="1355"/>
        <v>12</v>
      </c>
      <c r="N8674" s="19">
        <v>3351</v>
      </c>
      <c r="O8674" s="4">
        <f>MATCH(N8674-1,'Supply Data'!$K$12:$K$17)+1</f>
        <v>3</v>
      </c>
      <c r="P8674">
        <f>INDEX('Supply Data'!$L$12:$L$17,'Demand Data'!O8674)</f>
        <v>23</v>
      </c>
      <c r="R8674" t="str">
        <f t="shared" si="1356"/>
        <v>27-Dec-08 Saturday 5</v>
      </c>
    </row>
    <row r="8675" spans="4:18" x14ac:dyDescent="0.35">
      <c r="D8675" s="21">
        <f t="shared" si="1357"/>
        <v>39809.208333312308</v>
      </c>
      <c r="E8675" s="21" t="b">
        <f t="shared" si="1350"/>
        <v>0</v>
      </c>
      <c r="F8675" s="21" t="b">
        <f t="shared" si="1351"/>
        <v>0</v>
      </c>
      <c r="G8675" s="20">
        <f t="shared" si="1352"/>
        <v>1</v>
      </c>
      <c r="H8675" s="20">
        <f t="shared" si="1353"/>
        <v>24</v>
      </c>
      <c r="I8675" s="20">
        <f t="shared" si="1358"/>
        <v>6</v>
      </c>
      <c r="J8675" s="21">
        <f t="shared" si="1359"/>
        <v>39809</v>
      </c>
      <c r="K8675" s="21"/>
      <c r="L8675" s="21" t="str">
        <f t="shared" si="1354"/>
        <v>Saturday</v>
      </c>
      <c r="M8675" s="20">
        <f t="shared" si="1355"/>
        <v>12</v>
      </c>
      <c r="N8675" s="19">
        <v>3556.5</v>
      </c>
      <c r="O8675" s="4">
        <f>MATCH(N8675-1,'Supply Data'!$K$12:$K$17)+1</f>
        <v>3</v>
      </c>
      <c r="P8675">
        <f>INDEX('Supply Data'!$L$12:$L$17,'Demand Data'!O8675)</f>
        <v>23</v>
      </c>
      <c r="R8675" t="str">
        <f t="shared" si="1356"/>
        <v>27-Dec-08 Saturday 6</v>
      </c>
    </row>
    <row r="8676" spans="4:18" x14ac:dyDescent="0.35">
      <c r="D8676" s="21">
        <f t="shared" si="1357"/>
        <v>39809.249999978972</v>
      </c>
      <c r="E8676" s="21" t="b">
        <f t="shared" si="1350"/>
        <v>0</v>
      </c>
      <c r="F8676" s="21" t="b">
        <f t="shared" si="1351"/>
        <v>0</v>
      </c>
      <c r="G8676" s="20">
        <f t="shared" si="1352"/>
        <v>1</v>
      </c>
      <c r="H8676" s="20">
        <f t="shared" si="1353"/>
        <v>24</v>
      </c>
      <c r="I8676" s="20">
        <f t="shared" si="1358"/>
        <v>7</v>
      </c>
      <c r="J8676" s="21">
        <f t="shared" si="1359"/>
        <v>39809</v>
      </c>
      <c r="K8676" s="21"/>
      <c r="L8676" s="21" t="str">
        <f t="shared" si="1354"/>
        <v>Saturday</v>
      </c>
      <c r="M8676" s="20">
        <f t="shared" si="1355"/>
        <v>12</v>
      </c>
      <c r="N8676" s="19">
        <v>3582</v>
      </c>
      <c r="O8676" s="4">
        <f>MATCH(N8676-1,'Supply Data'!$K$12:$K$17)+1</f>
        <v>3</v>
      </c>
      <c r="P8676">
        <f>INDEX('Supply Data'!$L$12:$L$17,'Demand Data'!O8676)</f>
        <v>23</v>
      </c>
      <c r="R8676" t="str">
        <f t="shared" si="1356"/>
        <v>27-Dec-08 Saturday 7</v>
      </c>
    </row>
    <row r="8677" spans="4:18" x14ac:dyDescent="0.35">
      <c r="D8677" s="21">
        <f t="shared" si="1357"/>
        <v>39809.291666645637</v>
      </c>
      <c r="E8677" s="21" t="b">
        <f t="shared" si="1350"/>
        <v>0</v>
      </c>
      <c r="F8677" s="21" t="b">
        <f t="shared" si="1351"/>
        <v>0</v>
      </c>
      <c r="G8677" s="20">
        <f t="shared" si="1352"/>
        <v>1</v>
      </c>
      <c r="H8677" s="20">
        <f t="shared" si="1353"/>
        <v>24</v>
      </c>
      <c r="I8677" s="20">
        <f t="shared" si="1358"/>
        <v>8</v>
      </c>
      <c r="J8677" s="21">
        <f t="shared" si="1359"/>
        <v>39809</v>
      </c>
      <c r="K8677" s="21"/>
      <c r="L8677" s="21" t="str">
        <f t="shared" si="1354"/>
        <v>Saturday</v>
      </c>
      <c r="M8677" s="20">
        <f t="shared" si="1355"/>
        <v>12</v>
      </c>
      <c r="N8677" s="19">
        <v>3991.5</v>
      </c>
      <c r="O8677" s="4">
        <f>MATCH(N8677-1,'Supply Data'!$K$12:$K$17)+1</f>
        <v>4</v>
      </c>
      <c r="P8677">
        <f>INDEX('Supply Data'!$L$12:$L$17,'Demand Data'!O8677)</f>
        <v>50</v>
      </c>
      <c r="R8677" t="str">
        <f t="shared" si="1356"/>
        <v>27-Dec-08 Saturday 8</v>
      </c>
    </row>
    <row r="8678" spans="4:18" x14ac:dyDescent="0.35">
      <c r="D8678" s="21">
        <f t="shared" si="1357"/>
        <v>39809.333333312301</v>
      </c>
      <c r="E8678" s="21" t="b">
        <f t="shared" si="1350"/>
        <v>0</v>
      </c>
      <c r="F8678" s="21" t="b">
        <f t="shared" si="1351"/>
        <v>0</v>
      </c>
      <c r="G8678" s="20">
        <f t="shared" si="1352"/>
        <v>1</v>
      </c>
      <c r="H8678" s="20">
        <f t="shared" si="1353"/>
        <v>24</v>
      </c>
      <c r="I8678" s="20">
        <f t="shared" si="1358"/>
        <v>9</v>
      </c>
      <c r="J8678" s="21">
        <f t="shared" si="1359"/>
        <v>39809</v>
      </c>
      <c r="K8678" s="21"/>
      <c r="L8678" s="21" t="str">
        <f t="shared" si="1354"/>
        <v>Saturday</v>
      </c>
      <c r="M8678" s="20">
        <f t="shared" si="1355"/>
        <v>12</v>
      </c>
      <c r="N8678" s="19">
        <v>4437</v>
      </c>
      <c r="O8678" s="4">
        <f>MATCH(N8678-1,'Supply Data'!$K$12:$K$17)+1</f>
        <v>4</v>
      </c>
      <c r="P8678">
        <f>INDEX('Supply Data'!$L$12:$L$17,'Demand Data'!O8678)</f>
        <v>50</v>
      </c>
      <c r="R8678" t="str">
        <f t="shared" si="1356"/>
        <v>27-Dec-08 Saturday 9</v>
      </c>
    </row>
    <row r="8679" spans="4:18" x14ac:dyDescent="0.35">
      <c r="D8679" s="21">
        <f t="shared" si="1357"/>
        <v>39809.374999978965</v>
      </c>
      <c r="E8679" s="21" t="b">
        <f t="shared" si="1350"/>
        <v>0</v>
      </c>
      <c r="F8679" s="21" t="b">
        <f t="shared" si="1351"/>
        <v>0</v>
      </c>
      <c r="G8679" s="20">
        <f t="shared" si="1352"/>
        <v>1</v>
      </c>
      <c r="H8679" s="20">
        <f t="shared" si="1353"/>
        <v>24</v>
      </c>
      <c r="I8679" s="20">
        <f t="shared" si="1358"/>
        <v>10</v>
      </c>
      <c r="J8679" s="21">
        <f t="shared" si="1359"/>
        <v>39809</v>
      </c>
      <c r="K8679" s="21"/>
      <c r="L8679" s="21" t="str">
        <f t="shared" si="1354"/>
        <v>Saturday</v>
      </c>
      <c r="M8679" s="20">
        <f t="shared" si="1355"/>
        <v>12</v>
      </c>
      <c r="N8679" s="19">
        <v>4737</v>
      </c>
      <c r="O8679" s="4">
        <f>MATCH(N8679-1,'Supply Data'!$K$12:$K$17)+1</f>
        <v>4</v>
      </c>
      <c r="P8679">
        <f>INDEX('Supply Data'!$L$12:$L$17,'Demand Data'!O8679)</f>
        <v>50</v>
      </c>
      <c r="R8679" t="str">
        <f t="shared" si="1356"/>
        <v>27-Dec-08 Saturday 10</v>
      </c>
    </row>
    <row r="8680" spans="4:18" x14ac:dyDescent="0.35">
      <c r="D8680" s="21">
        <f t="shared" si="1357"/>
        <v>39809.416666645629</v>
      </c>
      <c r="E8680" s="21" t="b">
        <f t="shared" si="1350"/>
        <v>0</v>
      </c>
      <c r="F8680" s="21" t="b">
        <f t="shared" si="1351"/>
        <v>0</v>
      </c>
      <c r="G8680" s="20">
        <f t="shared" si="1352"/>
        <v>1</v>
      </c>
      <c r="H8680" s="20">
        <f t="shared" si="1353"/>
        <v>24</v>
      </c>
      <c r="I8680" s="20">
        <f t="shared" si="1358"/>
        <v>11</v>
      </c>
      <c r="J8680" s="21">
        <f t="shared" si="1359"/>
        <v>39809</v>
      </c>
      <c r="K8680" s="21"/>
      <c r="L8680" s="21" t="str">
        <f t="shared" si="1354"/>
        <v>Saturday</v>
      </c>
      <c r="M8680" s="20">
        <f t="shared" si="1355"/>
        <v>12</v>
      </c>
      <c r="N8680" s="19">
        <v>4959</v>
      </c>
      <c r="O8680" s="4">
        <f>MATCH(N8680-1,'Supply Data'!$K$12:$K$17)+1</f>
        <v>5</v>
      </c>
      <c r="P8680">
        <f>INDEX('Supply Data'!$L$12:$L$17,'Demand Data'!O8680)</f>
        <v>75</v>
      </c>
      <c r="R8680" t="str">
        <f t="shared" si="1356"/>
        <v>27-Dec-08 Saturday 11</v>
      </c>
    </row>
    <row r="8681" spans="4:18" x14ac:dyDescent="0.35">
      <c r="D8681" s="21">
        <f t="shared" si="1357"/>
        <v>39809.458333312294</v>
      </c>
      <c r="E8681" s="21" t="b">
        <f t="shared" si="1350"/>
        <v>0</v>
      </c>
      <c r="F8681" s="21" t="b">
        <f t="shared" si="1351"/>
        <v>0</v>
      </c>
      <c r="G8681" s="20">
        <f t="shared" si="1352"/>
        <v>1</v>
      </c>
      <c r="H8681" s="20">
        <f t="shared" si="1353"/>
        <v>24</v>
      </c>
      <c r="I8681" s="20">
        <f t="shared" si="1358"/>
        <v>12</v>
      </c>
      <c r="J8681" s="21">
        <f t="shared" si="1359"/>
        <v>39809</v>
      </c>
      <c r="K8681" s="21"/>
      <c r="L8681" s="21" t="str">
        <f t="shared" si="1354"/>
        <v>Saturday</v>
      </c>
      <c r="M8681" s="20">
        <f t="shared" si="1355"/>
        <v>12</v>
      </c>
      <c r="N8681" s="19">
        <v>4537.5</v>
      </c>
      <c r="O8681" s="4">
        <f>MATCH(N8681-1,'Supply Data'!$K$12:$K$17)+1</f>
        <v>4</v>
      </c>
      <c r="P8681">
        <f>INDEX('Supply Data'!$L$12:$L$17,'Demand Data'!O8681)</f>
        <v>50</v>
      </c>
      <c r="R8681" t="str">
        <f t="shared" si="1356"/>
        <v>27-Dec-08 Saturday 12</v>
      </c>
    </row>
    <row r="8682" spans="4:18" x14ac:dyDescent="0.35">
      <c r="D8682" s="21">
        <f t="shared" si="1357"/>
        <v>39809.499999978958</v>
      </c>
      <c r="E8682" s="21" t="b">
        <f t="shared" si="1350"/>
        <v>0</v>
      </c>
      <c r="F8682" s="21" t="b">
        <f t="shared" si="1351"/>
        <v>0</v>
      </c>
      <c r="G8682" s="20">
        <f t="shared" si="1352"/>
        <v>1</v>
      </c>
      <c r="H8682" s="20">
        <f t="shared" si="1353"/>
        <v>24</v>
      </c>
      <c r="I8682" s="20">
        <f t="shared" si="1358"/>
        <v>13</v>
      </c>
      <c r="J8682" s="21">
        <f t="shared" si="1359"/>
        <v>39809</v>
      </c>
      <c r="K8682" s="21"/>
      <c r="L8682" s="21" t="str">
        <f t="shared" si="1354"/>
        <v>Saturday</v>
      </c>
      <c r="M8682" s="20">
        <f t="shared" si="1355"/>
        <v>12</v>
      </c>
      <c r="N8682" s="19">
        <v>4686</v>
      </c>
      <c r="O8682" s="4">
        <f>MATCH(N8682-1,'Supply Data'!$K$12:$K$17)+1</f>
        <v>4</v>
      </c>
      <c r="P8682">
        <f>INDEX('Supply Data'!$L$12:$L$17,'Demand Data'!O8682)</f>
        <v>50</v>
      </c>
      <c r="R8682" t="str">
        <f t="shared" si="1356"/>
        <v>27-Dec-08 Saturday 13</v>
      </c>
    </row>
    <row r="8683" spans="4:18" x14ac:dyDescent="0.35">
      <c r="D8683" s="21">
        <f t="shared" si="1357"/>
        <v>39809.541666645622</v>
      </c>
      <c r="E8683" s="21" t="b">
        <f t="shared" si="1350"/>
        <v>0</v>
      </c>
      <c r="F8683" s="21" t="b">
        <f t="shared" si="1351"/>
        <v>0</v>
      </c>
      <c r="G8683" s="20">
        <f t="shared" si="1352"/>
        <v>1</v>
      </c>
      <c r="H8683" s="20">
        <f t="shared" si="1353"/>
        <v>24</v>
      </c>
      <c r="I8683" s="20">
        <f t="shared" si="1358"/>
        <v>14</v>
      </c>
      <c r="J8683" s="21">
        <f t="shared" si="1359"/>
        <v>39809</v>
      </c>
      <c r="K8683" s="21"/>
      <c r="L8683" s="21" t="str">
        <f t="shared" si="1354"/>
        <v>Saturday</v>
      </c>
      <c r="M8683" s="20">
        <f t="shared" si="1355"/>
        <v>12</v>
      </c>
      <c r="N8683" s="19">
        <v>4693.5</v>
      </c>
      <c r="O8683" s="4">
        <f>MATCH(N8683-1,'Supply Data'!$K$12:$K$17)+1</f>
        <v>4</v>
      </c>
      <c r="P8683">
        <f>INDEX('Supply Data'!$L$12:$L$17,'Demand Data'!O8683)</f>
        <v>50</v>
      </c>
      <c r="R8683" t="str">
        <f t="shared" si="1356"/>
        <v>27-Dec-08 Saturday 14</v>
      </c>
    </row>
    <row r="8684" spans="4:18" x14ac:dyDescent="0.35">
      <c r="D8684" s="21">
        <f t="shared" si="1357"/>
        <v>39809.583333312286</v>
      </c>
      <c r="E8684" s="21" t="b">
        <f t="shared" si="1350"/>
        <v>0</v>
      </c>
      <c r="F8684" s="21" t="b">
        <f t="shared" si="1351"/>
        <v>0</v>
      </c>
      <c r="G8684" s="20">
        <f t="shared" si="1352"/>
        <v>1</v>
      </c>
      <c r="H8684" s="20">
        <f t="shared" si="1353"/>
        <v>24</v>
      </c>
      <c r="I8684" s="20">
        <f t="shared" si="1358"/>
        <v>15</v>
      </c>
      <c r="J8684" s="21">
        <f t="shared" si="1359"/>
        <v>39809</v>
      </c>
      <c r="K8684" s="21"/>
      <c r="L8684" s="21" t="str">
        <f t="shared" si="1354"/>
        <v>Saturday</v>
      </c>
      <c r="M8684" s="20">
        <f t="shared" si="1355"/>
        <v>12</v>
      </c>
      <c r="N8684" s="19">
        <v>4512</v>
      </c>
      <c r="O8684" s="4">
        <f>MATCH(N8684-1,'Supply Data'!$K$12:$K$17)+1</f>
        <v>4</v>
      </c>
      <c r="P8684">
        <f>INDEX('Supply Data'!$L$12:$L$17,'Demand Data'!O8684)</f>
        <v>50</v>
      </c>
      <c r="R8684" t="str">
        <f t="shared" si="1356"/>
        <v>27-Dec-08 Saturday 15</v>
      </c>
    </row>
    <row r="8685" spans="4:18" x14ac:dyDescent="0.35">
      <c r="D8685" s="21">
        <f t="shared" si="1357"/>
        <v>39809.624999978951</v>
      </c>
      <c r="E8685" s="21" t="b">
        <f t="shared" si="1350"/>
        <v>0</v>
      </c>
      <c r="F8685" s="21" t="b">
        <f t="shared" si="1351"/>
        <v>0</v>
      </c>
      <c r="G8685" s="20">
        <f t="shared" si="1352"/>
        <v>1</v>
      </c>
      <c r="H8685" s="20">
        <f t="shared" si="1353"/>
        <v>24</v>
      </c>
      <c r="I8685" s="20">
        <f t="shared" si="1358"/>
        <v>16</v>
      </c>
      <c r="J8685" s="21">
        <f t="shared" si="1359"/>
        <v>39809</v>
      </c>
      <c r="K8685" s="21"/>
      <c r="L8685" s="21" t="str">
        <f t="shared" si="1354"/>
        <v>Saturday</v>
      </c>
      <c r="M8685" s="20">
        <f t="shared" si="1355"/>
        <v>12</v>
      </c>
      <c r="N8685" s="19">
        <v>4453.5</v>
      </c>
      <c r="O8685" s="4">
        <f>MATCH(N8685-1,'Supply Data'!$K$12:$K$17)+1</f>
        <v>4</v>
      </c>
      <c r="P8685">
        <f>INDEX('Supply Data'!$L$12:$L$17,'Demand Data'!O8685)</f>
        <v>50</v>
      </c>
      <c r="R8685" t="str">
        <f t="shared" si="1356"/>
        <v>27-Dec-08 Saturday 16</v>
      </c>
    </row>
    <row r="8686" spans="4:18" x14ac:dyDescent="0.35">
      <c r="D8686" s="21">
        <f t="shared" si="1357"/>
        <v>39809.666666645615</v>
      </c>
      <c r="E8686" s="21" t="b">
        <f t="shared" si="1350"/>
        <v>0</v>
      </c>
      <c r="F8686" s="21" t="b">
        <f t="shared" si="1351"/>
        <v>0</v>
      </c>
      <c r="G8686" s="20">
        <f t="shared" si="1352"/>
        <v>1</v>
      </c>
      <c r="H8686" s="20">
        <f t="shared" si="1353"/>
        <v>24</v>
      </c>
      <c r="I8686" s="20">
        <f t="shared" si="1358"/>
        <v>17</v>
      </c>
      <c r="J8686" s="21">
        <f t="shared" si="1359"/>
        <v>39809</v>
      </c>
      <c r="K8686" s="21"/>
      <c r="L8686" s="21" t="str">
        <f t="shared" si="1354"/>
        <v>Saturday</v>
      </c>
      <c r="M8686" s="20">
        <f t="shared" si="1355"/>
        <v>12</v>
      </c>
      <c r="N8686" s="19">
        <v>4426.5</v>
      </c>
      <c r="O8686" s="4">
        <f>MATCH(N8686-1,'Supply Data'!$K$12:$K$17)+1</f>
        <v>4</v>
      </c>
      <c r="P8686">
        <f>INDEX('Supply Data'!$L$12:$L$17,'Demand Data'!O8686)</f>
        <v>50</v>
      </c>
      <c r="R8686" t="str">
        <f t="shared" si="1356"/>
        <v>27-Dec-08 Saturday 17</v>
      </c>
    </row>
    <row r="8687" spans="4:18" x14ac:dyDescent="0.35">
      <c r="D8687" s="21">
        <f t="shared" si="1357"/>
        <v>39809.708333312279</v>
      </c>
      <c r="E8687" s="21" t="b">
        <f t="shared" si="1350"/>
        <v>0</v>
      </c>
      <c r="F8687" s="21" t="b">
        <f t="shared" si="1351"/>
        <v>0</v>
      </c>
      <c r="G8687" s="20">
        <f t="shared" si="1352"/>
        <v>1</v>
      </c>
      <c r="H8687" s="20">
        <f t="shared" si="1353"/>
        <v>24</v>
      </c>
      <c r="I8687" s="20">
        <f t="shared" si="1358"/>
        <v>18</v>
      </c>
      <c r="J8687" s="21">
        <f t="shared" si="1359"/>
        <v>39809</v>
      </c>
      <c r="K8687" s="21"/>
      <c r="L8687" s="21" t="str">
        <f t="shared" si="1354"/>
        <v>Saturday</v>
      </c>
      <c r="M8687" s="20">
        <f t="shared" si="1355"/>
        <v>12</v>
      </c>
      <c r="N8687" s="19">
        <v>5151</v>
      </c>
      <c r="O8687" s="4">
        <f>MATCH(N8687-1,'Supply Data'!$K$12:$K$17)+1</f>
        <v>5</v>
      </c>
      <c r="P8687">
        <f>INDEX('Supply Data'!$L$12:$L$17,'Demand Data'!O8687)</f>
        <v>75</v>
      </c>
      <c r="R8687" t="str">
        <f t="shared" si="1356"/>
        <v>27-Dec-08 Saturday 18</v>
      </c>
    </row>
    <row r="8688" spans="4:18" x14ac:dyDescent="0.35">
      <c r="D8688" s="21">
        <f t="shared" si="1357"/>
        <v>39809.749999978943</v>
      </c>
      <c r="E8688" s="21" t="b">
        <f t="shared" si="1350"/>
        <v>0</v>
      </c>
      <c r="F8688" s="21" t="b">
        <f t="shared" si="1351"/>
        <v>0</v>
      </c>
      <c r="G8688" s="20">
        <f t="shared" si="1352"/>
        <v>1</v>
      </c>
      <c r="H8688" s="20">
        <f t="shared" si="1353"/>
        <v>24</v>
      </c>
      <c r="I8688" s="20">
        <f t="shared" si="1358"/>
        <v>19</v>
      </c>
      <c r="J8688" s="21">
        <f t="shared" si="1359"/>
        <v>39809</v>
      </c>
      <c r="K8688" s="21"/>
      <c r="L8688" s="21" t="str">
        <f t="shared" si="1354"/>
        <v>Saturday</v>
      </c>
      <c r="M8688" s="20">
        <f t="shared" si="1355"/>
        <v>12</v>
      </c>
      <c r="N8688" s="19">
        <v>5217</v>
      </c>
      <c r="O8688" s="4">
        <f>MATCH(N8688-1,'Supply Data'!$K$12:$K$17)+1</f>
        <v>5</v>
      </c>
      <c r="P8688">
        <f>INDEX('Supply Data'!$L$12:$L$17,'Demand Data'!O8688)</f>
        <v>75</v>
      </c>
      <c r="R8688" t="str">
        <f t="shared" si="1356"/>
        <v>27-Dec-08 Saturday 19</v>
      </c>
    </row>
    <row r="8689" spans="4:18" x14ac:dyDescent="0.35">
      <c r="D8689" s="21">
        <f t="shared" si="1357"/>
        <v>39809.791666645608</v>
      </c>
      <c r="E8689" s="21" t="b">
        <f t="shared" si="1350"/>
        <v>0</v>
      </c>
      <c r="F8689" s="21" t="b">
        <f t="shared" si="1351"/>
        <v>0</v>
      </c>
      <c r="G8689" s="20">
        <f t="shared" si="1352"/>
        <v>1</v>
      </c>
      <c r="H8689" s="20">
        <f t="shared" si="1353"/>
        <v>24</v>
      </c>
      <c r="I8689" s="20">
        <f t="shared" si="1358"/>
        <v>20</v>
      </c>
      <c r="J8689" s="21">
        <f t="shared" si="1359"/>
        <v>39809</v>
      </c>
      <c r="K8689" s="21"/>
      <c r="L8689" s="21" t="str">
        <f t="shared" si="1354"/>
        <v>Saturday</v>
      </c>
      <c r="M8689" s="20">
        <f t="shared" si="1355"/>
        <v>12</v>
      </c>
      <c r="N8689" s="19">
        <v>5005.5</v>
      </c>
      <c r="O8689" s="4">
        <f>MATCH(N8689-1,'Supply Data'!$K$12:$K$17)+1</f>
        <v>5</v>
      </c>
      <c r="P8689">
        <f>INDEX('Supply Data'!$L$12:$L$17,'Demand Data'!O8689)</f>
        <v>75</v>
      </c>
      <c r="R8689" t="str">
        <f t="shared" si="1356"/>
        <v>27-Dec-08 Saturday 20</v>
      </c>
    </row>
    <row r="8690" spans="4:18" x14ac:dyDescent="0.35">
      <c r="D8690" s="21">
        <f t="shared" si="1357"/>
        <v>39809.833333312272</v>
      </c>
      <c r="E8690" s="21" t="b">
        <f t="shared" si="1350"/>
        <v>0</v>
      </c>
      <c r="F8690" s="21" t="b">
        <f t="shared" si="1351"/>
        <v>0</v>
      </c>
      <c r="G8690" s="20">
        <f t="shared" si="1352"/>
        <v>1</v>
      </c>
      <c r="H8690" s="20">
        <f t="shared" si="1353"/>
        <v>24</v>
      </c>
      <c r="I8690" s="20">
        <f t="shared" si="1358"/>
        <v>21</v>
      </c>
      <c r="J8690" s="21">
        <f t="shared" si="1359"/>
        <v>39809</v>
      </c>
      <c r="K8690" s="21"/>
      <c r="L8690" s="21" t="str">
        <f t="shared" si="1354"/>
        <v>Saturday</v>
      </c>
      <c r="M8690" s="20">
        <f t="shared" si="1355"/>
        <v>12</v>
      </c>
      <c r="N8690" s="19">
        <v>4746</v>
      </c>
      <c r="O8690" s="4">
        <f>MATCH(N8690-1,'Supply Data'!$K$12:$K$17)+1</f>
        <v>4</v>
      </c>
      <c r="P8690">
        <f>INDEX('Supply Data'!$L$12:$L$17,'Demand Data'!O8690)</f>
        <v>50</v>
      </c>
      <c r="R8690" t="str">
        <f t="shared" si="1356"/>
        <v>27-Dec-08 Saturday 21</v>
      </c>
    </row>
    <row r="8691" spans="4:18" x14ac:dyDescent="0.35">
      <c r="D8691" s="21">
        <f t="shared" si="1357"/>
        <v>39809.874999978936</v>
      </c>
      <c r="E8691" s="21" t="b">
        <f t="shared" si="1350"/>
        <v>0</v>
      </c>
      <c r="F8691" s="21" t="b">
        <f t="shared" si="1351"/>
        <v>0</v>
      </c>
      <c r="G8691" s="20">
        <f t="shared" si="1352"/>
        <v>1</v>
      </c>
      <c r="H8691" s="20">
        <f t="shared" si="1353"/>
        <v>24</v>
      </c>
      <c r="I8691" s="20">
        <f t="shared" si="1358"/>
        <v>22</v>
      </c>
      <c r="J8691" s="21">
        <f t="shared" si="1359"/>
        <v>39809</v>
      </c>
      <c r="K8691" s="21"/>
      <c r="L8691" s="21" t="str">
        <f t="shared" si="1354"/>
        <v>Saturday</v>
      </c>
      <c r="M8691" s="20">
        <f t="shared" si="1355"/>
        <v>12</v>
      </c>
      <c r="N8691" s="19">
        <v>4300.5</v>
      </c>
      <c r="O8691" s="4">
        <f>MATCH(N8691-1,'Supply Data'!$K$12:$K$17)+1</f>
        <v>4</v>
      </c>
      <c r="P8691">
        <f>INDEX('Supply Data'!$L$12:$L$17,'Demand Data'!O8691)</f>
        <v>50</v>
      </c>
      <c r="R8691" t="str">
        <f t="shared" si="1356"/>
        <v>27-Dec-08 Saturday 22</v>
      </c>
    </row>
    <row r="8692" spans="4:18" x14ac:dyDescent="0.35">
      <c r="D8692" s="21">
        <f t="shared" si="1357"/>
        <v>39809.9166666456</v>
      </c>
      <c r="E8692" s="21" t="b">
        <f t="shared" si="1350"/>
        <v>0</v>
      </c>
      <c r="F8692" s="21" t="b">
        <f t="shared" si="1351"/>
        <v>0</v>
      </c>
      <c r="G8692" s="20">
        <f t="shared" si="1352"/>
        <v>1</v>
      </c>
      <c r="H8692" s="20">
        <f t="shared" si="1353"/>
        <v>24</v>
      </c>
      <c r="I8692" s="20">
        <f t="shared" si="1358"/>
        <v>23</v>
      </c>
      <c r="J8692" s="21">
        <f t="shared" si="1359"/>
        <v>39809</v>
      </c>
      <c r="K8692" s="21"/>
      <c r="L8692" s="21" t="str">
        <f t="shared" si="1354"/>
        <v>Saturday</v>
      </c>
      <c r="M8692" s="20">
        <f t="shared" si="1355"/>
        <v>12</v>
      </c>
      <c r="N8692" s="19">
        <v>3885</v>
      </c>
      <c r="O8692" s="4">
        <f>MATCH(N8692-1,'Supply Data'!$K$12:$K$17)+1</f>
        <v>4</v>
      </c>
      <c r="P8692">
        <f>INDEX('Supply Data'!$L$12:$L$17,'Demand Data'!O8692)</f>
        <v>50</v>
      </c>
      <c r="R8692" t="str">
        <f t="shared" si="1356"/>
        <v>27-Dec-08 Saturday 23</v>
      </c>
    </row>
    <row r="8693" spans="4:18" x14ac:dyDescent="0.35">
      <c r="D8693" s="21">
        <f t="shared" si="1357"/>
        <v>39809.958333312265</v>
      </c>
      <c r="E8693" s="21" t="b">
        <f t="shared" si="1350"/>
        <v>0</v>
      </c>
      <c r="F8693" s="21" t="b">
        <f t="shared" si="1351"/>
        <v>0</v>
      </c>
      <c r="G8693" s="20">
        <f t="shared" si="1352"/>
        <v>1</v>
      </c>
      <c r="H8693" s="20">
        <f t="shared" si="1353"/>
        <v>24</v>
      </c>
      <c r="I8693" s="20">
        <f t="shared" si="1358"/>
        <v>24</v>
      </c>
      <c r="J8693" s="21">
        <f t="shared" si="1359"/>
        <v>39809</v>
      </c>
      <c r="K8693" s="21"/>
      <c r="L8693" s="21" t="str">
        <f t="shared" si="1354"/>
        <v>Saturday</v>
      </c>
      <c r="M8693" s="20">
        <f t="shared" si="1355"/>
        <v>12</v>
      </c>
      <c r="N8693" s="19">
        <v>3600</v>
      </c>
      <c r="O8693" s="4">
        <f>MATCH(N8693-1,'Supply Data'!$K$12:$K$17)+1</f>
        <v>3</v>
      </c>
      <c r="P8693">
        <f>INDEX('Supply Data'!$L$12:$L$17,'Demand Data'!O8693)</f>
        <v>23</v>
      </c>
      <c r="R8693" t="str">
        <f t="shared" si="1356"/>
        <v>27-Dec-08 Saturday 24</v>
      </c>
    </row>
    <row r="8694" spans="4:18" x14ac:dyDescent="0.35">
      <c r="D8694" s="21">
        <f t="shared" si="1357"/>
        <v>39809.999999978929</v>
      </c>
      <c r="E8694" s="21" t="b">
        <f t="shared" si="1350"/>
        <v>0</v>
      </c>
      <c r="F8694" s="21" t="b">
        <f t="shared" si="1351"/>
        <v>0</v>
      </c>
      <c r="G8694" s="20">
        <f t="shared" si="1352"/>
        <v>1</v>
      </c>
      <c r="H8694" s="20">
        <f t="shared" si="1353"/>
        <v>24</v>
      </c>
      <c r="I8694" s="20">
        <f t="shared" si="1358"/>
        <v>1</v>
      </c>
      <c r="J8694" s="21">
        <f t="shared" si="1359"/>
        <v>39810</v>
      </c>
      <c r="K8694" s="21"/>
      <c r="L8694" s="21" t="str">
        <f t="shared" si="1354"/>
        <v>Sunday</v>
      </c>
      <c r="M8694" s="20">
        <f t="shared" si="1355"/>
        <v>12</v>
      </c>
      <c r="N8694" s="19">
        <v>3816</v>
      </c>
      <c r="O8694" s="4">
        <f>MATCH(N8694-1,'Supply Data'!$K$12:$K$17)+1</f>
        <v>4</v>
      </c>
      <c r="P8694">
        <f>INDEX('Supply Data'!$L$12:$L$17,'Demand Data'!O8694)</f>
        <v>50</v>
      </c>
      <c r="R8694" t="str">
        <f t="shared" si="1356"/>
        <v>28-Dec-08 Sunday 1</v>
      </c>
    </row>
    <row r="8695" spans="4:18" x14ac:dyDescent="0.35">
      <c r="D8695" s="21">
        <f t="shared" si="1357"/>
        <v>39810.041666645593</v>
      </c>
      <c r="E8695" s="21" t="b">
        <f t="shared" si="1350"/>
        <v>0</v>
      </c>
      <c r="F8695" s="21" t="b">
        <f t="shared" si="1351"/>
        <v>0</v>
      </c>
      <c r="G8695" s="20">
        <f t="shared" si="1352"/>
        <v>1</v>
      </c>
      <c r="H8695" s="20">
        <f t="shared" si="1353"/>
        <v>24</v>
      </c>
      <c r="I8695" s="20">
        <f t="shared" si="1358"/>
        <v>2</v>
      </c>
      <c r="J8695" s="21">
        <f t="shared" si="1359"/>
        <v>39810</v>
      </c>
      <c r="K8695" s="21"/>
      <c r="L8695" s="21" t="str">
        <f t="shared" si="1354"/>
        <v>Sunday</v>
      </c>
      <c r="M8695" s="20">
        <f t="shared" si="1355"/>
        <v>12</v>
      </c>
      <c r="N8695" s="19">
        <v>3775.5</v>
      </c>
      <c r="O8695" s="4">
        <f>MATCH(N8695-1,'Supply Data'!$K$12:$K$17)+1</f>
        <v>4</v>
      </c>
      <c r="P8695">
        <f>INDEX('Supply Data'!$L$12:$L$17,'Demand Data'!O8695)</f>
        <v>50</v>
      </c>
      <c r="R8695" t="str">
        <f t="shared" si="1356"/>
        <v>28-Dec-08 Sunday 2</v>
      </c>
    </row>
    <row r="8696" spans="4:18" x14ac:dyDescent="0.35">
      <c r="D8696" s="21">
        <f t="shared" si="1357"/>
        <v>39810.083333312257</v>
      </c>
      <c r="E8696" s="21" t="b">
        <f t="shared" si="1350"/>
        <v>0</v>
      </c>
      <c r="F8696" s="21" t="b">
        <f t="shared" si="1351"/>
        <v>0</v>
      </c>
      <c r="G8696" s="20">
        <f t="shared" si="1352"/>
        <v>1</v>
      </c>
      <c r="H8696" s="20">
        <f t="shared" si="1353"/>
        <v>24</v>
      </c>
      <c r="I8696" s="20">
        <f t="shared" si="1358"/>
        <v>3</v>
      </c>
      <c r="J8696" s="21">
        <f t="shared" si="1359"/>
        <v>39810</v>
      </c>
      <c r="K8696" s="21"/>
      <c r="L8696" s="21" t="str">
        <f t="shared" si="1354"/>
        <v>Sunday</v>
      </c>
      <c r="M8696" s="20">
        <f t="shared" si="1355"/>
        <v>12</v>
      </c>
      <c r="N8696" s="19">
        <v>3691.5</v>
      </c>
      <c r="O8696" s="4">
        <f>MATCH(N8696-1,'Supply Data'!$K$12:$K$17)+1</f>
        <v>4</v>
      </c>
      <c r="P8696">
        <f>INDEX('Supply Data'!$L$12:$L$17,'Demand Data'!O8696)</f>
        <v>50</v>
      </c>
      <c r="R8696" t="str">
        <f t="shared" si="1356"/>
        <v>28-Dec-08 Sunday 3</v>
      </c>
    </row>
    <row r="8697" spans="4:18" x14ac:dyDescent="0.35">
      <c r="D8697" s="21">
        <f t="shared" si="1357"/>
        <v>39810.124999978922</v>
      </c>
      <c r="E8697" s="21" t="b">
        <f t="shared" si="1350"/>
        <v>0</v>
      </c>
      <c r="F8697" s="21" t="b">
        <f t="shared" si="1351"/>
        <v>0</v>
      </c>
      <c r="G8697" s="20">
        <f t="shared" si="1352"/>
        <v>1</v>
      </c>
      <c r="H8697" s="20">
        <f t="shared" si="1353"/>
        <v>24</v>
      </c>
      <c r="I8697" s="20">
        <f t="shared" si="1358"/>
        <v>4</v>
      </c>
      <c r="J8697" s="21">
        <f t="shared" si="1359"/>
        <v>39810</v>
      </c>
      <c r="K8697" s="21"/>
      <c r="L8697" s="21" t="str">
        <f t="shared" si="1354"/>
        <v>Sunday</v>
      </c>
      <c r="M8697" s="20">
        <f t="shared" si="1355"/>
        <v>12</v>
      </c>
      <c r="N8697" s="19">
        <v>3702</v>
      </c>
      <c r="O8697" s="4">
        <f>MATCH(N8697-1,'Supply Data'!$K$12:$K$17)+1</f>
        <v>4</v>
      </c>
      <c r="P8697">
        <f>INDEX('Supply Data'!$L$12:$L$17,'Demand Data'!O8697)</f>
        <v>50</v>
      </c>
      <c r="R8697" t="str">
        <f t="shared" si="1356"/>
        <v>28-Dec-08 Sunday 4</v>
      </c>
    </row>
    <row r="8698" spans="4:18" x14ac:dyDescent="0.35">
      <c r="D8698" s="21">
        <f t="shared" si="1357"/>
        <v>39810.166666645586</v>
      </c>
      <c r="E8698" s="21" t="b">
        <f t="shared" si="1350"/>
        <v>0</v>
      </c>
      <c r="F8698" s="21" t="b">
        <f t="shared" si="1351"/>
        <v>0</v>
      </c>
      <c r="G8698" s="20">
        <f t="shared" si="1352"/>
        <v>1</v>
      </c>
      <c r="H8698" s="20">
        <f t="shared" si="1353"/>
        <v>24</v>
      </c>
      <c r="I8698" s="20">
        <f t="shared" si="1358"/>
        <v>5</v>
      </c>
      <c r="J8698" s="21">
        <f t="shared" si="1359"/>
        <v>39810</v>
      </c>
      <c r="K8698" s="21"/>
      <c r="L8698" s="21" t="str">
        <f t="shared" si="1354"/>
        <v>Sunday</v>
      </c>
      <c r="M8698" s="20">
        <f t="shared" si="1355"/>
        <v>12</v>
      </c>
      <c r="N8698" s="19">
        <v>3732</v>
      </c>
      <c r="O8698" s="4">
        <f>MATCH(N8698-1,'Supply Data'!$K$12:$K$17)+1</f>
        <v>4</v>
      </c>
      <c r="P8698">
        <f>INDEX('Supply Data'!$L$12:$L$17,'Demand Data'!O8698)</f>
        <v>50</v>
      </c>
      <c r="R8698" t="str">
        <f t="shared" si="1356"/>
        <v>28-Dec-08 Sunday 5</v>
      </c>
    </row>
    <row r="8699" spans="4:18" x14ac:dyDescent="0.35">
      <c r="D8699" s="21">
        <f t="shared" si="1357"/>
        <v>39810.20833331225</v>
      </c>
      <c r="E8699" s="21" t="b">
        <f t="shared" si="1350"/>
        <v>0</v>
      </c>
      <c r="F8699" s="21" t="b">
        <f t="shared" si="1351"/>
        <v>0</v>
      </c>
      <c r="G8699" s="20">
        <f t="shared" si="1352"/>
        <v>1</v>
      </c>
      <c r="H8699" s="20">
        <f t="shared" si="1353"/>
        <v>24</v>
      </c>
      <c r="I8699" s="20">
        <f t="shared" si="1358"/>
        <v>6</v>
      </c>
      <c r="J8699" s="21">
        <f t="shared" si="1359"/>
        <v>39810</v>
      </c>
      <c r="K8699" s="21"/>
      <c r="L8699" s="21" t="str">
        <f t="shared" si="1354"/>
        <v>Sunday</v>
      </c>
      <c r="M8699" s="20">
        <f t="shared" si="1355"/>
        <v>12</v>
      </c>
      <c r="N8699" s="19">
        <v>3807</v>
      </c>
      <c r="O8699" s="4">
        <f>MATCH(N8699-1,'Supply Data'!$K$12:$K$17)+1</f>
        <v>4</v>
      </c>
      <c r="P8699">
        <f>INDEX('Supply Data'!$L$12:$L$17,'Demand Data'!O8699)</f>
        <v>50</v>
      </c>
      <c r="R8699" t="str">
        <f t="shared" si="1356"/>
        <v>28-Dec-08 Sunday 6</v>
      </c>
    </row>
    <row r="8700" spans="4:18" x14ac:dyDescent="0.35">
      <c r="D8700" s="21">
        <f t="shared" si="1357"/>
        <v>39810.249999978914</v>
      </c>
      <c r="E8700" s="21" t="b">
        <f t="shared" si="1350"/>
        <v>0</v>
      </c>
      <c r="F8700" s="21" t="b">
        <f t="shared" si="1351"/>
        <v>0</v>
      </c>
      <c r="G8700" s="20">
        <f t="shared" si="1352"/>
        <v>1</v>
      </c>
      <c r="H8700" s="20">
        <f t="shared" si="1353"/>
        <v>24</v>
      </c>
      <c r="I8700" s="20">
        <f t="shared" si="1358"/>
        <v>7</v>
      </c>
      <c r="J8700" s="21">
        <f t="shared" si="1359"/>
        <v>39810</v>
      </c>
      <c r="K8700" s="21"/>
      <c r="L8700" s="21" t="str">
        <f t="shared" si="1354"/>
        <v>Sunday</v>
      </c>
      <c r="M8700" s="20">
        <f t="shared" si="1355"/>
        <v>12</v>
      </c>
      <c r="N8700" s="19">
        <v>3690</v>
      </c>
      <c r="O8700" s="4">
        <f>MATCH(N8700-1,'Supply Data'!$K$12:$K$17)+1</f>
        <v>4</v>
      </c>
      <c r="P8700">
        <f>INDEX('Supply Data'!$L$12:$L$17,'Demand Data'!O8700)</f>
        <v>50</v>
      </c>
      <c r="R8700" t="str">
        <f t="shared" si="1356"/>
        <v>28-Dec-08 Sunday 7</v>
      </c>
    </row>
    <row r="8701" spans="4:18" x14ac:dyDescent="0.35">
      <c r="D8701" s="21">
        <f t="shared" si="1357"/>
        <v>39810.291666645579</v>
      </c>
      <c r="E8701" s="21" t="b">
        <f t="shared" si="1350"/>
        <v>0</v>
      </c>
      <c r="F8701" s="21" t="b">
        <f t="shared" si="1351"/>
        <v>0</v>
      </c>
      <c r="G8701" s="20">
        <f t="shared" si="1352"/>
        <v>1</v>
      </c>
      <c r="H8701" s="20">
        <f t="shared" si="1353"/>
        <v>24</v>
      </c>
      <c r="I8701" s="20">
        <f t="shared" si="1358"/>
        <v>8</v>
      </c>
      <c r="J8701" s="21">
        <f t="shared" si="1359"/>
        <v>39810</v>
      </c>
      <c r="K8701" s="21"/>
      <c r="L8701" s="21" t="str">
        <f t="shared" si="1354"/>
        <v>Sunday</v>
      </c>
      <c r="M8701" s="20">
        <f t="shared" si="1355"/>
        <v>12</v>
      </c>
      <c r="N8701" s="19">
        <v>3981</v>
      </c>
      <c r="O8701" s="4">
        <f>MATCH(N8701-1,'Supply Data'!$K$12:$K$17)+1</f>
        <v>4</v>
      </c>
      <c r="P8701">
        <f>INDEX('Supply Data'!$L$12:$L$17,'Demand Data'!O8701)</f>
        <v>50</v>
      </c>
      <c r="R8701" t="str">
        <f t="shared" si="1356"/>
        <v>28-Dec-08 Sunday 8</v>
      </c>
    </row>
    <row r="8702" spans="4:18" x14ac:dyDescent="0.35">
      <c r="D8702" s="21">
        <f t="shared" si="1357"/>
        <v>39810.333333312243</v>
      </c>
      <c r="E8702" s="21" t="b">
        <f t="shared" si="1350"/>
        <v>0</v>
      </c>
      <c r="F8702" s="21" t="b">
        <f t="shared" si="1351"/>
        <v>0</v>
      </c>
      <c r="G8702" s="20">
        <f t="shared" si="1352"/>
        <v>1</v>
      </c>
      <c r="H8702" s="20">
        <f t="shared" si="1353"/>
        <v>24</v>
      </c>
      <c r="I8702" s="20">
        <f t="shared" si="1358"/>
        <v>9</v>
      </c>
      <c r="J8702" s="21">
        <f t="shared" si="1359"/>
        <v>39810</v>
      </c>
      <c r="K8702" s="21"/>
      <c r="L8702" s="21" t="str">
        <f t="shared" si="1354"/>
        <v>Sunday</v>
      </c>
      <c r="M8702" s="20">
        <f t="shared" si="1355"/>
        <v>12</v>
      </c>
      <c r="N8702" s="19">
        <v>4470</v>
      </c>
      <c r="O8702" s="4">
        <f>MATCH(N8702-1,'Supply Data'!$K$12:$K$17)+1</f>
        <v>4</v>
      </c>
      <c r="P8702">
        <f>INDEX('Supply Data'!$L$12:$L$17,'Demand Data'!O8702)</f>
        <v>50</v>
      </c>
      <c r="R8702" t="str">
        <f t="shared" si="1356"/>
        <v>28-Dec-08 Sunday 9</v>
      </c>
    </row>
    <row r="8703" spans="4:18" x14ac:dyDescent="0.35">
      <c r="D8703" s="21">
        <f t="shared" si="1357"/>
        <v>39810.374999978907</v>
      </c>
      <c r="E8703" s="21" t="b">
        <f t="shared" si="1350"/>
        <v>0</v>
      </c>
      <c r="F8703" s="21" t="b">
        <f t="shared" si="1351"/>
        <v>0</v>
      </c>
      <c r="G8703" s="20">
        <f t="shared" si="1352"/>
        <v>1</v>
      </c>
      <c r="H8703" s="20">
        <f t="shared" si="1353"/>
        <v>24</v>
      </c>
      <c r="I8703" s="20">
        <f t="shared" si="1358"/>
        <v>10</v>
      </c>
      <c r="J8703" s="21">
        <f t="shared" si="1359"/>
        <v>39810</v>
      </c>
      <c r="K8703" s="21"/>
      <c r="L8703" s="21" t="str">
        <f t="shared" si="1354"/>
        <v>Sunday</v>
      </c>
      <c r="M8703" s="20">
        <f t="shared" si="1355"/>
        <v>12</v>
      </c>
      <c r="N8703" s="19">
        <v>4660.5</v>
      </c>
      <c r="O8703" s="4">
        <f>MATCH(N8703-1,'Supply Data'!$K$12:$K$17)+1</f>
        <v>4</v>
      </c>
      <c r="P8703">
        <f>INDEX('Supply Data'!$L$12:$L$17,'Demand Data'!O8703)</f>
        <v>50</v>
      </c>
      <c r="R8703" t="str">
        <f t="shared" si="1356"/>
        <v>28-Dec-08 Sunday 10</v>
      </c>
    </row>
    <row r="8704" spans="4:18" x14ac:dyDescent="0.35">
      <c r="D8704" s="21">
        <f t="shared" si="1357"/>
        <v>39810.416666645571</v>
      </c>
      <c r="E8704" s="21" t="b">
        <f t="shared" si="1350"/>
        <v>0</v>
      </c>
      <c r="F8704" s="21" t="b">
        <f t="shared" si="1351"/>
        <v>0</v>
      </c>
      <c r="G8704" s="20">
        <f t="shared" si="1352"/>
        <v>1</v>
      </c>
      <c r="H8704" s="20">
        <f t="shared" si="1353"/>
        <v>24</v>
      </c>
      <c r="I8704" s="20">
        <f t="shared" si="1358"/>
        <v>11</v>
      </c>
      <c r="J8704" s="21">
        <f t="shared" si="1359"/>
        <v>39810</v>
      </c>
      <c r="K8704" s="21"/>
      <c r="L8704" s="21" t="str">
        <f t="shared" si="1354"/>
        <v>Sunday</v>
      </c>
      <c r="M8704" s="20">
        <f t="shared" si="1355"/>
        <v>12</v>
      </c>
      <c r="N8704" s="19">
        <v>4845</v>
      </c>
      <c r="O8704" s="4">
        <f>MATCH(N8704-1,'Supply Data'!$K$12:$K$17)+1</f>
        <v>5</v>
      </c>
      <c r="P8704">
        <f>INDEX('Supply Data'!$L$12:$L$17,'Demand Data'!O8704)</f>
        <v>75</v>
      </c>
      <c r="R8704" t="str">
        <f t="shared" si="1356"/>
        <v>28-Dec-08 Sunday 11</v>
      </c>
    </row>
    <row r="8705" spans="4:18" x14ac:dyDescent="0.35">
      <c r="D8705" s="21">
        <f t="shared" si="1357"/>
        <v>39810.458333312235</v>
      </c>
      <c r="E8705" s="21" t="b">
        <f t="shared" si="1350"/>
        <v>0</v>
      </c>
      <c r="F8705" s="21" t="b">
        <f t="shared" si="1351"/>
        <v>0</v>
      </c>
      <c r="G8705" s="20">
        <f t="shared" si="1352"/>
        <v>1</v>
      </c>
      <c r="H8705" s="20">
        <f t="shared" si="1353"/>
        <v>24</v>
      </c>
      <c r="I8705" s="20">
        <f t="shared" si="1358"/>
        <v>12</v>
      </c>
      <c r="J8705" s="21">
        <f t="shared" si="1359"/>
        <v>39810</v>
      </c>
      <c r="K8705" s="21"/>
      <c r="L8705" s="21" t="str">
        <f t="shared" si="1354"/>
        <v>Sunday</v>
      </c>
      <c r="M8705" s="20">
        <f t="shared" si="1355"/>
        <v>12</v>
      </c>
      <c r="N8705" s="19">
        <v>4656</v>
      </c>
      <c r="O8705" s="4">
        <f>MATCH(N8705-1,'Supply Data'!$K$12:$K$17)+1</f>
        <v>4</v>
      </c>
      <c r="P8705">
        <f>INDEX('Supply Data'!$L$12:$L$17,'Demand Data'!O8705)</f>
        <v>50</v>
      </c>
      <c r="R8705" t="str">
        <f t="shared" si="1356"/>
        <v>28-Dec-08 Sunday 12</v>
      </c>
    </row>
    <row r="8706" spans="4:18" x14ac:dyDescent="0.35">
      <c r="D8706" s="21">
        <f t="shared" si="1357"/>
        <v>39810.4999999789</v>
      </c>
      <c r="E8706" s="21" t="b">
        <f t="shared" si="1350"/>
        <v>0</v>
      </c>
      <c r="F8706" s="21" t="b">
        <f t="shared" si="1351"/>
        <v>0</v>
      </c>
      <c r="G8706" s="20">
        <f t="shared" si="1352"/>
        <v>1</v>
      </c>
      <c r="H8706" s="20">
        <f t="shared" si="1353"/>
        <v>24</v>
      </c>
      <c r="I8706" s="20">
        <f t="shared" si="1358"/>
        <v>13</v>
      </c>
      <c r="J8706" s="21">
        <f t="shared" si="1359"/>
        <v>39810</v>
      </c>
      <c r="K8706" s="21"/>
      <c r="L8706" s="21" t="str">
        <f t="shared" si="1354"/>
        <v>Sunday</v>
      </c>
      <c r="M8706" s="20">
        <f t="shared" si="1355"/>
        <v>12</v>
      </c>
      <c r="N8706" s="19">
        <v>4629</v>
      </c>
      <c r="O8706" s="4">
        <f>MATCH(N8706-1,'Supply Data'!$K$12:$K$17)+1</f>
        <v>4</v>
      </c>
      <c r="P8706">
        <f>INDEX('Supply Data'!$L$12:$L$17,'Demand Data'!O8706)</f>
        <v>50</v>
      </c>
      <c r="R8706" t="str">
        <f t="shared" si="1356"/>
        <v>28-Dec-08 Sunday 13</v>
      </c>
    </row>
    <row r="8707" spans="4:18" x14ac:dyDescent="0.35">
      <c r="D8707" s="21">
        <f t="shared" si="1357"/>
        <v>39810.541666645564</v>
      </c>
      <c r="E8707" s="21" t="b">
        <f t="shared" si="1350"/>
        <v>0</v>
      </c>
      <c r="F8707" s="21" t="b">
        <f t="shared" si="1351"/>
        <v>0</v>
      </c>
      <c r="G8707" s="20">
        <f t="shared" si="1352"/>
        <v>1</v>
      </c>
      <c r="H8707" s="20">
        <f t="shared" si="1353"/>
        <v>24</v>
      </c>
      <c r="I8707" s="20">
        <f t="shared" si="1358"/>
        <v>14</v>
      </c>
      <c r="J8707" s="21">
        <f t="shared" si="1359"/>
        <v>39810</v>
      </c>
      <c r="K8707" s="21"/>
      <c r="L8707" s="21" t="str">
        <f t="shared" si="1354"/>
        <v>Sunday</v>
      </c>
      <c r="M8707" s="20">
        <f t="shared" si="1355"/>
        <v>12</v>
      </c>
      <c r="N8707" s="19">
        <v>4650</v>
      </c>
      <c r="O8707" s="4">
        <f>MATCH(N8707-1,'Supply Data'!$K$12:$K$17)+1</f>
        <v>4</v>
      </c>
      <c r="P8707">
        <f>INDEX('Supply Data'!$L$12:$L$17,'Demand Data'!O8707)</f>
        <v>50</v>
      </c>
      <c r="R8707" t="str">
        <f t="shared" si="1356"/>
        <v>28-Dec-08 Sunday 14</v>
      </c>
    </row>
    <row r="8708" spans="4:18" x14ac:dyDescent="0.35">
      <c r="D8708" s="21">
        <f t="shared" si="1357"/>
        <v>39810.583333312228</v>
      </c>
      <c r="E8708" s="21" t="b">
        <f t="shared" si="1350"/>
        <v>0</v>
      </c>
      <c r="F8708" s="21" t="b">
        <f t="shared" si="1351"/>
        <v>0</v>
      </c>
      <c r="G8708" s="20">
        <f t="shared" si="1352"/>
        <v>1</v>
      </c>
      <c r="H8708" s="20">
        <f t="shared" si="1353"/>
        <v>24</v>
      </c>
      <c r="I8708" s="20">
        <f t="shared" si="1358"/>
        <v>15</v>
      </c>
      <c r="J8708" s="21">
        <f t="shared" si="1359"/>
        <v>39810</v>
      </c>
      <c r="K8708" s="21"/>
      <c r="L8708" s="21" t="str">
        <f t="shared" si="1354"/>
        <v>Sunday</v>
      </c>
      <c r="M8708" s="20">
        <f t="shared" si="1355"/>
        <v>12</v>
      </c>
      <c r="N8708" s="19">
        <v>4507.5</v>
      </c>
      <c r="O8708" s="4">
        <f>MATCH(N8708-1,'Supply Data'!$K$12:$K$17)+1</f>
        <v>4</v>
      </c>
      <c r="P8708">
        <f>INDEX('Supply Data'!$L$12:$L$17,'Demand Data'!O8708)</f>
        <v>50</v>
      </c>
      <c r="R8708" t="str">
        <f t="shared" si="1356"/>
        <v>28-Dec-08 Sunday 15</v>
      </c>
    </row>
    <row r="8709" spans="4:18" x14ac:dyDescent="0.35">
      <c r="D8709" s="21">
        <f t="shared" si="1357"/>
        <v>39810.624999978892</v>
      </c>
      <c r="E8709" s="21" t="b">
        <f t="shared" si="1350"/>
        <v>0</v>
      </c>
      <c r="F8709" s="21" t="b">
        <f t="shared" si="1351"/>
        <v>0</v>
      </c>
      <c r="G8709" s="20">
        <f t="shared" si="1352"/>
        <v>1</v>
      </c>
      <c r="H8709" s="20">
        <f t="shared" si="1353"/>
        <v>24</v>
      </c>
      <c r="I8709" s="20">
        <f t="shared" si="1358"/>
        <v>16</v>
      </c>
      <c r="J8709" s="21">
        <f t="shared" si="1359"/>
        <v>39810</v>
      </c>
      <c r="K8709" s="21"/>
      <c r="L8709" s="21" t="str">
        <f t="shared" si="1354"/>
        <v>Sunday</v>
      </c>
      <c r="M8709" s="20">
        <f t="shared" si="1355"/>
        <v>12</v>
      </c>
      <c r="N8709" s="19">
        <v>4398</v>
      </c>
      <c r="O8709" s="4">
        <f>MATCH(N8709-1,'Supply Data'!$K$12:$K$17)+1</f>
        <v>4</v>
      </c>
      <c r="P8709">
        <f>INDEX('Supply Data'!$L$12:$L$17,'Demand Data'!O8709)</f>
        <v>50</v>
      </c>
      <c r="R8709" t="str">
        <f t="shared" si="1356"/>
        <v>28-Dec-08 Sunday 16</v>
      </c>
    </row>
    <row r="8710" spans="4:18" x14ac:dyDescent="0.35">
      <c r="D8710" s="21">
        <f t="shared" si="1357"/>
        <v>39810.666666645557</v>
      </c>
      <c r="E8710" s="21" t="b">
        <f t="shared" ref="E8710:E8773" si="1360">D8710=$D$2</f>
        <v>0</v>
      </c>
      <c r="F8710" s="21" t="b">
        <f t="shared" ref="F8710:F8773" si="1361">D8710=$E$2</f>
        <v>0</v>
      </c>
      <c r="G8710" s="20">
        <f t="shared" si="1352"/>
        <v>1</v>
      </c>
      <c r="H8710" s="20">
        <f t="shared" si="1353"/>
        <v>24</v>
      </c>
      <c r="I8710" s="20">
        <f t="shared" si="1358"/>
        <v>17</v>
      </c>
      <c r="J8710" s="21">
        <f t="shared" si="1359"/>
        <v>39810</v>
      </c>
      <c r="K8710" s="21"/>
      <c r="L8710" s="21" t="str">
        <f t="shared" si="1354"/>
        <v>Sunday</v>
      </c>
      <c r="M8710" s="20">
        <f t="shared" si="1355"/>
        <v>12</v>
      </c>
      <c r="N8710" s="19">
        <v>4422</v>
      </c>
      <c r="O8710" s="4">
        <f>MATCH(N8710-1,'Supply Data'!$K$12:$K$17)+1</f>
        <v>4</v>
      </c>
      <c r="P8710">
        <f>INDEX('Supply Data'!$L$12:$L$17,'Demand Data'!O8710)</f>
        <v>50</v>
      </c>
      <c r="R8710" t="str">
        <f t="shared" si="1356"/>
        <v>28-Dec-08 Sunday 17</v>
      </c>
    </row>
    <row r="8711" spans="4:18" x14ac:dyDescent="0.35">
      <c r="D8711" s="21">
        <f t="shared" si="1357"/>
        <v>39810.708333312221</v>
      </c>
      <c r="E8711" s="21" t="b">
        <f t="shared" si="1360"/>
        <v>0</v>
      </c>
      <c r="F8711" s="21" t="b">
        <f t="shared" si="1361"/>
        <v>0</v>
      </c>
      <c r="G8711" s="20">
        <f t="shared" ref="G8711:G8774" si="1362">IF(E8711,2,IF(F8711,3,1))</f>
        <v>1</v>
      </c>
      <c r="H8711" s="20">
        <f t="shared" ref="H8711:H8774" si="1363">CHOOSE(G8711,24,23,25)</f>
        <v>24</v>
      </c>
      <c r="I8711" s="20">
        <f t="shared" si="1358"/>
        <v>18</v>
      </c>
      <c r="J8711" s="21">
        <f t="shared" si="1359"/>
        <v>39810</v>
      </c>
      <c r="K8711" s="21"/>
      <c r="L8711" s="21" t="str">
        <f t="shared" ref="L8711:L8774" si="1364">TEXT(J8711,"ddddd")</f>
        <v>Sunday</v>
      </c>
      <c r="M8711" s="20">
        <f t="shared" ref="M8711:M8774" si="1365">MONTH(D8711)</f>
        <v>12</v>
      </c>
      <c r="N8711" s="19">
        <v>5311.5</v>
      </c>
      <c r="O8711" s="4">
        <f>MATCH(N8711-1,'Supply Data'!$K$12:$K$17)+1</f>
        <v>5</v>
      </c>
      <c r="P8711">
        <f>INDEX('Supply Data'!$L$12:$L$17,'Demand Data'!O8711)</f>
        <v>75</v>
      </c>
      <c r="R8711" t="str">
        <f t="shared" ref="R8711:R8774" si="1366">TEXT(D8711,"dd-mmm-yy ddddd")&amp;" "&amp;I8711</f>
        <v>28-Dec-08 Sunday 18</v>
      </c>
    </row>
    <row r="8712" spans="4:18" x14ac:dyDescent="0.35">
      <c r="D8712" s="21">
        <f t="shared" ref="D8712:D8775" si="1367">D8711+1/24</f>
        <v>39810.749999978885</v>
      </c>
      <c r="E8712" s="21" t="b">
        <f t="shared" si="1360"/>
        <v>0</v>
      </c>
      <c r="F8712" s="21" t="b">
        <f t="shared" si="1361"/>
        <v>0</v>
      </c>
      <c r="G8712" s="20">
        <f t="shared" si="1362"/>
        <v>1</v>
      </c>
      <c r="H8712" s="20">
        <f t="shared" si="1363"/>
        <v>24</v>
      </c>
      <c r="I8712" s="20">
        <f t="shared" ref="I8712:I8775" si="1368">IF(I8711&gt;=H8712,1,I8711+1)</f>
        <v>19</v>
      </c>
      <c r="J8712" s="21">
        <f t="shared" ref="J8712:J8775" si="1369">IF(I8712=1,J8711+1,J8711)</f>
        <v>39810</v>
      </c>
      <c r="K8712" s="21"/>
      <c r="L8712" s="21" t="str">
        <f t="shared" si="1364"/>
        <v>Sunday</v>
      </c>
      <c r="M8712" s="20">
        <f t="shared" si="1365"/>
        <v>12</v>
      </c>
      <c r="N8712" s="19">
        <v>5379</v>
      </c>
      <c r="O8712" s="4">
        <f>MATCH(N8712-1,'Supply Data'!$K$12:$K$17)+1</f>
        <v>5</v>
      </c>
      <c r="P8712">
        <f>INDEX('Supply Data'!$L$12:$L$17,'Demand Data'!O8712)</f>
        <v>75</v>
      </c>
      <c r="R8712" t="str">
        <f t="shared" si="1366"/>
        <v>28-Dec-08 Sunday 19</v>
      </c>
    </row>
    <row r="8713" spans="4:18" x14ac:dyDescent="0.35">
      <c r="D8713" s="21">
        <f t="shared" si="1367"/>
        <v>39810.791666645549</v>
      </c>
      <c r="E8713" s="21" t="b">
        <f t="shared" si="1360"/>
        <v>0</v>
      </c>
      <c r="F8713" s="21" t="b">
        <f t="shared" si="1361"/>
        <v>0</v>
      </c>
      <c r="G8713" s="20">
        <f t="shared" si="1362"/>
        <v>1</v>
      </c>
      <c r="H8713" s="20">
        <f t="shared" si="1363"/>
        <v>24</v>
      </c>
      <c r="I8713" s="20">
        <f t="shared" si="1368"/>
        <v>20</v>
      </c>
      <c r="J8713" s="21">
        <f t="shared" si="1369"/>
        <v>39810</v>
      </c>
      <c r="K8713" s="21"/>
      <c r="L8713" s="21" t="str">
        <f t="shared" si="1364"/>
        <v>Sunday</v>
      </c>
      <c r="M8713" s="20">
        <f t="shared" si="1365"/>
        <v>12</v>
      </c>
      <c r="N8713" s="19">
        <v>5211</v>
      </c>
      <c r="O8713" s="4">
        <f>MATCH(N8713-1,'Supply Data'!$K$12:$K$17)+1</f>
        <v>5</v>
      </c>
      <c r="P8713">
        <f>INDEX('Supply Data'!$L$12:$L$17,'Demand Data'!O8713)</f>
        <v>75</v>
      </c>
      <c r="R8713" t="str">
        <f t="shared" si="1366"/>
        <v>28-Dec-08 Sunday 20</v>
      </c>
    </row>
    <row r="8714" spans="4:18" x14ac:dyDescent="0.35">
      <c r="D8714" s="21">
        <f t="shared" si="1367"/>
        <v>39810.833333312214</v>
      </c>
      <c r="E8714" s="21" t="b">
        <f t="shared" si="1360"/>
        <v>0</v>
      </c>
      <c r="F8714" s="21" t="b">
        <f t="shared" si="1361"/>
        <v>0</v>
      </c>
      <c r="G8714" s="20">
        <f t="shared" si="1362"/>
        <v>1</v>
      </c>
      <c r="H8714" s="20">
        <f t="shared" si="1363"/>
        <v>24</v>
      </c>
      <c r="I8714" s="20">
        <f t="shared" si="1368"/>
        <v>21</v>
      </c>
      <c r="J8714" s="21">
        <f t="shared" si="1369"/>
        <v>39810</v>
      </c>
      <c r="K8714" s="21"/>
      <c r="L8714" s="21" t="str">
        <f t="shared" si="1364"/>
        <v>Sunday</v>
      </c>
      <c r="M8714" s="20">
        <f t="shared" si="1365"/>
        <v>12</v>
      </c>
      <c r="N8714" s="19">
        <v>5022</v>
      </c>
      <c r="O8714" s="4">
        <f>MATCH(N8714-1,'Supply Data'!$K$12:$K$17)+1</f>
        <v>5</v>
      </c>
      <c r="P8714">
        <f>INDEX('Supply Data'!$L$12:$L$17,'Demand Data'!O8714)</f>
        <v>75</v>
      </c>
      <c r="R8714" t="str">
        <f t="shared" si="1366"/>
        <v>28-Dec-08 Sunday 21</v>
      </c>
    </row>
    <row r="8715" spans="4:18" x14ac:dyDescent="0.35">
      <c r="D8715" s="21">
        <f t="shared" si="1367"/>
        <v>39810.874999978878</v>
      </c>
      <c r="E8715" s="21" t="b">
        <f t="shared" si="1360"/>
        <v>0</v>
      </c>
      <c r="F8715" s="21" t="b">
        <f t="shared" si="1361"/>
        <v>0</v>
      </c>
      <c r="G8715" s="20">
        <f t="shared" si="1362"/>
        <v>1</v>
      </c>
      <c r="H8715" s="20">
        <f t="shared" si="1363"/>
        <v>24</v>
      </c>
      <c r="I8715" s="20">
        <f t="shared" si="1368"/>
        <v>22</v>
      </c>
      <c r="J8715" s="21">
        <f t="shared" si="1369"/>
        <v>39810</v>
      </c>
      <c r="K8715" s="21"/>
      <c r="L8715" s="21" t="str">
        <f t="shared" si="1364"/>
        <v>Sunday</v>
      </c>
      <c r="M8715" s="20">
        <f t="shared" si="1365"/>
        <v>12</v>
      </c>
      <c r="N8715" s="19">
        <v>4683</v>
      </c>
      <c r="O8715" s="4">
        <f>MATCH(N8715-1,'Supply Data'!$K$12:$K$17)+1</f>
        <v>4</v>
      </c>
      <c r="P8715">
        <f>INDEX('Supply Data'!$L$12:$L$17,'Demand Data'!O8715)</f>
        <v>50</v>
      </c>
      <c r="R8715" t="str">
        <f t="shared" si="1366"/>
        <v>28-Dec-08 Sunday 22</v>
      </c>
    </row>
    <row r="8716" spans="4:18" x14ac:dyDescent="0.35">
      <c r="D8716" s="21">
        <f t="shared" si="1367"/>
        <v>39810.916666645542</v>
      </c>
      <c r="E8716" s="21" t="b">
        <f t="shared" si="1360"/>
        <v>0</v>
      </c>
      <c r="F8716" s="21" t="b">
        <f t="shared" si="1361"/>
        <v>0</v>
      </c>
      <c r="G8716" s="20">
        <f t="shared" si="1362"/>
        <v>1</v>
      </c>
      <c r="H8716" s="20">
        <f t="shared" si="1363"/>
        <v>24</v>
      </c>
      <c r="I8716" s="20">
        <f t="shared" si="1368"/>
        <v>23</v>
      </c>
      <c r="J8716" s="21">
        <f t="shared" si="1369"/>
        <v>39810</v>
      </c>
      <c r="K8716" s="21"/>
      <c r="L8716" s="21" t="str">
        <f t="shared" si="1364"/>
        <v>Sunday</v>
      </c>
      <c r="M8716" s="20">
        <f t="shared" si="1365"/>
        <v>12</v>
      </c>
      <c r="N8716" s="19">
        <v>4173</v>
      </c>
      <c r="O8716" s="4">
        <f>MATCH(N8716-1,'Supply Data'!$K$12:$K$17)+1</f>
        <v>4</v>
      </c>
      <c r="P8716">
        <f>INDEX('Supply Data'!$L$12:$L$17,'Demand Data'!O8716)</f>
        <v>50</v>
      </c>
      <c r="R8716" t="str">
        <f t="shared" si="1366"/>
        <v>28-Dec-08 Sunday 23</v>
      </c>
    </row>
    <row r="8717" spans="4:18" x14ac:dyDescent="0.35">
      <c r="D8717" s="21">
        <f t="shared" si="1367"/>
        <v>39810.958333312206</v>
      </c>
      <c r="E8717" s="21" t="b">
        <f t="shared" si="1360"/>
        <v>0</v>
      </c>
      <c r="F8717" s="21" t="b">
        <f t="shared" si="1361"/>
        <v>0</v>
      </c>
      <c r="G8717" s="20">
        <f t="shared" si="1362"/>
        <v>1</v>
      </c>
      <c r="H8717" s="20">
        <f t="shared" si="1363"/>
        <v>24</v>
      </c>
      <c r="I8717" s="20">
        <f t="shared" si="1368"/>
        <v>24</v>
      </c>
      <c r="J8717" s="21">
        <f t="shared" si="1369"/>
        <v>39810</v>
      </c>
      <c r="K8717" s="21"/>
      <c r="L8717" s="21" t="str">
        <f t="shared" si="1364"/>
        <v>Sunday</v>
      </c>
      <c r="M8717" s="20">
        <f t="shared" si="1365"/>
        <v>12</v>
      </c>
      <c r="N8717" s="19">
        <v>3870</v>
      </c>
      <c r="O8717" s="4">
        <f>MATCH(N8717-1,'Supply Data'!$K$12:$K$17)+1</f>
        <v>4</v>
      </c>
      <c r="P8717">
        <f>INDEX('Supply Data'!$L$12:$L$17,'Demand Data'!O8717)</f>
        <v>50</v>
      </c>
      <c r="R8717" t="str">
        <f t="shared" si="1366"/>
        <v>28-Dec-08 Sunday 24</v>
      </c>
    </row>
    <row r="8718" spans="4:18" x14ac:dyDescent="0.35">
      <c r="D8718" s="21">
        <f t="shared" si="1367"/>
        <v>39810.999999978871</v>
      </c>
      <c r="E8718" s="21" t="b">
        <f t="shared" si="1360"/>
        <v>0</v>
      </c>
      <c r="F8718" s="21" t="b">
        <f t="shared" si="1361"/>
        <v>0</v>
      </c>
      <c r="G8718" s="20">
        <f t="shared" si="1362"/>
        <v>1</v>
      </c>
      <c r="H8718" s="20">
        <f t="shared" si="1363"/>
        <v>24</v>
      </c>
      <c r="I8718" s="20">
        <f t="shared" si="1368"/>
        <v>1</v>
      </c>
      <c r="J8718" s="21">
        <f t="shared" si="1369"/>
        <v>39811</v>
      </c>
      <c r="K8718" s="21"/>
      <c r="L8718" s="21" t="str">
        <f t="shared" si="1364"/>
        <v>Monday</v>
      </c>
      <c r="M8718" s="20">
        <f t="shared" si="1365"/>
        <v>12</v>
      </c>
      <c r="N8718" s="19">
        <v>3673.5</v>
      </c>
      <c r="O8718" s="4">
        <f>MATCH(N8718-1,'Supply Data'!$K$12:$K$17)+1</f>
        <v>4</v>
      </c>
      <c r="P8718">
        <f>INDEX('Supply Data'!$L$12:$L$17,'Demand Data'!O8718)</f>
        <v>50</v>
      </c>
      <c r="R8718" t="str">
        <f t="shared" si="1366"/>
        <v>29-Dec-08 Monday 1</v>
      </c>
    </row>
    <row r="8719" spans="4:18" x14ac:dyDescent="0.35">
      <c r="D8719" s="21">
        <f t="shared" si="1367"/>
        <v>39811.041666645535</v>
      </c>
      <c r="E8719" s="21" t="b">
        <f t="shared" si="1360"/>
        <v>0</v>
      </c>
      <c r="F8719" s="21" t="b">
        <f t="shared" si="1361"/>
        <v>0</v>
      </c>
      <c r="G8719" s="20">
        <f t="shared" si="1362"/>
        <v>1</v>
      </c>
      <c r="H8719" s="20">
        <f t="shared" si="1363"/>
        <v>24</v>
      </c>
      <c r="I8719" s="20">
        <f t="shared" si="1368"/>
        <v>2</v>
      </c>
      <c r="J8719" s="21">
        <f t="shared" si="1369"/>
        <v>39811</v>
      </c>
      <c r="K8719" s="21"/>
      <c r="L8719" s="21" t="str">
        <f t="shared" si="1364"/>
        <v>Monday</v>
      </c>
      <c r="M8719" s="20">
        <f t="shared" si="1365"/>
        <v>12</v>
      </c>
      <c r="N8719" s="19">
        <v>3594</v>
      </c>
      <c r="O8719" s="4">
        <f>MATCH(N8719-1,'Supply Data'!$K$12:$K$17)+1</f>
        <v>3</v>
      </c>
      <c r="P8719">
        <f>INDEX('Supply Data'!$L$12:$L$17,'Demand Data'!O8719)</f>
        <v>23</v>
      </c>
      <c r="R8719" t="str">
        <f t="shared" si="1366"/>
        <v>29-Dec-08 Monday 2</v>
      </c>
    </row>
    <row r="8720" spans="4:18" x14ac:dyDescent="0.35">
      <c r="D8720" s="21">
        <f t="shared" si="1367"/>
        <v>39811.083333312199</v>
      </c>
      <c r="E8720" s="21" t="b">
        <f t="shared" si="1360"/>
        <v>0</v>
      </c>
      <c r="F8720" s="21" t="b">
        <f t="shared" si="1361"/>
        <v>0</v>
      </c>
      <c r="G8720" s="20">
        <f t="shared" si="1362"/>
        <v>1</v>
      </c>
      <c r="H8720" s="20">
        <f t="shared" si="1363"/>
        <v>24</v>
      </c>
      <c r="I8720" s="20">
        <f t="shared" si="1368"/>
        <v>3</v>
      </c>
      <c r="J8720" s="21">
        <f t="shared" si="1369"/>
        <v>39811</v>
      </c>
      <c r="K8720" s="21"/>
      <c r="L8720" s="21" t="str">
        <f t="shared" si="1364"/>
        <v>Monday</v>
      </c>
      <c r="M8720" s="20">
        <f t="shared" si="1365"/>
        <v>12</v>
      </c>
      <c r="N8720" s="19">
        <v>3565.5</v>
      </c>
      <c r="O8720" s="4">
        <f>MATCH(N8720-1,'Supply Data'!$K$12:$K$17)+1</f>
        <v>3</v>
      </c>
      <c r="P8720">
        <f>INDEX('Supply Data'!$L$12:$L$17,'Demand Data'!O8720)</f>
        <v>23</v>
      </c>
      <c r="R8720" t="str">
        <f t="shared" si="1366"/>
        <v>29-Dec-08 Monday 3</v>
      </c>
    </row>
    <row r="8721" spans="4:18" x14ac:dyDescent="0.35">
      <c r="D8721" s="21">
        <f t="shared" si="1367"/>
        <v>39811.124999978863</v>
      </c>
      <c r="E8721" s="21" t="b">
        <f t="shared" si="1360"/>
        <v>0</v>
      </c>
      <c r="F8721" s="21" t="b">
        <f t="shared" si="1361"/>
        <v>0</v>
      </c>
      <c r="G8721" s="20">
        <f t="shared" si="1362"/>
        <v>1</v>
      </c>
      <c r="H8721" s="20">
        <f t="shared" si="1363"/>
        <v>24</v>
      </c>
      <c r="I8721" s="20">
        <f t="shared" si="1368"/>
        <v>4</v>
      </c>
      <c r="J8721" s="21">
        <f t="shared" si="1369"/>
        <v>39811</v>
      </c>
      <c r="K8721" s="21"/>
      <c r="L8721" s="21" t="str">
        <f t="shared" si="1364"/>
        <v>Monday</v>
      </c>
      <c r="M8721" s="20">
        <f t="shared" si="1365"/>
        <v>12</v>
      </c>
      <c r="N8721" s="19">
        <v>3529.5</v>
      </c>
      <c r="O8721" s="4">
        <f>MATCH(N8721-1,'Supply Data'!$K$12:$K$17)+1</f>
        <v>3</v>
      </c>
      <c r="P8721">
        <f>INDEX('Supply Data'!$L$12:$L$17,'Demand Data'!O8721)</f>
        <v>23</v>
      </c>
      <c r="R8721" t="str">
        <f t="shared" si="1366"/>
        <v>29-Dec-08 Monday 4</v>
      </c>
    </row>
    <row r="8722" spans="4:18" x14ac:dyDescent="0.35">
      <c r="D8722" s="21">
        <f t="shared" si="1367"/>
        <v>39811.166666645528</v>
      </c>
      <c r="E8722" s="21" t="b">
        <f t="shared" si="1360"/>
        <v>0</v>
      </c>
      <c r="F8722" s="21" t="b">
        <f t="shared" si="1361"/>
        <v>0</v>
      </c>
      <c r="G8722" s="20">
        <f t="shared" si="1362"/>
        <v>1</v>
      </c>
      <c r="H8722" s="20">
        <f t="shared" si="1363"/>
        <v>24</v>
      </c>
      <c r="I8722" s="20">
        <f t="shared" si="1368"/>
        <v>5</v>
      </c>
      <c r="J8722" s="21">
        <f t="shared" si="1369"/>
        <v>39811</v>
      </c>
      <c r="K8722" s="21"/>
      <c r="L8722" s="21" t="str">
        <f t="shared" si="1364"/>
        <v>Monday</v>
      </c>
      <c r="M8722" s="20">
        <f t="shared" si="1365"/>
        <v>12</v>
      </c>
      <c r="N8722" s="19">
        <v>3559.5</v>
      </c>
      <c r="O8722" s="4">
        <f>MATCH(N8722-1,'Supply Data'!$K$12:$K$17)+1</f>
        <v>3</v>
      </c>
      <c r="P8722">
        <f>INDEX('Supply Data'!$L$12:$L$17,'Demand Data'!O8722)</f>
        <v>23</v>
      </c>
      <c r="R8722" t="str">
        <f t="shared" si="1366"/>
        <v>29-Dec-08 Monday 5</v>
      </c>
    </row>
    <row r="8723" spans="4:18" x14ac:dyDescent="0.35">
      <c r="D8723" s="21">
        <f t="shared" si="1367"/>
        <v>39811.208333312192</v>
      </c>
      <c r="E8723" s="21" t="b">
        <f t="shared" si="1360"/>
        <v>0</v>
      </c>
      <c r="F8723" s="21" t="b">
        <f t="shared" si="1361"/>
        <v>0</v>
      </c>
      <c r="G8723" s="20">
        <f t="shared" si="1362"/>
        <v>1</v>
      </c>
      <c r="H8723" s="20">
        <f t="shared" si="1363"/>
        <v>24</v>
      </c>
      <c r="I8723" s="20">
        <f t="shared" si="1368"/>
        <v>6</v>
      </c>
      <c r="J8723" s="21">
        <f t="shared" si="1369"/>
        <v>39811</v>
      </c>
      <c r="K8723" s="21"/>
      <c r="L8723" s="21" t="str">
        <f t="shared" si="1364"/>
        <v>Monday</v>
      </c>
      <c r="M8723" s="20">
        <f t="shared" si="1365"/>
        <v>12</v>
      </c>
      <c r="N8723" s="19">
        <v>3609</v>
      </c>
      <c r="O8723" s="4">
        <f>MATCH(N8723-1,'Supply Data'!$K$12:$K$17)+1</f>
        <v>4</v>
      </c>
      <c r="P8723">
        <f>INDEX('Supply Data'!$L$12:$L$17,'Demand Data'!O8723)</f>
        <v>50</v>
      </c>
      <c r="R8723" t="str">
        <f t="shared" si="1366"/>
        <v>29-Dec-08 Monday 6</v>
      </c>
    </row>
    <row r="8724" spans="4:18" x14ac:dyDescent="0.35">
      <c r="D8724" s="21">
        <f t="shared" si="1367"/>
        <v>39811.249999978856</v>
      </c>
      <c r="E8724" s="21" t="b">
        <f t="shared" si="1360"/>
        <v>0</v>
      </c>
      <c r="F8724" s="21" t="b">
        <f t="shared" si="1361"/>
        <v>0</v>
      </c>
      <c r="G8724" s="20">
        <f t="shared" si="1362"/>
        <v>1</v>
      </c>
      <c r="H8724" s="20">
        <f t="shared" si="1363"/>
        <v>24</v>
      </c>
      <c r="I8724" s="20">
        <f t="shared" si="1368"/>
        <v>7</v>
      </c>
      <c r="J8724" s="21">
        <f t="shared" si="1369"/>
        <v>39811</v>
      </c>
      <c r="K8724" s="21"/>
      <c r="L8724" s="21" t="str">
        <f t="shared" si="1364"/>
        <v>Monday</v>
      </c>
      <c r="M8724" s="20">
        <f t="shared" si="1365"/>
        <v>12</v>
      </c>
      <c r="N8724" s="19">
        <v>3388.5</v>
      </c>
      <c r="O8724" s="4">
        <f>MATCH(N8724-1,'Supply Data'!$K$12:$K$17)+1</f>
        <v>3</v>
      </c>
      <c r="P8724">
        <f>INDEX('Supply Data'!$L$12:$L$17,'Demand Data'!O8724)</f>
        <v>23</v>
      </c>
      <c r="R8724" t="str">
        <f t="shared" si="1366"/>
        <v>29-Dec-08 Monday 7</v>
      </c>
    </row>
    <row r="8725" spans="4:18" x14ac:dyDescent="0.35">
      <c r="D8725" s="21">
        <f t="shared" si="1367"/>
        <v>39811.29166664552</v>
      </c>
      <c r="E8725" s="21" t="b">
        <f t="shared" si="1360"/>
        <v>0</v>
      </c>
      <c r="F8725" s="21" t="b">
        <f t="shared" si="1361"/>
        <v>0</v>
      </c>
      <c r="G8725" s="20">
        <f t="shared" si="1362"/>
        <v>1</v>
      </c>
      <c r="H8725" s="20">
        <f t="shared" si="1363"/>
        <v>24</v>
      </c>
      <c r="I8725" s="20">
        <f t="shared" si="1368"/>
        <v>8</v>
      </c>
      <c r="J8725" s="21">
        <f t="shared" si="1369"/>
        <v>39811</v>
      </c>
      <c r="K8725" s="21"/>
      <c r="L8725" s="21" t="str">
        <f t="shared" si="1364"/>
        <v>Monday</v>
      </c>
      <c r="M8725" s="20">
        <f t="shared" si="1365"/>
        <v>12</v>
      </c>
      <c r="N8725" s="19">
        <v>3448.5</v>
      </c>
      <c r="O8725" s="4">
        <f>MATCH(N8725-1,'Supply Data'!$K$12:$K$17)+1</f>
        <v>3</v>
      </c>
      <c r="P8725">
        <f>INDEX('Supply Data'!$L$12:$L$17,'Demand Data'!O8725)</f>
        <v>23</v>
      </c>
      <c r="R8725" t="str">
        <f t="shared" si="1366"/>
        <v>29-Dec-08 Monday 8</v>
      </c>
    </row>
    <row r="8726" spans="4:18" x14ac:dyDescent="0.35">
      <c r="D8726" s="21">
        <f t="shared" si="1367"/>
        <v>39811.333333312185</v>
      </c>
      <c r="E8726" s="21" t="b">
        <f t="shared" si="1360"/>
        <v>0</v>
      </c>
      <c r="F8726" s="21" t="b">
        <f t="shared" si="1361"/>
        <v>0</v>
      </c>
      <c r="G8726" s="20">
        <f t="shared" si="1362"/>
        <v>1</v>
      </c>
      <c r="H8726" s="20">
        <f t="shared" si="1363"/>
        <v>24</v>
      </c>
      <c r="I8726" s="20">
        <f t="shared" si="1368"/>
        <v>9</v>
      </c>
      <c r="J8726" s="21">
        <f t="shared" si="1369"/>
        <v>39811</v>
      </c>
      <c r="K8726" s="21"/>
      <c r="L8726" s="21" t="str">
        <f t="shared" si="1364"/>
        <v>Monday</v>
      </c>
      <c r="M8726" s="20">
        <f t="shared" si="1365"/>
        <v>12</v>
      </c>
      <c r="N8726" s="19">
        <v>3589.5</v>
      </c>
      <c r="O8726" s="4">
        <f>MATCH(N8726-1,'Supply Data'!$K$12:$K$17)+1</f>
        <v>3</v>
      </c>
      <c r="P8726">
        <f>INDEX('Supply Data'!$L$12:$L$17,'Demand Data'!O8726)</f>
        <v>23</v>
      </c>
      <c r="R8726" t="str">
        <f t="shared" si="1366"/>
        <v>29-Dec-08 Monday 9</v>
      </c>
    </row>
    <row r="8727" spans="4:18" x14ac:dyDescent="0.35">
      <c r="D8727" s="21">
        <f t="shared" si="1367"/>
        <v>39811.374999978849</v>
      </c>
      <c r="E8727" s="21" t="b">
        <f t="shared" si="1360"/>
        <v>0</v>
      </c>
      <c r="F8727" s="21" t="b">
        <f t="shared" si="1361"/>
        <v>0</v>
      </c>
      <c r="G8727" s="20">
        <f t="shared" si="1362"/>
        <v>1</v>
      </c>
      <c r="H8727" s="20">
        <f t="shared" si="1363"/>
        <v>24</v>
      </c>
      <c r="I8727" s="20">
        <f t="shared" si="1368"/>
        <v>10</v>
      </c>
      <c r="J8727" s="21">
        <f t="shared" si="1369"/>
        <v>39811</v>
      </c>
      <c r="K8727" s="21"/>
      <c r="L8727" s="21" t="str">
        <f t="shared" si="1364"/>
        <v>Monday</v>
      </c>
      <c r="M8727" s="20">
        <f t="shared" si="1365"/>
        <v>12</v>
      </c>
      <c r="N8727" s="19">
        <v>3795</v>
      </c>
      <c r="O8727" s="4">
        <f>MATCH(N8727-1,'Supply Data'!$K$12:$K$17)+1</f>
        <v>4</v>
      </c>
      <c r="P8727">
        <f>INDEX('Supply Data'!$L$12:$L$17,'Demand Data'!O8727)</f>
        <v>50</v>
      </c>
      <c r="R8727" t="str">
        <f t="shared" si="1366"/>
        <v>29-Dec-08 Monday 10</v>
      </c>
    </row>
    <row r="8728" spans="4:18" x14ac:dyDescent="0.35">
      <c r="D8728" s="21">
        <f t="shared" si="1367"/>
        <v>39811.416666645513</v>
      </c>
      <c r="E8728" s="21" t="b">
        <f t="shared" si="1360"/>
        <v>0</v>
      </c>
      <c r="F8728" s="21" t="b">
        <f t="shared" si="1361"/>
        <v>0</v>
      </c>
      <c r="G8728" s="20">
        <f t="shared" si="1362"/>
        <v>1</v>
      </c>
      <c r="H8728" s="20">
        <f t="shared" si="1363"/>
        <v>24</v>
      </c>
      <c r="I8728" s="20">
        <f t="shared" si="1368"/>
        <v>11</v>
      </c>
      <c r="J8728" s="21">
        <f t="shared" si="1369"/>
        <v>39811</v>
      </c>
      <c r="K8728" s="21"/>
      <c r="L8728" s="21" t="str">
        <f t="shared" si="1364"/>
        <v>Monday</v>
      </c>
      <c r="M8728" s="20">
        <f t="shared" si="1365"/>
        <v>12</v>
      </c>
      <c r="N8728" s="19">
        <v>3922.5</v>
      </c>
      <c r="O8728" s="4">
        <f>MATCH(N8728-1,'Supply Data'!$K$12:$K$17)+1</f>
        <v>4</v>
      </c>
      <c r="P8728">
        <f>INDEX('Supply Data'!$L$12:$L$17,'Demand Data'!O8728)</f>
        <v>50</v>
      </c>
      <c r="R8728" t="str">
        <f t="shared" si="1366"/>
        <v>29-Dec-08 Monday 11</v>
      </c>
    </row>
    <row r="8729" spans="4:18" x14ac:dyDescent="0.35">
      <c r="D8729" s="21">
        <f t="shared" si="1367"/>
        <v>39811.458333312177</v>
      </c>
      <c r="E8729" s="21" t="b">
        <f t="shared" si="1360"/>
        <v>0</v>
      </c>
      <c r="F8729" s="21" t="b">
        <f t="shared" si="1361"/>
        <v>0</v>
      </c>
      <c r="G8729" s="20">
        <f t="shared" si="1362"/>
        <v>1</v>
      </c>
      <c r="H8729" s="20">
        <f t="shared" si="1363"/>
        <v>24</v>
      </c>
      <c r="I8729" s="20">
        <f t="shared" si="1368"/>
        <v>12</v>
      </c>
      <c r="J8729" s="21">
        <f t="shared" si="1369"/>
        <v>39811</v>
      </c>
      <c r="K8729" s="21"/>
      <c r="L8729" s="21" t="str">
        <f t="shared" si="1364"/>
        <v>Monday</v>
      </c>
      <c r="M8729" s="20">
        <f t="shared" si="1365"/>
        <v>12</v>
      </c>
      <c r="N8729" s="19">
        <v>3841.5</v>
      </c>
      <c r="O8729" s="4">
        <f>MATCH(N8729-1,'Supply Data'!$K$12:$K$17)+1</f>
        <v>4</v>
      </c>
      <c r="P8729">
        <f>INDEX('Supply Data'!$L$12:$L$17,'Demand Data'!O8729)</f>
        <v>50</v>
      </c>
      <c r="R8729" t="str">
        <f t="shared" si="1366"/>
        <v>29-Dec-08 Monday 12</v>
      </c>
    </row>
    <row r="8730" spans="4:18" x14ac:dyDescent="0.35">
      <c r="D8730" s="21">
        <f t="shared" si="1367"/>
        <v>39811.499999978842</v>
      </c>
      <c r="E8730" s="21" t="b">
        <f t="shared" si="1360"/>
        <v>0</v>
      </c>
      <c r="F8730" s="21" t="b">
        <f t="shared" si="1361"/>
        <v>0</v>
      </c>
      <c r="G8730" s="20">
        <f t="shared" si="1362"/>
        <v>1</v>
      </c>
      <c r="H8730" s="20">
        <f t="shared" si="1363"/>
        <v>24</v>
      </c>
      <c r="I8730" s="20">
        <f t="shared" si="1368"/>
        <v>13</v>
      </c>
      <c r="J8730" s="21">
        <f t="shared" si="1369"/>
        <v>39811</v>
      </c>
      <c r="K8730" s="21"/>
      <c r="L8730" s="21" t="str">
        <f t="shared" si="1364"/>
        <v>Monday</v>
      </c>
      <c r="M8730" s="20">
        <f t="shared" si="1365"/>
        <v>12</v>
      </c>
      <c r="N8730" s="19">
        <v>3804</v>
      </c>
      <c r="O8730" s="4">
        <f>MATCH(N8730-1,'Supply Data'!$K$12:$K$17)+1</f>
        <v>4</v>
      </c>
      <c r="P8730">
        <f>INDEX('Supply Data'!$L$12:$L$17,'Demand Data'!O8730)</f>
        <v>50</v>
      </c>
      <c r="R8730" t="str">
        <f t="shared" si="1366"/>
        <v>29-Dec-08 Monday 13</v>
      </c>
    </row>
    <row r="8731" spans="4:18" x14ac:dyDescent="0.35">
      <c r="D8731" s="21">
        <f t="shared" si="1367"/>
        <v>39811.541666645506</v>
      </c>
      <c r="E8731" s="21" t="b">
        <f t="shared" si="1360"/>
        <v>0</v>
      </c>
      <c r="F8731" s="21" t="b">
        <f t="shared" si="1361"/>
        <v>0</v>
      </c>
      <c r="G8731" s="20">
        <f t="shared" si="1362"/>
        <v>1</v>
      </c>
      <c r="H8731" s="20">
        <f t="shared" si="1363"/>
        <v>24</v>
      </c>
      <c r="I8731" s="20">
        <f t="shared" si="1368"/>
        <v>14</v>
      </c>
      <c r="J8731" s="21">
        <f t="shared" si="1369"/>
        <v>39811</v>
      </c>
      <c r="K8731" s="21"/>
      <c r="L8731" s="21" t="str">
        <f t="shared" si="1364"/>
        <v>Monday</v>
      </c>
      <c r="M8731" s="20">
        <f t="shared" si="1365"/>
        <v>12</v>
      </c>
      <c r="N8731" s="19">
        <v>3768</v>
      </c>
      <c r="O8731" s="4">
        <f>MATCH(N8731-1,'Supply Data'!$K$12:$K$17)+1</f>
        <v>4</v>
      </c>
      <c r="P8731">
        <f>INDEX('Supply Data'!$L$12:$L$17,'Demand Data'!O8731)</f>
        <v>50</v>
      </c>
      <c r="R8731" t="str">
        <f t="shared" si="1366"/>
        <v>29-Dec-08 Monday 14</v>
      </c>
    </row>
    <row r="8732" spans="4:18" x14ac:dyDescent="0.35">
      <c r="D8732" s="21">
        <f t="shared" si="1367"/>
        <v>39811.58333331217</v>
      </c>
      <c r="E8732" s="21" t="b">
        <f t="shared" si="1360"/>
        <v>0</v>
      </c>
      <c r="F8732" s="21" t="b">
        <f t="shared" si="1361"/>
        <v>0</v>
      </c>
      <c r="G8732" s="20">
        <f t="shared" si="1362"/>
        <v>1</v>
      </c>
      <c r="H8732" s="20">
        <f t="shared" si="1363"/>
        <v>24</v>
      </c>
      <c r="I8732" s="20">
        <f t="shared" si="1368"/>
        <v>15</v>
      </c>
      <c r="J8732" s="21">
        <f t="shared" si="1369"/>
        <v>39811</v>
      </c>
      <c r="K8732" s="21"/>
      <c r="L8732" s="21" t="str">
        <f t="shared" si="1364"/>
        <v>Monday</v>
      </c>
      <c r="M8732" s="20">
        <f t="shared" si="1365"/>
        <v>12</v>
      </c>
      <c r="N8732" s="19">
        <v>3691.5</v>
      </c>
      <c r="O8732" s="4">
        <f>MATCH(N8732-1,'Supply Data'!$K$12:$K$17)+1</f>
        <v>4</v>
      </c>
      <c r="P8732">
        <f>INDEX('Supply Data'!$L$12:$L$17,'Demand Data'!O8732)</f>
        <v>50</v>
      </c>
      <c r="R8732" t="str">
        <f t="shared" si="1366"/>
        <v>29-Dec-08 Monday 15</v>
      </c>
    </row>
    <row r="8733" spans="4:18" x14ac:dyDescent="0.35">
      <c r="D8733" s="21">
        <f t="shared" si="1367"/>
        <v>39811.624999978834</v>
      </c>
      <c r="E8733" s="21" t="b">
        <f t="shared" si="1360"/>
        <v>0</v>
      </c>
      <c r="F8733" s="21" t="b">
        <f t="shared" si="1361"/>
        <v>0</v>
      </c>
      <c r="G8733" s="20">
        <f t="shared" si="1362"/>
        <v>1</v>
      </c>
      <c r="H8733" s="20">
        <f t="shared" si="1363"/>
        <v>24</v>
      </c>
      <c r="I8733" s="20">
        <f t="shared" si="1368"/>
        <v>16</v>
      </c>
      <c r="J8733" s="21">
        <f t="shared" si="1369"/>
        <v>39811</v>
      </c>
      <c r="K8733" s="21"/>
      <c r="L8733" s="21" t="str">
        <f t="shared" si="1364"/>
        <v>Monday</v>
      </c>
      <c r="M8733" s="20">
        <f t="shared" si="1365"/>
        <v>12</v>
      </c>
      <c r="N8733" s="19">
        <v>3622.5</v>
      </c>
      <c r="O8733" s="4">
        <f>MATCH(N8733-1,'Supply Data'!$K$12:$K$17)+1</f>
        <v>4</v>
      </c>
      <c r="P8733">
        <f>INDEX('Supply Data'!$L$12:$L$17,'Demand Data'!O8733)</f>
        <v>50</v>
      </c>
      <c r="R8733" t="str">
        <f t="shared" si="1366"/>
        <v>29-Dec-08 Monday 16</v>
      </c>
    </row>
    <row r="8734" spans="4:18" x14ac:dyDescent="0.35">
      <c r="D8734" s="21">
        <f t="shared" si="1367"/>
        <v>39811.666666645498</v>
      </c>
      <c r="E8734" s="21" t="b">
        <f t="shared" si="1360"/>
        <v>0</v>
      </c>
      <c r="F8734" s="21" t="b">
        <f t="shared" si="1361"/>
        <v>0</v>
      </c>
      <c r="G8734" s="20">
        <f t="shared" si="1362"/>
        <v>1</v>
      </c>
      <c r="H8734" s="20">
        <f t="shared" si="1363"/>
        <v>24</v>
      </c>
      <c r="I8734" s="20">
        <f t="shared" si="1368"/>
        <v>17</v>
      </c>
      <c r="J8734" s="21">
        <f t="shared" si="1369"/>
        <v>39811</v>
      </c>
      <c r="K8734" s="21"/>
      <c r="L8734" s="21" t="str">
        <f t="shared" si="1364"/>
        <v>Monday</v>
      </c>
      <c r="M8734" s="20">
        <f t="shared" si="1365"/>
        <v>12</v>
      </c>
      <c r="N8734" s="19">
        <v>3693</v>
      </c>
      <c r="O8734" s="4">
        <f>MATCH(N8734-1,'Supply Data'!$K$12:$K$17)+1</f>
        <v>4</v>
      </c>
      <c r="P8734">
        <f>INDEX('Supply Data'!$L$12:$L$17,'Demand Data'!O8734)</f>
        <v>50</v>
      </c>
      <c r="R8734" t="str">
        <f t="shared" si="1366"/>
        <v>29-Dec-08 Monday 17</v>
      </c>
    </row>
    <row r="8735" spans="4:18" x14ac:dyDescent="0.35">
      <c r="D8735" s="21">
        <f t="shared" si="1367"/>
        <v>39811.708333312163</v>
      </c>
      <c r="E8735" s="21" t="b">
        <f t="shared" si="1360"/>
        <v>0</v>
      </c>
      <c r="F8735" s="21" t="b">
        <f t="shared" si="1361"/>
        <v>0</v>
      </c>
      <c r="G8735" s="20">
        <f t="shared" si="1362"/>
        <v>1</v>
      </c>
      <c r="H8735" s="20">
        <f t="shared" si="1363"/>
        <v>24</v>
      </c>
      <c r="I8735" s="20">
        <f t="shared" si="1368"/>
        <v>18</v>
      </c>
      <c r="J8735" s="21">
        <f t="shared" si="1369"/>
        <v>39811</v>
      </c>
      <c r="K8735" s="21"/>
      <c r="L8735" s="21" t="str">
        <f t="shared" si="1364"/>
        <v>Monday</v>
      </c>
      <c r="M8735" s="20">
        <f t="shared" si="1365"/>
        <v>12</v>
      </c>
      <c r="N8735" s="19">
        <v>4767</v>
      </c>
      <c r="O8735" s="4">
        <f>MATCH(N8735-1,'Supply Data'!$K$12:$K$17)+1</f>
        <v>4</v>
      </c>
      <c r="P8735">
        <f>INDEX('Supply Data'!$L$12:$L$17,'Demand Data'!O8735)</f>
        <v>50</v>
      </c>
      <c r="R8735" t="str">
        <f t="shared" si="1366"/>
        <v>29-Dec-08 Monday 18</v>
      </c>
    </row>
    <row r="8736" spans="4:18" x14ac:dyDescent="0.35">
      <c r="D8736" s="21">
        <f t="shared" si="1367"/>
        <v>39811.749999978827</v>
      </c>
      <c r="E8736" s="21" t="b">
        <f t="shared" si="1360"/>
        <v>0</v>
      </c>
      <c r="F8736" s="21" t="b">
        <f t="shared" si="1361"/>
        <v>0</v>
      </c>
      <c r="G8736" s="20">
        <f t="shared" si="1362"/>
        <v>1</v>
      </c>
      <c r="H8736" s="20">
        <f t="shared" si="1363"/>
        <v>24</v>
      </c>
      <c r="I8736" s="20">
        <f t="shared" si="1368"/>
        <v>19</v>
      </c>
      <c r="J8736" s="21">
        <f t="shared" si="1369"/>
        <v>39811</v>
      </c>
      <c r="K8736" s="21"/>
      <c r="L8736" s="21" t="str">
        <f t="shared" si="1364"/>
        <v>Monday</v>
      </c>
      <c r="M8736" s="20">
        <f t="shared" si="1365"/>
        <v>12</v>
      </c>
      <c r="N8736" s="19">
        <v>4935</v>
      </c>
      <c r="O8736" s="4">
        <f>MATCH(N8736-1,'Supply Data'!$K$12:$K$17)+1</f>
        <v>5</v>
      </c>
      <c r="P8736">
        <f>INDEX('Supply Data'!$L$12:$L$17,'Demand Data'!O8736)</f>
        <v>75</v>
      </c>
      <c r="R8736" t="str">
        <f t="shared" si="1366"/>
        <v>29-Dec-08 Monday 19</v>
      </c>
    </row>
    <row r="8737" spans="4:18" x14ac:dyDescent="0.35">
      <c r="D8737" s="21">
        <f t="shared" si="1367"/>
        <v>39811.791666645491</v>
      </c>
      <c r="E8737" s="21" t="b">
        <f t="shared" si="1360"/>
        <v>0</v>
      </c>
      <c r="F8737" s="21" t="b">
        <f t="shared" si="1361"/>
        <v>0</v>
      </c>
      <c r="G8737" s="20">
        <f t="shared" si="1362"/>
        <v>1</v>
      </c>
      <c r="H8737" s="20">
        <f t="shared" si="1363"/>
        <v>24</v>
      </c>
      <c r="I8737" s="20">
        <f t="shared" si="1368"/>
        <v>20</v>
      </c>
      <c r="J8737" s="21">
        <f t="shared" si="1369"/>
        <v>39811</v>
      </c>
      <c r="K8737" s="21"/>
      <c r="L8737" s="21" t="str">
        <f t="shared" si="1364"/>
        <v>Monday</v>
      </c>
      <c r="M8737" s="20">
        <f t="shared" si="1365"/>
        <v>12</v>
      </c>
      <c r="N8737" s="19">
        <v>4894.5</v>
      </c>
      <c r="O8737" s="4">
        <f>MATCH(N8737-1,'Supply Data'!$K$12:$K$17)+1</f>
        <v>5</v>
      </c>
      <c r="P8737">
        <f>INDEX('Supply Data'!$L$12:$L$17,'Demand Data'!O8737)</f>
        <v>75</v>
      </c>
      <c r="R8737" t="str">
        <f t="shared" si="1366"/>
        <v>29-Dec-08 Monday 20</v>
      </c>
    </row>
    <row r="8738" spans="4:18" x14ac:dyDescent="0.35">
      <c r="D8738" s="21">
        <f t="shared" si="1367"/>
        <v>39811.833333312155</v>
      </c>
      <c r="E8738" s="21" t="b">
        <f t="shared" si="1360"/>
        <v>0</v>
      </c>
      <c r="F8738" s="21" t="b">
        <f t="shared" si="1361"/>
        <v>0</v>
      </c>
      <c r="G8738" s="20">
        <f t="shared" si="1362"/>
        <v>1</v>
      </c>
      <c r="H8738" s="20">
        <f t="shared" si="1363"/>
        <v>24</v>
      </c>
      <c r="I8738" s="20">
        <f t="shared" si="1368"/>
        <v>21</v>
      </c>
      <c r="J8738" s="21">
        <f t="shared" si="1369"/>
        <v>39811</v>
      </c>
      <c r="K8738" s="21"/>
      <c r="L8738" s="21" t="str">
        <f t="shared" si="1364"/>
        <v>Monday</v>
      </c>
      <c r="M8738" s="20">
        <f t="shared" si="1365"/>
        <v>12</v>
      </c>
      <c r="N8738" s="19">
        <v>4689</v>
      </c>
      <c r="O8738" s="4">
        <f>MATCH(N8738-1,'Supply Data'!$K$12:$K$17)+1</f>
        <v>4</v>
      </c>
      <c r="P8738">
        <f>INDEX('Supply Data'!$L$12:$L$17,'Demand Data'!O8738)</f>
        <v>50</v>
      </c>
      <c r="R8738" t="str">
        <f t="shared" si="1366"/>
        <v>29-Dec-08 Monday 21</v>
      </c>
    </row>
    <row r="8739" spans="4:18" x14ac:dyDescent="0.35">
      <c r="D8739" s="21">
        <f t="shared" si="1367"/>
        <v>39811.87499997882</v>
      </c>
      <c r="E8739" s="21" t="b">
        <f t="shared" si="1360"/>
        <v>0</v>
      </c>
      <c r="F8739" s="21" t="b">
        <f t="shared" si="1361"/>
        <v>0</v>
      </c>
      <c r="G8739" s="20">
        <f t="shared" si="1362"/>
        <v>1</v>
      </c>
      <c r="H8739" s="20">
        <f t="shared" si="1363"/>
        <v>24</v>
      </c>
      <c r="I8739" s="20">
        <f t="shared" si="1368"/>
        <v>22</v>
      </c>
      <c r="J8739" s="21">
        <f t="shared" si="1369"/>
        <v>39811</v>
      </c>
      <c r="K8739" s="21"/>
      <c r="L8739" s="21" t="str">
        <f t="shared" si="1364"/>
        <v>Monday</v>
      </c>
      <c r="M8739" s="20">
        <f t="shared" si="1365"/>
        <v>12</v>
      </c>
      <c r="N8739" s="19">
        <v>4288.5</v>
      </c>
      <c r="O8739" s="4">
        <f>MATCH(N8739-1,'Supply Data'!$K$12:$K$17)+1</f>
        <v>4</v>
      </c>
      <c r="P8739">
        <f>INDEX('Supply Data'!$L$12:$L$17,'Demand Data'!O8739)</f>
        <v>50</v>
      </c>
      <c r="R8739" t="str">
        <f t="shared" si="1366"/>
        <v>29-Dec-08 Monday 22</v>
      </c>
    </row>
    <row r="8740" spans="4:18" x14ac:dyDescent="0.35">
      <c r="D8740" s="21">
        <f t="shared" si="1367"/>
        <v>39811.916666645484</v>
      </c>
      <c r="E8740" s="21" t="b">
        <f t="shared" si="1360"/>
        <v>0</v>
      </c>
      <c r="F8740" s="21" t="b">
        <f t="shared" si="1361"/>
        <v>0</v>
      </c>
      <c r="G8740" s="20">
        <f t="shared" si="1362"/>
        <v>1</v>
      </c>
      <c r="H8740" s="20">
        <f t="shared" si="1363"/>
        <v>24</v>
      </c>
      <c r="I8740" s="20">
        <f t="shared" si="1368"/>
        <v>23</v>
      </c>
      <c r="J8740" s="21">
        <f t="shared" si="1369"/>
        <v>39811</v>
      </c>
      <c r="K8740" s="21"/>
      <c r="L8740" s="21" t="str">
        <f t="shared" si="1364"/>
        <v>Monday</v>
      </c>
      <c r="M8740" s="20">
        <f t="shared" si="1365"/>
        <v>12</v>
      </c>
      <c r="N8740" s="19">
        <v>3901.5</v>
      </c>
      <c r="O8740" s="4">
        <f>MATCH(N8740-1,'Supply Data'!$K$12:$K$17)+1</f>
        <v>4</v>
      </c>
      <c r="P8740">
        <f>INDEX('Supply Data'!$L$12:$L$17,'Demand Data'!O8740)</f>
        <v>50</v>
      </c>
      <c r="R8740" t="str">
        <f t="shared" si="1366"/>
        <v>29-Dec-08 Monday 23</v>
      </c>
    </row>
    <row r="8741" spans="4:18" x14ac:dyDescent="0.35">
      <c r="D8741" s="21">
        <f t="shared" si="1367"/>
        <v>39811.958333312148</v>
      </c>
      <c r="E8741" s="21" t="b">
        <f t="shared" si="1360"/>
        <v>0</v>
      </c>
      <c r="F8741" s="21" t="b">
        <f t="shared" si="1361"/>
        <v>0</v>
      </c>
      <c r="G8741" s="20">
        <f t="shared" si="1362"/>
        <v>1</v>
      </c>
      <c r="H8741" s="20">
        <f t="shared" si="1363"/>
        <v>24</v>
      </c>
      <c r="I8741" s="20">
        <f t="shared" si="1368"/>
        <v>24</v>
      </c>
      <c r="J8741" s="21">
        <f t="shared" si="1369"/>
        <v>39811</v>
      </c>
      <c r="K8741" s="21"/>
      <c r="L8741" s="21" t="str">
        <f t="shared" si="1364"/>
        <v>Monday</v>
      </c>
      <c r="M8741" s="20">
        <f t="shared" si="1365"/>
        <v>12</v>
      </c>
      <c r="N8741" s="19">
        <v>3600</v>
      </c>
      <c r="O8741" s="4">
        <f>MATCH(N8741-1,'Supply Data'!$K$12:$K$17)+1</f>
        <v>3</v>
      </c>
      <c r="P8741">
        <f>INDEX('Supply Data'!$L$12:$L$17,'Demand Data'!O8741)</f>
        <v>23</v>
      </c>
      <c r="R8741" t="str">
        <f t="shared" si="1366"/>
        <v>29-Dec-08 Monday 24</v>
      </c>
    </row>
    <row r="8742" spans="4:18" x14ac:dyDescent="0.35">
      <c r="D8742" s="21">
        <f t="shared" si="1367"/>
        <v>39811.999999978812</v>
      </c>
      <c r="E8742" s="21" t="b">
        <f t="shared" si="1360"/>
        <v>0</v>
      </c>
      <c r="F8742" s="21" t="b">
        <f t="shared" si="1361"/>
        <v>0</v>
      </c>
      <c r="G8742" s="20">
        <f t="shared" si="1362"/>
        <v>1</v>
      </c>
      <c r="H8742" s="20">
        <f t="shared" si="1363"/>
        <v>24</v>
      </c>
      <c r="I8742" s="20">
        <f t="shared" si="1368"/>
        <v>1</v>
      </c>
      <c r="J8742" s="21">
        <f t="shared" si="1369"/>
        <v>39812</v>
      </c>
      <c r="K8742" s="21"/>
      <c r="L8742" s="21" t="str">
        <f t="shared" si="1364"/>
        <v>Tuesday</v>
      </c>
      <c r="M8742" s="20">
        <f t="shared" si="1365"/>
        <v>12</v>
      </c>
      <c r="N8742" s="19">
        <v>3474</v>
      </c>
      <c r="O8742" s="4">
        <f>MATCH(N8742-1,'Supply Data'!$K$12:$K$17)+1</f>
        <v>3</v>
      </c>
      <c r="P8742">
        <f>INDEX('Supply Data'!$L$12:$L$17,'Demand Data'!O8742)</f>
        <v>23</v>
      </c>
      <c r="R8742" t="str">
        <f t="shared" si="1366"/>
        <v>30-Dec-08 Tuesday 1</v>
      </c>
    </row>
    <row r="8743" spans="4:18" x14ac:dyDescent="0.35">
      <c r="D8743" s="21">
        <f t="shared" si="1367"/>
        <v>39812.041666645477</v>
      </c>
      <c r="E8743" s="21" t="b">
        <f t="shared" si="1360"/>
        <v>0</v>
      </c>
      <c r="F8743" s="21" t="b">
        <f t="shared" si="1361"/>
        <v>0</v>
      </c>
      <c r="G8743" s="20">
        <f t="shared" si="1362"/>
        <v>1</v>
      </c>
      <c r="H8743" s="20">
        <f t="shared" si="1363"/>
        <v>24</v>
      </c>
      <c r="I8743" s="20">
        <f t="shared" si="1368"/>
        <v>2</v>
      </c>
      <c r="J8743" s="21">
        <f t="shared" si="1369"/>
        <v>39812</v>
      </c>
      <c r="K8743" s="21"/>
      <c r="L8743" s="21" t="str">
        <f t="shared" si="1364"/>
        <v>Tuesday</v>
      </c>
      <c r="M8743" s="20">
        <f t="shared" si="1365"/>
        <v>12</v>
      </c>
      <c r="N8743" s="19">
        <v>3405</v>
      </c>
      <c r="O8743" s="4">
        <f>MATCH(N8743-1,'Supply Data'!$K$12:$K$17)+1</f>
        <v>3</v>
      </c>
      <c r="P8743">
        <f>INDEX('Supply Data'!$L$12:$L$17,'Demand Data'!O8743)</f>
        <v>23</v>
      </c>
      <c r="R8743" t="str">
        <f t="shared" si="1366"/>
        <v>30-Dec-08 Tuesday 2</v>
      </c>
    </row>
    <row r="8744" spans="4:18" x14ac:dyDescent="0.35">
      <c r="D8744" s="21">
        <f t="shared" si="1367"/>
        <v>39812.083333312141</v>
      </c>
      <c r="E8744" s="21" t="b">
        <f t="shared" si="1360"/>
        <v>0</v>
      </c>
      <c r="F8744" s="21" t="b">
        <f t="shared" si="1361"/>
        <v>0</v>
      </c>
      <c r="G8744" s="20">
        <f t="shared" si="1362"/>
        <v>1</v>
      </c>
      <c r="H8744" s="20">
        <f t="shared" si="1363"/>
        <v>24</v>
      </c>
      <c r="I8744" s="20">
        <f t="shared" si="1368"/>
        <v>3</v>
      </c>
      <c r="J8744" s="21">
        <f t="shared" si="1369"/>
        <v>39812</v>
      </c>
      <c r="K8744" s="21"/>
      <c r="L8744" s="21" t="str">
        <f t="shared" si="1364"/>
        <v>Tuesday</v>
      </c>
      <c r="M8744" s="20">
        <f t="shared" si="1365"/>
        <v>12</v>
      </c>
      <c r="N8744" s="19">
        <v>3295.5</v>
      </c>
      <c r="O8744" s="4">
        <f>MATCH(N8744-1,'Supply Data'!$K$12:$K$17)+1</f>
        <v>3</v>
      </c>
      <c r="P8744">
        <f>INDEX('Supply Data'!$L$12:$L$17,'Demand Data'!O8744)</f>
        <v>23</v>
      </c>
      <c r="R8744" t="str">
        <f t="shared" si="1366"/>
        <v>30-Dec-08 Tuesday 3</v>
      </c>
    </row>
    <row r="8745" spans="4:18" x14ac:dyDescent="0.35">
      <c r="D8745" s="21">
        <f t="shared" si="1367"/>
        <v>39812.124999978805</v>
      </c>
      <c r="E8745" s="21" t="b">
        <f t="shared" si="1360"/>
        <v>0</v>
      </c>
      <c r="F8745" s="21" t="b">
        <f t="shared" si="1361"/>
        <v>0</v>
      </c>
      <c r="G8745" s="20">
        <f t="shared" si="1362"/>
        <v>1</v>
      </c>
      <c r="H8745" s="20">
        <f t="shared" si="1363"/>
        <v>24</v>
      </c>
      <c r="I8745" s="20">
        <f t="shared" si="1368"/>
        <v>4</v>
      </c>
      <c r="J8745" s="21">
        <f t="shared" si="1369"/>
        <v>39812</v>
      </c>
      <c r="K8745" s="21"/>
      <c r="L8745" s="21" t="str">
        <f t="shared" si="1364"/>
        <v>Tuesday</v>
      </c>
      <c r="M8745" s="20">
        <f t="shared" si="1365"/>
        <v>12</v>
      </c>
      <c r="N8745" s="19">
        <v>3328.5</v>
      </c>
      <c r="O8745" s="4">
        <f>MATCH(N8745-1,'Supply Data'!$K$12:$K$17)+1</f>
        <v>3</v>
      </c>
      <c r="P8745">
        <f>INDEX('Supply Data'!$L$12:$L$17,'Demand Data'!O8745)</f>
        <v>23</v>
      </c>
      <c r="R8745" t="str">
        <f t="shared" si="1366"/>
        <v>30-Dec-08 Tuesday 4</v>
      </c>
    </row>
    <row r="8746" spans="4:18" x14ac:dyDescent="0.35">
      <c r="D8746" s="21">
        <f t="shared" si="1367"/>
        <v>39812.166666645469</v>
      </c>
      <c r="E8746" s="21" t="b">
        <f t="shared" si="1360"/>
        <v>0</v>
      </c>
      <c r="F8746" s="21" t="b">
        <f t="shared" si="1361"/>
        <v>0</v>
      </c>
      <c r="G8746" s="20">
        <f t="shared" si="1362"/>
        <v>1</v>
      </c>
      <c r="H8746" s="20">
        <f t="shared" si="1363"/>
        <v>24</v>
      </c>
      <c r="I8746" s="20">
        <f t="shared" si="1368"/>
        <v>5</v>
      </c>
      <c r="J8746" s="21">
        <f t="shared" si="1369"/>
        <v>39812</v>
      </c>
      <c r="K8746" s="21"/>
      <c r="L8746" s="21" t="str">
        <f t="shared" si="1364"/>
        <v>Tuesday</v>
      </c>
      <c r="M8746" s="20">
        <f t="shared" si="1365"/>
        <v>12</v>
      </c>
      <c r="N8746" s="19">
        <v>3351</v>
      </c>
      <c r="O8746" s="4">
        <f>MATCH(N8746-1,'Supply Data'!$K$12:$K$17)+1</f>
        <v>3</v>
      </c>
      <c r="P8746">
        <f>INDEX('Supply Data'!$L$12:$L$17,'Demand Data'!O8746)</f>
        <v>23</v>
      </c>
      <c r="R8746" t="str">
        <f t="shared" si="1366"/>
        <v>30-Dec-08 Tuesday 5</v>
      </c>
    </row>
    <row r="8747" spans="4:18" x14ac:dyDescent="0.35">
      <c r="D8747" s="21">
        <f t="shared" si="1367"/>
        <v>39812.208333312134</v>
      </c>
      <c r="E8747" s="21" t="b">
        <f t="shared" si="1360"/>
        <v>0</v>
      </c>
      <c r="F8747" s="21" t="b">
        <f t="shared" si="1361"/>
        <v>0</v>
      </c>
      <c r="G8747" s="20">
        <f t="shared" si="1362"/>
        <v>1</v>
      </c>
      <c r="H8747" s="20">
        <f t="shared" si="1363"/>
        <v>24</v>
      </c>
      <c r="I8747" s="20">
        <f t="shared" si="1368"/>
        <v>6</v>
      </c>
      <c r="J8747" s="21">
        <f t="shared" si="1369"/>
        <v>39812</v>
      </c>
      <c r="K8747" s="21"/>
      <c r="L8747" s="21" t="str">
        <f t="shared" si="1364"/>
        <v>Tuesday</v>
      </c>
      <c r="M8747" s="20">
        <f t="shared" si="1365"/>
        <v>12</v>
      </c>
      <c r="N8747" s="19">
        <v>3556.5</v>
      </c>
      <c r="O8747" s="4">
        <f>MATCH(N8747-1,'Supply Data'!$K$12:$K$17)+1</f>
        <v>3</v>
      </c>
      <c r="P8747">
        <f>INDEX('Supply Data'!$L$12:$L$17,'Demand Data'!O8747)</f>
        <v>23</v>
      </c>
      <c r="R8747" t="str">
        <f t="shared" si="1366"/>
        <v>30-Dec-08 Tuesday 6</v>
      </c>
    </row>
    <row r="8748" spans="4:18" x14ac:dyDescent="0.35">
      <c r="D8748" s="21">
        <f t="shared" si="1367"/>
        <v>39812.249999978798</v>
      </c>
      <c r="E8748" s="21" t="b">
        <f t="shared" si="1360"/>
        <v>0</v>
      </c>
      <c r="F8748" s="21" t="b">
        <f t="shared" si="1361"/>
        <v>0</v>
      </c>
      <c r="G8748" s="20">
        <f t="shared" si="1362"/>
        <v>1</v>
      </c>
      <c r="H8748" s="20">
        <f t="shared" si="1363"/>
        <v>24</v>
      </c>
      <c r="I8748" s="20">
        <f t="shared" si="1368"/>
        <v>7</v>
      </c>
      <c r="J8748" s="21">
        <f t="shared" si="1369"/>
        <v>39812</v>
      </c>
      <c r="K8748" s="21"/>
      <c r="L8748" s="21" t="str">
        <f t="shared" si="1364"/>
        <v>Tuesday</v>
      </c>
      <c r="M8748" s="20">
        <f t="shared" si="1365"/>
        <v>12</v>
      </c>
      <c r="N8748" s="19">
        <v>3582</v>
      </c>
      <c r="O8748" s="4">
        <f>MATCH(N8748-1,'Supply Data'!$K$12:$K$17)+1</f>
        <v>3</v>
      </c>
      <c r="P8748">
        <f>INDEX('Supply Data'!$L$12:$L$17,'Demand Data'!O8748)</f>
        <v>23</v>
      </c>
      <c r="R8748" t="str">
        <f t="shared" si="1366"/>
        <v>30-Dec-08 Tuesday 7</v>
      </c>
    </row>
    <row r="8749" spans="4:18" x14ac:dyDescent="0.35">
      <c r="D8749" s="21">
        <f t="shared" si="1367"/>
        <v>39812.291666645462</v>
      </c>
      <c r="E8749" s="21" t="b">
        <f t="shared" si="1360"/>
        <v>0</v>
      </c>
      <c r="F8749" s="21" t="b">
        <f t="shared" si="1361"/>
        <v>0</v>
      </c>
      <c r="G8749" s="20">
        <f t="shared" si="1362"/>
        <v>1</v>
      </c>
      <c r="H8749" s="20">
        <f t="shared" si="1363"/>
        <v>24</v>
      </c>
      <c r="I8749" s="20">
        <f t="shared" si="1368"/>
        <v>8</v>
      </c>
      <c r="J8749" s="21">
        <f t="shared" si="1369"/>
        <v>39812</v>
      </c>
      <c r="K8749" s="21"/>
      <c r="L8749" s="21" t="str">
        <f t="shared" si="1364"/>
        <v>Tuesday</v>
      </c>
      <c r="M8749" s="20">
        <f t="shared" si="1365"/>
        <v>12</v>
      </c>
      <c r="N8749" s="19">
        <v>3991.5</v>
      </c>
      <c r="O8749" s="4">
        <f>MATCH(N8749-1,'Supply Data'!$K$12:$K$17)+1</f>
        <v>4</v>
      </c>
      <c r="P8749">
        <f>INDEX('Supply Data'!$L$12:$L$17,'Demand Data'!O8749)</f>
        <v>50</v>
      </c>
      <c r="R8749" t="str">
        <f t="shared" si="1366"/>
        <v>30-Dec-08 Tuesday 8</v>
      </c>
    </row>
    <row r="8750" spans="4:18" x14ac:dyDescent="0.35">
      <c r="D8750" s="21">
        <f t="shared" si="1367"/>
        <v>39812.333333312126</v>
      </c>
      <c r="E8750" s="21" t="b">
        <f t="shared" si="1360"/>
        <v>0</v>
      </c>
      <c r="F8750" s="21" t="b">
        <f t="shared" si="1361"/>
        <v>0</v>
      </c>
      <c r="G8750" s="20">
        <f t="shared" si="1362"/>
        <v>1</v>
      </c>
      <c r="H8750" s="20">
        <f t="shared" si="1363"/>
        <v>24</v>
      </c>
      <c r="I8750" s="20">
        <f t="shared" si="1368"/>
        <v>9</v>
      </c>
      <c r="J8750" s="21">
        <f t="shared" si="1369"/>
        <v>39812</v>
      </c>
      <c r="K8750" s="21"/>
      <c r="L8750" s="21" t="str">
        <f t="shared" si="1364"/>
        <v>Tuesday</v>
      </c>
      <c r="M8750" s="20">
        <f t="shared" si="1365"/>
        <v>12</v>
      </c>
      <c r="N8750" s="19">
        <v>4437</v>
      </c>
      <c r="O8750" s="4">
        <f>MATCH(N8750-1,'Supply Data'!$K$12:$K$17)+1</f>
        <v>4</v>
      </c>
      <c r="P8750">
        <f>INDEX('Supply Data'!$L$12:$L$17,'Demand Data'!O8750)</f>
        <v>50</v>
      </c>
      <c r="R8750" t="str">
        <f t="shared" si="1366"/>
        <v>30-Dec-08 Tuesday 9</v>
      </c>
    </row>
    <row r="8751" spans="4:18" x14ac:dyDescent="0.35">
      <c r="D8751" s="21">
        <f t="shared" si="1367"/>
        <v>39812.374999978791</v>
      </c>
      <c r="E8751" s="21" t="b">
        <f t="shared" si="1360"/>
        <v>0</v>
      </c>
      <c r="F8751" s="21" t="b">
        <f t="shared" si="1361"/>
        <v>0</v>
      </c>
      <c r="G8751" s="20">
        <f t="shared" si="1362"/>
        <v>1</v>
      </c>
      <c r="H8751" s="20">
        <f t="shared" si="1363"/>
        <v>24</v>
      </c>
      <c r="I8751" s="20">
        <f t="shared" si="1368"/>
        <v>10</v>
      </c>
      <c r="J8751" s="21">
        <f t="shared" si="1369"/>
        <v>39812</v>
      </c>
      <c r="K8751" s="21"/>
      <c r="L8751" s="21" t="str">
        <f t="shared" si="1364"/>
        <v>Tuesday</v>
      </c>
      <c r="M8751" s="20">
        <f t="shared" si="1365"/>
        <v>12</v>
      </c>
      <c r="N8751" s="19">
        <v>4737</v>
      </c>
      <c r="O8751" s="4">
        <f>MATCH(N8751-1,'Supply Data'!$K$12:$K$17)+1</f>
        <v>4</v>
      </c>
      <c r="P8751">
        <f>INDEX('Supply Data'!$L$12:$L$17,'Demand Data'!O8751)</f>
        <v>50</v>
      </c>
      <c r="R8751" t="str">
        <f t="shared" si="1366"/>
        <v>30-Dec-08 Tuesday 10</v>
      </c>
    </row>
    <row r="8752" spans="4:18" x14ac:dyDescent="0.35">
      <c r="D8752" s="21">
        <f t="shared" si="1367"/>
        <v>39812.416666645455</v>
      </c>
      <c r="E8752" s="21" t="b">
        <f t="shared" si="1360"/>
        <v>0</v>
      </c>
      <c r="F8752" s="21" t="b">
        <f t="shared" si="1361"/>
        <v>0</v>
      </c>
      <c r="G8752" s="20">
        <f t="shared" si="1362"/>
        <v>1</v>
      </c>
      <c r="H8752" s="20">
        <f t="shared" si="1363"/>
        <v>24</v>
      </c>
      <c r="I8752" s="20">
        <f t="shared" si="1368"/>
        <v>11</v>
      </c>
      <c r="J8752" s="21">
        <f t="shared" si="1369"/>
        <v>39812</v>
      </c>
      <c r="K8752" s="21"/>
      <c r="L8752" s="21" t="str">
        <f t="shared" si="1364"/>
        <v>Tuesday</v>
      </c>
      <c r="M8752" s="20">
        <f t="shared" si="1365"/>
        <v>12</v>
      </c>
      <c r="N8752" s="19">
        <v>4959</v>
      </c>
      <c r="O8752" s="4">
        <f>MATCH(N8752-1,'Supply Data'!$K$12:$K$17)+1</f>
        <v>5</v>
      </c>
      <c r="P8752">
        <f>INDEX('Supply Data'!$L$12:$L$17,'Demand Data'!O8752)</f>
        <v>75</v>
      </c>
      <c r="R8752" t="str">
        <f t="shared" si="1366"/>
        <v>30-Dec-08 Tuesday 11</v>
      </c>
    </row>
    <row r="8753" spans="4:18" x14ac:dyDescent="0.35">
      <c r="D8753" s="21">
        <f t="shared" si="1367"/>
        <v>39812.458333312119</v>
      </c>
      <c r="E8753" s="21" t="b">
        <f t="shared" si="1360"/>
        <v>0</v>
      </c>
      <c r="F8753" s="21" t="b">
        <f t="shared" si="1361"/>
        <v>0</v>
      </c>
      <c r="G8753" s="20">
        <f t="shared" si="1362"/>
        <v>1</v>
      </c>
      <c r="H8753" s="20">
        <f t="shared" si="1363"/>
        <v>24</v>
      </c>
      <c r="I8753" s="20">
        <f t="shared" si="1368"/>
        <v>12</v>
      </c>
      <c r="J8753" s="21">
        <f t="shared" si="1369"/>
        <v>39812</v>
      </c>
      <c r="K8753" s="21"/>
      <c r="L8753" s="21" t="str">
        <f t="shared" si="1364"/>
        <v>Tuesday</v>
      </c>
      <c r="M8753" s="20">
        <f t="shared" si="1365"/>
        <v>12</v>
      </c>
      <c r="N8753" s="19">
        <v>4537.5</v>
      </c>
      <c r="O8753" s="4">
        <f>MATCH(N8753-1,'Supply Data'!$K$12:$K$17)+1</f>
        <v>4</v>
      </c>
      <c r="P8753">
        <f>INDEX('Supply Data'!$L$12:$L$17,'Demand Data'!O8753)</f>
        <v>50</v>
      </c>
      <c r="R8753" t="str">
        <f t="shared" si="1366"/>
        <v>30-Dec-08 Tuesday 12</v>
      </c>
    </row>
    <row r="8754" spans="4:18" x14ac:dyDescent="0.35">
      <c r="D8754" s="21">
        <f t="shared" si="1367"/>
        <v>39812.499999978783</v>
      </c>
      <c r="E8754" s="21" t="b">
        <f t="shared" si="1360"/>
        <v>0</v>
      </c>
      <c r="F8754" s="21" t="b">
        <f t="shared" si="1361"/>
        <v>0</v>
      </c>
      <c r="G8754" s="20">
        <f t="shared" si="1362"/>
        <v>1</v>
      </c>
      <c r="H8754" s="20">
        <f t="shared" si="1363"/>
        <v>24</v>
      </c>
      <c r="I8754" s="20">
        <f t="shared" si="1368"/>
        <v>13</v>
      </c>
      <c r="J8754" s="21">
        <f t="shared" si="1369"/>
        <v>39812</v>
      </c>
      <c r="K8754" s="21"/>
      <c r="L8754" s="21" t="str">
        <f t="shared" si="1364"/>
        <v>Tuesday</v>
      </c>
      <c r="M8754" s="20">
        <f t="shared" si="1365"/>
        <v>12</v>
      </c>
      <c r="N8754" s="19">
        <v>4686</v>
      </c>
      <c r="O8754" s="4">
        <f>MATCH(N8754-1,'Supply Data'!$K$12:$K$17)+1</f>
        <v>4</v>
      </c>
      <c r="P8754">
        <f>INDEX('Supply Data'!$L$12:$L$17,'Demand Data'!O8754)</f>
        <v>50</v>
      </c>
      <c r="R8754" t="str">
        <f t="shared" si="1366"/>
        <v>30-Dec-08 Tuesday 13</v>
      </c>
    </row>
    <row r="8755" spans="4:18" x14ac:dyDescent="0.35">
      <c r="D8755" s="21">
        <f t="shared" si="1367"/>
        <v>39812.541666645448</v>
      </c>
      <c r="E8755" s="21" t="b">
        <f t="shared" si="1360"/>
        <v>0</v>
      </c>
      <c r="F8755" s="21" t="b">
        <f t="shared" si="1361"/>
        <v>0</v>
      </c>
      <c r="G8755" s="20">
        <f t="shared" si="1362"/>
        <v>1</v>
      </c>
      <c r="H8755" s="20">
        <f t="shared" si="1363"/>
        <v>24</v>
      </c>
      <c r="I8755" s="20">
        <f t="shared" si="1368"/>
        <v>14</v>
      </c>
      <c r="J8755" s="21">
        <f t="shared" si="1369"/>
        <v>39812</v>
      </c>
      <c r="K8755" s="21"/>
      <c r="L8755" s="21" t="str">
        <f t="shared" si="1364"/>
        <v>Tuesday</v>
      </c>
      <c r="M8755" s="20">
        <f t="shared" si="1365"/>
        <v>12</v>
      </c>
      <c r="N8755" s="19">
        <v>4693.5</v>
      </c>
      <c r="O8755" s="4">
        <f>MATCH(N8755-1,'Supply Data'!$K$12:$K$17)+1</f>
        <v>4</v>
      </c>
      <c r="P8755">
        <f>INDEX('Supply Data'!$L$12:$L$17,'Demand Data'!O8755)</f>
        <v>50</v>
      </c>
      <c r="R8755" t="str">
        <f t="shared" si="1366"/>
        <v>30-Dec-08 Tuesday 14</v>
      </c>
    </row>
    <row r="8756" spans="4:18" x14ac:dyDescent="0.35">
      <c r="D8756" s="21">
        <f t="shared" si="1367"/>
        <v>39812.583333312112</v>
      </c>
      <c r="E8756" s="21" t="b">
        <f t="shared" si="1360"/>
        <v>0</v>
      </c>
      <c r="F8756" s="21" t="b">
        <f t="shared" si="1361"/>
        <v>0</v>
      </c>
      <c r="G8756" s="20">
        <f t="shared" si="1362"/>
        <v>1</v>
      </c>
      <c r="H8756" s="20">
        <f t="shared" si="1363"/>
        <v>24</v>
      </c>
      <c r="I8756" s="20">
        <f t="shared" si="1368"/>
        <v>15</v>
      </c>
      <c r="J8756" s="21">
        <f t="shared" si="1369"/>
        <v>39812</v>
      </c>
      <c r="K8756" s="21"/>
      <c r="L8756" s="21" t="str">
        <f t="shared" si="1364"/>
        <v>Tuesday</v>
      </c>
      <c r="M8756" s="20">
        <f t="shared" si="1365"/>
        <v>12</v>
      </c>
      <c r="N8756" s="19">
        <v>4512</v>
      </c>
      <c r="O8756" s="4">
        <f>MATCH(N8756-1,'Supply Data'!$K$12:$K$17)+1</f>
        <v>4</v>
      </c>
      <c r="P8756">
        <f>INDEX('Supply Data'!$L$12:$L$17,'Demand Data'!O8756)</f>
        <v>50</v>
      </c>
      <c r="R8756" t="str">
        <f t="shared" si="1366"/>
        <v>30-Dec-08 Tuesday 15</v>
      </c>
    </row>
    <row r="8757" spans="4:18" x14ac:dyDescent="0.35">
      <c r="D8757" s="21">
        <f t="shared" si="1367"/>
        <v>39812.624999978776</v>
      </c>
      <c r="E8757" s="21" t="b">
        <f t="shared" si="1360"/>
        <v>0</v>
      </c>
      <c r="F8757" s="21" t="b">
        <f t="shared" si="1361"/>
        <v>0</v>
      </c>
      <c r="G8757" s="20">
        <f t="shared" si="1362"/>
        <v>1</v>
      </c>
      <c r="H8757" s="20">
        <f t="shared" si="1363"/>
        <v>24</v>
      </c>
      <c r="I8757" s="20">
        <f t="shared" si="1368"/>
        <v>16</v>
      </c>
      <c r="J8757" s="21">
        <f t="shared" si="1369"/>
        <v>39812</v>
      </c>
      <c r="K8757" s="21"/>
      <c r="L8757" s="21" t="str">
        <f t="shared" si="1364"/>
        <v>Tuesday</v>
      </c>
      <c r="M8757" s="20">
        <f t="shared" si="1365"/>
        <v>12</v>
      </c>
      <c r="N8757" s="19">
        <v>4453.5</v>
      </c>
      <c r="O8757" s="4">
        <f>MATCH(N8757-1,'Supply Data'!$K$12:$K$17)+1</f>
        <v>4</v>
      </c>
      <c r="P8757">
        <f>INDEX('Supply Data'!$L$12:$L$17,'Demand Data'!O8757)</f>
        <v>50</v>
      </c>
      <c r="R8757" t="str">
        <f t="shared" si="1366"/>
        <v>30-Dec-08 Tuesday 16</v>
      </c>
    </row>
    <row r="8758" spans="4:18" x14ac:dyDescent="0.35">
      <c r="D8758" s="21">
        <f t="shared" si="1367"/>
        <v>39812.66666664544</v>
      </c>
      <c r="E8758" s="21" t="b">
        <f t="shared" si="1360"/>
        <v>0</v>
      </c>
      <c r="F8758" s="21" t="b">
        <f t="shared" si="1361"/>
        <v>0</v>
      </c>
      <c r="G8758" s="20">
        <f t="shared" si="1362"/>
        <v>1</v>
      </c>
      <c r="H8758" s="20">
        <f t="shared" si="1363"/>
        <v>24</v>
      </c>
      <c r="I8758" s="20">
        <f t="shared" si="1368"/>
        <v>17</v>
      </c>
      <c r="J8758" s="21">
        <f t="shared" si="1369"/>
        <v>39812</v>
      </c>
      <c r="K8758" s="21"/>
      <c r="L8758" s="21" t="str">
        <f t="shared" si="1364"/>
        <v>Tuesday</v>
      </c>
      <c r="M8758" s="20">
        <f t="shared" si="1365"/>
        <v>12</v>
      </c>
      <c r="N8758" s="19">
        <v>4426.5</v>
      </c>
      <c r="O8758" s="4">
        <f>MATCH(N8758-1,'Supply Data'!$K$12:$K$17)+1</f>
        <v>4</v>
      </c>
      <c r="P8758">
        <f>INDEX('Supply Data'!$L$12:$L$17,'Demand Data'!O8758)</f>
        <v>50</v>
      </c>
      <c r="R8758" t="str">
        <f t="shared" si="1366"/>
        <v>30-Dec-08 Tuesday 17</v>
      </c>
    </row>
    <row r="8759" spans="4:18" x14ac:dyDescent="0.35">
      <c r="D8759" s="21">
        <f t="shared" si="1367"/>
        <v>39812.708333312105</v>
      </c>
      <c r="E8759" s="21" t="b">
        <f t="shared" si="1360"/>
        <v>0</v>
      </c>
      <c r="F8759" s="21" t="b">
        <f t="shared" si="1361"/>
        <v>0</v>
      </c>
      <c r="G8759" s="20">
        <f t="shared" si="1362"/>
        <v>1</v>
      </c>
      <c r="H8759" s="20">
        <f t="shared" si="1363"/>
        <v>24</v>
      </c>
      <c r="I8759" s="20">
        <f t="shared" si="1368"/>
        <v>18</v>
      </c>
      <c r="J8759" s="21">
        <f t="shared" si="1369"/>
        <v>39812</v>
      </c>
      <c r="K8759" s="21"/>
      <c r="L8759" s="21" t="str">
        <f t="shared" si="1364"/>
        <v>Tuesday</v>
      </c>
      <c r="M8759" s="20">
        <f t="shared" si="1365"/>
        <v>12</v>
      </c>
      <c r="N8759" s="19">
        <v>5151</v>
      </c>
      <c r="O8759" s="4">
        <f>MATCH(N8759-1,'Supply Data'!$K$12:$K$17)+1</f>
        <v>5</v>
      </c>
      <c r="P8759">
        <f>INDEX('Supply Data'!$L$12:$L$17,'Demand Data'!O8759)</f>
        <v>75</v>
      </c>
      <c r="R8759" t="str">
        <f t="shared" si="1366"/>
        <v>30-Dec-08 Tuesday 18</v>
      </c>
    </row>
    <row r="8760" spans="4:18" x14ac:dyDescent="0.35">
      <c r="D8760" s="21">
        <f t="shared" si="1367"/>
        <v>39812.749999978769</v>
      </c>
      <c r="E8760" s="21" t="b">
        <f t="shared" si="1360"/>
        <v>0</v>
      </c>
      <c r="F8760" s="21" t="b">
        <f t="shared" si="1361"/>
        <v>0</v>
      </c>
      <c r="G8760" s="20">
        <f t="shared" si="1362"/>
        <v>1</v>
      </c>
      <c r="H8760" s="20">
        <f t="shared" si="1363"/>
        <v>24</v>
      </c>
      <c r="I8760" s="20">
        <f t="shared" si="1368"/>
        <v>19</v>
      </c>
      <c r="J8760" s="21">
        <f t="shared" si="1369"/>
        <v>39812</v>
      </c>
      <c r="K8760" s="21"/>
      <c r="L8760" s="21" t="str">
        <f t="shared" si="1364"/>
        <v>Tuesday</v>
      </c>
      <c r="M8760" s="20">
        <f t="shared" si="1365"/>
        <v>12</v>
      </c>
      <c r="N8760" s="19">
        <v>5217</v>
      </c>
      <c r="O8760" s="4">
        <f>MATCH(N8760-1,'Supply Data'!$K$12:$K$17)+1</f>
        <v>5</v>
      </c>
      <c r="P8760">
        <f>INDEX('Supply Data'!$L$12:$L$17,'Demand Data'!O8760)</f>
        <v>75</v>
      </c>
      <c r="R8760" t="str">
        <f t="shared" si="1366"/>
        <v>30-Dec-08 Tuesday 19</v>
      </c>
    </row>
    <row r="8761" spans="4:18" x14ac:dyDescent="0.35">
      <c r="D8761" s="21">
        <f t="shared" si="1367"/>
        <v>39812.791666645433</v>
      </c>
      <c r="E8761" s="21" t="b">
        <f t="shared" si="1360"/>
        <v>0</v>
      </c>
      <c r="F8761" s="21" t="b">
        <f t="shared" si="1361"/>
        <v>0</v>
      </c>
      <c r="G8761" s="20">
        <f t="shared" si="1362"/>
        <v>1</v>
      </c>
      <c r="H8761" s="20">
        <f t="shared" si="1363"/>
        <v>24</v>
      </c>
      <c r="I8761" s="20">
        <f t="shared" si="1368"/>
        <v>20</v>
      </c>
      <c r="J8761" s="21">
        <f t="shared" si="1369"/>
        <v>39812</v>
      </c>
      <c r="K8761" s="21"/>
      <c r="L8761" s="21" t="str">
        <f t="shared" si="1364"/>
        <v>Tuesday</v>
      </c>
      <c r="M8761" s="20">
        <f t="shared" si="1365"/>
        <v>12</v>
      </c>
      <c r="N8761" s="19">
        <v>5005.5</v>
      </c>
      <c r="O8761" s="4">
        <f>MATCH(N8761-1,'Supply Data'!$K$12:$K$17)+1</f>
        <v>5</v>
      </c>
      <c r="P8761">
        <f>INDEX('Supply Data'!$L$12:$L$17,'Demand Data'!O8761)</f>
        <v>75</v>
      </c>
      <c r="R8761" t="str">
        <f t="shared" si="1366"/>
        <v>30-Dec-08 Tuesday 20</v>
      </c>
    </row>
    <row r="8762" spans="4:18" x14ac:dyDescent="0.35">
      <c r="D8762" s="21">
        <f t="shared" si="1367"/>
        <v>39812.833333312097</v>
      </c>
      <c r="E8762" s="21" t="b">
        <f t="shared" si="1360"/>
        <v>0</v>
      </c>
      <c r="F8762" s="21" t="b">
        <f t="shared" si="1361"/>
        <v>0</v>
      </c>
      <c r="G8762" s="20">
        <f t="shared" si="1362"/>
        <v>1</v>
      </c>
      <c r="H8762" s="20">
        <f t="shared" si="1363"/>
        <v>24</v>
      </c>
      <c r="I8762" s="20">
        <f t="shared" si="1368"/>
        <v>21</v>
      </c>
      <c r="J8762" s="21">
        <f t="shared" si="1369"/>
        <v>39812</v>
      </c>
      <c r="K8762" s="21"/>
      <c r="L8762" s="21" t="str">
        <f t="shared" si="1364"/>
        <v>Tuesday</v>
      </c>
      <c r="M8762" s="20">
        <f t="shared" si="1365"/>
        <v>12</v>
      </c>
      <c r="N8762" s="19">
        <v>4746</v>
      </c>
      <c r="O8762" s="4">
        <f>MATCH(N8762-1,'Supply Data'!$K$12:$K$17)+1</f>
        <v>4</v>
      </c>
      <c r="P8762">
        <f>INDEX('Supply Data'!$L$12:$L$17,'Demand Data'!O8762)</f>
        <v>50</v>
      </c>
      <c r="R8762" t="str">
        <f t="shared" si="1366"/>
        <v>30-Dec-08 Tuesday 21</v>
      </c>
    </row>
    <row r="8763" spans="4:18" x14ac:dyDescent="0.35">
      <c r="D8763" s="21">
        <f t="shared" si="1367"/>
        <v>39812.874999978761</v>
      </c>
      <c r="E8763" s="21" t="b">
        <f t="shared" si="1360"/>
        <v>0</v>
      </c>
      <c r="F8763" s="21" t="b">
        <f t="shared" si="1361"/>
        <v>0</v>
      </c>
      <c r="G8763" s="20">
        <f t="shared" si="1362"/>
        <v>1</v>
      </c>
      <c r="H8763" s="20">
        <f t="shared" si="1363"/>
        <v>24</v>
      </c>
      <c r="I8763" s="20">
        <f t="shared" si="1368"/>
        <v>22</v>
      </c>
      <c r="J8763" s="21">
        <f t="shared" si="1369"/>
        <v>39812</v>
      </c>
      <c r="K8763" s="21"/>
      <c r="L8763" s="21" t="str">
        <f t="shared" si="1364"/>
        <v>Tuesday</v>
      </c>
      <c r="M8763" s="20">
        <f t="shared" si="1365"/>
        <v>12</v>
      </c>
      <c r="N8763" s="19">
        <v>4300.5</v>
      </c>
      <c r="O8763" s="4">
        <f>MATCH(N8763-1,'Supply Data'!$K$12:$K$17)+1</f>
        <v>4</v>
      </c>
      <c r="P8763">
        <f>INDEX('Supply Data'!$L$12:$L$17,'Demand Data'!O8763)</f>
        <v>50</v>
      </c>
      <c r="R8763" t="str">
        <f t="shared" si="1366"/>
        <v>30-Dec-08 Tuesday 22</v>
      </c>
    </row>
    <row r="8764" spans="4:18" x14ac:dyDescent="0.35">
      <c r="D8764" s="21">
        <f t="shared" si="1367"/>
        <v>39812.916666645426</v>
      </c>
      <c r="E8764" s="21" t="b">
        <f t="shared" si="1360"/>
        <v>0</v>
      </c>
      <c r="F8764" s="21" t="b">
        <f t="shared" si="1361"/>
        <v>0</v>
      </c>
      <c r="G8764" s="20">
        <f t="shared" si="1362"/>
        <v>1</v>
      </c>
      <c r="H8764" s="20">
        <f t="shared" si="1363"/>
        <v>24</v>
      </c>
      <c r="I8764" s="20">
        <f t="shared" si="1368"/>
        <v>23</v>
      </c>
      <c r="J8764" s="21">
        <f t="shared" si="1369"/>
        <v>39812</v>
      </c>
      <c r="K8764" s="21"/>
      <c r="L8764" s="21" t="str">
        <f t="shared" si="1364"/>
        <v>Tuesday</v>
      </c>
      <c r="M8764" s="20">
        <f t="shared" si="1365"/>
        <v>12</v>
      </c>
      <c r="N8764" s="19">
        <v>3885</v>
      </c>
      <c r="O8764" s="4">
        <f>MATCH(N8764-1,'Supply Data'!$K$12:$K$17)+1</f>
        <v>4</v>
      </c>
      <c r="P8764">
        <f>INDEX('Supply Data'!$L$12:$L$17,'Demand Data'!O8764)</f>
        <v>50</v>
      </c>
      <c r="R8764" t="str">
        <f t="shared" si="1366"/>
        <v>30-Dec-08 Tuesday 23</v>
      </c>
    </row>
    <row r="8765" spans="4:18" x14ac:dyDescent="0.35">
      <c r="D8765" s="21">
        <f t="shared" si="1367"/>
        <v>39812.95833331209</v>
      </c>
      <c r="E8765" s="21" t="b">
        <f t="shared" si="1360"/>
        <v>0</v>
      </c>
      <c r="F8765" s="21" t="b">
        <f t="shared" si="1361"/>
        <v>0</v>
      </c>
      <c r="G8765" s="20">
        <f t="shared" si="1362"/>
        <v>1</v>
      </c>
      <c r="H8765" s="20">
        <f t="shared" si="1363"/>
        <v>24</v>
      </c>
      <c r="I8765" s="20">
        <f t="shared" si="1368"/>
        <v>24</v>
      </c>
      <c r="J8765" s="21">
        <f t="shared" si="1369"/>
        <v>39812</v>
      </c>
      <c r="K8765" s="21"/>
      <c r="L8765" s="21" t="str">
        <f t="shared" si="1364"/>
        <v>Tuesday</v>
      </c>
      <c r="M8765" s="20">
        <f t="shared" si="1365"/>
        <v>12</v>
      </c>
      <c r="N8765" s="19">
        <v>3600</v>
      </c>
      <c r="O8765" s="4">
        <f>MATCH(N8765-1,'Supply Data'!$K$12:$K$17)+1</f>
        <v>3</v>
      </c>
      <c r="P8765">
        <f>INDEX('Supply Data'!$L$12:$L$17,'Demand Data'!O8765)</f>
        <v>23</v>
      </c>
      <c r="R8765" t="str">
        <f t="shared" si="1366"/>
        <v>30-Dec-08 Tuesday 24</v>
      </c>
    </row>
    <row r="8766" spans="4:18" x14ac:dyDescent="0.35">
      <c r="D8766" s="21">
        <f t="shared" si="1367"/>
        <v>39812.999999978754</v>
      </c>
      <c r="E8766" s="21" t="b">
        <f t="shared" si="1360"/>
        <v>0</v>
      </c>
      <c r="F8766" s="21" t="b">
        <f t="shared" si="1361"/>
        <v>0</v>
      </c>
      <c r="G8766" s="20">
        <f t="shared" si="1362"/>
        <v>1</v>
      </c>
      <c r="H8766" s="20">
        <f t="shared" si="1363"/>
        <v>24</v>
      </c>
      <c r="I8766" s="20">
        <f t="shared" si="1368"/>
        <v>1</v>
      </c>
      <c r="J8766" s="21">
        <f t="shared" si="1369"/>
        <v>39813</v>
      </c>
      <c r="K8766" s="21"/>
      <c r="L8766" s="21" t="str">
        <f t="shared" si="1364"/>
        <v>Wednesday</v>
      </c>
      <c r="M8766" s="20">
        <f t="shared" si="1365"/>
        <v>12</v>
      </c>
      <c r="N8766" s="19">
        <v>3474</v>
      </c>
      <c r="O8766" s="4">
        <f>MATCH(N8766-1,'Supply Data'!$K$12:$K$17)+1</f>
        <v>3</v>
      </c>
      <c r="P8766">
        <f>INDEX('Supply Data'!$L$12:$L$17,'Demand Data'!O8766)</f>
        <v>23</v>
      </c>
      <c r="R8766" t="str">
        <f t="shared" si="1366"/>
        <v>31-Dec-08 Wednesday 1</v>
      </c>
    </row>
    <row r="8767" spans="4:18" x14ac:dyDescent="0.35">
      <c r="D8767" s="21">
        <f t="shared" si="1367"/>
        <v>39813.041666645418</v>
      </c>
      <c r="E8767" s="21" t="b">
        <f t="shared" si="1360"/>
        <v>0</v>
      </c>
      <c r="F8767" s="21" t="b">
        <f t="shared" si="1361"/>
        <v>0</v>
      </c>
      <c r="G8767" s="20">
        <f t="shared" si="1362"/>
        <v>1</v>
      </c>
      <c r="H8767" s="20">
        <f t="shared" si="1363"/>
        <v>24</v>
      </c>
      <c r="I8767" s="20">
        <f t="shared" si="1368"/>
        <v>2</v>
      </c>
      <c r="J8767" s="21">
        <f t="shared" si="1369"/>
        <v>39813</v>
      </c>
      <c r="K8767" s="21"/>
      <c r="L8767" s="21" t="str">
        <f t="shared" si="1364"/>
        <v>Wednesday</v>
      </c>
      <c r="M8767" s="20">
        <f t="shared" si="1365"/>
        <v>12</v>
      </c>
      <c r="N8767" s="19">
        <v>3405</v>
      </c>
      <c r="O8767" s="4">
        <f>MATCH(N8767-1,'Supply Data'!$K$12:$K$17)+1</f>
        <v>3</v>
      </c>
      <c r="P8767">
        <f>INDEX('Supply Data'!$L$12:$L$17,'Demand Data'!O8767)</f>
        <v>23</v>
      </c>
      <c r="R8767" t="str">
        <f t="shared" si="1366"/>
        <v>31-Dec-08 Wednesday 2</v>
      </c>
    </row>
    <row r="8768" spans="4:18" x14ac:dyDescent="0.35">
      <c r="D8768" s="21">
        <f t="shared" si="1367"/>
        <v>39813.083333312083</v>
      </c>
      <c r="E8768" s="21" t="b">
        <f t="shared" si="1360"/>
        <v>0</v>
      </c>
      <c r="F8768" s="21" t="b">
        <f t="shared" si="1361"/>
        <v>0</v>
      </c>
      <c r="G8768" s="20">
        <f t="shared" si="1362"/>
        <v>1</v>
      </c>
      <c r="H8768" s="20">
        <f t="shared" si="1363"/>
        <v>24</v>
      </c>
      <c r="I8768" s="20">
        <f t="shared" si="1368"/>
        <v>3</v>
      </c>
      <c r="J8768" s="21">
        <f t="shared" si="1369"/>
        <v>39813</v>
      </c>
      <c r="K8768" s="21"/>
      <c r="L8768" s="21" t="str">
        <f t="shared" si="1364"/>
        <v>Wednesday</v>
      </c>
      <c r="M8768" s="20">
        <f t="shared" si="1365"/>
        <v>12</v>
      </c>
      <c r="N8768" s="19">
        <v>3295.5</v>
      </c>
      <c r="O8768" s="4">
        <f>MATCH(N8768-1,'Supply Data'!$K$12:$K$17)+1</f>
        <v>3</v>
      </c>
      <c r="P8768">
        <f>INDEX('Supply Data'!$L$12:$L$17,'Demand Data'!O8768)</f>
        <v>23</v>
      </c>
      <c r="R8768" t="str">
        <f t="shared" si="1366"/>
        <v>31-Dec-08 Wednesday 3</v>
      </c>
    </row>
    <row r="8769" spans="4:18" x14ac:dyDescent="0.35">
      <c r="D8769" s="21">
        <f t="shared" si="1367"/>
        <v>39813.124999978747</v>
      </c>
      <c r="E8769" s="21" t="b">
        <f t="shared" si="1360"/>
        <v>0</v>
      </c>
      <c r="F8769" s="21" t="b">
        <f t="shared" si="1361"/>
        <v>0</v>
      </c>
      <c r="G8769" s="20">
        <f t="shared" si="1362"/>
        <v>1</v>
      </c>
      <c r="H8769" s="20">
        <f t="shared" si="1363"/>
        <v>24</v>
      </c>
      <c r="I8769" s="20">
        <f t="shared" si="1368"/>
        <v>4</v>
      </c>
      <c r="J8769" s="21">
        <f t="shared" si="1369"/>
        <v>39813</v>
      </c>
      <c r="K8769" s="21"/>
      <c r="L8769" s="21" t="str">
        <f t="shared" si="1364"/>
        <v>Wednesday</v>
      </c>
      <c r="M8769" s="20">
        <f t="shared" si="1365"/>
        <v>12</v>
      </c>
      <c r="N8769" s="19">
        <v>3328.5</v>
      </c>
      <c r="O8769" s="4">
        <f>MATCH(N8769-1,'Supply Data'!$K$12:$K$17)+1</f>
        <v>3</v>
      </c>
      <c r="P8769">
        <f>INDEX('Supply Data'!$L$12:$L$17,'Demand Data'!O8769)</f>
        <v>23</v>
      </c>
      <c r="R8769" t="str">
        <f t="shared" si="1366"/>
        <v>31-Dec-08 Wednesday 4</v>
      </c>
    </row>
    <row r="8770" spans="4:18" x14ac:dyDescent="0.35">
      <c r="D8770" s="21">
        <f t="shared" si="1367"/>
        <v>39813.166666645411</v>
      </c>
      <c r="E8770" s="21" t="b">
        <f t="shared" si="1360"/>
        <v>0</v>
      </c>
      <c r="F8770" s="21" t="b">
        <f t="shared" si="1361"/>
        <v>0</v>
      </c>
      <c r="G8770" s="20">
        <f t="shared" si="1362"/>
        <v>1</v>
      </c>
      <c r="H8770" s="20">
        <f t="shared" si="1363"/>
        <v>24</v>
      </c>
      <c r="I8770" s="20">
        <f t="shared" si="1368"/>
        <v>5</v>
      </c>
      <c r="J8770" s="21">
        <f t="shared" si="1369"/>
        <v>39813</v>
      </c>
      <c r="K8770" s="21"/>
      <c r="L8770" s="21" t="str">
        <f t="shared" si="1364"/>
        <v>Wednesday</v>
      </c>
      <c r="M8770" s="20">
        <f t="shared" si="1365"/>
        <v>12</v>
      </c>
      <c r="N8770" s="19">
        <v>3351</v>
      </c>
      <c r="O8770" s="4">
        <f>MATCH(N8770-1,'Supply Data'!$K$12:$K$17)+1</f>
        <v>3</v>
      </c>
      <c r="P8770">
        <f>INDEX('Supply Data'!$L$12:$L$17,'Demand Data'!O8770)</f>
        <v>23</v>
      </c>
      <c r="R8770" t="str">
        <f t="shared" si="1366"/>
        <v>31-Dec-08 Wednesday 5</v>
      </c>
    </row>
    <row r="8771" spans="4:18" x14ac:dyDescent="0.35">
      <c r="D8771" s="21">
        <f t="shared" si="1367"/>
        <v>39813.208333312075</v>
      </c>
      <c r="E8771" s="21" t="b">
        <f t="shared" si="1360"/>
        <v>0</v>
      </c>
      <c r="F8771" s="21" t="b">
        <f t="shared" si="1361"/>
        <v>0</v>
      </c>
      <c r="G8771" s="20">
        <f t="shared" si="1362"/>
        <v>1</v>
      </c>
      <c r="H8771" s="20">
        <f t="shared" si="1363"/>
        <v>24</v>
      </c>
      <c r="I8771" s="20">
        <f t="shared" si="1368"/>
        <v>6</v>
      </c>
      <c r="J8771" s="21">
        <f t="shared" si="1369"/>
        <v>39813</v>
      </c>
      <c r="K8771" s="21"/>
      <c r="L8771" s="21" t="str">
        <f t="shared" si="1364"/>
        <v>Wednesday</v>
      </c>
      <c r="M8771" s="20">
        <f t="shared" si="1365"/>
        <v>12</v>
      </c>
      <c r="N8771" s="19">
        <v>3556.5</v>
      </c>
      <c r="O8771" s="4">
        <f>MATCH(N8771-1,'Supply Data'!$K$12:$K$17)+1</f>
        <v>3</v>
      </c>
      <c r="P8771">
        <f>INDEX('Supply Data'!$L$12:$L$17,'Demand Data'!O8771)</f>
        <v>23</v>
      </c>
      <c r="R8771" t="str">
        <f t="shared" si="1366"/>
        <v>31-Dec-08 Wednesday 6</v>
      </c>
    </row>
    <row r="8772" spans="4:18" x14ac:dyDescent="0.35">
      <c r="D8772" s="21">
        <f t="shared" si="1367"/>
        <v>39813.24999997874</v>
      </c>
      <c r="E8772" s="21" t="b">
        <f t="shared" si="1360"/>
        <v>0</v>
      </c>
      <c r="F8772" s="21" t="b">
        <f t="shared" si="1361"/>
        <v>0</v>
      </c>
      <c r="G8772" s="20">
        <f t="shared" si="1362"/>
        <v>1</v>
      </c>
      <c r="H8772" s="20">
        <f t="shared" si="1363"/>
        <v>24</v>
      </c>
      <c r="I8772" s="20">
        <f t="shared" si="1368"/>
        <v>7</v>
      </c>
      <c r="J8772" s="21">
        <f t="shared" si="1369"/>
        <v>39813</v>
      </c>
      <c r="K8772" s="21"/>
      <c r="L8772" s="21" t="str">
        <f t="shared" si="1364"/>
        <v>Wednesday</v>
      </c>
      <c r="M8772" s="20">
        <f t="shared" si="1365"/>
        <v>12</v>
      </c>
      <c r="N8772" s="19">
        <v>3582</v>
      </c>
      <c r="O8772" s="4">
        <f>MATCH(N8772-1,'Supply Data'!$K$12:$K$17)+1</f>
        <v>3</v>
      </c>
      <c r="P8772">
        <f>INDEX('Supply Data'!$L$12:$L$17,'Demand Data'!O8772)</f>
        <v>23</v>
      </c>
      <c r="R8772" t="str">
        <f t="shared" si="1366"/>
        <v>31-Dec-08 Wednesday 7</v>
      </c>
    </row>
    <row r="8773" spans="4:18" x14ac:dyDescent="0.35">
      <c r="D8773" s="21">
        <f t="shared" si="1367"/>
        <v>39813.291666645404</v>
      </c>
      <c r="E8773" s="21" t="b">
        <f t="shared" si="1360"/>
        <v>0</v>
      </c>
      <c r="F8773" s="21" t="b">
        <f t="shared" si="1361"/>
        <v>0</v>
      </c>
      <c r="G8773" s="20">
        <f t="shared" si="1362"/>
        <v>1</v>
      </c>
      <c r="H8773" s="20">
        <f t="shared" si="1363"/>
        <v>24</v>
      </c>
      <c r="I8773" s="20">
        <f t="shared" si="1368"/>
        <v>8</v>
      </c>
      <c r="J8773" s="21">
        <f t="shared" si="1369"/>
        <v>39813</v>
      </c>
      <c r="K8773" s="21"/>
      <c r="L8773" s="21" t="str">
        <f t="shared" si="1364"/>
        <v>Wednesday</v>
      </c>
      <c r="M8773" s="20">
        <f t="shared" si="1365"/>
        <v>12</v>
      </c>
      <c r="N8773" s="19">
        <v>3991.5</v>
      </c>
      <c r="O8773" s="4">
        <f>MATCH(N8773-1,'Supply Data'!$K$12:$K$17)+1</f>
        <v>4</v>
      </c>
      <c r="P8773">
        <f>INDEX('Supply Data'!$L$12:$L$17,'Demand Data'!O8773)</f>
        <v>50</v>
      </c>
      <c r="R8773" t="str">
        <f t="shared" si="1366"/>
        <v>31-Dec-08 Wednesday 8</v>
      </c>
    </row>
    <row r="8774" spans="4:18" x14ac:dyDescent="0.35">
      <c r="D8774" s="21">
        <f t="shared" si="1367"/>
        <v>39813.333333312068</v>
      </c>
      <c r="E8774" s="21" t="b">
        <f t="shared" ref="E8774:E8789" si="1370">D8774=$D$2</f>
        <v>0</v>
      </c>
      <c r="F8774" s="21" t="b">
        <f t="shared" ref="F8774:F8789" si="1371">D8774=$E$2</f>
        <v>0</v>
      </c>
      <c r="G8774" s="20">
        <f t="shared" si="1362"/>
        <v>1</v>
      </c>
      <c r="H8774" s="20">
        <f t="shared" si="1363"/>
        <v>24</v>
      </c>
      <c r="I8774" s="20">
        <f t="shared" si="1368"/>
        <v>9</v>
      </c>
      <c r="J8774" s="21">
        <f t="shared" si="1369"/>
        <v>39813</v>
      </c>
      <c r="K8774" s="21"/>
      <c r="L8774" s="21" t="str">
        <f t="shared" si="1364"/>
        <v>Wednesday</v>
      </c>
      <c r="M8774" s="20">
        <f t="shared" si="1365"/>
        <v>12</v>
      </c>
      <c r="N8774" s="19">
        <v>4437</v>
      </c>
      <c r="O8774" s="4">
        <f>MATCH(N8774-1,'Supply Data'!$K$12:$K$17)+1</f>
        <v>4</v>
      </c>
      <c r="P8774">
        <f>INDEX('Supply Data'!$L$12:$L$17,'Demand Data'!O8774)</f>
        <v>50</v>
      </c>
      <c r="R8774" t="str">
        <f t="shared" si="1366"/>
        <v>31-Dec-08 Wednesday 9</v>
      </c>
    </row>
    <row r="8775" spans="4:18" x14ac:dyDescent="0.35">
      <c r="D8775" s="21">
        <f t="shared" si="1367"/>
        <v>39813.374999978732</v>
      </c>
      <c r="E8775" s="21" t="b">
        <f t="shared" si="1370"/>
        <v>0</v>
      </c>
      <c r="F8775" s="21" t="b">
        <f t="shared" si="1371"/>
        <v>0</v>
      </c>
      <c r="G8775" s="20">
        <f t="shared" ref="G8775:G8789" si="1372">IF(E8775,2,IF(F8775,3,1))</f>
        <v>1</v>
      </c>
      <c r="H8775" s="20">
        <f t="shared" ref="H8775:H8789" si="1373">CHOOSE(G8775,24,23,25)</f>
        <v>24</v>
      </c>
      <c r="I8775" s="20">
        <f t="shared" si="1368"/>
        <v>10</v>
      </c>
      <c r="J8775" s="21">
        <f t="shared" si="1369"/>
        <v>39813</v>
      </c>
      <c r="K8775" s="21"/>
      <c r="L8775" s="21" t="str">
        <f t="shared" ref="L8775:L8789" si="1374">TEXT(J8775,"ddddd")</f>
        <v>Wednesday</v>
      </c>
      <c r="M8775" s="20">
        <f t="shared" ref="M8775:M8789" si="1375">MONTH(D8775)</f>
        <v>12</v>
      </c>
      <c r="N8775" s="19">
        <v>4737</v>
      </c>
      <c r="O8775" s="4">
        <f>MATCH(N8775-1,'Supply Data'!$K$12:$K$17)+1</f>
        <v>4</v>
      </c>
      <c r="P8775">
        <f>INDEX('Supply Data'!$L$12:$L$17,'Demand Data'!O8775)</f>
        <v>50</v>
      </c>
      <c r="R8775" t="str">
        <f t="shared" ref="R8775:R8789" si="1376">TEXT(D8775,"dd-mmm-yy ddddd")&amp;" "&amp;I8775</f>
        <v>31-Dec-08 Wednesday 10</v>
      </c>
    </row>
    <row r="8776" spans="4:18" x14ac:dyDescent="0.35">
      <c r="D8776" s="21">
        <f t="shared" ref="D8776:D8789" si="1377">D8775+1/24</f>
        <v>39813.416666645397</v>
      </c>
      <c r="E8776" s="21" t="b">
        <f t="shared" si="1370"/>
        <v>0</v>
      </c>
      <c r="F8776" s="21" t="b">
        <f t="shared" si="1371"/>
        <v>0</v>
      </c>
      <c r="G8776" s="20">
        <f t="shared" si="1372"/>
        <v>1</v>
      </c>
      <c r="H8776" s="20">
        <f t="shared" si="1373"/>
        <v>24</v>
      </c>
      <c r="I8776" s="20">
        <f t="shared" ref="I8776:I8789" si="1378">IF(I8775&gt;=H8776,1,I8775+1)</f>
        <v>11</v>
      </c>
      <c r="J8776" s="21">
        <f t="shared" ref="J8776:J8789" si="1379">IF(I8776=1,J8775+1,J8775)</f>
        <v>39813</v>
      </c>
      <c r="K8776" s="21"/>
      <c r="L8776" s="21" t="str">
        <f t="shared" si="1374"/>
        <v>Wednesday</v>
      </c>
      <c r="M8776" s="20">
        <f t="shared" si="1375"/>
        <v>12</v>
      </c>
      <c r="N8776" s="19">
        <v>4959</v>
      </c>
      <c r="O8776" s="4">
        <f>MATCH(N8776-1,'Supply Data'!$K$12:$K$17)+1</f>
        <v>5</v>
      </c>
      <c r="P8776">
        <f>INDEX('Supply Data'!$L$12:$L$17,'Demand Data'!O8776)</f>
        <v>75</v>
      </c>
      <c r="R8776" t="str">
        <f t="shared" si="1376"/>
        <v>31-Dec-08 Wednesday 11</v>
      </c>
    </row>
    <row r="8777" spans="4:18" x14ac:dyDescent="0.35">
      <c r="D8777" s="21">
        <f t="shared" si="1377"/>
        <v>39813.458333312061</v>
      </c>
      <c r="E8777" s="21" t="b">
        <f t="shared" si="1370"/>
        <v>0</v>
      </c>
      <c r="F8777" s="21" t="b">
        <f t="shared" si="1371"/>
        <v>0</v>
      </c>
      <c r="G8777" s="20">
        <f t="shared" si="1372"/>
        <v>1</v>
      </c>
      <c r="H8777" s="20">
        <f t="shared" si="1373"/>
        <v>24</v>
      </c>
      <c r="I8777" s="20">
        <f t="shared" si="1378"/>
        <v>12</v>
      </c>
      <c r="J8777" s="21">
        <f t="shared" si="1379"/>
        <v>39813</v>
      </c>
      <c r="K8777" s="21"/>
      <c r="L8777" s="21" t="str">
        <f t="shared" si="1374"/>
        <v>Wednesday</v>
      </c>
      <c r="M8777" s="20">
        <f t="shared" si="1375"/>
        <v>12</v>
      </c>
      <c r="N8777" s="19">
        <v>4537.5</v>
      </c>
      <c r="O8777" s="4">
        <f>MATCH(N8777-1,'Supply Data'!$K$12:$K$17)+1</f>
        <v>4</v>
      </c>
      <c r="P8777">
        <f>INDEX('Supply Data'!$L$12:$L$17,'Demand Data'!O8777)</f>
        <v>50</v>
      </c>
      <c r="R8777" t="str">
        <f t="shared" si="1376"/>
        <v>31-Dec-08 Wednesday 12</v>
      </c>
    </row>
    <row r="8778" spans="4:18" x14ac:dyDescent="0.35">
      <c r="D8778" s="21">
        <f t="shared" si="1377"/>
        <v>39813.499999978725</v>
      </c>
      <c r="E8778" s="21" t="b">
        <f t="shared" si="1370"/>
        <v>0</v>
      </c>
      <c r="F8778" s="21" t="b">
        <f t="shared" si="1371"/>
        <v>0</v>
      </c>
      <c r="G8778" s="20">
        <f t="shared" si="1372"/>
        <v>1</v>
      </c>
      <c r="H8778" s="20">
        <f t="shared" si="1373"/>
        <v>24</v>
      </c>
      <c r="I8778" s="20">
        <f t="shared" si="1378"/>
        <v>13</v>
      </c>
      <c r="J8778" s="21">
        <f t="shared" si="1379"/>
        <v>39813</v>
      </c>
      <c r="K8778" s="21"/>
      <c r="L8778" s="21" t="str">
        <f t="shared" si="1374"/>
        <v>Wednesday</v>
      </c>
      <c r="M8778" s="20">
        <f t="shared" si="1375"/>
        <v>12</v>
      </c>
      <c r="N8778" s="19">
        <v>4686</v>
      </c>
      <c r="O8778" s="4">
        <f>MATCH(N8778-1,'Supply Data'!$K$12:$K$17)+1</f>
        <v>4</v>
      </c>
      <c r="P8778">
        <f>INDEX('Supply Data'!$L$12:$L$17,'Demand Data'!O8778)</f>
        <v>50</v>
      </c>
      <c r="R8778" t="str">
        <f t="shared" si="1376"/>
        <v>31-Dec-08 Wednesday 13</v>
      </c>
    </row>
    <row r="8779" spans="4:18" x14ac:dyDescent="0.35">
      <c r="D8779" s="21">
        <f t="shared" si="1377"/>
        <v>39813.541666645389</v>
      </c>
      <c r="E8779" s="21" t="b">
        <f t="shared" si="1370"/>
        <v>0</v>
      </c>
      <c r="F8779" s="21" t="b">
        <f t="shared" si="1371"/>
        <v>0</v>
      </c>
      <c r="G8779" s="20">
        <f t="shared" si="1372"/>
        <v>1</v>
      </c>
      <c r="H8779" s="20">
        <f t="shared" si="1373"/>
        <v>24</v>
      </c>
      <c r="I8779" s="20">
        <f t="shared" si="1378"/>
        <v>14</v>
      </c>
      <c r="J8779" s="21">
        <f t="shared" si="1379"/>
        <v>39813</v>
      </c>
      <c r="K8779" s="21"/>
      <c r="L8779" s="21" t="str">
        <f t="shared" si="1374"/>
        <v>Wednesday</v>
      </c>
      <c r="M8779" s="20">
        <f t="shared" si="1375"/>
        <v>12</v>
      </c>
      <c r="N8779" s="19">
        <v>4693.5</v>
      </c>
      <c r="O8779" s="4">
        <f>MATCH(N8779-1,'Supply Data'!$K$12:$K$17)+1</f>
        <v>4</v>
      </c>
      <c r="P8779">
        <f>INDEX('Supply Data'!$L$12:$L$17,'Demand Data'!O8779)</f>
        <v>50</v>
      </c>
      <c r="R8779" t="str">
        <f t="shared" si="1376"/>
        <v>31-Dec-08 Wednesday 14</v>
      </c>
    </row>
    <row r="8780" spans="4:18" x14ac:dyDescent="0.35">
      <c r="D8780" s="21">
        <f t="shared" si="1377"/>
        <v>39813.583333312054</v>
      </c>
      <c r="E8780" s="21" t="b">
        <f t="shared" si="1370"/>
        <v>0</v>
      </c>
      <c r="F8780" s="21" t="b">
        <f t="shared" si="1371"/>
        <v>0</v>
      </c>
      <c r="G8780" s="20">
        <f t="shared" si="1372"/>
        <v>1</v>
      </c>
      <c r="H8780" s="20">
        <f t="shared" si="1373"/>
        <v>24</v>
      </c>
      <c r="I8780" s="20">
        <f t="shared" si="1378"/>
        <v>15</v>
      </c>
      <c r="J8780" s="21">
        <f t="shared" si="1379"/>
        <v>39813</v>
      </c>
      <c r="K8780" s="21"/>
      <c r="L8780" s="21" t="str">
        <f t="shared" si="1374"/>
        <v>Wednesday</v>
      </c>
      <c r="M8780" s="20">
        <f t="shared" si="1375"/>
        <v>12</v>
      </c>
      <c r="N8780" s="19">
        <v>4512</v>
      </c>
      <c r="O8780" s="4">
        <f>MATCH(N8780-1,'Supply Data'!$K$12:$K$17)+1</f>
        <v>4</v>
      </c>
      <c r="P8780">
        <f>INDEX('Supply Data'!$L$12:$L$17,'Demand Data'!O8780)</f>
        <v>50</v>
      </c>
      <c r="R8780" t="str">
        <f t="shared" si="1376"/>
        <v>31-Dec-08 Wednesday 15</v>
      </c>
    </row>
    <row r="8781" spans="4:18" x14ac:dyDescent="0.35">
      <c r="D8781" s="21">
        <f t="shared" si="1377"/>
        <v>39813.624999978718</v>
      </c>
      <c r="E8781" s="21" t="b">
        <f t="shared" si="1370"/>
        <v>0</v>
      </c>
      <c r="F8781" s="21" t="b">
        <f t="shared" si="1371"/>
        <v>0</v>
      </c>
      <c r="G8781" s="20">
        <f t="shared" si="1372"/>
        <v>1</v>
      </c>
      <c r="H8781" s="20">
        <f t="shared" si="1373"/>
        <v>24</v>
      </c>
      <c r="I8781" s="20">
        <f t="shared" si="1378"/>
        <v>16</v>
      </c>
      <c r="J8781" s="21">
        <f t="shared" si="1379"/>
        <v>39813</v>
      </c>
      <c r="K8781" s="21"/>
      <c r="L8781" s="21" t="str">
        <f t="shared" si="1374"/>
        <v>Wednesday</v>
      </c>
      <c r="M8781" s="20">
        <f t="shared" si="1375"/>
        <v>12</v>
      </c>
      <c r="N8781" s="19">
        <v>4453.5</v>
      </c>
      <c r="O8781" s="4">
        <f>MATCH(N8781-1,'Supply Data'!$K$12:$K$17)+1</f>
        <v>4</v>
      </c>
      <c r="P8781">
        <f>INDEX('Supply Data'!$L$12:$L$17,'Demand Data'!O8781)</f>
        <v>50</v>
      </c>
      <c r="R8781" t="str">
        <f t="shared" si="1376"/>
        <v>31-Dec-08 Wednesday 16</v>
      </c>
    </row>
    <row r="8782" spans="4:18" x14ac:dyDescent="0.35">
      <c r="D8782" s="21">
        <f t="shared" si="1377"/>
        <v>39813.666666645382</v>
      </c>
      <c r="E8782" s="21" t="b">
        <f t="shared" si="1370"/>
        <v>0</v>
      </c>
      <c r="F8782" s="21" t="b">
        <f t="shared" si="1371"/>
        <v>0</v>
      </c>
      <c r="G8782" s="20">
        <f t="shared" si="1372"/>
        <v>1</v>
      </c>
      <c r="H8782" s="20">
        <f t="shared" si="1373"/>
        <v>24</v>
      </c>
      <c r="I8782" s="20">
        <f t="shared" si="1378"/>
        <v>17</v>
      </c>
      <c r="J8782" s="21">
        <f t="shared" si="1379"/>
        <v>39813</v>
      </c>
      <c r="K8782" s="21"/>
      <c r="L8782" s="21" t="str">
        <f t="shared" si="1374"/>
        <v>Wednesday</v>
      </c>
      <c r="M8782" s="20">
        <f t="shared" si="1375"/>
        <v>12</v>
      </c>
      <c r="N8782" s="19">
        <v>4426.5</v>
      </c>
      <c r="O8782" s="4">
        <f>MATCH(N8782-1,'Supply Data'!$K$12:$K$17)+1</f>
        <v>4</v>
      </c>
      <c r="P8782">
        <f>INDEX('Supply Data'!$L$12:$L$17,'Demand Data'!O8782)</f>
        <v>50</v>
      </c>
      <c r="R8782" t="str">
        <f t="shared" si="1376"/>
        <v>31-Dec-08 Wednesday 17</v>
      </c>
    </row>
    <row r="8783" spans="4:18" x14ac:dyDescent="0.35">
      <c r="D8783" s="21">
        <f t="shared" si="1377"/>
        <v>39813.708333312046</v>
      </c>
      <c r="E8783" s="21" t="b">
        <f t="shared" si="1370"/>
        <v>0</v>
      </c>
      <c r="F8783" s="21" t="b">
        <f t="shared" si="1371"/>
        <v>0</v>
      </c>
      <c r="G8783" s="20">
        <f t="shared" si="1372"/>
        <v>1</v>
      </c>
      <c r="H8783" s="20">
        <f t="shared" si="1373"/>
        <v>24</v>
      </c>
      <c r="I8783" s="20">
        <f t="shared" si="1378"/>
        <v>18</v>
      </c>
      <c r="J8783" s="21">
        <f t="shared" si="1379"/>
        <v>39813</v>
      </c>
      <c r="K8783" s="21"/>
      <c r="L8783" s="21" t="str">
        <f t="shared" si="1374"/>
        <v>Wednesday</v>
      </c>
      <c r="M8783" s="20">
        <f t="shared" si="1375"/>
        <v>12</v>
      </c>
      <c r="N8783" s="19">
        <v>5151</v>
      </c>
      <c r="O8783" s="4">
        <f>MATCH(N8783-1,'Supply Data'!$K$12:$K$17)+1</f>
        <v>5</v>
      </c>
      <c r="P8783">
        <f>INDEX('Supply Data'!$L$12:$L$17,'Demand Data'!O8783)</f>
        <v>75</v>
      </c>
      <c r="R8783" t="str">
        <f t="shared" si="1376"/>
        <v>31-Dec-08 Wednesday 18</v>
      </c>
    </row>
    <row r="8784" spans="4:18" x14ac:dyDescent="0.35">
      <c r="D8784" s="21">
        <f t="shared" si="1377"/>
        <v>39813.749999978711</v>
      </c>
      <c r="E8784" s="21" t="b">
        <f t="shared" si="1370"/>
        <v>0</v>
      </c>
      <c r="F8784" s="21" t="b">
        <f t="shared" si="1371"/>
        <v>0</v>
      </c>
      <c r="G8784" s="20">
        <f t="shared" si="1372"/>
        <v>1</v>
      </c>
      <c r="H8784" s="20">
        <f t="shared" si="1373"/>
        <v>24</v>
      </c>
      <c r="I8784" s="20">
        <f t="shared" si="1378"/>
        <v>19</v>
      </c>
      <c r="J8784" s="21">
        <f t="shared" si="1379"/>
        <v>39813</v>
      </c>
      <c r="K8784" s="21"/>
      <c r="L8784" s="21" t="str">
        <f t="shared" si="1374"/>
        <v>Wednesday</v>
      </c>
      <c r="M8784" s="20">
        <f t="shared" si="1375"/>
        <v>12</v>
      </c>
      <c r="N8784" s="19">
        <v>5217</v>
      </c>
      <c r="O8784" s="4">
        <f>MATCH(N8784-1,'Supply Data'!$K$12:$K$17)+1</f>
        <v>5</v>
      </c>
      <c r="P8784">
        <f>INDEX('Supply Data'!$L$12:$L$17,'Demand Data'!O8784)</f>
        <v>75</v>
      </c>
      <c r="R8784" t="str">
        <f t="shared" si="1376"/>
        <v>31-Dec-08 Wednesday 19</v>
      </c>
    </row>
    <row r="8785" spans="4:18" x14ac:dyDescent="0.35">
      <c r="D8785" s="21">
        <f t="shared" si="1377"/>
        <v>39813.791666645375</v>
      </c>
      <c r="E8785" s="21" t="b">
        <f t="shared" si="1370"/>
        <v>0</v>
      </c>
      <c r="F8785" s="21" t="b">
        <f t="shared" si="1371"/>
        <v>0</v>
      </c>
      <c r="G8785" s="20">
        <f t="shared" si="1372"/>
        <v>1</v>
      </c>
      <c r="H8785" s="20">
        <f t="shared" si="1373"/>
        <v>24</v>
      </c>
      <c r="I8785" s="20">
        <f t="shared" si="1378"/>
        <v>20</v>
      </c>
      <c r="J8785" s="21">
        <f t="shared" si="1379"/>
        <v>39813</v>
      </c>
      <c r="K8785" s="21"/>
      <c r="L8785" s="21" t="str">
        <f t="shared" si="1374"/>
        <v>Wednesday</v>
      </c>
      <c r="M8785" s="20">
        <f t="shared" si="1375"/>
        <v>12</v>
      </c>
      <c r="N8785" s="19">
        <v>5005.5</v>
      </c>
      <c r="O8785" s="4">
        <f>MATCH(N8785-1,'Supply Data'!$K$12:$K$17)+1</f>
        <v>5</v>
      </c>
      <c r="P8785">
        <f>INDEX('Supply Data'!$L$12:$L$17,'Demand Data'!O8785)</f>
        <v>75</v>
      </c>
      <c r="R8785" t="str">
        <f t="shared" si="1376"/>
        <v>31-Dec-08 Wednesday 20</v>
      </c>
    </row>
    <row r="8786" spans="4:18" x14ac:dyDescent="0.35">
      <c r="D8786" s="21">
        <f t="shared" si="1377"/>
        <v>39813.833333312039</v>
      </c>
      <c r="E8786" s="21" t="b">
        <f t="shared" si="1370"/>
        <v>0</v>
      </c>
      <c r="F8786" s="21" t="b">
        <f t="shared" si="1371"/>
        <v>0</v>
      </c>
      <c r="G8786" s="20">
        <f t="shared" si="1372"/>
        <v>1</v>
      </c>
      <c r="H8786" s="20">
        <f t="shared" si="1373"/>
        <v>24</v>
      </c>
      <c r="I8786" s="20">
        <f t="shared" si="1378"/>
        <v>21</v>
      </c>
      <c r="J8786" s="21">
        <f t="shared" si="1379"/>
        <v>39813</v>
      </c>
      <c r="K8786" s="21"/>
      <c r="L8786" s="21" t="str">
        <f t="shared" si="1374"/>
        <v>Wednesday</v>
      </c>
      <c r="M8786" s="20">
        <f t="shared" si="1375"/>
        <v>12</v>
      </c>
      <c r="N8786" s="19">
        <v>4746</v>
      </c>
      <c r="O8786" s="4">
        <f>MATCH(N8786-1,'Supply Data'!$K$12:$K$17)+1</f>
        <v>4</v>
      </c>
      <c r="P8786">
        <f>INDEX('Supply Data'!$L$12:$L$17,'Demand Data'!O8786)</f>
        <v>50</v>
      </c>
      <c r="R8786" t="str">
        <f t="shared" si="1376"/>
        <v>31-Dec-08 Wednesday 21</v>
      </c>
    </row>
    <row r="8787" spans="4:18" x14ac:dyDescent="0.35">
      <c r="D8787" s="21">
        <f t="shared" si="1377"/>
        <v>39813.874999978703</v>
      </c>
      <c r="E8787" s="21" t="b">
        <f t="shared" si="1370"/>
        <v>0</v>
      </c>
      <c r="F8787" s="21" t="b">
        <f t="shared" si="1371"/>
        <v>0</v>
      </c>
      <c r="G8787" s="20">
        <f t="shared" si="1372"/>
        <v>1</v>
      </c>
      <c r="H8787" s="20">
        <f t="shared" si="1373"/>
        <v>24</v>
      </c>
      <c r="I8787" s="20">
        <f t="shared" si="1378"/>
        <v>22</v>
      </c>
      <c r="J8787" s="21">
        <f t="shared" si="1379"/>
        <v>39813</v>
      </c>
      <c r="K8787" s="21"/>
      <c r="L8787" s="21" t="str">
        <f t="shared" si="1374"/>
        <v>Wednesday</v>
      </c>
      <c r="M8787" s="20">
        <f t="shared" si="1375"/>
        <v>12</v>
      </c>
      <c r="N8787" s="19">
        <v>4300.5</v>
      </c>
      <c r="O8787" s="4">
        <f>MATCH(N8787-1,'Supply Data'!$K$12:$K$17)+1</f>
        <v>4</v>
      </c>
      <c r="P8787">
        <f>INDEX('Supply Data'!$L$12:$L$17,'Demand Data'!O8787)</f>
        <v>50</v>
      </c>
      <c r="R8787" t="str">
        <f t="shared" si="1376"/>
        <v>31-Dec-08 Wednesday 22</v>
      </c>
    </row>
    <row r="8788" spans="4:18" x14ac:dyDescent="0.35">
      <c r="D8788" s="21">
        <f t="shared" si="1377"/>
        <v>39813.916666645368</v>
      </c>
      <c r="E8788" s="21" t="b">
        <f t="shared" si="1370"/>
        <v>0</v>
      </c>
      <c r="F8788" s="21" t="b">
        <f t="shared" si="1371"/>
        <v>0</v>
      </c>
      <c r="G8788" s="20">
        <f t="shared" si="1372"/>
        <v>1</v>
      </c>
      <c r="H8788" s="20">
        <f t="shared" si="1373"/>
        <v>24</v>
      </c>
      <c r="I8788" s="20">
        <f t="shared" si="1378"/>
        <v>23</v>
      </c>
      <c r="J8788" s="21">
        <f t="shared" si="1379"/>
        <v>39813</v>
      </c>
      <c r="K8788" s="21"/>
      <c r="L8788" s="21" t="str">
        <f t="shared" si="1374"/>
        <v>Wednesday</v>
      </c>
      <c r="M8788" s="20">
        <f t="shared" si="1375"/>
        <v>12</v>
      </c>
      <c r="N8788" s="19">
        <v>3885</v>
      </c>
      <c r="O8788" s="4">
        <f>MATCH(N8788-1,'Supply Data'!$K$12:$K$17)+1</f>
        <v>4</v>
      </c>
      <c r="P8788">
        <f>INDEX('Supply Data'!$L$12:$L$17,'Demand Data'!O8788)</f>
        <v>50</v>
      </c>
      <c r="R8788" t="str">
        <f t="shared" si="1376"/>
        <v>31-Dec-08 Wednesday 23</v>
      </c>
    </row>
    <row r="8789" spans="4:18" x14ac:dyDescent="0.35">
      <c r="D8789" s="21">
        <f t="shared" si="1377"/>
        <v>39813.958333312032</v>
      </c>
      <c r="E8789" s="21" t="b">
        <f t="shared" si="1370"/>
        <v>0</v>
      </c>
      <c r="F8789" s="21" t="b">
        <f t="shared" si="1371"/>
        <v>0</v>
      </c>
      <c r="G8789" s="20">
        <f t="shared" si="1372"/>
        <v>1</v>
      </c>
      <c r="H8789" s="20">
        <f t="shared" si="1373"/>
        <v>24</v>
      </c>
      <c r="I8789" s="20">
        <f t="shared" si="1378"/>
        <v>24</v>
      </c>
      <c r="J8789" s="21">
        <f t="shared" si="1379"/>
        <v>39813</v>
      </c>
      <c r="K8789" s="21"/>
      <c r="L8789" s="21" t="str">
        <f t="shared" si="1374"/>
        <v>Wednesday</v>
      </c>
      <c r="M8789" s="20">
        <f t="shared" si="1375"/>
        <v>12</v>
      </c>
      <c r="N8789" s="19">
        <v>3600</v>
      </c>
      <c r="O8789" s="4">
        <f>MATCH(N8789-1,'Supply Data'!$K$12:$K$17)+1</f>
        <v>3</v>
      </c>
      <c r="P8789">
        <f>INDEX('Supply Data'!$L$12:$L$17,'Demand Data'!O8789)</f>
        <v>23</v>
      </c>
      <c r="R8789" t="str">
        <f t="shared" si="1376"/>
        <v>31-Dec-08 Wednesday 24</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505" r:id="rId3" name="Drop Down 1">
              <controlPr defaultSize="0" autoLine="0" autoPict="0">
                <anchor moveWithCells="1">
                  <from>
                    <xdr:col>16</xdr:col>
                    <xdr:colOff>387350</xdr:colOff>
                    <xdr:row>1</xdr:row>
                    <xdr:rowOff>57150</xdr:rowOff>
                  </from>
                  <to>
                    <xdr:col>18</xdr:col>
                    <xdr:colOff>95250</xdr:colOff>
                    <xdr:row>2</xdr:row>
                    <xdr:rowOff>63500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68"/>
  <sheetViews>
    <sheetView workbookViewId="0">
      <selection activeCell="A9" sqref="A9"/>
    </sheetView>
  </sheetViews>
  <sheetFormatPr defaultRowHeight="14.5" x14ac:dyDescent="0.35"/>
  <cols>
    <col min="1" max="6" width="31.1796875" customWidth="1"/>
  </cols>
  <sheetData>
    <row r="1" spans="1:5" x14ac:dyDescent="0.35">
      <c r="A1" t="s">
        <v>63</v>
      </c>
    </row>
    <row r="2" spans="1:5" x14ac:dyDescent="0.35">
      <c r="D2">
        <f>YEAR('Demand Data'!$D$6)</f>
        <v>2008</v>
      </c>
      <c r="E2">
        <f>D2</f>
        <v>2008</v>
      </c>
    </row>
    <row r="4" spans="1:5" x14ac:dyDescent="0.35">
      <c r="D4">
        <v>242</v>
      </c>
    </row>
    <row r="6" spans="1:5" x14ac:dyDescent="0.35">
      <c r="D6" t="str">
        <f>INDEX(D13:D268,$D$4)</f>
        <v>Sunday, 30 March</v>
      </c>
      <c r="E6" t="str">
        <f>INDEX(E13:E268,$D$4)</f>
        <v>Sunday, 26 October</v>
      </c>
    </row>
    <row r="7" spans="1:5" x14ac:dyDescent="0.35">
      <c r="D7" s="20">
        <f>FIND(",",D6,1)+1</f>
        <v>8</v>
      </c>
      <c r="E7" s="20">
        <f>FIND(",",E6,1)+1</f>
        <v>8</v>
      </c>
    </row>
    <row r="8" spans="1:5" x14ac:dyDescent="0.35">
      <c r="D8" s="20" t="str">
        <f>MID(D6,D7,100)&amp;" "&amp;D2</f>
        <v xml:space="preserve"> 30 March 2008</v>
      </c>
      <c r="E8" s="20" t="str">
        <f>MID(E6,E7,100)&amp;" "&amp;E2</f>
        <v xml:space="preserve"> 26 October 2008</v>
      </c>
    </row>
    <row r="9" spans="1:5" x14ac:dyDescent="0.35">
      <c r="D9" s="41">
        <f>VALUE(D8)</f>
        <v>39537</v>
      </c>
      <c r="E9" s="41">
        <f>VALUE(E8)</f>
        <v>39747</v>
      </c>
    </row>
    <row r="10" spans="1:5" x14ac:dyDescent="0.35">
      <c r="D10" s="41"/>
    </row>
    <row r="11" spans="1:5" x14ac:dyDescent="0.35">
      <c r="D11" s="41"/>
    </row>
    <row r="12" spans="1:5" x14ac:dyDescent="0.35">
      <c r="A12" s="23" t="s">
        <v>64</v>
      </c>
      <c r="B12" s="24" t="s">
        <v>65</v>
      </c>
      <c r="C12" s="24" t="s">
        <v>66</v>
      </c>
      <c r="D12" s="24" t="s">
        <v>67</v>
      </c>
      <c r="E12" s="24" t="s">
        <v>68</v>
      </c>
    </row>
    <row r="13" spans="1:5" x14ac:dyDescent="0.35">
      <c r="A13" s="25" t="s">
        <v>69</v>
      </c>
      <c r="B13" s="25" t="s">
        <v>70</v>
      </c>
      <c r="C13" s="26" t="s">
        <v>71</v>
      </c>
      <c r="D13" s="35" t="s">
        <v>72</v>
      </c>
      <c r="E13" s="35"/>
    </row>
    <row r="14" spans="1:5" x14ac:dyDescent="0.35">
      <c r="A14" s="27" t="s">
        <v>73</v>
      </c>
      <c r="B14" s="27" t="s">
        <v>70</v>
      </c>
      <c r="C14" s="28" t="s">
        <v>74</v>
      </c>
      <c r="D14" s="29" t="s">
        <v>75</v>
      </c>
      <c r="E14" s="29" t="s">
        <v>76</v>
      </c>
    </row>
    <row r="15" spans="1:5" x14ac:dyDescent="0.35">
      <c r="A15" s="25" t="s">
        <v>77</v>
      </c>
      <c r="B15" s="25" t="s">
        <v>70</v>
      </c>
      <c r="C15" s="26" t="s">
        <v>78</v>
      </c>
      <c r="D15" s="35" t="s">
        <v>72</v>
      </c>
      <c r="E15" s="35"/>
    </row>
    <row r="16" spans="1:5" x14ac:dyDescent="0.35">
      <c r="A16" s="27" t="s">
        <v>79</v>
      </c>
      <c r="B16" s="27" t="s">
        <v>70</v>
      </c>
      <c r="C16" s="28" t="s">
        <v>80</v>
      </c>
      <c r="D16" s="29" t="s">
        <v>75</v>
      </c>
      <c r="E16" s="29" t="s">
        <v>76</v>
      </c>
    </row>
    <row r="17" spans="1:5" x14ac:dyDescent="0.35">
      <c r="A17" s="25" t="s">
        <v>81</v>
      </c>
      <c r="B17" s="25" t="s">
        <v>70</v>
      </c>
      <c r="C17" s="26" t="s">
        <v>82</v>
      </c>
      <c r="D17" s="35" t="s">
        <v>72</v>
      </c>
      <c r="E17" s="35"/>
    </row>
    <row r="18" spans="1:5" x14ac:dyDescent="0.35">
      <c r="A18" s="27" t="s">
        <v>83</v>
      </c>
      <c r="B18" s="27" t="s">
        <v>70</v>
      </c>
      <c r="C18" s="28" t="s">
        <v>84</v>
      </c>
      <c r="D18" s="29" t="s">
        <v>72</v>
      </c>
      <c r="E18" s="29"/>
    </row>
    <row r="19" spans="1:5" ht="15" thickBot="1" x14ac:dyDescent="0.4">
      <c r="A19" s="44" t="s">
        <v>85</v>
      </c>
      <c r="B19" s="25" t="s">
        <v>86</v>
      </c>
      <c r="C19" s="26" t="s">
        <v>87</v>
      </c>
      <c r="D19" s="36" t="s">
        <v>72</v>
      </c>
      <c r="E19" s="36"/>
    </row>
    <row r="20" spans="1:5" ht="15" thickBot="1" x14ac:dyDescent="0.4">
      <c r="A20" s="44"/>
      <c r="B20" s="30" t="s">
        <v>88</v>
      </c>
      <c r="C20" s="31" t="s">
        <v>89</v>
      </c>
      <c r="D20" s="32" t="s">
        <v>90</v>
      </c>
      <c r="E20" s="32" t="s">
        <v>91</v>
      </c>
    </row>
    <row r="21" spans="1:5" ht="15" thickBot="1" x14ac:dyDescent="0.4">
      <c r="A21" s="27" t="s">
        <v>92</v>
      </c>
      <c r="B21" s="27" t="s">
        <v>70</v>
      </c>
      <c r="C21" s="28" t="s">
        <v>93</v>
      </c>
      <c r="D21" s="37" t="s">
        <v>72</v>
      </c>
      <c r="E21" s="37"/>
    </row>
    <row r="22" spans="1:5" ht="15" thickBot="1" x14ac:dyDescent="0.4">
      <c r="A22" s="44" t="s">
        <v>94</v>
      </c>
      <c r="B22" s="25" t="s">
        <v>86</v>
      </c>
      <c r="C22" s="26" t="s">
        <v>95</v>
      </c>
      <c r="D22" s="32" t="s">
        <v>96</v>
      </c>
      <c r="E22" s="32" t="s">
        <v>97</v>
      </c>
    </row>
    <row r="23" spans="1:5" ht="70.5" thickBot="1" x14ac:dyDescent="0.4">
      <c r="A23" s="44"/>
      <c r="B23" s="30" t="s">
        <v>98</v>
      </c>
      <c r="C23" s="31" t="s">
        <v>99</v>
      </c>
      <c r="D23" s="32" t="s">
        <v>100</v>
      </c>
      <c r="E23" s="32" t="s">
        <v>97</v>
      </c>
    </row>
    <row r="24" spans="1:5" ht="15" thickBot="1" x14ac:dyDescent="0.4">
      <c r="A24" s="44"/>
      <c r="B24" s="30" t="s">
        <v>101</v>
      </c>
      <c r="C24" s="31" t="s">
        <v>101</v>
      </c>
      <c r="D24" s="32" t="s">
        <v>100</v>
      </c>
      <c r="E24" s="32" t="s">
        <v>102</v>
      </c>
    </row>
    <row r="25" spans="1:5" x14ac:dyDescent="0.35">
      <c r="A25" s="27" t="s">
        <v>103</v>
      </c>
      <c r="B25" s="27" t="s">
        <v>70</v>
      </c>
      <c r="C25" s="28" t="s">
        <v>104</v>
      </c>
      <c r="D25" s="29" t="s">
        <v>75</v>
      </c>
      <c r="E25" s="29" t="s">
        <v>76</v>
      </c>
    </row>
    <row r="26" spans="1:5" x14ac:dyDescent="0.35">
      <c r="A26" s="25" t="s">
        <v>105</v>
      </c>
      <c r="B26" s="25" t="s">
        <v>70</v>
      </c>
      <c r="C26" s="26" t="s">
        <v>106</v>
      </c>
      <c r="D26" s="35" t="s">
        <v>72</v>
      </c>
      <c r="E26" s="35"/>
    </row>
    <row r="27" spans="1:5" x14ac:dyDescent="0.35">
      <c r="A27" s="45" t="s">
        <v>107</v>
      </c>
      <c r="B27" s="27" t="s">
        <v>86</v>
      </c>
      <c r="C27" s="28" t="s">
        <v>108</v>
      </c>
      <c r="D27" s="29" t="s">
        <v>109</v>
      </c>
      <c r="E27" s="29" t="s">
        <v>91</v>
      </c>
    </row>
    <row r="28" spans="1:5" ht="28" x14ac:dyDescent="0.35">
      <c r="A28" s="45"/>
      <c r="B28" s="33" t="s">
        <v>110</v>
      </c>
      <c r="C28" s="34" t="s">
        <v>111</v>
      </c>
      <c r="D28" s="38" t="s">
        <v>72</v>
      </c>
      <c r="E28" s="38"/>
    </row>
    <row r="29" spans="1:5" x14ac:dyDescent="0.35">
      <c r="A29" s="45"/>
      <c r="B29" s="33" t="s">
        <v>112</v>
      </c>
      <c r="C29" s="34" t="s">
        <v>113</v>
      </c>
      <c r="D29" s="29" t="s">
        <v>76</v>
      </c>
      <c r="E29" s="29" t="s">
        <v>75</v>
      </c>
    </row>
    <row r="30" spans="1:5" ht="15" thickBot="1" x14ac:dyDescent="0.4">
      <c r="A30" s="45"/>
      <c r="B30" s="33" t="s">
        <v>114</v>
      </c>
      <c r="C30" s="34" t="s">
        <v>114</v>
      </c>
      <c r="D30" s="29" t="s">
        <v>109</v>
      </c>
      <c r="E30" s="29" t="s">
        <v>91</v>
      </c>
    </row>
    <row r="31" spans="1:5" ht="15" thickBot="1" x14ac:dyDescent="0.4">
      <c r="A31" s="25" t="s">
        <v>115</v>
      </c>
      <c r="B31" s="25" t="s">
        <v>70</v>
      </c>
      <c r="C31" s="26" t="s">
        <v>116</v>
      </c>
      <c r="D31" s="32" t="s">
        <v>75</v>
      </c>
      <c r="E31" s="32" t="s">
        <v>76</v>
      </c>
    </row>
    <row r="32" spans="1:5" x14ac:dyDescent="0.35">
      <c r="A32" s="27" t="s">
        <v>117</v>
      </c>
      <c r="B32" s="27" t="s">
        <v>70</v>
      </c>
      <c r="C32" s="28" t="s">
        <v>118</v>
      </c>
      <c r="D32" s="29" t="s">
        <v>75</v>
      </c>
      <c r="E32" s="29" t="s">
        <v>76</v>
      </c>
    </row>
    <row r="33" spans="1:5" x14ac:dyDescent="0.35">
      <c r="A33" s="25" t="s">
        <v>119</v>
      </c>
      <c r="B33" s="25" t="s">
        <v>70</v>
      </c>
      <c r="C33" s="26" t="s">
        <v>120</v>
      </c>
      <c r="D33" s="35" t="s">
        <v>72</v>
      </c>
      <c r="E33" s="35"/>
    </row>
    <row r="34" spans="1:5" x14ac:dyDescent="0.35">
      <c r="A34" s="27" t="s">
        <v>121</v>
      </c>
      <c r="B34" s="27" t="s">
        <v>70</v>
      </c>
      <c r="C34" s="28" t="s">
        <v>122</v>
      </c>
      <c r="D34" s="29" t="s">
        <v>72</v>
      </c>
      <c r="E34" s="29"/>
    </row>
    <row r="35" spans="1:5" x14ac:dyDescent="0.35">
      <c r="A35" s="25" t="s">
        <v>123</v>
      </c>
      <c r="B35" s="25" t="s">
        <v>70</v>
      </c>
      <c r="C35" s="26" t="s">
        <v>124</v>
      </c>
      <c r="D35" s="35" t="s">
        <v>72</v>
      </c>
      <c r="E35" s="35"/>
    </row>
    <row r="36" spans="1:5" ht="15" thickBot="1" x14ac:dyDescent="0.4">
      <c r="A36" s="27" t="s">
        <v>125</v>
      </c>
      <c r="B36" s="27" t="s">
        <v>70</v>
      </c>
      <c r="C36" s="28" t="s">
        <v>126</v>
      </c>
      <c r="D36" s="29" t="s">
        <v>75</v>
      </c>
      <c r="E36" s="29" t="s">
        <v>76</v>
      </c>
    </row>
    <row r="37" spans="1:5" ht="15" thickBot="1" x14ac:dyDescent="0.4">
      <c r="A37" s="25" t="s">
        <v>127</v>
      </c>
      <c r="B37" s="25" t="s">
        <v>70</v>
      </c>
      <c r="C37" s="26" t="s">
        <v>128</v>
      </c>
      <c r="D37" s="32" t="s">
        <v>75</v>
      </c>
      <c r="E37" s="32" t="s">
        <v>76</v>
      </c>
    </row>
    <row r="38" spans="1:5" x14ac:dyDescent="0.35">
      <c r="A38" s="27" t="s">
        <v>129</v>
      </c>
      <c r="B38" s="27" t="s">
        <v>70</v>
      </c>
      <c r="C38" s="28" t="s">
        <v>130</v>
      </c>
      <c r="D38" s="39" t="s">
        <v>72</v>
      </c>
      <c r="E38" s="39"/>
    </row>
    <row r="39" spans="1:5" x14ac:dyDescent="0.35">
      <c r="A39" s="25" t="s">
        <v>131</v>
      </c>
      <c r="B39" s="25" t="s">
        <v>70</v>
      </c>
      <c r="C39" s="26" t="s">
        <v>132</v>
      </c>
      <c r="D39" s="35" t="s">
        <v>72</v>
      </c>
      <c r="E39" s="35"/>
    </row>
    <row r="40" spans="1:5" x14ac:dyDescent="0.35">
      <c r="A40" s="27" t="s">
        <v>133</v>
      </c>
      <c r="B40" s="27" t="s">
        <v>70</v>
      </c>
      <c r="C40" s="28" t="s">
        <v>134</v>
      </c>
      <c r="D40" s="29" t="s">
        <v>135</v>
      </c>
      <c r="E40" s="29" t="s">
        <v>136</v>
      </c>
    </row>
    <row r="41" spans="1:5" x14ac:dyDescent="0.35">
      <c r="A41" s="25" t="s">
        <v>137</v>
      </c>
      <c r="B41" s="25" t="s">
        <v>70</v>
      </c>
      <c r="C41" s="26" t="s">
        <v>138</v>
      </c>
      <c r="D41" s="35" t="s">
        <v>72</v>
      </c>
      <c r="E41" s="35"/>
    </row>
    <row r="42" spans="1:5" ht="15" thickBot="1" x14ac:dyDescent="0.4">
      <c r="A42" s="27" t="s">
        <v>139</v>
      </c>
      <c r="B42" s="27" t="s">
        <v>70</v>
      </c>
      <c r="C42" s="28" t="s">
        <v>140</v>
      </c>
      <c r="D42" s="40" t="s">
        <v>72</v>
      </c>
      <c r="E42" s="40"/>
    </row>
    <row r="43" spans="1:5" ht="15" thickBot="1" x14ac:dyDescent="0.4">
      <c r="A43" s="25" t="s">
        <v>141</v>
      </c>
      <c r="B43" s="25" t="s">
        <v>70</v>
      </c>
      <c r="C43" s="26" t="s">
        <v>142</v>
      </c>
      <c r="D43" s="32" t="s">
        <v>75</v>
      </c>
      <c r="E43" s="32" t="s">
        <v>76</v>
      </c>
    </row>
    <row r="44" spans="1:5" ht="15" thickBot="1" x14ac:dyDescent="0.4">
      <c r="A44" s="27" t="s">
        <v>143</v>
      </c>
      <c r="B44" s="27" t="s">
        <v>70</v>
      </c>
      <c r="C44" s="28" t="s">
        <v>144</v>
      </c>
      <c r="D44" s="37" t="s">
        <v>72</v>
      </c>
      <c r="E44" s="37"/>
    </row>
    <row r="45" spans="1:5" ht="15" thickBot="1" x14ac:dyDescent="0.4">
      <c r="A45" s="44" t="s">
        <v>145</v>
      </c>
      <c r="B45" s="25" t="s">
        <v>86</v>
      </c>
      <c r="C45" s="26" t="s">
        <v>146</v>
      </c>
      <c r="D45" s="32" t="s">
        <v>96</v>
      </c>
      <c r="E45" s="32" t="s">
        <v>147</v>
      </c>
    </row>
    <row r="46" spans="1:5" ht="84.5" thickBot="1" x14ac:dyDescent="0.4">
      <c r="A46" s="44"/>
      <c r="B46" s="30" t="s">
        <v>148</v>
      </c>
      <c r="C46" s="31" t="s">
        <v>149</v>
      </c>
      <c r="D46" s="32" t="s">
        <v>72</v>
      </c>
      <c r="E46" s="32"/>
    </row>
    <row r="47" spans="1:5" x14ac:dyDescent="0.35">
      <c r="A47" s="27" t="s">
        <v>150</v>
      </c>
      <c r="B47" s="27" t="s">
        <v>70</v>
      </c>
      <c r="C47" s="28" t="s">
        <v>151</v>
      </c>
      <c r="D47" s="39" t="s">
        <v>72</v>
      </c>
      <c r="E47" s="39"/>
    </row>
    <row r="48" spans="1:5" x14ac:dyDescent="0.35">
      <c r="A48" s="25" t="s">
        <v>152</v>
      </c>
      <c r="B48" s="25" t="s">
        <v>70</v>
      </c>
      <c r="C48" s="26" t="s">
        <v>153</v>
      </c>
      <c r="D48" s="35" t="s">
        <v>72</v>
      </c>
      <c r="E48" s="35"/>
    </row>
    <row r="49" spans="1:5" ht="15" thickBot="1" x14ac:dyDescent="0.4">
      <c r="A49" s="27" t="s">
        <v>154</v>
      </c>
      <c r="B49" s="27" t="s">
        <v>70</v>
      </c>
      <c r="C49" s="28" t="s">
        <v>155</v>
      </c>
      <c r="D49" s="40" t="s">
        <v>72</v>
      </c>
      <c r="E49" s="40"/>
    </row>
    <row r="50" spans="1:5" ht="15" thickBot="1" x14ac:dyDescent="0.4">
      <c r="A50" s="25" t="s">
        <v>156</v>
      </c>
      <c r="B50" s="25" t="s">
        <v>70</v>
      </c>
      <c r="C50" s="26" t="s">
        <v>157</v>
      </c>
      <c r="D50" s="32" t="s">
        <v>75</v>
      </c>
      <c r="E50" s="32" t="s">
        <v>76</v>
      </c>
    </row>
    <row r="51" spans="1:5" x14ac:dyDescent="0.35">
      <c r="A51" s="27" t="s">
        <v>158</v>
      </c>
      <c r="B51" s="27" t="s">
        <v>70</v>
      </c>
      <c r="C51" s="28" t="s">
        <v>159</v>
      </c>
      <c r="D51" s="39" t="s">
        <v>72</v>
      </c>
      <c r="E51" s="39"/>
    </row>
    <row r="52" spans="1:5" x14ac:dyDescent="0.35">
      <c r="A52" s="25" t="s">
        <v>160</v>
      </c>
      <c r="B52" s="25" t="s">
        <v>70</v>
      </c>
      <c r="C52" s="26" t="s">
        <v>161</v>
      </c>
      <c r="D52" s="35" t="s">
        <v>72</v>
      </c>
      <c r="E52" s="35"/>
    </row>
    <row r="53" spans="1:5" x14ac:dyDescent="0.35">
      <c r="A53" s="27" t="s">
        <v>162</v>
      </c>
      <c r="B53" s="27" t="s">
        <v>70</v>
      </c>
      <c r="C53" s="28" t="s">
        <v>163</v>
      </c>
      <c r="D53" s="29" t="s">
        <v>72</v>
      </c>
      <c r="E53" s="29"/>
    </row>
    <row r="54" spans="1:5" x14ac:dyDescent="0.35">
      <c r="A54" s="25" t="s">
        <v>164</v>
      </c>
      <c r="B54" s="25" t="s">
        <v>70</v>
      </c>
      <c r="C54" s="26" t="s">
        <v>165</v>
      </c>
      <c r="D54" s="35" t="s">
        <v>72</v>
      </c>
      <c r="E54" s="35"/>
    </row>
    <row r="55" spans="1:5" x14ac:dyDescent="0.35">
      <c r="A55" s="45" t="s">
        <v>166</v>
      </c>
      <c r="B55" s="27" t="s">
        <v>86</v>
      </c>
      <c r="C55" s="28" t="s">
        <v>167</v>
      </c>
      <c r="D55" s="29" t="s">
        <v>135</v>
      </c>
      <c r="E55" s="29" t="s">
        <v>136</v>
      </c>
    </row>
    <row r="56" spans="1:5" ht="70" x14ac:dyDescent="0.35">
      <c r="A56" s="45"/>
      <c r="B56" s="33" t="s">
        <v>168</v>
      </c>
      <c r="C56" s="34" t="s">
        <v>169</v>
      </c>
      <c r="D56" s="38" t="s">
        <v>72</v>
      </c>
      <c r="E56" s="38"/>
    </row>
    <row r="57" spans="1:5" x14ac:dyDescent="0.35">
      <c r="A57" s="25" t="s">
        <v>170</v>
      </c>
      <c r="B57" s="25" t="s">
        <v>70</v>
      </c>
      <c r="C57" s="26" t="s">
        <v>171</v>
      </c>
      <c r="D57" s="35" t="s">
        <v>72</v>
      </c>
      <c r="E57" s="35"/>
    </row>
    <row r="58" spans="1:5" x14ac:dyDescent="0.35">
      <c r="A58" s="27" t="s">
        <v>172</v>
      </c>
      <c r="B58" s="27" t="s">
        <v>70</v>
      </c>
      <c r="C58" s="28" t="s">
        <v>173</v>
      </c>
      <c r="D58" s="29" t="s">
        <v>72</v>
      </c>
      <c r="E58" s="29"/>
    </row>
    <row r="59" spans="1:5" x14ac:dyDescent="0.35">
      <c r="A59" s="25" t="s">
        <v>174</v>
      </c>
      <c r="B59" s="25" t="s">
        <v>70</v>
      </c>
      <c r="C59" s="26" t="s">
        <v>175</v>
      </c>
      <c r="D59" s="35" t="s">
        <v>72</v>
      </c>
      <c r="E59" s="35"/>
    </row>
    <row r="60" spans="1:5" ht="15" thickBot="1" x14ac:dyDescent="0.4">
      <c r="A60" s="27" t="s">
        <v>176</v>
      </c>
      <c r="B60" s="27" t="s">
        <v>70</v>
      </c>
      <c r="C60" s="28" t="s">
        <v>177</v>
      </c>
      <c r="D60" s="40" t="s">
        <v>72</v>
      </c>
      <c r="E60" s="40"/>
    </row>
    <row r="61" spans="1:5" ht="15" thickBot="1" x14ac:dyDescent="0.4">
      <c r="A61" s="44" t="s">
        <v>178</v>
      </c>
      <c r="B61" s="25" t="s">
        <v>86</v>
      </c>
      <c r="C61" s="26" t="s">
        <v>179</v>
      </c>
      <c r="D61" s="32" t="s">
        <v>180</v>
      </c>
      <c r="E61" s="32" t="s">
        <v>75</v>
      </c>
    </row>
    <row r="62" spans="1:5" ht="15" thickBot="1" x14ac:dyDescent="0.4">
      <c r="A62" s="44"/>
      <c r="B62" s="30" t="s">
        <v>181</v>
      </c>
      <c r="C62" s="31" t="s">
        <v>182</v>
      </c>
      <c r="D62" s="32" t="s">
        <v>183</v>
      </c>
      <c r="E62" s="32" t="s">
        <v>184</v>
      </c>
    </row>
    <row r="63" spans="1:5" x14ac:dyDescent="0.35">
      <c r="A63" s="27" t="s">
        <v>185</v>
      </c>
      <c r="B63" s="27" t="s">
        <v>70</v>
      </c>
      <c r="C63" s="28" t="s">
        <v>186</v>
      </c>
      <c r="D63" s="39" t="s">
        <v>72</v>
      </c>
      <c r="E63" s="39"/>
    </row>
    <row r="64" spans="1:5" x14ac:dyDescent="0.35">
      <c r="A64" s="25" t="s">
        <v>187</v>
      </c>
      <c r="B64" s="25" t="s">
        <v>70</v>
      </c>
      <c r="C64" s="26" t="s">
        <v>188</v>
      </c>
      <c r="D64" s="35" t="s">
        <v>72</v>
      </c>
      <c r="E64" s="35"/>
    </row>
    <row r="65" spans="1:5" ht="28" x14ac:dyDescent="0.35">
      <c r="A65" s="27" t="s">
        <v>189</v>
      </c>
      <c r="B65" s="27" t="s">
        <v>70</v>
      </c>
      <c r="C65" s="28" t="s">
        <v>190</v>
      </c>
      <c r="D65" s="29" t="s">
        <v>72</v>
      </c>
      <c r="E65" s="29"/>
    </row>
    <row r="66" spans="1:5" x14ac:dyDescent="0.35">
      <c r="A66" s="25" t="s">
        <v>191</v>
      </c>
      <c r="B66" s="25" t="s">
        <v>70</v>
      </c>
      <c r="C66" s="26" t="s">
        <v>192</v>
      </c>
      <c r="D66" s="35" t="s">
        <v>72</v>
      </c>
      <c r="E66" s="35"/>
    </row>
    <row r="67" spans="1:5" x14ac:dyDescent="0.35">
      <c r="A67" s="27" t="s">
        <v>193</v>
      </c>
      <c r="B67" s="27" t="s">
        <v>70</v>
      </c>
      <c r="C67" s="28" t="s">
        <v>194</v>
      </c>
      <c r="D67" s="29" t="s">
        <v>72</v>
      </c>
      <c r="E67" s="29"/>
    </row>
    <row r="68" spans="1:5" x14ac:dyDescent="0.35">
      <c r="A68" s="25" t="s">
        <v>195</v>
      </c>
      <c r="B68" s="25" t="s">
        <v>70</v>
      </c>
      <c r="C68" s="26" t="s">
        <v>196</v>
      </c>
      <c r="D68" s="35" t="s">
        <v>72</v>
      </c>
      <c r="E68" s="35"/>
    </row>
    <row r="69" spans="1:5" ht="15" thickBot="1" x14ac:dyDescent="0.4">
      <c r="A69" s="27" t="s">
        <v>197</v>
      </c>
      <c r="B69" s="27" t="s">
        <v>70</v>
      </c>
      <c r="C69" s="28" t="s">
        <v>198</v>
      </c>
      <c r="D69" s="40" t="s">
        <v>72</v>
      </c>
      <c r="E69" s="40"/>
    </row>
    <row r="70" spans="1:5" ht="15" thickBot="1" x14ac:dyDescent="0.4">
      <c r="A70" s="25" t="s">
        <v>199</v>
      </c>
      <c r="B70" s="25" t="s">
        <v>70</v>
      </c>
      <c r="C70" s="26" t="s">
        <v>200</v>
      </c>
      <c r="D70" s="32" t="s">
        <v>75</v>
      </c>
      <c r="E70" s="32" t="s">
        <v>76</v>
      </c>
    </row>
    <row r="71" spans="1:5" x14ac:dyDescent="0.35">
      <c r="A71" s="27" t="s">
        <v>201</v>
      </c>
      <c r="B71" s="27" t="s">
        <v>70</v>
      </c>
      <c r="C71" s="28" t="s">
        <v>202</v>
      </c>
      <c r="D71" s="29" t="s">
        <v>97</v>
      </c>
      <c r="E71" s="29" t="s">
        <v>76</v>
      </c>
    </row>
    <row r="72" spans="1:5" x14ac:dyDescent="0.35">
      <c r="A72" s="25" t="s">
        <v>203</v>
      </c>
      <c r="B72" s="25" t="s">
        <v>70</v>
      </c>
      <c r="C72" s="26" t="s">
        <v>204</v>
      </c>
      <c r="D72" s="35" t="s">
        <v>72</v>
      </c>
      <c r="E72" s="35"/>
    </row>
    <row r="73" spans="1:5" ht="15" thickBot="1" x14ac:dyDescent="0.4">
      <c r="A73" s="27" t="s">
        <v>205</v>
      </c>
      <c r="B73" s="27" t="s">
        <v>70</v>
      </c>
      <c r="C73" s="28" t="s">
        <v>206</v>
      </c>
      <c r="D73" s="29" t="s">
        <v>75</v>
      </c>
      <c r="E73" s="29" t="s">
        <v>76</v>
      </c>
    </row>
    <row r="74" spans="1:5" ht="15" thickBot="1" x14ac:dyDescent="0.4">
      <c r="A74" s="25" t="s">
        <v>207</v>
      </c>
      <c r="B74" s="25" t="s">
        <v>70</v>
      </c>
      <c r="C74" s="26" t="s">
        <v>208</v>
      </c>
      <c r="D74" s="32" t="s">
        <v>75</v>
      </c>
      <c r="E74" s="32" t="s">
        <v>76</v>
      </c>
    </row>
    <row r="75" spans="1:5" ht="28.5" thickBot="1" x14ac:dyDescent="0.4">
      <c r="A75" s="27" t="s">
        <v>209</v>
      </c>
      <c r="B75" s="27" t="s">
        <v>70</v>
      </c>
      <c r="C75" s="28" t="s">
        <v>210</v>
      </c>
      <c r="D75" s="37" t="s">
        <v>72</v>
      </c>
      <c r="E75" s="37"/>
    </row>
    <row r="76" spans="1:5" ht="15" thickBot="1" x14ac:dyDescent="0.4">
      <c r="A76" s="25" t="s">
        <v>211</v>
      </c>
      <c r="B76" s="25" t="s">
        <v>70</v>
      </c>
      <c r="C76" s="26" t="s">
        <v>212</v>
      </c>
      <c r="D76" s="32" t="s">
        <v>75</v>
      </c>
      <c r="E76" s="32" t="s">
        <v>76</v>
      </c>
    </row>
    <row r="77" spans="1:5" ht="28" x14ac:dyDescent="0.35">
      <c r="A77" s="27" t="s">
        <v>213</v>
      </c>
      <c r="B77" s="27" t="s">
        <v>70</v>
      </c>
      <c r="C77" s="28" t="s">
        <v>214</v>
      </c>
      <c r="D77" s="39" t="s">
        <v>72</v>
      </c>
      <c r="E77" s="39"/>
    </row>
    <row r="78" spans="1:5" x14ac:dyDescent="0.35">
      <c r="A78" s="25" t="s">
        <v>215</v>
      </c>
      <c r="B78" s="25" t="s">
        <v>70</v>
      </c>
      <c r="C78" s="26" t="s">
        <v>215</v>
      </c>
      <c r="D78" s="35" t="s">
        <v>72</v>
      </c>
      <c r="E78" s="35"/>
    </row>
    <row r="79" spans="1:5" x14ac:dyDescent="0.35">
      <c r="A79" s="27" t="s">
        <v>216</v>
      </c>
      <c r="B79" s="27" t="s">
        <v>70</v>
      </c>
      <c r="C79" s="28" t="s">
        <v>217</v>
      </c>
      <c r="D79" s="29" t="s">
        <v>72</v>
      </c>
      <c r="E79" s="29"/>
    </row>
    <row r="80" spans="1:5" x14ac:dyDescent="0.35">
      <c r="A80" s="25" t="s">
        <v>218</v>
      </c>
      <c r="B80" s="25" t="s">
        <v>70</v>
      </c>
      <c r="C80" s="26" t="s">
        <v>219</v>
      </c>
      <c r="D80" s="35" t="s">
        <v>72</v>
      </c>
      <c r="E80" s="35"/>
    </row>
    <row r="81" spans="1:5" x14ac:dyDescent="0.35">
      <c r="A81" s="27" t="s">
        <v>220</v>
      </c>
      <c r="B81" s="27" t="s">
        <v>70</v>
      </c>
      <c r="C81" s="28" t="s">
        <v>221</v>
      </c>
      <c r="D81" s="29" t="s">
        <v>72</v>
      </c>
      <c r="E81" s="29"/>
    </row>
    <row r="82" spans="1:5" x14ac:dyDescent="0.35">
      <c r="A82" s="25" t="s">
        <v>222</v>
      </c>
      <c r="B82" s="25" t="s">
        <v>70</v>
      </c>
      <c r="C82" s="26" t="s">
        <v>223</v>
      </c>
      <c r="D82" s="35" t="s">
        <v>72</v>
      </c>
      <c r="E82" s="35"/>
    </row>
    <row r="83" spans="1:5" x14ac:dyDescent="0.35">
      <c r="A83" s="27" t="s">
        <v>224</v>
      </c>
      <c r="B83" s="27" t="s">
        <v>70</v>
      </c>
      <c r="C83" s="28" t="s">
        <v>225</v>
      </c>
      <c r="D83" s="29" t="s">
        <v>226</v>
      </c>
      <c r="E83" s="29" t="s">
        <v>227</v>
      </c>
    </row>
    <row r="84" spans="1:5" x14ac:dyDescent="0.35">
      <c r="A84" s="25" t="s">
        <v>228</v>
      </c>
      <c r="B84" s="25" t="s">
        <v>70</v>
      </c>
      <c r="C84" s="26" t="s">
        <v>229</v>
      </c>
      <c r="D84" s="35" t="s">
        <v>72</v>
      </c>
      <c r="E84" s="35"/>
    </row>
    <row r="85" spans="1:5" x14ac:dyDescent="0.35">
      <c r="A85" s="27" t="s">
        <v>230</v>
      </c>
      <c r="B85" s="27" t="s">
        <v>70</v>
      </c>
      <c r="C85" s="28" t="s">
        <v>231</v>
      </c>
      <c r="D85" s="29" t="s">
        <v>72</v>
      </c>
      <c r="E85" s="29"/>
    </row>
    <row r="86" spans="1:5" x14ac:dyDescent="0.35">
      <c r="A86" s="25" t="s">
        <v>232</v>
      </c>
      <c r="B86" s="25" t="s">
        <v>70</v>
      </c>
      <c r="C86" s="26" t="s">
        <v>233</v>
      </c>
      <c r="D86" s="35" t="s">
        <v>72</v>
      </c>
      <c r="E86" s="35"/>
    </row>
    <row r="87" spans="1:5" x14ac:dyDescent="0.35">
      <c r="A87" s="27" t="s">
        <v>234</v>
      </c>
      <c r="B87" s="27" t="s">
        <v>70</v>
      </c>
      <c r="C87" s="28" t="s">
        <v>235</v>
      </c>
      <c r="D87" s="29" t="s">
        <v>75</v>
      </c>
      <c r="E87" s="29" t="s">
        <v>76</v>
      </c>
    </row>
    <row r="88" spans="1:5" x14ac:dyDescent="0.35">
      <c r="A88" s="25" t="s">
        <v>236</v>
      </c>
      <c r="B88" s="25" t="s">
        <v>70</v>
      </c>
      <c r="C88" s="26" t="s">
        <v>237</v>
      </c>
      <c r="D88" s="35" t="s">
        <v>72</v>
      </c>
      <c r="E88" s="35"/>
    </row>
    <row r="89" spans="1:5" ht="15" thickBot="1" x14ac:dyDescent="0.4">
      <c r="A89" s="27" t="s">
        <v>238</v>
      </c>
      <c r="B89" s="27" t="s">
        <v>70</v>
      </c>
      <c r="C89" s="28" t="s">
        <v>239</v>
      </c>
      <c r="D89" s="29" t="s">
        <v>240</v>
      </c>
      <c r="E89" s="29" t="s">
        <v>241</v>
      </c>
    </row>
    <row r="90" spans="1:5" ht="15" thickBot="1" x14ac:dyDescent="0.4">
      <c r="A90" s="25" t="s">
        <v>242</v>
      </c>
      <c r="B90" s="25" t="s">
        <v>70</v>
      </c>
      <c r="C90" s="26" t="s">
        <v>243</v>
      </c>
      <c r="D90" s="32" t="s">
        <v>75</v>
      </c>
      <c r="E90" s="32" t="s">
        <v>76</v>
      </c>
    </row>
    <row r="91" spans="1:5" ht="15" thickBot="1" x14ac:dyDescent="0.4">
      <c r="A91" s="27" t="s">
        <v>244</v>
      </c>
      <c r="B91" s="27" t="s">
        <v>70</v>
      </c>
      <c r="C91" s="28" t="s">
        <v>245</v>
      </c>
      <c r="D91" s="37" t="s">
        <v>72</v>
      </c>
      <c r="E91" s="37"/>
    </row>
    <row r="92" spans="1:5" ht="15" thickBot="1" x14ac:dyDescent="0.4">
      <c r="A92" s="25" t="s">
        <v>246</v>
      </c>
      <c r="B92" s="25" t="s">
        <v>70</v>
      </c>
      <c r="C92" s="26" t="s">
        <v>247</v>
      </c>
      <c r="D92" s="32" t="s">
        <v>75</v>
      </c>
      <c r="E92" s="32" t="s">
        <v>76</v>
      </c>
    </row>
    <row r="93" spans="1:5" x14ac:dyDescent="0.35">
      <c r="A93" s="45" t="s">
        <v>248</v>
      </c>
      <c r="B93" s="27" t="s">
        <v>86</v>
      </c>
      <c r="C93" s="28" t="s">
        <v>249</v>
      </c>
      <c r="D93" s="29" t="s">
        <v>75</v>
      </c>
      <c r="E93" s="29" t="s">
        <v>76</v>
      </c>
    </row>
    <row r="94" spans="1:5" ht="28" x14ac:dyDescent="0.35">
      <c r="A94" s="45"/>
      <c r="B94" s="33" t="s">
        <v>250</v>
      </c>
      <c r="C94" s="34" t="s">
        <v>251</v>
      </c>
      <c r="D94" s="38" t="s">
        <v>72</v>
      </c>
      <c r="E94" s="38"/>
    </row>
    <row r="95" spans="1:5" x14ac:dyDescent="0.35">
      <c r="A95" s="25" t="s">
        <v>252</v>
      </c>
      <c r="B95" s="25" t="s">
        <v>70</v>
      </c>
      <c r="C95" s="26" t="s">
        <v>253</v>
      </c>
      <c r="D95" s="35" t="s">
        <v>72</v>
      </c>
      <c r="E95" s="35"/>
    </row>
    <row r="96" spans="1:5" x14ac:dyDescent="0.35">
      <c r="A96" s="27" t="s">
        <v>254</v>
      </c>
      <c r="B96" s="27" t="s">
        <v>70</v>
      </c>
      <c r="C96" s="28" t="s">
        <v>255</v>
      </c>
      <c r="D96" s="29" t="s">
        <v>72</v>
      </c>
      <c r="E96" s="29"/>
    </row>
    <row r="97" spans="1:5" x14ac:dyDescent="0.35">
      <c r="A97" s="25" t="s">
        <v>256</v>
      </c>
      <c r="B97" s="25" t="s">
        <v>70</v>
      </c>
      <c r="C97" s="26" t="s">
        <v>257</v>
      </c>
      <c r="D97" s="35" t="s">
        <v>72</v>
      </c>
      <c r="E97" s="35"/>
    </row>
    <row r="98" spans="1:5" x14ac:dyDescent="0.35">
      <c r="A98" s="27" t="s">
        <v>258</v>
      </c>
      <c r="B98" s="27" t="s">
        <v>70</v>
      </c>
      <c r="C98" s="28" t="s">
        <v>259</v>
      </c>
      <c r="D98" s="29" t="s">
        <v>260</v>
      </c>
      <c r="E98" s="29" t="s">
        <v>227</v>
      </c>
    </row>
    <row r="99" spans="1:5" x14ac:dyDescent="0.35">
      <c r="A99" s="25" t="s">
        <v>261</v>
      </c>
      <c r="B99" s="25" t="s">
        <v>70</v>
      </c>
      <c r="C99" s="26" t="s">
        <v>262</v>
      </c>
      <c r="D99" s="35" t="s">
        <v>72</v>
      </c>
      <c r="E99" s="35"/>
    </row>
    <row r="100" spans="1:5" x14ac:dyDescent="0.35">
      <c r="A100" s="27" t="s">
        <v>263</v>
      </c>
      <c r="B100" s="27" t="s">
        <v>70</v>
      </c>
      <c r="C100" s="28" t="s">
        <v>264</v>
      </c>
      <c r="D100" s="29" t="s">
        <v>75</v>
      </c>
      <c r="E100" s="29" t="s">
        <v>76</v>
      </c>
    </row>
    <row r="101" spans="1:5" x14ac:dyDescent="0.35">
      <c r="A101" s="25" t="s">
        <v>265</v>
      </c>
      <c r="B101" s="25" t="s">
        <v>70</v>
      </c>
      <c r="C101" s="26" t="s">
        <v>266</v>
      </c>
      <c r="D101" s="35" t="s">
        <v>72</v>
      </c>
      <c r="E101" s="35"/>
    </row>
    <row r="102" spans="1:5" ht="15" thickBot="1" x14ac:dyDescent="0.4">
      <c r="A102" s="27" t="s">
        <v>267</v>
      </c>
      <c r="B102" s="27" t="s">
        <v>70</v>
      </c>
      <c r="C102" s="28" t="s">
        <v>267</v>
      </c>
      <c r="D102" s="29" t="s">
        <v>75</v>
      </c>
      <c r="E102" s="29" t="s">
        <v>76</v>
      </c>
    </row>
    <row r="103" spans="1:5" ht="15" thickBot="1" x14ac:dyDescent="0.4">
      <c r="A103" s="25" t="s">
        <v>268</v>
      </c>
      <c r="B103" s="25" t="s">
        <v>70</v>
      </c>
      <c r="C103" s="26" t="s">
        <v>269</v>
      </c>
      <c r="D103" s="32" t="s">
        <v>75</v>
      </c>
      <c r="E103" s="32" t="s">
        <v>76</v>
      </c>
    </row>
    <row r="104" spans="1:5" x14ac:dyDescent="0.35">
      <c r="A104" s="45" t="s">
        <v>270</v>
      </c>
      <c r="B104" s="27" t="s">
        <v>88</v>
      </c>
      <c r="C104" s="28" t="s">
        <v>271</v>
      </c>
      <c r="D104" s="29" t="s">
        <v>184</v>
      </c>
      <c r="E104" s="29" t="s">
        <v>272</v>
      </c>
    </row>
    <row r="105" spans="1:5" x14ac:dyDescent="0.35">
      <c r="A105" s="45"/>
      <c r="B105" s="33"/>
      <c r="C105" s="34" t="s">
        <v>273</v>
      </c>
      <c r="D105" s="29" t="s">
        <v>75</v>
      </c>
      <c r="E105" s="29" t="s">
        <v>76</v>
      </c>
    </row>
    <row r="106" spans="1:5" x14ac:dyDescent="0.35">
      <c r="A106" s="45"/>
      <c r="B106" s="33"/>
      <c r="C106" s="34" t="s">
        <v>274</v>
      </c>
      <c r="D106" s="38" t="s">
        <v>72</v>
      </c>
      <c r="E106" s="38"/>
    </row>
    <row r="107" spans="1:5" x14ac:dyDescent="0.35">
      <c r="A107" s="45"/>
      <c r="B107" s="33"/>
      <c r="C107" s="34" t="s">
        <v>275</v>
      </c>
      <c r="D107" s="29" t="s">
        <v>135</v>
      </c>
      <c r="E107" s="29" t="s">
        <v>136</v>
      </c>
    </row>
    <row r="108" spans="1:5" x14ac:dyDescent="0.35">
      <c r="A108" s="25" t="s">
        <v>276</v>
      </c>
      <c r="B108" s="25" t="s">
        <v>70</v>
      </c>
      <c r="C108" s="26" t="s">
        <v>277</v>
      </c>
      <c r="D108" s="35" t="s">
        <v>72</v>
      </c>
      <c r="E108" s="35"/>
    </row>
    <row r="109" spans="1:5" x14ac:dyDescent="0.35">
      <c r="A109" s="27" t="s">
        <v>278</v>
      </c>
      <c r="B109" s="27" t="s">
        <v>70</v>
      </c>
      <c r="C109" s="28" t="s">
        <v>279</v>
      </c>
      <c r="D109" s="29" t="s">
        <v>72</v>
      </c>
      <c r="E109" s="29"/>
    </row>
    <row r="110" spans="1:5" x14ac:dyDescent="0.35">
      <c r="A110" s="25" t="s">
        <v>280</v>
      </c>
      <c r="B110" s="25" t="s">
        <v>70</v>
      </c>
      <c r="C110" s="26" t="s">
        <v>280</v>
      </c>
      <c r="D110" s="35" t="s">
        <v>72</v>
      </c>
      <c r="E110" s="35"/>
    </row>
    <row r="111" spans="1:5" x14ac:dyDescent="0.35">
      <c r="A111" s="27" t="s">
        <v>281</v>
      </c>
      <c r="B111" s="27" t="s">
        <v>70</v>
      </c>
      <c r="C111" s="28" t="s">
        <v>282</v>
      </c>
      <c r="D111" s="29" t="s">
        <v>72</v>
      </c>
      <c r="E111" s="29"/>
    </row>
    <row r="112" spans="1:5" x14ac:dyDescent="0.35">
      <c r="A112" s="25" t="s">
        <v>283</v>
      </c>
      <c r="B112" s="25" t="s">
        <v>70</v>
      </c>
      <c r="C112" s="26" t="s">
        <v>284</v>
      </c>
      <c r="D112" s="35" t="s">
        <v>72</v>
      </c>
      <c r="E112" s="35"/>
    </row>
    <row r="113" spans="1:5" x14ac:dyDescent="0.35">
      <c r="A113" s="27" t="s">
        <v>285</v>
      </c>
      <c r="B113" s="27" t="s">
        <v>70</v>
      </c>
      <c r="C113" s="28" t="s">
        <v>286</v>
      </c>
      <c r="D113" s="29" t="s">
        <v>72</v>
      </c>
      <c r="E113" s="29"/>
    </row>
    <row r="114" spans="1:5" x14ac:dyDescent="0.35">
      <c r="A114" s="25" t="s">
        <v>287</v>
      </c>
      <c r="B114" s="25" t="s">
        <v>70</v>
      </c>
      <c r="C114" s="26" t="s">
        <v>288</v>
      </c>
      <c r="D114" s="35" t="s">
        <v>72</v>
      </c>
      <c r="E114" s="35"/>
    </row>
    <row r="115" spans="1:5" x14ac:dyDescent="0.35">
      <c r="A115" s="27" t="s">
        <v>289</v>
      </c>
      <c r="B115" s="27" t="s">
        <v>70</v>
      </c>
      <c r="C115" s="28" t="s">
        <v>290</v>
      </c>
      <c r="D115" s="29" t="s">
        <v>75</v>
      </c>
      <c r="E115" s="29" t="s">
        <v>76</v>
      </c>
    </row>
    <row r="116" spans="1:5" x14ac:dyDescent="0.35">
      <c r="A116" s="25" t="s">
        <v>291</v>
      </c>
      <c r="B116" s="25" t="s">
        <v>70</v>
      </c>
      <c r="C116" s="26" t="s">
        <v>292</v>
      </c>
      <c r="D116" s="35" t="s">
        <v>72</v>
      </c>
      <c r="E116" s="35"/>
    </row>
    <row r="117" spans="1:5" ht="28.5" thickBot="1" x14ac:dyDescent="0.4">
      <c r="A117" s="27" t="s">
        <v>293</v>
      </c>
      <c r="B117" s="27" t="s">
        <v>70</v>
      </c>
      <c r="C117" s="28" t="s">
        <v>294</v>
      </c>
      <c r="D117" s="40" t="s">
        <v>72</v>
      </c>
      <c r="E117" s="40"/>
    </row>
    <row r="118" spans="1:5" ht="15" thickBot="1" x14ac:dyDescent="0.4">
      <c r="A118" s="25" t="s">
        <v>295</v>
      </c>
      <c r="B118" s="25" t="s">
        <v>70</v>
      </c>
      <c r="C118" s="26" t="s">
        <v>296</v>
      </c>
      <c r="D118" s="32" t="s">
        <v>75</v>
      </c>
      <c r="E118" s="32" t="s">
        <v>76</v>
      </c>
    </row>
    <row r="119" spans="1:5" x14ac:dyDescent="0.35">
      <c r="A119" s="27" t="s">
        <v>297</v>
      </c>
      <c r="B119" s="27" t="s">
        <v>70</v>
      </c>
      <c r="C119" s="28" t="s">
        <v>298</v>
      </c>
      <c r="D119" s="39" t="s">
        <v>72</v>
      </c>
      <c r="E119" s="39"/>
    </row>
    <row r="120" spans="1:5" x14ac:dyDescent="0.35">
      <c r="A120" s="25" t="s">
        <v>299</v>
      </c>
      <c r="B120" s="25" t="s">
        <v>70</v>
      </c>
      <c r="C120" s="26" t="s">
        <v>300</v>
      </c>
      <c r="D120" s="35" t="s">
        <v>72</v>
      </c>
      <c r="E120" s="35"/>
    </row>
    <row r="121" spans="1:5" ht="15" thickBot="1" x14ac:dyDescent="0.4">
      <c r="A121" s="27" t="s">
        <v>301</v>
      </c>
      <c r="B121" s="27" t="s">
        <v>70</v>
      </c>
      <c r="C121" s="28" t="s">
        <v>302</v>
      </c>
      <c r="D121" s="40" t="s">
        <v>72</v>
      </c>
      <c r="E121" s="40"/>
    </row>
    <row r="122" spans="1:5" ht="15" thickBot="1" x14ac:dyDescent="0.4">
      <c r="A122" s="25" t="s">
        <v>303</v>
      </c>
      <c r="B122" s="25" t="s">
        <v>70</v>
      </c>
      <c r="C122" s="26" t="s">
        <v>304</v>
      </c>
      <c r="D122" s="32" t="s">
        <v>305</v>
      </c>
      <c r="E122" s="32" t="s">
        <v>306</v>
      </c>
    </row>
    <row r="123" spans="1:5" ht="15" thickBot="1" x14ac:dyDescent="0.4">
      <c r="A123" s="27" t="s">
        <v>307</v>
      </c>
      <c r="B123" s="27" t="s">
        <v>70</v>
      </c>
      <c r="C123" s="28" t="s">
        <v>308</v>
      </c>
      <c r="D123" s="37" t="s">
        <v>72</v>
      </c>
      <c r="E123" s="37"/>
    </row>
    <row r="124" spans="1:5" ht="15" thickBot="1" x14ac:dyDescent="0.4">
      <c r="A124" s="25" t="s">
        <v>309</v>
      </c>
      <c r="B124" s="25" t="s">
        <v>70</v>
      </c>
      <c r="C124" s="26" t="s">
        <v>310</v>
      </c>
      <c r="D124" s="32" t="s">
        <v>75</v>
      </c>
      <c r="E124" s="32" t="s">
        <v>76</v>
      </c>
    </row>
    <row r="125" spans="1:5" ht="15" thickBot="1" x14ac:dyDescent="0.4">
      <c r="A125" s="27" t="s">
        <v>311</v>
      </c>
      <c r="B125" s="27" t="s">
        <v>70</v>
      </c>
      <c r="C125" s="28" t="s">
        <v>312</v>
      </c>
      <c r="D125" s="29" t="s">
        <v>75</v>
      </c>
      <c r="E125" s="29" t="s">
        <v>76</v>
      </c>
    </row>
    <row r="126" spans="1:5" ht="15" thickBot="1" x14ac:dyDescent="0.4">
      <c r="A126" s="25" t="s">
        <v>313</v>
      </c>
      <c r="B126" s="25" t="s">
        <v>70</v>
      </c>
      <c r="C126" s="26" t="s">
        <v>314</v>
      </c>
      <c r="D126" s="32" t="s">
        <v>260</v>
      </c>
      <c r="E126" s="32" t="s">
        <v>109</v>
      </c>
    </row>
    <row r="127" spans="1:5" x14ac:dyDescent="0.35">
      <c r="A127" s="27" t="s">
        <v>315</v>
      </c>
      <c r="B127" s="27" t="s">
        <v>70</v>
      </c>
      <c r="C127" s="28" t="s">
        <v>316</v>
      </c>
      <c r="D127" s="29" t="s">
        <v>75</v>
      </c>
      <c r="E127" s="29" t="s">
        <v>76</v>
      </c>
    </row>
    <row r="128" spans="1:5" x14ac:dyDescent="0.35">
      <c r="A128" s="25" t="s">
        <v>317</v>
      </c>
      <c r="B128" s="25" t="s">
        <v>70</v>
      </c>
      <c r="C128" s="26" t="s">
        <v>318</v>
      </c>
      <c r="D128" s="35" t="s">
        <v>72</v>
      </c>
      <c r="E128" s="35"/>
    </row>
    <row r="129" spans="1:5" ht="15" thickBot="1" x14ac:dyDescent="0.4">
      <c r="A129" s="27" t="s">
        <v>319</v>
      </c>
      <c r="B129" s="27" t="s">
        <v>70</v>
      </c>
      <c r="C129" s="28" t="s">
        <v>320</v>
      </c>
      <c r="D129" s="40" t="s">
        <v>72</v>
      </c>
      <c r="E129" s="40"/>
    </row>
    <row r="130" spans="1:5" ht="15" thickBot="1" x14ac:dyDescent="0.4">
      <c r="A130" s="25" t="s">
        <v>321</v>
      </c>
      <c r="B130" s="25" t="s">
        <v>70</v>
      </c>
      <c r="C130" s="26" t="s">
        <v>322</v>
      </c>
      <c r="D130" s="32" t="s">
        <v>260</v>
      </c>
      <c r="E130" s="32" t="s">
        <v>323</v>
      </c>
    </row>
    <row r="131" spans="1:5" x14ac:dyDescent="0.35">
      <c r="A131" s="27" t="s">
        <v>324</v>
      </c>
      <c r="B131" s="27" t="s">
        <v>70</v>
      </c>
      <c r="C131" s="28" t="s">
        <v>325</v>
      </c>
      <c r="D131" s="39" t="s">
        <v>72</v>
      </c>
      <c r="E131" s="39"/>
    </row>
    <row r="132" spans="1:5" x14ac:dyDescent="0.35">
      <c r="A132" s="25" t="s">
        <v>326</v>
      </c>
      <c r="B132" s="25" t="s">
        <v>70</v>
      </c>
      <c r="C132" s="26" t="s">
        <v>327</v>
      </c>
      <c r="D132" s="35" t="s">
        <v>72</v>
      </c>
      <c r="E132" s="35"/>
    </row>
    <row r="133" spans="1:5" x14ac:dyDescent="0.35">
      <c r="A133" s="27" t="s">
        <v>328</v>
      </c>
      <c r="B133" s="27" t="s">
        <v>70</v>
      </c>
      <c r="C133" s="28" t="s">
        <v>329</v>
      </c>
      <c r="D133" s="29" t="s">
        <v>72</v>
      </c>
      <c r="E133" s="29"/>
    </row>
    <row r="134" spans="1:5" x14ac:dyDescent="0.35">
      <c r="A134" s="25" t="s">
        <v>330</v>
      </c>
      <c r="B134" s="25" t="s">
        <v>70</v>
      </c>
      <c r="C134" s="26" t="s">
        <v>331</v>
      </c>
      <c r="D134" s="35" t="s">
        <v>72</v>
      </c>
      <c r="E134" s="35"/>
    </row>
    <row r="135" spans="1:5" x14ac:dyDescent="0.35">
      <c r="A135" s="27" t="s">
        <v>332</v>
      </c>
      <c r="B135" s="27" t="s">
        <v>70</v>
      </c>
      <c r="C135" s="28" t="s">
        <v>333</v>
      </c>
      <c r="D135" s="29" t="s">
        <v>75</v>
      </c>
      <c r="E135" s="29" t="s">
        <v>76</v>
      </c>
    </row>
    <row r="136" spans="1:5" x14ac:dyDescent="0.35">
      <c r="A136" s="25" t="s">
        <v>334</v>
      </c>
      <c r="B136" s="25" t="s">
        <v>70</v>
      </c>
      <c r="C136" s="26" t="s">
        <v>335</v>
      </c>
      <c r="D136" s="35" t="s">
        <v>72</v>
      </c>
      <c r="E136" s="35"/>
    </row>
    <row r="137" spans="1:5" x14ac:dyDescent="0.35">
      <c r="A137" s="27" t="s">
        <v>336</v>
      </c>
      <c r="B137" s="27" t="s">
        <v>70</v>
      </c>
      <c r="C137" s="28" t="s">
        <v>337</v>
      </c>
      <c r="D137" s="29" t="s">
        <v>72</v>
      </c>
      <c r="E137" s="29"/>
    </row>
    <row r="138" spans="1:5" x14ac:dyDescent="0.35">
      <c r="A138" s="25" t="s">
        <v>338</v>
      </c>
      <c r="B138" s="25" t="s">
        <v>70</v>
      </c>
      <c r="C138" s="26" t="s">
        <v>339</v>
      </c>
      <c r="D138" s="35" t="s">
        <v>72</v>
      </c>
      <c r="E138" s="35"/>
    </row>
    <row r="139" spans="1:5" ht="15" thickBot="1" x14ac:dyDescent="0.4">
      <c r="A139" s="27" t="s">
        <v>340</v>
      </c>
      <c r="B139" s="27" t="s">
        <v>70</v>
      </c>
      <c r="C139" s="28" t="s">
        <v>341</v>
      </c>
      <c r="D139" s="29" t="s">
        <v>75</v>
      </c>
      <c r="E139" s="29" t="s">
        <v>76</v>
      </c>
    </row>
    <row r="140" spans="1:5" ht="15" thickBot="1" x14ac:dyDescent="0.4">
      <c r="A140" s="25" t="s">
        <v>342</v>
      </c>
      <c r="B140" s="25" t="s">
        <v>70</v>
      </c>
      <c r="C140" s="26" t="s">
        <v>343</v>
      </c>
      <c r="D140" s="32" t="s">
        <v>75</v>
      </c>
      <c r="E140" s="32" t="s">
        <v>76</v>
      </c>
    </row>
    <row r="141" spans="1:5" x14ac:dyDescent="0.35">
      <c r="A141" s="27" t="s">
        <v>344</v>
      </c>
      <c r="B141" s="27" t="s">
        <v>70</v>
      </c>
      <c r="C141" s="28" t="s">
        <v>345</v>
      </c>
      <c r="D141" s="39" t="s">
        <v>72</v>
      </c>
      <c r="E141" s="39"/>
    </row>
    <row r="142" spans="1:5" x14ac:dyDescent="0.35">
      <c r="A142" s="25" t="s">
        <v>346</v>
      </c>
      <c r="B142" s="25" t="s">
        <v>70</v>
      </c>
      <c r="C142" s="26" t="s">
        <v>347</v>
      </c>
      <c r="D142" s="35" t="s">
        <v>72</v>
      </c>
      <c r="E142" s="35"/>
    </row>
    <row r="143" spans="1:5" ht="15" thickBot="1" x14ac:dyDescent="0.4">
      <c r="A143" s="27" t="s">
        <v>348</v>
      </c>
      <c r="B143" s="27" t="s">
        <v>70</v>
      </c>
      <c r="C143" s="28" t="s">
        <v>349</v>
      </c>
      <c r="D143" s="40" t="s">
        <v>72</v>
      </c>
      <c r="E143" s="40"/>
    </row>
    <row r="144" spans="1:5" ht="15" thickBot="1" x14ac:dyDescent="0.4">
      <c r="A144" s="25" t="s">
        <v>350</v>
      </c>
      <c r="B144" s="25" t="s">
        <v>70</v>
      </c>
      <c r="C144" s="26" t="s">
        <v>351</v>
      </c>
      <c r="D144" s="32" t="s">
        <v>75</v>
      </c>
      <c r="E144" s="32" t="s">
        <v>76</v>
      </c>
    </row>
    <row r="145" spans="1:5" ht="15" thickBot="1" x14ac:dyDescent="0.4">
      <c r="A145" s="27" t="s">
        <v>352</v>
      </c>
      <c r="B145" s="27" t="s">
        <v>70</v>
      </c>
      <c r="C145" s="28" t="s">
        <v>353</v>
      </c>
      <c r="D145" s="29" t="s">
        <v>75</v>
      </c>
      <c r="E145" s="29" t="s">
        <v>76</v>
      </c>
    </row>
    <row r="146" spans="1:5" ht="15" thickBot="1" x14ac:dyDescent="0.4">
      <c r="A146" s="25" t="s">
        <v>354</v>
      </c>
      <c r="B146" s="25" t="s">
        <v>70</v>
      </c>
      <c r="C146" s="26" t="s">
        <v>354</v>
      </c>
      <c r="D146" s="32" t="s">
        <v>75</v>
      </c>
      <c r="E146" s="32" t="s">
        <v>76</v>
      </c>
    </row>
    <row r="147" spans="1:5" ht="28.5" thickBot="1" x14ac:dyDescent="0.4">
      <c r="A147" s="27" t="s">
        <v>355</v>
      </c>
      <c r="B147" s="27" t="s">
        <v>70</v>
      </c>
      <c r="C147" s="28" t="s">
        <v>356</v>
      </c>
      <c r="D147" s="37" t="s">
        <v>72</v>
      </c>
      <c r="E147" s="37"/>
    </row>
    <row r="148" spans="1:5" ht="15" thickBot="1" x14ac:dyDescent="0.4">
      <c r="A148" s="25" t="s">
        <v>357</v>
      </c>
      <c r="B148" s="25" t="s">
        <v>70</v>
      </c>
      <c r="C148" s="26" t="s">
        <v>358</v>
      </c>
      <c r="D148" s="32" t="s">
        <v>75</v>
      </c>
      <c r="E148" s="32" t="s">
        <v>76</v>
      </c>
    </row>
    <row r="149" spans="1:5" x14ac:dyDescent="0.35">
      <c r="A149" s="27" t="s">
        <v>359</v>
      </c>
      <c r="B149" s="27" t="s">
        <v>70</v>
      </c>
      <c r="C149" s="28" t="s">
        <v>360</v>
      </c>
      <c r="D149" s="39" t="s">
        <v>72</v>
      </c>
      <c r="E149" s="39"/>
    </row>
    <row r="150" spans="1:5" x14ac:dyDescent="0.35">
      <c r="A150" s="25" t="s">
        <v>361</v>
      </c>
      <c r="B150" s="25" t="s">
        <v>70</v>
      </c>
      <c r="C150" s="26" t="s">
        <v>362</v>
      </c>
      <c r="D150" s="35" t="s">
        <v>72</v>
      </c>
      <c r="E150" s="35"/>
    </row>
    <row r="151" spans="1:5" x14ac:dyDescent="0.35">
      <c r="A151" s="27" t="s">
        <v>363</v>
      </c>
      <c r="B151" s="27" t="s">
        <v>70</v>
      </c>
      <c r="C151" s="28" t="s">
        <v>364</v>
      </c>
      <c r="D151" s="29" t="s">
        <v>72</v>
      </c>
      <c r="E151" s="29"/>
    </row>
    <row r="152" spans="1:5" x14ac:dyDescent="0.35">
      <c r="A152" s="25" t="s">
        <v>365</v>
      </c>
      <c r="B152" s="25" t="s">
        <v>70</v>
      </c>
      <c r="C152" s="26" t="s">
        <v>366</v>
      </c>
      <c r="D152" s="35" t="s">
        <v>72</v>
      </c>
      <c r="E152" s="35"/>
    </row>
    <row r="153" spans="1:5" ht="15" thickBot="1" x14ac:dyDescent="0.4">
      <c r="A153" s="27" t="s">
        <v>367</v>
      </c>
      <c r="B153" s="27" t="s">
        <v>70</v>
      </c>
      <c r="C153" s="28" t="s">
        <v>368</v>
      </c>
      <c r="D153" s="40" t="s">
        <v>72</v>
      </c>
      <c r="E153" s="40"/>
    </row>
    <row r="154" spans="1:5" ht="15" thickBot="1" x14ac:dyDescent="0.4">
      <c r="A154" s="25" t="s">
        <v>369</v>
      </c>
      <c r="B154" s="25" t="s">
        <v>70</v>
      </c>
      <c r="C154" s="26" t="s">
        <v>370</v>
      </c>
      <c r="D154" s="32" t="s">
        <v>75</v>
      </c>
      <c r="E154" s="32" t="s">
        <v>76</v>
      </c>
    </row>
    <row r="155" spans="1:5" x14ac:dyDescent="0.35">
      <c r="A155" s="27" t="s">
        <v>371</v>
      </c>
      <c r="B155" s="27" t="s">
        <v>70</v>
      </c>
      <c r="C155" s="28" t="s">
        <v>372</v>
      </c>
      <c r="D155" s="39" t="s">
        <v>72</v>
      </c>
      <c r="E155" s="39"/>
    </row>
    <row r="156" spans="1:5" x14ac:dyDescent="0.35">
      <c r="A156" s="25" t="s">
        <v>373</v>
      </c>
      <c r="B156" s="25" t="s">
        <v>70</v>
      </c>
      <c r="C156" s="26" t="s">
        <v>374</v>
      </c>
      <c r="D156" s="35" t="s">
        <v>72</v>
      </c>
      <c r="E156" s="35"/>
    </row>
    <row r="157" spans="1:5" ht="15" thickBot="1" x14ac:dyDescent="0.4">
      <c r="A157" s="27" t="s">
        <v>375</v>
      </c>
      <c r="B157" s="27" t="s">
        <v>70</v>
      </c>
      <c r="C157" s="28" t="s">
        <v>376</v>
      </c>
      <c r="D157" s="40" t="s">
        <v>72</v>
      </c>
      <c r="E157" s="40"/>
    </row>
    <row r="158" spans="1:5" ht="15" thickBot="1" x14ac:dyDescent="0.4">
      <c r="A158" s="25" t="s">
        <v>377</v>
      </c>
      <c r="B158" s="25" t="s">
        <v>70</v>
      </c>
      <c r="C158" s="26" t="s">
        <v>378</v>
      </c>
      <c r="D158" s="32" t="s">
        <v>76</v>
      </c>
      <c r="E158" s="32" t="s">
        <v>379</v>
      </c>
    </row>
    <row r="159" spans="1:5" x14ac:dyDescent="0.35">
      <c r="A159" s="45" t="s">
        <v>380</v>
      </c>
      <c r="B159" s="27" t="s">
        <v>86</v>
      </c>
      <c r="C159" s="28" t="s">
        <v>381</v>
      </c>
      <c r="D159" s="29" t="s">
        <v>91</v>
      </c>
      <c r="E159" s="29" t="s">
        <v>76</v>
      </c>
    </row>
    <row r="160" spans="1:5" x14ac:dyDescent="0.35">
      <c r="A160" s="45"/>
      <c r="B160" s="33" t="s">
        <v>382</v>
      </c>
      <c r="C160" s="34" t="s">
        <v>383</v>
      </c>
      <c r="D160" s="38" t="s">
        <v>72</v>
      </c>
      <c r="E160" s="38"/>
    </row>
    <row r="161" spans="1:5" x14ac:dyDescent="0.35">
      <c r="A161" s="45"/>
      <c r="B161" s="33" t="s">
        <v>384</v>
      </c>
      <c r="C161" s="34" t="s">
        <v>385</v>
      </c>
      <c r="D161" s="29" t="s">
        <v>135</v>
      </c>
      <c r="E161" s="29" t="s">
        <v>136</v>
      </c>
    </row>
    <row r="162" spans="1:5" x14ac:dyDescent="0.35">
      <c r="A162" s="25" t="s">
        <v>386</v>
      </c>
      <c r="B162" s="25" t="s">
        <v>70</v>
      </c>
      <c r="C162" s="26" t="s">
        <v>387</v>
      </c>
      <c r="D162" s="35" t="s">
        <v>72</v>
      </c>
      <c r="E162" s="35"/>
    </row>
    <row r="163" spans="1:5" ht="15" thickBot="1" x14ac:dyDescent="0.4">
      <c r="A163" s="27" t="s">
        <v>388</v>
      </c>
      <c r="B163" s="27" t="s">
        <v>70</v>
      </c>
      <c r="C163" s="28" t="s">
        <v>389</v>
      </c>
      <c r="D163" s="29" t="s">
        <v>75</v>
      </c>
      <c r="E163" s="29" t="s">
        <v>76</v>
      </c>
    </row>
    <row r="164" spans="1:5" ht="15" thickBot="1" x14ac:dyDescent="0.4">
      <c r="A164" s="25" t="s">
        <v>390</v>
      </c>
      <c r="B164" s="25" t="s">
        <v>70</v>
      </c>
      <c r="C164" s="26" t="s">
        <v>390</v>
      </c>
      <c r="D164" s="32" t="s">
        <v>75</v>
      </c>
      <c r="E164" s="32" t="s">
        <v>76</v>
      </c>
    </row>
    <row r="165" spans="1:5" ht="15" thickBot="1" x14ac:dyDescent="0.4">
      <c r="A165" s="27" t="s">
        <v>391</v>
      </c>
      <c r="B165" s="27" t="s">
        <v>70</v>
      </c>
      <c r="C165" s="28" t="s">
        <v>392</v>
      </c>
      <c r="D165" s="37" t="s">
        <v>72</v>
      </c>
      <c r="E165" s="37"/>
    </row>
    <row r="166" spans="1:5" ht="15" thickBot="1" x14ac:dyDescent="0.4">
      <c r="A166" s="25" t="s">
        <v>393</v>
      </c>
      <c r="B166" s="25" t="s">
        <v>70</v>
      </c>
      <c r="C166" s="26" t="s">
        <v>394</v>
      </c>
      <c r="D166" s="32" t="s">
        <v>75</v>
      </c>
      <c r="E166" s="32" t="s">
        <v>76</v>
      </c>
    </row>
    <row r="167" spans="1:5" ht="15" thickBot="1" x14ac:dyDescent="0.4">
      <c r="A167" s="27" t="s">
        <v>395</v>
      </c>
      <c r="B167" s="27" t="s">
        <v>70</v>
      </c>
      <c r="C167" s="28" t="s">
        <v>396</v>
      </c>
      <c r="D167" s="37" t="s">
        <v>72</v>
      </c>
      <c r="E167" s="37"/>
    </row>
    <row r="168" spans="1:5" ht="15" thickBot="1" x14ac:dyDescent="0.4">
      <c r="A168" s="25" t="s">
        <v>397</v>
      </c>
      <c r="B168" s="25" t="s">
        <v>70</v>
      </c>
      <c r="C168" s="26" t="s">
        <v>398</v>
      </c>
      <c r="D168" s="32" t="s">
        <v>399</v>
      </c>
      <c r="E168" s="32" t="s">
        <v>400</v>
      </c>
    </row>
    <row r="169" spans="1:5" x14ac:dyDescent="0.35">
      <c r="A169" s="27" t="s">
        <v>401</v>
      </c>
      <c r="B169" s="27" t="s">
        <v>70</v>
      </c>
      <c r="C169" s="28" t="s">
        <v>402</v>
      </c>
      <c r="D169" s="39" t="s">
        <v>72</v>
      </c>
      <c r="E169" s="39"/>
    </row>
    <row r="170" spans="1:5" x14ac:dyDescent="0.35">
      <c r="A170" s="25" t="s">
        <v>403</v>
      </c>
      <c r="B170" s="25" t="s">
        <v>70</v>
      </c>
      <c r="C170" s="26" t="s">
        <v>404</v>
      </c>
      <c r="D170" s="35" t="s">
        <v>72</v>
      </c>
      <c r="E170" s="35"/>
    </row>
    <row r="171" spans="1:5" x14ac:dyDescent="0.35">
      <c r="A171" s="27" t="s">
        <v>405</v>
      </c>
      <c r="B171" s="27" t="s">
        <v>70</v>
      </c>
      <c r="C171" s="28" t="s">
        <v>406</v>
      </c>
      <c r="D171" s="29" t="s">
        <v>240</v>
      </c>
      <c r="E171" s="29" t="s">
        <v>91</v>
      </c>
    </row>
    <row r="172" spans="1:5" x14ac:dyDescent="0.35">
      <c r="A172" s="25" t="s">
        <v>407</v>
      </c>
      <c r="B172" s="25" t="s">
        <v>70</v>
      </c>
      <c r="C172" s="26" t="s">
        <v>408</v>
      </c>
      <c r="D172" s="35" t="s">
        <v>72</v>
      </c>
      <c r="E172" s="35"/>
    </row>
    <row r="173" spans="1:5" ht="15" thickBot="1" x14ac:dyDescent="0.4">
      <c r="A173" s="27" t="s">
        <v>409</v>
      </c>
      <c r="B173" s="27" t="s">
        <v>70</v>
      </c>
      <c r="C173" s="28" t="s">
        <v>410</v>
      </c>
      <c r="D173" s="40" t="s">
        <v>72</v>
      </c>
      <c r="E173" s="40"/>
    </row>
    <row r="174" spans="1:5" ht="15" thickBot="1" x14ac:dyDescent="0.4">
      <c r="A174" s="44" t="s">
        <v>411</v>
      </c>
      <c r="B174" s="25" t="s">
        <v>86</v>
      </c>
      <c r="C174" s="26" t="s">
        <v>412</v>
      </c>
      <c r="D174" s="32" t="s">
        <v>75</v>
      </c>
      <c r="E174" s="32" t="s">
        <v>76</v>
      </c>
    </row>
    <row r="175" spans="1:5" ht="15" thickBot="1" x14ac:dyDescent="0.4">
      <c r="A175" s="44"/>
      <c r="B175" s="30" t="s">
        <v>181</v>
      </c>
      <c r="C175" s="31" t="s">
        <v>413</v>
      </c>
      <c r="D175" s="32" t="s">
        <v>72</v>
      </c>
      <c r="E175" s="32"/>
    </row>
    <row r="176" spans="1:5" x14ac:dyDescent="0.35">
      <c r="A176" s="27" t="s">
        <v>414</v>
      </c>
      <c r="B176" s="27" t="s">
        <v>70</v>
      </c>
      <c r="C176" s="28" t="s">
        <v>415</v>
      </c>
      <c r="D176" s="29" t="s">
        <v>90</v>
      </c>
      <c r="E176" s="29" t="s">
        <v>91</v>
      </c>
    </row>
    <row r="177" spans="1:5" x14ac:dyDescent="0.35">
      <c r="A177" s="25" t="s">
        <v>416</v>
      </c>
      <c r="B177" s="25" t="s">
        <v>70</v>
      </c>
      <c r="C177" s="26" t="s">
        <v>417</v>
      </c>
      <c r="D177" s="35" t="s">
        <v>72</v>
      </c>
      <c r="E177" s="35"/>
    </row>
    <row r="178" spans="1:5" x14ac:dyDescent="0.35">
      <c r="A178" s="27" t="s">
        <v>418</v>
      </c>
      <c r="B178" s="27" t="s">
        <v>70</v>
      </c>
      <c r="C178" s="28" t="s">
        <v>419</v>
      </c>
      <c r="D178" s="29" t="s">
        <v>72</v>
      </c>
      <c r="E178" s="29"/>
    </row>
    <row r="179" spans="1:5" x14ac:dyDescent="0.35">
      <c r="A179" s="25" t="s">
        <v>420</v>
      </c>
      <c r="B179" s="25" t="s">
        <v>70</v>
      </c>
      <c r="C179" s="26" t="s">
        <v>421</v>
      </c>
      <c r="D179" s="35" t="s">
        <v>72</v>
      </c>
      <c r="E179" s="35"/>
    </row>
    <row r="180" spans="1:5" x14ac:dyDescent="0.35">
      <c r="A180" s="27" t="s">
        <v>422</v>
      </c>
      <c r="B180" s="27" t="s">
        <v>70</v>
      </c>
      <c r="C180" s="28" t="s">
        <v>423</v>
      </c>
      <c r="D180" s="29" t="s">
        <v>72</v>
      </c>
      <c r="E180" s="29"/>
    </row>
    <row r="181" spans="1:5" x14ac:dyDescent="0.35">
      <c r="A181" s="25" t="s">
        <v>424</v>
      </c>
      <c r="B181" s="25" t="s">
        <v>70</v>
      </c>
      <c r="C181" s="26" t="s">
        <v>318</v>
      </c>
      <c r="D181" s="35" t="s">
        <v>72</v>
      </c>
      <c r="E181" s="35"/>
    </row>
    <row r="182" spans="1:5" ht="15" thickBot="1" x14ac:dyDescent="0.4">
      <c r="A182" s="27" t="s">
        <v>425</v>
      </c>
      <c r="B182" s="27" t="s">
        <v>70</v>
      </c>
      <c r="C182" s="28" t="s">
        <v>426</v>
      </c>
      <c r="D182" s="40" t="s">
        <v>72</v>
      </c>
      <c r="E182" s="40"/>
    </row>
    <row r="183" spans="1:5" ht="15" thickBot="1" x14ac:dyDescent="0.4">
      <c r="A183" s="25" t="s">
        <v>427</v>
      </c>
      <c r="B183" s="25" t="s">
        <v>70</v>
      </c>
      <c r="C183" s="26" t="s">
        <v>428</v>
      </c>
      <c r="D183" s="32" t="s">
        <v>75</v>
      </c>
      <c r="E183" s="32" t="s">
        <v>76</v>
      </c>
    </row>
    <row r="184" spans="1:5" ht="15" thickBot="1" x14ac:dyDescent="0.4">
      <c r="A184" s="27" t="s">
        <v>429</v>
      </c>
      <c r="B184" s="27" t="s">
        <v>70</v>
      </c>
      <c r="C184" s="28" t="s">
        <v>430</v>
      </c>
      <c r="D184" s="37" t="s">
        <v>72</v>
      </c>
      <c r="E184" s="37"/>
    </row>
    <row r="185" spans="1:5" ht="15" thickBot="1" x14ac:dyDescent="0.4">
      <c r="A185" s="25" t="s">
        <v>431</v>
      </c>
      <c r="B185" s="25" t="s">
        <v>70</v>
      </c>
      <c r="C185" s="26" t="s">
        <v>432</v>
      </c>
      <c r="D185" s="32" t="s">
        <v>399</v>
      </c>
      <c r="E185" s="32" t="s">
        <v>433</v>
      </c>
    </row>
    <row r="186" spans="1:5" x14ac:dyDescent="0.35">
      <c r="A186" s="27" t="s">
        <v>434</v>
      </c>
      <c r="B186" s="27" t="s">
        <v>70</v>
      </c>
      <c r="C186" s="28" t="s">
        <v>435</v>
      </c>
      <c r="D186" s="39" t="s">
        <v>72</v>
      </c>
      <c r="E186" s="39"/>
    </row>
    <row r="187" spans="1:5" x14ac:dyDescent="0.35">
      <c r="A187" s="25" t="s">
        <v>436</v>
      </c>
      <c r="B187" s="25" t="s">
        <v>70</v>
      </c>
      <c r="C187" s="26" t="s">
        <v>436</v>
      </c>
      <c r="D187" s="35" t="s">
        <v>72</v>
      </c>
      <c r="E187" s="35"/>
    </row>
    <row r="188" spans="1:5" ht="15" thickBot="1" x14ac:dyDescent="0.4">
      <c r="A188" s="27" t="s">
        <v>437</v>
      </c>
      <c r="B188" s="27" t="s">
        <v>70</v>
      </c>
      <c r="C188" s="28" t="s">
        <v>438</v>
      </c>
      <c r="D188" s="40" t="s">
        <v>72</v>
      </c>
      <c r="E188" s="40"/>
    </row>
    <row r="189" spans="1:5" ht="15" thickBot="1" x14ac:dyDescent="0.4">
      <c r="A189" s="25" t="s">
        <v>439</v>
      </c>
      <c r="B189" s="25" t="s">
        <v>70</v>
      </c>
      <c r="C189" s="26" t="s">
        <v>440</v>
      </c>
      <c r="D189" s="32" t="s">
        <v>96</v>
      </c>
      <c r="E189" s="32" t="s">
        <v>135</v>
      </c>
    </row>
    <row r="190" spans="1:5" x14ac:dyDescent="0.35">
      <c r="A190" s="27" t="s">
        <v>441</v>
      </c>
      <c r="B190" s="27" t="s">
        <v>70</v>
      </c>
      <c r="C190" s="28" t="s">
        <v>442</v>
      </c>
      <c r="D190" s="39" t="s">
        <v>72</v>
      </c>
      <c r="E190" s="39"/>
    </row>
    <row r="191" spans="1:5" x14ac:dyDescent="0.35">
      <c r="A191" s="25" t="s">
        <v>443</v>
      </c>
      <c r="B191" s="25" t="s">
        <v>70</v>
      </c>
      <c r="C191" s="26" t="s">
        <v>444</v>
      </c>
      <c r="D191" s="35" t="s">
        <v>72</v>
      </c>
      <c r="E191" s="35"/>
    </row>
    <row r="192" spans="1:5" ht="15" thickBot="1" x14ac:dyDescent="0.4">
      <c r="A192" s="27" t="s">
        <v>445</v>
      </c>
      <c r="B192" s="27" t="s">
        <v>70</v>
      </c>
      <c r="C192" s="28" t="s">
        <v>446</v>
      </c>
      <c r="D192" s="40" t="s">
        <v>72</v>
      </c>
      <c r="E192" s="40"/>
    </row>
    <row r="193" spans="1:5" ht="15" thickBot="1" x14ac:dyDescent="0.4">
      <c r="A193" s="25" t="s">
        <v>447</v>
      </c>
      <c r="B193" s="25" t="s">
        <v>70</v>
      </c>
      <c r="C193" s="26" t="s">
        <v>448</v>
      </c>
      <c r="D193" s="32" t="s">
        <v>75</v>
      </c>
      <c r="E193" s="32" t="s">
        <v>76</v>
      </c>
    </row>
    <row r="194" spans="1:5" x14ac:dyDescent="0.35">
      <c r="A194" s="27" t="s">
        <v>449</v>
      </c>
      <c r="B194" s="27" t="s">
        <v>70</v>
      </c>
      <c r="C194" s="28" t="s">
        <v>450</v>
      </c>
      <c r="D194" s="29" t="s">
        <v>75</v>
      </c>
      <c r="E194" s="29" t="s">
        <v>76</v>
      </c>
    </row>
    <row r="195" spans="1:5" x14ac:dyDescent="0.35">
      <c r="A195" s="25" t="s">
        <v>451</v>
      </c>
      <c r="B195" s="25" t="s">
        <v>70</v>
      </c>
      <c r="C195" s="26" t="s">
        <v>452</v>
      </c>
      <c r="D195" s="35" t="s">
        <v>72</v>
      </c>
      <c r="E195" s="35"/>
    </row>
    <row r="196" spans="1:5" x14ac:dyDescent="0.35">
      <c r="A196" s="27" t="s">
        <v>453</v>
      </c>
      <c r="B196" s="27" t="s">
        <v>70</v>
      </c>
      <c r="C196" s="28" t="s">
        <v>454</v>
      </c>
      <c r="D196" s="29" t="s">
        <v>72</v>
      </c>
      <c r="E196" s="29"/>
    </row>
    <row r="197" spans="1:5" x14ac:dyDescent="0.35">
      <c r="A197" s="25" t="s">
        <v>455</v>
      </c>
      <c r="B197" s="25" t="s">
        <v>70</v>
      </c>
      <c r="C197" s="26" t="s">
        <v>456</v>
      </c>
      <c r="D197" s="35" t="s">
        <v>72</v>
      </c>
      <c r="E197" s="35"/>
    </row>
    <row r="198" spans="1:5" x14ac:dyDescent="0.35">
      <c r="A198" s="27" t="s">
        <v>457</v>
      </c>
      <c r="B198" s="27" t="s">
        <v>70</v>
      </c>
      <c r="C198" s="28" t="s">
        <v>458</v>
      </c>
      <c r="D198" s="29" t="s">
        <v>72</v>
      </c>
      <c r="E198" s="29"/>
    </row>
    <row r="199" spans="1:5" x14ac:dyDescent="0.35">
      <c r="A199" s="25" t="s">
        <v>459</v>
      </c>
      <c r="B199" s="25" t="s">
        <v>70</v>
      </c>
      <c r="C199" s="26" t="s">
        <v>460</v>
      </c>
      <c r="D199" s="35" t="s">
        <v>72</v>
      </c>
      <c r="E199" s="35"/>
    </row>
    <row r="200" spans="1:5" ht="15" thickBot="1" x14ac:dyDescent="0.4">
      <c r="A200" s="27" t="s">
        <v>461</v>
      </c>
      <c r="B200" s="27" t="s">
        <v>70</v>
      </c>
      <c r="C200" s="28" t="s">
        <v>462</v>
      </c>
      <c r="D200" s="29" t="s">
        <v>75</v>
      </c>
      <c r="E200" s="29" t="s">
        <v>76</v>
      </c>
    </row>
    <row r="201" spans="1:5" ht="15" thickBot="1" x14ac:dyDescent="0.4">
      <c r="A201" s="25" t="s">
        <v>463</v>
      </c>
      <c r="B201" s="25" t="s">
        <v>70</v>
      </c>
      <c r="C201" s="26" t="s">
        <v>464</v>
      </c>
      <c r="D201" s="32" t="s">
        <v>75</v>
      </c>
      <c r="E201" s="32" t="s">
        <v>76</v>
      </c>
    </row>
    <row r="202" spans="1:5" x14ac:dyDescent="0.35">
      <c r="A202" s="27" t="s">
        <v>465</v>
      </c>
      <c r="B202" s="27" t="s">
        <v>70</v>
      </c>
      <c r="C202" s="28" t="s">
        <v>466</v>
      </c>
      <c r="D202" s="39" t="s">
        <v>72</v>
      </c>
      <c r="E202" s="39"/>
    </row>
    <row r="203" spans="1:5" x14ac:dyDescent="0.35">
      <c r="A203" s="25" t="s">
        <v>467</v>
      </c>
      <c r="B203" s="25" t="s">
        <v>70</v>
      </c>
      <c r="C203" s="26" t="s">
        <v>468</v>
      </c>
      <c r="D203" s="35" t="s">
        <v>72</v>
      </c>
      <c r="E203" s="35"/>
    </row>
    <row r="204" spans="1:5" x14ac:dyDescent="0.35">
      <c r="A204" s="27" t="s">
        <v>469</v>
      </c>
      <c r="B204" s="27" t="s">
        <v>70</v>
      </c>
      <c r="C204" s="28" t="s">
        <v>470</v>
      </c>
      <c r="D204" s="29" t="s">
        <v>72</v>
      </c>
      <c r="E204" s="29"/>
    </row>
    <row r="205" spans="1:5" ht="28" x14ac:dyDescent="0.35">
      <c r="A205" s="25" t="s">
        <v>471</v>
      </c>
      <c r="B205" s="25" t="s">
        <v>70</v>
      </c>
      <c r="C205" s="26" t="s">
        <v>472</v>
      </c>
      <c r="D205" s="35" t="s">
        <v>72</v>
      </c>
      <c r="E205" s="35"/>
    </row>
    <row r="206" spans="1:5" ht="15" thickBot="1" x14ac:dyDescent="0.4">
      <c r="A206" s="27" t="s">
        <v>473</v>
      </c>
      <c r="B206" s="27" t="s">
        <v>70</v>
      </c>
      <c r="C206" s="28" t="s">
        <v>474</v>
      </c>
      <c r="D206" s="40" t="s">
        <v>72</v>
      </c>
      <c r="E206" s="40"/>
    </row>
    <row r="207" spans="1:5" ht="15" thickBot="1" x14ac:dyDescent="0.4">
      <c r="A207" s="25" t="s">
        <v>475</v>
      </c>
      <c r="B207" s="25" t="s">
        <v>70</v>
      </c>
      <c r="C207" s="26" t="s">
        <v>475</v>
      </c>
      <c r="D207" s="32" t="s">
        <v>75</v>
      </c>
      <c r="E207" s="32" t="s">
        <v>76</v>
      </c>
    </row>
    <row r="208" spans="1:5" x14ac:dyDescent="0.35">
      <c r="A208" s="27" t="s">
        <v>476</v>
      </c>
      <c r="B208" s="27" t="s">
        <v>70</v>
      </c>
      <c r="C208" s="28" t="s">
        <v>477</v>
      </c>
      <c r="D208" s="39" t="s">
        <v>72</v>
      </c>
      <c r="E208" s="39"/>
    </row>
    <row r="209" spans="1:5" x14ac:dyDescent="0.35">
      <c r="A209" s="25" t="s">
        <v>478</v>
      </c>
      <c r="B209" s="25" t="s">
        <v>70</v>
      </c>
      <c r="C209" s="26" t="s">
        <v>479</v>
      </c>
      <c r="D209" s="35" t="s">
        <v>72</v>
      </c>
      <c r="E209" s="35"/>
    </row>
    <row r="210" spans="1:5" ht="15" thickBot="1" x14ac:dyDescent="0.4">
      <c r="A210" s="27" t="s">
        <v>480</v>
      </c>
      <c r="B210" s="27" t="s">
        <v>70</v>
      </c>
      <c r="C210" s="28" t="s">
        <v>481</v>
      </c>
      <c r="D210" s="40" t="s">
        <v>72</v>
      </c>
      <c r="E210" s="40"/>
    </row>
    <row r="211" spans="1:5" ht="15" thickBot="1" x14ac:dyDescent="0.4">
      <c r="A211" s="25" t="s">
        <v>482</v>
      </c>
      <c r="B211" s="25" t="s">
        <v>70</v>
      </c>
      <c r="C211" s="26" t="s">
        <v>483</v>
      </c>
      <c r="D211" s="32" t="s">
        <v>75</v>
      </c>
      <c r="E211" s="32" t="s">
        <v>76</v>
      </c>
    </row>
    <row r="212" spans="1:5" x14ac:dyDescent="0.35">
      <c r="A212" s="27" t="s">
        <v>484</v>
      </c>
      <c r="B212" s="27" t="s">
        <v>70</v>
      </c>
      <c r="C212" s="28" t="s">
        <v>485</v>
      </c>
      <c r="D212" s="39" t="s">
        <v>72</v>
      </c>
      <c r="E212" s="39"/>
    </row>
    <row r="213" spans="1:5" x14ac:dyDescent="0.35">
      <c r="A213" s="25" t="s">
        <v>486</v>
      </c>
      <c r="B213" s="25" t="s">
        <v>70</v>
      </c>
      <c r="C213" s="26" t="s">
        <v>487</v>
      </c>
      <c r="D213" s="35" t="s">
        <v>72</v>
      </c>
      <c r="E213" s="35"/>
    </row>
    <row r="214" spans="1:5" x14ac:dyDescent="0.35">
      <c r="A214" s="27" t="s">
        <v>488</v>
      </c>
      <c r="B214" s="27" t="s">
        <v>70</v>
      </c>
      <c r="C214" s="28" t="s">
        <v>488</v>
      </c>
      <c r="D214" s="29" t="s">
        <v>72</v>
      </c>
      <c r="E214" s="29"/>
    </row>
    <row r="215" spans="1:5" x14ac:dyDescent="0.35">
      <c r="A215" s="25" t="s">
        <v>489</v>
      </c>
      <c r="B215" s="25" t="s">
        <v>70</v>
      </c>
      <c r="C215" s="26" t="s">
        <v>490</v>
      </c>
      <c r="D215" s="35" t="s">
        <v>72</v>
      </c>
      <c r="E215" s="35"/>
    </row>
    <row r="216" spans="1:5" ht="15" thickBot="1" x14ac:dyDescent="0.4">
      <c r="A216" s="27" t="s">
        <v>491</v>
      </c>
      <c r="B216" s="27" t="s">
        <v>70</v>
      </c>
      <c r="C216" s="28" t="s">
        <v>492</v>
      </c>
      <c r="D216" s="29" t="s">
        <v>75</v>
      </c>
      <c r="E216" s="29" t="s">
        <v>76</v>
      </c>
    </row>
    <row r="217" spans="1:5" ht="15" thickBot="1" x14ac:dyDescent="0.4">
      <c r="A217" s="25" t="s">
        <v>493</v>
      </c>
      <c r="B217" s="25" t="s">
        <v>70</v>
      </c>
      <c r="C217" s="26" t="s">
        <v>494</v>
      </c>
      <c r="D217" s="32" t="s">
        <v>75</v>
      </c>
      <c r="E217" s="32" t="s">
        <v>76</v>
      </c>
    </row>
    <row r="218" spans="1:5" x14ac:dyDescent="0.35">
      <c r="A218" s="27" t="s">
        <v>495</v>
      </c>
      <c r="B218" s="27" t="s">
        <v>70</v>
      </c>
      <c r="C218" s="28" t="s">
        <v>496</v>
      </c>
      <c r="D218" s="39" t="s">
        <v>72</v>
      </c>
      <c r="E218" s="39"/>
    </row>
    <row r="219" spans="1:5" x14ac:dyDescent="0.35">
      <c r="A219" s="25" t="s">
        <v>497</v>
      </c>
      <c r="B219" s="25" t="s">
        <v>70</v>
      </c>
      <c r="C219" s="26" t="s">
        <v>498</v>
      </c>
      <c r="D219" s="35" t="s">
        <v>72</v>
      </c>
      <c r="E219" s="35"/>
    </row>
    <row r="220" spans="1:5" x14ac:dyDescent="0.35">
      <c r="A220" s="27" t="s">
        <v>499</v>
      </c>
      <c r="B220" s="27" t="s">
        <v>70</v>
      </c>
      <c r="C220" s="28" t="s">
        <v>500</v>
      </c>
      <c r="D220" s="29" t="s">
        <v>72</v>
      </c>
      <c r="E220" s="29"/>
    </row>
    <row r="221" spans="1:5" ht="28" x14ac:dyDescent="0.35">
      <c r="A221" s="25" t="s">
        <v>501</v>
      </c>
      <c r="B221" s="25" t="s">
        <v>70</v>
      </c>
      <c r="C221" s="26" t="s">
        <v>502</v>
      </c>
      <c r="D221" s="35" t="s">
        <v>72</v>
      </c>
      <c r="E221" s="35"/>
    </row>
    <row r="222" spans="1:5" ht="15" thickBot="1" x14ac:dyDescent="0.4">
      <c r="A222" s="27" t="s">
        <v>503</v>
      </c>
      <c r="B222" s="27" t="s">
        <v>70</v>
      </c>
      <c r="C222" s="28" t="s">
        <v>504</v>
      </c>
      <c r="D222" s="40" t="s">
        <v>72</v>
      </c>
      <c r="E222" s="40"/>
    </row>
    <row r="223" spans="1:5" ht="15" thickBot="1" x14ac:dyDescent="0.4">
      <c r="A223" s="25" t="s">
        <v>505</v>
      </c>
      <c r="B223" s="25" t="s">
        <v>70</v>
      </c>
      <c r="C223" s="26" t="s">
        <v>506</v>
      </c>
      <c r="D223" s="32" t="s">
        <v>75</v>
      </c>
      <c r="E223" s="32" t="s">
        <v>76</v>
      </c>
    </row>
    <row r="224" spans="1:5" x14ac:dyDescent="0.35">
      <c r="A224" s="27" t="s">
        <v>507</v>
      </c>
      <c r="B224" s="27" t="s">
        <v>70</v>
      </c>
      <c r="C224" s="28" t="s">
        <v>508</v>
      </c>
      <c r="D224" s="39" t="s">
        <v>72</v>
      </c>
      <c r="E224" s="39"/>
    </row>
    <row r="225" spans="1:5" x14ac:dyDescent="0.35">
      <c r="A225" s="25" t="s">
        <v>509</v>
      </c>
      <c r="B225" s="25" t="s">
        <v>70</v>
      </c>
      <c r="C225" s="26" t="s">
        <v>510</v>
      </c>
      <c r="D225" s="35" t="s">
        <v>72</v>
      </c>
      <c r="E225" s="35"/>
    </row>
    <row r="226" spans="1:5" x14ac:dyDescent="0.35">
      <c r="A226" s="27" t="s">
        <v>511</v>
      </c>
      <c r="B226" s="27" t="s">
        <v>70</v>
      </c>
      <c r="C226" s="28" t="s">
        <v>512</v>
      </c>
      <c r="D226" s="29" t="s">
        <v>72</v>
      </c>
      <c r="E226" s="29"/>
    </row>
    <row r="227" spans="1:5" x14ac:dyDescent="0.35">
      <c r="A227" s="25" t="s">
        <v>513</v>
      </c>
      <c r="B227" s="25" t="s">
        <v>70</v>
      </c>
      <c r="C227" s="26" t="s">
        <v>514</v>
      </c>
      <c r="D227" s="35" t="s">
        <v>72</v>
      </c>
      <c r="E227" s="35"/>
    </row>
    <row r="228" spans="1:5" ht="15" thickBot="1" x14ac:dyDescent="0.4">
      <c r="A228" s="27" t="s">
        <v>515</v>
      </c>
      <c r="B228" s="27" t="s">
        <v>70</v>
      </c>
      <c r="C228" s="28" t="s">
        <v>516</v>
      </c>
      <c r="D228" s="40" t="s">
        <v>72</v>
      </c>
      <c r="E228" s="40"/>
    </row>
    <row r="229" spans="1:5" ht="15" thickBot="1" x14ac:dyDescent="0.4">
      <c r="A229" s="25" t="s">
        <v>517</v>
      </c>
      <c r="B229" s="25" t="s">
        <v>70</v>
      </c>
      <c r="C229" s="26" t="s">
        <v>518</v>
      </c>
      <c r="D229" s="32" t="s">
        <v>75</v>
      </c>
      <c r="E229" s="32" t="s">
        <v>76</v>
      </c>
    </row>
    <row r="230" spans="1:5" ht="15" thickBot="1" x14ac:dyDescent="0.4">
      <c r="A230" s="27" t="s">
        <v>519</v>
      </c>
      <c r="B230" s="27" t="s">
        <v>70</v>
      </c>
      <c r="C230" s="28" t="s">
        <v>520</v>
      </c>
      <c r="D230" s="29" t="s">
        <v>75</v>
      </c>
      <c r="E230" s="29" t="s">
        <v>76</v>
      </c>
    </row>
    <row r="231" spans="1:5" ht="15" thickBot="1" x14ac:dyDescent="0.4">
      <c r="A231" s="25" t="s">
        <v>521</v>
      </c>
      <c r="B231" s="25" t="s">
        <v>70</v>
      </c>
      <c r="C231" s="26" t="s">
        <v>522</v>
      </c>
      <c r="D231" s="32" t="s">
        <v>523</v>
      </c>
      <c r="E231" s="32" t="s">
        <v>433</v>
      </c>
    </row>
    <row r="232" spans="1:5" x14ac:dyDescent="0.35">
      <c r="A232" s="27" t="s">
        <v>524</v>
      </c>
      <c r="B232" s="27" t="s">
        <v>70</v>
      </c>
      <c r="C232" s="28" t="s">
        <v>525</v>
      </c>
      <c r="D232" s="39" t="s">
        <v>72</v>
      </c>
      <c r="E232" s="39"/>
    </row>
    <row r="233" spans="1:5" x14ac:dyDescent="0.35">
      <c r="A233" s="25" t="s">
        <v>526</v>
      </c>
      <c r="B233" s="25" t="s">
        <v>70</v>
      </c>
      <c r="C233" s="26" t="s">
        <v>527</v>
      </c>
      <c r="D233" s="35" t="s">
        <v>72</v>
      </c>
      <c r="E233" s="35"/>
    </row>
    <row r="234" spans="1:5" ht="15" thickBot="1" x14ac:dyDescent="0.4">
      <c r="A234" s="27" t="s">
        <v>528</v>
      </c>
      <c r="B234" s="27" t="s">
        <v>70</v>
      </c>
      <c r="C234" s="28" t="s">
        <v>529</v>
      </c>
      <c r="D234" s="40" t="s">
        <v>72</v>
      </c>
      <c r="E234" s="40"/>
    </row>
    <row r="235" spans="1:5" ht="28.5" thickBot="1" x14ac:dyDescent="0.4">
      <c r="A235" s="25" t="s">
        <v>530</v>
      </c>
      <c r="B235" s="25" t="s">
        <v>70</v>
      </c>
      <c r="C235" s="26" t="s">
        <v>531</v>
      </c>
      <c r="D235" s="32" t="s">
        <v>135</v>
      </c>
      <c r="E235" s="32" t="s">
        <v>136</v>
      </c>
    </row>
    <row r="236" spans="1:5" x14ac:dyDescent="0.35">
      <c r="A236" s="27" t="s">
        <v>532</v>
      </c>
      <c r="B236" s="27" t="s">
        <v>70</v>
      </c>
      <c r="C236" s="28" t="s">
        <v>533</v>
      </c>
      <c r="D236" s="39" t="s">
        <v>72</v>
      </c>
      <c r="E236" s="39"/>
    </row>
    <row r="237" spans="1:5" ht="28" x14ac:dyDescent="0.35">
      <c r="A237" s="25" t="s">
        <v>534</v>
      </c>
      <c r="B237" s="25" t="s">
        <v>70</v>
      </c>
      <c r="C237" s="26" t="s">
        <v>535</v>
      </c>
      <c r="D237" s="35" t="s">
        <v>72</v>
      </c>
      <c r="E237" s="35"/>
    </row>
    <row r="238" spans="1:5" x14ac:dyDescent="0.35">
      <c r="A238" s="27" t="s">
        <v>536</v>
      </c>
      <c r="B238" s="27" t="s">
        <v>70</v>
      </c>
      <c r="C238" s="28" t="s">
        <v>537</v>
      </c>
      <c r="D238" s="29" t="s">
        <v>72</v>
      </c>
      <c r="E238" s="29"/>
    </row>
    <row r="239" spans="1:5" x14ac:dyDescent="0.35">
      <c r="A239" s="25" t="s">
        <v>538</v>
      </c>
      <c r="B239" s="25" t="s">
        <v>70</v>
      </c>
      <c r="C239" s="26" t="s">
        <v>539</v>
      </c>
      <c r="D239" s="35" t="s">
        <v>72</v>
      </c>
      <c r="E239" s="35"/>
    </row>
    <row r="240" spans="1:5" x14ac:dyDescent="0.35">
      <c r="A240" s="27" t="s">
        <v>540</v>
      </c>
      <c r="B240" s="27" t="s">
        <v>70</v>
      </c>
      <c r="C240" s="28" t="s">
        <v>541</v>
      </c>
      <c r="D240" s="29" t="s">
        <v>135</v>
      </c>
      <c r="E240" s="29" t="s">
        <v>136</v>
      </c>
    </row>
    <row r="241" spans="1:5" x14ac:dyDescent="0.35">
      <c r="A241" s="25" t="s">
        <v>542</v>
      </c>
      <c r="B241" s="25" t="s">
        <v>70</v>
      </c>
      <c r="C241" s="26" t="s">
        <v>543</v>
      </c>
      <c r="D241" s="35" t="s">
        <v>72</v>
      </c>
      <c r="E241" s="35"/>
    </row>
    <row r="242" spans="1:5" x14ac:dyDescent="0.35">
      <c r="A242" s="27" t="s">
        <v>544</v>
      </c>
      <c r="B242" s="27" t="s">
        <v>70</v>
      </c>
      <c r="C242" s="28" t="s">
        <v>545</v>
      </c>
      <c r="D242" s="29" t="s">
        <v>72</v>
      </c>
      <c r="E242" s="29"/>
    </row>
    <row r="243" spans="1:5" x14ac:dyDescent="0.35">
      <c r="A243" s="25" t="s">
        <v>546</v>
      </c>
      <c r="B243" s="25" t="s">
        <v>70</v>
      </c>
      <c r="C243" s="26" t="s">
        <v>547</v>
      </c>
      <c r="D243" s="35" t="s">
        <v>72</v>
      </c>
      <c r="E243" s="35"/>
    </row>
    <row r="244" spans="1:5" x14ac:dyDescent="0.35">
      <c r="A244" s="27" t="s">
        <v>548</v>
      </c>
      <c r="B244" s="27" t="s">
        <v>70</v>
      </c>
      <c r="C244" s="28" t="s">
        <v>549</v>
      </c>
      <c r="D244" s="29" t="s">
        <v>72</v>
      </c>
      <c r="E244" s="29"/>
    </row>
    <row r="245" spans="1:5" x14ac:dyDescent="0.35">
      <c r="A245" s="25" t="s">
        <v>550</v>
      </c>
      <c r="B245" s="25" t="s">
        <v>70</v>
      </c>
      <c r="C245" s="26" t="s">
        <v>551</v>
      </c>
      <c r="D245" s="35" t="s">
        <v>72</v>
      </c>
      <c r="E245" s="35"/>
    </row>
    <row r="246" spans="1:5" ht="15" thickBot="1" x14ac:dyDescent="0.4">
      <c r="A246" s="27" t="s">
        <v>552</v>
      </c>
      <c r="B246" s="27" t="s">
        <v>70</v>
      </c>
      <c r="C246" s="28" t="s">
        <v>553</v>
      </c>
      <c r="D246" s="29" t="s">
        <v>75</v>
      </c>
      <c r="E246" s="29" t="s">
        <v>76</v>
      </c>
    </row>
    <row r="247" spans="1:5" ht="15" thickBot="1" x14ac:dyDescent="0.4">
      <c r="A247" s="25" t="s">
        <v>554</v>
      </c>
      <c r="B247" s="25" t="s">
        <v>70</v>
      </c>
      <c r="C247" s="26" t="s">
        <v>555</v>
      </c>
      <c r="D247" s="32" t="s">
        <v>75</v>
      </c>
      <c r="E247" s="32" t="s">
        <v>76</v>
      </c>
    </row>
    <row r="248" spans="1:5" ht="15" thickBot="1" x14ac:dyDescent="0.4">
      <c r="A248" s="27" t="s">
        <v>556</v>
      </c>
      <c r="B248" s="27" t="s">
        <v>70</v>
      </c>
      <c r="C248" s="28" t="s">
        <v>557</v>
      </c>
      <c r="D248" s="37" t="s">
        <v>72</v>
      </c>
      <c r="E248" s="37"/>
    </row>
    <row r="249" spans="1:5" ht="15" thickBot="1" x14ac:dyDescent="0.4">
      <c r="A249" s="25" t="s">
        <v>558</v>
      </c>
      <c r="B249" s="25" t="s">
        <v>70</v>
      </c>
      <c r="C249" s="26" t="s">
        <v>559</v>
      </c>
      <c r="D249" s="32" t="s">
        <v>135</v>
      </c>
      <c r="E249" s="32" t="s">
        <v>136</v>
      </c>
    </row>
    <row r="250" spans="1:5" x14ac:dyDescent="0.35">
      <c r="A250" s="27" t="s">
        <v>560</v>
      </c>
      <c r="B250" s="27" t="s">
        <v>70</v>
      </c>
      <c r="C250" s="28" t="s">
        <v>561</v>
      </c>
      <c r="D250" s="39" t="s">
        <v>72</v>
      </c>
      <c r="E250" s="39"/>
    </row>
    <row r="251" spans="1:5" x14ac:dyDescent="0.35">
      <c r="A251" s="25" t="s">
        <v>562</v>
      </c>
      <c r="B251" s="25" t="s">
        <v>70</v>
      </c>
      <c r="C251" s="26" t="s">
        <v>563</v>
      </c>
      <c r="D251" s="35" t="s">
        <v>72</v>
      </c>
      <c r="E251" s="35"/>
    </row>
    <row r="252" spans="1:5" x14ac:dyDescent="0.35">
      <c r="A252" s="27" t="s">
        <v>564</v>
      </c>
      <c r="B252" s="27" t="s">
        <v>70</v>
      </c>
      <c r="C252" s="28" t="s">
        <v>565</v>
      </c>
      <c r="D252" s="29" t="s">
        <v>75</v>
      </c>
      <c r="E252" s="29" t="s">
        <v>76</v>
      </c>
    </row>
    <row r="253" spans="1:5" x14ac:dyDescent="0.35">
      <c r="A253" s="25" t="s">
        <v>566</v>
      </c>
      <c r="B253" s="25" t="s">
        <v>70</v>
      </c>
      <c r="C253" s="26" t="s">
        <v>567</v>
      </c>
      <c r="D253" s="35" t="s">
        <v>72</v>
      </c>
      <c r="E253" s="35"/>
    </row>
    <row r="254" spans="1:5" ht="15" thickBot="1" x14ac:dyDescent="0.4">
      <c r="A254" s="27" t="s">
        <v>568</v>
      </c>
      <c r="B254" s="27" t="s">
        <v>70</v>
      </c>
      <c r="C254" s="28" t="s">
        <v>569</v>
      </c>
      <c r="D254" s="29" t="s">
        <v>75</v>
      </c>
      <c r="E254" s="29" t="s">
        <v>76</v>
      </c>
    </row>
    <row r="255" spans="1:5" ht="15" thickBot="1" x14ac:dyDescent="0.4">
      <c r="A255" s="44" t="s">
        <v>570</v>
      </c>
      <c r="B255" s="25" t="s">
        <v>86</v>
      </c>
      <c r="C255" s="26" t="s">
        <v>571</v>
      </c>
      <c r="D255" s="32" t="s">
        <v>135</v>
      </c>
      <c r="E255" s="32" t="s">
        <v>136</v>
      </c>
    </row>
    <row r="256" spans="1:5" ht="28.5" thickBot="1" x14ac:dyDescent="0.4">
      <c r="A256" s="44"/>
      <c r="B256" s="30" t="s">
        <v>572</v>
      </c>
      <c r="C256" s="31" t="s">
        <v>573</v>
      </c>
      <c r="D256" s="32" t="s">
        <v>72</v>
      </c>
      <c r="E256" s="32"/>
    </row>
    <row r="257" spans="1:5" ht="15" thickBot="1" x14ac:dyDescent="0.4">
      <c r="A257" s="27" t="s">
        <v>574</v>
      </c>
      <c r="B257" s="27" t="s">
        <v>70</v>
      </c>
      <c r="C257" s="28" t="s">
        <v>575</v>
      </c>
      <c r="D257" s="37" t="s">
        <v>72</v>
      </c>
      <c r="E257" s="37"/>
    </row>
    <row r="258" spans="1:5" ht="15" thickBot="1" x14ac:dyDescent="0.4">
      <c r="A258" s="25" t="s">
        <v>576</v>
      </c>
      <c r="B258" s="25" t="s">
        <v>70</v>
      </c>
      <c r="C258" s="26" t="s">
        <v>577</v>
      </c>
      <c r="D258" s="32" t="s">
        <v>109</v>
      </c>
      <c r="E258" s="32" t="s">
        <v>135</v>
      </c>
    </row>
    <row r="259" spans="1:5" x14ac:dyDescent="0.35">
      <c r="A259" s="27" t="s">
        <v>578</v>
      </c>
      <c r="B259" s="27" t="s">
        <v>70</v>
      </c>
      <c r="C259" s="28" t="s">
        <v>579</v>
      </c>
      <c r="D259" s="39" t="s">
        <v>72</v>
      </c>
      <c r="E259" s="39"/>
    </row>
    <row r="260" spans="1:5" x14ac:dyDescent="0.35">
      <c r="A260" s="25" t="s">
        <v>580</v>
      </c>
      <c r="B260" s="25" t="s">
        <v>70</v>
      </c>
      <c r="C260" s="26" t="s">
        <v>581</v>
      </c>
      <c r="D260" s="35" t="s">
        <v>72</v>
      </c>
      <c r="E260" s="35"/>
    </row>
    <row r="261" spans="1:5" x14ac:dyDescent="0.35">
      <c r="A261" s="27" t="s">
        <v>582</v>
      </c>
      <c r="B261" s="27" t="s">
        <v>70</v>
      </c>
      <c r="C261" s="28" t="s">
        <v>583</v>
      </c>
      <c r="D261" s="29" t="s">
        <v>72</v>
      </c>
      <c r="E261" s="29"/>
    </row>
    <row r="262" spans="1:5" x14ac:dyDescent="0.35">
      <c r="A262" s="25" t="s">
        <v>584</v>
      </c>
      <c r="B262" s="25" t="s">
        <v>70</v>
      </c>
      <c r="C262" s="26" t="s">
        <v>585</v>
      </c>
      <c r="D262" s="35" t="s">
        <v>72</v>
      </c>
      <c r="E262" s="35"/>
    </row>
    <row r="263" spans="1:5" ht="15" thickBot="1" x14ac:dyDescent="0.4">
      <c r="A263" s="27" t="s">
        <v>586</v>
      </c>
      <c r="B263" s="27" t="s">
        <v>70</v>
      </c>
      <c r="C263" s="28" t="s">
        <v>587</v>
      </c>
      <c r="D263" s="40" t="s">
        <v>72</v>
      </c>
      <c r="E263" s="40"/>
    </row>
    <row r="264" spans="1:5" ht="15" thickBot="1" x14ac:dyDescent="0.4">
      <c r="A264" s="25" t="s">
        <v>588</v>
      </c>
      <c r="B264" s="25" t="s">
        <v>70</v>
      </c>
      <c r="C264" s="26" t="s">
        <v>589</v>
      </c>
      <c r="D264" s="32" t="s">
        <v>260</v>
      </c>
      <c r="E264" s="32" t="s">
        <v>400</v>
      </c>
    </row>
    <row r="265" spans="1:5" x14ac:dyDescent="0.35">
      <c r="A265" s="27" t="s">
        <v>590</v>
      </c>
      <c r="B265" s="27" t="s">
        <v>70</v>
      </c>
      <c r="C265" s="28" t="s">
        <v>591</v>
      </c>
      <c r="D265" s="29" t="s">
        <v>399</v>
      </c>
      <c r="E265" s="29" t="s">
        <v>400</v>
      </c>
    </row>
    <row r="266" spans="1:5" x14ac:dyDescent="0.35">
      <c r="A266" s="25" t="s">
        <v>592</v>
      </c>
      <c r="B266" s="25" t="s">
        <v>70</v>
      </c>
      <c r="C266" s="26" t="s">
        <v>593</v>
      </c>
      <c r="D266" s="35" t="s">
        <v>72</v>
      </c>
      <c r="E266" s="35"/>
    </row>
    <row r="267" spans="1:5" x14ac:dyDescent="0.35">
      <c r="A267" s="27" t="s">
        <v>594</v>
      </c>
      <c r="B267" s="27" t="s">
        <v>70</v>
      </c>
      <c r="C267" s="28" t="s">
        <v>595</v>
      </c>
      <c r="D267" s="29" t="s">
        <v>72</v>
      </c>
      <c r="E267" s="29"/>
    </row>
    <row r="268" spans="1:5" x14ac:dyDescent="0.35">
      <c r="A268" s="25" t="s">
        <v>596</v>
      </c>
      <c r="B268" s="25" t="s">
        <v>70</v>
      </c>
      <c r="C268" s="26" t="s">
        <v>597</v>
      </c>
      <c r="D268" s="35" t="s">
        <v>72</v>
      </c>
      <c r="E268" s="35"/>
    </row>
  </sheetData>
  <mergeCells count="11">
    <mergeCell ref="A19:A20"/>
    <mergeCell ref="A61:A62"/>
    <mergeCell ref="A55:A56"/>
    <mergeCell ref="A45:A46"/>
    <mergeCell ref="A22:A24"/>
    <mergeCell ref="A27:A30"/>
    <mergeCell ref="A255:A256"/>
    <mergeCell ref="A174:A175"/>
    <mergeCell ref="A159:A161"/>
    <mergeCell ref="A104:A107"/>
    <mergeCell ref="A93:A94"/>
  </mergeCells>
  <hyperlinks>
    <hyperlink ref="C13" r:id="rId1" display="http://www.timeanddate.com/worldclock/clockchange.html?n=113&amp;year=2008" xr:uid="{00000000-0004-0000-0500-000000000000}"/>
    <hyperlink ref="C14" r:id="rId2" display="http://www.timeanddate.com/worldclock/clockchange.html?n=284&amp;year=2008" xr:uid="{00000000-0004-0000-0500-000001000000}"/>
    <hyperlink ref="C15" r:id="rId3" display="http://www.timeanddate.com/worldclock/clockchange.html?n=14&amp;year=2008" xr:uid="{00000000-0004-0000-0500-000002000000}"/>
    <hyperlink ref="C16" r:id="rId4" display="http://www.timeanddate.com/worldclock/clockchange.html?n=686&amp;year=2008" xr:uid="{00000000-0004-0000-0500-000003000000}"/>
    <hyperlink ref="C17" r:id="rId5" display="http://www.timeanddate.com/worldclock/clockchange.html?n=138&amp;year=2008" xr:uid="{00000000-0004-0000-0500-000004000000}"/>
    <hyperlink ref="C18" r:id="rId6" display="http://www.timeanddate.com/worldclock/clockchange.html?n=687&amp;year=2008" xr:uid="{00000000-0004-0000-0500-000005000000}"/>
    <hyperlink ref="C19" r:id="rId7" display="http://www.timeanddate.com/worldclock/clockchange.html?n=1031&amp;year=2008" xr:uid="{00000000-0004-0000-0500-000006000000}"/>
    <hyperlink ref="C20" r:id="rId8" display="http://www.timeanddate.com/worldclock/clockchange.html?n=468&amp;year=2008" xr:uid="{00000000-0004-0000-0500-000007000000}"/>
    <hyperlink ref="C21" r:id="rId9" display="http://www.timeanddate.com/worldclock/clockchange.html?n=688&amp;year=2008" xr:uid="{00000000-0004-0000-0500-000008000000}"/>
    <hyperlink ref="C22" r:id="rId10" display="http://www.timeanddate.com/worldclock/clockchange.html?n=51&amp;year=2008" xr:uid="{00000000-0004-0000-0500-000009000000}"/>
    <hyperlink ref="C23" r:id="rId11" display="http://www.timeanddate.com/worldclock/clockchange.html?n=562&amp;year=2008" xr:uid="{00000000-0004-0000-0500-00000A000000}"/>
    <hyperlink ref="C24" r:id="rId12" display="http://www.timeanddate.com/worldclock/clockchange.html?n=613&amp;year=2008" xr:uid="{00000000-0004-0000-0500-00000B000000}"/>
    <hyperlink ref="C25" r:id="rId13" display="http://www.timeanddate.com/worldclock/clockchange.html?n=370&amp;year=2008" xr:uid="{00000000-0004-0000-0500-00000C000000}"/>
    <hyperlink ref="C26" r:id="rId14" display="http://www.timeanddate.com/worldclock/clockchange.html?n=689&amp;year=2008" xr:uid="{00000000-0004-0000-0500-00000D000000}"/>
    <hyperlink ref="C27" r:id="rId15" display="http://www.timeanddate.com/worldclock/clockchange.html?n=152&amp;year=2008" xr:uid="{00000000-0004-0000-0500-00000E000000}"/>
    <hyperlink ref="C28" r:id="rId16" display="http://www.timeanddate.com/worldclock/clockchange.html?n=47&amp;year=2008" xr:uid="{00000000-0004-0000-0500-00000F000000}"/>
    <hyperlink ref="C29" r:id="rId17" display="http://www.timeanddate.com/worldclock/clockchange.html?n=196&amp;year=2008" xr:uid="{00000000-0004-0000-0500-000010000000}"/>
    <hyperlink ref="C30" r:id="rId18" display="http://www.timeanddate.com/worldclock/clockchange.html?n=750&amp;year=2008" xr:uid="{00000000-0004-0000-0500-000011000000}"/>
    <hyperlink ref="C31" r:id="rId19" display="http://www.timeanddate.com/worldclock/clockchange.html?n=259&amp;year=2008" xr:uid="{00000000-0004-0000-0500-000012000000}"/>
    <hyperlink ref="C32" r:id="rId20" display="http://www.timeanddate.com/worldclock/clockchange.html?n=369&amp;year=2008" xr:uid="{00000000-0004-0000-0500-000013000000}"/>
    <hyperlink ref="C33" r:id="rId21" display="http://www.timeanddate.com/worldclock/clockchange.html?n=15&amp;year=2008" xr:uid="{00000000-0004-0000-0500-000014000000}"/>
    <hyperlink ref="C34" r:id="rId22" display="http://www.timeanddate.com/worldclock/clockchange.html?n=73&amp;year=2008" xr:uid="{00000000-0004-0000-0500-000015000000}"/>
    <hyperlink ref="C35" r:id="rId23" display="http://www.timeanddate.com/worldclock/clockchange.html?n=46&amp;year=2008" xr:uid="{00000000-0004-0000-0500-000016000000}"/>
    <hyperlink ref="C36" r:id="rId24" display="http://www.timeanddate.com/worldclock/clockchange.html?n=285&amp;year=2008" xr:uid="{00000000-0004-0000-0500-000017000000}"/>
    <hyperlink ref="C37" r:id="rId25" display="http://www.timeanddate.com/worldclock/clockchange.html?n=48&amp;year=2008" xr:uid="{00000000-0004-0000-0500-000018000000}"/>
    <hyperlink ref="C38" r:id="rId26" display="http://www.timeanddate.com/worldclock/clockchange.html?n=36&amp;year=2008" xr:uid="{00000000-0004-0000-0500-000019000000}"/>
    <hyperlink ref="C39" r:id="rId27" display="http://www.timeanddate.com/worldclock/clockchange.html?n=203&amp;year=2008" xr:uid="{00000000-0004-0000-0500-00001A000000}"/>
    <hyperlink ref="C40" r:id="rId28" display="http://www.timeanddate.com/worldclock/clockchange.html?n=38&amp;year=2008" xr:uid="{00000000-0004-0000-0500-00001B000000}"/>
    <hyperlink ref="C41" r:id="rId29" display="http://www.timeanddate.com/worldclock/clockchange.html?n=690&amp;year=2008" xr:uid="{00000000-0004-0000-0500-00001C000000}"/>
    <hyperlink ref="C42" r:id="rId30" display="http://www.timeanddate.com/worldclock/clockchange.html?n=124&amp;year=2008" xr:uid="{00000000-0004-0000-0500-00001D000000}"/>
    <hyperlink ref="C43" r:id="rId31" display="http://www.timeanddate.com/worldclock/clockchange.html?n=691&amp;year=2008" xr:uid="{00000000-0004-0000-0500-00001E000000}"/>
    <hyperlink ref="C44" r:id="rId32" display="http://www.timeanddate.com/worldclock/clockchange.html?n=86&amp;year=2008" xr:uid="{00000000-0004-0000-0500-00001F000000}"/>
    <hyperlink ref="C45" r:id="rId33" display="http://www.timeanddate.com/worldclock/clockchange.html?n=213&amp;year=2008" xr:uid="{00000000-0004-0000-0500-000020000000}"/>
    <hyperlink ref="C46" r:id="rId34" display="http://www.timeanddate.com/worldclock/clockchange.html?n=144&amp;year=2008" xr:uid="{00000000-0004-0000-0500-000021000000}"/>
    <hyperlink ref="C47" r:id="rId35" display="http://www.timeanddate.com/worldclock/clockchange.html?n=932&amp;year=2008" xr:uid="{00000000-0004-0000-0500-000022000000}"/>
    <hyperlink ref="C48" r:id="rId36" display="http://www.timeanddate.com/worldclock/clockchange.html?n=692&amp;year=2008" xr:uid="{00000000-0004-0000-0500-000023000000}"/>
    <hyperlink ref="C49" r:id="rId37" display="http://www.timeanddate.com/worldclock/clockchange.html?n=693&amp;year=2008" xr:uid="{00000000-0004-0000-0500-000024000000}"/>
    <hyperlink ref="C50" r:id="rId38" display="http://www.timeanddate.com/worldclock/clockchange.html?n=238&amp;year=2008" xr:uid="{00000000-0004-0000-0500-000025000000}"/>
    <hyperlink ref="C51" r:id="rId39" display="http://www.timeanddate.com/worldclock/clockchange.html?n=186&amp;year=2008" xr:uid="{00000000-0004-0000-0500-000026000000}"/>
    <hyperlink ref="C52" r:id="rId40" display="http://www.timeanddate.com/worldclock/clockchange.html?n=52&amp;year=2008" xr:uid="{00000000-0004-0000-0500-000027000000}"/>
    <hyperlink ref="C53" r:id="rId41" display="http://www.timeanddate.com/worldclock/clockchange.html?n=199&amp;year=2008" xr:uid="{00000000-0004-0000-0500-000028000000}"/>
    <hyperlink ref="C54" r:id="rId42" display="http://www.timeanddate.com/worldclock/clockchange.html?n=267&amp;year=2008" xr:uid="{00000000-0004-0000-0500-000029000000}"/>
    <hyperlink ref="C55" r:id="rId43" display="http://www.timeanddate.com/worldclock/clockchange.html?n=165&amp;year=2008" xr:uid="{00000000-0004-0000-0500-00002A000000}"/>
    <hyperlink ref="C56" r:id="rId44" display="http://www.timeanddate.com/worldclock/clockchange.html?n=210&amp;year=2008" xr:uid="{00000000-0004-0000-0500-00002B000000}"/>
    <hyperlink ref="C57" r:id="rId45" display="http://www.timeanddate.com/worldclock/clockchange.html?n=685&amp;year=2008" xr:uid="{00000000-0004-0000-0500-00002C000000}"/>
    <hyperlink ref="C58" r:id="rId46" display="http://www.timeanddate.com/worldclock/clockchange.html?n=377&amp;year=2008" xr:uid="{00000000-0004-0000-0500-00002D000000}"/>
    <hyperlink ref="C59" r:id="rId47" display="http://www.timeanddate.com/worldclock/clockchange.html?n=694&amp;year=2008" xr:uid="{00000000-0004-0000-0500-00002E000000}"/>
    <hyperlink ref="C60" r:id="rId48" display="http://www.timeanddate.com/worldclock/clockchange.html?n=174&amp;year=2008" xr:uid="{00000000-0004-0000-0500-00002F000000}"/>
    <hyperlink ref="C61" r:id="rId49" display="http://www.timeanddate.com/worldclock/clockchange.html?n=232&amp;year=2008" xr:uid="{00000000-0004-0000-0500-000030000000}"/>
    <hyperlink ref="C62" r:id="rId50" display="http://www.timeanddate.com/worldclock/clockchange.html?n=914&amp;year=2008" xr:uid="{00000000-0004-0000-0500-000031000000}"/>
    <hyperlink ref="C63" r:id="rId51" display="http://www.timeanddate.com/worldclock/clockchange.html?n=33&amp;year=2008" xr:uid="{00000000-0004-0000-0500-000032000000}"/>
    <hyperlink ref="C64" r:id="rId52" display="http://www.timeanddate.com/worldclock/clockchange.html?n=41&amp;year=2008" xr:uid="{00000000-0004-0000-0500-000033000000}"/>
    <hyperlink ref="C65" r:id="rId53" display="http://www.timeanddate.com/worldclock/clockchange.html?n=934&amp;year=2008" xr:uid="{00000000-0004-0000-0500-000034000000}"/>
    <hyperlink ref="C66" r:id="rId54" display="http://www.timeanddate.com/worldclock/clockchange.html?n=696&amp;year=2008" xr:uid="{00000000-0004-0000-0500-000035000000}"/>
    <hyperlink ref="C67" r:id="rId55" display="http://www.timeanddate.com/worldclock/clockchange.html?n=279&amp;year=2008" xr:uid="{00000000-0004-0000-0500-000036000000}"/>
    <hyperlink ref="C68" r:id="rId56" display="http://www.timeanddate.com/worldclock/clockchange.html?n=225&amp;year=2008" xr:uid="{00000000-0004-0000-0500-000037000000}"/>
    <hyperlink ref="C69" r:id="rId57" display="http://www.timeanddate.com/worldclock/clockchange.html?n=935&amp;year=2008" xr:uid="{00000000-0004-0000-0500-000038000000}"/>
    <hyperlink ref="C70" r:id="rId58" display="http://www.timeanddate.com/worldclock/clockchange.html?n=281&amp;year=2008" xr:uid="{00000000-0004-0000-0500-000039000000}"/>
    <hyperlink ref="C71" r:id="rId59" display="http://www.timeanddate.com/worldclock/clockchange.html?n=99&amp;year=2008" xr:uid="{00000000-0004-0000-0500-00003A000000}"/>
    <hyperlink ref="C72" r:id="rId60" display="http://www.timeanddate.com/worldclock/clockchange.html?n=722&amp;year=2008" xr:uid="{00000000-0004-0000-0500-00003B000000}"/>
    <hyperlink ref="C73" r:id="rId61" display="http://www.timeanddate.com/worldclock/clockchange.html?n=680&amp;year=2008" xr:uid="{00000000-0004-0000-0500-00003C000000}"/>
    <hyperlink ref="C74" r:id="rId62" display="http://www.timeanddate.com/worldclock/clockchange.html?n=204&amp;year=2008" xr:uid="{00000000-0004-0000-0500-00003D000000}"/>
    <hyperlink ref="C75" r:id="rId63" display="http://www.timeanddate.com/worldclock/clockchange.html?n=121&amp;year=2008" xr:uid="{00000000-0004-0000-0500-00003E000000}"/>
    <hyperlink ref="C76" r:id="rId64" display="http://www.timeanddate.com/worldclock/clockchange.html?n=69&amp;year=2008" xr:uid="{00000000-0004-0000-0500-00003F000000}"/>
    <hyperlink ref="C77" r:id="rId65" display="http://www.timeanddate.com/worldclock/clockchange.html?n=719&amp;year=2008" xr:uid="{00000000-0004-0000-0500-000040000000}"/>
    <hyperlink ref="C78" r:id="rId66" display="http://www.timeanddate.com/worldclock/clockchange.html?n=697&amp;year=2008" xr:uid="{00000000-0004-0000-0500-000041000000}"/>
    <hyperlink ref="C79" r:id="rId67" display="http://www.timeanddate.com/worldclock/clockchange.html?n=698&amp;year=2008" xr:uid="{00000000-0004-0000-0500-000042000000}"/>
    <hyperlink ref="C80" r:id="rId68" display="http://www.timeanddate.com/worldclock/clockchange.html?n=230&amp;year=2008" xr:uid="{00000000-0004-0000-0500-000043000000}"/>
    <hyperlink ref="C81" r:id="rId69" display="http://www.timeanddate.com/worldclock/clockchange.html?n=768&amp;year=2008" xr:uid="{00000000-0004-0000-0500-000044000000}"/>
    <hyperlink ref="C82" r:id="rId70" display="http://www.timeanddate.com/worldclock/clockchange.html?n=190&amp;year=2008" xr:uid="{00000000-0004-0000-0500-000045000000}"/>
    <hyperlink ref="C83" r:id="rId71" display="http://www.timeanddate.com/worldclock/clockchange.html?n=53&amp;year=2008" xr:uid="{00000000-0004-0000-0500-000046000000}"/>
    <hyperlink ref="C84" r:id="rId72" display="http://www.timeanddate.com/worldclock/clockchange.html?n=228&amp;year=2008" xr:uid="{00000000-0004-0000-0500-000047000000}"/>
    <hyperlink ref="C85" r:id="rId73" display="http://www.timeanddate.com/worldclock/clockchange.html?n=699&amp;year=2008" xr:uid="{00000000-0004-0000-0500-000048000000}"/>
    <hyperlink ref="C86" r:id="rId74" display="http://www.timeanddate.com/worldclock/clockchange.html?n=700&amp;year=2008" xr:uid="{00000000-0004-0000-0500-000049000000}"/>
    <hyperlink ref="C87" r:id="rId75" display="http://www.timeanddate.com/worldclock/clockchange.html?n=242&amp;year=2008" xr:uid="{00000000-0004-0000-0500-00004A000000}"/>
    <hyperlink ref="C88" r:id="rId76" display="http://www.timeanddate.com/worldclock/clockchange.html?n=7&amp;year=2008" xr:uid="{00000000-0004-0000-0500-00004B000000}"/>
    <hyperlink ref="C89" r:id="rId77" display="http://www.timeanddate.com/worldclock/clockchange.html?n=630&amp;year=2008" xr:uid="{00000000-0004-0000-0500-00004C000000}"/>
    <hyperlink ref="C90" r:id="rId78" display="http://www.timeanddate.com/worldclock/clockchange.html?n=701&amp;year=2008" xr:uid="{00000000-0004-0000-0500-00004D000000}"/>
    <hyperlink ref="C91" r:id="rId79" display="http://www.timeanddate.com/worldclock/clockchange.html?n=82&amp;year=2008" xr:uid="{00000000-0004-0000-0500-00004E000000}"/>
    <hyperlink ref="C92" r:id="rId80" display="http://www.timeanddate.com/worldclock/clockchange.html?n=101&amp;year=2008" xr:uid="{00000000-0004-0000-0500-00004F000000}"/>
    <hyperlink ref="C93" r:id="rId81" display="http://www.timeanddate.com/worldclock/clockchange.html?n=195&amp;year=2008" xr:uid="{00000000-0004-0000-0500-000050000000}"/>
    <hyperlink ref="C94" r:id="rId82" display="http://www.timeanddate.com/worldclock/clockchange.html?n=278&amp;year=2008" xr:uid="{00000000-0004-0000-0500-000051000000}"/>
    <hyperlink ref="C95" r:id="rId83" display="http://www.timeanddate.com/worldclock/clockchange.html?n=61&amp;year=2008" xr:uid="{00000000-0004-0000-0500-000052000000}"/>
    <hyperlink ref="C96" r:id="rId84" display="http://www.timeanddate.com/worldclock/clockchange.html?n=1028&amp;year=2008" xr:uid="{00000000-0004-0000-0500-000053000000}"/>
    <hyperlink ref="C97" r:id="rId85" display="http://www.timeanddate.com/worldclock/clockchange.html?n=129&amp;year=2008" xr:uid="{00000000-0004-0000-0500-000054000000}"/>
    <hyperlink ref="C98" r:id="rId86" display="http://www.timeanddate.com/worldclock/clockchange.html?n=702&amp;year=2008" xr:uid="{00000000-0004-0000-0500-000055000000}"/>
    <hyperlink ref="C99" r:id="rId87" display="http://www.timeanddate.com/worldclock/clockchange.html?n=371&amp;year=2008" xr:uid="{00000000-0004-0000-0500-000056000000}"/>
    <hyperlink ref="C100" r:id="rId88" display="http://www.timeanddate.com/worldclock/clockchange.html?n=37&amp;year=2008" xr:uid="{00000000-0004-0000-0500-000057000000}"/>
    <hyperlink ref="C101" r:id="rId89" display="http://www.timeanddate.com/worldclock/clockchange.html?n=4&amp;year=2008" xr:uid="{00000000-0004-0000-0500-000058000000}"/>
    <hyperlink ref="C102" r:id="rId90" display="http://www.timeanddate.com/worldclock/clockchange.html?n=89&amp;year=2008" xr:uid="{00000000-0004-0000-0500-000059000000}"/>
    <hyperlink ref="C103" r:id="rId91" display="http://www.timeanddate.com/worldclock/clockchange.html?n=26&amp;year=2008" xr:uid="{00000000-0004-0000-0500-00005A000000}"/>
    <hyperlink ref="C104" r:id="rId92" display="http://www.timeanddate.com/worldclock/clockchange.html?n=703&amp;year=2008" xr:uid="{00000000-0004-0000-0500-00005B000000}"/>
    <hyperlink ref="C105" r:id="rId93" display="http://www.timeanddate.com/worldclock/clockchange.html?n=705&amp;year=2008" xr:uid="{00000000-0004-0000-0500-00005C000000}"/>
    <hyperlink ref="C106" r:id="rId94" display="http://www.timeanddate.com/worldclock/clockchange.html?n=2114&amp;year=2008" xr:uid="{00000000-0004-0000-0500-00005D000000}"/>
    <hyperlink ref="C107" r:id="rId95" display="http://www.timeanddate.com/worldclock/clockchange.html?n=704&amp;year=2008" xr:uid="{00000000-0004-0000-0500-00005E000000}"/>
    <hyperlink ref="C108" r:id="rId96" display="http://www.timeanddate.com/worldclock/clockchange.html?n=706&amp;year=2008" xr:uid="{00000000-0004-0000-0500-00005F000000}"/>
    <hyperlink ref="C109" r:id="rId97" display="http://www.timeanddate.com/worldclock/clockchange.html?n=707&amp;year=2008" xr:uid="{00000000-0004-0000-0500-000060000000}"/>
    <hyperlink ref="C110" r:id="rId98" display="http://www.timeanddate.com/worldclock/clockchange.html?n=94&amp;year=2008" xr:uid="{00000000-0004-0000-0500-000061000000}"/>
    <hyperlink ref="C111" r:id="rId99" display="http://www.timeanddate.com/worldclock/clockchange.html?n=67&amp;year=2008" xr:uid="{00000000-0004-0000-0500-000062000000}"/>
    <hyperlink ref="C112" r:id="rId100" display="http://www.timeanddate.com/worldclock/clockchange.html?n=40&amp;year=2008" xr:uid="{00000000-0004-0000-0500-000063000000}"/>
    <hyperlink ref="C113" r:id="rId101" display="http://www.timeanddate.com/worldclock/clockchange.html?n=88&amp;year=2008" xr:uid="{00000000-0004-0000-0500-000064000000}"/>
    <hyperlink ref="C114" r:id="rId102" display="http://www.timeanddate.com/worldclock/clockchange.html?n=709&amp;year=2008" xr:uid="{00000000-0004-0000-0500-000065000000}"/>
    <hyperlink ref="C115" r:id="rId103" display="http://www.timeanddate.com/worldclock/clockchange.html?n=710&amp;year=2008" xr:uid="{00000000-0004-0000-0500-000066000000}"/>
    <hyperlink ref="C116" r:id="rId104" display="http://www.timeanddate.com/worldclock/clockchange.html?n=245&amp;year=2008" xr:uid="{00000000-0004-0000-0500-000067000000}"/>
    <hyperlink ref="C117" r:id="rId105" display="http://www.timeanddate.com/worldclock/clockchange.html?n=102&amp;year=2008" xr:uid="{00000000-0004-0000-0500-000068000000}"/>
    <hyperlink ref="C118" r:id="rId106" display="http://www.timeanddate.com/worldclock/clockchange.html?n=50&amp;year=2008" xr:uid="{00000000-0004-0000-0500-000069000000}"/>
    <hyperlink ref="C119" r:id="rId107" display="http://www.timeanddate.com/worldclock/clockchange.html?n=211&amp;year=2008" xr:uid="{00000000-0004-0000-0500-00006A000000}"/>
    <hyperlink ref="C120" r:id="rId108" display="http://www.timeanddate.com/worldclock/clockchange.html?n=176&amp;year=2008" xr:uid="{00000000-0004-0000-0500-00006B000000}"/>
    <hyperlink ref="C121" r:id="rId109" display="http://www.timeanddate.com/worldclock/clockchange.html?n=108&amp;year=2008" xr:uid="{00000000-0004-0000-0500-00006C000000}"/>
    <hyperlink ref="C122" r:id="rId110" display="http://www.timeanddate.com/worldclock/clockchange.html?n=246&amp;year=2008" xr:uid="{00000000-0004-0000-0500-00006D000000}"/>
    <hyperlink ref="C123" r:id="rId111" display="http://www.timeanddate.com/worldclock/clockchange.html?n=27&amp;year=2008" xr:uid="{00000000-0004-0000-0500-00006E000000}"/>
    <hyperlink ref="C124" r:id="rId112" display="http://www.timeanddate.com/worldclock/clockchange.html?n=78&amp;year=2008" xr:uid="{00000000-0004-0000-0500-00006F000000}"/>
    <hyperlink ref="C125" r:id="rId113" display="http://www.timeanddate.com/worldclock/clockchange.html?n=716&amp;year=2008" xr:uid="{00000000-0004-0000-0500-000070000000}"/>
    <hyperlink ref="C126" r:id="rId114" display="http://www.timeanddate.com/worldclock/clockchange.html?n=110&amp;year=2008" xr:uid="{00000000-0004-0000-0500-000071000000}"/>
    <hyperlink ref="C127" r:id="rId115" display="http://www.timeanddate.com/worldclock/clockchange.html?n=215&amp;year=2008" xr:uid="{00000000-0004-0000-0500-000072000000}"/>
    <hyperlink ref="C128" r:id="rId116" display="http://www.timeanddate.com/worldclock/clockchange.html?n=120&amp;year=2008" xr:uid="{00000000-0004-0000-0500-000073000000}"/>
    <hyperlink ref="C129" r:id="rId117" display="http://www.timeanddate.com/worldclock/clockchange.html?n=248&amp;year=2008" xr:uid="{00000000-0004-0000-0500-000074000000}"/>
    <hyperlink ref="C130" r:id="rId118" display="http://www.timeanddate.com/worldclock/clockchange.html?n=11&amp;year=2008" xr:uid="{00000000-0004-0000-0500-000075000000}"/>
    <hyperlink ref="C131" r:id="rId119" display="http://www.timeanddate.com/worldclock/clockchange.html?n=382&amp;year=2008" xr:uid="{00000000-0004-0000-0500-000076000000}"/>
    <hyperlink ref="C132" r:id="rId120" display="http://www.timeanddate.com/worldclock/clockchange.html?n=170&amp;year=2008" xr:uid="{00000000-0004-0000-0500-000077000000}"/>
    <hyperlink ref="C133" r:id="rId121" display="http://www.timeanddate.com/worldclock/clockchange.html?n=397&amp;year=2008" xr:uid="{00000000-0004-0000-0500-000078000000}"/>
    <hyperlink ref="C134" r:id="rId122" display="http://www.timeanddate.com/worldclock/clockchange.html?n=274&amp;year=2008" xr:uid="{00000000-0004-0000-0500-000079000000}"/>
    <hyperlink ref="C135" r:id="rId123" display="http://www.timeanddate.com/worldclock/clockchange.html?n=743&amp;year=2008" xr:uid="{00000000-0004-0000-0500-00007A000000}"/>
    <hyperlink ref="C136" r:id="rId124" display="http://www.timeanddate.com/worldclock/clockchange.html?n=123&amp;year=2008" xr:uid="{00000000-0004-0000-0500-00007B000000}"/>
    <hyperlink ref="C137" r:id="rId125" display="http://www.timeanddate.com/worldclock/clockchange.html?n=384&amp;year=2008" xr:uid="{00000000-0004-0000-0500-00007C000000}"/>
    <hyperlink ref="C138" r:id="rId126" display="http://www.timeanddate.com/worldclock/clockchange.html?n=260&amp;year=2008" xr:uid="{00000000-0004-0000-0500-00007D000000}"/>
    <hyperlink ref="C139" r:id="rId127" display="http://www.timeanddate.com/worldclock/clockchange.html?n=602&amp;year=2008" xr:uid="{00000000-0004-0000-0500-00007E000000}"/>
    <hyperlink ref="C140" r:id="rId128" display="http://www.timeanddate.com/worldclock/clockchange.html?n=34&amp;year=2008" xr:uid="{00000000-0004-0000-0500-00007F000000}"/>
    <hyperlink ref="C141" r:id="rId129" display="http://www.timeanddate.com/worldclock/clockchange.html?n=147&amp;year=2008" xr:uid="{00000000-0004-0000-0500-000080000000}"/>
    <hyperlink ref="C142" r:id="rId130" display="http://www.timeanddate.com/worldclock/clockchange.html?n=161&amp;year=2008" xr:uid="{00000000-0004-0000-0500-000081000000}"/>
    <hyperlink ref="C143" r:id="rId131" display="http://www.timeanddate.com/worldclock/clockchange.html?n=252&amp;year=2008" xr:uid="{00000000-0004-0000-0500-000082000000}"/>
    <hyperlink ref="C144" r:id="rId132" display="http://www.timeanddate.com/worldclock/clockchange.html?n=714&amp;year=2008" xr:uid="{00000000-0004-0000-0500-000083000000}"/>
    <hyperlink ref="C145" r:id="rId133" display="http://www.timeanddate.com/worldclock/clockchange.html?n=660&amp;year=2008" xr:uid="{00000000-0004-0000-0500-000084000000}"/>
    <hyperlink ref="C146" r:id="rId134" display="http://www.timeanddate.com/worldclock/clockchange.html?n=534&amp;year=2008" xr:uid="{00000000-0004-0000-0500-000085000000}"/>
    <hyperlink ref="C147" r:id="rId135" display="http://www.timeanddate.com/worldclock/clockchange.html?n=754&amp;year=2008" xr:uid="{00000000-0004-0000-0500-000086000000}"/>
    <hyperlink ref="C148" r:id="rId136" display="http://www.timeanddate.com/worldclock/clockchange.html?n=673&amp;year=2008" xr:uid="{00000000-0004-0000-0500-000087000000}"/>
    <hyperlink ref="C149" r:id="rId137" display="http://www.timeanddate.com/worldclock/clockchange.html?n=20&amp;year=2008" xr:uid="{00000000-0004-0000-0500-000088000000}"/>
    <hyperlink ref="C150" r:id="rId138" display="http://www.timeanddate.com/worldclock/clockchange.html?n=130&amp;year=2008" xr:uid="{00000000-0004-0000-0500-000089000000}"/>
    <hyperlink ref="C151" r:id="rId139" display="http://www.timeanddate.com/worldclock/clockchange.html?n=122&amp;year=2008" xr:uid="{00000000-0004-0000-0500-00008A000000}"/>
    <hyperlink ref="C152" r:id="rId140" display="http://www.timeanddate.com/worldclock/clockchange.html?n=715&amp;year=2008" xr:uid="{00000000-0004-0000-0500-00008B000000}"/>
    <hyperlink ref="C153" r:id="rId141" display="http://www.timeanddate.com/worldclock/clockchange.html?n=29&amp;year=2008" xr:uid="{00000000-0004-0000-0500-00008C000000}"/>
    <hyperlink ref="C154" r:id="rId142" display="http://www.timeanddate.com/worldclock/clockchange.html?n=255&amp;year=2008" xr:uid="{00000000-0004-0000-0500-00008D000000}"/>
    <hyperlink ref="C155" r:id="rId143" display="http://www.timeanddate.com/worldclock/clockchange.html?n=717&amp;year=2008" xr:uid="{00000000-0004-0000-0500-00008E000000}"/>
    <hyperlink ref="C156" r:id="rId144" display="http://www.timeanddate.com/worldclock/clockchange.html?n=718&amp;year=2008" xr:uid="{00000000-0004-0000-0500-00008F000000}"/>
    <hyperlink ref="C157" r:id="rId145" display="http://www.timeanddate.com/worldclock/clockchange.html?n=183&amp;year=2008" xr:uid="{00000000-0004-0000-0500-000090000000}"/>
    <hyperlink ref="C158" r:id="rId146" display="http://www.timeanddate.com/worldclock/clockchange.html?n=201&amp;year=2008" xr:uid="{00000000-0004-0000-0500-000091000000}"/>
    <hyperlink ref="C159" r:id="rId147" display="http://www.timeanddate.com/worldclock/clockchange.html?n=155&amp;year=2008" xr:uid="{00000000-0004-0000-0500-000092000000}"/>
    <hyperlink ref="C160" r:id="rId148" display="http://www.timeanddate.com/worldclock/clockchange.html?n=503&amp;year=2008" xr:uid="{00000000-0004-0000-0500-000093000000}"/>
    <hyperlink ref="C161" r:id="rId149" display="http://www.timeanddate.com/worldclock/clockchange.html?n=2193&amp;year=2008" xr:uid="{00000000-0004-0000-0500-000094000000}"/>
    <hyperlink ref="C162" r:id="rId150" display="http://www.timeanddate.com/worldclock/clockchange.html?n=1072&amp;year=2008" xr:uid="{00000000-0004-0000-0500-000095000000}"/>
    <hyperlink ref="C163" r:id="rId151" display="http://www.timeanddate.com/worldclock/clockchange.html?n=177&amp;year=2008" xr:uid="{00000000-0004-0000-0500-000096000000}"/>
    <hyperlink ref="C164" r:id="rId152" display="http://www.timeanddate.com/worldclock/clockchange.html?n=674&amp;year=2008" xr:uid="{00000000-0004-0000-0500-000097000000}"/>
    <hyperlink ref="C165" r:id="rId153" display="http://www.timeanddate.com/worldclock/clockchange.html?n=720&amp;year=2008" xr:uid="{00000000-0004-0000-0500-000098000000}"/>
    <hyperlink ref="C166" r:id="rId154" display="http://www.timeanddate.com/worldclock/clockchange.html?n=744&amp;year=2008" xr:uid="{00000000-0004-0000-0500-000099000000}"/>
    <hyperlink ref="C167" r:id="rId155" display="http://www.timeanddate.com/worldclock/clockchange.html?n=721&amp;year=2008" xr:uid="{00000000-0004-0000-0500-00009A000000}"/>
    <hyperlink ref="C168" r:id="rId156" display="http://www.timeanddate.com/worldclock/clockchange.html?n=60&amp;year=2008" xr:uid="{00000000-0004-0000-0500-00009B000000}"/>
    <hyperlink ref="C169" r:id="rId157" display="http://www.timeanddate.com/worldclock/clockchange.html?n=146&amp;year=2008" xr:uid="{00000000-0004-0000-0500-00009C000000}"/>
    <hyperlink ref="C170" r:id="rId158" display="http://www.timeanddate.com/worldclock/clockchange.html?n=208&amp;year=2008" xr:uid="{00000000-0004-0000-0500-00009D000000}"/>
    <hyperlink ref="C171" r:id="rId159" display="http://www.timeanddate.com/worldclock/clockchange.html?n=266&amp;year=2008" xr:uid="{00000000-0004-0000-0500-00009E000000}"/>
    <hyperlink ref="C172" r:id="rId160" display="http://www.timeanddate.com/worldclock/clockchange.html?n=276&amp;year=2008" xr:uid="{00000000-0004-0000-0500-00009F000000}"/>
    <hyperlink ref="C173" r:id="rId161" display="http://www.timeanddate.com/worldclock/clockchange.html?n=117&amp;year=2008" xr:uid="{00000000-0004-0000-0500-0000A0000000}"/>
    <hyperlink ref="C174" r:id="rId162" display="http://www.timeanddate.com/worldclock/clockchange.html?n=16&amp;year=2008" xr:uid="{00000000-0004-0000-0500-0000A1000000}"/>
    <hyperlink ref="C175" r:id="rId163" display="http://www.timeanddate.com/worldclock/clockchange.html?n=2239&amp;year=2008" xr:uid="{00000000-0004-0000-0500-0000A2000000}"/>
    <hyperlink ref="C176" r:id="rId164" display="http://www.timeanddate.com/worldclock/clockchange.html?n=22&amp;year=2008" xr:uid="{00000000-0004-0000-0500-0000A3000000}"/>
    <hyperlink ref="C177" r:id="rId165" display="http://www.timeanddate.com/worldclock/clockchange.html?n=143&amp;year=2008" xr:uid="{00000000-0004-0000-0500-0000A4000000}"/>
    <hyperlink ref="C178" r:id="rId166" display="http://www.timeanddate.com/worldclock/clockchange.html?n=180&amp;year=2008" xr:uid="{00000000-0004-0000-0500-0000A5000000}"/>
    <hyperlink ref="C179" r:id="rId167" display="http://www.timeanddate.com/worldclock/clockchange.html?n=125&amp;year=2008" xr:uid="{00000000-0004-0000-0500-0000A6000000}"/>
    <hyperlink ref="C180" r:id="rId168" display="http://www.timeanddate.com/worldclock/clockchange.html?n=724&amp;year=2008" xr:uid="{00000000-0004-0000-0500-0000A7000000}"/>
    <hyperlink ref="C181" r:id="rId169" display="http://www.timeanddate.com/worldclock/clockchange.html?n=725&amp;year=2008" xr:uid="{00000000-0004-0000-0500-0000A8000000}"/>
    <hyperlink ref="C182" r:id="rId170" display="http://www.timeanddate.com/worldclock/clockchange.html?n=205&amp;year=2008" xr:uid="{00000000-0004-0000-0500-0000A9000000}"/>
    <hyperlink ref="C183" r:id="rId171" display="http://www.timeanddate.com/worldclock/clockchange.html?n=187&amp;year=2008" xr:uid="{00000000-0004-0000-0500-0000AA000000}"/>
    <hyperlink ref="C184" r:id="rId172" display="http://www.timeanddate.com/worldclock/clockchange.html?n=169&amp;year=2008" xr:uid="{00000000-0004-0000-0500-0000AB000000}"/>
    <hyperlink ref="C185" r:id="rId173" display="http://www.timeanddate.com/worldclock/clockchange.html?n=106&amp;year=2008" xr:uid="{00000000-0004-0000-0500-0000AC000000}"/>
    <hyperlink ref="C186" r:id="rId174" display="http://www.timeanddate.com/worldclock/clockchange.html?n=2174&amp;year=2008" xr:uid="{00000000-0004-0000-0500-0000AD000000}"/>
    <hyperlink ref="C187" r:id="rId175" display="http://www.timeanddate.com/worldclock/clockchange.html?n=192&amp;year=2008" xr:uid="{00000000-0004-0000-0500-0000AE000000}"/>
    <hyperlink ref="C188" r:id="rId176" display="http://www.timeanddate.com/worldclock/clockchange.html?n=193&amp;year=2008" xr:uid="{00000000-0004-0000-0500-0000AF000000}"/>
    <hyperlink ref="C189" r:id="rId177" display="http://www.timeanddate.com/worldclock/clockchange.html?n=21&amp;year=2008" xr:uid="{00000000-0004-0000-0500-0000B0000000}"/>
    <hyperlink ref="C190" r:id="rId178" display="http://www.timeanddate.com/worldclock/clockchange.html?n=131&amp;year=2008" xr:uid="{00000000-0004-0000-0500-0000B1000000}"/>
    <hyperlink ref="C191" r:id="rId179" display="http://www.timeanddate.com/worldclock/clockchange.html?n=145&amp;year=2008" xr:uid="{00000000-0004-0000-0500-0000B2000000}"/>
    <hyperlink ref="C192" r:id="rId180" display="http://www.timeanddate.com/worldclock/clockchange.html?n=755&amp;year=2008" xr:uid="{00000000-0004-0000-0500-0000B3000000}"/>
    <hyperlink ref="C193" r:id="rId181" display="http://www.timeanddate.com/worldclock/clockchange.html?n=262&amp;year=2008" xr:uid="{00000000-0004-0000-0500-0000B4000000}"/>
    <hyperlink ref="C194" r:id="rId182" display="http://www.timeanddate.com/worldclock/clockchange.html?n=133&amp;year=2008" xr:uid="{00000000-0004-0000-0500-0000B5000000}"/>
    <hyperlink ref="C195" r:id="rId183" display="http://www.timeanddate.com/worldclock/clockchange.html?n=226&amp;year=2008" xr:uid="{00000000-0004-0000-0500-0000B6000000}"/>
    <hyperlink ref="C196" r:id="rId184" display="http://www.timeanddate.com/worldclock/clockchange.html?n=8&amp;year=2008" xr:uid="{00000000-0004-0000-0500-0000B7000000}"/>
    <hyperlink ref="C197" r:id="rId185" display="http://www.timeanddate.com/worldclock/clockchange.html?n=2171&amp;year=2008" xr:uid="{00000000-0004-0000-0500-0000B8000000}"/>
    <hyperlink ref="C198" r:id="rId186" display="http://www.timeanddate.com/worldclock/clockchange.html?n=926&amp;year=2008" xr:uid="{00000000-0004-0000-0500-0000B9000000}"/>
    <hyperlink ref="C199" r:id="rId187" display="http://www.timeanddate.com/worldclock/clockchange.html?n=216&amp;year=2008" xr:uid="{00000000-0004-0000-0500-0000BA000000}"/>
    <hyperlink ref="C200" r:id="rId188" display="http://www.timeanddate.com/worldclock/clockchange.html?n=49&amp;year=2008" xr:uid="{00000000-0004-0000-0500-0000BB000000}"/>
    <hyperlink ref="C201" r:id="rId189" display="http://www.timeanddate.com/worldclock/clockchange.html?n=166&amp;year=2008" xr:uid="{00000000-0004-0000-0500-0000BC000000}"/>
    <hyperlink ref="C202" r:id="rId190" display="http://www.timeanddate.com/worldclock/clockchange.html?n=119&amp;year=2008" xr:uid="{00000000-0004-0000-0500-0000BD000000}"/>
    <hyperlink ref="C203" r:id="rId191" display="http://www.timeanddate.com/worldclock/clockchange.html?n=728&amp;year=2008" xr:uid="{00000000-0004-0000-0500-0000BE000000}"/>
    <hyperlink ref="C204" r:id="rId192" display="http://www.timeanddate.com/worldclock/clockchange.html?n=729&amp;year=2008" xr:uid="{00000000-0004-0000-0500-0000BF000000}"/>
    <hyperlink ref="C205" r:id="rId193" display="http://www.timeanddate.com/worldclock/clockchange.html?n=731&amp;year=2008" xr:uid="{00000000-0004-0000-0500-0000C0000000}"/>
    <hyperlink ref="C206" r:id="rId194" display="http://www.timeanddate.com/worldclock/clockchange.html?n=282&amp;year=2008" xr:uid="{00000000-0004-0000-0500-0000C1000000}"/>
    <hyperlink ref="C207" r:id="rId195" display="http://www.timeanddate.com/worldclock/clockchange.html?n=732&amp;year=2008" xr:uid="{00000000-0004-0000-0500-0000C2000000}"/>
    <hyperlink ref="C208" r:id="rId196" display="http://www.timeanddate.com/worldclock/clockchange.html?n=733&amp;year=2008" xr:uid="{00000000-0004-0000-0500-0000C3000000}"/>
    <hyperlink ref="C209" r:id="rId197" display="http://www.timeanddate.com/worldclock/clockchange.html?n=214&amp;year=2008" xr:uid="{00000000-0004-0000-0500-0000C4000000}"/>
    <hyperlink ref="C210" r:id="rId198" display="http://www.timeanddate.com/worldclock/clockchange.html?n=74&amp;year=2008" xr:uid="{00000000-0004-0000-0500-0000C5000000}"/>
    <hyperlink ref="C211" r:id="rId199" display="http://www.timeanddate.com/worldclock/clockchange.html?n=35&amp;year=2008" xr:uid="{00000000-0004-0000-0500-0000C6000000}"/>
    <hyperlink ref="C212" r:id="rId200" display="http://www.timeanddate.com/worldclock/clockchange.html?n=734&amp;year=2008" xr:uid="{00000000-0004-0000-0500-0000C7000000}"/>
    <hyperlink ref="C213" r:id="rId201" display="http://www.timeanddate.com/worldclock/clockchange.html?n=85&amp;year=2008" xr:uid="{00000000-0004-0000-0500-0000C8000000}"/>
    <hyperlink ref="C214" r:id="rId202" display="http://www.timeanddate.com/worldclock/clockchange.html?n=236&amp;year=2008" xr:uid="{00000000-0004-0000-0500-0000C9000000}"/>
    <hyperlink ref="C215" r:id="rId203" display="http://www.timeanddate.com/worldclock/clockchange.html?n=1315&amp;year=2008" xr:uid="{00000000-0004-0000-0500-0000CA000000}"/>
    <hyperlink ref="C216" r:id="rId204" display="http://www.timeanddate.com/worldclock/clockchange.html?n=735&amp;year=2008" xr:uid="{00000000-0004-0000-0500-0000CB000000}"/>
    <hyperlink ref="C217" r:id="rId205" display="http://www.timeanddate.com/worldclock/clockchange.html?n=736&amp;year=2008" xr:uid="{00000000-0004-0000-0500-0000CC000000}"/>
    <hyperlink ref="C218" r:id="rId206" display="http://www.timeanddate.com/worldclock/clockchange.html?n=273&amp;year=2008" xr:uid="{00000000-0004-0000-0500-0000CD000000}"/>
    <hyperlink ref="C219" r:id="rId207" display="http://www.timeanddate.com/worldclock/clockchange.html?n=160&amp;year=2008" xr:uid="{00000000-0004-0000-0500-0000CE000000}"/>
    <hyperlink ref="C220" r:id="rId208" display="http://www.timeanddate.com/worldclock/clockchange.html?n=111&amp;year=2008" xr:uid="{00000000-0004-0000-0500-0000CF000000}"/>
    <hyperlink ref="C221" r:id="rId209" display="http://www.timeanddate.com/worldclock/clockchange.html?n=1985&amp;year=2008" xr:uid="{00000000-0004-0000-0500-0000D0000000}"/>
    <hyperlink ref="C222" r:id="rId210" display="http://www.timeanddate.com/worldclock/clockchange.html?n=235&amp;year=2008" xr:uid="{00000000-0004-0000-0500-0000D1000000}"/>
    <hyperlink ref="C223" r:id="rId211" display="http://www.timeanddate.com/worldclock/clockchange.html?n=141&amp;year=2008" xr:uid="{00000000-0004-0000-0500-0000D2000000}"/>
    <hyperlink ref="C224" r:id="rId212" display="http://www.timeanddate.com/worldclock/clockchange.html?n=1925&amp;year=2008" xr:uid="{00000000-0004-0000-0500-0000D3000000}"/>
    <hyperlink ref="C225" r:id="rId213" display="http://www.timeanddate.com/worldclock/clockchange.html?n=727&amp;year=2008" xr:uid="{00000000-0004-0000-0500-0000D4000000}"/>
    <hyperlink ref="C226" r:id="rId214" display="http://www.timeanddate.com/worldclock/clockchange.html?n=118&amp;year=2008" xr:uid="{00000000-0004-0000-0500-0000D5000000}"/>
    <hyperlink ref="C227" r:id="rId215" display="http://www.timeanddate.com/worldclock/clockchange.html?n=194&amp;year=2008" xr:uid="{00000000-0004-0000-0500-0000D6000000}"/>
    <hyperlink ref="C228" r:id="rId216" display="http://www.timeanddate.com/worldclock/clockchange.html?n=149&amp;year=2008" xr:uid="{00000000-0004-0000-0500-0000D7000000}"/>
    <hyperlink ref="C229" r:id="rId217" display="http://www.timeanddate.com/worldclock/clockchange.html?n=239&amp;year=2008" xr:uid="{00000000-0004-0000-0500-0000D8000000}"/>
    <hyperlink ref="C230" r:id="rId218" display="http://www.timeanddate.com/worldclock/clockchange.html?n=268&amp;year=2008" xr:uid="{00000000-0004-0000-0500-0000D9000000}"/>
    <hyperlink ref="C231" r:id="rId219" display="http://www.timeanddate.com/worldclock/clockchange.html?n=487&amp;year=2008" xr:uid="{00000000-0004-0000-0500-0000DA000000}"/>
    <hyperlink ref="C232" r:id="rId220" display="http://www.timeanddate.com/worldclock/clockchange.html?n=241&amp;year=2008" xr:uid="{00000000-0004-0000-0500-0000DB000000}"/>
    <hyperlink ref="C233" r:id="rId221" display="http://www.timeanddate.com/worldclock/clockchange.html?n=385&amp;year=2008" xr:uid="{00000000-0004-0000-0500-0000DC000000}"/>
    <hyperlink ref="C234" r:id="rId222" display="http://www.timeanddate.com/worldclock/clockchange.html?n=71&amp;year=2008" xr:uid="{00000000-0004-0000-0500-0000DD000000}"/>
    <hyperlink ref="C235" r:id="rId223" display="http://www.timeanddate.com/worldclock/clockchange.html?n=730&amp;year=2008" xr:uid="{00000000-0004-0000-0500-0000DE000000}"/>
    <hyperlink ref="C236" r:id="rId224" display="http://www.timeanddate.com/worldclock/clockchange.html?n=1033&amp;year=2008" xr:uid="{00000000-0004-0000-0500-0000DF000000}"/>
    <hyperlink ref="C237" r:id="rId225" display="http://www.timeanddate.com/worldclock/clockchange.html?n=1503&amp;year=2008" xr:uid="{00000000-0004-0000-0500-0000E0000000}"/>
    <hyperlink ref="C238" r:id="rId226" display="http://www.timeanddate.com/worldclock/clockchange.html?n=91&amp;year=2008" xr:uid="{00000000-0004-0000-0500-0000E1000000}"/>
    <hyperlink ref="C239" r:id="rId227" display="http://www.timeanddate.com/worldclock/clockchange.html?n=28&amp;year=2008" xr:uid="{00000000-0004-0000-0500-0000E2000000}"/>
    <hyperlink ref="C240" r:id="rId228" display="http://www.timeanddate.com/worldclock/clockchange.html?n=173&amp;year=2008" xr:uid="{00000000-0004-0000-0500-0000E3000000}"/>
    <hyperlink ref="C241" r:id="rId229" display="http://www.timeanddate.com/worldclock/clockchange.html?n=30&amp;year=2008" xr:uid="{00000000-0004-0000-0500-0000E4000000}"/>
    <hyperlink ref="C242" r:id="rId230" display="http://www.timeanddate.com/worldclock/clockchange.html?n=135&amp;year=2008" xr:uid="{00000000-0004-0000-0500-0000E5000000}"/>
    <hyperlink ref="C243" r:id="rId231" display="http://www.timeanddate.com/worldclock/clockchange.html?n=738&amp;year=2008" xr:uid="{00000000-0004-0000-0500-0000E6000000}"/>
    <hyperlink ref="C244" r:id="rId232" display="http://www.timeanddate.com/worldclock/clockchange.html?n=277&amp;year=2008" xr:uid="{00000000-0004-0000-0500-0000E7000000}"/>
    <hyperlink ref="C245" r:id="rId233" display="http://www.timeanddate.com/worldclock/clockchange.html?n=588&amp;year=2008" xr:uid="{00000000-0004-0000-0500-0000E8000000}"/>
    <hyperlink ref="C246" r:id="rId234" display="http://www.timeanddate.com/worldclock/clockchange.html?n=253&amp;year=2008" xr:uid="{00000000-0004-0000-0500-0000E9000000}"/>
    <hyperlink ref="C247" r:id="rId235" display="http://www.timeanddate.com/worldclock/clockchange.html?n=19&amp;year=2008" xr:uid="{00000000-0004-0000-0500-0000EA000000}"/>
    <hyperlink ref="C248" r:id="rId236" display="http://www.timeanddate.com/worldclock/clockchange.html?n=387&amp;year=2008" xr:uid="{00000000-0004-0000-0500-0000EB000000}"/>
    <hyperlink ref="C249" r:id="rId237" display="http://www.timeanddate.com/worldclock/clockchange.html?n=739&amp;year=2008" xr:uid="{00000000-0004-0000-0500-0000EC000000}"/>
    <hyperlink ref="C250" r:id="rId238" display="http://www.timeanddate.com/worldclock/clockchange.html?n=272&amp;year=2008" xr:uid="{00000000-0004-0000-0500-0000ED000000}"/>
    <hyperlink ref="C251" r:id="rId239" display="http://www.timeanddate.com/worldclock/clockchange.html?n=115&amp;year=2008" xr:uid="{00000000-0004-0000-0500-0000EE000000}"/>
    <hyperlink ref="C252" r:id="rId240" display="http://www.timeanddate.com/worldclock/clockchange.html?n=367&amp;year=2008" xr:uid="{00000000-0004-0000-0500-0000EF000000}"/>
    <hyperlink ref="C253" r:id="rId241" display="http://www.timeanddate.com/worldclock/clockchange.html?n=776&amp;year=2008" xr:uid="{00000000-0004-0000-0500-0000F0000000}"/>
    <hyperlink ref="C254" r:id="rId242" display="http://www.timeanddate.com/worldclock/clockchange.html?n=136&amp;year=2008" xr:uid="{00000000-0004-0000-0500-0000F1000000}"/>
    <hyperlink ref="C255" r:id="rId243" display="http://www.timeanddate.com/worldclock/clockchange.html?n=263&amp;year=2008" xr:uid="{00000000-0004-0000-0500-0000F2000000}"/>
    <hyperlink ref="C256" r:id="rId244" display="http://www.timeanddate.com/worldclock/clockchange.html?n=103&amp;year=2008" xr:uid="{00000000-0004-0000-0500-0000F3000000}"/>
    <hyperlink ref="C257" r:id="rId245" display="http://www.timeanddate.com/worldclock/clockchange.html?n=933&amp;year=2008" xr:uid="{00000000-0004-0000-0500-0000F4000000}"/>
    <hyperlink ref="C258" r:id="rId246" display="http://www.timeanddate.com/worldclock/clockchange.html?n=163&amp;year=2008" xr:uid="{00000000-0004-0000-0500-0000F5000000}"/>
    <hyperlink ref="C259" r:id="rId247" display="http://www.timeanddate.com/worldclock/clockchange.html?n=244&amp;year=2008" xr:uid="{00000000-0004-0000-0500-0000F6000000}"/>
    <hyperlink ref="C260" r:id="rId248" display="http://www.timeanddate.com/worldclock/clockchange.html?n=280&amp;year=2008" xr:uid="{00000000-0004-0000-0500-0000F7000000}"/>
    <hyperlink ref="C261" r:id="rId249" display="http://www.timeanddate.com/worldclock/clockchange.html?n=58&amp;year=2008" xr:uid="{00000000-0004-0000-0500-0000F8000000}"/>
    <hyperlink ref="C262" r:id="rId250" display="http://www.timeanddate.com/worldclock/clockchange.html?n=95&amp;year=2008" xr:uid="{00000000-0004-0000-0500-0000F9000000}"/>
    <hyperlink ref="C263" r:id="rId251" display="http://www.timeanddate.com/worldclock/clockchange.html?n=740&amp;year=2008" xr:uid="{00000000-0004-0000-0500-0000FA000000}"/>
    <hyperlink ref="C264" r:id="rId252" display="http://www.timeanddate.com/worldclock/clockchange.html?n=1048&amp;year=2008" xr:uid="{00000000-0004-0000-0500-0000FB000000}"/>
    <hyperlink ref="C265" r:id="rId253" display="http://www.timeanddate.com/worldclock/clockchange.html?n=741&amp;year=2008" xr:uid="{00000000-0004-0000-0500-0000FC000000}"/>
    <hyperlink ref="C266" r:id="rId254" display="http://www.timeanddate.com/worldclock/clockchange.html?n=672&amp;year=2008" xr:uid="{00000000-0004-0000-0500-0000FD000000}"/>
    <hyperlink ref="C267" r:id="rId255" display="http://www.timeanddate.com/worldclock/clockchange.html?n=140&amp;year=2008" xr:uid="{00000000-0004-0000-0500-0000FE000000}"/>
    <hyperlink ref="C268" r:id="rId256" display="http://www.timeanddate.com/worldclock/clockchange.html?n=96&amp;year=2008" xr:uid="{00000000-0004-0000-0500-0000FF000000}"/>
  </hyperlinks>
  <pageMargins left="0.7" right="0.7" top="0.75" bottom="0.75" header="0.3" footer="0.3"/>
  <drawing r:id="rId257"/>
  <legacyDrawing r:id="rId258"/>
  <mc:AlternateContent xmlns:mc="http://schemas.openxmlformats.org/markup-compatibility/2006">
    <mc:Choice Requires="x14">
      <controls>
        <mc:AlternateContent xmlns:mc="http://schemas.openxmlformats.org/markup-compatibility/2006">
          <mc:Choice Requires="x14">
            <control shapeId="22529" r:id="rId259" name="Drop Down 1">
              <controlPr defaultSize="0" autoLine="0" autoPict="0">
                <anchor moveWithCells="1">
                  <from>
                    <xdr:col>1</xdr:col>
                    <xdr:colOff>1377950</xdr:colOff>
                    <xdr:row>3</xdr:row>
                    <xdr:rowOff>31750</xdr:rowOff>
                  </from>
                  <to>
                    <xdr:col>2</xdr:col>
                    <xdr:colOff>1377950</xdr:colOff>
                    <xdr:row>4</xdr:row>
                    <xdr:rowOff>38100</xdr:rowOff>
                  </to>
                </anchor>
              </controlPr>
            </control>
          </mc:Choice>
        </mc:AlternateContent>
        <mc:AlternateContent xmlns:mc="http://schemas.openxmlformats.org/markup-compatibility/2006">
          <mc:Choice Requires="x14">
            <control shapeId="22530" r:id="rId260" name="Drop Down 2">
              <controlPr defaultSize="0" autoLine="0" autoPict="0">
                <anchor moveWithCells="1">
                  <from>
                    <xdr:col>0</xdr:col>
                    <xdr:colOff>133350</xdr:colOff>
                    <xdr:row>2</xdr:row>
                    <xdr:rowOff>120650</xdr:rowOff>
                  </from>
                  <to>
                    <xdr:col>1</xdr:col>
                    <xdr:colOff>120650</xdr:colOff>
                    <xdr:row>4</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Charts</vt:lpstr>
      </vt:variant>
      <vt:variant>
        <vt:i4>2</vt:i4>
      </vt:variant>
    </vt:vector>
  </HeadingPairs>
  <TitlesOfParts>
    <vt:vector size="6" baseType="lpstr">
      <vt:lpstr>Instructions</vt:lpstr>
      <vt:lpstr>Supply Data</vt:lpstr>
      <vt:lpstr>Demand Data</vt:lpstr>
      <vt:lpstr>Sheet1</vt:lpstr>
      <vt:lpstr>Supply Curve Chart </vt:lpstr>
      <vt:lpstr>Supply Cuve and Fixed Demand</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Elvis Presley</dc:creator>
  <cp:lastModifiedBy>Elvis Presley</cp:lastModifiedBy>
  <dcterms:created xsi:type="dcterms:W3CDTF">2010-06-09T20:58:50Z</dcterms:created>
  <dcterms:modified xsi:type="dcterms:W3CDTF">2018-10-06T12:16:35Z</dcterms:modified>
</cp:coreProperties>
</file>